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692CDC0-B498-4830-9F4D-349546BFE9C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 Practice" sheetId="1" r:id="rId1"/>
    <sheet name="Dashboard" sheetId="11" r:id="rId2"/>
    <sheet name="Information" sheetId="12" r:id="rId3"/>
    <sheet name="normalized item vs discount" sheetId="13" r:id="rId4"/>
  </sheets>
  <definedNames>
    <definedName name="_xlchart.v5.0" hidden="1">Information!$I$10</definedName>
    <definedName name="_xlchart.v5.1" hidden="1">Information!$I$11:$I$45</definedName>
    <definedName name="_xlchart.v5.2" hidden="1">Information!$J$10</definedName>
    <definedName name="_xlchart.v5.3" hidden="1">Information!$J$11:$J$45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3" l="1"/>
  <c r="F4" i="1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G5" i="13"/>
  <c r="G6" i="13"/>
  <c r="G7" i="13"/>
  <c r="G8" i="13"/>
  <c r="G4" i="13"/>
  <c r="F6" i="13"/>
  <c r="F7" i="13"/>
  <c r="F8" i="1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E5" i="12"/>
  <c r="E4" i="12"/>
  <c r="E3" i="1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</calcChain>
</file>

<file path=xl/sharedStrings.xml><?xml version="1.0" encoding="utf-8"?>
<sst xmlns="http://schemas.openxmlformats.org/spreadsheetml/2006/main" count="14224" uniqueCount="3005">
  <si>
    <t>JE Code</t>
  </si>
  <si>
    <t>Store</t>
  </si>
  <si>
    <t>Country</t>
  </si>
  <si>
    <t>Region</t>
  </si>
  <si>
    <t>Date</t>
  </si>
  <si>
    <t>Item</t>
  </si>
  <si>
    <t>Salesperson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</si>
  <si>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</si>
  <si>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</si>
  <si>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</si>
  <si>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</si>
  <si>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</si>
  <si>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</si>
  <si>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</si>
  <si>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</si>
  <si>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</si>
  <si>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</si>
  <si>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</si>
  <si>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</si>
  <si>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</si>
  <si>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</si>
  <si>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</si>
  <si>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</si>
  <si>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</si>
  <si>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</si>
  <si>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</si>
  <si>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</si>
  <si>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</si>
  <si>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</si>
  <si>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</si>
  <si>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</si>
  <si>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</si>
  <si>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</si>
  <si>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</si>
  <si>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</si>
  <si>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</si>
  <si>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</si>
  <si>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</si>
  <si>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</si>
  <si>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</si>
  <si>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</si>
  <si>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</si>
  <si>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</si>
  <si>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</si>
  <si>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</si>
  <si>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</si>
  <si>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</si>
  <si>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</si>
  <si>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</si>
  <si>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</si>
  <si>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</si>
  <si>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</si>
  <si>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</si>
  <si>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</si>
  <si>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</si>
  <si>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</si>
  <si>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</si>
  <si>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</si>
  <si>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</si>
  <si>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</si>
  <si>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</si>
  <si>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</si>
  <si>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</si>
  <si>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</si>
  <si>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</si>
  <si>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</si>
  <si>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</si>
  <si>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</si>
  <si>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</si>
  <si>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</si>
  <si>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</si>
  <si>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</si>
  <si>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</si>
  <si>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</si>
  <si>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</si>
  <si>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</si>
  <si>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</si>
  <si>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</si>
  <si>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</si>
  <si>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</si>
  <si>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</si>
  <si>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</si>
  <si>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</si>
  <si>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</si>
  <si>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</si>
  <si>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</si>
  <si>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</si>
  <si>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</si>
  <si>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</si>
  <si>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</si>
  <si>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</si>
  <si>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</si>
  <si>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</si>
  <si>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</si>
  <si>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</si>
  <si>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</si>
  <si>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</si>
  <si>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</si>
  <si>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</si>
  <si>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</si>
  <si>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</si>
  <si>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</si>
  <si>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</si>
  <si>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</si>
  <si>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</si>
  <si>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</si>
  <si>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</si>
  <si>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</si>
  <si>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</si>
  <si>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</si>
  <si>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</si>
  <si>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</si>
  <si>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</si>
  <si>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</si>
  <si>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</si>
  <si>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</si>
  <si>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</si>
  <si>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</si>
  <si>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</si>
  <si>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</si>
  <si>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</si>
  <si>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</si>
  <si>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</si>
  <si>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</si>
  <si>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</si>
  <si>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</si>
  <si>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</si>
  <si>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</si>
  <si>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</si>
  <si>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</si>
  <si>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</si>
  <si>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</si>
  <si>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</si>
  <si>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</si>
  <si>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</si>
  <si>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</si>
  <si>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</si>
  <si>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</si>
  <si>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</si>
  <si>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</si>
  <si>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</si>
  <si>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</si>
  <si>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</si>
  <si>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</si>
  <si>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</si>
  <si>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</si>
  <si>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</si>
  <si>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</si>
  <si>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</si>
  <si>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</si>
  <si>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</si>
  <si>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</si>
  <si>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</si>
  <si>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</si>
  <si>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</si>
  <si>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</si>
  <si>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</si>
  <si>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</si>
  <si>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</si>
  <si>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</si>
  <si>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</si>
  <si>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</si>
  <si>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</si>
  <si>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</si>
  <si>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</si>
  <si>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</si>
  <si>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</si>
  <si>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</si>
  <si>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</si>
  <si>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</si>
  <si>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</si>
  <si>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</si>
  <si>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</si>
  <si>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</si>
  <si>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</si>
  <si>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</si>
  <si>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</si>
  <si>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</si>
  <si>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</si>
  <si>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</si>
  <si>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</si>
  <si>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</si>
  <si>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</si>
  <si>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</si>
  <si>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</si>
  <si>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</si>
  <si>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</si>
  <si>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</si>
  <si>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</si>
  <si>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</si>
  <si>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</si>
  <si>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</si>
  <si>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</si>
  <si>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</si>
  <si>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</si>
  <si>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</si>
  <si>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</si>
  <si>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</si>
  <si>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</si>
  <si>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</si>
  <si>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</si>
  <si>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</si>
  <si>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</si>
  <si>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</si>
  <si>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</si>
  <si>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</si>
  <si>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</si>
  <si>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</si>
  <si>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</si>
  <si>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</si>
  <si>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</si>
  <si>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</si>
  <si>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</si>
  <si>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</si>
  <si>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</si>
  <si>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</si>
  <si>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</si>
  <si>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</si>
  <si>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</si>
  <si>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</si>
  <si>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</si>
  <si>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</si>
  <si>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</si>
  <si>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</si>
  <si>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</si>
  <si>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</si>
  <si>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</si>
  <si>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</si>
  <si>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</si>
  <si>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</si>
  <si>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</si>
  <si>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</si>
  <si>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</si>
  <si>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</si>
  <si>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</si>
  <si>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</si>
  <si>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</si>
  <si>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</si>
  <si>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</si>
  <si>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</si>
  <si>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</si>
  <si>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</si>
  <si>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</si>
  <si>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</si>
  <si>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</si>
  <si>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</si>
  <si>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</si>
  <si>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</si>
  <si>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</si>
  <si>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</si>
  <si>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</si>
  <si>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</si>
  <si>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</si>
  <si>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</si>
  <si>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</si>
  <si>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</si>
  <si>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</si>
  <si>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</si>
  <si>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</si>
  <si>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</si>
  <si>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</si>
  <si>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</si>
  <si>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</si>
  <si>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</si>
  <si>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</si>
  <si>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</si>
  <si>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</si>
  <si>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</si>
  <si>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</si>
  <si>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</si>
  <si>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</si>
  <si>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</si>
  <si>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</si>
  <si>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</si>
  <si>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</si>
  <si>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</si>
  <si>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</si>
  <si>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</si>
  <si>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</si>
  <si>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</si>
  <si>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</si>
  <si>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</si>
  <si>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</si>
  <si>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</si>
  <si>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</si>
  <si>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</si>
  <si>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</si>
  <si>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</si>
  <si>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</si>
  <si>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</si>
  <si>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</si>
  <si>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</si>
  <si>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</si>
  <si>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</si>
  <si>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</si>
  <si>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</si>
  <si>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</si>
  <si>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</si>
  <si>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</si>
  <si>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</si>
  <si>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</si>
  <si>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</si>
  <si>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</si>
  <si>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</si>
  <si>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</si>
  <si>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</si>
  <si>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</si>
  <si>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</si>
  <si>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</si>
  <si>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</si>
  <si>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</si>
  <si>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</si>
  <si>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</si>
  <si>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</si>
  <si>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</si>
  <si>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</si>
  <si>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</si>
  <si>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</si>
  <si>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</si>
  <si>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</si>
  <si>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</si>
  <si>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</si>
  <si>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</si>
  <si>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</si>
  <si>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</si>
  <si>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</si>
  <si>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</si>
  <si>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</si>
  <si>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</si>
  <si>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</si>
  <si>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</si>
  <si>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</si>
  <si>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</si>
  <si>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</si>
  <si>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</si>
  <si>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</si>
  <si>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</si>
  <si>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</si>
  <si>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</si>
  <si>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</si>
  <si>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</si>
  <si>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</si>
  <si>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</si>
  <si>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</si>
  <si>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</si>
  <si>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</si>
  <si>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</si>
  <si>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</si>
  <si>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</si>
  <si>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</si>
  <si>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</si>
  <si>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</si>
  <si>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</si>
  <si>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</si>
  <si>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</si>
  <si>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</si>
  <si>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</si>
  <si>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</si>
  <si>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</si>
  <si>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</si>
  <si>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</si>
  <si>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</si>
  <si>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</si>
  <si>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</si>
  <si>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</si>
  <si>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</si>
  <si>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</si>
  <si>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</si>
  <si>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</si>
  <si>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</si>
  <si>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</si>
  <si>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</si>
  <si>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</si>
  <si>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</si>
  <si>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</si>
  <si>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</si>
  <si>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</si>
  <si>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</si>
  <si>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</si>
  <si>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</si>
  <si>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</si>
  <si>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</si>
  <si>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</si>
  <si>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</si>
  <si>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</si>
  <si>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</si>
  <si>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</si>
  <si>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</si>
  <si>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</si>
  <si>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</si>
  <si>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</si>
  <si>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</si>
  <si>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</si>
  <si>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</si>
  <si>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</si>
  <si>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</si>
  <si>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</si>
  <si>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</si>
  <si>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</si>
  <si>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</si>
  <si>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</si>
  <si>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</si>
  <si>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</si>
  <si>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</si>
  <si>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</si>
  <si>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</si>
  <si>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</si>
  <si>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</si>
  <si>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</si>
  <si>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</si>
  <si>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</si>
  <si>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</si>
  <si>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</si>
  <si>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</si>
  <si>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</si>
  <si>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</si>
  <si>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</si>
  <si>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</si>
  <si>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</si>
  <si>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</si>
  <si>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</si>
  <si>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</si>
  <si>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</si>
  <si>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</si>
  <si>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</si>
  <si>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</si>
  <si>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</si>
  <si>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</si>
  <si>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</si>
  <si>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</si>
  <si>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</si>
  <si>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</si>
  <si>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</si>
  <si>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</si>
  <si>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</si>
  <si>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</si>
  <si>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</si>
  <si>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</si>
  <si>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</si>
  <si>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</si>
  <si>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</si>
  <si>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</si>
  <si>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</si>
  <si>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</si>
  <si>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</si>
  <si>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</si>
  <si>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</si>
  <si>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</si>
  <si>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</si>
  <si>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</si>
  <si>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</si>
  <si>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</si>
  <si>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</si>
  <si>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</si>
  <si>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</si>
  <si>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</si>
  <si>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</si>
  <si>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</si>
  <si>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</si>
  <si>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</si>
  <si>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</si>
  <si>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</si>
  <si>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</si>
  <si>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</si>
  <si>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</si>
  <si>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</si>
  <si>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</si>
  <si>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</si>
  <si>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</si>
  <si>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</si>
  <si>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</si>
  <si>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</si>
  <si>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</si>
  <si>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</si>
  <si>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</si>
  <si>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</si>
  <si>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</si>
  <si>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</si>
  <si>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</si>
  <si>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</si>
  <si>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</si>
  <si>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</si>
  <si>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</si>
  <si>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</si>
  <si>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</si>
  <si>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</si>
  <si>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</si>
  <si>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</si>
  <si>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</si>
  <si>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</si>
  <si>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</si>
  <si>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</si>
  <si>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</si>
  <si>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</si>
  <si>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</si>
  <si>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</si>
  <si>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</si>
  <si>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</si>
  <si>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</si>
  <si>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</si>
  <si>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</si>
  <si>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</si>
  <si>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</si>
  <si>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</si>
  <si>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</si>
  <si>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</si>
  <si>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</si>
  <si>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</si>
  <si>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</si>
  <si>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</si>
  <si>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</si>
  <si>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</si>
  <si>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</si>
  <si>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</si>
  <si>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</si>
  <si>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</si>
  <si>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</si>
  <si>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</si>
  <si>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</si>
  <si>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</si>
  <si>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</si>
  <si>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</si>
  <si>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</si>
  <si>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</si>
  <si>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</si>
  <si>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</si>
  <si>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</si>
  <si>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</si>
  <si>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</si>
  <si>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</si>
  <si>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</si>
  <si>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</si>
  <si>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</si>
  <si>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</si>
  <si>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</si>
  <si>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</si>
  <si>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</si>
  <si>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</si>
  <si>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</si>
  <si>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</si>
  <si>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</si>
  <si>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</si>
  <si>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</si>
  <si>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</si>
  <si>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</si>
  <si>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</si>
  <si>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</si>
  <si>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</si>
  <si>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</si>
  <si>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</si>
  <si>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</si>
  <si>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</si>
  <si>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</si>
  <si>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</si>
  <si>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</si>
  <si>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</si>
  <si>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</si>
  <si>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</si>
  <si>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</si>
  <si>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</si>
  <si>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</si>
  <si>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</si>
  <si>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</si>
  <si>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</si>
  <si>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</si>
  <si>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</si>
  <si>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</si>
  <si>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</si>
  <si>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</si>
  <si>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</si>
  <si>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</si>
  <si>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</si>
  <si>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</si>
  <si>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</si>
  <si>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</si>
  <si>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</si>
  <si>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</si>
  <si>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</si>
  <si>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</si>
  <si>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</si>
  <si>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</si>
  <si>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</si>
  <si>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</si>
  <si>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</si>
  <si>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</si>
  <si>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</si>
  <si>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</si>
  <si>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</si>
  <si>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</si>
  <si>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</si>
  <si>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</si>
  <si>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</si>
  <si>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</si>
  <si>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</si>
  <si>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</si>
  <si>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</si>
  <si>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</si>
  <si>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</si>
  <si>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</si>
  <si>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</si>
  <si>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</si>
  <si>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</si>
  <si>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</si>
  <si>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</si>
  <si>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</si>
  <si>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</si>
  <si>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</si>
  <si>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</si>
  <si>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</si>
  <si>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</si>
  <si>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</si>
  <si>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</si>
  <si>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</si>
  <si>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</si>
  <si>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</si>
  <si>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</si>
  <si>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</si>
  <si>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</si>
  <si>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</si>
  <si>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</si>
  <si>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</si>
  <si>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</si>
  <si>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</si>
  <si>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</si>
  <si>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</si>
  <si>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</si>
  <si>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</si>
  <si>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</si>
  <si>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</si>
  <si>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</si>
  <si>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</si>
  <si>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</si>
  <si>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</si>
  <si>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</si>
  <si>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</si>
  <si>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</si>
  <si>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</si>
  <si>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</si>
  <si>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</si>
  <si>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</si>
  <si>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</si>
  <si>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</si>
  <si>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</si>
  <si>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</si>
  <si>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</si>
  <si>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</si>
  <si>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</si>
  <si>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</si>
  <si>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</si>
  <si>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</si>
  <si>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</si>
  <si>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</si>
  <si>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</si>
  <si>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</si>
  <si>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</si>
  <si>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</si>
  <si>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</si>
  <si>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</si>
  <si>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</si>
  <si>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</si>
  <si>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</si>
  <si>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</si>
  <si>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</si>
  <si>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</si>
  <si>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</si>
  <si>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</si>
  <si>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</si>
  <si>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</si>
  <si>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</si>
  <si>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</si>
  <si>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</si>
  <si>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</si>
  <si>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</si>
  <si>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</si>
  <si>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</si>
  <si>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</si>
  <si>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</si>
  <si>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</si>
  <si>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</si>
  <si>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</si>
  <si>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</si>
  <si>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</si>
  <si>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</si>
  <si>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</si>
  <si>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</si>
  <si>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</si>
  <si>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</si>
  <si>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</si>
  <si>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</si>
  <si>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</si>
  <si>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</si>
  <si>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</si>
  <si>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</si>
  <si>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</si>
  <si>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</si>
  <si>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</si>
  <si>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</si>
  <si>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</si>
  <si>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</si>
  <si>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</si>
  <si>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</si>
  <si>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</si>
  <si>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</si>
  <si>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</si>
  <si>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</si>
  <si>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</si>
  <si>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</si>
  <si>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</si>
  <si>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</si>
  <si>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</si>
  <si>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</si>
  <si>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</si>
  <si>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</si>
  <si>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</si>
  <si>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</si>
  <si>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</si>
  <si>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</si>
  <si>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</si>
  <si>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</si>
  <si>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</si>
  <si>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</si>
  <si>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</si>
  <si>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</si>
  <si>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</si>
  <si>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</si>
  <si>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</si>
  <si>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</si>
  <si>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</si>
  <si>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</si>
  <si>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</si>
  <si>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</si>
  <si>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</si>
  <si>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</si>
  <si>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</si>
  <si>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</si>
  <si>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</si>
  <si>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</si>
  <si>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</si>
  <si>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</si>
  <si>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</si>
  <si>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</si>
  <si>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</si>
  <si>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</si>
  <si>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</si>
  <si>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</si>
  <si>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</si>
  <si>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</si>
  <si>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</si>
  <si>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</si>
  <si>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</si>
  <si>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</si>
  <si>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</si>
  <si>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</si>
  <si>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</si>
  <si>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</si>
  <si>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</si>
  <si>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</si>
  <si>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</si>
  <si>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</si>
  <si>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</si>
  <si>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</si>
  <si>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</si>
  <si>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</si>
  <si>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</si>
  <si>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</si>
  <si>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</si>
  <si>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</si>
  <si>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</si>
  <si>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</si>
  <si>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</si>
  <si>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</si>
  <si>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</si>
  <si>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</si>
  <si>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</si>
  <si>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</si>
  <si>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</si>
  <si>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</si>
  <si>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</si>
  <si>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</si>
  <si>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</si>
  <si>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</si>
  <si>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</si>
  <si>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</si>
  <si>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</si>
  <si>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</si>
  <si>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</si>
  <si>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</si>
  <si>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</si>
  <si>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</si>
  <si>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</si>
  <si>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</si>
  <si>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</si>
  <si>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</si>
  <si>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</si>
  <si>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</si>
  <si>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</si>
  <si>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</si>
  <si>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</si>
  <si>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</si>
  <si>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</si>
  <si>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</si>
  <si>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</si>
  <si>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</si>
  <si>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</si>
  <si>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</si>
  <si>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</si>
  <si>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</si>
  <si>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</si>
  <si>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</si>
  <si>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</si>
  <si>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</si>
  <si>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</si>
  <si>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</si>
  <si>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</si>
  <si>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</si>
  <si>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</si>
  <si>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</si>
  <si>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</si>
  <si>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</si>
  <si>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</si>
  <si>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</si>
  <si>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</si>
  <si>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</si>
  <si>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</si>
  <si>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</si>
  <si>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</si>
  <si>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</si>
  <si>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</si>
  <si>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</si>
  <si>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</si>
  <si>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</si>
  <si>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</si>
  <si>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</si>
  <si>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</si>
  <si>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</si>
  <si>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</si>
  <si>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</si>
  <si>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</si>
  <si>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</si>
  <si>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</si>
  <si>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</si>
  <si>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</si>
  <si>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</si>
  <si>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</si>
  <si>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</si>
  <si>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</si>
  <si>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</si>
  <si>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</si>
  <si>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</si>
  <si>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</si>
  <si>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</si>
  <si>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</si>
  <si>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</si>
  <si>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</si>
  <si>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</si>
  <si>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</si>
  <si>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</si>
  <si>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</si>
  <si>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</si>
  <si>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</si>
  <si>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</si>
  <si>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</si>
  <si>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</si>
  <si>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</si>
  <si>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</si>
  <si>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</si>
  <si>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</si>
  <si>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</si>
  <si>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</si>
  <si>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</si>
  <si>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</si>
  <si>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</si>
  <si>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</si>
  <si>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</si>
  <si>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</si>
  <si>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</si>
  <si>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</si>
  <si>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</si>
  <si>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</si>
  <si>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</si>
  <si>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</si>
  <si>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</si>
  <si>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</si>
  <si>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</si>
  <si>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</si>
  <si>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</si>
  <si>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</si>
  <si>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</si>
  <si>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</si>
  <si>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</si>
  <si>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</si>
  <si>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</si>
  <si>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</si>
  <si>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</si>
  <si>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</si>
  <si>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</si>
  <si>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</si>
  <si>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</si>
  <si>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</si>
  <si>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</si>
  <si>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</si>
  <si>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</si>
  <si>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</si>
  <si>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</si>
  <si>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</si>
  <si>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</si>
  <si>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</si>
  <si>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</si>
  <si>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</si>
  <si>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</si>
  <si>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</si>
  <si>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</si>
  <si>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</si>
  <si>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</si>
  <si>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</si>
  <si>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</si>
  <si>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</si>
  <si>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</si>
  <si>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</si>
  <si>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</si>
  <si>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</si>
  <si>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</si>
  <si>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</si>
  <si>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</si>
  <si>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</si>
  <si>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</si>
  <si>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</si>
  <si>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</si>
  <si>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</si>
  <si>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</si>
  <si>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</si>
  <si>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</si>
  <si>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</si>
  <si>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</si>
  <si>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</si>
  <si>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</si>
  <si>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</si>
  <si>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</si>
  <si>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</si>
  <si>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</si>
  <si>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</si>
  <si>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</si>
  <si>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</si>
  <si>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</si>
  <si>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</si>
  <si>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</si>
  <si>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</si>
  <si>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</si>
  <si>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</si>
  <si>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</si>
  <si>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</si>
  <si>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</si>
  <si>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</si>
  <si>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</si>
  <si>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</si>
  <si>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</si>
  <si>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</si>
  <si>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</si>
  <si>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</si>
  <si>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</si>
  <si>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</si>
  <si>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</si>
  <si>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</si>
  <si>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</si>
  <si>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</si>
  <si>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</si>
  <si>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</si>
  <si>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</si>
  <si>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</si>
  <si>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</si>
  <si>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</si>
  <si>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</si>
  <si>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</si>
  <si>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</si>
  <si>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</si>
  <si>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</si>
  <si>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</si>
  <si>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</si>
  <si>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</si>
  <si>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</si>
  <si>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</si>
  <si>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</si>
  <si>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</si>
  <si>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</si>
  <si>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</si>
  <si>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</si>
  <si>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</si>
  <si>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</si>
  <si>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</si>
  <si>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</si>
  <si>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</si>
  <si>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</si>
  <si>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</si>
  <si>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</si>
  <si>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</si>
  <si>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</si>
  <si>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</si>
  <si>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</si>
  <si>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</si>
  <si>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</si>
  <si>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</si>
  <si>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</si>
  <si>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</si>
  <si>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</si>
  <si>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</si>
  <si>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</si>
  <si>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</si>
  <si>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</si>
  <si>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</si>
  <si>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</si>
  <si>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</si>
  <si>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</si>
  <si>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</si>
  <si>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</si>
  <si>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</si>
  <si>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</si>
  <si>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</si>
  <si>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</si>
  <si>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</si>
  <si>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</si>
  <si>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</si>
  <si>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</si>
  <si>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</si>
  <si>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</si>
  <si>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</si>
  <si>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</si>
  <si>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</si>
  <si>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</si>
  <si>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</si>
  <si>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</si>
  <si>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</si>
  <si>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</si>
  <si>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</si>
  <si>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</si>
  <si>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</si>
  <si>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</si>
  <si>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</si>
  <si>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</si>
  <si>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</si>
  <si>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</si>
  <si>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</si>
  <si>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</si>
  <si>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</si>
  <si>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</si>
  <si>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</si>
  <si>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</si>
  <si>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</si>
  <si>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</si>
  <si>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</si>
  <si>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</si>
  <si>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</si>
  <si>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</si>
  <si>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</si>
  <si>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</si>
  <si>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</si>
  <si>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</si>
  <si>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</si>
  <si>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</si>
  <si>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</si>
  <si>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</si>
  <si>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</si>
  <si>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</si>
  <si>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</si>
  <si>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</si>
  <si>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</si>
  <si>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</si>
  <si>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</si>
  <si>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</si>
  <si>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</si>
  <si>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</si>
  <si>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</si>
  <si>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</si>
  <si>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</si>
  <si>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</si>
  <si>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</si>
  <si>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</si>
  <si>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</si>
  <si>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</si>
  <si>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</si>
  <si>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</si>
  <si>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</si>
  <si>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</si>
  <si>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</si>
  <si>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</si>
  <si>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</si>
  <si>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</si>
  <si>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</si>
  <si>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</si>
  <si>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</si>
  <si>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</si>
  <si>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</si>
  <si>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</si>
  <si>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</si>
  <si>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</si>
  <si>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</si>
  <si>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</si>
  <si>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</si>
  <si>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</si>
  <si>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</si>
  <si>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</si>
  <si>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</si>
  <si>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</si>
  <si>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</si>
  <si>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</si>
  <si>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</si>
  <si>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</si>
  <si>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</si>
  <si>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</si>
  <si>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</si>
  <si>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</si>
  <si>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</si>
  <si>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</si>
  <si>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</si>
  <si>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</si>
  <si>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</si>
  <si>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</si>
  <si>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</si>
  <si>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</si>
  <si>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</si>
  <si>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</si>
  <si>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</si>
  <si>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</si>
  <si>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</si>
  <si>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</si>
  <si>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</si>
  <si>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</si>
  <si>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</si>
  <si>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</si>
  <si>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</si>
  <si>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</si>
  <si>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</si>
  <si>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</si>
  <si>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</si>
  <si>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</si>
  <si>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</si>
  <si>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</si>
  <si>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</si>
  <si>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</si>
  <si>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</si>
  <si>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</si>
  <si>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</si>
  <si>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</si>
  <si>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</si>
  <si>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</si>
  <si>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</si>
  <si>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</si>
  <si>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</si>
  <si>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</si>
  <si>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</si>
  <si>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</si>
  <si>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</si>
  <si>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</si>
  <si>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</si>
  <si>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</si>
  <si>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</si>
  <si>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</si>
  <si>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</si>
  <si>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</si>
  <si>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</si>
  <si>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</si>
  <si>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</si>
  <si>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</si>
  <si>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</si>
  <si>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</si>
  <si>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</si>
  <si>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</si>
  <si>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</si>
  <si>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</si>
  <si>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</si>
  <si>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</si>
  <si>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</si>
  <si>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</si>
  <si>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</si>
  <si>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</si>
  <si>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</si>
  <si>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</si>
  <si>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</si>
  <si>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</si>
  <si>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</si>
  <si>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</si>
  <si>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</si>
  <si>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</si>
  <si>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</si>
  <si>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</si>
  <si>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</si>
  <si>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</si>
  <si>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</si>
  <si>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</si>
  <si>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</si>
  <si>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</si>
  <si>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</si>
  <si>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</si>
  <si>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</si>
  <si>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</si>
  <si>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</si>
  <si>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</si>
  <si>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</si>
  <si>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</si>
  <si>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</si>
  <si>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</si>
  <si>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</si>
  <si>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</si>
  <si>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</si>
  <si>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</si>
  <si>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</si>
  <si>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</si>
  <si>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</si>
  <si>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</si>
  <si>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</si>
  <si>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</si>
  <si>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</si>
  <si>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</si>
  <si>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</si>
  <si>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</si>
  <si>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</si>
  <si>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</si>
  <si>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</si>
  <si>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</si>
  <si>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</si>
  <si>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</si>
  <si>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</si>
  <si>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</si>
  <si>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</si>
  <si>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</si>
  <si>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</si>
  <si>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</si>
  <si>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</si>
  <si>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</si>
  <si>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</si>
  <si>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</si>
  <si>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</si>
  <si>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</si>
  <si>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</si>
  <si>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</si>
  <si>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</si>
  <si>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</si>
  <si>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</si>
  <si>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</si>
  <si>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</si>
  <si>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</si>
  <si>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</si>
  <si>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</si>
  <si>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</si>
  <si>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</si>
  <si>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</si>
  <si>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</si>
  <si>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</si>
  <si>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</si>
  <si>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</si>
  <si>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</si>
  <si>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</si>
  <si>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</si>
  <si>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</si>
  <si>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</si>
  <si>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</si>
  <si>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</si>
  <si>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</si>
  <si>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</si>
  <si>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</si>
  <si>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</si>
  <si>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</si>
  <si>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</si>
  <si>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</si>
  <si>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</si>
  <si>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</si>
  <si>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</si>
  <si>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</si>
  <si>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</si>
  <si>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</si>
  <si>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</si>
  <si>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</si>
  <si>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</si>
  <si>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</si>
  <si>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</si>
  <si>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</si>
  <si>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</si>
  <si>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</si>
  <si>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</si>
  <si>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</si>
  <si>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</si>
  <si>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</si>
  <si>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</si>
  <si>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</si>
  <si>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</si>
  <si>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</si>
  <si>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</si>
  <si>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</si>
  <si>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</si>
  <si>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</si>
  <si>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</si>
  <si>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</si>
  <si>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</si>
  <si>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</si>
  <si>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</si>
  <si>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</si>
  <si>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</si>
  <si>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</si>
  <si>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</si>
  <si>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</si>
  <si>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</si>
  <si>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</si>
  <si>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</si>
  <si>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</si>
  <si>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</si>
  <si>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</si>
  <si>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</si>
  <si>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</si>
  <si>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</si>
  <si>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</si>
  <si>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</si>
  <si>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</si>
  <si>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</si>
  <si>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</si>
  <si>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</si>
  <si>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</si>
  <si>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</si>
  <si>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</si>
  <si>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</si>
  <si>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</si>
  <si>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</si>
  <si>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</si>
  <si>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</si>
  <si>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</si>
  <si>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</si>
  <si>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</si>
  <si>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</si>
  <si>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</si>
  <si>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</si>
  <si>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</si>
  <si>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</si>
  <si>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</si>
  <si>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</si>
  <si>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</si>
  <si>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</si>
  <si>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</si>
  <si>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</si>
  <si>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</si>
  <si>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</si>
  <si>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</si>
  <si>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</si>
  <si>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</si>
  <si>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</si>
  <si>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</si>
  <si>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</si>
  <si>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</si>
  <si>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</si>
  <si>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</si>
  <si>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</si>
  <si>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</si>
  <si>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</si>
  <si>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</si>
  <si>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</si>
  <si>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</si>
  <si>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</si>
  <si>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</si>
  <si>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</si>
  <si>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</si>
  <si>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</si>
  <si>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</si>
  <si>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</si>
  <si>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</si>
  <si>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</si>
  <si>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</si>
  <si>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</si>
  <si>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</si>
  <si>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</si>
  <si>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</si>
  <si>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</si>
  <si>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</si>
  <si>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</si>
  <si>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</si>
  <si>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</si>
  <si>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</si>
  <si>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</si>
  <si>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</si>
  <si>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</si>
  <si>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</si>
  <si>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</si>
  <si>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</si>
  <si>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</si>
  <si>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</si>
  <si>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</si>
  <si>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</si>
  <si>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</si>
  <si>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</si>
  <si>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</si>
  <si>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</si>
  <si>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</si>
  <si>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</si>
  <si>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</si>
  <si>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</si>
  <si>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</si>
  <si>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</si>
  <si>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</si>
  <si>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</si>
  <si>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</si>
  <si>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</si>
  <si>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</si>
  <si>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</si>
  <si>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</si>
  <si>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</si>
  <si>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</si>
  <si>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</si>
  <si>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</si>
  <si>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</si>
  <si>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</si>
  <si>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</si>
  <si>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</si>
  <si>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</si>
  <si>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</si>
  <si>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</si>
  <si>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</si>
  <si>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</si>
  <si>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</si>
  <si>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</si>
  <si>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</si>
  <si>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</si>
  <si>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</si>
  <si>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</si>
  <si>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</si>
  <si>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</si>
  <si>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</si>
  <si>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</si>
  <si>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</si>
  <si>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</si>
  <si>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</si>
  <si>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</si>
  <si>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</si>
  <si>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</si>
  <si>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</si>
  <si>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</si>
  <si>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</si>
  <si>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</si>
  <si>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</si>
  <si>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</si>
  <si>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</si>
  <si>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</si>
  <si>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</si>
  <si>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</si>
  <si>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</si>
  <si>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</si>
  <si>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</si>
  <si>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</si>
  <si>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</si>
  <si>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</si>
  <si>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</si>
  <si>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</si>
  <si>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</si>
  <si>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</si>
  <si>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</si>
  <si>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</si>
  <si>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</si>
  <si>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</si>
  <si>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</si>
  <si>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</si>
  <si>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</si>
  <si>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</si>
  <si>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</si>
  <si>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</si>
  <si>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</si>
  <si>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</si>
  <si>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</si>
  <si>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</si>
  <si>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</si>
  <si>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</si>
  <si>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</si>
  <si>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</si>
  <si>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</si>
  <si>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</si>
  <si>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</si>
  <si>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</si>
  <si>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</si>
  <si>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</si>
  <si>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</si>
  <si>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</si>
  <si>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</si>
  <si>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</si>
  <si>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</si>
  <si>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</si>
  <si>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</si>
  <si>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</si>
  <si>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</si>
  <si>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</si>
  <si>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</si>
  <si>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</si>
  <si>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</si>
  <si>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</si>
  <si>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</si>
  <si>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</si>
  <si>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</si>
  <si>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</si>
  <si>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</si>
  <si>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</si>
  <si>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</si>
  <si>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</si>
  <si>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</si>
  <si>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</si>
  <si>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</si>
  <si>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</si>
  <si>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</si>
  <si>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</si>
  <si>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</si>
  <si>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</si>
  <si>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</si>
  <si>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</si>
  <si>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</si>
  <si>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</si>
  <si>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</si>
  <si>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</si>
  <si>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</si>
  <si>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</si>
  <si>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</si>
  <si>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</si>
  <si>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</si>
  <si>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</si>
  <si>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</si>
  <si>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</si>
  <si>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</si>
  <si>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</si>
  <si>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</si>
  <si>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</si>
  <si>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</si>
  <si>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</si>
  <si>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</si>
  <si>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</si>
  <si>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</si>
  <si>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</si>
  <si>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</si>
  <si>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</si>
  <si>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</si>
  <si>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</si>
  <si>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</si>
  <si>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</si>
  <si>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</si>
  <si>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</si>
  <si>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</si>
  <si>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</si>
  <si>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</si>
  <si>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</si>
  <si>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</si>
  <si>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</si>
  <si>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</si>
  <si>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</si>
  <si>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</si>
  <si>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</si>
  <si>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</si>
  <si>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</si>
  <si>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</si>
  <si>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</si>
  <si>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</si>
  <si>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</si>
  <si>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</si>
  <si>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</si>
  <si>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</si>
  <si>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</si>
  <si>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</si>
  <si>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</si>
  <si>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</si>
  <si>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</si>
  <si>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</si>
  <si>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</si>
  <si>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</si>
  <si>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</si>
  <si>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</si>
  <si>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</si>
  <si>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</si>
  <si>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</si>
  <si>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</si>
  <si>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</si>
  <si>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</si>
  <si>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</si>
  <si>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</si>
  <si>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</si>
  <si>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</si>
  <si>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</si>
  <si>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</si>
  <si>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</si>
  <si>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</si>
  <si>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</si>
  <si>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</si>
  <si>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</si>
  <si>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</si>
  <si>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</si>
  <si>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</si>
  <si>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</si>
  <si>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</si>
  <si>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</si>
  <si>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</si>
  <si>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</si>
  <si>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</si>
  <si>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</si>
  <si>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</si>
  <si>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</si>
  <si>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</si>
  <si>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</si>
  <si>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</si>
  <si>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</si>
  <si>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</si>
  <si>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</si>
  <si>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</si>
  <si>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</si>
  <si>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</si>
  <si>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</si>
  <si>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</si>
  <si>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</si>
  <si>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</si>
  <si>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</si>
  <si>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</si>
  <si>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</si>
  <si>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</si>
  <si>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</si>
  <si>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</si>
  <si>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</si>
  <si>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</si>
  <si>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</si>
  <si>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</si>
  <si>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</si>
  <si>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</si>
  <si>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</si>
  <si>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</si>
  <si>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</si>
  <si>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</si>
  <si>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</si>
  <si>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</si>
  <si>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</si>
  <si>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</si>
  <si>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</si>
  <si>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</si>
  <si>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</si>
  <si>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</si>
  <si>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</si>
  <si>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</si>
  <si>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</si>
  <si>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</si>
  <si>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</si>
  <si>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</si>
  <si>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</si>
  <si>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</si>
  <si>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</si>
  <si>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</si>
  <si>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</si>
  <si>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</si>
  <si>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</si>
  <si>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</si>
  <si>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</si>
  <si>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</si>
  <si>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</si>
  <si>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</si>
  <si>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</si>
  <si>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</si>
  <si>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</si>
  <si>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</si>
  <si>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</si>
  <si>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</si>
  <si>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</si>
  <si>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</si>
  <si>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</si>
  <si>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</si>
  <si>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</si>
  <si>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</si>
  <si>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</si>
  <si>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</si>
  <si>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</si>
  <si>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</si>
  <si>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</si>
  <si>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</si>
  <si>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</si>
  <si>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</si>
  <si>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</si>
  <si>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</si>
  <si>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</si>
  <si>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</si>
  <si>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</si>
  <si>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</si>
  <si>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</si>
  <si>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</si>
  <si>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</si>
  <si>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</si>
  <si>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</si>
  <si>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</si>
  <si>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</si>
  <si>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</si>
  <si>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</si>
  <si>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</si>
  <si>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</si>
  <si>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</si>
  <si>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</si>
  <si>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</si>
  <si>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</si>
  <si>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</si>
  <si>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</si>
  <si>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</si>
  <si>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</si>
  <si>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</si>
  <si>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</si>
  <si>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</si>
  <si>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</si>
  <si>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</si>
  <si>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</si>
  <si>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</si>
  <si>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</si>
  <si>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</si>
  <si>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</si>
  <si>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</si>
  <si>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</si>
  <si>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</si>
  <si>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</si>
  <si>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</si>
  <si>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</si>
  <si>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</si>
  <si>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</si>
  <si>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</si>
  <si>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</si>
  <si>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</si>
  <si>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</si>
  <si>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</si>
  <si>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</si>
  <si>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</si>
  <si>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</si>
  <si>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</si>
  <si>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</si>
  <si>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</si>
  <si>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</si>
  <si>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</si>
  <si>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</si>
  <si>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</si>
  <si>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</si>
  <si>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</si>
  <si>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</si>
  <si>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</si>
  <si>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</si>
  <si>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</si>
  <si>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</si>
  <si>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</si>
  <si>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</si>
  <si>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</si>
  <si>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</si>
  <si>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</si>
  <si>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</si>
  <si>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</si>
  <si>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</si>
  <si>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</si>
  <si>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</si>
  <si>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</si>
  <si>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</si>
  <si>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</si>
  <si>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</si>
  <si>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</si>
  <si>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</si>
  <si>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</si>
  <si>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</si>
  <si>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</si>
  <si>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</si>
  <si>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</si>
  <si>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</si>
  <si>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</si>
  <si>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</si>
  <si>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</si>
  <si>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</si>
  <si>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</si>
  <si>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</si>
  <si>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</si>
  <si>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</si>
  <si>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</si>
  <si>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</si>
  <si>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</si>
  <si>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</si>
  <si>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</si>
  <si>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</si>
  <si>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</si>
  <si>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</si>
  <si>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</si>
  <si>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</si>
  <si>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</si>
  <si>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</si>
  <si>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</si>
  <si>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</si>
  <si>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</si>
  <si>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</si>
  <si>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</si>
  <si>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</si>
  <si>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</si>
  <si>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</si>
  <si>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</si>
  <si>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</si>
  <si>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</si>
  <si>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</si>
  <si>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</si>
  <si>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</si>
  <si>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</si>
  <si>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</si>
  <si>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</si>
  <si>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</si>
  <si>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</si>
  <si>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</si>
  <si>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</si>
  <si>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</si>
  <si>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</si>
  <si>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</si>
  <si>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</si>
  <si>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</si>
  <si>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</si>
  <si>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</si>
  <si>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</si>
  <si>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</si>
  <si>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</si>
  <si>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</si>
  <si>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</si>
  <si>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</si>
  <si>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</si>
  <si>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</si>
  <si>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</si>
  <si>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</si>
  <si>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</si>
  <si>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</si>
  <si>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</si>
  <si>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</si>
  <si>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</si>
  <si>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</si>
  <si>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</si>
  <si>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</si>
  <si>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</si>
  <si>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</si>
  <si>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</si>
  <si>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</si>
  <si>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</si>
  <si>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</si>
  <si>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</si>
  <si>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</si>
  <si>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</si>
  <si>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</si>
  <si>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</si>
  <si>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</si>
  <si>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</si>
  <si>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</si>
  <si>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</si>
  <si>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</si>
  <si>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</si>
  <si>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</si>
  <si>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</si>
  <si>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</si>
  <si>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</si>
  <si>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</si>
  <si>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</si>
  <si>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</si>
  <si>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</si>
  <si>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</si>
  <si>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</si>
  <si>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</si>
  <si>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</si>
  <si>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</si>
  <si>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</si>
  <si>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</si>
  <si>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</si>
  <si>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</si>
  <si>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</si>
  <si>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</si>
  <si>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</si>
  <si>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</si>
  <si>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</si>
  <si>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</si>
  <si>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</si>
  <si>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</si>
  <si>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</si>
  <si>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</si>
  <si>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</si>
  <si>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</si>
  <si>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</si>
  <si>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</si>
  <si>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</si>
  <si>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</si>
  <si>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</si>
  <si>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</si>
  <si>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</si>
  <si>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</si>
  <si>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</si>
  <si>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</si>
  <si>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</si>
  <si>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</si>
  <si>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</si>
  <si>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</si>
  <si>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</si>
  <si>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</si>
  <si>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</si>
  <si>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</si>
  <si>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</si>
  <si>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</si>
  <si>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</si>
  <si>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</si>
  <si>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</si>
  <si>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</si>
  <si>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</si>
  <si>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</si>
  <si>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</si>
  <si>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</si>
  <si>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</si>
  <si>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</si>
  <si>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</si>
  <si>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</si>
  <si>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</si>
  <si>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</si>
  <si>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</si>
  <si>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</si>
  <si>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</si>
  <si>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</si>
  <si>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</si>
  <si>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</si>
  <si>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</si>
  <si>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</si>
  <si>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</si>
  <si>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</si>
  <si>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</si>
  <si>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</si>
  <si>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</si>
  <si>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</si>
  <si>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</si>
  <si>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</si>
  <si>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</si>
  <si>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</si>
  <si>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</si>
  <si>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</si>
  <si>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</si>
  <si>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</si>
  <si>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</si>
  <si>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</si>
  <si>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</si>
  <si>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</si>
  <si>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</si>
  <si>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</si>
  <si>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</si>
  <si>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</si>
  <si>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</si>
  <si>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</si>
  <si>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</si>
  <si>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</si>
  <si>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</si>
  <si>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</si>
  <si>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</si>
  <si>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</si>
  <si>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</si>
  <si>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</si>
  <si>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</si>
  <si>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</si>
  <si>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</si>
  <si>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</si>
  <si>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</si>
  <si>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</si>
  <si>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</si>
  <si>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</si>
  <si>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</si>
  <si>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</si>
  <si>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</si>
  <si>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</si>
  <si>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</si>
  <si>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</si>
  <si>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</si>
  <si>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</si>
  <si>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</si>
  <si>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</si>
  <si>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</si>
  <si>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</si>
  <si>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</si>
  <si>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</si>
  <si>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</si>
  <si>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</si>
  <si>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</si>
  <si>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</si>
  <si>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</si>
  <si>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</si>
  <si>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</si>
  <si>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</si>
  <si>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</si>
  <si>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</si>
  <si>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</si>
  <si>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</si>
  <si>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</si>
  <si>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</si>
  <si>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</si>
  <si>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</si>
  <si>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</si>
  <si>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</si>
  <si>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</si>
  <si>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</si>
  <si>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</si>
  <si>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</si>
  <si>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</si>
  <si>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</si>
  <si>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</si>
  <si>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</si>
  <si>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</si>
  <si>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</si>
  <si>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</si>
  <si>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</si>
  <si>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</si>
  <si>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</si>
  <si>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</si>
  <si>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</si>
  <si>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</si>
  <si>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</si>
  <si>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</si>
  <si>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</si>
  <si>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</si>
  <si>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</si>
  <si>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</si>
  <si>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</si>
  <si>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</si>
  <si>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</si>
  <si>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</si>
  <si>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</si>
  <si>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</si>
  <si>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</si>
  <si>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</si>
  <si>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</si>
  <si>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</si>
  <si>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</si>
  <si>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</si>
  <si>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</si>
  <si>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</si>
  <si>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</si>
  <si>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</si>
  <si>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</si>
  <si>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</si>
  <si>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</si>
  <si>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</si>
  <si>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</si>
  <si>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</si>
  <si>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</si>
  <si>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</si>
  <si>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</si>
  <si>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</si>
  <si>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</si>
  <si>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</si>
  <si>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</si>
  <si>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</si>
  <si>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</si>
  <si>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</si>
  <si>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</si>
  <si>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</si>
  <si>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</si>
  <si>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</si>
  <si>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</si>
  <si>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</si>
  <si>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</si>
  <si>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</si>
  <si>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</si>
  <si>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</si>
  <si>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</si>
  <si>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</si>
  <si>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</si>
  <si>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</si>
  <si>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</si>
  <si>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</si>
  <si>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</si>
  <si>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</si>
  <si>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</si>
  <si>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</si>
  <si>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</si>
  <si>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</si>
  <si>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</si>
  <si>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</si>
  <si>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</si>
  <si>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</si>
  <si>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</si>
  <si>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</si>
  <si>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</si>
  <si>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</si>
  <si>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</si>
  <si>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</si>
  <si>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</si>
  <si>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</si>
  <si>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</si>
  <si>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</si>
  <si>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</si>
  <si>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</si>
  <si>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</si>
  <si>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</si>
  <si>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</si>
  <si>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</si>
  <si>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</si>
  <si>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</si>
  <si>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</si>
  <si>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</si>
  <si>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</si>
  <si>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</si>
  <si>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</si>
  <si>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</si>
  <si>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</si>
  <si>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</si>
  <si>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</si>
  <si>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</si>
  <si>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</si>
  <si>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</si>
  <si>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</si>
  <si>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</si>
  <si>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</si>
  <si>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</si>
  <si>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</si>
  <si>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</si>
  <si>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</si>
  <si>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</si>
  <si>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</si>
  <si>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</si>
  <si>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</si>
  <si>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</si>
  <si>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</si>
  <si>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</si>
  <si>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</si>
  <si>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</si>
  <si>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</si>
  <si>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</si>
  <si>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</si>
  <si>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</si>
  <si>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</si>
  <si>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</si>
  <si>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</si>
  <si>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</si>
  <si>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</si>
  <si>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</si>
  <si>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</si>
  <si>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</si>
  <si>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</si>
  <si>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</si>
  <si>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</si>
  <si>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</si>
  <si>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</si>
  <si>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</si>
  <si>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</si>
  <si>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</si>
  <si>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</si>
  <si>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</si>
  <si>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</si>
  <si>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</si>
  <si>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</si>
  <si>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</si>
  <si>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</si>
  <si>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</si>
  <si>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</si>
  <si>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</si>
  <si>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</si>
  <si>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</si>
  <si>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</si>
  <si>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</si>
  <si>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</si>
  <si>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</si>
  <si>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</si>
  <si>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</si>
  <si>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</si>
  <si>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</si>
  <si>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</si>
  <si>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</si>
  <si>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</si>
  <si>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</si>
  <si>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</si>
  <si>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</si>
  <si>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</si>
  <si>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</si>
  <si>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</si>
  <si>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</si>
  <si>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</si>
  <si>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</si>
  <si>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</si>
  <si>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</si>
  <si>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</si>
  <si>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</si>
  <si>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</si>
  <si>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</si>
  <si>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</si>
  <si>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</si>
  <si>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</si>
  <si>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</si>
  <si>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</si>
  <si>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</si>
  <si>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</si>
  <si>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</si>
  <si>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</si>
  <si>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</si>
  <si>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</si>
  <si>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</si>
  <si>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</si>
  <si>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</si>
  <si>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</si>
  <si>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</si>
  <si>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</si>
  <si>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</si>
  <si>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</si>
  <si>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</si>
  <si>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</si>
  <si>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</si>
  <si>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</si>
  <si>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</si>
  <si>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</si>
  <si>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</si>
  <si>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</si>
  <si>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</si>
  <si>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</si>
  <si>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</si>
  <si>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</si>
  <si>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</si>
  <si>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</si>
  <si>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</si>
  <si>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</si>
  <si>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</si>
  <si>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</si>
  <si>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</si>
  <si>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</si>
  <si>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</si>
  <si>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</si>
  <si>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</si>
  <si>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</si>
  <si>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</si>
  <si>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</si>
  <si>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</si>
  <si>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</si>
  <si>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</si>
  <si>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</si>
  <si>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</si>
  <si>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</si>
  <si>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</si>
  <si>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</si>
  <si>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</si>
  <si>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</si>
  <si>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</si>
  <si>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</si>
  <si>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</si>
  <si>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</si>
  <si>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</si>
  <si>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</si>
  <si>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</si>
  <si>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</si>
  <si>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</si>
  <si>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</si>
  <si>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</si>
  <si>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</si>
  <si>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</si>
  <si>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</si>
  <si>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</si>
  <si>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</si>
  <si>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</si>
  <si>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</si>
  <si>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</si>
  <si>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</si>
  <si>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</si>
  <si>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</si>
  <si>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</si>
  <si>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</si>
  <si>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</si>
  <si>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</si>
  <si>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</si>
  <si>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</si>
  <si>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</si>
  <si>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</si>
  <si>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</si>
  <si>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</si>
  <si>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</si>
  <si>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</si>
  <si>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</si>
  <si>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</si>
  <si>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</si>
  <si>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</si>
  <si>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</si>
  <si>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</si>
  <si>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</si>
  <si>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</si>
  <si>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</si>
  <si>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</si>
  <si>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</si>
  <si>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</si>
  <si>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</si>
  <si>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</si>
  <si>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</si>
  <si>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</si>
  <si>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</si>
  <si>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</si>
  <si>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</si>
  <si>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</si>
  <si>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</si>
  <si>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</si>
  <si>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</si>
  <si>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</si>
  <si>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</si>
  <si>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</si>
  <si>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</si>
  <si>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</si>
  <si>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</si>
  <si>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</si>
  <si>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</si>
  <si>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</si>
  <si>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</si>
  <si>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</si>
  <si>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</si>
  <si>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</si>
  <si>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</si>
  <si>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</si>
  <si>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</si>
  <si>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</si>
  <si>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</si>
  <si>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</si>
  <si>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</si>
  <si>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</si>
  <si>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</si>
  <si>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</si>
  <si>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</si>
  <si>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</si>
  <si>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</si>
  <si>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</si>
  <si>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</si>
  <si>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</si>
  <si>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</si>
  <si>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</si>
  <si>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</si>
  <si>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</si>
  <si>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</si>
  <si>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</si>
  <si>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</si>
  <si>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</si>
  <si>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</si>
  <si>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</si>
  <si>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</si>
  <si>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</si>
  <si>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</si>
  <si>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</si>
  <si>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</si>
  <si>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</si>
  <si>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</si>
  <si>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</si>
  <si>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</si>
  <si>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</si>
  <si>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</si>
  <si>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</si>
  <si>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</si>
  <si>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</si>
  <si>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</si>
  <si>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</si>
  <si>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</si>
  <si>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</si>
  <si>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</si>
  <si>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</si>
  <si>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</si>
  <si>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</si>
  <si>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</si>
  <si>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</si>
  <si>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</si>
  <si>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</si>
  <si>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</si>
  <si>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</si>
  <si>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</si>
  <si>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</si>
  <si>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</si>
  <si>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</si>
  <si>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</si>
  <si>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</si>
  <si>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</si>
  <si>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</si>
  <si>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</si>
  <si>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</si>
  <si>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</si>
  <si>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</si>
  <si>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</si>
  <si>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</si>
  <si>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</si>
  <si>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</si>
  <si>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</si>
  <si>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</si>
  <si>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</si>
  <si>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</si>
  <si>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</si>
  <si>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</si>
  <si>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</si>
  <si>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</si>
  <si>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</si>
  <si>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</si>
  <si>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</si>
  <si>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</si>
  <si>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</si>
  <si>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</si>
  <si>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</si>
  <si>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</si>
  <si>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</si>
  <si>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</si>
  <si>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</si>
  <si>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</si>
  <si>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</si>
  <si>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</si>
  <si>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</si>
  <si>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</si>
  <si>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</si>
  <si>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</si>
  <si>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</si>
  <si>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</si>
  <si>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</si>
  <si>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</si>
  <si>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</si>
  <si>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</si>
  <si>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</si>
  <si>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</si>
  <si>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</si>
  <si>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</si>
  <si>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</si>
  <si>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</si>
  <si>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</si>
  <si>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</si>
  <si>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</si>
  <si>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</si>
  <si>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</si>
  <si>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</si>
  <si>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</si>
  <si>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</si>
  <si>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</si>
  <si>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</si>
  <si>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</si>
  <si>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</si>
  <si>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</si>
  <si>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</si>
  <si>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</si>
  <si>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</si>
  <si>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</si>
  <si>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</si>
  <si>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</si>
  <si>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</si>
  <si>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</si>
  <si>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</si>
  <si>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</si>
  <si>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</si>
  <si>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</si>
  <si>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</si>
  <si>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</si>
  <si>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</si>
  <si>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</si>
  <si>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</si>
  <si>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</si>
  <si>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</si>
  <si>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</si>
  <si>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</si>
  <si>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</si>
  <si>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</si>
  <si>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</si>
  <si>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</si>
  <si>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</si>
  <si>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</si>
  <si>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</si>
  <si>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</si>
  <si>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</si>
  <si>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</si>
  <si>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</si>
  <si>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</si>
  <si>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</si>
  <si>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</si>
  <si>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</si>
  <si>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</si>
  <si>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</si>
  <si>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</si>
  <si>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</si>
  <si>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</si>
  <si>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</si>
  <si>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</si>
  <si>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</si>
  <si>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</si>
  <si>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</si>
  <si>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</si>
  <si>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</si>
  <si>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</si>
  <si>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</si>
  <si>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</si>
  <si>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</si>
  <si>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</si>
  <si>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</si>
  <si>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</si>
  <si>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</si>
  <si>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</si>
  <si>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</si>
  <si>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</si>
  <si>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</si>
  <si>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</si>
  <si>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</si>
  <si>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</si>
  <si>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</si>
  <si>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</si>
  <si>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</si>
  <si>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</si>
  <si>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</si>
  <si>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</si>
  <si>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</si>
  <si>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</si>
  <si>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</si>
  <si>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</si>
  <si>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</si>
  <si>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</si>
  <si>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</si>
  <si>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</si>
  <si>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</si>
  <si>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</si>
  <si>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</si>
  <si>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</si>
  <si>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</si>
  <si>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</si>
  <si>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</si>
  <si>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</si>
  <si>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</si>
  <si>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</si>
  <si>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</si>
  <si>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</si>
  <si>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</si>
  <si>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</si>
  <si>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</si>
  <si>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</si>
  <si>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</si>
  <si>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</si>
  <si>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</si>
  <si>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</si>
  <si>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</si>
  <si>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</si>
  <si>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</si>
  <si>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</si>
  <si>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</si>
  <si>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</si>
  <si>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</si>
  <si>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</si>
  <si>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</si>
  <si>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</si>
  <si>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</si>
  <si>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</si>
  <si>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</si>
  <si>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</si>
  <si>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</si>
  <si>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</si>
  <si>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</si>
  <si>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</si>
  <si>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</si>
  <si>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</si>
  <si>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</si>
  <si>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</si>
  <si>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</si>
  <si>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</si>
  <si>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</si>
  <si>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</si>
  <si>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</si>
  <si>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</si>
  <si>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</si>
  <si>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</si>
  <si>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</si>
  <si>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</si>
  <si>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</si>
  <si>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</si>
  <si>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</si>
  <si>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</si>
  <si>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</si>
  <si>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</si>
  <si>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</si>
  <si>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</si>
  <si>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</si>
  <si>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</si>
  <si>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</si>
  <si>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</si>
  <si>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</si>
  <si>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</si>
  <si>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</si>
  <si>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</si>
  <si>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</si>
  <si>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</si>
  <si>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</si>
  <si>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</si>
  <si>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</si>
  <si>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</si>
  <si>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</si>
  <si>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</si>
  <si>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</si>
  <si>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</si>
  <si>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</si>
  <si>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</si>
  <si>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</si>
  <si>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</si>
  <si>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</si>
  <si>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</si>
  <si>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</si>
  <si>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</si>
  <si>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</si>
  <si>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</si>
  <si>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</si>
  <si>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</si>
  <si>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</si>
  <si>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</si>
  <si>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</si>
  <si>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</si>
  <si>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</si>
  <si>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</si>
  <si>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</si>
  <si>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</si>
  <si>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</si>
  <si>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</si>
  <si>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</si>
  <si>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</si>
  <si>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</si>
  <si>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</si>
  <si>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</si>
  <si>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</si>
  <si>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</si>
  <si>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</si>
  <si>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</si>
  <si>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</si>
  <si>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</si>
  <si>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</si>
  <si>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</si>
  <si>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</si>
  <si>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</si>
  <si>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</si>
  <si>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</si>
  <si>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</si>
  <si>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</si>
  <si>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</si>
  <si>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</si>
  <si>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</si>
  <si>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</si>
  <si>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</si>
  <si>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</si>
  <si>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</si>
  <si>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</si>
  <si>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</si>
  <si>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</si>
  <si>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</si>
  <si>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</si>
  <si>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</si>
  <si>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</si>
  <si>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</si>
  <si>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</si>
  <si>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</si>
  <si>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</si>
  <si>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</si>
  <si>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</si>
  <si>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</si>
  <si>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</si>
  <si>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</si>
  <si>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</si>
  <si>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</si>
  <si>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</si>
  <si>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</si>
  <si>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</si>
  <si>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</si>
  <si>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</si>
  <si>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</si>
  <si>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</si>
  <si>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</si>
  <si>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</si>
  <si>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</si>
  <si>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</si>
  <si>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</si>
  <si>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</si>
  <si>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</si>
  <si>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</si>
  <si>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</si>
  <si>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</si>
  <si>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</si>
  <si>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</si>
  <si>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</si>
  <si>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</si>
  <si>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</si>
  <si>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</si>
  <si>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</si>
  <si>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</si>
  <si>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</si>
  <si>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</si>
  <si>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</si>
  <si>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</si>
  <si>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</si>
  <si>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</si>
  <si>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</si>
  <si>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</si>
  <si>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</si>
  <si>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</si>
  <si>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</si>
  <si>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</si>
  <si>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</si>
  <si>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</si>
  <si>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</si>
  <si>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</si>
  <si>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</si>
  <si>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</si>
  <si>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</si>
  <si>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</si>
  <si>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</si>
  <si>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</si>
  <si>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</si>
  <si>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</si>
  <si>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</si>
  <si>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</si>
  <si>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</si>
  <si>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</si>
  <si>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</si>
  <si>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</si>
  <si>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</si>
  <si>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</si>
  <si>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</si>
  <si>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</si>
  <si>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</si>
  <si>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</si>
  <si>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</si>
  <si>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</si>
  <si>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</si>
  <si>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</si>
  <si>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</si>
  <si>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</si>
  <si>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</si>
  <si>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</si>
  <si>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</si>
  <si>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</si>
  <si>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</si>
  <si>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</si>
  <si>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</si>
  <si>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</si>
  <si>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</si>
  <si>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</si>
  <si>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</si>
  <si>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</si>
  <si>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</si>
  <si>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</si>
  <si>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</si>
  <si>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</si>
  <si>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</si>
  <si>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</si>
  <si>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</si>
  <si>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</si>
  <si>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</si>
  <si>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</si>
  <si>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</si>
  <si>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</si>
  <si>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</si>
  <si>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</si>
  <si>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</si>
  <si>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</si>
  <si>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</si>
  <si>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</si>
  <si>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</si>
  <si>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</si>
  <si>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</si>
  <si>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</si>
  <si>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</si>
  <si>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</si>
  <si>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</si>
  <si>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</si>
  <si>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</si>
  <si>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</si>
  <si>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</si>
  <si>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</si>
  <si>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</si>
  <si>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</si>
  <si>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</si>
  <si>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</si>
  <si>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</si>
  <si>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</si>
  <si>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</si>
  <si>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</si>
  <si>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</si>
  <si>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</si>
  <si>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</si>
  <si>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</si>
  <si>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</si>
  <si>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</si>
  <si>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</si>
  <si>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</si>
  <si>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</si>
  <si>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</si>
  <si>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</si>
  <si>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</si>
  <si>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</si>
  <si>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</si>
  <si>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</si>
  <si>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</si>
  <si>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</si>
  <si>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</si>
  <si>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</si>
  <si>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</si>
  <si>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</si>
  <si>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</si>
  <si>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</si>
  <si>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</si>
  <si>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</si>
  <si>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</si>
  <si>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</si>
  <si>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</si>
  <si>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</si>
  <si>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</si>
  <si>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</si>
  <si>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</si>
  <si>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</si>
  <si>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</si>
  <si>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</si>
  <si>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</si>
  <si>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</si>
  <si>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</si>
  <si>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</si>
  <si>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</si>
  <si>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</si>
  <si>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</si>
  <si>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</si>
  <si>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</si>
  <si>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</si>
  <si>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</si>
  <si>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</si>
  <si>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</si>
  <si>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</si>
  <si>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</si>
  <si>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</si>
  <si>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</si>
  <si>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</si>
  <si>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</si>
  <si>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</si>
  <si>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</si>
  <si>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</si>
  <si>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</si>
  <si>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</si>
  <si>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</si>
  <si>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</si>
  <si>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</si>
  <si>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</si>
  <si>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</si>
  <si>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</si>
  <si>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</si>
  <si>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</si>
  <si>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</si>
  <si>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</si>
  <si>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</si>
  <si>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</si>
  <si>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</si>
  <si>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</si>
  <si>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</si>
  <si>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</si>
  <si>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</si>
  <si>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</si>
  <si>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</si>
  <si>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</si>
  <si>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</si>
  <si>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</si>
  <si>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</si>
  <si>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</si>
  <si>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</si>
  <si>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</si>
  <si>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</si>
  <si>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</si>
  <si>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</si>
  <si>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</si>
  <si>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</si>
  <si>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</si>
  <si>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</si>
  <si>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</si>
  <si>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</si>
  <si>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</si>
  <si>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</si>
  <si>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</si>
  <si>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</si>
  <si>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</si>
  <si>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</si>
  <si>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</si>
  <si>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</si>
  <si>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</si>
  <si>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</si>
  <si>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</si>
  <si>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</si>
  <si>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</si>
  <si>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</si>
  <si>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</si>
  <si>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</si>
  <si>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</si>
  <si>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</si>
  <si>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</si>
  <si>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</si>
  <si>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</si>
  <si>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</si>
  <si>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</si>
  <si>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</si>
  <si>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</si>
  <si>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</si>
  <si>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</si>
  <si>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</si>
  <si>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</si>
  <si>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</si>
  <si>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</si>
  <si>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</si>
  <si>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</si>
  <si>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</si>
  <si>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</si>
  <si>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</si>
  <si>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</si>
  <si>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</si>
  <si>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</si>
  <si>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</si>
  <si>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</si>
  <si>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</si>
  <si>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</si>
  <si>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</si>
  <si>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</si>
  <si>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</si>
  <si>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</si>
  <si>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</si>
  <si>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</si>
  <si>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</si>
  <si>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</si>
  <si>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</si>
  <si>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</si>
  <si>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</si>
  <si>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</si>
  <si>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</si>
  <si>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</si>
  <si>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</si>
  <si>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</si>
  <si>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</si>
  <si>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</si>
  <si>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</si>
  <si>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</si>
  <si>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</si>
  <si>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</si>
  <si>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</si>
  <si>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</si>
  <si>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</si>
  <si>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</si>
  <si>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</si>
  <si>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</si>
  <si>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</si>
  <si>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</si>
  <si>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</si>
  <si>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</si>
  <si>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</si>
  <si>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</si>
  <si>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</si>
  <si>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</si>
  <si>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</si>
  <si>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</si>
  <si>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</si>
  <si>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</si>
  <si>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</si>
  <si>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</si>
  <si>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</si>
  <si>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</si>
  <si>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</si>
  <si>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</si>
  <si>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</si>
  <si>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</si>
  <si>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</si>
  <si>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</si>
  <si>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</si>
  <si>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</si>
  <si>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</si>
  <si>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</si>
  <si>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</si>
  <si>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</si>
  <si>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</si>
  <si>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</si>
  <si>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</si>
  <si>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</si>
  <si>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</si>
  <si>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</si>
  <si>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</si>
  <si>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</si>
  <si>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</si>
  <si>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</si>
  <si>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</si>
  <si>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</si>
  <si>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</si>
  <si>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</si>
  <si>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</si>
  <si>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Row Labels</t>
  </si>
  <si>
    <t>Grand Total</t>
  </si>
  <si>
    <t>Sum of Actual Price</t>
  </si>
  <si>
    <t>Difference After Discount</t>
  </si>
  <si>
    <t>Total Actual Price</t>
  </si>
  <si>
    <t>Total List Price</t>
  </si>
  <si>
    <t>Difference List &amp; Actual Price</t>
  </si>
  <si>
    <t>Average Discount</t>
  </si>
  <si>
    <t>Percentage Actual Price to List Price</t>
  </si>
  <si>
    <t>Top 5 Sales</t>
  </si>
  <si>
    <t>Total Product</t>
  </si>
  <si>
    <t>SALES</t>
  </si>
  <si>
    <t>PRODUCT &amp; COUNTRY SALES</t>
  </si>
  <si>
    <t>SALES PERSON</t>
  </si>
  <si>
    <t>Product Item</t>
  </si>
  <si>
    <t>Year</t>
  </si>
  <si>
    <t>Month</t>
  </si>
  <si>
    <t>May</t>
  </si>
  <si>
    <t>Oct</t>
  </si>
  <si>
    <t>Apr</t>
  </si>
  <si>
    <t>Aug</t>
  </si>
  <si>
    <t>Mar</t>
  </si>
  <si>
    <t>Jun</t>
  </si>
  <si>
    <t>Dec</t>
  </si>
  <si>
    <t>Sep</t>
  </si>
  <si>
    <t>Nov</t>
  </si>
  <si>
    <t>Jul</t>
  </si>
  <si>
    <t>Feb</t>
  </si>
  <si>
    <t>Jan</t>
  </si>
  <si>
    <t>Average of Discount %</t>
  </si>
  <si>
    <t>Column Labels</t>
  </si>
  <si>
    <t>Total Purchase Item</t>
  </si>
  <si>
    <t>Normalized Purchase Item</t>
  </si>
  <si>
    <t>Normalized Average Discount</t>
  </si>
  <si>
    <t>Quarter</t>
  </si>
  <si>
    <t>Price Before Discount</t>
  </si>
  <si>
    <t>Price After Discount</t>
  </si>
  <si>
    <t>Sum of Price After Discount</t>
  </si>
  <si>
    <t>Total Item</t>
  </si>
  <si>
    <t>Q1</t>
  </si>
  <si>
    <t>Q2</t>
  </si>
  <si>
    <t>Q3</t>
  </si>
  <si>
    <t>Q4</t>
  </si>
  <si>
    <t>Count of Price After Discount</t>
  </si>
  <si>
    <t>Total Sales Purchase</t>
  </si>
  <si>
    <t>Total Sales</t>
  </si>
  <si>
    <t>Count of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</si>
</sst>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46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42" fontId="0" fillId="0" borderId="0" xfId="0" applyNumberFormat="1"/>
    <xf numFmtId="42" fontId="1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42" fontId="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4" fontId="1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3" fillId="0" borderId="1" xfId="1" applyFill="1"/>
    <xf numFmtId="164" fontId="0" fillId="0" borderId="0" xfId="0" applyNumberFormat="1" applyFill="1"/>
    <xf numFmtId="10" fontId="0" fillId="0" borderId="0" xfId="0" applyNumberFormat="1" applyFill="1"/>
    <xf numFmtId="42" fontId="0" fillId="0" borderId="0" xfId="0" applyNumberFormat="1" applyFill="1"/>
    <xf numFmtId="0" fontId="3" fillId="0" borderId="0" xfId="1" applyFill="1" applyBorder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/>
    <xf numFmtId="42" fontId="0" fillId="0" borderId="0" xfId="0" applyNumberFormat="1" applyFill="1" applyBorder="1"/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Fill="1" applyBorder="1"/>
    <xf numFmtId="0" fontId="4" fillId="0" borderId="0" xfId="0" applyNumberFormat="1" applyFont="1" applyFill="1" applyBorder="1"/>
    <xf numFmtId="0" fontId="4" fillId="0" borderId="2" xfId="2" applyFill="1"/>
    <xf numFmtId="42" fontId="4" fillId="0" borderId="2" xfId="2" applyNumberForma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2" fontId="0" fillId="4" borderId="0" xfId="0" applyNumberFormat="1" applyFill="1"/>
    <xf numFmtId="2" fontId="0" fillId="0" borderId="0" xfId="0" applyNumberFormat="1"/>
    <xf numFmtId="1" fontId="0" fillId="4" borderId="0" xfId="0" applyNumberFormat="1" applyFill="1" applyAlignment="1">
      <alignment horizontal="left"/>
    </xf>
    <xf numFmtId="2" fontId="0" fillId="4" borderId="0" xfId="0" applyNumberFormat="1" applyFill="1"/>
    <xf numFmtId="42" fontId="0" fillId="0" borderId="3" xfId="0" applyNumberFormat="1" applyFill="1" applyBorder="1"/>
    <xf numFmtId="1" fontId="0" fillId="0" borderId="0" xfId="0" applyNumberFormat="1" applyAlignment="1">
      <alignment horizontal="left" indent="1"/>
    </xf>
  </cellXfs>
  <cellStyles count="3">
    <cellStyle name="Heading 3" xfId="1" builtinId="18"/>
    <cellStyle name="Normal" xfId="0" builtinId="0"/>
    <cellStyle name="Total" xfId="2" builtinId="25"/>
  </cellStyles>
  <dxfs count="5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</font>
    </dxf>
    <dxf>
      <font>
        <b/>
      </font>
    </dxf>
    <dxf>
      <numFmt numFmtId="32" formatCode="_(&quot;$&quot;* #,##0_);_(&quot;$&quot;* \(#,##0\);_(&quot;$&quot;* &quot;-&quot;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2" formatCode="_(&quot;$&quot;* #,##0_);_(&quot;$&quot;* \(#,##0\);_(&quot;$&quot;* &quot;-&quot;_);_(@_)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2" formatCode="0.00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2214255354536"/>
          <c:y val="1.3377940513460104E-2"/>
          <c:w val="0.74234673175858246"/>
          <c:h val="0.9732441189730798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85896415200789"/>
          <c:y val="8.0605051403751113E-2"/>
          <c:w val="0.45302422645267171"/>
          <c:h val="0.749404261162674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Information!$G$10</c:f>
              <c:strCache>
                <c:ptCount val="1"/>
                <c:pt idx="0">
                  <c:v>Total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Information!$F$11:$F$15</c:f>
              <c:strCache>
                <c:ptCount val="5"/>
                <c:pt idx="0">
                  <c:v>John Gunter</c:v>
                </c:pt>
                <c:pt idx="1">
                  <c:v>Zulfiqar Mirza</c:v>
                </c:pt>
                <c:pt idx="2">
                  <c:v>Robert Harris</c:v>
                </c:pt>
                <c:pt idx="3">
                  <c:v>Victoria Sherwin</c:v>
                </c:pt>
                <c:pt idx="4">
                  <c:v>Stephen MacGregor</c:v>
                </c:pt>
              </c:strCache>
            </c:strRef>
          </c:cat>
          <c:val>
            <c:numRef>
              <c:f>Information!$G$11:$G$15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D3A-BC75-35D51A88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8495"/>
        <c:axId val="58868911"/>
      </c:barChart>
      <c:catAx>
        <c:axId val="5886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911"/>
        <c:crosses val="autoZero"/>
        <c:auto val="1"/>
        <c:lblAlgn val="ctr"/>
        <c:lblOffset val="100"/>
        <c:noMultiLvlLbl val="0"/>
      </c:catAx>
      <c:valAx>
        <c:axId val="588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4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420480"/>
        <c:axId val="1775417984"/>
      </c:barChart>
      <c:catAx>
        <c:axId val="17754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7984"/>
        <c:crosses val="autoZero"/>
        <c:auto val="1"/>
        <c:lblAlgn val="ctr"/>
        <c:lblOffset val="100"/>
        <c:noMultiLvlLbl val="0"/>
      </c:catAx>
      <c:valAx>
        <c:axId val="1775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Electronic Store Data 2020-2024.xlsx]Information!PivotTable4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Information!$U$10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Information!$T$11:$T$76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</c:lvl>
              </c:multiLvlStrCache>
            </c:multiLvlStrRef>
          </c:cat>
          <c:val>
            <c:numRef>
              <c:f>Information!$U$11:$U$76</c:f>
              <c:numCache>
                <c:formatCode>_("$"* #,##0_);_("$"* \(#,##0\);_("$"* "-"_);_(@_)</c:formatCode>
                <c:ptCount val="60"/>
                <c:pt idx="0">
                  <c:v>7843</c:v>
                </c:pt>
                <c:pt idx="1">
                  <c:v>12006</c:v>
                </c:pt>
                <c:pt idx="2">
                  <c:v>8472</c:v>
                </c:pt>
                <c:pt idx="3">
                  <c:v>14719</c:v>
                </c:pt>
                <c:pt idx="4">
                  <c:v>9138</c:v>
                </c:pt>
                <c:pt idx="5">
                  <c:v>9548</c:v>
                </c:pt>
                <c:pt idx="6">
                  <c:v>9685</c:v>
                </c:pt>
                <c:pt idx="7">
                  <c:v>14261</c:v>
                </c:pt>
                <c:pt idx="8">
                  <c:v>11449</c:v>
                </c:pt>
                <c:pt idx="9">
                  <c:v>12344</c:v>
                </c:pt>
                <c:pt idx="10">
                  <c:v>17320</c:v>
                </c:pt>
                <c:pt idx="11">
                  <c:v>10952</c:v>
                </c:pt>
                <c:pt idx="12">
                  <c:v>13715</c:v>
                </c:pt>
                <c:pt idx="13">
                  <c:v>9010</c:v>
                </c:pt>
                <c:pt idx="14">
                  <c:v>10963</c:v>
                </c:pt>
                <c:pt idx="15">
                  <c:v>7190</c:v>
                </c:pt>
                <c:pt idx="16">
                  <c:v>9752</c:v>
                </c:pt>
                <c:pt idx="17">
                  <c:v>10090</c:v>
                </c:pt>
                <c:pt idx="18">
                  <c:v>10500</c:v>
                </c:pt>
                <c:pt idx="19">
                  <c:v>7591</c:v>
                </c:pt>
                <c:pt idx="20">
                  <c:v>10318</c:v>
                </c:pt>
                <c:pt idx="21">
                  <c:v>15215</c:v>
                </c:pt>
                <c:pt idx="22">
                  <c:v>11859</c:v>
                </c:pt>
                <c:pt idx="23">
                  <c:v>11152</c:v>
                </c:pt>
                <c:pt idx="24">
                  <c:v>8124</c:v>
                </c:pt>
                <c:pt idx="25">
                  <c:v>12162</c:v>
                </c:pt>
                <c:pt idx="26">
                  <c:v>7397</c:v>
                </c:pt>
                <c:pt idx="27">
                  <c:v>15598</c:v>
                </c:pt>
                <c:pt idx="28">
                  <c:v>9928</c:v>
                </c:pt>
                <c:pt idx="29">
                  <c:v>16997</c:v>
                </c:pt>
                <c:pt idx="30">
                  <c:v>9628</c:v>
                </c:pt>
                <c:pt idx="31">
                  <c:v>7052</c:v>
                </c:pt>
                <c:pt idx="32">
                  <c:v>10185</c:v>
                </c:pt>
                <c:pt idx="33">
                  <c:v>10758</c:v>
                </c:pt>
                <c:pt idx="34">
                  <c:v>12396</c:v>
                </c:pt>
                <c:pt idx="35">
                  <c:v>7064</c:v>
                </c:pt>
                <c:pt idx="36">
                  <c:v>11027</c:v>
                </c:pt>
                <c:pt idx="37">
                  <c:v>9047</c:v>
                </c:pt>
                <c:pt idx="38">
                  <c:v>8616</c:v>
                </c:pt>
                <c:pt idx="39">
                  <c:v>16544</c:v>
                </c:pt>
                <c:pt idx="40">
                  <c:v>11990</c:v>
                </c:pt>
                <c:pt idx="41">
                  <c:v>12914</c:v>
                </c:pt>
                <c:pt idx="42">
                  <c:v>19938</c:v>
                </c:pt>
                <c:pt idx="43">
                  <c:v>10720</c:v>
                </c:pt>
                <c:pt idx="44">
                  <c:v>11839</c:v>
                </c:pt>
                <c:pt idx="45">
                  <c:v>11622</c:v>
                </c:pt>
                <c:pt idx="46">
                  <c:v>14160</c:v>
                </c:pt>
                <c:pt idx="47">
                  <c:v>12556</c:v>
                </c:pt>
                <c:pt idx="48">
                  <c:v>15611</c:v>
                </c:pt>
                <c:pt idx="49">
                  <c:v>8504</c:v>
                </c:pt>
                <c:pt idx="50">
                  <c:v>10742</c:v>
                </c:pt>
                <c:pt idx="51">
                  <c:v>11473</c:v>
                </c:pt>
                <c:pt idx="52">
                  <c:v>11721</c:v>
                </c:pt>
                <c:pt idx="53">
                  <c:v>14743</c:v>
                </c:pt>
                <c:pt idx="54">
                  <c:v>8244</c:v>
                </c:pt>
                <c:pt idx="55">
                  <c:v>13671</c:v>
                </c:pt>
                <c:pt idx="56">
                  <c:v>11218</c:v>
                </c:pt>
                <c:pt idx="57">
                  <c:v>11053</c:v>
                </c:pt>
                <c:pt idx="58">
                  <c:v>8608</c:v>
                </c:pt>
                <c:pt idx="59">
                  <c:v>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D-42EF-BFE3-D8B7FB74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728"/>
        <c:axId val="97435488"/>
      </c:lineChart>
      <c:catAx>
        <c:axId val="97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5488"/>
        <c:crosses val="autoZero"/>
        <c:auto val="1"/>
        <c:lblAlgn val="ctr"/>
        <c:lblOffset val="100"/>
        <c:noMultiLvlLbl val="0"/>
      </c:catAx>
      <c:valAx>
        <c:axId val="9743548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172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Electronic Store Data 2020-2024.xlsx]Information!PivotTable2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Information!$M$10:$M$11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Information!$L$12:$L$16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Information!$M$12:$M$16</c:f>
              <c:numCache>
                <c:formatCode>_("$"* #,##0_);_("$"* \(#,##0\);_("$"* "-"_);_(@_)</c:formatCode>
                <c:ptCount val="4"/>
                <c:pt idx="0">
                  <c:v>28321</c:v>
                </c:pt>
                <c:pt idx="1">
                  <c:v>33405</c:v>
                </c:pt>
                <c:pt idx="2">
                  <c:v>35395</c:v>
                </c:pt>
                <c:pt idx="3">
                  <c:v>40616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115-859F-468A3929F533}"/>
            </c:ext>
          </c:extLst>
        </c:ser>
        <c:ser>
          <c:idx val="1"/>
          <c:order val="1"/>
          <c:tx>
            <c:strRef>
              <c:f>Information!$N$10:$N$11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Information!$L$12:$L$16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Information!$N$12:$N$16</c:f>
              <c:numCache>
                <c:formatCode>_("$"* #,##0_);_("$"* \(#,##0\);_("$"* "-"_);_(@_)</c:formatCode>
                <c:ptCount val="4"/>
                <c:pt idx="0">
                  <c:v>33688</c:v>
                </c:pt>
                <c:pt idx="1">
                  <c:v>27032</c:v>
                </c:pt>
                <c:pt idx="2">
                  <c:v>28409</c:v>
                </c:pt>
                <c:pt idx="3">
                  <c:v>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4-4115-859F-468A3929F533}"/>
            </c:ext>
          </c:extLst>
        </c:ser>
        <c:ser>
          <c:idx val="2"/>
          <c:order val="2"/>
          <c:tx>
            <c:strRef>
              <c:f>Information!$O$10:$O$11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Information!$L$12:$L$16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Information!$O$12:$O$16</c:f>
              <c:numCache>
                <c:formatCode>_("$"* #,##0_);_("$"* \(#,##0\);_("$"* "-"_);_(@_)</c:formatCode>
                <c:ptCount val="4"/>
                <c:pt idx="0">
                  <c:v>27683</c:v>
                </c:pt>
                <c:pt idx="1">
                  <c:v>42523</c:v>
                </c:pt>
                <c:pt idx="2">
                  <c:v>26865</c:v>
                </c:pt>
                <c:pt idx="3">
                  <c:v>30218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4115-859F-468A3929F533}"/>
            </c:ext>
          </c:extLst>
        </c:ser>
        <c:ser>
          <c:idx val="3"/>
          <c:order val="3"/>
          <c:tx>
            <c:strRef>
              <c:f>Information!$P$10:$P$11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Information!$L$12:$L$16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Information!$P$12:$P$16</c:f>
              <c:numCache>
                <c:formatCode>_("$"* #,##0_);_("$"* \(#,##0\);_("$"* "-"_);_(@_)</c:formatCode>
                <c:ptCount val="4"/>
                <c:pt idx="0">
                  <c:v>28690</c:v>
                </c:pt>
                <c:pt idx="1">
                  <c:v>41448</c:v>
                </c:pt>
                <c:pt idx="2">
                  <c:v>42497</c:v>
                </c:pt>
                <c:pt idx="3">
                  <c:v>38338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4-4115-859F-468A3929F533}"/>
            </c:ext>
          </c:extLst>
        </c:ser>
        <c:ser>
          <c:idx val="4"/>
          <c:order val="4"/>
          <c:tx>
            <c:strRef>
              <c:f>Information!$Q$10:$Q$11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Information!$L$12:$L$16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Information!$Q$12:$Q$16</c:f>
              <c:numCache>
                <c:formatCode>_("$"* #,##0_);_("$"* \(#,##0\);_("$"* "-"_);_(@_)</c:formatCode>
                <c:ptCount val="4"/>
                <c:pt idx="0">
                  <c:v>34857</c:v>
                </c:pt>
                <c:pt idx="1">
                  <c:v>37937</c:v>
                </c:pt>
                <c:pt idx="2">
                  <c:v>33133</c:v>
                </c:pt>
                <c:pt idx="3">
                  <c:v>28735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4-4115-859F-468A3929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7664"/>
        <c:axId val="195973504"/>
      </c:barChart>
      <c:catAx>
        <c:axId val="1959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3504"/>
        <c:crosses val="autoZero"/>
        <c:auto val="1"/>
        <c:lblAlgn val="ctr"/>
        <c:lblOffset val="100"/>
        <c:noMultiLvlLbl val="0"/>
      </c:catAx>
      <c:valAx>
        <c:axId val="1959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 Electronic Store Data 2020-2024.xlsx]Information!PivotTable1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Information!$C$11:$C$23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Information!$D$11:$D$23</c:f>
              <c:numCache>
                <c:formatCode>General</c:formatCode>
                <c:ptCount val="12"/>
                <c:pt idx="0">
                  <c:v>195</c:v>
                </c:pt>
                <c:pt idx="1">
                  <c:v>196</c:v>
                </c:pt>
                <c:pt idx="2">
                  <c:v>180</c:v>
                </c:pt>
                <c:pt idx="3">
                  <c:v>189</c:v>
                </c:pt>
                <c:pt idx="4">
                  <c:v>174</c:v>
                </c:pt>
                <c:pt idx="5">
                  <c:v>239</c:v>
                </c:pt>
                <c:pt idx="6">
                  <c:v>203</c:v>
                </c:pt>
                <c:pt idx="7">
                  <c:v>194</c:v>
                </c:pt>
                <c:pt idx="8">
                  <c:v>184</c:v>
                </c:pt>
                <c:pt idx="9">
                  <c:v>190</c:v>
                </c:pt>
                <c:pt idx="10">
                  <c:v>196</c:v>
                </c:pt>
                <c:pt idx="1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C-4798-9977-8D8B80F0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250623"/>
        <c:axId val="1685251871"/>
      </c:barChart>
      <c:catAx>
        <c:axId val="16852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51871"/>
        <c:crosses val="autoZero"/>
        <c:auto val="1"/>
        <c:lblAlgn val="ctr"/>
        <c:lblOffset val="100"/>
        <c:noMultiLvlLbl val="0"/>
      </c:catAx>
      <c:valAx>
        <c:axId val="16852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Purchase vs Average Discount/Year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Sales Item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'normalized item vs discount'!$C$4:$C$8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xVal>
          <c:yVal>
            <c:numRef>
              <c:f>'normalized item vs discount'!$F$4:$F$8</c:f>
              <c:numCache>
                <c:formatCode>General</c:formatCode>
                <c:ptCount val="5"/>
                <c:pt idx="0">
                  <c:v>0.64150943396226412</c:v>
                </c:pt>
                <c:pt idx="1">
                  <c:v>0.37735849056603776</c:v>
                </c:pt>
                <c:pt idx="2">
                  <c:v>0</c:v>
                </c:pt>
                <c:pt idx="3">
                  <c:v>1</c:v>
                </c:pt>
                <c:pt idx="4">
                  <c:v>0.41509433962264153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A-4841-A320-84D2F2503110}"/>
            </c:ext>
          </c:extLst>
        </c:ser>
        <c:ser>
          <c:idx val="1"/>
          <c:order val="1"/>
          <c:tx>
            <c:v>Average Discount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'normalized item vs discount'!$C$4:$C$8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xVal>
          <c:yVal>
            <c:numRef>
              <c:f>'normalized item vs discount'!$G$4:$G$8</c:f>
              <c:numCache>
                <c:formatCode>General</c:formatCode>
                <c:ptCount val="5"/>
                <c:pt idx="0">
                  <c:v>0.66771090555215085</c:v>
                </c:pt>
                <c:pt idx="1">
                  <c:v>1</c:v>
                </c:pt>
                <c:pt idx="2">
                  <c:v>9.8047434649729828E-2</c:v>
                </c:pt>
                <c:pt idx="3">
                  <c:v>0</c:v>
                </c:pt>
                <c:pt idx="4">
                  <c:v>0.12905588472475607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A-4841-A320-84D2F250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8191"/>
        <c:axId val="492558607"/>
      </c:scatterChart>
      <c:valAx>
        <c:axId val="492558191"/>
        <c:scaling>
          <c:orientation val="minMax"/>
          <c:max val="2024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8607"/>
        <c:crosses val="autoZero"/>
        <c:crossBetween val="midCat"/>
        <c:majorUnit val="1"/>
      </c:valAx>
      <c:valAx>
        <c:axId val="4925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6A9DB4E-0F5B-4038-A4CA-A1FDCACA1707}">
          <cx:tx>
            <cx:txData>
              <cx:f/>
              <cx:v>Total 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7HzZcty40uarOHw9VBMLsZw4/Uc0yKrSvlrebhilpbkTJMD92eZuXmyyLJUssattdxxN2BFz1Bdt
gQKZ/DKRy5cA/307/Os2v1+bN0ORl/Zft8Pvb+Omqf7122/2Nr4v1navSG6NtvrPZu9WF7/pP/9M
bu9/uzPrPimj37CL6G+38do098Pb//k33C2618f6dt0kurxo7814eW/bvLHfuLbz0ptb3ZbNZnoE
d/r97eG6Wpdv39yXTdKM78bq/ve3L/7i7Zvf5vf5yzPf5CBW097BXML2mEeR53EsH37evsl1GT1e
RoTvSc48hr3tM0/XBcz7rhhfhFjf3Zl7a988/v9p2guJn0YTq/2Hl/X1RrbD8y8v89tLMP/n37MB
eL3ZyDO851h879Ic7uurP7Yv/gpgyz3PJR6nhLtffsgLsB0p91wkCCOSPuiCbp/9APp1mTT3d2+u
mnVzb7eXdom1G/zZ9JkSZlfnyri++vnK8OOkXH/rvf+x7XueJBxt4ZYv1IFcssc9QqgENT2stwc1
fFeM3fA/TpvB/jg6h9s//flwXx9t33uXjf0zrD2yJykRBJNHNyNeYO3gPc9zPUZd72FluHj77Bem
fwS+9k4X22u75NoN/qN1P82faWF+ea6Olfr56ngXr5N8Xd596+X/mVKQt4cIEi4nu52/i774I4+R
mTZ+RJTdevg6c6aBrxfm2L/b//nYH5R3ySt6Hoz3iIc9V3jb5fBiNXC5B0GAcS7Fw2pgW50/LIbv
SrMb+8dpM+AfR+eoH/wCDuhcv669e3gPI/D4lD96GTDr58mOhOVAKcbk0Qehl7B/X5zduG/nzYDf
Ds+RPz/++fZ+cj8kt3r7+rvc7D/zNBjcPyGbYAt55DPIHeSC53cl2/y3fdyDkX9fhN1ob+fN0N4O
z9E++fjz0f7DRJv84jVzG4fQPSkZlQK5DxGXvwSewXXGsfAQe7D2WZLzQzLt1sCzqTMlPLsy18Mf
lz9fDwfWrO/zrRn+51ZP3D2BMMUee9TBy6QHVCQ8Sfmjk3fdmQq+L85u/LfzZuBvh+fIH/wC/uay
tfY1AyxYNxOMuBBAd1m/5HucesTlEj8Y/yy/+b44u5Hfzpshvx2eI395/fNt/vS+ie/NJs7a1zP8
TaClm7QRvfQ63h7DTLoCMpvHn+0zH3z+DwqzG/wXk2caeHFtrobTX2ABHJj7V891BPOQZNts5mWu
42x4HUk9IHd2Jzs/INBuNTxNnKngaXwO/8Hi56+Cq2qdvCKrRt09Il3kMvRo5i8dv0Og2qWEMYR2
g/9dcXZD/zhtBvzj6Bz2xdXPh92f7m/jN5f3VXuTJ7dbX/CfB14qwb+DBugWYIisz7JOqHsJgcSI
bXOfWaL/Raxvh6PdCniaOFPB0/hcCf7nX0AJ63J994rFLYOMnhMp2JbLmXkeCZSzC+gLb3fw9b8r
z9+A/zhvjv3j8F+g/+PnQ3/9B/i+16LyMd0Db4Ipl95TcH1m9BsGTkoq0DOf9JzVfKTA/jDrmzeL
IjH/Ecc8u8tMJbsfNVfQBhvoZcy4/b8M/D+l/1f3pliX4+spyQNKTSIpIOw+KOllgoQgcAgXGDnx
WBTMPNMPyLN7cTxNnKniaXyOfvALoL806/L2/vXAp+B5MIWSAL9EHe9RTxDOxN+kpd+XYzfo23kz
zLfDc8iXv0AJ7OtcFzffjn3/jPoBrwSWjtimi/LMHTkc70ElIIBx201y/ogku2H/OnMG/NcLc+j9
s5/va94n9025/mZv458hj8gexQSaiY9x1gVn8kwDEIH3gJpgwHfOvMwPSLIb+aeJM+Cfxue4v/8F
WOYr3Tbxmz/+NMnt+vV8jYPFhoAj2OUv8x/s7UEBjCiWs+7uj8qxG/qXs2f4v7w4V8LnP36+8T9I
eKTN/SvqADY3QM8RY8Ee66yXLghhvgcdScFdCvXZ81zoB6X5liYeX2WnIh6vzfVw9Av4/z9a25h1
/poBwAGLB6IZQCbb1POlHwIelEK1zKHV/qUcnnmjHxJptyqeTZ0p4tmVuRr+uP75y+GLeK+pBMr3
PDB0MPWXqQ+ie4gCTSrIY0tsF/jfFuQb0G8m7gJ+M/4X2N/9fNgvNWT7337bfxaCqbcnoc4Fb//Y
YX+JPpRsDFoAGD8RRS/90A/Isxv9p4kz9J/G5+hf/gIJkDLrKXnF9gs0F4Hn2fxsdpM8y3wcqIUf
cqIt+wnXn/v/70uyG/btvBnq2+E56OoXcPiw/yh/xRLLIWiPM0QIx9ti6iX0HO3BlhPOEZn1e78r
yG7IH6fNEH8cnQPu/wJM/yIaq2Zrbv851YkZ9M8xVLVbUwYH/szUsdwTHGjQLZ8w31f1XWl2o/44
bYb64+gc9cXq53v2k3W+Hl+1xUiAxYQmF2QuXzn8Z8AjiKwQbSns4mEPTM9W54/bG35AoN3Yf32V
GfxfL8w1cPLp52tgN+n3X/LzgWeda+xXID/ftSa7f0Xuk0BFLKApQ9HjmnnpqogH1RpsEBXQmNy1
Yt79n/9tsmT8ZrDavWK+zpytmK8X5vi/+wVC89W6vUvebKj010xJIedEmGGBOPAPzxwWpXsedAck
giJhVxn2o9LsVsHL2TM1vLw4V8VmB/7P7gMcNOv8FVcChQYw9mDHs3ioeOfMHN576ExudwbBQnme
nn5Xmt06eJw2A/9xdI76wS9Qjp3fm3b75v95puSwPQGhmMkt6O7LBeBwYOagEeBh9thAg+vPYf+e
OLtRf5g1A/1hcI75+eLnW/rK3N+/Zs9l4/SlR5jY7O985m4wgmAAZQDsQHxw9jMK7vty7IZ7O28G
+HZ4DvnqF/Dzj5nR94/1/DPugfz3tNHfncL7YjrzA3pzpuprcvBaSep/E6Cnc5A/pIHHhfF0aOe1
9PDfw0jNTvwfjqjuvDRfHE87ml5LJ/+fbdma7Wp5diz16bRusG7Wiy/HfH/46lZ1s6mPWczOFOpB
fwd3v78VwE0/nR3e3OFF8rNa3+inHZLbP79f2+b3t8B0eBgaOJLAMWLY+YUh0vf3mysCKBDgpiSk
VJLDWUoJiWypTRP//hZOQEEZCOkv7D+Fso94b9/YTSP297ewO1LCSUAuueACcjHYqfd0ohrOzIyR
Lp8wevz9TdkW5zopG/v7W0jaqoe/2kjJiQsUDHPJ5rADh5ybQJ5R3a4v4SAh/DH6X5Z2eSFzrqpQ
6isvz8RJp3H90Jd+OHm84yEg7bOHbE7QwZkhqJ3gKAvsecabXOf5Q5qKj2ExEiVQlfi8LkM1dBNe
VHFoHnK+v33Sy9d5fBKBbbvwVpTDOeGXTxJJXBeDRxSO6zDAKW2UGcYheKbaH3sd2AwD6hIcWhNA
cb18SOQJUxsulZfwej+SOjqzo2mWAsc6Vd95lIAm7EvsKIOdsJAHUoE3KSGY4XPsQlLFbeRlCxJi
QVSrmzo8kXWRZIt6yEUVhF4qYxVNli3yqCPtEWxyC62qk4l0qg1ZUfpTNzQ4qEDltRJRU+c+6c1g
lMwaPV3JNnHJIhxJ0fmpLjE+jWKbnWU9wWbVuCS6rVEoo4XntUOlHM31B+mFY+FH/VCiU6fu4SKO
avZnUk6pp6wbF92S6M77M5kSh/twC5pejEUND0aJg+6oMyTRghKsM+X0vef5WZVLcRimnFV+i4np
T92sZNdt08G9iTtllZKo6DplTMNvuSx57nc4RKkaMplLP8v4+GmwbvcxtpSnvkxDEyuTd2mjRFkO
jWo4KQ672Kv7Zchde19mfREucncYb7owHD4MfVH8WeSJd1LrrE+UQ+L2chjElC6zCEcdvDiNHV/a
xPsoCk0rfyq1c2Pbml+HtMiuw8YzRiU0RELhFkWNKmSRth9FmubYDVBcNB8L0bdnk9CAdCmy6jPl
uLzEJsojhZs+PS4cJDK/p3xKVGNl89HAirwpbZLcwKpp1/EovVSlk2bEDzWuOuUSbNcc2Sn3JwSa
cZ0oqVUeFUUUCDJmPdy47j9hWJfeqhDjaP2JE/EpIiU5xcTKC2OiLgUwSQNC1F32YcBirBXJhrOp
6mPtT22TXZWtwbVfZgV9j7rBcRRqx/omkbL5MIR5/77OnFCohI3JrUcye2UFw/kSj01/YrJ+GNUw
sNxV2RQNx0IOLAoQOB6r4mpw792+T2+7SOepj2HbrKfczkQXOMJ1G7S0tI4ynuiyVVim6LCG70AQ
JZvEOc5xHrp+lpQV8gfZhDroC6+8aFzZtn4+GRIGrRkxV0hHZafENBXTxTD10XlZoO5z1vP4JjJD
xC+FSaKPLUt4rOomLkvf1ELE/ui0faPq1u0RjGM9Lbo6Y5HqGhMaNaSourW1JaHqE95+RFWhW4V5
T24z3ZS9X7M4nxQLhzoG+9M8VW7qZKfO5HZU6YZZrfJhKi5LIuLjMKMx9qFYpFoRYYtSpSIbP3dp
QjuV1/BhBDUQL8vBU+ewynJ4Yr5AoanuUGxdTznGS2NVtk5Pg9i2+tqk3XSdgceXgXFZfNfSvJcq
tjH/VJCaXWBDEIU9YTxMN8JkkyqNNBduG3r4aAy92KomQ1m1yAcX7N+tmKRBNZGhV5IW3idrneRW
WFacj1Wb6mDUFdiNtJEz+Enq8kzBgccC+4SFsVGTHrqPU9HrRvWw/m4HMKBLkuKPWoagraxp+1OL
hvFedAlYUluHWe+HcanzQGahWGQQ99pAVG6Zq0ynrRPU4UDfG3CZn03oiF55LenrAByOKQ4kC8t1
UoyRoywjIVhUNJp0GWkbaZ+EpExUHFdpocJqNFTZnIwnuqgbeE3q9Gcwr7gmTgp/gNx0KDY+bSiC
KIrJnxMCUxnkQFIlNbN1MCShQ1SZy9guknzML/Dk5fkCU91fRvAC2bLL3MkXFesCZnKcBTSMar60
jPahioROhyXxEq/yy1FkYtVZLx38LsWkVyzp2BFhqP+ESq8afFQkIJMnRJ/7VdVgcGa5zs69EDl0
H7s6W8ikckVA8yHSyvVMcdjkuatVopGpgiSJWzXUQ9b4OQH/zMMw6Eh9MLbCkEWHeNkr2w+uVGis
vXPTFTpR4QRbwyhYa6I4bmUS5LHIiyDNWtL5OurbQsWtjD/lVZSMh0PpRfcJGj26iLy0O6d5kXZB
lOYV9oXbDFcto7mGV6D1uChSweh+Vko5KDJomfgJGZvYz1Bnb8MubGM/dltSBCSvwPlap0H7soyw
VElfJnVQcUM/lLSMcmU574I4cdz7NtQ1VSPs6yhUx9k+EWPMFOQ/havo1JB9Z8L1QUZLIf0asfi4
M7GnWhLSo7H18ndulssbp/bMZySG3Crq2MgGvWmiE68Q9rQhbkVWEkW6W2iR1MT34jhJgsLkybXD
K/em18lwSVFvCp9T5mQrbZvkvCjDRPt0xOa2ynr0IYq7cVBN74SpH3Z1mqo67Uzmt4zXNy74tkXe
ClIGLQ71Tdnn/YU2LgloYdA5hAV+aivj9r4z4CV2OL/t4f6jQjbusN+zpjX7mejF2dizjZ1HBoJM
nXplBeuvtO9CW8SXsvCGcWkw4XcZDTHzUZUzFHCDJwi7HPyXoqgyh04Cn23xI8bdyB97F6KPwY0Y
/AbF5qAB47upAY3GlwzpXHWET/scJyxRRWSSoJTWOxtQmehF3Fp33ysRrMgulvVV1HG+Turacj+c
uv6kosyEyqG48RakSYsDiL12VTCBS99N0ukD2CZaa1lTR00DggCStmPWrAjqwJzcssgrJaq0+TSN
WZQF45iAB0hMZ0dVSjqccdrQ4liP3gQxBY8p9ata1p88ML5sySedX4xCiD9jl1SnLQQKsCNYfZEv
uyj5jJvN+kgpaVmA3MhwnzNSfuACJZ9ZamNw7J3n7NMq8pYJKUIbOIb01B8SUeXKlR1Ehx6IwOuo
t7Tx3ZK3VOUjbbgqzNBWSz62uFBpOsJ79ZBNStVMkTkeDem0KhySaPBEzEWAadNAVF50zSRjpKLe
7S7K3NPZBapp3h1ZVNcZOagjj15gXve9crEF3RHwURYSuSgfffDw9U2XRSp3JgcpIQyCKD3lnQ6y
Lk4Gv3exyI7KjvTswMTgt8BwNCKLpk+68zTCWK9aYYlzNIwyztTQc6fxRR1NvUKcm3dVAnmnSmGK
UF5WNedNX5TxQhTC7FclHrLFUDBr1eilaalMS0HzFGXDTen0mAWjwO5h6tR1qvo4KxKfZm1MzkgK
Kw4CiYMvsMVNtNRdOhplB57i8wYzyIlsPULscicsjk3l8m6ZNCxlQRq5jJ7GvMrHYBwsJHbtgFh+
WtRsWJtU11h5EBfzIHMIj4M0Fd2dwTSEDDJuBqFoQxqsYlqkCIL8RuZ2jEQNhtWx2I+mpjukg7Z3
7dSNifKYLo3KIgcVPjIUAk5kje19I92u8h3LmPWHBnywq0f3oM9zxwRFz3OhnNir6otpGKw9aTqS
yoW0IZHLzHO7/bwrYhGr2Km6LMg7+GKMQoiRG94jyxd4MhldhLnEdoKcyabkLGlyvGylg6eDYuwy
WBgxgwg0JU15SGQ6OGaRtW5TLJMwTBC4HNzR/ZBFTVgFNpJl63MSTUWgIadgaxRD+q/CEIoQiMtu
VLIbW3Ey5CrmAsJBF2WSntSCOiBXmFcfUZhGaDG6NnXfh70e4KBhksr6PKO25ucVpjGEqSqCGAx5
Hcvun3cAHiu1h2r3FrILSNLix0+IPf36Pyfb75J9OSrzdXzzEbKvv51V9+VVA+R+c7Ku5n+5YSOe
/vTrgZoNCfB03mbGKbzkiv7JxR9jIxCHGvrv6YgXB3q/chhfZj2wEnwPwxYkqPtdb9NlkO4TK0Hg
6yrABMBZKReKdSE9qOYfWQlgBjdtOTgYTqjHXYLwEy3huZuvQUksYTlDLgoH9/8JK4HhRs+qXmix
StgbAgdOgOHYfPPLndXxSEx2GDMjla1q591oPdyqpnFHcEJhbQOeNaxUYETNwvI4XqXUTYsFpH6D
8noM5b87tIs47fGhYKH8NKVD+aEehrz3vcYR+XIq44ypqJLhO3Dn5kBWLpRkIx+Xz1DfwRRsxHzG
rmxeA47OwGe0OBy3JxjPmAKXjqImwggl0oksK9I1LaSi1CoCCyyweVFf6oHG+70jswN3cl3/288n
mwf8RQDhAk/kYdhsv+npPWcPRlrrwvSjUBaqhmOTutkJ+G+WqaZuUljIpI2VjbrwsMqEs8/bbAzi
yLnKWWQPympcdBOEOSKnfZDSnk1dVp9hOdhVb2q5qoQ1B/DJGEQX2papisvKuZYucfyEMvkpbe1E
T6hBKfNHnk1Lr2/Cwweoi6n7zqtuzs7PX5VJLCBZgcPDFPYevXzVMuJux7M6VG2SVZeZTeWpHVzP
LqepkmwZ62k4hfCbMpUNQnR+Ww1N4UPeQ/xcyPiD7Pp8zU3IjHIHIm0B3rvPsYq81nOCPk3B4r6t
HeRuZHqpHvgOw+b0jycwrENvRoz1BOg31EA927R1forQcN9k1bRw4AUXEmfdUaH78LCRwxUeKCRV
Re+qJmq8m7HoirOODGUe6FIXARriehUanlenSSbbI5qh/nqKE3Eb2WpsFhqSeIj5pqiv6VQ6Kk9l
fzgmpF0SVrrnYtTLNCzpCtRYL52iYUFZWbIakqy+yYbGnAC9aT5kmIx/aiKdyxoV+SFPZLsMwwqf
Vo51fKqps+DdkEHAy+xRNVh+JsZSLHTbl1fc6+SdDqdrk4npvW7r8oOGSvu9w3MWtIhkikV5fZRE
Vi7Cth7PbVxCmpJAuW9VVgyHxZSy02qs7ImeyvIM+IjYN2FHPhCDw2MPTQNUz9kl7yZ7GjZJnwWa
F9UyM3l/RaCYy4LYCQ/qwYPSGoiAVPFu7E84d44Fps1BZKfkdEjtWZfL5WC8yZc0UrJ1P+GqjjFU
46IJIF4OkSod3CxoLt0LlIx9qYayY6th8KKgGER6EsVRFbAucX3gVGFtMwhdqjZAdgHn80GMjlx2
rGvOa26zRea2h3VWo6UZCr34jn3N3Q98PgjO7cERMrrZukLZzP1ULEoG7Y2Rb0XXG8WGSvqetl29
wlVl/mwH7O6PDXICJ03Gs97NzMnI+IfGwU4RmKwzkBHWDlQEiHZpwEgExbfUyX63Wf2YFzYYJUcP
u0r/lsJFwHq/WBQgNXzei8KndzYkrktmjGcpoIDguov9onLcIK0gf5T9NIBTH+X+ABbEi6S7R2HX
r/IIElKo7W0g8yT89G345g5lIwd8BgW+AQTbImDHycx3DsTR8cRx7HdDV7+TCeg35XUSxO2IltjU
7B2tUPM9nf31qRtmn1MKn0wFrhxv0HlGyLuIRRhoJ0cVI467Rdz19UfKTXTbZoS0ihVR2a+8dCqv
s0zLVeh6BbCjQ9uGn6AGoqqJJf1Uwwdljh04hK4q2G58xOohyNwinr7jwICInusKQXTbfCYDTqtL
6W6ykufSmp6LMnEMU4nsSt9r+RkIfxOPFSEqwzxcyVgEyNRA/leJp1cN8BldjIGFAfI69uGzN8h3
SryuKNXnXpKb0wyPfMEMTlaOl6Ogp6G5KYmznzg6OeyAefNzr/xAxtr1KaqRn5Q2vIJjfMUBqwt3
xXN6bZyoR8EkwnFF3RIFYVSJKxPGMtB9hJRFPTB8ccPbU+HCLz40LDAUzg5dySg/HmLcQAlacDWM
YlRT3bUfLCbdIqSxPPeg8oNiJXSBugmZWE7uFH9OJB8PNRNilerULKyMQmCNMzP5QO94S6ev2ZUd
tbvv1HG4ygobQe+AmYV0S4jMdUw/eXHvxf6Uw82nFLGPg3amXNUaWAEKLO5x6TjUgXrTHpoem3PP
q+1F45TdHY0StAR3lp26FY7CIKTddFjE7TCptMI8iLQzBHyoyUns4Qtt035VYVJ9ZGGt/SiMvFPP
tsm5kxJ8GIVluEgh+TsY0jxcDLrL1aCh8MNZER9aZqZDk7NuVRAZnRVVZ8Fnu1EF7EKvXSAmuaf3
GSf0xtYMLZqITVDNtBFZeClUsMuWVMmqrIDWMoIQfwRiZX+wYlyIJEvCoCxNtQZWpQqg0AKuaEoP
iihpT8ekZ4FIwuE4bcSBYEmzLELvI3ZDckTq+D2LUkdhI7GyXXIiRsgU6wJPyu1Le5o7nj6mk21W
mTfJmwKizapktdCqy3WTB0NU6YB0LejZ0+KkEeZ6GvPwxOpGnIlukn6XlfkJ78rMD1HlrSx3z13r
fI4tcDyjmbRyUhv2quo6HMR1zhY2TA2YPF6laIIaKg0/RhnRF33PxFnOgCLtIRe6DusRvYc0Gh/o
KCVHbpQdEDKJFRrjxo+B+X1X1LnjR3lVXTbjkB0NpRj9KmUfoDzOfebQ/tywajzvpJMcOqWg+1MB
6WyuxSrMu96v2kbwoBNtBLK1BVJxJ6AVlEsbpEnZB5Edms+gw/4q95rPYZUnh7IZ8HnXJd6xV1h9
CGGOf6wzj6oUM71krAiDInLSgLT5/eiMzgr47oH7wIV2XKVljg+nWtplEQ+hz9IwUaaO7zVtMHDZ
BU+WQ+YNIAx6F5YjUH3RVJ+0LmSnwEBp56KBBXPRowkaHjo6QYIOC0ONvoVczE38DuiTZSuYOCS0
wJc09ow/CdO+L2t8lVYRPSyA4oDWBymQjz0w5CnRwJPjKm6CovXG/RwUcFo6MV0jcPofHNYU+xp8
z7XIp+qsslh/hFQ1XkwkHY8tiTLIjDOHpyuWQn3bAAFXLqAVE/dLr+ZppJoUYajwZRx+dBrGllma
JveGG6Arm7goTxLrxMC70v4gB7JkBTZW3zhDfQudHOELg4Xv8HH081iyFcqi8YhHUXOU5Ml0ZrHx
jrg3uErw6QNJ2J8aVvwyZXYFoVEuIxcDq5Cm5zhvC7+QgwzCHLFVKzlddwnb1zLHvlsNZh+ymYy/
5zKuE9XJUkKCNiX9e2ByaxIM0ssDj+aoXiZO1pz1tY5ux0y3C/jsb6wq22daTWU3rdqohuabZ8OF
rJpwX6ZjnGxSgdM4hnMAAFTvnPZ1V17FaemAW6hsssohd4D82o32wwlIYrLhITsEH/pTYhxuxjYS
R3WlyxMnAXrIF7lIF0035HcJqzLfmqn4IMpoUL1h9KYNx/Yqbh1w/CMwHNYRa9nR/iRltdmHBY1O
M1nJRc8laKbzuMMCK6qSHXZDSf0o423qRyV8iQ46dIMJV7zPgfqC+K8/jfXYkmBkvTlE4MdS36XY
gRWwWftVVVmF82TYd0O3OEvyDKeLyoN+6KILCR4XyQBM1nUCbfoltCaKJhi81gVilLjorm8njc66
1CbVw5PSPmUnEYF2KPQdYBkA1xgdFvUI3Zu2RTH0OPnY4wuTMKbvWhnmvgaJTzsdksLXlOSdipg7
HUOiPgYtrLWFtY0I3MmDAJymXbKqynY478vRCr9mOlmlw4ROuahEMAF3fJB64HzbghWF3w9oOC+5
xuCIoVfqLSpgYaqlNQMly75L6j5wc8hRjnTS5mCvTQHoulmygu+9J6uhEOIY4rh8Dw/P60s3i9P0
JhzKiJxTVuPWp5CMZJAFA6O8TEzoWj9ComqVhj7oXVe50NsoLDqt0sTsfxE1kxE9qEyTrEbco3eV
WxhginN0WrRgxshE6BT2ZUPvCUEwhuLNiGBsIFSFEGWOUVFapqBDNJwnQy8XBc3GSyNHCjk31vpa
T5OTKByNkAJBZ3o4bzxAy2k46y4Hp0Cn8aSdHPqmiK5TaABHClpRPALuH1oryxQKSmBkoS28suHm
RtCEMvt2MPLY82wUTITkn2ADBcjRZcmkuGuqT7I1Te0bLapLXEle+yiPGgFMcgoGq2N60CbQ6fZt
OYE2bJXyJgAan/Xw76oIQZ3a8WGb+nCeG6iI2tzpo8UY92bfWOydacgTSz9HsoghcEp9BE26EZh7
7/8ydybNcePatv5DDxFgAzaTNyCT2SolpTpbnjAsySYJggQIdgB+/V3puvc8l31OOe7sRVR4UGE5
lSQI7L3WtzZJ+pJWEpfOtNxlSvvjRyjj9MVC+Bty6hIvQkVh2FdRevSTl16lcekZo7ZKhtB1IYl8
dwnh5zCVyZb5VZxJlWKB1maT+N1R6XLQ+Vyz9L5PHSl6FrPNGoerLNpoEtu0IXUxLtZua9pfqHbh
V8E8/8ysPqyk94rRjf0lHUx9rIhbb+u5XrzNuDgvFyYunwLRalOEnL3LevKCbEU3dQyEsPtUi/Yu
Dri6zMIPzy6l00aKHj83Bfq4Cq8p1jS9dmpjmm5CVBLbJC7jN28cBHYftcr9MAp18ibrb+KyER9j
jKpj8HdtTVN+E9gElYqau70HI+x7b6U5d+VEn1Rdz21euyiAmTtpr9n2g5pf3SSupYry6myVHk6Q
sm1Y1nSD52cu6O1ODwEsGBJi4cVq1HkvndhHU11anKBBc4LbvubxJL0DF2HaY9P0NK62V84oJyKv
3FPTx6d2JOZbmPARpp7vHXRAzdHji/fAQw3HBp5pvZehq87Qx7soF4t9Kf3wE2rMx7iuLrr2m5wM
Sp9GS72dmKcHzN9fIHXbLcQf/VbJQOZwp1lWY8XfKYNCyrKOXMhqUaUnjd5ZRy71StM8rdFLkojZ
AqY3LPYFB/3kM3NXTct8kpLLu7FzZg8VIfkS1L1/302pzOnaBne8Svoi1J1XeKxp8tXq6jyKtryN
zDxe+nrgzwsJPilJw30wJvI2APBAllK+aKaaKCe1gu3HYbQJOzX7tBxfKjlEr7MhaT6Glf7QTdhs
nEtGrINJD5mLVqAYOgl3PlFblzQhzsxpusDgp2OGJxMSId7wsJOzH+LuBx9Nz55T357dBFVaCl38
n0ZWcuVJyDI2JrdoXqpCrqEoUIk+9yg7G0vvaAubozfo2AJPv43R9JDM7N1vvU/9gj19oOpBl/Nj
S/hTXdusapuvfk2ff/Sq/83B3f+lGf1B6d59k9fw3PirfP2zev1/n2SH//7xr/xHxfz/Qx38OiXk
P8vg/xrf9P8k8B9jRf7i8pBnwJsm0jTBEAwW4cUS/8PlMSQh8E4PMHHA1kJQa/iQ/1HA8UPI78Lp
RAXk+Zge/C8FHDME/Jihdw9YwCDl+ex/o4D/LgP4UeKF+JAoRugi+EV8cHHZqWByTV7assJJNEb9
ipozLCnfoIRh+gxR0bx7ph8PP12i/15JPxOBV+LvZ00SsgeuCiZSoLGPIB5dpfmfBIh4HVtOqrpB
c97hIIprSt+GaCrjogqUnTfpGqXTYU6m9tvYzZ38g6bg/SpZ48USP3QXmAnIhtIfkvZPnz+FoxpV
xGUOZlJStMMiDPIEsAxsdJM+T9YT30Lf9v6GtDg1mkl50BVGGu7++Tr8qs3i94h9D5wSUi8IaPxK
Ri5UimGwhOecO3aiQVt/hlewHnESogT458+6yiR/v+YQvFBXQqO7Tr78YYf89J3Vqla3kJHnbYcG
/gnKRbJhbcnJeUKVOW8Wycz9P3/k7wsMX89HQNdHFXd968rfb/NoVjPNlLf55AR4NzUa1h4EgLsu
A1tldto0VN3GbqRv//zB/+66gmmkUMORN/qBtv68vsY+iq2vvBa6T6kjbP+85MfAEKEzUkFS+OdP
+301A6JleINDAqEdKO0vfCusWNSP0IDzVgh2Grvxg4fzNG+d6bNg8dotsU5nHM1d/4fn6N9cYOwg
eHIRJcQXZb98MvpvkCctKvfWROy0cBje1eLRjaj4BxiO9IACjeEdI//a3v7Ns3u9ab+sI8RDfS8K
E9zRMP5F8DWOzpEIhi5XmD75xjyJlcqxU/3hY36/hSGY3hjWIYQ1FsW/aJR9MMKHUUbkK8P2kJEW
fnvZz+4Dvlqn/3AHr6biL18Klw8fg6Gw2HthBv59pcbEa1Gl+RJMVMhf4qWLqrzz6LzzvGYeC6Oi
sN1MogaEwOeA2GydJlTaNjakGGTPaNbV/Tr84df6/RrEgLdhrWGIKg4Q75fnp01oJacSJdJcD4E9
UQDOeT+l7XoGZZX+r/eiq9uKHRHxYPTwv36YszSsTSWwJ6qVnaaBNjtWBTUUinBVf5C9f19D18MN
eBRsDzwwDCfcz88nVJ6Q4xmR+drM6S7gK9ZQh+5Q/cGw+/3JhOEVBLC/PNxVyn65gMCGDJh1KMF6
7Zczt0TsHGDgjXDDLLOIpdU7JaZ76koCQPWfn5Pf99vYw/INE4yfuVoN15v703479WM1GYXvWMc+
Tre5cTbzXdRUeeRzvz3PysfR88+f+W+ua+zj/RkxdoXk94cGBGcV9eCx89p35h7yrnjBzpts/vlT
ftt14FPAN8dJgm3vOvfi799sjrnjDt8YMKdH7pOQl+cSPMaxbeYyN2GiHtE/J3+Nu/nPlk2Af/Vv
+w721vjqcV8fVHzqLzaA1AS1+2JmqDhpnZ7KoEr2ogMu3o61S/ZEOFvtljYRa9HLGQvKwmFGvd31
e0DbLj1ceVF0SzM00z/c6h/Pxt9+N9xo5Cui6+uVwt/rmUC26WQXYnPHlNyBKuLLjkesqjPPX5Is
7mN+mkxf35ddleYWzsph5EuFx9i135o4HZacGTbIIgnm5k/P9W8PQYwhj3i1ge9f97go/OXCLaZx
CQ86B5SOJ5/0tHRfHF5aERWRFc3FQUyj50YQLEzUiSgDPaeNX1gHqLlHgfiJxWu/9+d4iTdptfjH
OC7XFW3WHFfAC5B9ALGrsCW3yKBAT+XzMmRzuoY8w22MzMaqvv2QGosJCHi7uK01ybRu177zVa7g
goDJUhaUFq0MPa+RSb4tndejxSsjzrdGDmLdKj/B3/OtnwJBAj55rCxCBdvq+mxpyiueKeCzyBug
+TTon+9pUPZbHxmGGiq9Ee+xB6cXFHgn8sR0dZWHuCZl1hAoNbJ1ZM5qEyQnvwqHPlvUgopocl3S
vnJos7cNDcyfbLhf7wt2ddTxcOKSa24Ff/79MTKiNUgxyD4nt2LZIkMRiCLcyGj+w6ZwPS3+/uyE
IRy4BOEbZIADD9zrL/sgNxCKUl2jVQ2bqP4K7zXVV/lJjrlPG5B/To91tvTQNxzlCib0FNyXja4y
mFDLmI2TDm4iAycn6ivVb6oore/d6LairW8C45Ms9CMQH4DswxxnWvng2s4NmwAPXl3UnZsQZejE
zl87PwMR7PR2nZovzl+A+XeuVPkIYqSQahWQOxX9uo52L83AP1PdVjpLQGo/AlLvK3DrIE0AUELt
q5UPEs96Dr7xMFyuW2KzHWQJuKyM1f0AOm+5aZqW5yqRkd7xiZagYZMae381l8ER+0G8qfsQSE8Z
x73LRdOutCjXJL6sSrNzK+rcbwmNtnNNqN6UKWSOHWlVtEOfbbZ4zZGWyCl4UNCr5qBCFbivuOle
Ho6wMzdDDbp3RzB2DwA4Th69JaJbnjCJLwXzPI8Q4to4myfLL96igivC3ztbeENEon0KjexIOyc3
nInxUlKrHoYwbh99v+6+heMMfASa+4jsgWCjl1eKm105V3dzqoZgp0WiVUbHMf2uofpIPGqEfS6X
3thcei6psiaAszIFIyxfHZv5njblcPHYIg6Y4dvc9EPJjmQKthEI+K0ODLywxNLb3oY6VyHhuyaZ
xyAnHpt0UfVDOO2px75BfPpCOGQcECdr+lljRT3UhKlMzvPQZrJZkUlYveB1ooO3X9MEqQBRvrB+
9e819cYMua0Pj1d9wRtQ6MhUEBio0i52C30upVmFTMvZdhE/dR1jDyoFBp25uYqmbOGAPPBh+ju0
VZnkkqA03cGh8tpbUar3uI4eGz4C/tf+aneL6VwAYlvACMXsxBe1tn21Kyvf3yqu6AXprirjlJkN
qVSQVY171+uCeoxxAA8LdFjVBvMDkJipEG0KPCaFTbpB+yZ3oeRJHmEhThvsWiMCSDOuICcE9h0h
0xEjqqeu6Mu2LEGg6PjJq6De+OVUHdG0iEMLNb3edH0z7vxUMV64yYpPcNQcrmTLBHaMqsIxQkIB
o1vO950jFIbISoG6hO5czZE5os2O8HA3rwuksgzG8WMZCCSVxIrISQD91L1ozl44OscMV5VlmvQH
a0pTrDjHsxUbF3JuK1gT0rVbMcweK9ySsg+fp27IOzl5YjMGvblTYD7KzNUVeI42aPKKrQ5ZBQON
rDW6WMIqvCzGI3e+rtGFTCov/SrIF1Y/94x5hzitHtUwDRd4WM1HvUTdAcEM+LHjX1hE1MF01eyr
Mu5rG2vBs7Fvly+odj4QFXG5IcubNkP4mVsXYz2H4cE4v82XpXsw8JKJlf2JAur+xEt3x0y85m3V
vHruQ/fNc1KlH/XqGfh99mhpdcYmVWXxvBTxNO4G5w2bNBr6wozha1WlCwAB/84jY5NPTG15756D
eDJ5R82pisy5r2CseJF8Bpsb7Jhtv8+WbVTiv6ZMvdG6eU7ZyjJ4MFHezUOSj5X5SlM4SFmr7Dvq
uwcTuKeEtnRLRugfvgfHiynV57LvBsjP1Y3CGhN1mS3aexjKKslrHLw3sgsy7akp8xcTwRrg1aaO
vDsRWtwht5i85tUNyk+RIdUBmUdF/maVltx2U3j1bVaReRgjik+g7Giimm78ZA2yDnE0sHckH6pA
3vZeCrRpgCUNbTpGLxTsSd+SrA/4U7VGO5Q6DgUCGwqD52RukMpCcuMRTADymb28ay3NU6DaqISb
b0kNowLVG0s2evDBLXKPfbQoPFTGO2I+JnjHn9nk9ccSz9lNKJ3Kw77dIueJXx3K7B6g8l07eiRf
iG8eQ6InhFj6Z2qXk4u1LnR6bTLg88O0HTKj3AHVxNmNS5ulA2K0zlMb5JbCQvjdafHGz31bHkct
yh2stx6cxlxMIcQiiDlgm5gJNogc1IVakNQQsXiO8d7gDqQIrGF40E8DjKBNP87PfPK2hFUXgfor
g0phMsHWS8sBzEV2ybHHVjcIgUyFIvX76FfNZvGxI/Z9bDPQOF3ek5FtwOhVZ67Uu1/r41C3CTz0
QGZG9N8TArQSn918R3tY5yGiagUwu/pjKl1/0oJ12yRMxWPIJvHsygE35Ur8L4q4girENCZYghtQ
JFvX0h2q5p1afQtjwP/md6nDqoOoMY+2OTddnxy0sg+1F+69dXnsenUzzeqhHw3/bMxwaaqGQUCP
be6r5N2zAjJ2LYKDW7QPPcvyImrKNvMGDXgcwdB6am4dducHPSwPlMkaAJbZRZEF42fOwYA8G1Ph
s2zRXCRplYH6v+dtfRwIu3FmuSB9i41uXm79sL1tY/WEcAcqTqgW+3Zdvks3QV9X9qauPOwbfX+z
+DO7Wj0Sjhv9Ho0piLkUw7BOTdAjLOSvp1ZeDb7O93NfrDfJWO2GTvYZqoz4UI7mEvRY/VsPFzLD
CPc87KbXuFpACptwR7DhDBkB83tLqxVeEI0yP+3753Tq3tHZIOUCNJ8AWJLzRkP4w1p04ZxVsb0d
RnucdOqKYE5fsYGzHLmGL+XSNGPmwTG92tqoU0h14zU+PYcGCRRfsFwmbr6sHRYlpIsus62wWd2U
MuuXEk66m8imlrbM+5Jvl7QpBtruQPbnQWjxd6bmofVTnORspblW3VcAwnHeuv6DNmTKoAak22RG
MiHs66wLka8bl+CuRx2dr2v5FPXDTSQ4RBmAG8ihqq8Aok5LlZq7tmznPatCb8MDhNdAcXxaVNSc
RWdjuKrlrZTIxXoQGEQHJFk8lTH8+xWRiUUV4eCdGlqf45oXNNE4jXsEBNYStD8YRrmZSqTIxPDR
LPV7FDeH6npt68g9Mar7zLowPqwMEaex0/iJDjKc9sF4tbVKssFFO1XDlF0F3zLt3ycw1hh9HFhY
bs0w7qKAvJTo2lY+53it3D0qjS1N3ZKFrdpA0fjwxXIcG3lylOw09WuwRy0Acka2VWu3S5zcQ1V+
pl35wftwyxAxgnJUhHNTSBk/rqy7cyMTYEPb11i7zRCsz8h3YevGCTtKrwiXMNxOvm63QSLuoZ+K
rZkXWfhdgKxnICJoYE2JihO3I2UewFw+3nK+omCPxqyvsb8H5bpPDVZB0we7mi2wg1b9iPxToQk8
qgR6WsaWa8FD5AudwO/Fht4IQh9gxN6GHeSmyJCTJyeO7HI7HSMbCCypsIZfVZ3gNfY7yRwuEOCw
LiNR+qWB2lOULTIyOAoYkA97by0/uaS/aSOz3C69fI8tA1wGxPlGJqjIUU1/SrrhPk7W/m52Ub1n
foOnJsHR3SFY4pNmH9iSPDfoSp6qJH2LZgW5KD4sdHhIIvLESpJPIwRCE4XfmzhZrsFRtG5x/AVW
K2LSEaixNR485O7cubnGu3wcAiixl1fI61+v7FIGnFkVUZ88RSss1drzt7IXbmec4cekC57aKnms
awTMTThc4N9c4srIW+pfySDpvoQrOeoJscM6muuNCOIHIxbUDWNZFl2l7knbiHwswfbwKD6gSNtZ
Dlo8BfsL0wNgDETzu6Zc4nyU0bCF3XKRA39r9RxlltR3UgnUW5MRJkvG4XvoiQuIBmz+0JEyGqmX
8UrpDFZ9yGC9eCoF3pDY4Jl4U5f568RyUVY2n73RHJfV3U0xmzYEUfMtq3jXZoMFgpjUw1fezTe+
UGdEP+Pj4Ei5CdD1bHBeNaDBsXGcse7cyTTL69SLKO87i30O5YjDFnoTp40EtwVcYF/W8p1MrTlO
Uzrlcd3cDVN5B6bpuC7znKmOg+mXE04dGxNA6OuV5FaIcyVIJssWaXvqO11wJHo3XLdelvLuZXDj
Pk4MtjPsLBkd4sJ2pL8RQFQz6B4bN/fPsiPfHBuSe1qN9ZkmA2jJePC3XYPbbKRHChGt1TlYhi1t
y0O9+rtrjOB16fHBkSC7tIvxBCVruesFuedJv01G+1It0wtCoyPM5OqAyNkOu9mGTmmDOFhwI6fx
AmtXAAEbbgIHconZKW9tDzNXocgB0/gAYOoJ+dswZ07fD5R9tn16l87Bfu4ovPYEl4kkidmIeS14
NYKdJ89eM9ATCMLLmlTg4OVDNyPv1brmlQKsDno8d46FN+ALTS5H/6hZenTOFMmgzgZABM4sf4uj
eotUGfYoGW/DWe9WYwroGAfhJg8Hy9jfJkz6Xh4lvb0BDrYUw5Iemq68eMi75ksMzJ6uJZIr3Tbo
1pdOdMmmEl5hPDS1pk3QKXvfJ2Wuz64C/Qd2t4hFDBNdIJ4nM136cKYHuQCv9pDuk5uBg1EErKo1
8thsTZ/RME6PKS1rkQ+UtN2GGFVjV+EcuCDcbupumUAB/RA1Gsc0cBwx7hnSg+dhJO0FEeTh+ygX
bH5EjygZh6DB0AGhJdSsZgrJsTTQfPJKMv8DSg57IUtn9oTWK0K2iKDtPBObF1VywBVNQsucYnwE
cCI2+/elIiUOa28po4MEH1JMzG+TDR6pZNjQcZ0LNXtPoMhn72ZmU/wUqam+96Eqb+bK3jm/fEoT
e0E0ir4ZY8LNkHzFfqdybt8C7e5WgHxZM/j8GFUWKWAPgJPYgkCaXg0uEFbYiCkEpUSKKKyXC/O7
eRtDzyIjmgVen0tSPZnQAz2H3xvJo4cSzbNw871fpRcIwT3CGOsMdg/R2FpA+rCSn31D2hJU7li+
sZq3dzVXheRxi7kcCBM4DuRpCN8GncRF55cAC2ESY28HkoAfciynBGs3ZxqnjF6rI0jGqugjI++Q
RTwt8/KpxQA4AMd0ftKx/9on6iWOG4hwoocUrur4jZtr1kWWHlgo7k5NOqHSj+tPdcsGqI8aEcQO
e0kmRvYibCIeO1V99js8sFgbYEhafKeQyGATg8rJUPUNLitlPyUQDjw0ntVQB5t60StI0n4fj8uB
BMNDMwd3k5NA641fnmCvv8mWyx3y5OaxVqRbbmYz91/Rl1VvQ6+Te6HaYYtcrXiolA9lF3HVxk6E
wUtYHyBQbpDMPNZr5O7NMsqc6MoC84iwn3EPnRSv+Q3tK/aIB/wrkLf7BtX8XZ8iBZolKVL0vDfk
GY0wFNcSxs6jnbQ74FjUmcbB+qRA19wI5/h9HM/2GLv0k6M9OWKq6H0V8E8h7sNJhj0Cz3HqXkgE
/NahaBsB7CX0WUh09HPd1sVaT91z6iAgRE3HHr2qwleIPFBqcDIPZhpSAIXReq+Q831PMOT6nS1s
eZkFRtyIKXwZPJqc6qYTwGsI6nBm+Fkk5YJSAi46cBmaceTestT6p0Qvc24Uxmsk61jQ2oOJP5p3
Ho9n3BY4aKv+CmdbbDRTF5Cg61dVQ33CE7PtTDpAawvrE+yRvtCD6g5LP82HRIpu3yyl2kvFlufA
WITZdRp99r3JLwYU0TlKKW8bpp0HlMCfizbt2gITbosG0lCGIQD+PuijBBkLGyGTBd+bWveI9Eyd
g01sj46OyxYPYJs1LF2yGBxZppPx82rX7zzot4C2MMYFtWKO6KpfNHUQbIS0I9/ZBVzhY6VpRzad
H+nzpBwUqyBY6HPISpwLvgKZWaX8FSKJhaASgdyEQe+d/MbQHbKJ0M+InREVmO+RA4cyxiJxWNqy
30wYdQQ+X5tlu1A17q1i8cZ0q6exvQtykDbit7qL1LGpMFEC2CMSVhjbgvx8UoHMoi0793y+IZ3f
IVjDxKuYmvq1HzkQaW9cLSy3mAIUavUWU4ODb0hwejAJAoOhPhVeT5emvA5vgJ6HBXx0UWdcj967
uirN6JcGvpEYqxFleHYqJND9mmNBWpYmmUUtiHLRWBWBWXXzAgEpAYWGEQomJPFF0gZAYTaHWJB7
qzWUCgLVGs/3yua8mnj6FfNLbITmxNUpKu6kUuXRqxstD0sJtgoqNbTdozd5TfhtmtYFTy+mEZQA
Pl2vvyCtrdfPQapxFnjtFFRvqd835oa6KWoOazePVUFhK7yM3fTDlUBMtMDYAITWuJ8omuOQgBcJ
tBNCijeDaRuGMmAHnBWRRAuEzNMj7cLoreqq6H5Aw1/t4x92gh4QCkSAgFgEPQCM7mfaqOQiMHBk
OYbpEgfbcgLJvJdTN32SkcCi6tsI/8MsGPcxZRa89FUIiQk/1r6xOq/tHASIsSCdZ46rtqK7DYYQ
zKaduQZfR4N9vSxRmmtWl+ivoDtCz9adpW/d0NG862giv00+GcM7izR3V3DWhQxWGaPVZqhWYhAM
Q1gOCLXG1CAD2poUMC+7NMPJRa4hNpW2x6AppwTRDYlfj/gbtNs7D9CeDYGQ40B86+J4F/jrLl3V
gwHI+llyyM+p905WDqFwvNOt2i56xGybSWG7Sb1hv0BivjjIrZtkrL0T7vZrjaq2XuZvyURd0car
ex1FswkTqJFAjiWKIGh36LigNxR2ReczGWQ3LIfgcm3i620oVYxW84sGyFrlNCKwjaoRaaoFvBMG
R7g2B8jXpMl+IesXDFGKbmW0YG5QarbVUg13+JHwEZJ5+xSkM3uhnuL7mZm3ZMJEJo641n5AtV2g
hcKkEzH48VHid814Gye4xZApi1EHV0K9XdJUIB40yeiC9D2iEjxdsBsYHdndGC4I2SP/avCIIFYU
3Mwx7d+qcK2GvOXNEh6Hce0CaA1Xu3XrrT5f9wC90dCHrAWa3NcT+gIZB2hP0DfOM9Qdke6kTGx4
0wzcymJQmP2a11o1fYHJNVF8QpJqFKCY/b7bYsEk4zZYFkNPCNoRdlfO12kmvsSEmyIkQAzK3rH2
7C2Ya3BaFQ3kAbe3cXtv8X23Kc2E3zvG9AekGHEKJXvQHNW6lcPktxdUzKZ6mjCuJrhpDSZ6bKOF
4E+glXCiKJXptAkUZkaggClvdJiW09ZgkEe9rVmoKHaXpEoyqVsZ3HSes8Fji5li3imd2Cj2tBFu
3ScduP4h+2ubWBI+d1+WKBqa+3AMeHduB9g6G7rOgJ+zQCF/maVRR8k5jZTf7PEvY4wZ0HQBYjdh
UDP1cFeFGh2WH7f2yGSHIzFsxzusYTdt9RJMpAgAKqwv8zXoEGijkFEg9bjvCNpAISBv3LdUXdHt
FINu3PoyTCPGdZVqxIykFe5lhbrz1lV9c4AX9z1F+AJHKposFOCnQQf2Dps3MhphhLkYidh31+wG
cIUr+bFCywnYtOuuY6Jqh8FZI9EgTocUtVGPFEh9zYPoq/luDXytnEVz8DEnnGzhmZefy94fvaus
Vn/ufqRMxh+JE4Gig+8hQaO2XPRkb5CSqlHUNVgLbAyGk4gDCEG1iNLbDqPu9n6TjGi6UmRf3DUG
U8rWcqR5LSr3bsTkl6utgokQOKSNRnoFwnDSvw+ktcWs2U1Vtu2bqTx7IV7qX5axAfW+Jq3OY+Kq
g6P0cfZ7MD+MNlvgGUhUDCIG4izGMrfX+A+pZv/YYIsYjuYaEvKRFhLX2FCblsOjrxF5xFicMMQ3
sZgVYqT+kuKmPdbXQBKGeV2DBwgpTZjrk4sYGcCMSoJrahuFatZC3kKWAWmnMWiOmCRj7uNrFirG
ustTP/gU9g7EM5xa/01ARYBxFmP4HRwO+9zCaH2pr2Gs1os/ByuEndXrkqIzS3kpSwTCizax9x3i
CtgZpMgxnk2dE40IvL7mwRCsxsQmCzk7o1YgT9yP7XLQ6SR2SdSmb+sspp1aVnmDhOF4G5R0zmIo
lOi+mZ9FiB9nCC2/eNfkWqzmN91iyA9Qv0N8TbdZMyAITYPpNsWwuiPwIgWHCZm4+Ec8zhsQN2l1
f9VIf8Tp4CYGhWBD2WzwwmFEZEhdzTlJ+wGQfdthhbVrZL8OccsxtaYkPtp+3tynMO4+16GdPq8i
wTER0Ms1o3cOPBfdzQGcIRQYvTtSOMfpxl6ThStKke34I23IBrDarh7viZ6P3EPeAFbKGu8hKEC1
YjqAUORxFmKGk3TBaz0gAjhhCEIRSNvfAtOmex2DA8gSwJUu92be7jpORREB1Kmw8SBNWV9zlaSW
iFhO8LVhwSqFfTWZAXIpA534R0Cz9U8OTP7u+o53yCSdv+arYhTq/oqM56KTZOMHSfwYXBOg9poF
hSGZwtSrS3+HcTbo2WMiKKYY9m7rQjqcK7Lot9jy4Ja3y7eZ9umAXskd0NNUeSyRKd8EHaGHvpPm
MEQoRFn7X8ydyZLjSpJlvwglmAzDFgBnp5M+u8cG4h4D5hmGwb6+D6OyS96Lks4nJb2pTUpJZkUw
SIJmqlfvPeqLk5HdEpBKFzu7mzMNZk9sPyxg4D7aoTVJZpGEOQMIFY91MlN59G25Uar27hFwPFhm
8X4Sak//lm0HXRZBqy+PeEKgXjj1+NAzFaN8zZotzz/2CF/Pt12ZWW8DNno6t1hYh0TwJELYa9zH
OMMBAFKsPPj95O/bXMZ7SaTzy8n8KPf05shP9lDUqfrATYeqnaA96rnTP2g2wKKUsp+OdsiLJ2hq
xvtMAOReFNnE3Wym6DiOeTEX/7Ug9IV/pqrynRRGFukN3gLseGnoU+DT2w3mniSMtYvTQl5VK0H7
VWXM85/6P605Hn5URf2zzIHk9Z2Un9DO3PuusbshaCUOVHeQvA4zPYbdS6gzEg+92UwpbPLyuLrD
1isNkIyG2NqdRia8ng7CSUjeLOJomnMXWm7Whn6zfgxmnm8wkrxUVfFdjNhMGg2q29ragaj1u0bA
kqJcwC8YkxJAv3KKHGNQNUJBuNU3mlZG9Vq3IbrKcgd5DiFKLekjUnh9WvTycboRr7wqc6LmFvTS
JONIC9vtsVl0Hlax0jInlbamp6Hvsq0/TckJn8fIF8GZ6M8+F3CFhlVO6knpM/QlDtHNxEMclvOA
lUr3N4m0n109/6rwi22FZyQRA8ENtZfxMhoFmdssP1b++q0djGHj8dn81OBGAFObyTw41vqivHY2
gjabsQxWg1qrIFu89KgRGX2Lq7hCsHTXjD9h5JyVUzXkkRfTGMiZmyzoRK2dSmJSUTPN2vMytOPR
lPN6Sn5TNknH7H3UNET4ZbgMkBMDwy37kDFxevIKl6w1Rs17r2zR0JGdV1be7tAUaUJouyBhWjj/
/EkP865qnzNdw67Eobqpy0psG27Bra2I3a1a5UYt2ss5MRy0YB1KVp0ZQ2gMrn8a655bUCTiUY/d
9U6tsnsRMU1shVL5rjnaYV21Y7NK3YymvGnuULFDfey/ZVJUVymFfyKfmB3hZBr7rteGl9izjVPf
6d5dk3TdD8Rj/ZRpXXIyDGCSsZVJ/Mq5fsHhpcUbzjOmDozJGPokJOGBl+1bIt+B791qxgai57JY
xWYta39rmpoYmVuI8SqdWrv3oFycEhr/51ZrvSvJLE52Ay3MTNSiwmktm0fdbD89a6jvhpLrcDus
U7N328bZZPaah+Oyjl/+yJS/xFQd0NxxPFfmyVlovc4rMvdjMqdMhlWVEJqfkHqP2oTUeCsZmQDB
sos7o4hi3V12aCbGkYSkFqQx76DuMWDlM8rmtiiH4egsi98G/bp6x6YYiZVSk31bOWmWPb9q/wnS
RZmEeVstUeoO5MtGqTX7dTE4A7Jy3KzY1faVC5UEbwK/tkz0/VvcU2KifXh+H036VIAGlYZ+WnrN
PiZoKnAkb6hVOzH1X6kHCGLsqcmmNbX1l1Y4w8Ns2xrEdGme+9rtj2pUb3nnVeeFFuvBykV/rGKn
edSqtSLZmlTWwXE72SOjm4o4JMOxyKonOnuQsGek/XJDRDDWgwkZvzmUTs0p70yJgX6d9JMdaWPS
h44z6pKUZlt/X606lRvfVPFL2o3FL6uIfWYqGneB5zFpGEedx2Yg/8cjnzW6H7RNlj+bLajEAFec
6UVZ0wlqYGM4jcNQ7DjQqNlKofCA0TdCfUhcYzuMykVPUBg5HRTmYpXNFWRY6j1XM6efs+KMCyFS
epcOQQ98gDJ649XGU0HxlDvJ0avrOKQjd6y9WSM06G2VjcGSNow87GUSDUnx1lhDw5bJT33MpxvI
AZtWmxZH06qNL2uYO5g0ivMBcB5TDEvdtT4zwKSc6nMD0PDNVOorJbHORJ7ZdyE4x+YsuwPTu9xb
iw5rr9XmltHgrUu2mx+2Nx9GvY2Dzs/PjSs/Mh5y1MQlM8OsSSeMScLbdItd0Ni0LYlJXFf1ReCY
SkCD9px6VNt7I9a6IDMzlCVp5V2YgE7cGUlF9tlZq4b35GguFiTPDibH/Y6Ml237rt4NQsywCevh
XIJgDAka6oyviChgyXYC3cDdkvfC36YAdA4mTUNoLd53300wOWCm3JH5G99yzUgOfhMnQ1SOpJKR
ozp+QBghaHa1YO0WuLPzio8IP96pWPIF7+ncTFtFEGdbpCviseJL0tKxjRRTDO3k66p6nhp6z8ip
Zs/gf6zPyjbU1fNbC1UeUKk6cq4yo3WZHlNBIXoxH7UZBgUVD5+3WbIxPwxJTY3O/6aT3Ftwc9oV
/IxSYlGhIUn2k2NZfST0edokGEu2yH+aDOvZfpwZM26JUDAfcm1MWIv4NoEEAQBMFRQWUI32dFjj
u6qzeW9YbUnh4IFJhNrbvltSMFAlWOq+90LDK+j2a3UeQVafZh3AXUDRFzPzol9OpD5F2gRcwTA5
nIcGyp4kMXmAS1f9o+nyv1kucek4Ooumod8CGfvD/t00crSnvvmXnR6MwArusHKcPECYx9RjUyJw
Zt26ztGND+vsjZ8M610GwePQE5Dx6YL3cxyXPLGEnvPbabhcfSaSVGPAxopAjZaEuV2OqfazGleG
M4Vsqvk//cP/o9jf/0+i72/RwP9XfvB/YezPtPjK/isYc8Pr/Y3G/+dukhvq/vcf+U/2Hbu8UOId
EjK3lb+WQVLvX0R+U/wHoT/ib4SFLM8m3vJfyT+brVM6f4B2Ams0+QhCL/9C8rOazTPIOcPwN2xM
LFh4/++qAdxy/0Tk/yObYNqWQ+zu9uo62Qh2APDw/iWbQHc0OC0AMKDo+YdMZyaJ/qnq2qBa5s+/
fCr/eum/Rv1IXf39l/D7xTz+Mt6Pywfh/xFSKuRgjnUnpnCkLFZPVd4a7XHAa5zSdjW4rc12MQ3Y
MX7+q1d97e2q1OKUMAbp7fWh4oeSVmTaQPvLuH3QvE4KoK1JPlzNTnj1nqtuTLdCFbV26IbKWYg9
g4+kZp3ds5WVHY6zdDTvxJCNyX2dAqLiTMUseEoBV3V0ZmaZRlPlJWtkjooBvaHpeMmNvEeC7ExV
RwvgXf6QMJcssOmHih1w1PGajQSXtpNV1NZRtlVXhGXdVdXeBikEPdmcwDxL/iYMceRLMCSQ2S88
p8PAqUDY4d0FI9yDQkVbx0p7zZvE4xosAPUEoHAogTh+cb9gO0m2fqN0g8Il1ydMzHqqnRno6geC
YTdL0TjPWRUyASo66DONUd1N0JBqm7my7noA3Z14POBIyuOwgkHsBxRlRM69wfD7HWgC7mdj1phO
DAlfYuDpuY/KP8jkdV4leQXVTDb3T24H9pRoX9gHNoahPbSTcCJ2U7QBWvoaFkOrbeaM2R54UKRL
+DuBhepFG8tEo8UtE06eu8uYndok9aELDOPNLpuQehf3fus+Jk7aRkY8vvoaVt6Rm2KjpeZ7Khmv
rvkjst3ZXp0Wrbf4AYlABatEIKF4j7IC3ipP/KFbPXGAO4y7P6lYFqD8JCx46QCu6zGjavXXG+0F
qLGFwzIwrHEHmLtiBpGFuatdpmXeT5Oao2y299QAfVQU8wNudGw/FQNE5DQ8mTTuC+TkbImx6Lle
1PE9zwztsFz/vIm1oCzw3iwx0qCqTOau4tGuAR2tZvKZMrMnCX9uaViiYoDa3am42hn1QLMprt5U
goFDOsoN7X4ySBJ6/eNqJPeF6rV9aQDBwV0d37g7Om1sUOREde18b+lpHtHw7Nx53au1vhgYJyoK
+DsU7qsw05/obWGS9v1zL6cnZgcbUa/3+Hto2WT8Yo3TSbfjvWbnaiNxaPLZxQdGvIw0SmxWpkv4
3QSQqTvoGQDtwwbSY2iOa9An6qXy7QtljY+pbfEwmKk+NDz8xzZK0c1h1kVlnb7ZfaIFDC8vE1ZF
2AS0YiyrjHx6tVrzfxiajzvfX+5dJGz8S8PPYcFgQQwBo+maPhFzifpSbWNlAPophnNrVM9OgX9Q
dP5pNtVdrbJrA4cD94AbTkq/p3dPQJ0JwB56YeObzuswbptlG1vQjsndvZqtX0boiUwx1bDzSkYJ
DpsREu3O9Hgr/qh/9zW2Yehpc1VZ+ksl8gl+Gihsf4LBgFRbynfHWvajlXWBTX1FxzF8pT1O4XSN
ISBKtLK1ibVo7a2z5psnd+VNqxaiYEU8YJOC9mF62CkoMfnVop7Z+W17VdpgEi3sfsgZfy24/ZwK
S+1vhUNgpe5PYuTbqvGaEyzqx9bAgpwuzryBvcp4t2t6fO49Lvha3dmJ1Yc34Ti0rOLXRCvB3+R/
qWINp1HjvcbnYlnFIfYnBN2aGXHZ/mxuZW4CMwSNW2wFRlimv1owVRkTJqD/ZQaiZ3DNy6RwtwJW
OQ2p3u4yzcEwglKzusw4ZlZ1MMEIEdCO6UrxEhcnUKqwVWnAdWTRoQBSrTp+qvD+HojqMn7NxIw3
vMRMY4nXxDMAhLng+kZs6RBGYNNUi/MUNy52i4Juls0zmxHi8yZv3Gfb6P196llbV1teh26GlZN0
+zztN94MiF7xahYjmNu0GW5FaqjHgms6UMlwlp7yd6BYEqY05FXmsf5FN/3aOO4P6updbehppPTU
wtmEC8KKU7iGIvuucBi2tWcGtr/QehVy3CR4jwhaMnQcOhHawA0P9aQdFw/03AhiGFhNV+ivaRWn
e+nCuEzwPloYyonTPZRucu9U/fdO8KDfEGlNBj7HR+OsmHwFrsdOCn3Nnivdj8xhdgNnBmnfix6S
0JDco49s1rWHcQcna8MlUd/z0DdYLpmfnJcS7JAxD9pFt8Ar+jIlVVPm7ONoO77bCZ8/DDjX1whz
xbEIGFqdGJYeu9YaGLy7v6y54GgwioJ7MUFezjymJ3ws3cHDoNDltX4SHvZbFpUUe9kAD2H6+pCU
/YdtWuxAMJ5HljYEVePuenyyc6iU+4YSav0ccHzf16bhB2qGiFY2Zxpe4g4WxhNcQDgOui+/TZ/N
ubF/rlWpR8LpLq4j14eiW8vdYgFOcZov5TYfY8sR7YM+OuSavo/NcokEJgJaMPAtdett+rk51A49
ZezGX+uS7OdO/Joavlxzar19bqftFRFjPhlOa20KUsNckXX1nMTcmJLxQijL0uKD4kuq9eWFkB/9
xJTC0p6xejvtoylWYPqZcYb6/quqFc4/2QJSXC0IqvyoKnuQocjqLkQlGzFsCq7ZXl6kPyRAYdee
pFVVv9XUavTG0EH6vKBe8OVr7Md16BQuxsyURqmuYiwifXuSid8fyExloV9lp5xnI6gTXQednX/U
Yy0Prc5umRWMlY59Ea7eg8Y5Fds3Ck7v92ezIrVkZYV9B4xAheYiaenQP6OK60XRnXtN9iCa/uy5
9ZPwMmtjrIlzuwDnjUhN+1H5axxYlV5CK9fLJ89RH2KR4F4mexfj5OC71LO9lmhdZEyVfOiYzJ1s
UzsjZPuR5+gfCb+IIDN0eefcEGCcxO7Gnyvtx2yV3yUK9L2xZI8iGwu+OEoe39OMV+G523oW2c5u
YRo1yvkgb9ZuwS642zE1yWhVfO2dtloXqx93g2JdT60Kprh6fMAhADI+PdimvMDp/Jzt5cwTbt85
U8U+jbjcSrbdMI7y72UFXA+KT8M2EW6JCoNitbguW0ySKLHVySiA7DQwE4EVbsjindj20weWX3w6
8GlU71/yMXtu0XYMvTz3qZ4HSVt+JzoUaDErJpLG0aNM6XuViatjWg8oLcCq7Heo+bxdSgwKOY5B
r/NIAOifo5ch3DCl5t3iK+qWr2k2X3R3xP/qzicYAM+MOh8rU++PtsT9QjxWi2SfZJeqqngUkfBx
EHYfba4tgVSxeU+WtVsOec/w9pbLLOXOY8qZPmReXnG9eJrL5hBnrn9mM0PSQ5p2LIMosCU8JrpZ
wDPiAgKZUQjU2h7d4dRmle7sNCPGXtHkwOX2NuyT+hN2ZfE257KZumAl9juFduJb50HaGPtTCy8K
fhP+Etut6+Gis2rH/4cm/Y8EJp2Jb6MeuNSnUDHIiP+9DUKPE0RGej2UvN6pcmvvtMBCOuPdAlfZ
thqLmtx4CrUZF8S/b4v+yFD/fmno57xRjEgeoe2/v3RSm3xzZaqHTeVSbueT2UQNz/sdQJ8YBw+2
tD7MRTz8Q4z61ne2f4kq88KuDzKcQLAtYHtZt5j1X1q/lvyvdC0H/eY3ucFsb/CoOR+7FkS1V1iB
1vlIcfnKwrAwB+PWB0xJTbysKxNTiwz1EzyKaad1pfVexCZCjm0wrHWrEUpZMXplBH4YSfc3eiLV
qRQqq0Ak1NbaMgO9F/qzxJ7ZhszC/ofAEd4cTbVj3aL+EBs9Yf79zXW1m7rl5MpwZFPK6yD88nXS
yz0OKAoABsXuu9NBVdj8++/S+INQe/syEelIgAtgLqSj/niOCg0lJtGJUTj5dDOrACB9sTrDHjDW
LISMe3NaWYAkMn7EVbXQ4IB9RXvkaAMa4ne+9g9P13/r73+LDjZ8YwuwD7rB3z8HA/lR+lbLCh4X
O+OUeIQfyGThh7HMnI++d5XzT1SAPx8swSth9hYoCj7ONPeP15zNpScZbuN9LaHDuvs6lhvZvP/7
j/r3v/yvj69wLNf0bisDHLxxaHd/f2dittRQuTca+ZO/LSN1uFROtBuCr2/Tsd4273ZgPHBpMCDT
zTD09hz623//TzB5pHiRv/8jHB3SLqY4lzNY/PmPKBjiEFlpAJOl3ckvmucUUxptu5wiiyHu04Ia
G4GFPS5pcWkrcWhHjt7KyzDxlS14QBwP3MskMruRYw523nBc3PSXo8lDnMiyCKsxv+WXrOLB7FUa
GQN5R6tP31hzCG6ws9udzRYRkJuhGpztgGgg1uapKQXAdOfaYotyjJ7QZnM/9uYeitwQOFp/aDqS
Y+yuCWMM/ME4edzXlgW/hRLxDn+BuVHacqvY56u04vdevznaq6dmaL4rqzp5WJYiuph7rPRvvViO
ouRTFuv0Bk/uwxwW7OntG9DKI7bJE5prRi4l37AOhTmc0R2mCu2cxB4hQZMBLt9RrG+LzNk19nLQ
je4Cb9M9DZ73PTe1rRpJn+GGagPFbiNguvkTG+7u2d/DnHreDditKsuLnGWOwEZ/Y2nDUzo6n1kX
381Fsl9n6zFr/FBOGVN0Z/ioblQ9q3/jU3lubmEEU2fS6Ru7fM2OFdloKrTzoCX3aUUUyeT/WUvY
7djKt8mlWcmNGuNat8VruROp9h1v2sk0sopLcoJA2zxzWPpBMSrwlfMxZhiPtC8irYlfai8h+EhG
GFcDu+Tcx9Qy30WRhrOsXpXfHGVll4FD2jOAaL91vQ6nNLjNuDg0PbPE1v+oF3FIFJdU3t2zVOht
TrJbbbwvpnmLt/CzmnGuSqt5tDJouzmacWVt9MH4pjnu3oPuWADx4zME/DqUz4TijpXdldE4sazP
nmbOaK9ptomq6WXy+sMBzxQm+S2WRJlGpD99oqB8mUfyXChyXVjqPEWO0I0HqSEvzONltOrnRK7z
tutQ3TMizN/rxnK3vW7cxTitlVmfnEpuGh2cfWXpVRRrGdxk97jcElZxxXfsEbbC0jtQano7rb/F
1Ni81JbqbhUZRE5rwEiCewXrNJXvmN+zxe5EQ3zR8MpFzF9upg77mDvtifb06IOhZYOOm29bn7WZ
xqTcnexLa6MluL/SqlgvRdPeTRhEsOYolIp8Ivk25+zASbfuLWCvWWo92L32YqOOHexOag+oNL9y
Rum3vvltLMdv4IfdUAF5CvWqwvHMr22TNdkHhpVnUDdViO94iQY+C91VO86DMVxXjOwphwZGjzut
dsIxLi58rlHdNIwlHcMPHVKOAC+aCUQ3Btmsp+7TzRUv1NqzGSA7kzLal40yX9dF5fyN8plIIxu+
VqI4YmremMfrIdaO+g7fWRwykeDGaQFSl+NMwtcY5WlYul+xKY417F3UlybddMCRGaHYZxgrj/Mg
37RhfpzTPiRVo0I3tnKW9dzgT/zaA1AL73aPCQvm+J60F87nVIRER89tDsXA8p7125TZNNzIbZQG
Z05nvilwWE73Ykk+hsIM8DLsenPZG5XYtTGV9AApIEZrVM16n0njEvtiSxrsrm+yzwZXQNlrG1OD
V4ZGoXXLtvUM1qoUFxIyXxXwT0w9+6y0r4tDrNFTMCkTQfqEYIXf7DrP+JCKHUPGm1RtfvTz0e53
dlVq6dtA8mA3zpgvXGAf9ENNNLDrEBpj3wIqIR0HtazbSNffGZXz09Fm7Nm23+rb0ljdGzdSHWIB
uGrjyFb7dGuT7Sd9ModOn9dPGNjEo5zzHkmYD93nbEzM9mRoU/3QjVl7r2vZslt97KndULza9IY8
/Gvx6rsprM5hWUL2pubPhl90TIG8H6NmEK7F71X4RiRm7ZcmHYEoOC0Ct3c2zgcFWmDDUrkrM3wv
NBZL/7UoRJJjOkqUzhjHXLB4+pllpCdIJ/5tApoEIoFYI1Klzm2mvwhzMh51HRN4UGXui8w0uckH
Gy9JCa6hzg02o5q8Saz/DTUlKfivpLC7Y56361lj1J+R8iBwQqbZjBIP/jN6yq4rh4PjZzgcdTvU
RvZfkWVVoYrprlgmd86mqdtgDrhjuxw7vUybaXOcRAB4oH7E3O+JzI81JN2AWsBA/aC+xMb+Og7W
O1kEUNp9QV7eHUzG/Z12tLyORS3zwzqNd/Za4zVwsaN/Z3foD6sa550ROxgWOg01uOpA4gUGZucP
Xwf1sLjEwb7K1PZI2I6IoBh5EJ2b7kOf2/Y4ZQy/g9SjPX/EpJohdbDh9YJWZf80mDpssct06Sbv
bMxEABYF0mKBZe3ETrbcivDJyCbysKe8mll86anctQNHK+NoC4d0BWDHY7w51fFCsiW2l29Zan+X
CRsZ9r47G/ejTygIn00duVoVb1kqyd2fT0M6bDN9AapTFG16Rj8hT8N/BiqzHtYWEEkTYxoL+hlu
w4bfMgHVSSGilrCML6sa5HvSlR1gZAPgf+dpEN0xgyOaN97XICt3U0wlPm8wwocky+8EazRJby73
Xjpl2mES1gSYGBPH40R98TwymD2SwyU1ylbV6qGQKw9ybkQLulXkgbW942Ecg7aHqTKk13Va3N0t
nwrJ+Lx4lgYExGTZsl5nmxyVErtKu/NSrQixKs9vgNofDf+G2mL2HWTT7Dx0HaCfYXJ9wOm3mTXu
dftXjdL6rKreXjerpZhg5xcyTmzyxe3cdjrsIuI7Tee9dg1xNo3HkWgJvqyuX/I9EQIXCZYUwxOl
SAn/QHnECEXJisM6fdFXua7PfmMnbIGdkgO7rZbznHX2Ww29jUUvegyOyE42+IaZ0OR+gbOhn0PP
xF5KYkjsCuXPe9uXxbgX9sr6R8HGRuTAiQPdsDPSsfye9xNwl008opEuyXRXe8v8zlzMiRYln5gl
qtMtPRRgbCRsHxe+98y5f+ld7BSe0FsyvBR4YV90M/Fkx8t3HlsJS0s/FaL95KP5WFL/PpfmltnX
oVftLlcL9obBjTrCu9tOFomOsN67+4zp5k/wHfVdnKht7oIToObRl0NPEGOX8Fzebs9J2VvLnMrT
YnKI4orH7c1E7MSMCOcCeww4N1kHaM+TOnieeIiLW5RPETHtXNFeG3fdeXGGIVT0m1lVxt6d/E2T
le2B2YgeAMptTnJWZ34ha+gbst+wLHoMhr745PavyF/MIK07b5s1xeeY8OWQIBRRZ87XoWqjFKMb
owGXjLT8mTji0THZGAF/5WjW+d1szmzzsuW18PzvHcSTSMslGfNMRJNglzHjmJUZk7HPCcMAyGHp
HkZoLFvzWa97Qr+zz3pBxGT8Fmys865Jwd4qNRR7eyLtRORjt9jZtFkSRnoMNbgNQZVjDb95/JR6
8YwYN5LDyl5yPEAM5ucyrvG5ioZ7t4ZLzfyBGsKg3Q+GQZrfZoowfAFUlBaG9X3jQNQ65Jkxb9rO
Zh1R5ovsKmdmroMi1C3gLYHt8q6wLqyzK9lOok1Cf0euHI8xZme7Jh+MwZToY0f9yqZFfAhowbVk
ILB0oat64R74FGr29XYrpHF3P7PQGtuH0r/3fZqShmaQ9APmTrnT0AwubKJ6KEt7uS8w5T3pMzmJ
bvGuLYvKtqKy62/OPJzh8kwBKx93s6Wph66mUmU/+QvOnddRsIFUxBhQNGVf3FgHem10c1BY6zHp
0X9Ju3/z8FBsKv0W0108d7g0cp1+1UXXghhYPsDYu0cCvhzI+nSDfdAsqCK7q0Dm4E7rVgKmfrft
epyD7DCVmzlh8DWYWc5aXYjllSVVQOjpusY+Yw3NvW/0BtQ3brQH0yzcyCBUbv1u+ePmQCh5V3Dm
UWUzhsb0CdT5VdWkoCbSxMToEl+GBEAN9F+Y+vlstI/ZoLD7l5tBJ2FBPDAdd4smva+RTVWomLi+
muZWlCSrc0jZQI49m1svC0vHTp5In5VPqy3mV2ca65aIox3L6+Q0bIdqx1qLlpHNK5hpXma5ohU6
Npc528MTvLMZl6U5x/fGnG/kBDWFjN9eWdkDc8wgJcTjqO6y9Pmm0NpHaTOrRlvZ6Q1LvnqXkUp/
o00VHhD+sR7fiMdP4QxkChlPP/VLrG1XrMxETVuNHF5Sbocco5jZtHWQKnODRb/aJSPRf4d5EUfL
52QMIHF089yY9smQzRF55zujDJgKWbbJEtfeeA739Yw4GThui2F3Jg6aLv31hvaQA08A2zufCJ/e
WYw9K4+tLX4zF0Ev4AG0zNPcpL8nr9JfF9s/+W5fPNolERmzpnaAOHOYuvl621UX3Fovkj+MtWUB
hrBq9TcCoZySiXVYpptZOcYGTvbgsyvNF6HF+ERdj4LKHucP11ghn2Uks8a6wLk4V5hi4S3N6/jR
aCkBEbO0D/AAn7XVbx78JKXQR+7azILQ07jW8Zafz0EMsM4zM2m3Vo4kwNrrjmHsokeIfWxh4HAn
oZS+6w3lItuSGBWJG3U+rjYkmAC3yDMXH+x4AV7lRoo8mc5kbU2G4oGfmQ/J4D/GGh975/7qTXyv
bu4/uAtI8qwT1EINLnUCfKdB1Pd+vZq7EkQzlIg5XOvxmir/xE7S6pBR2wSpT0OUs9gT81i2bsAd
5kd+uzDoiUj8tDLtWlGJSwVKQRj1pzU4pw4j7bVo0AYm93XkCqalsA4kMeJDOVhHo2a8ZMB95Mfb
vxLrBGDD7OYRcv0V59NynpLKQ0Se2b89y7tJk2LHwhfG8miZZih95Z66uUfvTtvj6nBB2muruJXZ
WD/0dbknVbLu4yl5YroB0m5Eh6cI2catwxJY9qo/ZL04SMKB72y0xAeXNxP72y3ebx1Hfcoks50B
TOjTE+Y8vBUJfKBy8J4nkTMlZzF9hC8j27SlbnA3sNens4fXZZDLXnrSOfpFSk81rPWeLL4I0zq+
RbG+WKa3/CB/3QRzTc5/KdSX3ptggDAblmn+0XU2MpDbflRWf1VwfW5rkbQDi/zKTTGnQ8Tyrmdc
Nz/jGwxRccZu6sr6FFlRh603steeGfmQzu7Gw1YWLUMXqjY7pkNnBiaGwjKr8/CWzhGjpm3hS967
6zKFN+XBtKcnb5EXPiHgRU5FilHuB8m8JxXOCTv/Goq4K3bYGTeov5cc1j4VdutfUEu/kcKF22Z7
L6s0fjFvxOzcNAfdtK+pMbFrvMjeS3TAHf2vtslk3zENYyPFIkxnN8/ldU2gWyXQlfasqOCeyhiE
Wnr31Q5I1+PIwJxSn0CIfUUu7sK6LXCOY7HNbT5/oYkv4ea8hGunB+WoJOza9rGAVRBiGSojcp+n
upp2MABhQ1IBEvY26h9lWZu7kT8yOfm7NPlxJrN71/BTPZft8lSkCN6QGxBjhvaezCb/EqLjUWq2
L12nv7DM7ppUS7BkDZAt21yiWGh9aNnmM2GLi2z5QWt6+cDY+5u4MV18jIwtoedwtjpsFjI7Gcu4
WIFTlD0/GFbHicW4iLb4kdj8cjKy9cSPWp4eSkQcmJiPMrbmapNP/h/7N/4bAjXrPNnU5zGYT26U
FSt8ZPPf4exmL9HaYi8un5SLT6LLtedhKt8aNojyKbLlXvB/rLBp2proBhkQEqTktm5yYr+wDhs/
B8+Iv0Sdxd4gZDQGDYTmRNc+TXP/clusEGhD95BnJWUqOyPyDiqHPhMhmfo9G0TxBuv/h7wzV26k
Sa/ou8jPiazKWg3JwA6QIMGdbKeCS3ftW2btT6+D/q1RhAzZciamZ5pNEkDlcr97z+0vUUTQD0pX
EJrHKgN4pI376uAxWmuRlOtMlm+VdFFaiaUvyYvvML5q0oH053ycouLTCaaXLJN7L8SURVP2uwcy
7lU6nrcaB7lLeGFukewNkh54NY9de0Xu+BYEAKYOZEbecSc7Stf5bqcmWyddtlNddUl7n+87vLsc
UEmwcMUgWUTfAjgnkuBrYTtoaChKk7tnbH7vxXgg4Ef3YUwJtjN94gg9zGLg5JE19W4swoE/Is7W
jXwamuS1TZbfPNzOjVMX2YZRULGNo3abmzpCIQse8mJ48vnkhkAGgNtYwy4YugMRp3vvmp8HfBit
3AkakWBixfmLeT4X+12i0wsXQ3j7GDU4sQSXGXcuElNR75iYbsvOy9/DzIYKqIp6M7IEJRNT+EAL
tVVe2ZKMCPg4VdlnEZtbzHs0tBXprrHxQ5TVSEHMNFxaYqwrqA13SAiPY+C+tyFevoKCHJ4uwnbh
ZvHKXTGh79UgnkjDItHZgeLo7IWHmr75w+ho/cud9DeVVS7cvWBhVZzo/VxiJJlC2RFW58rtTiNL
MeGrKeeoLy8BV++VilwubVF0P7vFLZGYW+ZO57hFnlK6L7FKTcEj2f6XcRr1VhX9R5nLnGGV2ksv
OuHpgz2zsBHWFgf6qPdXsgwSWnuGEHOe9xn0GNZrw7cto4YwRg9wxyVzR8cfe3zRQrsp6lMejq+y
jp9rw6U1bMtbT6p0k8r82ZmdiA9EdShKT2/6LHLXTF+RRcdzLNu7ZgzuGkJ7shbQK4q0wJQ3fHeG
JSDpi6ekgu3oMIxbhoADUzscR2eh1dNwhkqYAQ+RoeiditzNUstXrMfAHQNKBjM77WDXtEjldrEZ
ACitRJCLDbBQmuJdzA4Oc94JhUaGVOUJvCa4QB7spZ62BROks1TV09yOLptlHBxiiwuBSiu4O4vt
bqNgehWiWmf59BmmxHhsUiD3skU9cyCkKUdd4jCh4d5U8tE4bHcY/VNxgjD5M2gcEHa7lF9TaYmz
3xE96wkiWWN0gy9PoYJW86MVLVfHPmQBkA84lmpSUkaGN0ldKIr+BEwond6bTKKRRS7iY8piM/v9
s4nQE8jjCsyEDRw+LdZMWpt7kDSw2Ki/2syGyj2kG/x9hrLzV+yy5tmLanOZCxldRmHV20bT93Qb
efgoLCvvFYetnjxpB4blJpbsmCyfe5BkTGdySuDDlAWIs1zdfhG9ddaKkfKtSsJwp2vlrBh+UnPu
D1rfzjp5hACxrNuS9qIsmA8DZZIHzn3c9eV7NUXfRtTesXXdl6XFdYotq11ZQQEaMQYYBvFilXvj
x5Jj/1gS70LCet6QInjF2/CWht5wjRMMmJquz03TAPY15Q9UA7px+vae8ot0rRZmQ6px4r0lJn/T
mQk9cLZ/UVEleGT59b2uO4zJ9KhFqo6SOfrWU/bvEEzTegC/sTIkpwX9zTfcpuytxC6y8q32DUoh
Jz+/pjY1uJmVvZwaEb84XORpe0JjBjK3ZVxIPMni2N7bUwZp7+pzQRwzES7kyFdcJcS5gl6+W7yB
m+iAQaYIrWOZ8E7lPiukytJtj6yDZ49DnfZksOkBoKwq3/0idXDnEKVfo8qCrQ5a966zuuYsXVLZ
mSZXadyE18w6NUGb3Am0sI2KNTK3osGe/G2V22vgvmwQ13h9VcUGy0bT3rdj9eLVLkk3Ev2E6/jZ
inynFwrDIW/Qd+l5KUMeyBR2uSfdU4IyMZiV4dpcp0ked3PYTY7rnYzrw+y1WqxfVxk7sQzX1rw5
tHZzR2EXLEOyRNulheaE2q/WnacubcPYilUHMoq/axJO4WqIll1YBW24olQRThM8zsZCVhmuCTKf
W+GmF/MWfM6JGeQbAfyvsgEzyrvTrps6fLHJQ1pB+CSQ0Iv4BRECOFVZ3M24bTf9HLYHFvocw6Zz
mLC/YcwSnGUTp77+MjkYOpuabYZjEQqUsMEPtccubJA0yg83Cvfo4WhObnGuXMdfFanvrnzRHcsF
q1oYTbi+x72uw2eICVfAlf0hxuE1HKvz4HGz8LgroVrMcOVnXq8OT1T8FiXDOzAz7nLo77TESZCM
4YuvzNPI55bQM8V1zVXCDbdTxdOZcKaMza8yIf63OBXVfiNQgA4jYeYE87ql/gnHCr2AkG9B2feD
/J6U/agn67ZRkY3OYLD4zl28LtRwV2EyIrS/GR217Rvoz26dPxal0du8w2rJT/wH++wdfCazL6Lh
IR9He115OWbPElhdRrNTG6pDvAQ3kcah5mYc0fJ8+ITQzmpEURmN28eopdTDn1CfmuGikl+looka
gYYWznAbkBflJ3tj6Pwcmd/jzK2Xi1MiYFLq7zjr2LromFqLlNou33kf6+Sx9lsmb7HasEffxCio
xjYnbpWHftK/rGWhXX3ZNgvQKdMxeQ0e+zZLVn7XncnhYvFM7ifkAT41R+4te9qyflHbAoYSV8eR
UrVDB/M6hy0GdOxY+kmyDxP/aaFDiPBPfUOJRbVr8WBxhVwwSKTZbyhafxq3/CPa5RK5zj2HctBR
gBia+Kplq9eYiP6m8KMeK5nD0X0R2Ef83ILM6XtYeV1OfI49vmTl/MAhDOJtAuQjmW/CkpAZwTS8
0XXt7TI6OXlhkH7XuVzuoa72Z6sj6YyEM3y0tsetoO/bRxfGzBNrFCPqfExz6C/WKW804/kOKl2q
mnLjkL9CWwj0phJ+X2wL0Xl/TGHHL2Gs412+tKh0dtetq16W4zGS8PHcWm1pEnqx02XBOGvhlWPm
q6F19KMk7aPKbNhUgYWRM0+q/eBBvrhe4dMgidZwzL+jeGyf4DyS0OsTL4IST35+TfikJ1PsbgkP
8OtmjVp7yXLsNGiAlev6abXGpzKt/RhVphibYa8c+Qu1VPM0JoeAvfV+8RVLRAPehoPdtyn88D5Q
zfviMNKRUXrXJaZasY0a/GlBtpNdv43JQj6mse1u1OzdLngNsEJsZ0Y/nePjuG5085QSD8NkXvLk
gRSWOWZo1YgfG77apvIipvUGr9pEU8Jd0sD5EkG4xyi9l9MCbtleAJRG7rfmxnQHWOjZj5KHyOck
p5dvlEx3a9Wt2C5O4vMbk4+kRoCv8OOfHmP7Rhg/Ps6Jfe9l8as/O8cibJ5M457G5kqcq6/LpCw/
qzKhVIXZd2orhqiMWHTc56dSN+9cxecdwTGUAHTZvcp68ZUtrONhZbe7plUBimUrUrx0HvFgjNSI
fYF5cIqZbx931c2YJ4cCmN2GSdUt6Yd2FWOKFjUW2yzy8kMCwARGCum4PgvehRAvi9fcyxkk9WQz
5iMKx/TRc9duPVm8UP7WX5jAOllIdH3MCdHZXDGW8IETwobRSr8CSfVUFiGW6WnYxKJ6iyvz3eYl
57Wa2aB/Wy70gcZutqbn5lg4ZILBFl5ZfUQZin5bLOzoKO/waMnpE5lj1slB9CZriHmoGGwr9Qts
5w6hV0GMcal2VgcknNpdzl1LuOxM2x/hZJVb3vNTNrftEZwF7PRI3OkhOwlHvcErpzFVhHKXmviy
qH44izn70Gn3Uo/+fOxMECFIQIxOehcKsds9+nm1Cws4J4UBbdpXOU+JdHYaav7WRS5h6OewnUYY
DvqhvZFW/47TnI8Z/0wN4doXm8AiJj5CCF+BwfVvsk7smr7yVvhWoycr8Kk718s7bhq6BtPikhXW
bsy9CFuPM/3IXrzNpucn7smsWsxZYFsp4p3wn/e8GjqjigD+sSN/J1p1TzQUEGmoDAtybi/M5LGH
wNy4aypeX9mUN27GrUqVghKQfLmkSaweQWBwTs+Ny07D/HqtMe+vaRcIr0vcy6iTW3e5nkDg/Ks6
eIVrC0ZTc1/Nw5wxesuu2CJhMHSisgK9E8xoYuP2ak+eWLzjnHJKmWT5zLX3IaeXdZNS3Ls3MwM7
v3KFtcZcRHOt7quC271JIo3y24DF8oTl8Bd7h5YF4A8wBXjvl3CXNj6W5gj7ZvVhFUwAV2NrzfPN
4PgxwmpAHddNkVyFLtnn/UZhdicYlJcarkMhwQnNXs03qZaJ1IyInWHdtL1MnycbbXI75aRQTgz6
QeVYbtWt00GGisdFMR7PSUIlGw5B86dv+wCOutpqvK3lcWHauiM9uNg9vH5Lu0Gd3w+5KH8PPSca
0TYs2m3HP3qbuv5str7LkY6wDbnhnQk5XHCDyrLfXjpl1Ws18XwTu8BWtAEx1ve/y8Jcix4wgx1m
4Pr6TaO0FswCX9FFed3jvrv+Z9xds+xqzmekZ5fTEqAUoQ5TGQr6Fwr54/TKZoCTcR6vDZPfaKjL
kjr4YNAnZkI4jKx4Dj9iXfFzTd6w8I9ic/8i/JvN36M9DMH3hO/kNRkjmW4dngF+LEd6hyXmaPo4
jFbtbEib58BWBmDcVlbU+4mUxXyWfVg4m4BDerUHhapagAIk7lcYsXBrBNySrixWAjxPrjV0ezvy
e70b+iTIDuyZE6/7Ag10l2tv9i9h4IThTb7IoP/grJdeUUTYPtdRQRZ+RanDKN6vrcRyNXmMFXlQ
O4LBZZegvwmz1IozM+PgTYq5futgGcsxazQRZzKtlj04TNz8kRmtZ8ePQFeT7bCW/VBUomuJy/fp
ufF8kRyh5RhsQyQAyx/kmGTaJ8gyGIwyr+dgm8DfUQixOUTsE1N1wMNTMbb63iU7VT4Z4XkcqRgV
Tw91yVD6BD2mrDZF69ggARyC1efRJyKHLMKsI2pI+8ONUAJC3CwndztZ4/CNgFUBdPMBx52Twecs
L2WeIVnL3JaPlje77+T4x3mr2h6zgjLMfh9sLYoKH1027uhs0sxCEyo8bN1a9qa/mpJPsjeAu1jE
Zspcrb6pe1Dcg+0T8eCGcW0fmNXw6BU0McFuSnlnmBTzMPZNUPu3Ppe444IbVq95KQH2wc6cST9j
foPSlReZuE8rTuy3BO89/i3tzze1hGt0dIVX+3eLV7B9sKBjTg4tmByHfDE4R+VAYTnzTIwAkOcj
Fg4chMkToXkUGJl7zUul48RlWlYs9bmVTXCTYe35EXPTs2O6MUSJLBxvMeufM5vZ44r9D8PJACni
oWxKA5NxgiS1NpB0XxZROxwScrxsqHwCLz8IL1IYyNanoSkhS1tRnO1gThVMQK8Ty2CCmZEWiM7g
BjrGslgjKo5B8I6Jq0+eVX5hFrG+0owtZaWu7KkVCx+meEd1rvPauIPUO+5nYXO2wbBBhpkHagPj
hleHqlkD31eL5o+qzFLtK5Cxcj3KCZdahlNcHQPj2W9A/3kj0sUn3pFQURCBuwn67IihlGt7ZpfF
FRDSDe6hAdvwDURRTI+ulzzn6YQvd7KJlo0r6Kt2c6pI5f+J+b75XYVYgtKWUJ6y1U49RFyGrzC3
wXGeDSoHMAKTUycA70Es5CJS8LIomMm3P7WBt6qyFOZiZQWfZV40l2kIzcUlhs52ZmcM5JCvkJem
eH7xs4lHOTR5Z99PGT/OmhlXcXSzMfA2FLd137V9BXTpiZrk84DL7+AUJRmdxfN8QnBuCbwlKHOG
MeCGftOKEed0AOh85KCm8G5xZBZmjU+d0auTgutFt59YOi0sVUQc/rrOvRQz/FxaWBRMFTH20FdT
+RxNPYTasb0j1swSyVTlpYOoiJphG29raiDxh3S2eFvCZrq+uUEHK5y8ULzJlFKHSJXJLXg6/3Kl
u2wcLgc+HIoRLnTnl9azTa/UwA8rUxIqojiaaJyf+qS2wHPa1zaAFqFyrSli3wQFuLBjbSkeTZD0
HcQH6pbTvddXrGxtGQ/3eLLqd3y2LCHoSRBGw8XhZKlgUHWbZYxZH6+V1A2Uxln9JnhC5YvSEHW6
NLeGTRbNALJUjJO7T5nkofZUetdID3wBrV7dKgzn+ggsd3j3hgAbOWQZ9iE9oSvXdc2GWwe8T1Pt
jb+0V2c0bjhlUHMHcd1x5RjLnJPZk19YnDjzN4I+KMtJ4nusNXyZwypB0GWSNT7MEILcqo0G+afE
crwOU1Ll64gaH3Z8cF/OCoxMiPuiDia9SyuSY6uZaGW2Kvpw8LYN4MHsJIPyWmHM07Ciz1F8Fks2
fJhswsUbjCAtcaoHG873xSvTwmLejpbB6CkFTlFGvLFzl/ewk9aWnJxo05g6+CMBBd0NIWkxjr4N
dijDxqmsuasINZTBx1BPzTPup/6c+sSWNQCoK9m657NU2gXB1TQ23hOFoXg98f6R4HPm4BNQlvOO
uY6/W9mcIC4BtyzgQyzsDF0ikTyGuqnxIRif9oLE3DpdYbotN3DO6aabnqtuTt5D06JxSb+kKJzf
t6g+4bxUD5OQ9GYWGA6KoS+/Us9qEetcEtsCZhxzlKVB8yn68pHBCUY7KRq1wdQkgV82znA0vfb+
pE3DQWqWnEo60Mg7tLfiFVdqQgTJpd0sGhdcOaUcpAJAN7lPfdEacXCYstyhvQxbe2zaK04pGR+5
5YJpdG0WK2fEw9y5c/Y866j63Q/FZ+8j9HrobwvNP48c+OOLzW70ALFzzG8yX+MLn1IaOrwkJIyr
obZSaaswl0TZVvltcmmTur9VdR1u8sLPKOfpRHe3pKBB4KxZyXcahxGWEcfUL2mRcq1csPWsmfLl
hIAH6qEklXQPOCSCH37t+MGhGJx3K67FrdsY+aJ7P/2uMZvQJeb0dFUNTISZ8Plu52zI+PbHNEAx
5zQg0l0So+jiJJR8tKn9ZUuz1TWXW+iZ3kRDSOIu40KhtwsW6GlfIGrwQP3NSyxBP/R7pTiaO1Zp
XWxv4XPJaY/PPWVqlYc3tMzWNDcwbZhNGNvUZ1XuH2bz4t6K4b58MxtG9P77dUMaMrcladRuMFIs
Nxi7wl992lnfciGNtkGUax6TpA812XilkU6wGx1zIVkzUgCLrKKV4mMcYRDdq0jhtDE+Xn6TtWw+
AG0m7Eb0NABO43kq4qrGimmT8LUlg/3RkP5dYXXEctVyjYmjiQN3YmCksK9jvYAaZ7m4ULIs/9L4
aTYuzD0KlDxW3cEpQqpGkMNOVSsCTq2Ytb6neVBm1/VuUa3hP5a/uVhE55rw8cZPp3knYz+HD9f2
a44NTAFBWvM2QuoJSMUIsNC4XF2LviinyvZlaA/0zpHLreiRUcUX5bm8KEwTyPXMkfF3Fq1F3TZE
6v6DR9n2Vgpm1+vIg8xSZhXtSFrXh9jKRSGZnozt20zvVKWxkrbXOqdRDvZP9/fF6jowf69oKMUr
DzDYrIarCDUORTchuUaEoqrF6tk7OT97OqAPJS14RToLSYv/GkRnbOLUAoxUeVRhOF20TOcMEBZl
R+Ganw3UQF6C7VmX1JqFLx6Izz1Jc+fJrpmZTv3kviae4nBZcuqCp81d7t2xpopMIzVcRMK75CEx
03KHucp+GBcv1pQQVFezOsHR9MHDIkuLoisBzYUi5oik5yR58PvQUifVlcuub5E2CsZFr0nokyhI
9YuuMSjroM1/rKWN2Y0xUKPremeUf07sqcSuSmpL23y1R0q3JVNf7Cq4CihkcuDjUtHy0+Da5W63
qmuGgTCj6v7RKmd9arST3jHg/LaAfvRrGdN3RjkxwI3X2s5nb0tegzeUBhj2kVx3tnOQYSKofvi7
+/8thrVIY/JopXjbN40D/Wbpk6RZB5HmEz6gsAw3TsyndBVOLjdK/2/uLLxuNWfYQEbtSj4pegV1
AHH57z+A/s0TURPMxW2QUfZ98dqYI5cKrzc3r3fZpEa75n9xIPb3gB9CPpdk5y1Jz0idiG6NJUt+
5dfPCgZ70o2ulPOu85bMPnt+6ORnWJRTtFssx71x+y70SMkMvEA58DO5JvHJBjV285QflC5aGLJ5
5eLIWHpuxnY3DvnhnybLf1YBRjGRdwqgCcRckPIWXIB2cqKefxcwEgb+7KJBDSlwwW7ELNcnDjXq
bkFT0DrBHYsXpq75ltRI56BQ/YXBDR2qVV878oB9Eys9VgVB5Tk2mYRzGsBf7hLAkjlCFUhcs7Mm
+Iumvw7+HggNi498Kbslb24QB1R5wZoWgofrMSOCHufd3cVwccJDmHid3tMKghVy5EHdL1HF4jUv
PBeYnIv8VZRpa9YovnRHGow9fKqxaP4ONfvpasLGARxk6Dyo1h0HKfhWMDDXdCzxu6Veyjs5y6ao
boEoWzCaC773SgvIkxshav3GZ8hDzqwnN95SodKjSUUaA4ryEJGo36JxDtRSxGGmo3QPRnJKKsKj
5R38QE6Qo7XtGWS5iyV6BU3TFXsgg8TQV3gC7e7F5QYSbDkWEeLrWw+TFLwBPjmZPxSv/7yHGvnd
7AoTU4g0VLl0Vy1/u77C2cJvZpOD2qMBMQ6WypiLnboFraNWAClSJlLiX6FXnBNiErnBLlOhuxkl
0fUH7guRv/eu7enrZizLb+UhbV4B8HO5tpcZodUdO/kcV9ppnyaMOdDTdcHHz9ET0xf8UPmrUSEf
+RTlpdqUPpUo7F2jfY/FIiq4JybAOZAVCyi5hqLSQ9jDZj6YyVK/OOUH73kbbbNAYJ9KSdZcjbwi
jh9Fw2dvjKvXOLUntpDibhgdMh6Kaw9SBCUBZfwYZwywCZl1GJW6P7YOP0gOsiK6Lpv1Djje29/E
3pUZFf+uL/8k88xfHNJ33cw6jZGU/v2P//X/kWBlkVv83wFWq7oz42cFzuk3XV/dfAVYXb/iH36V
Hf6LqxgZR3jGMsSsTtBy/G2669/5V4jw5VIxTTLZkTb/D81HXfKf/yEs/1++T6c3/eES9pkbEEzF
dP73/7O9f1HgLCG+247/Nyz6fyFYWcr597JrsrFuGPpIkLRrWy4/5v+IUANMi6XuSlBAmqjURisG
rV8iyUlIOoVF9snxckB5PrimgPpHWXtXSZWL+GVsshTLLDgAcKPUbuIu5kWQtNxdKUFhPMYsgMoK
Xapr7aK/jfs4D0+yI4yxCiBXdi/+BPvtyAA9fiOjNJmDt8xddA7HuPiU40JAihw3Um+JtvGpFBBb
/JC4mqbA+aQpINnmkcnfU792dx7L7qrNk/wD9ditgFSUX2GIV2ehfITahCK7E3GYvkdTZDFd72Be
FKF6E5Vb/EpNUdGY1hc4uJn4+JbVbR050ezkzCy6SmfJJZiHKF3PvKVUYntCrHnXcii07JarHsv3
sz0x19aliEqErzp+6Cem9mWYuntccXB4KlyOZslYkWFUIcomA60KJAGRc9rJ+5Gt+QhtULJk+rtV
NGrrYrDE1St/jOijwL24pbGDK6TTt9N+6XI6Bro2sk6S3XFYNV4d3Bs/Sr9IkVswDopnt6mSI11m
8XMYN7QAiRZ8oPLGK9QkDWgEk3ydBiC7dYPoD7LhR0ncB6MV+xtvbX8yFp7mEZMiebTQPQrPKvZY
H/IXT407Af82qZ3rZH+JrV0tChxzBHNIxPTtTQetgCM+fR4LS/JL3rXWfRJZZ+IDL6nCBcPurplC
TGn8unBHuinjzrFJwg3lzxXktRH4+IEUllg2IO0nZ49+BaKmHgW83H0KOsa4gq8lsidJzGE6GZ93
CyQLA5q6CZNjHwFyBFsgnvBwwDo2FsYDJ8u5QXs1U9Vk2bVJ32KfpqAzKhgdXE+LO5XbW1omQr6f
ucP2D2FbweaZ8mwf+411NGr2N8GgzpXmpApJfL4NW4/xQYXlKKEukOu2WCdGY25EnTlH3A+fq8wv
76K6y34WZ6Fdl1FIeaREZAC0MqfbyEnaV68q5ONSgQ/A7ZV8GwPmiXBBtq+q2sX0JbO71qOWZxb2
DTm/9JIyLDua0vbXiVjaE9G9dKcRwWmMbg5kuuAnoZVhqhsZ4SIR4svM7YY3ofRbYE34oTJ37rfe
NXSQhIl5dqAVP7aCfqAsi9u9nc4MW7mPOiwcKy9jV9wUQUXGltaVRRC+BzDza0TQPdJeED9GyJF0
5DnXQsXGyzcjNs77oJqSrUpUtpEkIta0Du+XRZb39P9UO2I56hwBqrqHebncVQB78Y0AIF1SdJ1V
Awfrp44dtZ4piToa3Ds3bZpwY/HNu6UtijGBEKxmf67OGf0Ta3AMrzEx9OmGalmwtiOpxGA38daf
Yim40oU0vB3n2HmuuKuxQCXa34Fmn94pNKJzF3c1WBLecsofi18BuKx1lPFlncbaZDlTBxAl5tma
/sJ3XdSdiWtLnoybSttIBQwLkWEZZh3h+rYAT+LibfR6dWpHy4EiSswK6UqdaivaSl//2EP+lVqN
f2nnPtmRnMZX2MwYok1V42cus2VmoMviGK55Uw9ipKiYO2Iuxv4L4mnCLFoRgq03HI9wSwHASZyN
iYEih8OVC+LMWC06ptBt5njnaBhIJ2QFUgW/YGs9+ib0m1XDq6ZzYmi+dbswr6SyQRn8Zej3U/Iw
0WYAIjouSH4xEtlUQ7FDCDhPQ3IwtWwOtm6OOHfuxdIDVuEDd+B2Y+2tUm3ydH5t4uGEFI+bR+e3
kohOGPlfjtOcoALtGt/ZZR3J99aZD7JI7mK7jNZAup86BUJsQsyoC8LtLdJVkeyNJXflGPHn+lB4
NPn587dDgQz1QCJwP9oFB3aMiUUP+3qwz4GtiYgw4S8YvZbEF7LgpmGwRUT8ZijVTUTvb13yQy+Y
B5MWz0rD0IMuN409QpPIICBVxmpXUXM8q3lbjYTuAAUQgWHCSM7c6ijoaibiIxLSsnDpxLUUNRa5
iB5VNrEcXMHqmKlo5RhxgwpnvuDqxfUm0ZkxZuKypBPtel1wsLEzjWDkmU8u/hRvfqAoTq3oOcD1
UCYPzKSq7RBU962iLS/OnnJqpHWh9xrHChKptA+uLBxs8m7yg3t2WU5UsFsPyEjySL7PYI2IvBeu
nvoaYc9ffN9nuK5Hlj1fkchfgBGvibUvOw3/cOeGhdh2eYNCG/vu1u3CPzZExv1Qhph/Kuu2cuLv
xmMR8WpaCDDYOmQJl/4YTuNXNGXdOUpolp96rY55m2DYnOpq0/qw0xBboHeF6DDEZ7e267m7MHNO
LIREKUa88mlDBl1q6IV1cojxuNe+pnuxoxkyF4iuLTruto4w4iBl8ux2w0/EjMRKp6Mf5P3XUuGE
rcP7koQGdaihBjVQP7kyenJFadYcVz67jPacUhPcxICcr0GhUDHY7JKi3Y2ZAIwkl3PhM/bLivFh
YCcM8V+tIQLyYZ/itwww/GYi/NTP5kQF3AOGoNt2pOUA3+chAPmA4xdn9VjSk8a5YTx0bV6d22r2
gSKF7qkIIRlH3fVSjcyR7lQLBGnk5veROBlbOcs2lRlxv/XLkMPP0AR/jNXYt1zpSyzgaQ7HUYqP
0V/O7B1FuuoDeqCiOnR+p/xIXiXtY9f21ZZVb1xXLrop8SSqcG20A9lb3C0k1eW9T4Z4TIIPa6LM
TPjRE0IDEJ2M9c5TIDDBTQ3NptbQGK9G1Itn9/VK9h2XKLaitFneKGof19TJ3+fYcprBFb+6xbDq
qSsyT93iL8tOzHyPwyg+rDTdBRLd6lqXk0wtLi6jHrBy2ndlpm7LPiWHbFtiLzIcLKEt/pADcc7x
Mj4uMn/s3ZDiL4yXudXcdAX1hwx+iVnmfzLJJiEWQepMgbOiXn6fDWEN1GGg75eDKa7PGWGLwMy1
hHN+MWmLCFxw9GLEMzIsVh+BVf4hDmfvCM8Eh7lpbohBITqV7RseT3cdDzXmee6kqz4qseZTWE9U
w5H0BATMF88N7aSnpZisjb+Mz7bNocnDkhoF4BW5nFNNMUj0UuK8giR4YoL7LHMVrjlm/rc68c3F
+L7e5V1ibTkDFxvkcW+fB3n9E9PkSQ26TOYXS3a4UzwdxZ8uQE1c6aSR0d5Lg7Ym5lvySt1DzStG
DMnBGCMm+UowNly5wag22WIvR2zz/Jnw4iIOYLZw7eMdyA+RIfHQ9TWRu5T3lNtyO8zyVHjEEUGx
wrYj/ol2kAGjeKiMKn45IuYb2ktwH2W5PjP1A7M6TtFd7E3LBRvyog4ls7aRib1Xnc1st7/kdK01
4JR7zH3ZsxtNw7FNiIvPdkTo3hLBrRB4GxHL+Gz7Ilf7MgAWwlEbvoWfvWdlN9BgYy3W3gxA/40V
O+9mJoaVFYW3Sjv3WjZYAhlP0suS0EBEou9rGnvrkGfTVF3iDnj5xk10MLxaUyCyfUP4iUVbeONp
0dpMe0kg6U6TQ77pLUu4eFwmbPAx3bKVb/YZ1jvrZ3Jx34swTSZMcBYVr2UdPEZOWlIanBYzHjcM
gS9JIHlg3K6yPgmqJq+Fou5rLYrJvW38RJCzcQZi8yW3dv2jRH5NVeSCN3+27KRAF3Qy2mV6GivQ
f+uqumGt1mLPMp4CTEyBeiCx1Nwo5gClZ70MnUQQlrOMur2GZCp3zLkB1dep14Zv2DEC81jgeR7B
W6JgPE4m083BIfgKxH+q7BRNT3seffOxEf5p6dPGfs+nhrLyxgtSARox8t1Nj43l1zQ1AYiHskzh
ug5ZnBx9th37MjgLhqVywavec33iRnbti87+m7ozW4pcSbf0q7T1vbZJLtdk1n0TczBDAAncyCAh
NQ+uySU9fX/KzKrKpE7nPtV3feyYURtIIkJy+fD/a30LMYlrUYMdYyx56zBznDes3MW9EkYzHF2C
3IeTGgrAaRwtWaY90j1ob5MNEZGJNWVqYJlthlcKbgsWNCT07jYugqI+s2PDwR7a2H5zGBIyiOZp
SMazbMjq/lyHbLDtpuBz2WAOsNjirbAjGFsNOZIrO62Sj6nEZ26TzgGeAHNFPIvhFrmec/TpRdzE
KGPXGMKJUMpcY516mEvDwcViZlQBqL3RiG9GnNn3SUSmqRevGZZHvEEzWdkz8BmjNTeZR95Bblzb
IDxFZrnH0G6JP8PiaqdthSSTOLOg5PxK2fwpzX2ylHuF0LRg9JBktPNaS931SdJVpLoHV5nGOkc+
2WvYtv5BugNKG4xZheFhiJC0WEWo4lNouqcccCXoneKBii/2FGIbKJ+eBUUUrNNe33SJ3EBfsHZ2
TlJ1huklNez7VoCMkwhMaDzQCKhrOEFjtp0D0ijMSt5Olf3cFMEZ54KQlBvK1UZd7UXWfZDQth2r
6VHr4AqEADijScqV6tHO47965FY/dzSyyC/ggGeo15yqVJcdkSd9Tc3qULikgcyFc0CA9EzI7NEf
gzUV0s0iUhxcxOJRrY6pQvaYxsYjrfM71WJCGixQj41FB68EGKQ/zADqTx0F1ZUw2pPMEQTnZkEK
OT26WV1aCnVgO2AXm+vhEkfuOdzTm24klbMyu2+BoBSisrMsHKcLIgPZhQ5s3zFyJIZgY6yGW4zd
T1Pgv3Ae1wdwAkdX2TAOXM5EPIYuKsVlESyTQ6G+pTDxXTe8yX2WMhuMC1HqTL4Yek33Je/mc2wp
WN2CgcScVu6MMN3PHDCi3H/rJq6HMx0heD3j4iY8XCfPEw0M2pIJANbwOffTr5IUunPLLF+oeBwn
JDAwpbtNMUXzVlTFI2hRc9tDmutN79UgIHhjQF5dNW6id4NJVXGyq0PDKlhH3ZVHYxQsoZhfO8lw
xLHI+wZcpMteHvsRb64y3XXvzjYROrzlxQQiWvRrRNrhEiRZmEib9yYxdlWH89ZmQqeJlJ7DWERu
bGxgllPgnGt6XQVpeCvTvkNG8lBmzm2bDntcGs1tAsNvTQ757ey7Rw8hnmB369P7mPk+nVuIFl1+
quELdAlCTq/cUwg9mWzd0UeQBzU+jkqHDzR+t3kSblDCXgGOfLAJLag7omYH84hvep/MzYF25KFp
MCk2SDZHD5OYbsu9KfT50IWHBhio33ec5rOHnFK56+dbS0bHMihPwsdtFuqcenACgVMmF4FpneG1
3ZuJPNqt8RBWPb7QPvkYZSvBn5OwZEpwAFO5jURwh5m4PZBJibzScBUp5nKraDnTOwEKNTU3/mz4
1wNUVionR4o0iwrsPWRjOLNEb7ALh1eJLfsLUw8kwxTVcxNP9nlQi/JgCg8XLTNGSuY7IugJkklj
BDdaw5YYUiDONT2pLeeox5E6NJpuIVeJpoNmh11xm8cR3HKYOknD8tt0+USbKr9GkHZyW8Ru2MRT
t730k/DeyZzdrIPgDs0wlQoaScTZ0OGBRTTawb4YAPxS1zmba3lG8MXaGbKtzDrjQEmHJlcutkI6
J9icx4kOI2sbQZqGOp+VL3cZos89hY7b0O7PKGdx7qYmeVhaxRjgt+AuDk5ZwMAxvZ3QNLK6ynlD
zvyENPbMy+rt0j9ahwnuEJlh8EixwpjBUcHd4DyEBcL1cMHPEEvxpZVwMHzCm/z8IEfTuDSaK0wF
F4VG/6SJH8sAk9KsJhkiCNalDN/LBMM4NEC7RnThIEJBYjI8NlG9wcj5pa1sRmy7b1myK86MniNv
mK+RMTbA79ON17GPL5DwXAonuwtDEHx0vafuLq+9Y6P8B8LbN8Nc3AkuuARF2wtOawuoCaCVpjHk
ehhYzBkpg1fZaLFR/nM2n/WOIzj+5ky9+vG8xeVx35B9uUny1N1ZES0qx8jqdWsSGVqJj7IwDujN
vvkQyPM+g1/XQMNDs768AGKcbhzuE28gxIm33ip20Ll7F9M5QKrib9vSoQpoIiRMPPU+qPJMZ/ol
I1A7p/HVWeMGUd0XItSerSDDvwz3oqldSjFoe3tD3wBz22JBPJ9KdanZc3h0seF1P44zHKPMSr6k
BdpTC8F2356XSl4lqeFdOgVzBw0OZrCMvqoXRluUgc9TI68zp7nCTD+uLAEpPzehXjeddWQj8Qi4
aWdWbMX76pkK2nF0i33YJ1A7QqgDYagvsO1B+XIp7gqDI+HYi4coRBZeQKz1+TMYhcfLdMbOiEry
5JvFs5/JYIP3bNfqFrMrcvgFsn3WOaW1s0Rk7+mJv+YWGgaHFnxPLIt/JJqcYqoln+XIhlIBatjh
RkwJx+IoOA01/d4CQwyNVgyvWfLWcwsQGmtvT0P+wH7wOWtRTVowuN1chRu2pPV6aAOcG/kDpMhA
PwUco9jKJhIGFhYU+FK54q8iMgRu03qKm3nwi4g8vRMqwYIYesOvx6lHuIbQDTjcEJfZDumEqDei
Rp28Q3EV3rUkOdk7BCDEXyGzyGJcOal8mIli4XQRkuCxlfTD7gsghcV6UDG0pgAixXPDXp0geGZY
TIuMjHdQsHrYZVnnfEvKzrur5kHfKdOHNBVDQ+E5Z/fkrVofoS85RbKnplljHtrSra+fNfKEbF03
i0iWpkDJSlfo7GpOtXGntFM/ObODAaDJMQasxRRPT0HYDpyz23hKdllELX4Jn0Uykkg/eRAjToJF
8mgDQbC1564jAJ/hIVOK2xigYmZE1NJpYA0RWdse06ByQYyMpj1u+6ztKeGXvrEfp6p4EUj6brVP
JL01ZliW0dpiFP/Pm3CXydcGVuS37n8tvbt/9uo+tequ64/y1DUfH93la/35N3/7hzT5fjYBl3iW
3/5j+72nddt/NNPdR9vn3T/SUpbf/O/+8Gdn7H6qP/73//zKutctfy0CsvJr08yGdPqHNhvC+Y/k
8+//aLJZlvOX7QTSxgTsWA6pL/9sslnyL9OjE8MoDAQ2BH7ys8nm/GXKRX8akNzieQJu8T97bPwb
k0ZVEMAiJxDFI3ToHx/7ty7pv7qmvya3WAtL9RfMKdoQkzQFRJFycWH73xtwv6CCGbxmDPawOAIw
YA6NHoyGBNcoLMeVG7BZln6xCtIL4jdqs8iOHqTNwzzXV1OQvvxyyX6+tV/fyiee7Y93gjpWuLZD
rNKSi/MrtBgldFaEYVIciUY5hhMq8xU+rmcKK9bfkHP/yw/NNaSdKDxJrWjB3P7yoVWbkqIBu+rY
meGXGFaGGMUFD5uNXAODWR2G9LUjnV8RxcVGPKkmWhF5upuFSDDiQ9r880f/xKhePjrpUQH31ZWm
KdxP6TlgMaqJfIz8GFaahd4JnjRJkNumlsfY1R7n9yzedKb78OeXXT7mp3v/28suCNxfLgNLCSJK
kPpHYrqofbK/Bfjf2gR6+Ld/fqX/4t7++krepywiXPVxnjVWDklcvxlRsg8pU4Ii997RAv7dpzKX
kfKvz8UoFsLz6U0vF5Pba376XEQANmaLZfNo5OFC/ucou2T1bBSe2LpxHsU0oT2zvjXh0amMLXqY
OpZii1v0SUxtvC/GPY8t2xXqeb3cII2PjlRCaIrRhCnK7CquaMQAzN7U8G2tcIKmgNTwznKEddOX
eBJaQ745aXzNUQpnbGo9gYq1uYNVRHnoADHrIZul2rVu+5AaCMqGoR+3nK+HjUUxjPpY+MwEMaD5
AuAVeDgmkG+hGfevwnQSW23jZ206SUG/H8pn0RpXBMVXZ5Md38Ooa3ZOOnwxoH/IKfG2jRAni0iX
JUIyvqzG4DIY5b4tin4VxhPWEGTCrAlnVm/sfEuTioAmi+ZB4VJg50Fs4/7BRZ/CJrbQnPtD6wR3
GlVWmV3rzNliivJ3MD/YR8Q09hqqizkdNIKYPvwyeldUqFYKNBjAAsqcHFlJGH72Z283Dz25nEiy
4kjT2h+3flI/mLp4gr4qV67kSG3uq/ari1Z+xd46PJDBWR37qq43EaLgw9iiVqnEgXniaZi66yQT
H1k6scI69FF98h6oO0NVUZINqctBQvb9AekYUUnafoiscc9AeePcaRDQS2pKT2dt2QpHqPR0pzgo
z8EGHRC1j4jpqHGj4sLpoyezC8390PK8NB1EiWYhNxPndWqWvRi776uWzTqgW8fcDlkXwegNyTAB
hAMQ0lpV7iNQjxidDKdAMyn8R4RP7Rbi74uoTDIzQqKPsiXhJ6iZc2a723DRl3o3reUAVT4tCsfF
+uk/GmJ+k74bfCGb+cGZ2UOWhjutpoIMxhSOZjn0Wx9GFCfREcSXvR1deYt5mDO9OW5L6hWe+jqS
iRr4AK+mW+RDJDFFq9iL01UXx/YGqt2ZUUSEvqrkPLY4nyEa28y+hiElbscluQPBwHXR+re+Qvgl
6bSbA0nZgVVs5y65m1NrPSHS35hjfsCV9uhG5n0a1mRAwk4YTOqy/XZMv4BooGB6Ir3qGI3vUSwu
cioh9Zjv82Fb9w6s7Riu1psp540zNEcEgpfChneTv9QR+Bea5KgFMUOeIiZ0UErb0p05UjicB1DH
e0+jtcwA1ZbcsLOiN9ekHmwx8dFKpf5TfyG8/oFiWl/z+EXVTVLu2EqZePgLIjTtcUN8he9A40Ic
LLOrflGkZf7WpTHY7yP/Lkqyo02UmDkj2mwQEL5E7b7v+HRZf9Gr66wedlUzrmb14vjTq4xf6x7D
TLsGbLiG4+Kl751hktZ6E1kPM003Uk9HEGsmAFaz5X/C+jLqgxtvdPROD2TdxIBeAdoAaAG9p6EP
9bjPjfNOwIupz8biDkrtJgysrSZ1ueaoWDj47FbSBa3cOFuQBySeUfAAghDHzU7Y7tYI6N28EKLi
LRUT/Ekh9o7kC5c3aMe7UZarkQploq9qMHNhLrcWLfg426Iy3VhxfpynE3jjSpikfSxkypCutjxL
CLAxctqqNgS/iCE8FLuK9kZf4elVXx1E5xN+y77dG7PY4ADYIY2+xga3TkuusA42XYOTmmtZ0KdL
tLtryEASHU8lOlolbRaSgKPtwu/e2YW4c6gqN9GpBk4x4DWgSLjXxPXiu4BbPezwSK1bmsZl+ARS
ZtujeQ/SrSTuCibQGQkInJfEBgvcGonwuS9ek+a8T0DZEMrdB+YFXZCDMptHQkPQWMpLquHP5FGu
SsxvjnkxFc3eMeeVgcm28AgfQqRTUuXKQA03xiEmzkQZNzPCFuneUTFdaRMWfEq5Ye53ksxp6bzO
+uTGzjKnwFQgdBTrvHghFxsLicVfuRTwCNIkvgqaV11eY02DAfLV4RwZoDOUmNOJSFqVY0AUJ40g
Ipy98Iosk70okCc6jWMzIYOLVsvbVkiN9mxwuWGpgxGlyQ9WaqIfbNWuspIXvF5UYMK0Xk0O2u+a
sLRNGvlPqDhdCqAWjvB42tHOutQQH3Bc25t5sqzdWFSPRRN9U0V3qaOYpm+uTyPxH+eh1dkUWLLi
rB68nTfcT6H/DYDoTWNtZECMCBSaTWI0mNWAlXT+vtaoiAcj/whnJiDaAlesWZz08nf4itYhSftb
obKLxs4vIPECsjSj/Z83MEje/m1TAYZMBrbrSZY/63tewC+bJQKinS5xAuPQkZSjk4kKVnjwA6s8
DUU2bKmnnxMJBSLUXCoK7FCoelS+aZ4HNI73sF2Lc1zCGPfJCbwmPYNgGXUccnIIW9ypqA/CIH2d
OlTtLBBxS9tYSXfjM/vACX0ElmffK8P90oUpZ1eeW6t+r3N/V0HwGJn78vR+7HBUqNIYrzBoNlSG
xSX6l2Aykm+W0N6N288F2MKtp57n+roxhu1SswdryVtpsaXK1sCXGM2caNdWEn2J7ABWSq85+V4Z
hr0eLPNCSw/vlqXASARf5pL+Ce0eKk2uvRr0I/ZB6tH90fW68K0iCANb3XCygJnBujLUDeUsNCKT
ReMCPwIeYRgy5uAzh8w1Woq4md7iKa1ALsLNovLStd2VsL3stnN9UtWmAhoZcKgBEiTVWU1HApFL
NQeIVJlaScBYU3FEFTVXb0httohRkeN59YO2qWA6UzPR1fUAGRIGAJg/gBXE/DpdiwAnXlnAxGs0
xQsH+gN0hyA8BwxMFx7PFcfsgKgkAgFZd5Gq7FAjvKSY7dvVoMLyoLVB/UtrlhKQG5AhpluIEl8q
UTnrvjHPGlkvdbuZ8epHV3jBKigLwbvXRNPKcJYaiwJABhiAnszEtqRAPLxHsuSfsfGStFsrUA/A
ZQhUYEZmCmFuCpQ4VtVwKCq7uW5zeuGqxAa8tCuC+op58GKcnYdpts5Kk6qvSAgNL4oX2zMfm7h7
igwCp0BTTyt/cltaTDzWmRBqD6iqR96QWpemi5q30A2isCZpXoDI06sPRtyrw1ibEXdyNm4hEvRf
u6waTqUdfJGFIABIslDW8ikKBAKBLrrJOutidHLawPnwSr/NYqwRCTVW5N94Q3g9I5Ci0gSojtIZ
htE9vli4vU0+kCRPh7wTsdpgs0Gm7H0Zc6TUgz08+Wmuypcq9N1pM48VvbgCm85Zy0f2Vh7zSQZF
xQSsLUXbb2Ph0H6HdRO0t0bWdYSpR/oruYysaAKO4kdObhmuvvg01xbhB40CRp0yYkznNTXPiA+w
VAwkowE546XRPZqP+rU0u1dnRLhWgiM36uDoOqRSpAoslSoGqFyS1oTTvpTgIkAF9Pa00oiirhqr
H794kIm6QXg3GX6+VQyVH/c1/YweAKeRn2f02Moqguc6HWswn2dIdfrJP6By3xaGvKT7+yQjg8ro
hN19sdGQnzdotfHli4AdfckBiV1TP23BqoN/kCTFqEvZlCU5A+csmXuE5yvdglIQPEY82Cj2gANW
Zy2+WFd6aM13KqfxEBBJwbMfON+slAY2g4Nr+mb3e0ODlwzUl8F6q1q+P+6sAKivWVIbr7Yl5TJH
3UscoXNmfVkMbksgYVWfKsdbY+Q+BsmNmqdVFdnn7axuRFNcWt6Frr+o4dydAAqwi5Di1dc35qx2
NHt2aF3Eqk1eie5iZLUbp//a69Jbsc3ez8q4ByO8Kvv2IvLxJgqbVpV4S+byrIoJObNivH6sjKTR
urV7aBWeb+BoKfzdNVGosJQTU21b4iPNgMJqbeI8wvmIcrDIn3r9UbTndhen2wTFQ6Q6lF3wQc3+
PPLBjlAjV5Q2+7w5OCh89sueim30xmZHX5NZ6zJXdkXqbYyiOO8SavnysSA0IUzkjsi8lQZyZSjJ
1jtPt9jpsY7O+3y695giQP+ltTwHrLDKh/s8Tt7AcsMsS8t0Qgsh8309JPUmjNOrZoTIzzZsVCQD
BkaOXti4iUW7IYbSvxxbFtQIS1AVFh+119hMmFqvSNy5akrrXDbx/0NF8L4q+P/PRb7fioP/vaLh
/0/B0ksh7f9eMHwoOfy+/49T99p9tL/WDcXy734UDuES/BV4NkU+j0pfsAAe/lk59MRfDo0C0w9s
h22iT8HoZ+XQs6g2ksHs2gR/LbXG9oc03/L/WoKbMFNZwrMCDHH/Sdnwe4LYv0osyytawgxcyxbe
knAtPlWscmKTS4vD/wf48q4PtqJmhWOuZBzOj47T19mrNBosSaWa2kluOjGyrK4JyjHfFsdKSYCf
GNHNBMQzY8EKjFIdNFSn9jJ3itpgUkBtWL85WYemBauKm9Mjizw2Zx8eXfweqQg90Vffx4L61Qad
5SLtSVRt07tNMBSvZe00xXWMKEmTsJg7DXr4SjuIkPHfKt5yxF56OheFXaaYCwc04j/G/m+OlF8L
mksY1q/XCGs7Loll00iBl8v1ybvgQUcB5hT7H6EG7aQOHepOsobl0ELWB7TQIX+bkzpPvoEiTES4
+2VE/Rf1VOv3HSuR0J6HvWPJSyO4zOLN8P5+2bHOKSJs1oDkPbUyG/N8V9kO6yu1aEOlu2bUUdPR
i+0iwDKGpPFd3mhpT+RpQD9xtX3WuWhpMlx/ym6sq8DxFT/785v8vTAosZxQeaZAgb1DBsuw/P09
jjGyBag6xruL0oYzWjR7kbdM9bKzIas0neu+ZMgju+OfX/fTvVleVwbSE8IxCSu3P78u/DhkyYbt
v0cTYw7oJB6z9glbneCAodOkT65LiOxdt4pjKi7u6s8vv1QgfxkavLwnfUv6IkC4zllguSy/3JoI
aCAx3LH9boBnUvYayaPrvPIgYdwCnublVwlkSuvSJvG0P2WtuWjOYYAS4vA37+T3GjA3AIu19B26
ELQmsNl8ugGdm5gpJMTwK5h78hf2FfDkcNkycCSY9vggRu7Kf/rhyXYDIe34+G1IZ/xUDGZRhACM
q/2dViBPObh4OJTZDhBjjxgh8UPpvjQ9V530bfxJ7ksFngNp8JAg6tZ/MxA+9QKWCxBQJP7+oNpM
p/6ndxMFM6feujPe4qTx6DmPXbw8EMVYxS29YJ3KWa4R7S0k8pGWAu/KAWzbnwqksBNpF1ZTnoIi
LghyhRPUiDs2fmX79udr9nuHQGLqoU0h6VRYHnO47X6aS3odItpVM2rBpmsYBFCXTC4WkkUbNujY
2INxqkWmloem09XyBW5F/59eLMvi+Iu61gX9Y9Og+vQ2fCXabmrdCpiEYzCHp8xe6DkRY3aTcw7S
jXkfeznBHEXqlMyoyLsayzkgZTRAbqqY2XaZ+aeYf1USlYi5d8xqMLJ/vlyLp+23B4wjOid14WJU
4w7jVfz9ARtt5CRBOdtvbShco9imXVtzGFRUJOuSgvCkeHOGVwz8rEJ2V00bP5sn44TiLDy2iIZB
lBXYQaZzkrnLLgSOAUEYRIdjGvkdKXDRjA3TDkamRGFwaCvPzBlhOlmPSaiV+pvH1Pq9p8FMhQCR
bqBrWjaqc1aV3z8QI7NUQznUL55TOamzrk3fYSgSaYZ9em3N0BQRHpI3v8yeOTwvEgy+TyeAQn1+
RAiP7apdr+2/f6Dl51mclh2bESewgGMtE8mnYZERqEqgb1W/1A1PEeyrNqNyJazYns7ttp+4HEHI
kRnn/TgRxAImRsO6ZMLX7l2k5tA4NAWN+8fG6Fv3yk/cZYMwwqOgNJX1znJ7KrysC7V18JzhriYk
eX4kQSYDRmbm+bJogTwzuEFVGcCsgNgAPOXRL9Acg7R0Upx75KGYESHWtdNSx0Klsty7bIwSNhgQ
enl5GiQLlMevxpQ/UbF54J0nRrnsDbraKbLXEb+8qncBZafhJO1q7i6aJgvxn1NyEcXaiMJiPESS
xfW59MtQPg7mgDt+6/kR+wyEKBVblD8P9s9TOFffM/Fp+rb0XMe2Pg0NG9UWxvs6f5ktEKWAnoXp
IQDTVVrlR7tXmoniz6/4eTaia0qBzGLdtthm/NsrtnRNYqQ7+tnG0c5g1L1cpj/R0mpTO3dQjov8
EIsDDmDRd2106TGxME7//DaW7exvT7ntuS6FNHrqyOz+PZN1todeGYFbPJJ3UFBT7Ii/Mz4q9B3M
RnEGwpx0c69KbobWX3Tn0HSrCCEVNXLEgJ6nc6KCiI09zykinEZKnz7Gbw1q566jdJCslUNh4ZxB
hJQQIX8IUFQSI7Y87LHJOKyGmN3FEY15tzz5A3a0a8F6X1MUzehoDX9Thvw8r8HV8022G3xqzgRo
cT6tVkAL41Kr1nsY+hLW29ZpGmrUYiCZENYPmyx5iC09MmzHLLD5EnXfd7aGS14oT0WPlyc8hWAO
eL9CJWDbDuio7WWKVHNrWpz4h7pN9kg7M566EI8BA9aa/IKn07MUj9Hf3MRPM5vPDgiNqGBW4w5a
lvlpqlZ2WcxVWooHnxAvnq2ujpY30Bl2vzy6359jAX+B9xbGcLa6NXPlMqU0NUa5VyO22MZDv1m+
hemuzV5zwr7kIdH5ch3UpCv3KlQjv4XXffmIExET7Y5w9sbe1X4D0YSshBLWz99sdDhT/TY++Wi0
9qWweFRMR7Lf+33S7kZYP3lfTQ92NCwzVdcohhZMvKSCEuNngliGrlLzoyfKZX0sDLJDmgMCsDya
tsiXLDJJAmBa+mGBE3I5EKTiiDojcovZBAZGwBCTuBmX2a1n2jwkotZMa0TGLbNgQqOS/+KMZXEp
CrxG7lXXoe7v1mAIUh6JOBAp//Xj+ixTYfb65/v76Rn12S6wu/KE43PsRN35aXay9CzdyaU0MxDj
x+zwY3srYjzWGRgdAavn76aFT8vR8pLSZmNvsiwtIoBPy5GZklnp1qN33/YWI6SbgIcle9Z+rg8U
XVkBtddGBVDUzW3aNSSBhiVbFiY9rpJuxry78VxIpekuRBTAZMADOdwh2+K3RryQfGcsWah+3raF
ysilHHGg8qzwFC23I8rG5UYYJHPxJZjSYLgzq4I62d7JMtamzO2Wc+qfrzYNic9jzl0WASYJy1oa
FZ9PNmwHWyMyx+kevKib07Tvl6SQUJtheuWKWTbTVsWNW/uUqkUA/xmNcaLOzLy3Rwdfa6yM8yZa
CowhgSuYgHQ1Rl/NJDcPGmODi1+gJAiL5svc3BWVW9CCQkSnryX9gXHe+GlJOxXbpC1bxOTa8Yer
BpcdLEG3MAvrwjYbQMhl2QQo+ceuR9hfjb4iuSwuh0YSSTvSTMrIYGw0aI7RcFKZ7hBQ9fLkQvOi
hmeOVq/7fR3oGLtqNYVRd+xij50ZaWW5nmeOtQzF+jjCkuvpddVITIHZgMZ2CmOc77VbieSxlznB
h7ak6bKeOJ8C+3Kh8NFLTITO1pGTRwdP0H5X5NnO52FQmube0lYsyN5o/djc1llVyIfJGQh9ewC1
MY50YUa7uzTarjTuWDG8/t3BtdI8zN4AngkRaWXF7W0wzjmBtAnVjd1cIbKqVmRME6az9pq5Vf6b
hdOrfI9FXQ3jhqEyqY+g7zTEA3SKLSSUjpQ4BwMnwJHc3YcFBpArxGRGlu0HtxZ4OD+IPbA7rjI6
ar+Rl7MNThBBgdW0dXyLXq2jYVmWskbXS7cjifOL0hkzFW3Jcer0cEGzJcIWF8pC985dWApbHd0U
dpy/Y6y4UOHqYTZZ1sk/SnSwigzpqm4DXXZOp6PGphMnBCUXrDYkoGPSmzZAiXrnqQKZ57RHBoc2
wrW22bZYV33NrgsP3GT7o3sNztLjS/fjm0ZC8zBYAYlFcLyeK2Im3uZewY8iB7ipI3GwRrxZ3npK
naz36IKkFvZZRw7Lumg6RsLHwb7NovI6hpNrYjFxwAZE15OuNS5nGMapzndeZhuiPkIJDfwBvLTt
gFNUQbDsqr2mc+Ls0SNCzZjPJQFiXCljUkzZl8zaKnbODTtsPHqQiUosMMOpTn3CWVMmAvzgibX0
05iylrc00c00SVOIEH7S+aqztIFo3JlYz59ERAql2qGaDYKHPvLRijacg7mywu8TVpA1LNzlj/D+
2bIAqg6WPb2MWz79ukakYUNEj/Vyxey8y/hCGlZnnAj6W6Z8bF2R760DjSPGJCOO/ca+CxrSpely
ff+owKtnLp9KPf6PtaQNeTVwvxwySytZbo9VSxoqXyw8hfxiKYOUWpLRGw23wigzn2RUpTjQqF2T
JOy01tonP1etIZ47qHkZ8r3qH7u07JOS62XEAOfjfpbWeOmn3vKWE+50PZ9wdmleweZH6i2EvcNl
cDEMcOfhO/G9nDYe3xsGi19lifWV5j0MZcvL0iT7/nkatMPqjYJbzPfo11TuKXNkGGAv0NBqiEPx
QDaY25+jB69LwJ/0IMHzs5A2F19Uz6hp1j/3uAFK3uW/7Baik20mjXH6eamhLC2//o+L/OP3qBSI
7NITwIQAUeIRG96IRAfQtU8gCfOhlZhH/lUk7CgxTxzAI4QBzo8bhQa5Y6hx8u4bDB5WMGFHXCz2
k3tNAmfFVRpEkfMrgjhZ3hVljpBAm8zEZqMxyzuCb+Yejb03NMzLFaxqniDmtR+fKcZbNy1JESU2
psPUI8/noflxa38MD3LUcq6PCyOYL46XLx9+dKeYcRrhjOD3Yxm7fHOq8DzEQF0T2XdnfFKbj1X/
GEhzvzjmcJjYy1+xkF3z72zHsxldLaoK/vmPC2rMMKjJcMvtSnpbw3TKLD3OwvFGkg6Xipa51Ulf
8UwHabRUPlrN/U0GT6g3i/gdhk/rsGPlwzcDm93rllr28gfFsHyRICj5ksOt4FcKyAJ8KXuCnPRD
n8MTIBY+8vm7sYJjaR+ydvKs7tz+MVaStIXItf95yQMSrXg7Y2Iv5C1WABScK9DPGev8YGEuNB/Y
uYHv2BC505XJ2myjkBdHHVhxZOrymtomuOKlcsNtivujV0XL49yzvvK9bOrd1N/htRXjdGYHbT5W
h07CNS0gVsicdlvYRpQN0Sz0/H7cqZYvbBqd/KpQgPqupgLp+ItjaotSkaKWD7ApI88GMmOT8upW
HFUDjI9w5BQQTljpuo0OmMpp9tlKMMP4TZz3YLAKlthiOxplGLRHdIkweZ5Nd0yZb6Kc6Mns8LOc
DEgmbtJdDw+zqr9OmIygstZI211g+9+fGVX5OResDXUWzo927BMv/6BsHWv30P346GMQkdi3wcUy
A8gKaNe2QCpnE0bhuoONy8+ssV5GDfWqZYj/qJ9CMNNcAasXy+ftkkTwpWGA8/sqoRRqgPMDb/US
IFLCmU7JYnKLSxusJb/hTtZyhh0ceGmnn0WW2XLyJtyh7GxCcSSra+ZvzD9KbyHHcqqGypHgVvYh
Lin3Bc5rRsO+yylMOOdFRmgDPm5J4AT5zpnfMVXiTpxY89qJmSbdcdZbLl6f4EkrtqL3M2rxaV6S
4XGOaIFP+azZnoXGmcaW3yRXgZ0uRcqqZ7m7hOtlu90tdlZQeNsR3uMU71xdO3C9KF3Aoll5FIHc
FxnZFkdyFkNwzggqYZyHO7cslmUD4t8y3BrRWAy+H1cy7Soq0XZiJkAg9ewQ2XObzb02Tg2baaoK
qDYC94X5lvFlaCQh0z4ld28ZRjVCRLXjeLlUqfKE/So7a6xgun5BV06z+02OuZtfua6qp5AOaNV2
xjedWCmBdaxoJGCs2pz6twEkw/IaajNSZ929Ccg8gmfioHUd8eext1HvwZAMSjy3oU9pYt9k/QAf
Em0kGeuz7AWpij2rA7rUzoIoSawz2Kne6hnlRRoIhC1gJj1iMjSdqXHz85P8uJfoMigQrx3HnpaP
9X26yfP/Q92ZLceNZFv2i5CGwTG9tFlHIAYGyeAkUhRfYByUmAGHY3Lg63tB1O2bUllldlm/dNdD
yaokMgYA7sfP2XvtcV3/wjlZVxOq//Xhzbpq/Rf1j+49Xv31/4MOb/AvZiJc+QOvGJCHHSf3dbYB
v1ryKCdUi/F5QRQjdzkP6vpUYhzmb37estSUrETQu9a/+uyHr8upASpQzwrdnGUrM7gdUsD8uKvM
mu65wH4Z2si66/UpTwjR5dvvmBPxh6AsA3u3mNzfwmT+cKZvub7zImPS+PLzhVw01MYDhHwu9ueJ
rc7yxS9WN9ogCLz5sWAVn43GNrDWZrRRtmsTsoMOKwRKlaoFXIMvfzAeABtLPnM/McUbT2SbrmVc
KjSvAUhvfVvDjwfOQOjOfR27w/qQS9yZPJL1pNd70o8X0iJJre/qiggKxB/cvZ9fCH3gddErAm8t
sURnGfllajulH/xD4+u3Az29HNYH7mCbxc2z/qWtnPYexWkh7YeU1BneNd54zdMwES5ybg2xPkHl
SOOFBPmsXd/7P5zufj3brS/vrYMTYG2uxev/drBVg26MqfNpVX0ujTk9YN4F5wCepL9/qd8a6DxN
K8eN16JlxX9767H+LxOqKSjaIKaU/K97xCx002wBpQoCmUNmVqzIXrpe1AH5HTeJIEsREsXn4vj3
7+XXFoJrmtw/gQXBzWMczn1u//peQK7btG/z5AEkHctYhgyJJbrrAt/ZLQ2l8z99z//6gjbWGwbu
AW4UrvVvPQsSr0wLS2l83+qajSIp2PEv8PmzzP18sv/+A1pr2+6/54HrJ6R3a7q+ZYPLZhz12wvq
MkdNDzbk/ueKMaXL2rSfPWd23T0mXaQvuYQGdDdMDoq/aqjX9dxRLA0kLQj2o394R7/e6bwjjlKo
FxmNhi5WpN/HYthRIEDMTnsPHnR9qCbqOp5xPRQx63oWjBmXIBUQypB6O2wOlBZGur4RELvtsOCy
42S/dyuncZFfs7TMW5b6ln/O8xFb5wzUOlyA6XOeJT+X2b//EL9fRi6cwFPjMjGxLPxVv32r7Ltt
bxN3eMYkva5My49CSBJsPNyRdTmIq//89VyTC7n+B1fXb81ZgtgkF9gczj+3PZ2kLULFhpW1wSSQ
Jf9Ra801afljxeHzBZhcxL8sB84U04kesxxTyFoFUySvV8MHwI1Ls2vXDePvP+C6vvzlNuWGYPwk
eALRowg6mr/1M6cZXKFa3OJIdLIqgEFV+IRfwGel//gI/utLcekCxl4BHi2GvL8tdbA2qnlIvOT4
WYqMLt0R7iO7rfjj7z/Vb7M1fjsKjZBhPN8i5wBW1l/XF0R8aZxrGb6bOW3qn48VZPK1VFROtR4n
p2CsEYlVQhGz4auSSQcxeCaQ7d6ptf+YTyaL4D+8r0+JyF++cHqYfAUhwp0fgoHg9zGmaTIv8kkC
OagFmgEeEVevKonBFMCO/iSdgkH7tiGzY+pQWsYwZbxN7ya9VV1SRSANSrZNIelIXdmCnoh5W8Vu
QjzHGq7gNudYk0BA7HBsMwr71rVtxfFM5bao211VDosNCbkxoW1HgUJJXl452moc7zb8nDMWHock
5yauK6vV15hKxxApzzB6Gf4hM0dCcuQA5GcwJ42clM3oZ+HkG/xYuik+yx1ODgGbmPdjef08AhU/
vs0JMCdbCkfWtTyZRtug0G5sIA7n2oZq+UDp5w3+2eng2lPWftZckqEt1w3/u7Xgje/6itCSulNh
nUWeRFxH+OvPVkzLdk6C3GeB9eMRYuK3OgXw+K/Fhd+OdLw48xQeufVBw0tWBaed8WQyRckA2Omq
45zHnKHE4uxQjofOGVhZKLDse6axNinw99L/nT/Ph0h6O6clvHmoaAfTGfKZfsAL6YMm3oKMSiYT
QT7IVte+Rakq/WmXtJ5ARenO4bg0X5iDrJM2alNshOeV/tp4XzJJFzyJuM+ROZAD3FokUVUWxfCf
M0fiLji5np4wELh67oMz7bxY3sEwz+FJ5kC00chKFjQYghBgmfHv6mbm2kaTtmHSEM1Ax2TcUjJa
bkBk3owjvQi7vls2jMknhKlGiDh5q7PU7A4Ca/v05mEWndMoFhwEwGn4daWeazpCyN6Dz1HgzzWy
ZU6feFfYHX0OQuSeeEQU/Kz/aMiv9Sux8+tm+HlrlD+q1NovC46SKkSpAzZCmV5lscImjc/bsIvC
XlFFI4mTvWqCB1kjhNxXmZu4mzRJpgcXxWwezeTpHDIxOsfMdJaLCuPakQ5Lc+8rz97q0E2JJuhL
nPdiVF9ibuqjSNym2/D0pW+4EMrnxMzAfIUW5rCgdPoDh3BaXXbtXqIefWmg6WzqSXpX3oQ80xdp
ytU1Cc/OfS124H2GmyUvexNPktPvgtl0MP13XvWeyuHBtoS8VICsLquR3Am3ozWOQCaBjjAAAgqn
4M4nSRy9gcw+sg7DfZlKSFiiXvmyYXsKFrvaz3HNdLqWLlDAAmbQVuTEik78youAc+Kb0g22kDmN
P9qwKA8FLqkFlXTu7lOoNw9SMDPYlLSOuo3hNMnjpJfgtQRMS4thIHAssIkAs3vzJMwQFmmDUYCg
DBdUH4Ly7x2BOXc0NTN0VL0TfgAcwARIRK91P9p5ineJ9Pad1VX9fTcKGiEsBVE36+HkdGouNm41
ATTywzgNnkGvhPMFyojhvbNFbu2aQeK0SrIKE+PouMH3oHf9KiJIRJ2qEJlEJKw+v9Mj6VAuGoJL
t4Pmv42DtHk1805eaV+Yl51nrXdo7K6z3WScTpoy+9r0cTzTlTdAFTopriRWvw9rmhAwQza3kPKi
d/w2yXb63hrEhNmZtbx2XQ6cPIwlssZl6bhz03JF21qNgm2/TIU+eUOCTt20ZHaeLZ+FmKPedpyc
0jmJwMQkpXSLF0sO9qVbVnpDB/rJneZ3c4gJu7V4fAjGAivgt1j/E40tJHJBHu2E39dnXKzq2yw1
taLJ2D3BkFmgzSiAJySuxEbiiFcm5sDRbdh6DQ2MjW1W/Z226uIOBEFfbAso6Y9tOrfPSsvK3rTk
FmxjS8kcBK2Jgh9RQFzw4Gn07EKjzMbwkJbbehnz17yS2J4Ss3oih6LdSDladyHDjQtpk5qKDyI+
iawWrx0Y1KucOQRkYBrBvChQjXhAdD9DYb7C67HGWMB/eyU+2jQjjIXUUW7etbfe5BV7FnpvTadZ
iCSFw3iLfgjNCdaNR8J75AEvrXXI5ei9Kid+nDi/PwJrXoJDK8W8AXyRfJ/5Qg4pqd7DjvJ0hlQQ
uvFGiZZJcpGQuJCOcL/CQh5a6mN8qPBIH8O6D98cLZ0vOYT5t3EZl+8DN3g0+qvVBsHDgXAsO2p1
2z9Q9xroquvxygBZ/QINpT44JV5hnCULeVezKdjLQBuyUWYBfSq38I4+A6Ot7IjGKNxBPaI5c3j/
o32CoOTsc8/pvtEvbG/DOlVHay7Dhwqjz2VCHMhO+yy5HM+r7FwLsz+pQUy3dRerLyoIxDvR1SwO
djuPZzFXPDz02m4spx8utfKnCwyEWP6aIQD9CBow4tiO8pN2THixGCq+iuNU3S12kD4GtHTgmQb9
Fzb85MjD5hMmYfRoq7xsX4axe8XkHXJPX4VlFCxzTUAVGrn9khjNbcFo4DbRjWyJbsJHo6a8/Sb7
QeDUdZflSoViuERABSjRqJovibOgxE+TSu8cvwiOFrPI7SgXcROMQEzSQRkfRmyjjbuaXbFkRC5W
mho88gda7cFV4Tqj3+/MRhXlGi0toZ0aMrml+4O5X8z1U9mrV34moQGdWU/kigD+G/z8rMMcWagr
rewUknrxMhjxMG3LdDKvkSANj5k9ju0htUtcrGFq+ZcibhT+O7Oqw1OVApNjvizWNFgQvESCkcCV
L304bionrs+NgQ7hcjZacoMiz5x6dQVkiwGUpZU1XdSirW4cLYw7vw4zufW0gpCWhlLd50k2VjtG
0XN6WWUFDE9D1S5KzRhA4cEfu265n/HSDulhLT1MfJG6KZuCb62ZcLoX9ApWYKNP5bJ1qyEer+ni
5N3WGazky+Qv+KUbs/SukBHGVjRZlIiXPQ2C/snNOJUq1hEle4LMNmZSI3c6jj2wItfWZp1/WSBH
kSSJ0c0Mh5PNYmdeBIJJxaEtZ8CdKabp4YH0ElzTk52U5N4o3CmEbRki1A+Zg5qHjF9R3jWzZSyA
ZTjtbk2/tbGehbmut6Tnmf61X7KcRgj3lojomeyU23229Sy/OPXGDDjwBtC1Fy6Y0qoaVHpE/wiT
HuoxabsAnnuRBz2JK7lX2qtdpOF5AIkEcNua7WonrKFMr4qUqfGmqmk/b5deYy91qpmBlD/kxbHO
hIuHa3KnazC6DolpOtNHJ1kxTF5gpvhxvFxBkkwU1lvsy/68sSem8l5v92fDDbWP5zOGZeyLAvDs
TC/xyZKG+hiB0WHClLN9aJrYcshTSe3B3lLCpWBl0AwgkZtgcnn3syEan8JsCOas3LKS9vwDPJOZ
zt5ZhFoscKksAcYlraVB6+J389OdxJvjutiHRm94ZMhcYatvQdYn4/iyLGnymKTyJQklHi6OCdXD
hOZkF2O3PphsHpCxBk8xlvOXy3K2y7NysmE/pnCgZSsXufGRj+LUrdzqQdWlFymFIX0IMsH6OvbV
e58QZu43JRO1RMfXTD5xXVu6w7i0sNmIW2A4zoOPsEkRiEUPivuBGwbbSjZ9WI0s7mQLy3rXESdx
BWKoeRjaDo/9oBPC8uhmJ+QgVjq8qMjijey6LffEWLicjk1rFxIUflnELmyrQotLWzJMbRLgSkXI
sSiy7XiFOPrDYdG2DdnZZxOOzHBsu520vOaMrnHqL6SacDZ3RAKCLU9yMgi6lZFoVTHaVoSawwWu
skQTmWxYD0usYKMxj28POXO/SPFQYtedC3Vml2fzz7yijIiwLz94C/E9u062H/wQkl0t06c8S6wX
OoJ6j5goPDQ4k/a+9PNbg0zx7Vh56TMxdY9ljkIt4eC29+04/9ZMdg/bk1SYb44Zq9NgOyBNYqVz
/Nw0bU8xQT4Y4Ew675kG8o8D6SbnWHIaJyt7L1LHf4E+ZT0XljNdETOPcIJQvAuHVvYTQwG7WNc0
LWFUmu21F8cOdSuL43oTindBliMRMHW17tra7t5wPRrZrvQyBrQ0uRvvghCENU5UZZqIJVIkaWL6
E6QAp2Qd2XhGlrvXpezstzRNse3ZJe8BiqqfBjitqpawdY97Ip2le1F5A0w5jvBrhKPB9n2qZNN/
lZzaUpB8jmO+sPFOUJaMYBqPRl94US9z45i1rv246hnIlh8LEiVnQ964rs7fhjGQbA+cPPfNEKPS
amLXuWKkqC4l7sI1SJqS5kp3g3wr7F7DRqf9OW6ysdTvfT/zrPBQck4bJN3Vj5Fp2ghFZxx3RHw7
J5rnCVKuTC8U88hZvwukrfGeSHV8sjPnt41BOdJHJFwa7o7oUrTI5jK6T4RTlN98CQURTEsXkRrX
mudh8q0Hpn5BiFqJGm7j9VNaHiaKqhOrXz3tdJuCc2g19LcN6hKjOTvpZBnbIV4VgjOecLlTWAyT
DUoZbqKtSKs0F8W4T0aPEU9VbHOQWKQvrcfYcRvPbUaWq+uAH3+uO6zjZBBaUxdxqoiBtXLzNniI
lTUk5XwwTDuvxY0HeZpEQKvNnNcSOatRb0cj0HkMFgGyuHlNyq1HkhanbS2ASixpRbKmz4brznCS
2bfKDQG8rpiByc1xVVzOQUxLZ9sNHMAkuYJ0rRwChZIBKKka4FU8J0khmiSaeFQY7+ASIhpsM+q2
8fp9Qq1WXwzpYFR/dm2nR4JA0GWRAe62zAAhlNrMhA4SARfGUzULw8xv80EWXAdBiGI25CismU2Q
OKr4+N8JfPZNvscur+coJBvIfXaVa6cPn01kQ66DkL4M15atbcVaXq4RLLRW0TGs8xmeQ3g4BNKa
2jug91543lqLsOdvMClS4Bc1TsTF4GQbE3fPFsFy3D8NKQ2FACYBWbVnTIwmUU5D0g1tcSCpwOZq
seXlTY5jcKjHilyRfpjrS2fg4wFnBs9pd1vEOE4VPzi9KzNv5yGgzVa079DODfqorKfG4eyQtHtJ
5jbrsQHXv0AdBfqAU8MmliEr5hySS9cH4pD1fjXPEMvFSIeXtDSqkRIeR1JrkZU7OaEECukd1E1w
tVD6BbvYKD3iKfoxDkFeWKINBUFfiyMOzCOrJxkM5aOB6qff2A2mODAuPDs7VDDVh1kXVFmo8kke
3TVeFwIKUOhnIG3YLUPRxcMAm6P+P4VZMt66qHaP9Kezq8aMAavbhEbmFs7ynXQqRGQjIRCONMqH
HFi8f9FSwhHJTVatAEGM2/Wg1kyAXgeS/GGk3cWHXEASsrQKKI8e+yjhTs4y33eZMWkKBKPcUYFy
QgSg4LoH5Ym+iuIq0G8GCYSzJL9gIu8gKLKC5Kesrt+VyWCdhL+Ro0ENfZfTiMqtdEc5obrjkLrF
+JEYeu24UFHbNebaNNnjHxtjY18NVoBoyG5h2MemaJqdmM3uaHWN/60cS0HD0o/tpNnSUMxcTqjk
ZJ8rgsaGyDbdoX9GkoGcY6Mk6r8tWhMiFevBstE70dw6J5y8sQq31OHXmkGg3kwOMe1+4ZUnIyFy
oEMQjukDzZ8krmJrz0MXBbUbMioz+vSAn4IL4+uEhFA0f8dWlm0OPj8Ub6SEKu6NOLwbDHC7A0gA
CCxS385cbLAQMQjMHM3HdwNRFc3DXCZXBstw98Lhckrv/LxSa9WF0f1IBePhuffd7I0l0pkPzijy
+wZs0jXyzeQjURbffDAt5NjioKAzsoA/28jMnB4D7Q63kypTPgL2OqbWftWwmvoVJorCDe8t2od+
FObNdGHRtMgiqH/Z18kR+BvdohPHWuQ5sknlPrRxQtYVKOBnT3WQUH30kbjaF5wDHb5nfFnz2cKk
lkX20I2Yzcoa4X6YjeF4QWIYqjmyKpGpJvFEpAS5uatkg9PwVtb+bO+ZXDH/NcHdd1GCI56l18CH
QSiI9JE9OkkHejyp5+7aGSQJR7Y1BpHpJtIn2qKUXybt96ih+5pPiUrBf8H/i6W5ogC/aXEQ15su
EGvyo0EmD4zJOEQmUxBzErGh5yjCaJfcLqQ4dpvFk2S0FyPCv8gxYZctreZnEheZH3KWSkajI/+c
uhTWWgwjeOrd+ZvPajFe6r4mTwGie3APUamH7LnGVXAgyOgCVXZz7ZSxfRkAEPORL8UQS5QVh5eG
kdpvc5kVJ23I7hYNIZmxGbQW3DqEC9SdH87bzAUivvUnkc3RAPS525Qq6OPdkGZByfoLMYToagIz
9703uU+QoKQ+07kiDRKBSYW5WlbWtyxEibGpEIicG5Qv5s6f3JlDQWjjtmhj04WXauUkO7taTQBd
V0ox9XmUOuBS1+/Nu5mciTY04cLxmcwP57lF/YF5fCi/OV3VPKue7KQ0q+k9ovREwJWM3PKl+pYY
E6CFotMGaeSLda1geGw7+i4vdTIYF4o0WADBWeHf9EPfnHqXVCpO5MUVfQH/aMRm8ETHOIMTVCfe
m7QXEFDC7O5HNdsXRdf09jYfg2mt1swKSU9Ni8fvAHd3Tlp70RIaFE5VFupD7cIRv8fFm0WK5lak
uNXFtnXcYUf5Yl3WM7gA0uWs5zSeNWBLSFeyG0wsnW6xq4Iy/hO5sxkJV/SPAeX+wRIx3ACU8c+E
E5FwaGi+OKwIz3iBgmuN+OAgx56nLhheEU73t3IwZ9IrSHG0eA6W2xD6ARWNJaoD+4GqOWZ0Dmla
iGb46auptdXXnGYHHHQOKm2T1QucXqt5MoJSPOSpQ0iToKt/IUmeZ0SHArRwnPd5oPuvdiTmila9
sUGRZhUxm8dd9cyJtqnkvSLHVrg3fZ62rPIdEWtoplSLLxvxgp5z8pEwXEinuREzEp/5MNl4SOzI
aUiWTC/MISVAB4QVtqTHONOT++7WoimOeRNUvdjGQpm9QZSTKybF4lWgsmHWhm4jD63MMyMEgdZC
2RiYc7aFNatMfTHMmi7mxrO1uxeinoIXr657FpVWFqUmndF3U9ONqPPQT0TG7CUJQhuB9guZNGU8
aq8ZjzYPDfJ6QeDkmMrmu0mAmt9FDFoREO7IvJgLQhKWLClQMckkXsXt3IMtY5AkTxazvRsdANDZ
PnO0p9RTE0zxmEcMiAPOfViZMp2fc1I5ycfoJi/wrJ0pnaFr34ZiGYEJ8VtkBrOtEZRkm0WSezIe
Y3zWebilY71+EgFCLCwPaULMSft1IAvVdiEUBQV/h0bfJ2TJ6DsOzJf53MWlt9VmGPjj/u/Hc79O
l5kago708M6GzF9Rga8e/L8qJDJ3xpqUZP5H0cjV21R9Cj+qghRtqt6GsdQ/DCp/ncmvr+hZJsPK
1TvMyHdFBfz1FWnOBb2JX+J79fmK46eqxiEvnNF8B6Z7QARHlIeB5SPLGQp+fuSffNXbz8njb6mK
v/3P//HvIAy/8Bz+b5AP/w/SX9dr++9hDnwjKsmY3X//3xmL6w98UhyE9wcTXGbYKFeQ7oiAi/aZ
sSjMP0zQ82GAFxpTrRnyNz8hDsL5w0VoFJoO6hOBPYpfx7B2jVgU1h8YLfG7+cx/VvjDf8Rx4K38
MtL3+fWY37F/o3VB6oLg5dd7iiN66I/OQBR2QA4QwJHcHPeTL70n9k7R79MBB9G2pbzw9h5sx0d2
geCVd6wv4qDJbWwaHgtCkQ7C2BB6bQ8n0/Tz8pI9NHx245Vj3dMKLrZBFkL2qZOCHcVdxvFG236H
QS2xJfOXpAteEMA4w6bjDAO5PWzj6zpgzLhRU5+Se+Y3dLeqwsdiU5iTvup7a80yQucJF8Iai5sJ
d8OR4MDwqvfKmcCutnmFRNT+2cgayryRmq/LsmY+qywovjWfe91cUsj7ZWqeaU5oEiBGn0Z/NWWH
FJwKoJs8pQPtzRghQOoLH19lWZHjp5Oqe/WK1vpIGX+Dblmy6quNw4iCbE5gU8X9UsHLs+BDRUHa
UT1avSqe3dRbLuuMNJULToHtAaPAjS0o6rCah+pE6VUVh6qrjbMqXQR9YZPnH2leQMTwhJhPOHdC
7N9j79PcY5pcbvlWLWvrEisM9AKq1xi5yIQpAuOafDhhACHY5aXjxLu4HiRYw9qR143kNASXZrBf
RFeTe9B4pbrDZpoYuHfN5jnvIVREZkFk3qa1++AG3j4JI2WCOJzMnU6TFSaI9toZyN6+IvIJ38jL
QafbOrSVNl01EStjWBYDurQKYvJGpv5EmzDwjrE5U3A4MueEYdlUayvChkLJr4bl1uuQ7TI0xZdx
DDD+UPz6RS32xlQjw0Bdba/98jLYNtYSPFY19pItsRTw+0NR5NB6emvOotrHG3egMUCsgxCG357o
bABZKl0TCSGiCsok2YQ0GMZ4kDZMN9K1NA4gvTGRpYz02te2E9Qr6mG8DfYDfT//vl43b8DZwb2O
dRpsMrsmWsNzuMeShHCrLaXT+Kjhko9b389nrnk4VN5pSet82Oas7a8Y+/CVxr7nX7YBOZC72Quw
v9tBzHaBDM8nQ6uSTrZNFyO4ph0P711MPr5UWyL3gbpoeLRR/G5ZaNvifNqITLnusQmgk24ZttTB
Jq2KNNvNmCle6l6H36QB8WMr+qDk++kEc404nOmGB+VEYvuswje19PymdhjCtaemsApREMHeys1j
X41lsZs47igwb8gIVt0fbeRVlvEn4+Lsmz8sLUnvnF8c4rkUmSA4AUilCk1WiA0lgfrTgocKaKkx
RAHhtrCSaGwwsG1Kx2gIVs5i9yunrBpDoNBkqnMebPkyhVBPXZ2Vf5YkdL1UXd+CSeJk+r3nsNFg
bOims0seSB6VEk8c0/GmssgZZ8RHMo0itoyhffo1KEJ72uIQgHfu69RMtn2fDowdYYsRK450IyHN
clUvllZA9jRe/mbZFOvNAxQ57/xTLfrW3ogebeqWBhhlhhQTzyk4wOU20DNBrq2bUlWZQQ+Skmd0
UBs/QCcf1WnnmxdeF0z5oc/Q2xM4FQgfG2RjT/vZwKwQefniOceZxi8hL3PPcsggQZU7RU0Le0LI
igB2OaEbSJecOgazZhnuaT6I58al6twGgc6eqIvDD/g6wzPblIBRaGbdePA479l0Mfv+S6hnLyM1
bmTSyOjcrncOx3NctUbuT/t6thLJymM6+TtvRw8XmVdleo/8R7xoxnJgHnQ53Kc+c78diB6S4xTR
Q84hKRerv+fsyB1iGLPrwfkbRUwwH2XilsBXUeAD7CYUEFVXfhi514Hha8N9XnlVJGVyF+aOZhWG
z2yRZ76GpZKPdKzho0PvN2koLBnX1aHz4muXrJnEzWm2uGvZ34irpSFjc4Lu21YAnbn2QVZfBs3M
aNrZhZzccGNBOK6Gc4EB0OM5ruR4I1rzvZPZnUk/hTa2dSoUaFcOhhGJC5vUq/ojnt3ICepLjDos
AlD6nHC56WQb7LJEXnYK/popPsiSetDFaiWS+9GyX63klvL8Gv1LSUv56HTpRdfnF0T+7Oax4nmo
t2RW3ugVJt2mz4reeMS5rT36avpCHqNF1MU6S/LKgdbZ/UjDYhu2kL/i4LpOHcrt1t2ZRE75wzuy
GdqoI/zpkFcrwV7mCkcLtJATFoGvq0h+j4KF5Ffyj+242hvLmuLliGhh6EBe7ClbZHESnWOcgmr4
Qr+02riiixgWNsepOBLSw6M6KwZZM/32OjjiDV1JbPedNVzgpjnRe2XxoUMt9Nsymv22nnyAdc30
NSY4ucsZccW1eCiL7MSh+DIoHGDyM5C4YEEkZs6HsdWknpj8WpmIu5QOumvk9a4a0448EdcafYil
3VPNOZjhTtSpfke/dJ+Ogmd0ucwlQXCwy2hoW9uq5tDpipshnbhrWHLMApxw3AFUDgI0DUYTVXnx
nZToXWuWxyG3j+YcPMmOfqG3pMzhqgDPAMnxpidvOrQtVuZg6Q2qaxYjZ+NpWhupzhnGIufYprX1
5Dc9HRJrrWTK/j1r7HvVVqgdeBq3w2JGPtKjtmm/oHd5Zj1ljkcAsFHbd+NkKkqjhkUgg/Eq1tMj
8+P5ofWby7YtX+0y/arjPiBvwbK+6DrdQ8IoN54ToPVLrQH+nL5mCsXEeo3+dBt9N6b8TskDhDim
nUgnNmxxWQ3qPRBGvmVYaF1P2OU3vX4Wsqy5q73vvFyUB0DNM1UzR8HaEK1mELQ3Fq1RQUJu3JJq
5HuRLY2PxXCjWk47TOzxyZZKPnSC2SYqoe2ojZNR3Ip8olft3OeMAbuSxI9NY3sz0Yyj+DaoEbxo
kURFO+HraIeVc31ni4nOQRpZtY1UKeAaMjC4ZfJ6UETdJASgecI51wvRGhyBVVmHfPPZ25Kl10vV
b5aYfYN0JcNzL/rZu/X7HD8/u6yWZlRXzoPt1vM2nabI9pJdKnxgkEwqQVQyQpoRJGxMdMKRaGKb
ANvq2A9YsYzielbJZVF4t7YFS9nHYO8XqLBGHGjhrc1GgweEeQYd1SEujiEUJzOEnsmwIgC0UL6k
hb1H+/FIlfGcMVsJ0/daBlfMtrP5bCA026yzy9k5eWiP8Pq9UgUaUEwIfiszRsnLdDskT2WZgfBT
+1j1+yH8MJr+irn1DjRCfF0q99Ls871RYgYLaI0M9vcJ5UVZCwuTd4HnI2VGxyYjDx3xivC0hqOV
dIj+RnoI60t1Wf0Sh82tkIlpHWLSsjeYD6Ok8ML9OBU3LgFOZejtyy5mZbaXd4BU2VYW7hJZthgA
g1KNmEv/UXfpHnPPSI7jQI1ci2PoVefJJR1HMwgrSpaTLnuuUOnQEaKwbaYCi6LbvlJbj8ewedW2
gSrEM9c5gtdX6Yvfc4Eu6Cn4H3grb6yJ4DjOBX0f7FKGSoQCdoFZ75tiUPNReVXxEppFCCvfI3ls
D4ORULSOAzNJ4N40bXsURvuqyNkLOqKvzmKcOsJgsgysdYvm5V25efVKM2ked3boxXLn+TEM51hW
Fe17l3nHBm0diYK07ayj642kjYXaY0vsfVTBQhLWJoMKOqahO+fECWb4zneLkMz2Yh/1KboWIK8y
8O7ypKr+LCE9LZvYVPSTYMNSeq7e1Y3WSf1EtyVFOkQEVnbjYRO/9cMxTXdgXsWDJKIyWIPERRml
uhKEos5afvBoQZ3WBO8SRTz69AmHekBDx6QARYEEyYvsg63hDkwt2g+LOeVNadBho3mJ/CnSfaWn
I1uPGUSzTgY63wIoJgoIKqSTKT3BtgivgcoSjLt3QtZufJ2WxjhTmcztZTF79PmwSn5Yvcc2I+XQ
V9j38+Xtx+n6P+pC/J8BI/9/S5mxaAH8+z7D/xy6Xv3aZ1h/4GfMjP8HDmUcAShMAWCsSvHPNkP4
B/4H5oieCwkLV8uahvFfbYaQDgR691X2DjSCXsN/txm8PxwyNNDgW/QHsAI5/wkuEr/Vr1gK32QS
G2KYslycSyZ/8Mb/2rtCtoS0eNGIeRh1n8iY34blvGPG9hwnxKY7HNFC1R1Mh/Gbecy06HdCv/h4
i7ajTQuvtOr0SwgrkrGJkRbI4hom46tikBlU+mW2UxKaUpclrNmGlZMwCyAjAQUfSkJb77PsSzdT
9liITEdr3CnBZt6kCYfybBMkIwCEAPLwM23D5srhQKSG02yTLJYy3MOnVkQCwC00XrZKhfASwL43
ElBj29d1jTinC+5a0qdr8dWwOs4v87Y0GB9WS74tzeWGzQcWP7WyHdt4XnS5nX1jZ6jrycCAuhgR
6xIIjvmbttbUa1UcWkvuW/ZshT5cdDHxFsaRFEu64aSVZm4cqeSlqbtNOp0s+fK/mDuTJcmRNDm/
CoV3jACG/cCLA/B9C489LpCIjAzs+2bA0/PzmaZMdQmLzSleeGvpzPL0BTCY6a/6aU95cJ04b9yB
Bn6jQX8fyu+6poxCvo4c8v05E/rWdtnMdTB1O6vDH6g+N3mxKTtCz5nxa2Hgxqkpe66WvZjhr7uZ
u3ay/ph3HNZp1vUUXR7cTNnaIy5izV0jjEf7SUAaByOyNaYbCdX9FJfyhXiY1zlPtnuxm5bPiW18
4IEJ7/nSIrszVyyGTVaiI6d2/NAA54DXsVV0e9OI4kh3QjymLmUUrvpS1U7zpCnJcFLpPOl7gf2s
/yjcKlAn51WjFCBXm3dBazsM6lXVIut3XkHWBiI+5SkFeEvfijA/hy3N7JUIbPdrcZRT1i30NEti
2bIOGHriYDNo0Jv13ch0cXSa5KUdEL6molhAP7VUC8a3koIDFkXYEw04YKemQ5Ttspw/2yz1o5AU
ZppfWw6befNAhnClsI2ig4aAlATdjS3FK2rq21E6lqMAj961xhN6b/cih/J5zu89t0VZbOkbStdN
GrKvpBSIWjiNxkLNc3Xdt8vRM8tnk2TjpJ0A6D2AMj5YoTJCq8Md5hhezJw21Oi9uW+WB2o+U/Oh
dsOXquIrnZtVxn4f21uX0WAGbH+qil3I2caKTjXdr1bq6RxhKYXaSnbLEY5juGbPDk4l0/7mueVV
OKjs4oKihZGYtkfzYIphTUXuQXAod93uCcPWY5L/WqJDNKfPlDXyV0/gQmhUH7E7YjMrvqBw0wG8
12mtoOt+cMF9014SZQdALys5VLx/gE2T0n9pNCCrspG4Uh5Cwf+vk5ggnuG11NItEQglhaKTJnlu
ZvUKeeR1jhwyrQZtTflKszx9psyeRm/PsfcQevIjxmGYHvVTY0UPoE90me/scBTserUtmZl7y5rT
rETa1CsxRsOq1iWdkMqPTOzkYDrplTLaEx4C0srJR4HTkk7s9I1iaxvosxo0o34GqtSvBgW0R5ma
8y/Ke6K3BfPEw8R8gnI6muFU1o2g1LUnbBLjfpFOdymWu3OlKempgTuwB0QUe6niMIF326vozMdW
r26Zg+XQbTdpnpY/IAvNl9yeJm010NIAsvzJBMtC3mF1L09JulsGzMDsYpoNu+0YKyd4MX7rMOC3
u49ldGJsuhyOTPGlAa7Ow/5Aed0jh47Us9N3kiJeSjAxkNht12WOXqY4sxZEgzP5hoIacsc5NJ+h
HFYRgxfg/+JS6j9TU2C6seTbYByqZfHyehhfHR2X3ghk4Xu6j7N1U1PEinyJO2/B9ASIRZhQIe5j
HlzUj2nI7KPWxmw7S6e6b+R6bAaqS20ll2nj2BwdOlrBO6pV0m6mkcLggBj2UbLSm7dCOE+xRhY8
dZWO58Si/hobR/fcKr9D75s5uHcCNs2rsJu3FJwFIEXGjnuldZ1bk3zXXc79nEMpx8I2c5Ol25Gb
o6Zfx/IV+5KQd6BIenA3vf6L7qyeTpaoZoVsDnNe7Ypo/LCQN31sk9s80vcZTcAZl2FdccnqnyS6
MDWjvzDoUh3OsVPuhzNNztKgn/LeIco+3NbijTq/daxnwlbeVWQuG+860qqB8rRUdpAD1KJde7qR
7g/SqT0KZznWRXqLTetR19QI2kRe5Qes0JTnJh+dlGzh4IY7fLwRrsPYPiYCX5s/WBxv4r2gvWah
yMeI3osk8aMJE0kCY6g7GsZjw/qKD9dDQPtAl/XxFq0w022iinG+615cK4WcuOvaYxe9hX3zodwZ
/s1+xKNg5iS8C7xXmh0AefZjyqAzJTo3Y79B1z+ZMn9PbLmzmucib9+cmloCVsGDo7kMLiN9DkrV
ptkzrDi1Wfk6hsBxtmpqDOHZr+IRy9zS3zf2IEGA0j9QrVzvjKXuvSKKlu3dwlvY5zKaNnbsekkU
n3ODLTSz82h2v425XUcNIQ+npRnK7CMvzvPNMCYHmTa7e/1TVLPN0KHWmxXBALfsIvL7WB1qg0GC
Uj2FU/ll5PXdS38v2glRGcR9VnFEb1lXPeUIA42NceZ8C4n9kPz7d09rUw+2kY/X7w3u/BXmmoWM
amutZ6Eph1DBMlsSd1+5pYMHmmhF/i4thQVPMsbH77CC/PamRbPcyabjXmQos3IUQFoFH0YdnxqZ
7qgB771eSdaazRjAbt9MvXiiM/MBNgmwvx6bVhNS0po0s1cvebIxWKrini4cnvAZGka/6IfakutQ
bgYdDWGoOWANL7017jCv8+XXnOKX5H58EexMlirIHO1AIfxlSHeGBmuesJxKjoJvp0EoKLN9aY9b
3Byr0JgOSblhd1ANerLjIQaPswvX+Dw32Ep8SyYXgLqrQVV+jzrChovvZk4etKJ5xK5Fhne4CEve
FMzxUg+Ld5qZVvkA3Kfp31X1pyj0DTFJjTP21B206DMyBy/Wyx2aiSeVaWs3JJ7IEHXcNggnUXmK
69NIdbbYq+MLeqiHdAX8N5hqaEOvdCsjG83bLN26C6usVnozjl7FfdFn5lvTZ1c4EBklNepnci4I
IjBkqRFC9/elaj6luemVldxOWszjovhI7xu8Xi3FK7Me5DnTq3QHn49D54ict2Ji+MBW+6AtcM3G
hCDe8JhOuLqTFvZHmP6oDrfSkB0iYzomFWK73Y7nNN5phk2rNUZJiGtnKRs/wZXbUt4MKMpgJ1Nt
tV5ZqzrNZGG9rXPMYqJO/IZ2WG7hBysTbN/kV1nDZF+GckXM3NMcsReJtYOPA+ZmkWsq1p6dtAsg
Lt207iRaLoNYPAzJj61mPkRnVlt138Viry/lFUB64i8FYguVaazzwwtlr+w/+iBMQm2ltyF9u9O6
TtwXg3avhK3TWcmTGrdLqHldxsJpmAo+FRlmWOJhijGUayDBVSvwMISTKD/q1XuTzV43T0OBpkjh
yI8VLs/VxEcg18wkarBvaM3h1ponjhSpuFaNdAgJPJh1+4Vvv/ddDqzkLaoDhb43lKYPIpPBoikX
0WqXfs52U/VtVo0f0gbE7tKo9jl2bsHTtjPTx2F5LomyuC1faNXt9Iyg3iKw1FTOSc27vYYjojeW
beLOr2ZMYY4tTnmiHXhOEBtkX1OpB9AKfiJiOp6qrVAEjcELIZ2uER7954jwNN0oll2sS2Gs8fUK
FmJRB8B1Dg0gohpvJG4sRO8WObQantJu2boKY5c+eZr5ypWp8LuCRSVdyuNYkpXpANWsrBFXTkGt
YTqoMeOeBZILFFM1wjGS9p9dwilgGtRfbF3bd6tk/Wf2o54haRosHmO5SXAke+OgGaWvRMLyLS1j
+KfY9A4q1GbTeYMvTxAEqTV966i6uQOx7AOofMytJbrmUIW8sWvrZ6YerLgxXYP2hTBHdpFLijqr
1eraIITtu2ZNBg+Jtqjh7Yz8CVFVq3TX9pCz9W/4MuJSeZVEaq8kcIMWfARZ7R7QeKjvgCrVW3sw
n+DFndGEXS54/CpMA6WzpmkeWU+1xpUoaQNxOPZRZxQ4ADNfY4fjANnJ8INkyTUlxbmiH5uuMJFd
5tTG2zJl3S7PemcFFZDlAHIVsL995oY3QKPkJqoajbWqEfXLK1gqIjnlNz73IG9RHy2j1oMmyWBq
F+WnZqXpNUmj7lszl27r5A60VlXzpoStW6PrizdBJ9s45IiOvW2UnnUvNOsS5lDJ4B6tngdZi8nS
oS98b47Gk1ByqkgYNRJhUukmL31bis9RdPq6KodmmxiCiVEDu2ohf8owr4VqyzKM543Fj26iWWUs
1bmLw4+0rsuWzumF+vdsl9jtQ6e6l4LtX5yEgMnGb3u5i0fLsLIoTQ8b7Yd2+mO5WBcbVQlkCTav
wfbEPW3eawqnvyqxvGUq4wv9xt2mMjjjMk0UK/q+aDoyi24N6oZeAhP3X692H3Ur3qZWu+nMbufO
PtKnHBDEv0iu7EOW/DSG896qw3ZybSipqZ+V2e8WO1HShZ+O7W5F8ctxX6JJe9G17rHNjSdTFvE+
nONfim19Mm/4qIru3VaGW8KgGjOiuFDPeR/JWZ9IpSvkZWQwUni57HcdbdQ6EYYk+S44xB9ii1iW
E94NftgmViZWpNU8AJQm9bR0bCTSYXltGcytKzBpKxpYURUIHCg4srvlQdQy3iIg1/jnacAEVZyY
/QV2qhWYIKV8a+hOS96RTk7J1pmz4xVORbxuZLakvnQ8Qrq8eOruR8Jk+IrxLa/scqlZaCzpO31K
OU+/r6LoNafsqCrzc2h2Z+DxeMPZTNXL95hgHuXB68U4LVcN3bNNz+MaPxcH5CmYHdVX83TDqfyW
U2vYZ0aGnjF/4oDZ2204HoFd/yRsc+huOmDfosFw/HZ7i2pAA+DoYkfcj+WbQwWoCkPGowWFTTue
zdZ5a1NSrzpz1BXBcLzmDPZtaiFS7SNJ+2sSh1sTbVG/P0gEvewovRSaQT2WlGPlYtnnBmV2HaWP
lCuVmn5QJzoU8+HZFIXCYNzehNJej47mZ9rk3/ModkL9AltJcKjzKrNQkmnHtCP0oUEXr0saTaAI
kTe0jmN2fTej7OLBYitlfxpJtS2cbj8kPAn7ejfoSBpQuqg4HBDfkUmPEVvUeQy1q17r594pvF5X
XnDdEztC7eaJmzow29i2biNE6aNNrI+tqNyNIM05taZ9/8qOaDhS9vXL4FnXKwjvE1s/LCVoaWNk
nsd5kqj2tdR2sT4n58m+b04ALJASW2pHPtgTSDt/Mq3pIe3oHUXNeNThWvE/9Pmtr8V+qjNEKRfj
RU/Bukcc8KuxzMCV36k0/Kzon+JEnsdE/10xCmfFnJpzhE2+9kyjnemit6YMQapAaGp48hoBWBjc
FlxP0dpOm2qbkne8UZSGjbejnFDtHsuZX3DhJgn6SZErqcvLWPUB3EbPhI2J1aC+5PzyilvgBWxO
sUpBekGrq9o7JXFsnjBGf//OF0KmlCZGSRfEefwSEsvDhF+shsk0jyZizhluAgkzjsh6Or8xfd8R
rjPWpdE1hJomY2911a0dsuSIg3IObJo/J0cTm6KX+0XnoZxJpoNmmWZPTVu3PvMB6HJTnPkKDaDS
RwpaJYX8Bdo3MLW6JyQyr+27SlHaBieRLc4RPxzHtVao0VoNI4q9Esll34+RdWaRz16de5llylmA
9fp9mJHNAUGszN4qNi2py9UA9vY8mJ18xss7f2KjjX6yErFzODcwMZIm+qWTgNxENY6oITMrz4k5
bCGK7POaIZVi7cf8xdQ4R8OZiOq792MwHwc79tRebuEaWZtR33XS+NETtI9sVoLCTB5kVa71dFmP
YcSBzG2WUzzUr4qu7gqlvU3cxNTfxbdOHeEdh+ZPH7eb+x5Ft6YgVI9xelA01a8sEkVmt9Ha/MnR
f+k9ANO8DrAU3FyiPH7R6Cd7mL7F1PAUJfUyttkhsYt8K5bwlhrNqRHahlQMTyEaAQiccunn9+8l
zpNbW6inwnYxKkRMhHH7J695+N6l8ij6m1vcGqvcVku7C0MruiBMWfjfVxmNWSm4Y6iq2scChc/r
6KsIRpVBSZOfjU6ekvCr1h/nwdC80Twnrf42k5Iy3wSyHJKeZL7ijOk5kdBMeSqRblB8DB8BzpWR
rcjyhuaxt211q2koILau7W1mssTaOQtozSNhDc5vifmuqMWAq94it8UGHZV+5WTOLanNVdpbH7M0
77BAN7BakTCzKWyEleaQmk9dRPSftaznETugJZRRcsgrbe9YiD0JAlCnpttInT2FzZ4oJlQEYezw
k2M0obJiGpkCzw4D5pRRL8msSWH0H/OwwdlBh1r/3imXDlGasb9Ti8DiwTObcsP+e2V1qW/YkPEZ
vbqYxCI5vTFy/FHs6Od+V1kjRYxls1Fa9a3PWYDHcrnVJZ9Xz/e0MbXlDh1039nmzoqZ/Zu4UsbN
6L5mXDsyVB+GovrIDIwf4xgGos53LtaiYeofq/tSoTwxv/erhd4BvngQ0qdxNDYN4+Z2cjel/AXD
4uMeBFrCNwtRYsDQODu/U0440JH32VD4xRJ71qxuCPPuM4nLEXDfEGRw3eRvUXzmzttMNUAYf7Nk
H9x2DO4uQyt775JnFA3yDZsaqf1eRYymcIY/s+46jgyadiY0SBfqPXRbdoci+oEqz5C4OLXkLyvq
rB0sVuE8t4DxDL/EtNTglAJ/xpgRzKcSv9oADjjk8gUaEXbADzh2uzIvdsp4zTUU5Mwathjkt4lC
nwpeG7N8dEjUDbAc5jjAVnUrcg70rYH/TRAeMtrs0pHhDjmzMVfXiU3lvtRbv7y7phtleLCW6asw
ou9K4ykoO6J0QDjSJnowR2e/sOI1ZbLLnYXBRBGX+1YVrzUEDKuhpu9cMgUJpxdNh+UR/UhmCU3m
teK1nC5kPFZu8VLNNE2zd6Zgt7guyqDuJ6PcKfKWjYwiKNTYQJ4J8swBDjEe1RagCpm9UX9Lln6X
1NNTLj4wqq3S0b6NnbFJZwKiErdAeIjMdyNxtmU93j1j9jMeiIk3WR6NLNkkTX6o+kvoDtWTRmYl
U8B0pvASMflRbgRP8DFJw4PQLa+UykYX8zo1o2ChrpAeTB76jteX1ya2vUXBv1jcJuMJdsPKEaI4
WUkQ9R+D2M+Ivf1OGWLO3r2XMeAd1T0zHq09co4ytENRnxaVrw5xMt5nzq5Llp0S7Ut2x1QJZmwU
EyDcL/lyya1ibaofCo/w9FhXexnZ25T9QyyfjDE9TSRoVfx6FBtyDbrYYBOMFNChfWpQ1vdjIbHE
bbJ8h7RVk5V/yCtoM/LVMWYvYlo+0q2GvoyDEtl5OWsmR8hJX6tldBWuoHla36T6NjYScO0nM2OC
RTmTlxpsk1DWIL4R3RA7uzEvxEjd8JXlfxXaJVakg1lCK6Fv8qUD0NQjFa31RGNC/VuWL3r3KsIA
XMJaq+1bU/BXteoUJsghIoe8b+FJohqxUF5aLQ16EKikmvFoGiJwls1c61tsBXhFwDZhBhFct9Gm
cakeSR9IoYCPWSGvrMD6H8ty4ySDhzzc6ywsCWuUWBvu4htS+8K0+Rjb2DDa4uqyfWBQwfjDAaTs
2gcFf6TPSJ4RoFGcxjzFBunar/M86UG1DNuM4xfbpyCrlp2A6cOkwIfBTm3t3btKf25aqHZAQsTe
zgw00noJVyOzcha8gXlNzMMnp2tSdYqdMXccz/JjrSHZ5sOxW/pqWxI8JsD8CZb+Q1c43vbDK77w
5jUd83LvCpdNoZbVp9lt3zP5xpwfCFHX/ary5NgWC+yGDK1n8JKhDpzY71VnXSiXDKrKXSJ353nT
2grLMUP5+YKhjj6PDzW/Jd3sGUodgIRJng1Dvcy2cZwbbGKy20hBfmtmansXfZ8yRhHNAn+3SJOg
IDFX1PzN+XPCqOW+zNpLk551Ea7YpK8WheZSrtJZz9ehOBb6eNW6X5Ou7JKq3Qnn0+2TG7ZqoDnX
EMOYY7eBvcybyOwhTHtTVu3ifDfj0gnfxHQozUd07nNb6OzA+8UTpohWpooM1TX945Knsaf0+rtr
Tn7uvjtjfawtnQAuc7YmxJfaOCwoxY6+gpM6699l9GUgH/uUBAeukM0qxpuxbuzyjGKgo0YB5MmM
8TiqvMkOF1E5mdvC7DIK4drs3VpCa53N4sod1gfgk51giTcOmoSrvHPS5qaymQN1w3u2lF6cLWvY
Pg9REdcr1Up+h/jEulyc3DGiEFuWQU9fLMRmaLKy3EaOUvsp5SWrRkOfRhAlp2OTEVdcRsv4ZepW
+aoUFy8Uk1xFNc45hpeDk/Tj07gYn5bKfV668gbeYy3d9mfom90M2x6bU9Qz+ELzdxEoPSJuAeaS
Bxhg6mdvKpShLoOzt1oOlUuPmfVzZtS+crEQIxYhshAEL3Yk6k7doDeBZkeWX4aRRBWMmwfFDG/L
wPljMONnV0S6hxZZe3GI/wqTLoW4haY/FDhNIaOywb5MMYbhmb5komX6pxsvCUIqRk2dAcilYVXC
xj1P20oYDNIjNQlfORq6XEIufj8t6jdkIZU9dGsNIPQcZWsb8d2ng2hb2/I1kvwazWTIAGf6NDlb
JTY/KdJcZ6SYVvS1vETqwiFMrLucRnqxXKyx2TEjXsPaX7f4NYEjHHtXPePBWeWpYuFgk3KfLiok
Dzc+YvBW/XxR1I3LlURVyHzQyLE5xDcjAO0ko9dqbZMwHdM8fxVDbaSBQCfZdB3kMJ88vD1wUNKF
wqoSPSUZFnRSdzHyZRbz7/rpnII+yYOu1vu9optWwBxHPwwGn6lj7oBK22dhCMoqMdchbdKbTi1v
pi7KW6UxIoUQb19I8jcbyi37ILMS8Wx39SmjtCngsFl5i41ZV6s53Yy1Kv2iQqxYYrV/bNBdsMc1
2nXKyRp5eIb7rY7bjzm0LCCqWCKZHxpSDfHK0CjTqQWnY9VAdSh07TEL61+DM2jZuSSc75IXqPT3
qbCbn/Eu8xJBnbx6QmvKM2zhJNSzFU1q+KTshOJuCMmXpWrtgPIk9BWsmge3VvDS8t/hZZhHDlaL
wkswj4GowIhCBgwzv8d6JtkZ5+LaWvbL6CKS4cbappg3CLCU+jtD93uUoh4ug1iUwADvuurKSfPV
Ws3XJuCgtyiL2erCrvsgj/M7Lhujx4E8mcemm/RPsHDVIcLx8Jt97FRARmFzr2p4TiZlS9aRqIdL
/zCgvXhg97FQCa4a5dFSkJ2qcMtv0bM2SnMPQ/x3P2qAJtyYsyMDSZ66wGBqHlCoPcposLub1F2s
sDtTu2k4a0DE38bSbSpP6zr3R03uqCbQzeNG5O0a4WMygySlXCPmTLOpYwXlN4ybjtAnEy1Owvmc
/yYNnT3iGqxvYyk7RihL5SfT8kFKpFirxZL/JtGMt61DKmIYO9YkGTEXpw/dcAeqYOrzNEZI/MiE
gPXRydgeFPTaNJN418pBXBo1FO89R5sd7sDiJKal2YjWFOeCIwT7nJp9VcUDhhBkSl6lz+g6RgIH
iKXCubC4r7XqmKYkxc0pdjZ1I5OA8HHL79YyUgmz2tqUUCIcqElciobzXZuQkJhpqy3U9kxcQGwR
QmkV4F+LYgdj3Zqn0DZVIg4lHLexZCvF8/TSjQrl2yNJR9EK69ppM21w+VgiV9amdWhb3T1jU7b9
se7xwtxxNrqroElIqJkcKqzxK58iujITReHkEkIIbPW2VPctcenjjDvvRm9TsWKLZlcBoWl8uPji
/CpRKrS5jMBLRN36CVOI0SILz9F1QAIOOGqO18ySfL7eUZhLa9jyKX2JT6bGPDiiwxWBKuE0B3Nk
k+mRSU94rb5Sdb206waz/tYocucDuH804nwulsbnKabcRIbxB+LGt0o5HULDHH4XLbZBnH0mYSFN
CxLsVFAl4S+cXTLbxxbfrt+ntsPPkpjk3M2rDBs6qRljJsDdid0Ss8TpWFe29mrkoX5F4sEPi9M6
185Wlg3KKg1DklPo/YBmlIGgkEPxu6aJ6oi6gQKemqNvG6bviErx4TzdeYbRvJG4JA8gD8agmjAN
RURltk7V9rcwl8kDcYGfRtjFOWU7ie1jCn+Sup3JWzWRc6rpepNuPW9iism1EifkYOuMckGHb2E/
URI41tHblNnGPp3MV3p5m4vRl/IqRA+rKyUwwMcSfNdhuEVG6g9NFmpv96Vwjd03u5BVm58ndeRH
4Jq4RZkwNzM9JWQjEq4io1V3Bj03TxaQJIQjQGsOERc/QaF4UFsxPKBV1QrDd+CTK0cdXVLiUwq4
IFUMkxR8XzzHzBJCZzJWRV5MhzCb+70zdQ13RKT4kmTobwMUO3Nqp1/T4xF73EOMVRrOPCuNzf43
/uv5hCT3VQ3MzDun3rgLeQy8zQgyuVzKs125HKLSjk0+hmdjBztD3Vr0Bu7bSd/MLt6ZznV2tl3d
EQDUtlQqCSpO2w91aQwnxpbGWiPgf9Lnjq5YEgZr9U7hdml8IRpVWifhTMNlHk25LehkeyEpiOZU
u1iGMSrI4awzJ6G9MlFD9jtjdqU1KVnHdz22F/ENxql+mfltgQGYih4wULK3FD6/JKmTP+CgH46j
YYevlTLTRqJlbxpSg1conQZD6o7OrwoqGnGVayNogZBd47NrDm+uUJ2gnu7yKC0Aw4sz6YC6qiay
5KqxaIdBmu7rbdtIgP8yE6cUOBABxUpds/1hkgRVbOMYjCoXRqQX29QwZhUIQcySD5LWiXPXWC15
7OUDrQeJpprkF2wk1TNyiftisgZEdKEFsm4XcCfM0vP73Qhc9l7+0ihqyLy4qDBmlHYCZSAvfTYM
1Kg0bETKrKvX8zDuCvQ8QpUah5gl/BBRhklfHS1sQ24tQ5/mmOyTCFO5AvTR73VQmKDxk7sDo5FT
jdEL10lPVuY3tZHOcUb4a3DX+Iuu4OUhJ6K6le2pgHD3XKA428Vkf5FqxpzJWPKCjUPnH2rtTb7E
FnMeTShnlRJnryXAThk4hLg2ktZOnUbGQFKPOECDb79wtXE6B1Sa43YKk1uPtZEtpjNWQVoD7ejZ
fxAIwdWX54BOGrx1M1GekZ8lcjR79LtOxNYKYVBeRDb0CEf42M62mmvXdirlLoV8heVzAD5u2F36
WnNGwPUFq8ivtUj+TEWTXAyqP7zKGlGnsxi0Rji5co//lZlOzOsR9CGbqh0dp26uGajbr46a8YZ4
5MDxKFeabwr7lp8szysYn+qcBSQmmRXo430GK6MPPBjmRWElXwtkqL0YaS3GHmPGD8pclsESUSQz
DQjlU9xr20WO3XsfLZEfuSa7aT2vb+7QJCeUrCooJsEuOpbvOecH7kTgqugc2DyehlAuP3mWFic3
DMd1ld8xiUIoEHhMW/UGFe/fUknShTPChSsormJ/NNOLtpDU96GqthcZuVuZZgQheSTtLGIXe0jc
ePInWZ6IS5ZAyeb5IisMPW1i30ImlGuAxek7AYfGwvO69IcBaLFPp1DQUuH00UA1eup6F4NWCgk1
t2X/Qt8NHiqZqC0yXW8fyCFjUZzoH4sQDcmtwzBoz2Bg9E0P1vki1ZAJNUQL97m1BrJFVj5tRgjT
gVIN3YOu3B8Mcsx5CtkFK2m/LLjZqFpldDY756XEdsU9oxxjXTO+2ogvk9BUxPMzahi0l4h5xOUI
UpJCeFhSAqb6aGGcj2orLT1ps0RkZqq9sph8DcwVdwyG3ZWBwBBMkzKvSwAGp3BOuUfCKOVemMxl
+qTTxH1wolMeMvyID655hZ9T7KPW7b4bafB0Co9NtmxQtCHk9WwB2jsGD3LLig3poYlQKw2wJa48
mCO+wxbqj0Zb4VQcjDKBkYZDn+NkuEhuekePSA4pqA1sUMxfTCWMd54c4Qa3InGRqbLNX26jhC9D
UcbbHDmD+TlDegn9RFXY2KeWb9d0hQLkppJOBXNBADXekAPYRlnyoiICDp6zkGRz9L1jK4chLNH3
6Llg19cuu9zOUWoitJiEsaeY6/fBjFZKthxDZ3hRKv5Ej/nXBFq+Of/+r9v//1/4Av8EKvgrmsH/
hxACA3f+X4cDmK2X/4QguP/1f0QDdOPfbKqjBd0DcAg4iv2vbIANZ0DVdKyWqDsGoZb/zAaY/JHJ
+Z5ogAlpwDEw7P8DQaA5/6ZRbArFDZTKfyUWcPf8/wdjYvf9P/478XbDNigT+HcmwR+6RfplhDgF
4+YKnG5a62Vmo/H187+gZfzVq/Np/5g0oEAdzmGvRFdCziy9BgbYNm3zf0H/+KtXvzM6/vDeM7Y0
RThqzoWQN2DlAWvKwMq4/cNv9w/Oxn8rh+IKc6bvoDr8xTfzpyaCyBaZZRLsuZD1drnFk1MztPa/
6gj9ixfnAvnjW4+LoattlceTCcxYN51nOC/23/zS7x/oD1+Lk7ZWgmRr4JKIMatXhynT/L/3ndyT
JX94aQw7EwuyblwUVX0ywzClOEB2/+LF/9TA8p/XovjnV4dFSVnwqBiXua6y1zgDWwt7pyRKxmyt
cnTsOVWlr4uyE8xZqV6xKys9/b1Ppv3zv91mkaU1pm1cWnCCAOLM7TKKX3/vtf/URVJA0utCyQ9i
yukSuRzaK3r5/t6v/e8t1X/4SVRGKQTuJ/2CeTHzkyW6lHlW/s0X/9P9ayukT9g6iYs5W7/qZnm2
cv0/HiGs7NHv6v/+9tL+dPP2Wgtjhx7Ty0IwwV+A96JFib+3Mmh/uneJwkdzEsYCKlRtrCtNUbeC
0Mjfu3m1P928qjXkkdGn4uJOlJ1O0UOMxetvXSr3TNkfb7B6rojU1k5xhTDV+jKMDPauWNv/3qv/
6fY1dYojMb3k13nKMXMLChSuw0xj7t989+Kf372pN+OIXS2+pnMfM1KY7ZXe1c//5zev3d/l/+ZR
pf3pFlXY+JjUvURXQBBP4n9ydi1NcqPc8hcpQkggYFtV/bQs2e22PZ6NYsYe6y2BJPT69V/WxF10
M11dcdnaERSNTsLhkCez1hJFs5bdzVC+2Q7E6/C0jETxH9xIwcysGMr4YorgI9quX9BDASkWD/Kb
jn+pBWkOCitYkpNOM1LdDQUV90Gn2of3/9Lzx37jDz13Cb4MAjNDlmTnhU6nBv7wM+2PeOlwPDRt
i/c8yOHwPimRMjTJHZhWf0OG7YPbxC1Md3BT1GgSU2mJ/sevKIIcy7XOrnz/S6tiYdpAd4JBTFql
HVSa0aMPvsOpikK4RrpN3kK1DhcIm6ExLOW1gYp5a0BLmIvw2W10C9hSw2LWrFmfdlDCQLMKXdBo
AcrX+6Of5/hWxFjADqF8u0OfiUN3SUGLPYfYEIjW7JENuIG9/xOXlt/Cdpjp+SwmKFLU4W8y2KfA
dMT101rIhl1ENihNo9RAkOEuRKfocQw6z2279i2s9jA3g3fsirI4GN5R1sQ6r/90WRS4Q71Gahdx
GezwuE/RoRad2TNm+z5kSjvt14G0jl+xNDBW1ISnIclgEfO8Tvzm/Ym/HTCBtJCawfsDohsbuqdo
QW8yiBp+g5hYcZSlIV/f/4ngDMz/BiVuNK8XJ/KEykLU4dOW4xGokWR81Pn0RU18OoaiBCkV7yUd
Hv+WI6pTv0HvDO9Q7tu/buEYQLlLkbspV2BPVXMXPYI2MuJAhKQMqjD153wc//YZ1FTw4vZk+vJB
lKs8wgobohS6DeTjWgbf3v9D3o58XNxe/x20VjV0l32SLmjuu2VVE93i8by68iUujC7PX+hl/sbn
fEB9oEunYN/QpxRMJwiFZ1fs8C6Nfv73F6MvPYrs8LMOUkhk/5wXmEXNwWenZZHWnjMvYVPknkZf
sbd8hxrVp33vfrkNbe01DVQxu23vZQplbNTSfJXCd8jtThpIa7Npt44W1YrBc4YKGLRq2iun3xmV
b8W7FSeZgRLfhEFTzhs/YaoZbyDkgWrWABuvCcTZv0ShGIQzCU3fX6cLKLYFA8MJimZ5rXiKHtUt
1llToxA6wflzWtnp/Z+4EEC2sqZA9ZRpaJmj+QvQU7L5CJNYpzsX7PVeByfpYNheNINMIyKr5xUF
vj+gwnZNG/TSzK3tpw0ypOghzkRUSB910P+pguLKl7607hZmww2kP9SBRTqQpkxYiP4TD4/EaB0C
xej9df/3MvFGNJ21Kl8ity4UNEb3UKQzPCR/1Bucj1QUgDdfluPz1LH+MxfDfN/CNgYaLETtd3WZ
eTd4RkMpu1LkU7tNGmQCaBOuqup+vj+tS4tqgZ75odfmymfpGuKFgKL7lUTqu9vYFurrMooGFlbI
MGSNrqQuP6qqHJyyu0BYqO9CeqaEjUgx6gFMtN6voFolr6RfF1aFW2nADgb6hodINKVVaAdQUI3/
Pos8c9touZUFhGAoeLA4DFKD4stNDYmeg4euP7eF4RYIuwLSnzOBLHYOW6YHNNZ8bSCW43b82K6v
1ZmlMTAMHmbzU9SCLAaBRLdwQfnzFUB8BnErqOEE6aogLgzRgq7S9+9H4r/X7TfAxy3wzRB7ln2u
oxSUy+bDIBYQ1cDQ/xJBDfpYmQpNMiSS0xNe20HJ7ksOY27+U+Zd+ww3oulIolV8L/SmI8evZOFO
1GZdw5ZBn9QPFDQxwkB8LmcaOX4nC3o+Oq/hB9+0KVjMdzh0/4ZVA3GcuoU8otGDLGnUpHnHq9tl
RL8sBKxXx9HtQxd2hCAz8CYt0Sz2ERwbMLvp6HZAnUvyL/dgUpExynHTR0MdheF1BJnr9vR+iF3Y
Mmw3WQ/0Fp5NGBqJcAyZmoiwR7eRLUDXFFoaewQpW+k30GXbb0dSu4VJZB+pewvhT5iBpJ7n/90N
aJEfpi13XBELz7UY0AwFF6t0pWilW6pgvFsEiEluq2IhemxEDd1dkaV4Fs1OXtXrY7ORzXHuFjy5
ichGynJPQYTBS25TU2ini2svEecv98ZuFNnoLMAlhbWBSDPq/4NH1enmLF3ypDnt70OzQN+n3PcH
t3Wy0LooMtOVc5Fupss/9EHeop2/GR1Ht9Aq0STbNKwFfxf+oZDkmZ5h/nll076AKGaB1eTwdO9g
xwCtAyjJQAccGo0rn922AmYdwsUM+859yerUy5rxrgWF3s+Jf2VZLnxgZkF2Hxc0GSuTgcbCIFZR
ghDzkZmloYd+WuBCHEJP6pxowTnK6SszC8g+nslhAbXhr4lwKYRWIZlOBUhZ09FtfAvLEsR1RWlQ
wQnDK6HMoW+33CM3boNbUPaIqBeQ+dHqnSswFGG3dJwnsJveH/3CK1TALCxDbWmswh7CMiH6t29K
qFcfdygo3LUjHNpa9Ew+6lluSLnhP9sPkv4z9QRZ3/u/fimILagPWRbUGSVV2p610Ex9H8ohcRva
Qnatta/9dapT6D+fTEH/WbPxu9vQFqxbr9Do3x53MHq0dzBlcDSmddy5qYXrYvdWSqCwksKsOkMr
V95BnuEK8C4sN7VQHeDTBXAiyhLYwf/yGtzees0crxxwB3iVPaBTdVY4y9aUL+AoIodMIFkr3BBG
LQRjw+9WH3r0ePsuIOaDx332A45si8vwEbNvn3lfTiARKQnGdfar7MlPVBSe3g+WNzc7DG3hi6HJ
Bo7pUxZDNRjkohyyEDyUMCIRG3TKO29/2EXUXvmxNz8wfszCU9NG+cqVn8W4A6OmWHafWMtdsiGM
bQGqQswMMGfL4m2SUKcD/z1fQPJ8f5UuTdyCFC4go+jYiIlnYMUrX8HvK1Mnp8Ht+6oIl0BHNb7u
3AmKlm1R3bCoFY6jW6Bi0INpObTu43GMsqNHQDmTe6DcFsa+r4I2YQrY58iYqmrG+5KB1AKtvrot
jIWqHAzrbcs8qHZ05ntj/F+wSr1Sq7vwQe3rqikgXLnBCzXuqvYedmvQkHBJ+KGVdv7FFzVeyGFB
b3snMoZX98dWo3F0ZsNntwWxwMphaAzv6vOso+ZHAXe9I6T0nSqxmLgFTlGTvdPVLiEZAk96hX5i
KtyoCxjcQifCDsTxjsoYpd4E7FYYHsPd2zHELXSWeKHA62/O4xWaWV0Vzsfq3OXvtOb2rXMEUQEK
7XkUwzv4A7wgHwQEltyGtqC5FmXUR7A9icMFtMWOLGgLkS5vYeiNt447tCGTdd+rKK5H6Cp1ad3P
T26ztlAJHcgMNjZlFDcl0C4D8Jlp98ltbCtTbbEzEbGpKJagqXrzn2G9f3Eb2YLlmhE4vpLzWnuR
HxMPLrcrmLmOX9ICZgNbkW3Y2ihWk2AnEIDQKSnItRz4nFv958aJbxm83lJM26wKPS0iNiAybzCk
M/5xraL8Ya43eJIz+Ut6YDCBHATVc9ZGfwHLLdR/sPdAoR6vzzlsgW4imJg+tpMHQe4cBxoKdUFB
TjJrsuNWaeK2sTJrrpBOhsSFbFgMIvE5qP/PaOv/R1CKIJX8eg2i3PR468O4fhQtaF+FDGpXueTi
WF9rbFhQt8sQhBw4hBpACS8V0L0dc7fI2pwW1YHiTrYoJmr5GfntDwM0OsW0fcfuegnjlkCyGBaF
6EX3B1BG2R647ar2HRstMf1I8hxtflBWZzVUcUqPXXmyOaPujYi2r9gQ1OmLGqrbcdnCuy5qf8p1
/8NtUaztyTP7xhlahiAMBH8KOOdBlQetcW5AZ9YGJWWOzGwsMfE5+mcGUxeN7MOd28ytLWpvYAEN
sWCMTZV34ExDLh8ygFdmTs4IfGvN7T0qCIe+mREtS0+hTJfDMpVHCo4MBOfbsctF+CnPguEZ3Ypq
OGaTHOCUFWnohmzTAoEVvTmGrYUINHrPvifR/y5Wnni7iuG27VIXivAs8HqXKMugnwYo08RjEcZQ
lY5JljsObR3WotxMBC5gGPtzB/3qrvsYTugWcPr09uUUe1rpoxs3iFVpIGrT3MF3/eg2tIWHSTE1
MrUFcQ5NORgbfyjQw/X+0OegfyOizrz6l6nuSGH/OkmsdAQfORgTbb/DkaEPtA6am/d/4cI+caba
v/wFHZRdM1EPUglaPeygrDijjVpw6Ct4n8NRNIhhqAFdOv8zxD4dQ8U6AwkSAbnOG4lR4TYH7pXQ
Kc3dtjdqnVU+KxXU68EvkFpXJwndzkNTr53bFkQtaHpQDfQolIditQa/Nqid0Ky8MvELwRJa0ISs
Id0g/rTHZSE3CC+fg3yCOs2M0vCVLe5CtJy7OV5GC0MHJ1S4gj3uI7Aj0P/1Q1Xy2j36jJc3gj20
EuphGLoSKgh73K1qfoYEUfW5WXTxg61lfk81aP6Of4UF2L2MGlAftzXeKvllRV8lGjDdEp3QAmwW
tPm2LGyJBVT07j107qNPAxJuTmANLbDC46ccSI/R4b19msSob5vSp26RGVpwPb9z1fk8YlVMu0BT
TKZ6hsjA+zO/FJvB68DZG9AQdlwi4xKbzbElXXM/liK/m+FUdGWvvBSbFm69MIOPBp7347yHXixv
IAUFh3rH+duw9b0mUJu/xHzjecKJauOsCct0Rv/N7ftLdGH+dmdSBs8kWKWOSxwWMGQbPbhzVI1r
kers6voSuXQY+6ZnWB20hJ9tSYIf0EF2yzUDC7i66au1zZs13rFhNp7khwHqKVdW/tKyWGCtAgNK
KDSVYx/657d40izv/HZRbgdJYOG1hXGMgJLiHKMH9TSUQ7p045Xt+NLEz//+okw161DCvsnMcedt
n0RTiGOQQ8nCLVgssKJcN05U+UPcwKvbdD/JUrk8EcC4x0JqQGEu1ewrZPclqU95198ssFY9uU3b
wugMYRNoO3lDDLkwuPbl4rNXFfuN2+AWRvE83IrK78e4kF9rKBvi2lM7rrfddeTJ2ac52kdiQ/sf
ZT4+oenfbU2IhcwGdFvdFNUYkxU91AbyQeF0zb37QgzaTUdFG6L8xfIRN8zod1vAQcGLtHA7MOym
o22FJSKUNDDxYt4hYp09RtBNdvuYds/RCtF1E83dEEPR5WPt8782WX1xihO752jXtNvWIB/iTK7w
uwwh7Ssdz/9/e3legN5og2NUtENsWv+fbI6e/Wb54TZtC5ioHA/1MmFouPUm2QYx2tHtumg3GhmW
FZDHKIcYxo5QMlYwPC1y0rpt4P++O79YkmajaLrxGhWPeAX7GHYkglrj6lj8sXuHUKTrG5Z7UIST
63PQEbgo1M9OC253DlH0ObRNn6s42qL9tmn9X97OS7cN3LfOzH1XuoYng4qnfP076GRspqvJ1gXU
+9aRyTMpIaRU9vHKl4/RoOBIuboVvX3rvKwg5jD2ZO1i0HDoBzR1zw8+adkntxU//0EvQkUte22o
WhRMYnQJGwgYY67QfnUb3DoyYWxZkgCFeojBe/mNor254QJaY26jW+jMwFCa8zXQ8bbJB6gYQdjh
Sopyjog3rkW+dWZ2M3gleMPoYpnV3gSLpx6OYqNv+p+QuCg+E4g93kOuZVeOkWkdoxy9MbwgE9aJ
wtMh40bCGGX4y2WZqN1AFDC40oURb2I+eD91x2GYDM1HpzOD2u1D2bY3ZIdod5wP/Vf4EmFfJ07J
HLX7hyKo9uly6tvY4ya8N7AtarJdOmX+1G4cYlspQd6fWrghVfBdg9085JlQMXRbcguy2B+F6k3V
xqz1FTwlBghwUxiRu41uQXZeVdFGfOziPed/tf0WZ6a59jAYnKH539CndssNpIoEpC7rLsbqmHtI
4EOJRnfDdjK0bRNIv8NfTJMdEjzcfAQXHa7WpCcPrPMq7H18epiGsmmhNowVhilEk41QYYv0h6wy
M4FbzlgeAn1W+vHlWS+QIh3oq3z+uMMUzHF9rH3Bh0xkpUugN4Q56UzJnTabU60B6fjr3bIIONQY
+6yOR51B8NbvD8xQtzI8ldYu0NJ91aRCHakJMthLo/G3hkGDU8zYbTxlKOYQe9n2Ye7b+4YY73ex
9MUvt8GtdBoCWwucYKr9g1fOv85ay0sAcXu3sa1D29BMo0pd7x8K+Be1BzLS7FjSgT47DR+dYfDi
+OtXSPqLMoMMYGeSooDycdVX3xzG5rjFvR5bQIVZwTC5BLW7uFPSQIWzd7kHYGhrC4BzVw39O1qm
Pt+gC9aGoY92gdJzHN5aFb7PTbNBhTMtVwXV90l+MRDpdvmimLsFTzJUdQGX5zXFNQO+YigadWR1
whAGtwAKNcwdLUr5mu6jGG+CDQ43HepFJ7cvaiG0UGC/7YQQWFVU9NfK6+Ggm1m4xYtdTJYe2+Am
APvYphj+IYFOJZSy3p/4OeT+s6vzwC4iB7Qjs6/mKS22ESrMA0T6FSubrwNfRhck4ScsoMomMvBA
0lMKRfvqsweVvWPRtvT7+3/AObDf+gOs/HpY+6DdGB/TAq0wkExV4iPaZsSVAsx5lLdGt5BaoAbr
cV+PKS86yCqHEg49S6XutjwzOD1g4XEl9s+L8dYPWbiNFlj5TkM/pHryo0MNWb2/eNurb6vY8qeJ
nolVvaH5vduiWTCWMlS53kaRBJrdwiPi6JWOnRShBeKwiiLo96069Q10w0NIrEFFeg6uLNOlr22h
uKpBF8xbIpK613FPvoDf50JkQ5RaCI56CjEVTSEcVxlzHJf1bqfI/ZzW2y4nl52Q8w7/0qQOaX7c
YJt7aLbM6SWdQ90LMfXiqKJdhrtrGHqJx4pjD0t3tGGe3CZuYbcLYYO3+BB2rDhM6HZoxvm7SzKG
WVvALQ1kw3u0dCZRC0cMyDrLvLpzm7WFWk8EfDHDjqFN98XHXfAwt+bGbWwLqH4FXY6+8L2k8GDa
URTcO0yQNnUMFAuYTRCW0VAzLyl7CDlWtUcOJXxa3aZuQZMZGUEP03gJ9L4hwNnru4xCKNNtcAuZ
8yzLvN+ol/Te8tWDXH5e5y5PGogUC5pBXmXzBip+omEA7FP2AGcPlzoeD+xSMhzUSAQaspeMXX1L
pm+j37ith11JnomRsE3ZIInqt/EMXWYo9LoFiV1IngUbtj0DclBB+TwP0UlweBA7fUa7jkx8U5t5
xLTXXH9czXrTqOi329AWKvMgnLYeTEeoEwj4oTLzg43Ebfe2y8hM6q2dO4zdUyYO+7J+ooH56jZv
G5N4lG6WEeEHzbAn00YQVZj5NZ7ShQPtX/rSi707YmFeR/6KANT8YJh/D3qvYwRaiIyyYaiDSsoE
5IzgsG24axg677duq2KBsm5DrU25IFBgZBvBXQRNu24Tt8vIYz2EpUf9LJngKjNAigeyRVfS3QvL
bZeRcYIFI5OYdTF3CfIHb1VXMsVLI1sn5VIvuYHloZdAEZYdzqcwFbA1clpsu4jcziO27ZHLhOrt
KxkobA12+C+7DW7hUucUGsNtpdM9gFg7MeFXWHFeU246D/JGXutbx6Wc8g7PF/uQ1nsP1W44Ymx8
f5KUeTdus7fQOcLBBGrXLX5AleuhDBiMXCLkV26jB69TK6ZQwiIUFoRlUeRwzYL5BLrYHAe3AMrK
Bby3kqu0EiYEJRGmLFuzuB2atvBULc4KX+GOmTPT3BRyEA9U+Nc6yN++FxG7dNz4QbjsbaFTUq3m
Tyab4NjvytwHdc0OTc99/0pwvh0/xC4jw1ZgVRTXn5SH9YyMCK2qN5MXyucoioCx97/ypR+xsJvh
jX3z502l4yjqT3TnHFY61d9dubMrGek5Ff8vDIhdVW4VTO53KLqii5qOhw1eY+K05xSNZ2onT3po
PFiAMHG7dv5eOoUXscWdSrHBL2iAu3FPw+dMZmC9esPP91fs7d0OEgqvcVHCzHMRme7SIAiDe4OG
rrP7a+h0mhO71MwraP3ve4ZbR77KDxRC07ra3HQEiLQgrVBcwlU7P0uVFsVHRTP/aUeJ8soD0aWF
sTAdRHnmZbBZQLGjglvb8mMxrL0SppfGto7cHOKZ8AqqRmia1Z90lX+aQWh2Cxa7DLx0U+V37TCm
zNcBjKsVjBx2l3dKTmwZp2kIFjAG2zH1c/Mz84NPpGkch7aQawzqGHPQjOlo+jymAUzwIHFlrpRJ
LuwLwrqi9iP444Un5rQTMxzjRtgr35T+mWI/T+iMd4KSOP/4iwywV/D1Gc6dugqmXwe4N3wgo3ly
G9uCKSFeMAWwZ0t9wh+hE//DROaX29Dh62l7OFEYGBAiWUf4Yo2GxNEIw3q3wS2MMq2LiMDwATIi
G9xCu/oJGsaOIWMhdII+3zwv2QJ5HfOphnEGn9z6QxHpFkJXME7yaoUv26AneSDB+JnBTsFtUezG
2ancDXz9WgnzeATKNnXDqZRN6BaGttATkoVqhBPHlO6RiH2Bt8NqeHb6mnbXbJfPwdqB6pjyHnsL
3eCSgUqn26Zoqzxp+OdGWsshLZj8Abfu/Nijjud0yYFi/OsgDylDihbtHSSk9KcStdKquAbNCxmU
3Tjb42vWpMIJ6i8RvMRIfjRZ9MNMY4TuXMd6KeEWSplcWZRtHn6F4+UDRsJwJKaL2zFtt9CCPLRA
dDer0qibp3tJShh2tk7cfE7sFtqqmUcIQyloDPAohMMWHDrbgrnptRBuAbUdQ1iPzEWVBgWHvDvE
PI7/1gmdAt5uom37XhRdP5VQIJHP8Cwq8KjtppFDbO0mxaAFIAK/TNe9vNtZ9hMum4vbHmB30UJ/
uIEfkSjToCs+l6z6zbbeTUmD2PJNQU3wKMbnMoWLPf8oy6n7QYvQu3JSUwDyjfw6soAq27KFCyZW
Jaq8J1CSf03dPDuuyvk3XxzQHKbJXlj2ZdqDOoeTDia+Y1M6Mf05sd+Zx1BBJjn0i7QR/nfB6DfT
jL3b3vifTtpo4rDX0Hlab+gQWfISnRuZE9kEE7fOUX+Eq8c8niX/vTI7ijWHE3Qvv7khyMInxMmC
qmOYOUwOYWLP2hn+3lHtti52J2mzT8U4izlLpJnL4wC3shuQTNzqKcTuJIUZUb/B5w91t0rCBso8
atJ+cloWu5HUy8cd/H5oCtAyutPh8MwbN2ooJ7Ys0zxH26zQB5J4FfNvYGqbn/qhqxyX3AIopWVb
kw32vWjz+Y4a3EnN0Ve3RbHwqcxYaDic8aRul/7Q5JsHQ2zXFbcOUHAGJO1XL0v6zhvvpSR33ta4
PcMSu3tc0Q7qVGMdJZSv4s+12qLfa4Qqs9vGZTeRg4WEJuyiosmmtLgdYCt5Y2r5223VbYQWY+Ut
0xomeJP9Co/bD7ua3TJ0u6012KFqHi1RkMA1Sx36IyiXTqQhDjuj13u5Gf3Kg8rVkngN7W5mAj8s
U7Ru2aLd1rrvdeb3Il8SuogPHj0fRKFTNQ8Vx9fz1rLq6JyTJWGbL1N0b/loN8sn7iZrRmxG0qaF
6KH9NSXlXtd4mymXYzONbpu5zUmCTLTf7GikSEJv7A5huP8jN98tDO2+VrhyThBXDKbE64ObtYB7
H6+F49XcJiTpag5nPyRTsrTT/W68J5NdS/8vJCw2HYmBBqNW1JIT9FgXB7KH+QEUpWcnbNp9rUUo
6DrIZkryrruNWvmHLNy0P2A1Il9HYjnO0wpB9DGJKtoeg6i5hU+FY6pls5EkCQ36HvmYTCH9Wpv6
E59bt03FZiHVyzCots/GhFUUOgYE3tQP28SYWwIaWgCtShNBEk2chy9+tT6KrdAFcTw87UbWHfJ2
y1yyMdFw0zsy0fCj3scvTsFi97ESMcM+ktd9sgYyOApTMNghg1DpNrp1flKYQwL/VZ9kcj5spjkR
6l+pqV+AkM00gujRNDBS9uBKwNjT/BXgdus2aSu1NbJt2TRh5DFa89s2X9Up56Hj4NbBCZc9qqdq
7ZJVZm3c1ktQHU3dFE7Eew5BlNcANdIUZt6DLgmiLdOnKqDjdgc/i92NuENs+oFu8ln6/j4l3d48
st2Ep0Iujqtj8w8235uWJiAq8feMHfeq/uzl8tf7n/Wca75xSbTb2Lyl2gZcnTE2C8VjNoXhz3MK
1h/CpXc8SG0u1i5Gfwt12CXTWHyYzZh0wnfpDMOHtWrdeMsZZxaxLmnCCmR5AvoqP8CWqHfbCGxC
VrDmYeMx3SazwmPtMRzW7jfxefj0/upfgKvd3Ut26J6IbOkT1sz9N09l0WH22sAtQQrOv/rikh62
epQFydtEtuNzzfQvQ/V3t4lbW9iuG642VZlEb392o/+TUu52JtntvfvIMg/mvSaZFnJksK/tNt9t
3w2sLQzviIYOS2mS2R/0oaP+scrhLu62ItYWVkU8X4Ium5LMsO4nCkaw1ab9s9PgNiVL5LAxCXyE
eSngv5KH25doZ04kDWKTsqJJ5KXIaJeoTcubdmzWezxaXFNSvhDhNglJhbuoS7oMCRkiVR6yeen3
tOxHds1p69IPWJGYtZDeH4d9SETuMXVQWKabDa7Tv9xWPniNoS0EjXrJF5XsUZ42M4yf17Zy48OB
Cv968N4Um+DVPiZVqT8Gq5eWWeXEayR2U6toWWuqvUXuNVfPch7uGBvcthWbisSafsfrYo1tvPL4
ERfH5zby/nZabpuLVFTTrLug1MlMPXBL9vBhHSHG5ja4dVjsJt8LL8x1Uutw/SyyYIfsncqvpF7n
Ud44SW0+EoeOLuyGPJVMHUziT7KfxZ99WazFoZ24ObLBNMcKmjeOKYfd6bqPq4ZQXasTbyX0CLGP
rboRIMYOp/dX64JdGLFpSkM1C59m45CoGhIxf+1E+/NHMWXdH3i7FuZrG+kZ2mFLlfPuDgafcLSC
3p+vvi0+D4ZHyvuwPZbEG9UjqtxoHERxzmyHSdUVsgsS7sdJVtBuF/XsPWe6zpvEDP7zOg5yeViy
jbcfSm8Kzd3cFdshL9G9etBeyHvHcLB2DhPwfoPIkUoKru7A6f5jWK/d7v+F2VvBYG0bIkMHWeEp
nXTa7NHjKntf/GBeieuPgD7Z2ShxG7/2/VYvD8p0urkdstEsh6Ufw5v3v9/bG6NvqyGPeb2GI3jZ
SZ0Ntyha/g2dfKcz2refdPO+EPMIe95kr8eTkP0tKZYrd8YL+ajdTFyJbskGseuEl4ORN5Mwq3+a
9rLSuM54wpEHZDPB/L4naqxDnYidniTp+KmGzt0V5FxYeZsIpr2gNaIOdLL5yjyRhuubwuSj23e1
2V9BRGC3Wk86MVWhn7u2DW9Lz9ROiZ3/nz5ivuwN/B7HJNyy/uBj1hG8OY5OIWkzvhaBJrzJIG40
HmEPYSYeG+65xaTN7Npnb9uDacOiNxnaa+TcHGCT4WbS6tvcLj9iptDdqlHhYeMhyNkD9/orS/52
yKOT93UWYLKpnbM500m2N+zooyz1wEsO2812za5E5L/J3H/3I98meAVNQ30YY+KwaGX7V92Nv+c2
6+6xxcPVYM/XH/CUzj54Xtaf1tXfDmPdmnsj/fGWaFN8bsO5OE2NwsvnWvHxocgC8VjAMmQ4EPzX
lYW4gBtbG76TKiSjAm7yov49NA3UxLN1vXOLPSvXivjU1n7I62QOy897qIsTm0EvdxvcSv5bLr1q
4cAkX5t/inx7UNrNysy3SWhhOLd7sTVDQpm8MVH9AU4zv5xmbXPQuAfDeDb2Ogl6oWMEnoRwQDtd
iblLX5O/DutoJz1qi9jJx2r56PNPGfOcLv2+TUGr16jPeiN1IjV5hvp8lHroNP/itihnlL64NKPZ
cwWPN0cFLUS3fbaJ7gj7oGe3wc9r9WLwzBSwiKhRRJNdXx9FIZqDEQDR+6OfV/YNkNtGDgVbp8HL
8yHxDQq5Xsvmj9Xmd48jY81jS8P+GzIrc6Vr4MKuZTOv8hxGcj0bcDFqvOzYm7Y+bF4PHi+owm7H
hU2/0lwQPqxKJZR4j7iX3g3D7nQ98m36VVi0nZI+kqOSz+xbjZrD5zVSk9teY/OvKOuLom7wmWFG
7h37EpVvKAm4nf82/6oZ6nJdPKC2nL3+tlng6c5z8ff7IXQBtDYDC2VSWhZZ2+O6zn/RfKkOq2pL
x5lbB93S59nm17h/RYO3nuB2VB70zNzuQ7hivMYWuno8HdSmT3yore7obEfbJ67rbutinR673zZm
GfEg0O/FHwrJ9NjMbruZTbvKkBPJep2bJNLe9Dj28ojn9cEtzm3WVa6ydUH/Xp+IkJ6gXfy97ppv
Tktik672AmrsVGDoCHSxU9nkP/tdurXz+TbrSi+TzkytcHnx4b+8Rvmf4x445uc27SrsfTgkl9i6
+mms7wPqfRJZvzg9ZSAxfB2G47Bksg39LpkN72828K9OZSkcP6d1fsAORSlWn+uA3vQ3L/IPneZX
Ll4XkG9zrlpWzc26biqRRRHeLSaHBL5Q/NEtWCxwlt4Cd84VDzCkxhlR5t5Dp9WVk+jSzC1sbrpe
wipfusRTp4ZShgb7MLtypF4a20rsaC/EKCKcE5D8/tkU40O5wQfMaU1sxtVYDPAVkygtVuF2gNHY
ccgd81GbblWU8x55DNu4Gfk3Fhz2MfvDbdJWVleDATmTbkaYRIE86COnkXRcj+g1cjK15J0qyyYR
AmOqKWuOC71yO7yQrdii/WIK6iDvIsRILpGp8MqsvwdT6cMy7cuz29KcY+hFcidXDsPDgTcgok3N
jSeqdGWLdjs7bRM81NHlIiVtkg4VM49mDyZbvrvN28LmUOzdFvg427ioH8ON3mZc/3p/6EvLbkFz
mHI0O6qtTxRumw/QttPHCmWdB8p3x8lbAK1636x6yZCwLGNwA+Ih/Vgp5SbT4tusq34b/BZ14j4Z
hLml7VCAOdKUbjuuzbsim0dQR8tV0uXsro5OXeHWd+vbpCszeHXu1WWRgAbkH5pu/DLVpdtua7Ou
TBexGR0zKvH0ZiCOx9OReG7Hm824KiEGT8mAHRE1nD8gTPSxHAa3bMXmW401/FzY1qhENOab2cQT
G8q/3w/yC2eETbcKZxFO/dCfn4gmuCFJGCFodmVFBPaON650NtsqVPVSt6pViSa+OkZhET5x4ld3
IprkSbBsOcGOzjtqODtcubv8y4l46yctzLJ5b8uRiz5p9LT9sY0LenuLNqtujOTlh7Yk+PWZDAfl
TXtzGFpZP8ndR/rac/W9GsT6FHWTOaKaYNL/cXYlS3LbSvCLGAGCIJYr2T2LNGyNtdiSLwzJz+IG
gjtB8utfjk8SNK2OwMUHhwKDBlELqrIymzBv7xtd7x9Jy+ZTUYn3UT3qtGv6I52Uap5mzLMnTdMv
p3Hq5X3Vj/X9aK28q/f8725qg3uyb6TwCzEurmcleRzu895eYs7/0Er9E+ah15AjcPU/e38ZLwUL
iOkvEZmhPKCjJRkN9FO87piLMFN9VYyQCkNzacJjkhziSOrRjyuHuAizVQE+TYqmv/CigFbyVKV7
3DQnv507CYOuTUFz0ZjLvodnsdM6yZXww9sTF2HWdasAL/CmL2ELKd4gls8qqv712/hLTPshnIs6
tJifjEHjGA6feawedtp7CTwI4koZyGFsGylhNKIu/imC9hu10i9RcBFgO+Y9Vb7gSOownu8acd5Q
evB720SOa6jEHObrBH2BpqPdIyWdfgpXNd2441d83S9sUyJYrdZde6lpqO93u+uHA2CB/hBl2ggW
nAIG2R27xn7EfcRFhQWdacoV/Y7LuNK1PC8LBuXiNoQv8rpBLu5pKUULnVBj4BLofSQwIxP0nR8s
lLjIp30XfM5bPAXXqvoUMDudhvJQN4LAlZDmwp72vDcU0u/1hZExStaalEkV+033EBf0dBxoNRBa
NpcBJeckh1RQwoj4w+/MX37RD1bLoQ40a7Big3Jp+FxtjCZqNp5Vif9oYH9YHKruQQQ8dXcp6zXH
s/7pYP1247K8+MNXwq6Le5oA1qC0LAzAcfnOTmRaqhTTBEM6jJw+snaZ3naF8UyHXChUJZplZ5iT
ASy/+lC2j2BS/svvAzhxsEG7G/DNub3s1jRJZLhNyH5LPfjlKfjKIbk4qLAPzN4KCkTbru5KpU5x
Le+J0l/C4xYq4D/k42t/48U9/fCRTRVX0Xww/IBZku1sefU/E5vqGQzx9btgLcOPhy342yKUM0ua
lTRPEVgelqRdouGZ5QI76UNb7WmYl9s/6xTqW7jhq1tzYimoE8KFAGV2qcJjGpK1RzTVRd4/VQac
I2kbtR25GxmtHnq8U+5LMUZPTAT0s9mr6I0YGij+WF1mnRD8BODX4FeoD52Xu6JF1a5D0F4OsYN4
mmgMG02epVcXoTqTg7OaIQ4vkVJ3saU63RWwmF7X9Rd82jrzYO6mDjxqa4k5JmtOOWjbPFd3Kt7D
SHm0mB5lhxBT3vNRLMk2eb47XJoshjLXDGQ9nr7EioQXAwe/anTDHV2JAC40zeTlsnNB2kt02LTT
5HtOg+NGoL+2tuMiQlWjKNCiKqAngatiWJ2Ate3Gi+lKycFFp5G1HwPeGfReirpMj5Juqdkj+XbT
rSf8xQWpaQPqPdbx5tLOUp7GuX2z7tWtK3Nt/46Ng4ur4mgHtJjck/ZRgjk0bYYwgjEPwu+p4iLV
KkikK9HV7WXg8fRJ2+o5Cmbj99B2YWkNKJtaAqLiC7qRIaBv6s9iBpLEy1pdSJpFJ3wzxmLnL5MT
onvSMnj2W9ox1XJj6yjzNshQBedJTeo8EXL69vvFXw3uXLl8JvQwlk6haS563gxLi74hdzyM6j+7
ASQhi+D707ZEfpKJyu2E5e0kSrrSBiIsS5sOZPw4aeFzTFy5FAR7V9ayxlTfZdnLLkXgU+kcz16e
Aau7nqFrDd9rC8tiJPpgFSoKIbX6xr1/9SuAbov+HNl1ixqQGWFa+9Gdcz2+lZN56CJ5rjArR3np
l4K6ELa9H1VMclhAU+SfVaGeIJHphxgmLm6tzRW1RyRf1l7/ZaR8KFT88fd39NXciisXtbZC6U7H
QCKisDegtF9GvXkkgADdm2ZRfxVQgv/w+z/0MnTzS4KFP+QmWOCOFmRT+qIgaD0mmncDWp67uZ8P
Yh/NPmzA5m/dmMicNMAATZBC+P1f/i80vvKn3Xaoio0pEe5bVNH7NdvsTt6LmYHAaC3M3TwHSwL4
h0orU4EHFqo9KTV19ZEbUT21R+DVIsQBuC6ewLtYjo9oQvq50s3fTe9FE4mlnUxsMwu4Mhu0CZho
75oWs7xmZF9/f3qvhm2s/RKxfkiM1U6Hrjuw9hHsf0CVKkp629U+nh2Lv/zRHxaHSMZWlVUFvyK6
t3kR1ydZ8fnOb+eOb0fJulvRt0MKCdWrtFnmr2j/etVysHPHq0iw5I3tKOtLVVIgJvk6J1HV38hm
rp25U3GBTkTZdEXRoOG7/2PDcU4P2/ju3PG2QG/TAAKsKLjM9G6dg29ztXqxeyPiORN3cVkOlm/4
nopIBgav7vNUxD4tCKztOJB17Wyvh725FBuJ7vKcxynYXKt7r8siXetUNIwElLUu+zQGH6BY8KYL
1+OG77vyPV3oWr+F+94yBDi2H+VDp6R+RIn/Vrf61dwRB+MYkVYdlDkxCXcpCavOMQfDcsjj4rxD
rM7zdBxTioQojlUszSUawHG56feYL/HzLy78s4+hGSm3tUKvo/+4jc23feke/L6pY0a6bi0d7Nhc
pk2U53XqlhRTPMWNsHLtozp2ZE3VBRxV1ovdFp5UTL3RBLMQXlt3cXa7YQrqInj+Uta9RcZU4q7H
XgREyLccSyKo5tLe4pUXV0AJKFInZEHs99u5Y0ik2Lt12FBIAQghfpJUq4R0wS0Y3JV0xcXYDWEz
4EUUN2ByDpNgjf+a8+lExvZTrWrr+QuciLeXTKPoz5rLganYsQJlflN98Tscx1QxUEPnoVewo9p8
Am+xSVdNbo3uXLmQvzCcxcDCq2JGGj3UfQJc8pbk+exV1ubKBX6FmgXbtABJ3YbsNMbRp50yv1Nx
YV8r6yidJNwjP9bPUI9urfBzLi7my4YoOLcgIrzU2/Cobf2x0fbWXOmVhNaFfI2bnOaVjjW459ux
fTv0QnwqIlOeOmNATErqElxQPJriRJiSftuWJb/xornyoblzi2QUbHSCtjGY0qG5B9W3ITn48t3r
irqIsIFFoCVTEa4op+Ie9Q52P3fr4mdbLg9XOygNjZqtuQQBfVjH3EAG3jezcXm4+AxMCFsI0qZm
jT42tGMnOq3rjRh4Jcxyx9/zYozjmJd4hA2beuDlXjwroK2/TxpOKfU6fBccJtm0QUFxxS8Y9ZSY
RaPCZza/s3fhYWaKoQk2Ih/u4/LfNpcXC+JFz407Xn+1aFRX49Sg34v25tbf1w33Igfn6hc6rk4e
fKyW9jJCUPVMOb0LBfOM4i5EzK5HT6sWOcIogzEJaPE8mMMv/4gdOxXLqq0tYEo2HsFqAzKE+uuw
AOrgd1mcpKxjezWyGk93iknNdOKL6pKaisL3vtCfH2cx38OpZX17qTj7QCqr8WhXXgzO+KhObiYQ
ZauhQm2s6MMmZTQwSVwMt5rKV2w1dmy11hKSxy+ZHwVvxmN5zMdD0LQ0jRsa+L0uXZBYNNO43vWs
L4SVQzJDaoiEt6QwrmzfxYgVFCBfdAIb1PhHbZIpbsbz0Gzmj6rs1xvY3BfLfKUo4qLFSpJrwPBH
lPrJ0Z8l9AnTxYQLkjVcICvE56UYvDRJuHLRY/Fu66WOAHZXBRHv9lK2jxIChX524OLHRrDSag2N
9cuq+/uu/srH7exlYS58bD2aoOQ2rkHCFC9nyGTG98GQf/Jb3DHfaLQx1FTwbMtn0aWcFvK0hZvP
tD5O3LFdjBLYod3gG3JK25SI2ZyCaPnst3PHdk27ayXzo75sjP/T9rsFa5fy0jXDzh3TJcM8Ny2f
UVjBIPmDZvn8hmnjV1hxAVUj4NHM1FZf+im3yTqrb2U0+X1PF08FoJO0VJD6sshZPW7QODjtpNz8
3I1L2lXrUYgxBsyYxtv7gdr6DOUqr3YoVy6gSozkGCE221xAvlS8KfnYPk+lmjy3/uLlfijy7VCs
6ieCxpmduv9Jur3t5C15BP66E3ORfYvtOKmjGtd8oMeMVqtCJ/wIocwm0MZ5MF14S+76vyzpFX/p
greqYztIwIGw2rXWCa+KPGkEkQ/rNC+P8QiSc0im/xv1ampTpgOWtERMCaa1p4cW8kBPo6D8DlJS
9D4fa5mGMSmfI76w076Q5Q8FkiTQUuThA2j8+V03k/ouX/AuSuMJVOQnuh/2XOR5dGdVr89GrTlJ
qmFmD2KxGH+ewaJ9Zsf+qQxMezfWW8fuwq3rtxTtcyjlLpsFK2Che/qxqWgr020O2vUEhGeQ0fwA
px8EFc6EvMxOVSD7u2/nugdOvjyETGQZ68eK96GBdtLA889sCdsP0N1BgyNE/fNPSaf9GdOw9FFI
JDqEiP4ZlK/mRqi68t5xwW3lwbu9bRBqQd5wofQ4mdHcSNFe7uBrX9VxZRY8LzwIR7Q/1mq64xja
g9ScFuc4WItHL2/pAtxoNI1bU+GOUnlg4mMgf3X9fAs/dOVofgGzCVYLfCnk3UKo9Nii7tzYtvcZ
UuPKhbK1AwgtBjw1Ly3YcJNPhFGvURWs7L4X5AHOlB0FxanZowcIdENKDLfT7zXiAtnKvZcdNFBR
wVknk0oQQJ6tnLqz1wd1kWzFuNZ91PeAydHOpNESv5swYe73SHPZu+JAiBpFVqR+QfHAlSlT1Fs8
M3oXyRZSjdpc22Eafp/uonp9AoDHC2SNL+pkHGQFZj0GgPiyFzuEPQNSfFJrwT7+/szDl6zoFUN1
oWtAV8doTaK7XbFCvI2QF/+LNnR02oDFS449J3827bSnM/TG7yM4wztjSVSmQ7jzx9rYrcK/xL/y
umDS7VvFOqgJl20F+HtXP7GcfpvGZr3hMK4ENVfkkYd5tDJMD1/aIChMSuVOwY2KjtNpmF9ap3SA
AJrfdXOhdTJqLcfzor7IMn/q4vJZbiT0XNspM6tIW/oiinCxxdEg2WrxPO1M7GeFLveiQZ2H4AFW
Y45m2hIM7DFgija/XpMLbSv7bYkLISoQ+UQEdPEFIl/L/PIhF9pWldbOWsA7daoL09wIRNHN3npr
XbMUF9smoBel9DigRM726UNVb/H9DijRGUjkSSYjinlPO7SZsnZrIUHQav1s5DglmEXOx7SP9fJu
G2104y5fia//bfKH3M+yVhbH8vI2U/LvqQQ9adGbACXSbboRo65Yi4uHW9HkCVQZVyCcaPeUYAYX
IIbCYCRHxmuTll3vBY7jygXHFVuYb0esUPDlx9OKn5ZUOrrxK67EcYe47fc+8soaLgZO9B0fIW0J
W+YWpSxbI3NrFr9Htot+ixc0idUCbDgEg/hZDfF+Fk3w6fc7f504iyvipAP1we0GSGZ9CafQpsg/
wZNRritoiKCTA8S4nh5GNeg6OQTbE+g0jlnQgLn093/+2sG9XK0fLimF9EG79BVcSUy/1kVzD8fl
V6p3cXEm2uXMOR75mi1/iB3ihhDv85JIxqm9/J4f9q2HAbnqgG9ipg3kavP8aetuFtP/CwGvRFzi
1CdKu+57HiDN6XaiIco45PzDtGEaLKnlYY7Emrj7R4tmytPcopx8qqI679PmIPND2B/sPp7z4M9i
bWAno85PNI/omx0wJuD+Z5lAKG/4NuaUeFU8pMunROLQChB6VBew4d3JudPgxyiefS6IdMEe4oBw
UL8fBViEIpEotsskOLyKKVI5L5AIOIajjHiJY15SvXef2BJ4Lu2UUnqAX2ddheUFJEjHaZ6H+gkV
Jy/qAC5drIec7BAIjfdjqUz0PG/x/E03ovH0N046aWlPx2DZ6wtfl4+yNmDh3TTzSt+Ui9Vriygu
kfkCc1Cl1Yapxjimt0rP15yJc+hiV8zWeD1fFkv380bpChLI4oajfH1x6aL1ZDj2zcAw1Ru37f92
9PxyjDN6pWvSBegh69wWCbLCCwv6MOGyeDcT8oefATn+fbEMQK8OKe1et485ghQaFb7G6XjvmKrx
qDddXXLRF6maw1QM1nrdFOmi3wRkD7ZiUdVlLaavE63XJCqi1SuFlS6iCfDgeMLnBPg45h8K2T53
anjvdeAunKlpDDWcbVhamz5VUSdPUyT9/IoLZ5KY5Ue5mgeZqts+3dr7fptmvwN3MdNRH9MajKFB
tmLSPA2DvEpY3+9+d9yFSpWCNBtyJOxcz+FTDCv6WC/r7BXspcvEBa7XKI/XrUShszmX/UlNXhxK
8LWON2yOCNGyHMsLk8P90NmHndlvfjfFiT+sHaJipbYEh/0uTozPOybM5eaV12K49ecUpWuHoyUh
Nt4ceGOwEG+dsWJeVGFcuigpdowoaGp8zqW05MmymqSS8twrLZQuTKoeMX1fr3WQjW2V30MIdj8t
gA57HbtLRVYIKWao1uRZU/TPgVnergP3vOUuSKo8MK0IPh/YUGMQ2zSmVIJ+9LvkLhHZthyUY7i4
vAScPsRhVzz0myof/E7FyWhlXyDSV311EfuhzzWpZBqb/RYf5pXo6QKkVNRCVc5i9cm+29XXOf/u
t2vHOqGyW5VjiHQiKrYHzpdsqG7N+155GUl38qJfRQvBuQDpYTOxP2KwZCcNVcVp6Br51q78e9EY
kw15uV6CZVnTZR38+qrSHcuYEelKoFzKy9bxA5yIx3ouNlOfvA7NBeXv3ITbPvHiEuPQpnJvkmYp
/LyOi1ULQnzlgUkwoZCqT6PgeLNFpPDcuJPLcFNoWwSsuMixOvVsSZmfTjnHlNfP3lItVqAQFGLp
nNdJbY4vUTl4tT6lC1cjA7gzgwZrNyN/UtXwvTOgfPD7lo7ZLpaXDbjBiwsdiioxZKsfLLIyr6cA
IHM/n0pt22Br2IjVZ7smUJQ/m3zZPbfu2G7TcF3QxRSXtp5IUtYBT5cZMqV+B+MEV4hOQ9Nyw8Ec
Y/snRMU+qbn0Yj7EZXFCa9GpFvA/jRQPSPUHlptPJRPazxH/AkQLzWhbsuK20AgtxuCNBW7M60xc
GFqHBIn2RCKsbmg+5OSgiZWLX+tHurqQcWEGDt2M4iKCPU57GyGJLMf4hu2/Xs6ULhQNihwN+DtU
kNVBmCdoGY7JIPV2OkBf5HnyL3/6h6IOSAyUbUIaZDNkugA9LsARbz3feC4iTQad4rPWxaVbY5Me
UfVhCodvft/VMVO6hOhfa6qyEonMXq8PMlR+RuqqQzZR0dcd2u+ZAOUf5qfU8jALy/wqRy4Ura3k
aptyV1mw9Tptx1Cchnz3e7G7SDQxV2xAoxNddjmd82p7Owpz41ReosKvBTrpItBa2oCorLdBBlSB
uWNTZx/rPJofVz7Hn1Gpqu+8PqzbfgcRfJsX66hAIFCcgm3fwcbiCe6ULtRtr6yQB555GbTFljc1
ZOkeMF7m98B2MW6yULINeiTZ+d6S8zyARG81QXTj/P9rg7/2AZxwvRyiqPQCU0WBtz5hbLN70+w1
T22zft3sCPdD6JaBu7NKbL48Cza+04bkp129aLOr4n1pOb/f9nZN0ZYFnqM7PnRRrNNhiMn9osu/
9KKLD3E1PITz+G6qQSNDYqA8Y7GWT2HY1kB2yT+9vrKLorPbXqCPcuRZiR9EtwHSznz46Le2kx9w
SqmUYSCzvaLDqczLZwBpbvFfvyzy2ldw/M5Ra1Nty46XFGuf5AaOLIPreeMbX1vcSQ86M0CthEQq
y3vxNDP5gg728wyu7uVsgjJoea0yPUZ2SvRGgj7t2dT6zRBJF0mnlK3HkoYqA8XrnNpF/Y12v5+z
d4F0UbiM4SJWmbGCFPw0r5Wt0tAE4kYG/xLtXvmoLpguHBmahRY+uWmKMc1BzvJg46U+h3Nx+DkH
F1FHy41W48xVNnKS6cEAZytbz0eCi6jb4+rYV42JDxDG8DbBAD3oWTbVF8yvOOEKYdaqB99Fvqns
mPkA4jlt7kxg5I227ZVr7+LqBM0XzcDllxXL9n4MyOedxZ4bd8zVHit85NHDouh+as2Z9KVnnHKS
7eMAZWfUdzAoxu5iNCww6BDeatBeaatLF8YFMINp1rrGF12X+rRVi7yb6DGlbb71b2hXNifESP0V
rSJCEz3y/NGKPjgPQun7WiNertASvnF1Xxf24NKFfeU8FAvvozwTPZne9LIxb5RFsS2pDlKcW6nZ
gLdMMf452jFvU8DIozWJLdBQJxry6g36ddWpicSwJBg23t+0xTHfvbRgq4SUVXMfNuCA/73vv2LJ
LpoFj+RwKcdBZmaOzDmnc/R0mI1/hFCS+Pj7P3HltroglpaBdZ/bSGZVwf4paP91GLiXngWXrk5e
XrdguRxbhK6yYynpxjhZN+6X67sYlmk7gCeYGpkVHf0UYygzXUj/xe9QnOQEI+szqDWlyADu4OdS
H/cY/5lOXou7wMANrFhRsUiVERa8VdNyH8b6vd/STnkFKVsgmEC2ORz0kxlnqNKso998OmrBPz+u
yhaWcOhJZdHC3je9fWxhrH77frn/P7zbVh7RkXUzXGYun/OWfl0V9fPGLiaQ13SKphBLT3R/U+fy
e1ALz6Udb7zNZQweKZhOFJsmjcUMtkLQYvkdCf35SMpqmLpVS5kpbptTvgAnvQ3NDR94xehdQCCL
8nbrUEbPNgl0FmnaAwQ7wu8SuhAtBe3HiABFmoVHvtznILfDyCv78Ptjeblsr+Q2LkCLrXTb0IKW
eG/y9d62NUmYyI+Ttgc8TB2qG+/aF4t57e843xYslBirZYtENr+glGAhtVeCJT/sT5yT5oGoFejV
EsoTv/9ZVz6IC8TaAjUce9OLbOjJ38rU73gY+lUAXeSVBH8PLYNRZAYNxyTmy7sjbp79tu2U0cCn
AGwpJGeyMd4+9FPxFbK5fqmOC8jiopx5UVPEpanLvyy8rD5B6NZL15JLF5HFKVPH1mDjcs/XE0jn
/hpi4YfdlC4g66hX2uc5Fm+GQyZPigFM9vvzlq/fSpeGzEaspCV0c7OhjtjbqGb1m6qu1/sIkp+J
jobqrgmX4M6Qor9hb6/bgXCJd5p8LjdpB5FVJkYdc6iSqi2+iy3KBDo3J6rXj7//aVcswAV76UpJ
vEMXke19E1/6YApTHQg/lBpEOH/2ptEL13TJV5EdQgD3PLywqG6BXxxwwV5HMyyAcNUcFTatT8Wi
p/O03uLvvHYuThyou3Icueh5BiDFk96aezPm//M7cifnj6tybUC4y7NIVup01Oq5e1GP9lvccQ3N
Mg0HW3iMygK8NV6I5Qfgb4obDZkrrT3hgnlikG7QuelwXTAF1yWmjKe/ShVHF7VNX7pw2M9dc8xn
GMuSDNs6v0Wy5cUoxoUL9lkkmTZQisUZRpWK02yi5o5Rzbxis3D5qJa1o8V+iDgL9zxC0Cfs3UG6
6NaT4vUAKlxQjqblCIlawTM1lqAY2Xl9Akc1Xiz5SLY/DrSK/PJF4eL8MSR70FiSOOMhm97HfNrS
Ldb9jQD9ul0IF7JYFSFp65rxLC6VPI/gTdyI32MYfOg/ewuAC8J9PeY4W834puij/xXLrVmMa9t2
bE6TCpPBGH/OyLQv55ju0eMU2/7kY3RCuUaHK78A2P9y5NuSdqxlpxjKwF6Lu5jFNYj40LQMp2Jt
k6CyFzxGrTg8V38JeT88AYrR9OMa4raIsIO0b7OF9yhA/+O3deddVK0VhuRrBWcUQDe5oxm6fn6z
O8IFdC3q0EVTwtFNvCFJfyx3Y1v6eVHhIrrGYcbQenfEWTEF5JTrHDMAUJD2uy4uoisetm6v+IYz
t9V3sXKb9gUmZfzO3MmguxwjJpq3uIva1FNKZqBEec5iv+kb4cK6NIqzcI4a577u7wnqd8nMmF9+
CNXEn2/jbtaxCxsTZxUJ8sd57P939Ovs5+FdXFdxxOg8AS6fqXmfHvNVdneg/7g1lXnFw7i4LkGb
aqaYXMdbOvybsPBpG6Yvv/+kL8/xXx9F4hdQ1zRjjlUeNGNNQ/8wGzGP/ZiPD8XW1H5u3YV2IUWw
AwHXIfpyfQDGMZFAfp57vbLA2P3zV2WYegrjNmBZFIL2p4i7u7iOblGNXzv3l0P7wYFF4yFbYgcs
Xtk5AfXjG24Or3eWEC9/84e1A4q6SxCXL3edQLXAot4OrV+/EgkS4J9XB/4qD8GKHWelBGlRq1Mg
Uj037kTSJY5xZXgXZ5Dc+Xes6y8NjT/8/jJeO2/HRPOyCKNRY9dRI98dW32/hre06K8t7YTR+chL
05cVzSLdxafNDn0ydIEfjkC44C2dl1bUrKcZ9Nq+hFVwmgj77nUmLnaLbiaOhwoCPYuCOgdoVE3S
Few4+a3uRNF1pQcQwB3L5tD8pWKNWw6Qm9d7QbjwrX7BAOyK522GdsCWNHVRJJVknpbvArhiOfdg
DFlZBgbsPoH87rdjaz/7HYtjnMcginFSlmVdK77TkXyXQ/zJb2nHMseqk6paeZj1IxRJE3BU6j8N
k6tXjVH8gh8gY7cWZKDZVHRxwjrytlGzn3m6ZGUjlXxEXkQRQcmJm4akuiz9MHPCJSvrZluRvDBR
Fuf6fwwtF609Lcgx/QJElyGDqHpGDvYM8ti3KlSemaKLC6OrrfNisGE2MxBSiFWjrlvI3KsfIlxo
mBlUpXY2hlmjdcp2sDrWflQGwsWFdQAcNFE4YGkW/6uK8n0LhgyvG+6CwgxFow/gfJpxCAKAECP4
t1/8Kp/CpSeT47hWkd1pFtYzObedvFtV6bu4Y/VBq4p6aIooK435FB0tmC7r+S+/Q3HMvo/AtbPO
mKPspk0n28ife5ShU7/FnZC8dxs4HaSmmei4+RY1pPxQhOW/fos7QfkYtNjrbqHZGOzbQ2SbP7p5
8+taCBcOlueQkCvWMMz2IdjvomkITtL6zZ8IFxDGoj0aatC4Z3NvPq5igMzP7KW5xtGB+znBKvuq
RY1lDrO1aMa0gNJkcoSAZniduUsQVhx5W889HrW66b5vhYUFdX5st8IFNoHkqeVHTUlW1W18L4J2
TiOJCTe/nTs2VExFVZRhT7L2MKdZ06eA1d/8lnZMqAQ3TU+NJvCGR1bG8s+1tV5DHMKlB7MjHYYt
zo+s2aCJm2JSln2aly3/+PudX3lkudCmdmbQN7eEZIudy/Yk6rFDCTOPgr+LcjA3qi1XaP2Fi28C
UHbV5ihIFrVVnKcs6vV7TVoISx6dTiXodZONGbCTIdCEFLoC0KLcArjRIyj2f+K+LM+//7kv3/qV
N6VLq0LaplcDa49MQmz0Xgb8y7BIP9pR4SKtQL1fRovK96yvh21IpxEcvEloQgkJjlwaP34x4QKu
+i3iYiLqyMxuNhBGWJ623mm3i7UyfT7304T71u72uwICJWVNeSPSvLx8Xzl9F2plVqV2sYVHJhRg
/Kym+ku5FPS8kzZ+s4xdHfuZugu5IjiPoqLiQJUs3r+IKh7TELTxt9oBL/Hltd/heJL+WIdK1tWR
qUitZwyw1P9Wg+T/BEDxPXJhS3x2Moznbj3CE48hwcJEGEAP7Kgjv0wmcjxOQcdyAokiyQ72PwFX
nIyk8qwtuCjiItzmDs0TkoGWLE5b6MBHVTPe2Ph/aKLXDs8J2jYIRY9h3SPbJ1KAzAwEGBvYzZ/m
cu9OeS2r+7jHYKDdWpPm7AgTrWqTNmEHka5KNQmf8g4tfjqViRyD6AwaW/RSyxU6TKzc9/u6J1F7
ys3Ynvx8hpPC2LXt6KSbLduiaTlPCn3tg+yeaboLjuirnr9MoWN1U5QJOvPrHZ5O1nPvzgODBGOb
k01vLygazHPuOill4RmuXTCXpoAhT4e0mW3QmTIa5JIQlPDbuQviA+JWNdMOPxSEECHO64cO//Fz
Dy4mT+3HXFaqO7KV7X8PutLAk8Z+NSgXb2UYl7YIzZFBVevr+nw09T9+19BJ62YMm4zymOCYTTtA
C4CjHJ0s0Lv0O3AXcKXJoTHRXR4ZA+ngW2n7PmXjcku1mr3uMl0mtiVfTd/n/ZFxNtMEynXmvNPu
FlLh2uov//+HimUzD7QbBqwOMdM84eVAkjVu/DIwF1cYYA5gLzXfs2Eu4o/1FO7PfJoCv7voAgu7
WLKWBnLPTNnps94xj6rY7DczJ1x2rKDWrDPhsGYjC7/RcKxPXRX6cZEKF3pVNDVgdMOGuYl2rdPJ
6vweuMXiRqB4HX0iXOwVMpqImnLespA34m7LdaRPqiLiSTdx/fX/nJ1Jk9yoFoV/ERECJCRtlZk1
pCo9dNntYUP4dbclJDQPIP36d6pXXbjSGcHGCy9IFePl8t1zopiNZxsXIAnSefb9i5xTVSbc9BB0
Wy62xGYzjKj1Dja/jIkLXSGZoYZwKpYLWIXlUXJK7yIUCvsFti53xUOjhYTK6IWNFDaTKo7vKd6o
PVt3jhHT0w34hpgudRs+6PkZeLwXeBW74NXEUzbvXThdplr+HaifCrZ4fivLpa7CxsarxM3s0kb7
HbzTxmw2wU+vzdiFrsi6o9qEzROo2jyubZ8BvlI3vvtlQ38jQHKxq60dqwgletMl7cfxLuq3+QTg
gz9wmHuf21WyH3Gx3qpav7Jz/gJCrRSX4hJ/CN8TmkVNun6001R99+smZ1/W6dzbfeYjanKW/RF8
+5rBzsoPVoJL++tdfxNdgTqsZrzAJfwfI4NLhHppvw9nr5vmbU2nLg6HC6pl/oyI/a5S4nlYuZJG
c72mK20x5dtp6i4VE/3xZdvxW6qBs1S7iHBJyDpe0g61alEQZKlVfnIVANNfd0tblctoUfh0wV5W
5fEOlEST3svUXADnfN06n2pii9lAMK7aKyhyLyiEsPNHnxGFldLrxgHLdXsK3/RLX893JGh0BvNK
v9ozWO44jeOqL6ZVDBdbxeRhqtLmftOT3xqFA8Pr1jmhhRRMDZe2Zc8oQjg01v74fa9cycxAxP11
2xZlThjKYbhwNokHaeOHwaw4OrqD5N0HQqPTmMbfRGHKs56LKg9bwE+bbW69I7x9ykPQ/PXvb6VF
ysfY4ZJQvfUoadHh/TQk7K+2LO0TXFkLmhnNzQ81lJXnVHAWN8ypYe6WpP2lpdP01HVjf2rbcPz0
+y59e0eF+OTrv2hBv9UJQt1LAIr7uJL5S6/97gDQEXzddmCWik567i9T+6dFgiPrptbcOHaufLcL
XMVdxIa0DbsLzD+PI51RGXEr73OtaWdhb9Zu0LOo0SUmeb6j+Merq13prLGPk63SBu2i4AcO83UW
ktCvWBWqDa/7uucTgcGN7S/Y5oa7GGqlJ05DefD7dGdN11En/w3OL0ssadYXTTaixtSz8Zdx+O91
CBpriya0u5hD3QZxNm2t3+ElXOEssAoz4hPeXcYyaJ/EMK5PrPOrs0Wx3OvvbtgwlYmKmsuk6OO+
zp8be0up+doUdFYl5LSbSsZ7e6lE8h1laEU2GPWH31g6q7IWjQQNsnWXMGGfVmKfqggxuFfbLl/V
gWoNFN7lLiQUlc6aviqeICSg/LZCl7FK7RIGmgl9SewyHJSutoMNNs9j0cWryqTbZMvS9hKm8gdR
cs+WefJb+y5dxSpWqjLhGnNloqedk+lYU/XBr9ed1dnJOUTR40uvj8EDrih/jiW//33TL038Gt3j
ee71HFc8VBWNNn1BpYP42iUkOkY73gkm2KTeqMi+Mtddwgr6PhuXssNOHpJPMLOA4GxKvO5rInaW
KIk5q6zY9SW0a3Ik8VgAEW39JAWFK6EVNGKhBS3aS9Ku2yFuhvMOU/YbS+lazzvLNJpLYVvS9RdI
OUwf55CZYyyTIdcS1L7X4Lqw1YvzOmoKVXdhO5bTPs3VQQxdeVI22L2QReFCV32x7iaZK6wp0V1g
mvyw7OJGxuXKvHHNHcsu2HFDrpuLZY26wBxUnirL7Y2+uda6c55W9Wx7aaf+0kCMuO5lmpHI/OnX
7856TRSHhhDpmksZNPtjYaLkqe+tPML3+dajyNu3cuE6ORqIgARrJJsLJX3wTIzRKuO1mXJVJeCN
SSVOW8nEjV3iSme5L+FT1U/jAEG5y9Zu74X637T74ZfCNcqCKoMoCts3l3GP/kxJ95HXtxTkr3y0
q/4VjAUDm5Z0lyme9Gken/aB+Sm6CxfwIhomu8hLI+7oujhrqvVMqfS8YLmA16yCdUgNby5zV0IB
gqx1VgzEK5WAes3XGz7E+hLaQgrmEtGfWwLacFXCL3ksXMarHtd+Ykb1l3qTSG+lrH6cljW68eUv
K/ONo8plvGYW80mRQV9mIDDJOWRRWR1ATRpYLMRR8Y+Oej+NDOEyXyNAtXXrWw0R3OA+ntfnfvUz
bxMu82WmhNW8M+2lbuofyKZ97QkkgLz2HZf56gwA6b5DEFKmpR4OWlTbp3oqUB5ZQRXTL5p3lcCa
RdeSUsRodjLrIdE7PO7kLWWkK2s24q9nJyIRlMFsTF8oD9MDFUtz6pNR3OifK5umqwYWKhKlzTzh
PE+HITdGtrDY7eBphdf4aj1QFvf3W6PpDc7kygnvyoNFUxeYfVhbvL3RDqYHhgGTQxEj1eqf3w/4
te5yFnNYRFSjRhVHJKmzhMG7gkWFny6BcKGwbpITnIfRuOnC8Kmhy/0gqls6MVf6xqVvWzOldg56
LAOouZzScvi7CWd1rhnTNwb7St+43FmTxrComWhz0cwcJgn3gdA2n7z63aXO5tRsijSTvqyi+Kck
/eeJDDcCqitzNHRWwAKLnr3YTHMZIjP/IYBZfhlQ7VlkdR2NWaeGFr6hiR9LLFyca21WOeLhHMMQ
KXov7KCOqQxLv63CpbnWpN0FEu7YKqrpH8WmBwqVaL/4zWW4VmGrft96jYx12R5tyd+Lem5PXuPr
olO21aiag2/cRccsOaaij0811FZuHGRXZqZLTC0KhiQsXfQlstU7jjtLlo7zD78vf5lW/8m1LGVI
S0As+tJZ8dhNoswKOLv7jacLTKl2D+JO9vXFhEluA3Nu5sXv5u8iUsu2VAhNaHVphxKSZkNnMzrN
fjcJV5SKsDRc6thUF1j6NAfQPuRQ0N3vCuqiT0jH2XnZqbqMrfyzxj1x1/ONpq/sBS75RGap+gnl
iRcYlAfIRqtePob9OJ9N0NEPBSEUbty6vlHgdm1aOjmpFNXYrdwWdemSJX2Ab2RxQD5T3livVzZ8
F6App0KLqN7VZZll991s83hXMLqdZ/hO3tg6r/wBLkcTyWorlJ3VpVUS5TlTtR/0QMOj18pySZpZ
6gTKtgVaj7bHtbPlyQ5iuvdr3Fm222RsPzWiQE3H+r6Plgc57X5mP8Ilaaiwsww1Ly4ViMeDLgTP
CDyU/fYEl6SpUTnbrvFWXEy6fK1LWIjG5bNfp7yM83/2snjRS8xA/oHtjj7LaXzX8ParX9P8ddMy
LPo5URpNm+Rh0d0Xpslffk2z103DVFquUzEUF7VM0OcJd1zhhB+eJ37B87gdetkR8hTr6Wia6XGl
/Re/73ZiSUZMgBwampaUfWa76LOKwBLNq3GXzRtwVq+iUsWFIGV3sgCSIbmg/LAi8QsSRdalUywl
T1HQflChvcgl8YsEXB6qaFEdVlhGnhLVx+/nrYvfF4v0O/RcHIotpmjmviwuS8fX90kZmtOQJqFf
3tXloTYSG7p1UQEeir5UnyvoxAb0Rpxx5WhycahSYf00HJ+uFkXKLCXh8D6CjnMLuX823y940T7S
lNy62V55l3XdAIFergldDHmqB6KigyWdOnaFmH8mehZ3SLa1d1s/kMMeRqXfluwCUpTAtk7Fijxt
+9L9JAmZj7hQSK/qQwhavd4lqF1pYacFfxDtf0xl8SGGyJnfWnMWcim7qIF0MM4S8RPy+t1RsYjd
OASvjIPLR4V8QijSkuLSJhBiakTf3+10rs9a4zVI83TJGpT1n/FW65lgdrEpIZe0neeJPLUWszip
YNlZ935FvcLlpsowXTF7kVujtj9BovNDPxY3YrcrwYiLTcl05hU4xPRpWbfPjane7dXmF+e4kFS5
GkValCxcQrnFWW+2L7OM/CaPqxUVmA3Sci3O3DDYzjwWP5t09MMZhQtIMWYnJaA+9bS006PeZJMx
SgO/EyZwjt0lhBZyVBj5VNfNo57CbxvqV70WlEtITWXM57Xg5AnM5N+0N/09o7OfUohwASnYyTXD
uNv0aQ6anyUFLzwin+YVnEUuIBVqzG0mRxwBPWQZEr1+j4PF7y04+oWPSvtBjaZNn7Zq+wajmY9r
b7zCs8ilo8J5VtIGkXxSO2RCd77+2MaouLH1/pvu+zWRHLl4lB6iUBQ4SJ4gttNeNhrPd+ucLO+K
agmWs8Il4n5AyXwGg115HxcR+YAtrn3cYE0Jb8hxMV9pOhcfGIWJUQZBo/Aw2zlNsn6t579DlMF8
ijte/1WJPSwyVtbi41K1cZG1jUAep0j58lOBD/zKgxBsExlqDdLRsJMuEn2Yk2D5USb9focHBhQF
m6Z5X5aULJmtZgNjVgTCWU/SeclKTJlLJ8IdptmMHUSRtNBT0oHJwrLE47wZ4xzgRfXNJqSEPGey
RnfM7PVT0RB9TyCm+yiM6fFJJvWD5iIXDuvDEr4QnMMSup5UtlcTnvL9nB0jFw7bogmc/pjKpwgm
Lp0RXbYwbCK/X+Rvvy5ELvnVx21ZLy8f3qPm/eeIy94jbEn/UXFTvCtYNz/8/mfePhYiV11rsv0Y
DaGQT3QI7mWinw1C+ht/wrW2nZhCCQ35m3VMnmSAdx2it1MUDn6mMZHLeukmETuQCfkkFv6kZPQZ
+oRegWrkol5yRX5Gp1PypGkiM06eCaW3Su/eTjtAu/t1nJV0cRdg8aRPskYJ/My34r6ZFnpop93P
4DhysS/RrNPSDHBBn8XUZiLcLhX8b/3G1MW+zA44tyYieUJS5pHuFT10K638jgdXYIut4KDjek+e
5mjdji/WV4eh7gavq1PofnrQWcQnW7PnqN8cDhZJyfspDv2oydD9dmEkSVI5b3m8WJbLEOYHePBe
vKK30BUHC5o5SfominK7tPsj5ZU6aAjz34ii316ooUutVamkJU6gOCfR+inWXGVlKonXoILxej3j
Y2h39GVUCJAAPMqM2ERWFZEflhm62mBzo4JxEMuWI9wa7sxU1ndG+skahq422BiBQZxiynMTxd+K
VsGapvd7Lwhdcq0Klr5so5rnHaoYtvRzKzuv7HLoQmt0L+DH1iYs5+mUHuNy5IexVV57Y+gyayuf
NAUoznJSLblcIEEbxJ4xc+hCa1UrZMs7wXIklrfjlMbhseKLV9QcunaPEJBPu3KYWL4PdDzYbtYZ
PIb81BNCl1tLWjxz0FXavAtL/bVhiZkeyj0oA6/bf/gL4IF0CZ6gNc/jEqmfRGVNUPud06HLd5Rx
R/qw29Htoh8zagAKv3DmPgFG6PId0EdCbWDb2zwwq826coqP4177uRqHLstn4fdqGyjW5PADhJ9k
oc86if7w+nKX5SsMKu53TbCZdwqi4/30MATrZ7+2ndAoXbeQgx5m+cDLEH4niJHXVFG/Ldf1u0wM
r4GWzjav5o0dajY/SjL5HdKhC/G1ahf7UsQsFzB5530mitF3IjrBUbPwONplyvLChg/AyaAm19zC
G6+ccS69l25DnNSDELle0k9mlnfIeN3iGq+1/RLD/+dhYG36uC5aE+e05B+QcH+Ottjv4He10nre
6rFqU7itkUIXh7FiLxWw0YZyda+Z6IJ7gm6UjtBVyUEBQW4n+lIt+otX0y5+Fei2EEriIIplitr9
uRMQexO3rGOudLqLXwFUb7SFgFIeMaHuimAyH5S1i9e9CEKor4e06hnnbYdIriOwe4775A61S34b
i4tcFRrFhGRaWL7YNaczPLB3P4fR0CWuhj0SW7qtLAdvb+9IuKTvh8QEty6l1/r85f//M9HT2U4W
hRM27zcbHTrJq09JzIlnn/PXrQ97iho30dpczzG/SxDynurGar+V5MJWdFIN6Jthy+eShlmrCgN/
V6Q6/Oa6s6GDOK6glQhXxEaYKi8FGx/atil++LXupNDnMJ61KTueB0H5bjHreVtjzy93sap0DDq2
CWLyaA3Sc1pu6wMEq0OvR/zQ5aqaFQIekGMyebVDxGauS/0Z7oG3XEyvzEeXqaJp2IepqDgOjOQo
ZHCCaI4XFBO6SNVkYhWqqdnyqhdDRppuO0AbxE91OHQBZtxaxDBt+PB0HNhjmmzNSeIh1W8huRAz
H6K0KkJ0ehDV6pGqZcxls98idt9OYUDG+fUyjVdTco0bHDaBYr6jQcz/1qlonvm2jDf+gLeTX6GL
gQXzCLuJLqIvHqPJ+yJR41GLUZxskxCcIbz1u824QFg6QMt3MDHN4678FsbDBym5X4Tn8mCarGQa
2pDmpa2D9zzhbVbMQtzIGV+Z+C4QtrIQ1zr10rqJPwYpabJlDP7ntdm4ONiooh78l7E5RP3qz40u
zXsTc5Th/b75BNPk12x36CpoxdsSxFNjTA5D0+25p9B8yKB72p90zchx5834QY2FFVlTls2fv//N
l1P7jd/85XXY4qgC17bknabR/UZwdVWE3AU9pV8geLl9mOmA9PDvf+za2DjR4DbzbqvHEBtqtP5B
KvIjTpXfGeZSaYMoTdTDJDRvTXJYuul/Rb97ngMulFZBNHeAqMiKtIEuD2u/foALjF/ZfehCaVGs
A1S5DmvOarE8QhlpPeGuOfjFsC6XRsOwX4BYrPk84k1WGqjzTonnQubOyc51jDRB0JhcRx3PEop/
CntjXl6bKs65HjHZWzJQfDg15Gj1TI5j3PihUKHLn1UB3FLgPrTkTQFMxJA1WwJjP3rNchc/Gy2q
0jXURXNcYKsHFROZLRvMEX/f+pUDgDnht500eI5em3wFcvhpZoAxM12N/YHOJVDPufIkgUKXRiMz
2WQkMLxqZ9/maM7kimrj3/8VV4bXZdGmLTB124o1h796lAEaqDNdD1/9Gn/50f/E4n0X6Zgos+II
gEuMDdOLXazfuejqQK5YSw20/5c8ja0+ofi/Q4oy/tvvw9nrD2+WTjfBuph8LMLpfuptgidmKCn4
te4sV9TrGhHzweRDAauCYF+bLEii0bN1Z8F2ErrC87ys+a6GJasnlEY2aXerwvBKZOVSacu0pJ1G
AWmOBG54F2BHfirCLnnYhKz9ThAXTVv2vTRrUUy5Ifxdy9lPQ4Wf4F3osmktLSqY0mC6s76aT9ES
bFkUCT/d3tCF0+YmneUs5ZyTcOvesb5dH+o5im9EnFeWqgunpWkZ4JDaTb6NfZdZlj5Xys8cIXRh
sZcDW8i5WnMTBo9V830tNr916jJhSVgzEQXM5HCY7g7bvLNs50vnt325TBiYbt5Qgz7hgV5PwTar
YxhxvxrO8F8zsf/sX7ReGRlSbLwB26q8XUrUikJXw+/bXTDMLJzG01qjdRTn3al9Gg9DMvldx10G
LK3T2pJArfmQ0M9gsN/Fe+A3D10CDFN8aesKfd4xWEpXrfzQBtDX9tobXQYsbBXAr4DPuYLP/KEI
xvYwtDfavrJ3uRBYEy01AXyz5FD+soemH/W9naf6qEzlmZNzWbAoDEtVzGrOK54EdxOyrvdKR55h
u0uDtUUbWFhEznmi5f5EyP6Frm13A2O71jvOmbevHFfaOLA5MqJ1/QAKVn+sg6F6nAombv3IlT3M
5cLipWuhlkrnnFXzQ0vDL1tc+kV7LhW2bE2oX+rf846OPJtHMmZ1sN1o/O0bIXepMIXapgDSmtgf
VRQ/2XFNT8YuEDUMm+QZ/mztgfVFcBikvXUHfbunuIuKQdyAoVhrXfOxH9lhEYE+BcWujj7LjLu0
GDPRRiHTPuaVmp5slHzgVXsjnfb2POIuKqZC3bNgRtpYtCx8JAaq+8vC+uMAzuZGhHDtJ17+/z/7
cpAANtAxHuySktl/uiCtTmbBqsvGNr0VRr19H+cuOZWAFuvYjHtsOlTLX0tVBqdl4t2xUht9LMTE
H6It0F6BMnefN8mCMdZ7Uefb3v3dVkN1EgEuWn5j7STD0gAlCsnYr3nDky9Fb1Q2FqPflgQhlddD
Uco0JYGNJrwSRv/Av+FMWz9rFe7KcHVViDTe/HKEDRDkyHi76v8NU0/9NAO4i2fVQsFLII1NzjTT
7wtZQhRv7bye8rkLaLVVr6JFTlOe2Mzsrfp71DL4y2tAXUArRqn62izpiPRU96Vh6uPYJX4Ggtwl
szgqaUEGbF2+qG3KpiJ6HGp2IyN4ZRN16aZy7ipTDVGXw2kOvhBlzoJWZWtf06yOzHsFX+67SPu9
eMKx9/XMlK1AahlsZd6EuzpwWkaZSLTyCoK4SzulQdqgxGpb8oUX3XckRIKHlaJgzG+EnSXLt3Tt
aItRmCCS+15utbynqy1vbAhvZy64izvBIXZZSUqXfA433mWdSfghhsBCAbACJ1kTMz91C9idvx6D
MJoSwLjBlMOdJsk6CK9kTG7tjZzalWPAZZ+EaMhad/uYB2KTzwpGV7nuW3o3J1tib/xGii/9NS3L
XQaKdKRd9qQweWo1PcANrDhsrCUXw5bqWKdlcdch85wlhjLQz7i1el0OuEtIQRc5mGsx0XNkZX/a
ISl7ItaPj+AuITXCmW2w+0rPpCh5JvcIXpjUL6OEeofXY250iKfFCI3rUrcZ6FcIZP/0WhYuHyVG
LmC1haZT0QVZMrdNNgPv8mv8JRD7T1DRbvu6djFb83Q3CCU46pjyoY7tjce6K5PVxYA2pUQRhwJi
VWu5yGyYuvKpaGOeNzbhN6LUl099a7I6h3FNWB/YBvlxK9RPvBUd1KzLG93z75X6rcadtVw2IyRv
i2nMS2rKFB0fbhDawdtBCTG+U1gk/YOEXdGj2armMBd9cxesjTzxrmn+8RshJ7MV17pZDEYpjxoU
ESTJDyGHH15Nu8RQzayd221ac0ItpE7+qGK/oiYQU6+nVTXs0BQLZ0QxTf3Bxu/46kcLchcXMhGQ
yRZuE3jEIR+R+/wRFn5aTdw1V2zaUuquGLEWIOgt4k7hsaL+n19XO+cy5K8hebrtw4v48I/JfmRk
9lzCLiiktWmXOSnpuUkbBHT2xJv0xu34ytJylbEk5Va3W4GtpwHWEPfmEJr2i1+PuMsWFhxlKNF2
sSjwh1M7HUrhx5RwF27ci7jitFN1vrTtN95EueKBH7DGXXqKLwHpJVzFz+WyPach+Rwv9Y1Y8UqM
4qJTqhMwrZ1JcC74sDyQHZFD2PfJu2YJoiOqZfZPXn3vQlR4Nmu7PZbBORzLTNbyHYq/Pvs17RyE
E1LvFcTa6Fmm7T/VpI4LlBdv7MZXpqMLUVXEbpEwSXC29fZPEMdft1H6FZ5zV62KyF4UbYEuKdr+
3dCw6AjJSHHy6xQnssXyxDxk+PCh6T+oZIDKXDrdEqu61ivOQhohmVkNMgrOMFp5X/DlYdn8irS4
K0yVSp02SY2mE6sOCY9+FCLw0ynmrk9hN4YrFNlDfDbH03Da/UVwTfKbKC46VfM+KVTCg7NI6k+t
7v9MuvZGRHOlt11uShm2ttGIz+Y7fVxVej9Okd/9x4WmRsjNxPDaQI+UP7pxOyetuJE6uvbRzqKE
Yx1bNUV/sK4+JfPBNurOa2a7vBSXFRkQ+b7sJPWfQb1nW7/d2AyvffTL//8nNGVbG6ajQneMVfG+
1XWmuPa7x7qkVLEtZQR9nCafgrXPksbux72cbmkQXPtwZ0HuqJ8wS10xiJQVn0qyGWh8b56XS5eM
KktmeDAqdk4X+a1a029Jbf1OZJeMWpLBWL6+rJpBvmuNOog28JvaLhbVdGU6rQbTRC64z82FarNV
xkevOehyUTot6q0Ili4fVa8eUNzKj0vFb92Fr4ymi0VpIO8BaSgWfLp8W/V4sv3ipy3LubMuk2RX
VVfvNWhDnmS8Cf/XG+sXu7lIUqWYkKRoKJBUAveS5X43jWfTzspsKytVspIqZ5ALCavMTt/8RtI5
J2PWNam0aBhFHdhgu0OzJH5xiYsiRQnUzpNh2c9rtPKsEqPNy6CY/E4Fl0WyhNUyommVr0sFI2X9
1yAGP4iKu4JYsMGuYyWrNscCAkAVAKXl2Vals99oujQSysBXUweTzte63B9EARdCsfqmdFwcyRb1
lEZT3eUw2v4+8v6vMTZ+Na/chZFgUN/oxrb7GZX6ItvYGmRM+TlTIdZ7ffzsQ7eyKm72c8P7Y9jI
z5yXt9IKV/YUlz8akiYYgXa3OeH1N7mPkFFvIs9rLHNWZzAlSdfBXfq8zNbqQzRWMcuCavWTXuUu
gyRXhc2KjjqXJPpObPtUBZVnhM+co9NqEoy0iFu8JMv+ce8ne8dh2H78/fbyctl+I5njimKZKZhq
INhdvvV998PUYfAHbIPVc7Gmt2Tyr42sk61J+oSHyc7bfDfbd101F6YCL6aEuxASDJUDSVFmnKcd
ZM7DPg4e62hYblxR/u3iNzrHBZDiOaqsNbrNtVpgqGyb4Y534XZX6I0eWBSuh2LoAplRNc+fd5Hs
9wZz+IchZv6KZ4HiK8P5Lo+Q/ZX39VqKH3ZEikPQsWzvawupfQhMUHliQTQeCzWJu32K2hsDe6XX
XcCJlwuZU/T7GY9PR+hZ1dloaz95W+7yTRtXWxSaqMyTZc+qpr+v51v1gP+ePm91+stM/U+MW8HR
Z05p1+WKYAs+KNDQR1J0S/xQAZPpDzPEE6JDUA3jewNRnAcgr6Q/ECLtYU2L8DTVIbKC0VyRI9MJ
rTKUdEyfuKZBLotV3ZfFGhzrCmxQjEryr8uQxO9QpI5CcpWm41HSDQNDX6Kalof0T7PI8i5i0XgZ
GZ6XGzh4PL649OZyGG69X1wbK+eMl5Oqq2FCd4rm79GkebD46SvA1OZ1Z8Z7ny5tP3UIS8Lg47DO
NmNzGvu9bbpIl5pX+LwX+G5oK7wT5mvtCTLDQPH1d6eKS9wPUJ0kRXFE8eM3mGv4wePchbm6Glpr
MiJ1PtjxOS0lZGfkjR3jykC6JFcdE6ZRRFjmfWXqbE7G6h7iFn7F8txFuRpm47bXvc53MvCLjTt7
aqjsj78/Ca59u4MxA1OKUlmmKhdV/A5aS0BNtF8M67JcsC3mjd5jlYOL/J8k4+edhn5T0EW5+hXq
iEQplaPrP8QEGc24sX6KkZAUej0Lm0p1IWQ+VF7gTpJtDZ7H+qLyS0C4DBdIdBqTxpBzWJHv9YyM
D+pkPDdoV9GrmBuyFftMznxTX1jR5aH2I9u4S24pXcJyqcNVfh6nClbX6nFouPjgNwmdWGEimxZl
spZAfqd3QQuTyWrq/Z5SmctuQY89ghhCX+QtK+1x6dsga4vd67rDXEyLt/Cph7wPXjupkifUQG6H
pmm9cgXMpbRaDsEmgmxs3mhiTx2TSYZqsGefPmcup7XPfbJbrKIzslbzY5Ts+7EZmd8TM3NFrbYu
MXopaXKed3hwNniYeQia1A9fg9aRs0LLLRwqqPCcR5gYHboq4tlSrsQrk8dcXau2G2lt4C94nmha
Hya6H+1Q+nF9zAWmtiKeaCy25Ew6mGdXYfw96mc/tXHmIlPTCD0fiGQmZ0V4+U4S/p2IefCcjc4i
TWaqhySAbIAoq2fZcXPS0X6r+urtCwlzeamk1OO4cynOKKoM72KYd51BUA1HyI+vfsPqYlNDT0lt
y0CcZ7vQIx3Y9im1Y/rn75fTv5fKXwNY9gs5te8Dh/llfB7jicXfUXsQPxudBlm5KwrN7qo7CA7j
lXWQ9QeYcPIVU2t73spw/ThDh/HveRpWfRdGS3GUWvO7qJrMHzGTwfsQweqdCmXwmTZpfb+KPT0s
0HN9REkA1GN3SDf+/o94OxhgLq8TlSsN16GOzhFv+nd90PHL1AlIufg17yQSSECAzkgRnUMjvw6k
e4ZFr1dAwFzaixJMmZdY5kw0FNL3ZLCHQqS3IvVrs9PZb9oktXE82OgMdY4GZZ+D2A9MjPQPqtbW
KzBgrsLVzCJlwbxHSFYU27dkSbZTrMtbabm3cVbmMl9dEMyybdL9rPAm/kc9FPYR3u+2OAxLOvFD
AIl8jQwm6w+/H+qXIX1rNTibBR4/l7Xbh+hs0iQ9oqZ1uy85qY+QNFF3LcKUv37/O/+m5N/4IRfQ
Cuhez5XB+xDTC12fuzCpxkM/tvSY6LE5dI3ps43/n7MrWa4bx7JfxAgOIEBuObxJs2zLVm4YSlsG
QBAAAY7g1/dxLbO7uiJqm84n6ZEY7j33DLn9wnUek2bec8STD4ld8AYn72lV/uHdpj4nV6p68l3m
O/+qVChfQP2abEXcmmE/6hjMjWPD+A8GzX+K2pciHsRTP0f8DAeu7esAQ5XrYjyiGGJu6B1gg29H
T3hrhVVnDUGNH6oiW5NziUSws8si823IbHRvBzpvVc6yvrKDnL7zFI51/+Hh/N8v4Z8kMgMLzkG6
7riZxSRtnpi9ZfI/ZYX9mzf8TxJZ5lcP7ELRW49dfYYRQX/KNbGtVn58nWTo/8OE6l8apP/rDf/j
1BBh6p0pR1wN0TDG11FvrkH/9idWuJhkC46T+Q6rAvcT4oi8Van4TFJFqkSHoZIYhJwnEYr/ahKX
/i82D3GJ4uAN3yZ7/JrgSlN1Go/2v3pd/yT0RM7C+4/49EYW+teuq2Ga/8O5/m/e1T/5PFnEVU8H
FO9xZBBfZqSv43hDktNBitrH5fHfLbh/WgHBR5jKpHMpXpXK6qibz4b9l3zt9H+x/5AQACdWltyw
l9hvJAd3Jz+p+O///+H/4WP9X6vsH0f8sgTYcy0JueVDWb6xeN5vWU/1PemZbSfO7Wkbi3BjpNjO
//9v/DeX7T8ZgT5eA12VI7ce8OuNYKk2BVR4/1VLlf7TGiwRLohj1uTmSuJv0pik8jIpv/x3f/s/
gJpgaRaHPMtu5tiNqTyS2Wu+Fem3///HQ+byb67cfxqEAfAeBwnI+GZjKjipRX8ELFsbZxFJqxJG
J/Hrsa10+iWBY5emQuL8DqeBtN+QDV/JIs0RqHcgSrUfqy6dTE+fOYaL61D7KVlWAdtg5BdP1WGn
kKgaIQsDeZv/tQWreccY9TdfXMn3CmOE5Xjsqcr5T5gZKEBTO19dhtDnQ/fmMZXb0PpQpmceSB61
U2xxWezrIi8aQt+iFdA2/Jg7588Y49+nKvSy4gZ+p+to8rgmWuQN7BthDJcIXMDlDAncBXl9+f0A
b8GXRMYdaeJDiq1aOiVOskx+cxkdv7o/FjvDMveVi8v5e8f27tEiNOZdIxb4yQkTnwSjx2k7Ot3/
DlPwthp2OnRPHvYZP3RRxNFZQKU9PLFlwvKoJlR/Gotc9lGlssQ9lVL5ZtJxX8GdBe84KITG+iXX
6HUzdy8TKX5J68ZK0eHLqA5yX+I76KoQ814PU9I1NFJ9rfpFvzC/M1Gl3rHTiNf5HMNiZn0sh25H
Vn1u8qch591ThNyxy7DoJKoWmcAb7hi66XKoPR2/gI4NC2Ohyx9RD0u3gnGaImIg/Ua4jH92JP1N
g7K3sZf+De7b3FaQI8WyBn9MNWBw540ep6nxZF5OfcEnUEBk1AFMZjAU9Os0vo3TkBZ1Oohd3nlR
pstlEwhwfiqjHSR8+Mi77dL7bs++OTs61kbW4PNLyPc/ODQxql4Z1RcnaXLFC7D4K00Pcv113DiM
YcYN6M9cSQbfzreOFxucxyZVBtHi2LT9XEdmKMx9UuCjVSbtWh+ex89S85ggnNCkp45bzSto08kS
NfO0WX6d1SDFk9kXf5JY7/dD8NtpycbpfrNsZI2ZZFblaEpMYwbtxxemiiE+5RNy4k+mTDN66vO9
9F0z6gOYQAUQ3Y5PhkVL8ZC7zok34xyNn2yRHDOtOlSOcW2EUU7hL3FDdAZ4mB6mlgajpBslZhlO
KRJ6/AkCWp59rPMqj+eoM4U8S9D2xx/pGtSW3Gc2SzdXpZhYrAgpWFdzn6bxkN3vGEzJn/LgibxP
5IT/VeOZ5C+D7eOoCngZ+UnI3NBTNvmyuGym80Vt4g4Es2qMB5vX6xTK4gGO5CV/Z+DG+hOY7vDl
KSw+0BzaRjAl2HYydy/dCkH+CWRvup2EG4n8hMnXhFkemrOVP40ZFuK5WNaV3qwd+xGAoJbAG0a+
YMo9H0e/Pqti4W3vow5DXcfditD2ctvo9yHLsvHdhVyNLwXROSqWGFndT2RJxuxyGML23whki1ao
LTfp7g3ZI37NNKwYmkT0vbjOVIzzZ1Yitf2hiBHD+658uReXLMtl9I1rMqKAtBPbCzAy+ozUBdvG
7g2fMsvz6HJEkFVbFhXmUbJ4Ws6wXKRLS/QUm68DI/vywBKsa9gC64i1LqVh/A5/rSVHpzkIrONF
x+V5VEvpHo6Mz+JS9r12P+KjSJFvS8aJJ/XqXbwgk53OGb0yWBCYX77r/+hJLFQl5z6BN8ll2HXg
dyMol8mFihKVO3jc+3Bc91KvG69VniOlZI538ud0XRAo8h15eHY+jYsbs/sUp1HIWytt19+UhKTq
+0oohQMQNSVNK2M2xBRVkNKBtjPgrNDXHd+pf/HQHtm2K7spv0KwnA/viO2a2E2s8HeXXuTDedjw
/zfmOGzXwg20cC9daqd4qPpEpfaCMgYJg01u1ni4QHAod3M6ymIy92HAi3mMKME0sOJq0fSMiwi6
gaSUcr5udtnMJ1MImbqkFtLISsK4gleTp94346SG5Nfh12g5a1jk733lPVtDRUUeNXxKkJlYx9q6
5cOmbI+fzWCU6SucNJLDZyqJHQdMRQEjTUPZx0d1JBYXVJlr2f0NJe8WvTKXJMvNwJlnPxM9sOI+
Ucla/OwtsiS+zbA0MqeeZnP3I0v8lj5oRtz8Snos0t9rGq3sKjC+dTEs9NOE/E3idPaXDCkD8d1k
1t1UORj/7pOt6xpEla1p5r+zFJnuJytBm35Qc0z3+81laI6qYeWF+ljmpSsfi2SYxPuOjbCKirBt
6r4VQXbRqe+2lJ5SFnZ+LyEgiGqXhSQXjU5JBuu9aIvOyi8uv9swxZYfwI7SwUG9BJ/vqemQawSc
JcZlEv88xBLLBr9IK9X82RxTqDuCUdBWpSb1MWtTmuTqXqYJVHr1AUeO9deh3aQ+epP388d8yIih
PUNiw7fCFkp8zSxYIp/LILNgG19EdMlPVGbAk9p5HpPiHg5y2r+kyIKaxEXDD6/YamhJZ3dZhNsz
fhnLToZPDbo6rgeZZ6RrIfwstUTeBB3zvaKHljmFMTJUx6Sa0zFa79PCya4yyJpkuG27boIRLvWz
z5MWvABaTI3ITG7JmS3rvLxPEkY6+RlpqhAvV4GAKfdXv+RuDjVdVgzLdeggBKuKYPhKK2oShB1A
BiT3M2Lb7KTOHXQBPGkkLYvI3ADPL9lLusI8cKuzvaTuo9dmGccqU4mQNyv+mErVRCaDPqqh2JiC
dmkdD9oU62yYqEvMJONzbyI1KrjVZX1+hclkUBcWmWT9nccjZectldF4FoCeiiY/qEcOKdM9CqZd
TiKXp8Syjg8YyiBDraX9eoTzQDeVvkedMFO7LwX53R/MJJ9Mr5m6jHuCiVxK0nqYpXlOoz2PK6qS
npwHlBvFXcnTeL9MUV7s4ZIfSXYr4HodcF9vWp06H63xN5MpfrS0jLq8P/N0V0g4mqI1+VnoNL4Q
kpD+XOS4v1s4cE/5WpfrgTwYKeIkRapkgFdQDZQuBZvIbd0z19xANa7X1UEAkYVrtHjT8m2BXe24
wOFwhYfAuUQZ5f/CGBfENXzlbCquXpWbKyth9pK1RVaA+VQdRVya64bKEqeG7OVSlXDAfCnAwTKu
QlW1EXMOak7T1wTRojw6ZSx2+01TK/uXKJlgYUfyNEW5hq2L9CtIAU0p/uZR5vylkOyWFMReRQqD
KZywpX3fxhLuZG46lGx6FtLimieTL/Bvk4kmZGbEufwbcdbQXxyriMQNlTXNfsweN9cTSH46fe3G
I1ZXJIhgAVLwEzDYmPt81ufdRw5/SaHIsVzw/nb1ctB8upFJy18YOuEy7Lvjwm2+/WZsEstUbatZ
x+cMvtzLPRtF6J8yyJLyp7AD3P0SMtBwL+ApaimqdRA57KmHLIST7dRkP8skifLTwOe4eCcLW7Yv
+QKi95eOa9/97PG3ot5RjB3ir25mEY1BGD4EfTp02VtIJ4dhjvHNYmoqEQ8S4oqJBOxfP617UgOx
laGyMWH8WgDfPvW7BeMJ/k2jPKdqZRPOil31Tx1deISKEtHZjoLWIEsNyki7FkXqv+Y0dmtSx1L7
6MtinRy3FoOJLh8vfzKkziUrcFXPrCtKUfvSRBmKsyNnvzpYsGWupgiZiR/puuXymu5HbqsUPtfn
Q5P+C+s1H1HqM/RxJ9tbIotqixFF9kAKb0ZRqb7Q7jHt1GCTaqFhobifI59OeHER748HOJaKxdb9
GEKF/x6BXDXkYnmZcEHg+AORtvN7xSdpmiz4ffyVdyF6Qc4LuncNm707gzJ9PnCipf4AXkci/hWr
Fv6nDLaW23UqUERXkJKF+DGZXYFhbFfmJb+ntIAerVYrYh5a/ODhomBksH8VbCy3/cGVyeieN4u8
p2ZYEEr+gkJBxpBSqjDzU6Rjyl4XRE7Rk/F0KV58OYrtPC2suyfFDNlwmfMzSi6uID2JVanPoGBn
ydOBMhAR2ynWlW09NMaTu665zUeHivoPvieSNULGW+/W39PWz+zvDVYLbxtNi080pzjMTmXQMBpe
025fmhFWo78CLddaYpR4mid4zXS1LzpOTI3DJ1tD228Q8LgzWYBkuCvXIwIn0OCXqmjIgoS1rwKJ
eNvcYCI7O95E5CgyJAEsPl2e83La0mdCRfQu3VaALsPRGRR1FoxUxRs6Y/iJLGrkBu48GwmM1X3k
KcJzNKBVkjeCmBnmXXM5P4g9iz+mDIFUY733UZ92TbqOUcIq3UMJ8APJodHWRNluFlWpY+vWB7dv
/S6ruUMlu2DcFQ9pO+28G/8q5FhsrcKOyF8LfInlVjq25UONkc/c9G4MS0WmwiKVJ6LrUY8Grrgp
2t1xWD8sFBrJORRph9kZ2yMfveGQ1dSjd41UaA+RwC0QIcHpTvLKIaNsOVMlcvEQdp9ll20pi+UT
acvciGrmGuOW6cBkIv8y5b3y9xq2mGkJF8AFN2kXZ8gwUhbXIzCCGx0GVaMDGpO22Ja8MRnP0sar
eH+XWxGdWZqSJ7OEKGoixAidgb1nnw6q6vE0965/wFqhd6RQJYZQc4jqeR2zq87C+rXfqf2ysFzt
FfzMSrRrADLnKsG0KFQx7IJs+ZUSsmMMYcbPrJ+yDdA6KCfO70e185K+FCtaLJQksKFL0BaeJU5a
UNEOAgnfpp6nzOOE37sju0mr/R1214R8lGNXALrL46pgrVHT+ZhRfW/rJY9nFCi7z6soFLoGi9qf
+3HlTZIf02XK8j9hT9126yUOqCJZbT1qmz8kCQCbRIw9CjYQ4wrSebjfH3HLJp9U8ORTdZFmW53z
yZ7XlYzv0zrh0IKzWNN3LGnhRUVRIhhWZcX23c+lQltGUDjNaLmPYYpb0ePMWFJ21GqmW1VYUgLm
B+Ax9/QtE+uMJQfiOw6Kro2An6R4BlF3mlXs0THZ+Rqi/edMRoqqkaNh0wx/j7Rqr5N96vD8eZpM
tVazuytQIqALIMtv52jybRxwfBAZre+DnbbaEU+fqR/7b33Wd1fNfXfrC2dwnrgJyTyO1rpPeBtk
BveWhGregjWOskmULrpAabw0wfUo6RCIMf+1hB6hWB3o0z14Il+hGsO0iWb8VHSpvqgRRSCId/tB
6jzSHUz70DYHcI/O4HjRuxT5EWOV42g4c7vSuGJZNiN0tyOFhn1Vvv9NnEcBjOaWPCO2RqL9Z/v4
CfJkfJlIFF4JhJ9ny9mqIHk48NC4zBveu7gdMjf+NOtW3C2UTl/4PqZY+anEMIUCSRZYDCeXc/hu
9yO55D3XLcyysdC9NpdB+oDIrXLeThrhXaKKXSc++aDlU19m/IfdFK3SNdK6zURi3wbT7eGkdD/R
m4ytOkk906VJyGC+5JyPLyMZ8o8uGeXvle/Rs98oCrOyKL4dSHrNHiDDFU8r0qWvWyrKqNrhPNFA
mI4aIKjFniWGQB8zzkF3oQdgrqYXvDv3ebdD1zkOsagR3BQuXZlw0do4iraKxapPmtEiKbIqpjV4
QEf9YhqF66tFyFNI3ie9416u5BDiu4SwY35L8xmW+2W+RrId0MdMLbp1QqrpKMVjdjD+kCVULe0G
IA8gkg4/4zjod4TKiwcawewN7w4tItrKFXgC7smonVnhv8BFDR6ffkHUye9O9mqsY9RQSGNLdwpK
6UxEhZCi6ZknKDHno19uYUkHX5mkcPwR07BRPR4of3mrZsKf4Mtpyubg7k87MqC+qAtc9R+U7uwK
np89pTTyv7s59gcwz627gdsrWGVQq+Y1VkfP6yG2S1+nIJ0/ZWzDNtpWHY8NS3KYAAw+2pCjtufM
V56VJYxhJzZq6Dj7zF0Hhtuv1Tpzf0zJR4kKUucvInUTfYj8XPyKmTSipsqjoE36Xb/HI2FYxZgA
xC0IMShTGN6qbYcizH+hxpu+d0fZfVrns7xKiogj6W0jKI3FYlawwXd0mXVYy3XBZpniH9JuyyMO
heTDO7F9eozlnrcC4sEqjhXWZLQd88O2lfS2CS5+0mHO/0bJxr6bWDP0ZNys0V2A+/lv0aF+q9KR
hL7hqJMe12MSR032rLxL+JTiMJ+n9FUhfRLh5Fj/ojrWgd+lqEBE7XqTTqdunw5z4hNZ7ZUmVt9c
8gcCYfhlZYUfYWbUnRqgxuDEUGdQQrDvsuBkaHi+gGicQmSQ18vmVvs457GCVygbIUh7nnaGk60g
OP+ej2Ppoh87qrpb7ve5VTC3o80R70Bc4X2kyhYEj/kLbBLhoh+TvcgRRdPx8uXArPUCxAO9GQ7F
uAMwVAz23s1x7GpmQgRmrsN5Iayj6XfBx/LpSHf71SZwFWsONne+Jkj88c3skNi94DrYJ/dlQCbf
z3mGEdseFxNpo6DNazaT6K/Iana2vpjl3eIylH8Ig1PTJWxSviFfLVubGP3sywYzzc/+UIO6gGJ3
LLXfAe2dqIZsE4KIQb8PoEM/QXxlHkcG1U7b5Vb4FpgFXWuDHoTfOFD55YJPlLcUFCNzzlhC+4ZQ
b/GeYul4vRexH1tKwTGuRcwEeg5wPuZm9iR7KbeAF4qfLVzFhDmeYg3ucmVxWSDMI9txZVmYZZq7
jffbh8ynyVcuDJhnUEeKc0z8DAAlBBThZNrAQl6l2hjAWS4akYboaGW2c3uTx4CdqkDVSK94bpy2
eTb3V1liwreZOYmvKR7dR7RsgN4HFCYPZQZlwqmLxylcmVKWXE1J2A+/2FU9MypTUy3qMNgQuNmo
uwI8EKpFLvm6Xo5oX2lNFl3cdWIPUJYgpwSwNl3X5Am1V5jRJayzqIt1jyVauH7dms5lf+7ftLNl
eeEzV9+JjMX4Us6JiF5YSNJQo0C3+zmaRni0q8CS52U1/YeaDzTSuQyAM2HpojBbSUjycxAMFQhs
fibeJvMIEnbsfbYgdJXkM3raNd4b6SR7Gvto/dvPi4RDl7Jliw4PwAqkPeOAICgxfORrnzXsWHoE
QBZhFY2hqAw8GjN7KspNnD3klqxSMo9+HitjD0AkCnoOmQtXzEB0/zMbffy6eq7RC/lO348x0uye
mcjiKyDIZzFs2VPC4+MGZzg8WRsstJU+7RjARqNFdjbTDsqqkQt/H8sh9FWcZOsVWZc9qVO58/OR
wsH+x4xAgjZ2k0eBb7f7kfQEXfq2G9fke87jc8SQZe7GKS0bVL3egrtul/HswqpwJS9ozKpRpUVr
AVSWlbYJAkJWIsaHNCn6uZpQWeqKZHp+FQaGDzhdNn22yXD8EtmCqfAgYPD6OKarn9uyhNz3ljsc
/UB5C1QXuUTUN+qnCMVanDoYjlRzLolodnrYtU1JWfYXReOC1kBHM32CHZPeGhNTWdYbh5CfThvF
zCPQYCuK3Mi1SuINJ2pGTPmYF9FeR6SQP/dMqRU9hozXUx97y1qcWah54sBPNDVlX0UlslDQOcCE
r+LC6vl6mDG4xtggimoYVqsb7UBhg4X7qK5syegTcOu86YeMPxYdwTpJJXujcwq8qkCbW8H6otNv
PJrhi6z2ckCp15f/iuUivWpyjBv/fBWQQKqtXLirtiSbz5kxR1zpKRvaPc/1e7eIGQGiC5p+MWnM
WdbSvy7ehr/yeMmhrNcYINSbR8ndLlLiJAC1qYifBdzlvw7HoeDB1Y3qNVKIY3p0BeJk0KxvMPqw
GE0grbKLdqCjoCiPZ7sDxa2x8ZipphHu8RVGaeHVcheWBpg+7oF0Af5XzWM8zteYD+yDl0KZ30c2
bn2F9hJoQTxaPCRjV37X+axPa2OIAR+3E9Hx7Cjv1NnbaHWokOfyHlz9+blbYJ7WUiOLopEgrc3N
zkp11L5z/HWHsmOtAzwWvmKy5j/HhAWEpvRJf8mHpD/jnsfNxJ2+aeBiEDmha/wzWVjFk9ywpmBW
F4b8TrhNTLcgGR0xUAPOcFl4qfd26MPw4QB2t9x28sdG6PoOS9jwK6CxuQGAx6rLwv4V7k3QCg4Q
6xQn1TnytKC1uWJrya0JGXFDbTwES+huBpbBuiiLpq+JJTM9U22H8fqHIh9qDAe2R0PAC7jDAMuU
f4X9SDCN86i+cWB4/TmOPvz0h0j5aYvX5GvPMR3j0iVXMBfo3bIl3S80PPl03o8/8fKYlITPmXqs
Al7sCegz2cgwGKYOfW9nw31OAfyt0Ip8LbbtKe1y0uicqPWCAsFWfRoQU5u4+Vdp92l94B1mhK2h
/LhTSGi7Fi7z9/Om87OIi2OsAcvBB60ISFNqXKf3q8WLBkAKH92rZhMuOFRzcqr0TjxgB8ClCHGE
UOIMen36SzgMVao1wnBmlv36G+G9icRRv6rKctm9hcHtDMtrYrbhkV9x8GxufsijXf7WpEQRnMPx
PUeWAsGUhXG5PYyzcfZi50J92SOBISdEY992XG24jKdDAsDcCQbBrjBISC+T1xBlcEgUUdyuY2rb
JMasrMcZg4MuQ2WYFYK1WRrz2zEu5rRl+PVJPIvTJC0wv1LhktEY8lSGFeIEWBhRvhtbpWsWIGuv
SpXoxGCzidG7j7uHUVqUvKva54+1V67pfJ7jVokGXY1Fepw6CYc/zKx4h4zRMr1szKxvbF8WhBJ7
nCFQnLCHTbPxkoXOEMx2JH1CB4Z5N4ZmtRlyDxCg49n7NMj1NGvOX8AcKJqZsq3Zx3z7vkRTaFKM
nF8di4YnjbiUGjCnvQjWRW/Y7aCLxvDQr4CGJeel83G7TQAQcBfy85AtCjtIdmhLCgSi1VpL7Et9
GJRwAXoPuomPJHGQX+aFResml0evwfcsOtS9dYLR1iWdgAHEnsuHJTNpBUh0R8s5wyxx98RXSLiC
53JJsiZo97qCFdKkGaRU+c7yi7bdfiEJhrHGhHCPZiOcduyI5zWP5AWUpPw6DH9CZiN9nOE6MtzP
Q162xvU/DaRsNT4KUdboO1ktViVbFawMjS338ln1efy2SZs2GEzGTwB1h8dR6uQnFnvWHETYOsvW
rmt2G2PKwVNe2UzESKg+urZTa/+RcWCGmY75ZZKJaBg/JpziUfQBulkHQFN+JIHqM2JTi9NagI+F
dUF+MUgPF9EeGeDBpqdseBFMzicg0hiLdvveZJ4tZzYHFlWyW/+G1R6gmX45rs6SXyi4Px3f6Ctk
uqFZYCvwuPeYWW3A6b/GPGZnjH3TRkZ7eS1KHz1Om/ugox1b5QSmK7wrkfCJ0R5akB63Zc/IVyAL
0xmglboh/lucQDp0uMhD/5mS2V6AQ9KXwc9fJzbItyGmiGVbUANAoTR1sGdT6g7OqcVrMkjWHB54
xCmipa6U8GVaWRt0FWYWN51JfkJXNuF5rnlzlF6DvyICZa2BatfXYLKYqtzydasF2BMClz2kC41T
oDW5HdnfeyTf0x4uYh9iM9kOp1AWG0pajmzHehGH0Nl5mxdchIpGmMc8u9DH/F4vU5pFp0AhrQIq
Nc/8yLEBdL5+X49yNxeUbWH/Aii1txhWBU/Kb2Jayc9cBSueEOvMXGuTIvjfMmTHrKp9U/nYiEm4
9OEoYaf8UUgX2xseN+TqeQomAcbcfhRPKazis/vDa9UQvur0e8iSw91SlWiMG7N5E+61hKTM49pb
E9yS8eCS7Vu5eOE+i2ijLlRmlIkHnRf/gGoDhpdbBffpRdQL6Tkw3ZCUfy3zgBqasII/Yvypktav
pvuXGrFvUzbPX8W2SF1tU+GjtltdH2qAugylJWLfEbdSGYTMgkM62lR8BKcIZl5dROjwKHnn3tBQ
jqiRBhw3upbDEd5ieIP7l1IWmzjB2CqJ63Jw4wNAlRR0BtWp8fcK9p75OvZ5MK8JDP99XUpc/DvS
PzbfVxKbtb+30+h0XSZw2ETfiTEWqXAtG/Nk5vnAk+YH0NpKBQDW9bAlHqOGjIAycyvLjIR76D07
/mOObCieUG3F8i1s+TFWx0LG7U0ah8WUphg9JW0WtvQdg9cieVYAWfhvAfu/3wsDExsWcyCqy2bN
4wLdrAXCcLV+SbIaSNMRPaP0mXk7FSL6Wm5YJfC/JUq4GMQEyVRXcZfnruLRIg0S3WYJ3HjOVzg7
14Uolv/h6LyW49aVKPpFrGICwys5WZpRDtYLS/axmUkQjMDX36X7dqrsI0saEujuvfbu7WUqEGd2
5Qj1ZCVhD+gLS9tPW4vsa2f2/M9ZJQTfHj2v98X91hSsCxqDDPSBe39Se3YXW/NnLaxu/RszUopc
gvPUpjrqMbJct3TgWmemzPVUIv6x8Dz/8CoLRZx8EC+yzq0sxqjdVRLc7NK4IEf1//fZZ9dYi9Y5
wfsofR6VNbb9LhzbqLmNm9riY1hUkRzOrI/KKYtYumu+/GVu83S1PdyyeTejNO3alhTct4LRlve0
sRJBDrttDOcgIyxDEOqTBI4RNxZ5xDOitQuhYfv8hpZEZAADMrGsfLsfHS/02jt6UrrdpHMJS/tP
aCHEePCWoDTgP0XPyOIOY2/eq8NWLszAZjsPmuuAHtb8QcDqzMfIgSX+Vc5kI0wGZbOW9snGBuq3
1AohrBzaVm3FdNxuW0bO3jhB19E7FZM1kWBqHItpw7Hlw8ybM+cJDRxr7nrXfNr5EsqdN05RWT8j
Fui1v0W2G7b2jvSRwfwOnDzYvptwLmoUbh00vzcmAvNwKD0vLw4yKrdBpqMrzHDNDQI2edMBruKN
8UB7ND/e+Wdp2DWIAL9MQ4oemtMZESdpYwqt8CckJCe6/5j31+Get6+Jll00aXWFSm+6qyNozfoD
d2kYsfl3FvQn2uOc4DfdNvI3L3PlX+3JLYdkWL3VPzjVVPD216xoTRdnjMgfmeJ/eWGX3wv1zzah
cxUiGlM2Z8ZtfpR+bprnLBi5ro3NGisOk6A6I2614qWOyjl7WO1mma6WhE69EFTB9rRsVO0OZl3s
Kx43apNliP4r4qqOk82rBl7RnLKCknGYrPeWM7vf8/M3874EjW7wz0fe3glsM98yn4HOt8hNIL8g
vtz/Bm8zEaMFBFTG2mvk3wtEanoOpA3vmAUK4Mrp4+Y5kmXMBrEtsINgtzS2q4gT8JvPAshmfohp
L3SKMBoO16Jn9fBBe7y/exkjAifevBnppkMBUvy+9tPq7WPH3saE/sE86L5fTZ8sGDxMWlXMXx8t
qBdxQGJmMUvlaaEpSLbhbnCHeUuzrMmKE5lxBapkodmXw8uDm7N3t+cht1b/w14De/u2WW/t7PRM
Q85wdNHvm+ssiuKY2MZfixP3x2mFWPPyIDzH3sTYT8CWpm7dsOAncm1eJQYZFS96GTLBjtmikcbc
Y2bX91AAiTBFSIQ+D4D7mtWCKZFsrIYE+qp5HP1oCB5Gql2KlmKaN9TCqr3UdRmac4DH/Qy+HvwR
8WYXe4AN+9MNwuUl55MlenAdNJmtbQANGtrqWcEIhP8FzOZ/Zxlvy2mru7XbkYPAZDC0KQXPIeq7
fwFKWJ780tcM+dsuYtmSsJfbWltVfVfVRU+14bXzty9jb7vZWyy/0PK2/9osbOs0llnhJ/3s+6h6
OT4RC3o1XeNsidJqqYqWi4NNKowZ+c+ZShipiQ8rT0pjNVfZRMG+y9vlKKJwq8iaXxlD2D8vcu/G
qCFaqq9inQyeK+R07opF5iGjULd+d8el/9sgFP5HAnJvXowvhi9tYTt4qliFlN0pVVtkDGtriQ8Z
CrnaA04auYu7saUwWb2iuwlNHFralQxRDni+Kus5gO/A7GVq9RtJ7ocz/hnXj8m29TMT/a2QSHZ1
bqsMJSavvHQtZwg4ob24Z4VX5NVcqMLOHhjg4vVK4F3r8R+7pXJnX4CyUGzZ8RzXu07o1jlaUlnu
p91n/fDOWxWuP/4HBlzrwALRh5gxtkr44Nrw7xjL+nfp9IPDM2Tm4kAOpwzuYMi4qssR31cQ10OY
GstxTwBK1Yi3ksHCNPbyaQncgeGmAlUoH3O39/NnBlXBMyPYOv8vGOkp7LlaPnuyG5+wmG5d6gSc
D1im5pGz35ob6znn7Hrysy0P0zBcRLQPtqIGOw0Hyy/v1kZ6zUfty47jMi8scVppwMJTHDEyOoQB
45EDhFc573J7BVFpdYR3R+QDjE/YVLZ+GfjTTSXsm/E5l0K/i/S4Z/sAcRteng/ua7sx3N2Ojdsa
b1dj3HvMJ7YI7H2oJJ4r065tWrCklvHs6saAKwnB8GH/UOi6yL4a0VTinoHQkkVpILPITxgimWHv
DUEorlFOafzAbip1bvvS8xGh1cC5NFfxeJkivb7K0QwsGxbuWCTx0KI69Eicx1bP+TlsOelPi57H
lWWMAHwIHJxDd1KPbD8HH7Xrl55bCai98zU/Xi4ZVH4KM/f+fo2lz7exrIvarabkpwhKElCDOete
4m0NX+04iD/cgSc5ZZ2bbf3Tmyz4b9Flf93JU1+RvYT9YUPBWpIik1u+bwyj49SiLAv+uJx9VpHM
MSkjz9EaCLNf2mIc3n2c/dahIdsk+6+jzAg/jBTLk8rd5s6i1HkeZTTAoNSKz6vJhEZjmOcwsS2/
Ghkch3rkqZ+bbige/aFr7IfFgUO9b7LJupctRAs3Z6dv0qKsgs6u6vo2TAWaCuQnhqu2aJq9CK2C
HIBmMgK13Mm91w5u7tw7U5A/dq0q0pUuIZE000uyiiA+qQ6+c+ms4ZP1QWOcNLlbPEiH6J1HwalY
7Ew19b/oTHIAgMGn6uoZ4nTXum0UO8fYaNTALdVVkdqRv3GIdW5MLIy3uZxRUWF+BdrpU7Dlcf7B
5d3HZhzt/KldKtW/RCz0rM6qaIaf2p9XJTHaY7ykF088b8FUwl67AH7Hguq/nZIw0wb2hVnlCx1J
3O8H5S433+3ENZfZcI6pFwAtYsv1niFaNn9HszWO76ZxwSvDNWib11Jmdrcv8w1ix0GDYSK4ZmN+
s9mO8FA7didQGOqxPuRr1kanTi6ivAfiqxgQL8OU/UNSqKZfQ9zI/jVjR7RIKKQmPgHTjteMgax/
gIGfIkaPy8wfjlM/HBWgfMFFhMZ0ivtpWc8NZO9zNbu1e5CuzJod0rDOHx2TIXUXFjDmrUUMI2Cm
dejNE6937fXZWDOPvazzacIlwc0nrgjc/BBd6QIqVrxVOOXFGCRdZqbh6hGZ35782hQGgWWC5WRG
bo5jb7WHBsbnPKwcFUmF32JJKVSn28jO64uKiOTp+j5/isOxv0yLy3bd2AqggSwNPaXQWsResN30
mqN/pf1ssUlzUJnnfVJR6CANLb/3zr4R5l8leYteV9OU12Zzh68Ry0meVD0bzlLa9VVfpykO4Cu4
OqYUIRbyT2rbqe5m1KF13w7WeF5JOeTbHPrwUWQ/UbjW7M033cjyt4oDeQy3ycafNHmbfQLhF+oQ
ryYkXdBQJKfdz5TnwiwzY46TFebos9B0+RvFQoSpv6xOl87l1J3BENTz0Ft+Qb2pfR3vRM/VlYKB
rcXjMhsoBN7EiVYttP+BTrRpO/VuvecfH3zkhiHw7rzBkvF5bAfV7LCDsd8uq+nB//BUz1+50dMe
zgs7gh9kvdpLp6W395vWXQ5uPkoKQmt7EMMSHaq8qnW6zDORYJPDYbXrB3s6Dmbs/6PCqveLqNd7
4TvtAcfkvNso7+7nnLlmj+fga437igdS1gQhGdnv/HFqH50qk+2xKXX9gDTSngpnax8Gq/T2nGUu
muOml4OiFkqq2MQnISv9yG95mveUhI2EJgnsKaXDhS71ZH6Yc/SCJ8llo/gAWfX8Ym/sCPJjOe9A
Kghz3fIZWNVXMUR3X4eKsaBZuS/G0UcT6dXVFyb/JaS/uW+VcibHP664iNxPpaqSpQPV2ty7oy1e
3CKIPjLItzzFY5QtSWQhEoeYV8dEtZX7d4OOMokdL+u1EP16arwaCKY1CLSd+hkbkJ5+R4B6lPO7
V94fr6+D/oC4incAebtp06Ujmv6cG/iJ1nFzebIzEXuUBC6JVXbu3/OJUQZsKgOsqp2BXGPbv2Vs
Pub1kr41HQTunIet0NOVL/IJtkWwCUEE5gXvIabWOlK1k2bFbJ+MgDba501t9amClzOkMnFXRGbM
z/lqbYmk/TqBj48vfa28jJlSsOjnMOoYNBiS+fqkVqGlbwCzcOEUfdZbsHjI4atafu560x8dV0TT
EaFLb/uOK9H+a9vzz5YGSKc6ZTABY7h6XmN2E32ufmAuDKzGwTIIubeM066kTTvcFQZjT3/c7M63
dgPqaPGMuMTepNmKaSwSxL2BwrKyYyu+ZFWRKWCfhu4ohjgSd+E0o5BqLugTxyBg1tTJjAZz7ZdH
+nn/O5ZjgOXIX4qNxdF+/h4At13s0BoeBWle/t43qndulJtztnN6EPkPu6wtxoK2Fe3DdaNa5qGN
TgPPBHUbBXaRCtpHZDGHfWE7TF2zTtow6NWj6dYiY5i3OQOT7zHPIDpga1+oVJaZ/7fMsWQ0ffdK
TGloXVZJx7cfY2d48/1+23Gg5K/sj6C0JVivpPwuTRywog1JqkjgtDkIGCdyituIADfS8Si6UOWX
PZ+x823TmOyL2RfiwFUJq5CDDaF51VTSiVpryJNVQ9heFwrWIOU23cZ7wuiH6uAAgehHZx5GB9GE
9TeHn3OYvTfIknaUiAaKIcVL4hT73FRB8LhueMMTGcgteIhbEZoHQL5iPcNF/GwusHmrrhWvantZ
QjH6J53Lkt7P3lb/GPeZU/x1sRyQF2iVjDoKBNc1sess+hX3kR88smV39HmprcLFadQ3+S4obFbW
zVtWB+nEodClSk7YTJIB9m140hN3L0d/3gBhpaQ12l06coEgRszZBM2Zag/Y9j6eByWAaBlmW2/8
3cU/b9iOWYzrRfet6vvs6iivyfZrt+Xv3twV39jDGHf7hVjDnVJaML6NfT+a31Fj/e6uXUNEH8aU
YJvgrANctjeMB2nTQScLlimXuSoMwK6GjmdYNI5vLqYdeWjHsLSPXRQuf/NCxociMKM8TR79QsJi
VH0IoT5z1Jl5vg39NLcHs+hIPXdmri2glzJnUURWSFXsl7ir/1iI+OOtK/Jo3Pt+rI9BaK06Wfum
sJLqx2VAvdzmB52VJeYRzMppsAXRf3Bm/vOQyfK+6EMU0Khw6WyjtQQ2MWbSB0UpsaW4ZGz5im7L
r97KQ5spPHHPVZI3i5ed5l622c2zjP3j9pw6D6Dchha7+gQUdr/6dSwfuq4LNUuCA/EqJOtH6dHt
qLp3Ba7J6zoiTvzN6xCfl+mK8EX9YFwIdGjIF5+JdntwK2GQo6zNXHmQHCrpejWncRTZY2NAK19a
GvZHn0sXhgBf3S4T42bu3aqsw0OEzP1FsUWmnttxipYJnLP5sCcRK7yACvI60t7CqH8u/aR2jeDB
6YdfYzx0O4Xy8zfIbU2pQp7dyVrW4qNYx+6VtxnhUmTuaUbl/TOUwrxsmwju3W40v3VZNQcykar7
0A4DNmrANKA+ABiWqvpD0IXs0sYVGtO12O4twLwxndWwofrl6rPF0EBrKufw1uIM5Ybg7nSsrsWZ
WDMiD91J/orLwEJOa8w7EOP2YFAfz40V4h1ss7jcV0TZ31lbX96cZqEzNpnF9CsciMahFXNDCPN8
PgyOuxxBR6YvuDLrYS1KFHZIzDuMpUO8x9DW/QcaZac4ZpjWj6v1GhWreu613L5J5d7uHcwqj1u4
XWoepCO10vBiLwN3lx2q+Qh8nl+iRalzb7nQ1VZNjUn8l713xPKHuQRunLGo7qHCcIG5m8Pyllj8
AhyWpPhs8c/F2ALlsP21P5tc2Cd37fQ15BQGOGn7jz4HqrX4RP4US9n/65oAM8s2Wa8b1NAzeQbr
fb1s89kHArn3vEr9V2vPOjPsW898KTobyuriGgV1fJ8vP0TfmDkNJKGDzVNRFzeLVDtOsojBo9Pl
iGG23qOZokICZAvGYxvMTVyhTeKixwWTz4F8JpNpW0DAImtIaD3bJ9cFcBSr1e3dqVw/26Vl5Mpw
q4h3elHFaSy2ibaYzPpUVTR9i+eXOxm2LleqDXTKYtqRzBvBhDvNG/a0M/JSMwxgOOTX0RpAEVTW
N6ldO99jHVpnFlRklyzawl+b5XsM5SJxRQOZfuvKmoE27Op9dUJUl3l17xFY1rO1mPkOI0y3y2IV
7XMCGi9ytsqdVbH2HFmUINbI3pKJyvfHfegcPZpXski3Awap7xC+9jSZeDnRzHrf0SCnu9GI/omh
IdNXb6TWJrkutWS4NMgtts+RV1pH2Ngaa4IdHzZMmAR6ZuaPcXCaVZjBP4KpU79zHDRPSOMYnleE
Smk1y5ElbRM3JI8R9LGadwyw3DHVXWjeeX6BVoY+esvQt+qdu9j5P1131h4hgJ4Vzfrm8M4h3s6Z
PVGV2t111LVwUuH5zktuiWFDmrfbi85rSSNdbe6VLsy+SARPLhvimIGYUW1YusDeeebs4r3Qakrr
Yc7LhBVjWKSjlQrCNeOudmcgIKYq+mWyZhkd/Fo3H1HgM4VlBLenH4KVC5exeoQJY6rDoMA6axm3
p95DA2RNH8YhzuguofKvd3ju5j9BF5Sf+DNGRI9wJWjMr68yL9rneNRB/9T6uAiKQrafY8ee2iTW
pLUkxeRHNDj4onHUNRBF7lTfZO2BcAGWHRtRVZe5zRh7s/l+QwPc9KWUvn2HQ1sdLbSXdk/tW79u
FIXwf7jcMGNYDQoji8iEK72Ptq+/uigY8B1PMxfhHFRsBSAkBWEy8NzUWYGrT5VWQLrF7KJA49re
UVUsu4CZAvjQ3B79SotvFyjvNuIl2blRx03Lxxpwi6y0QAXaREpVXKc8Zdu7DWQ2J0hj+O8CtgKd
hb0Bkw8jHXphdeVhhYbA147eEF7wQ3pP/Rqop9wYfRqctl5Ql4sZqmlw/rGCt71gUbfh+VsL7jD2
acCAsob478BkNU/0j/UvdTzW0br+XF9JwJnCO8TdSmDNpzU8gahr6CbYoiqh2OmyZMWUdqIUjK5D
obI9w2BwEiW9tGVJwG98bQjJkGDT3h6H6S3Dg+l8EGUQP22OBtTIh3JuqiTwVjyAmFHmQ9hOzrlV
oDpYPueDXnI8X8XQZnO62FN4GZqcVL4+7rvt4pBNQGk2Od1xGjeHdFxbmkcRULTXsVyWXRg05iML
iixtC3JZjzVxPF95H4x/KSrESdNSHYxo7D32mf7VNZHzarzF+St73CtijjLuJYPkt3pN/lWoxS3A
e1z/vmi7aU8aLJgx8xxRJ+Qf8o/mK3GwcWk5F4iLlTnkZH1NMWY8Bsxh/TasrX9up9L6ZsTgdyeN
A/oOcxkhsXVbnld7UFeRWx2QZ9wP97W18GywQ+hWaH62WFDb8kYxkiKltsDDNK5xwvRr++cH5bjH
cSD4nmzxupK8XyZI3uhy0LsvZIBlVxt45ZZ7sjsybpP4kQZ9mBgf+ImVL7LYE7/Xvyz9QLNWNYxi
isrrb7rs+t9daXWPVhxYJxEO5nWA/sL/yTDKpFM8ywqvS8WkMgjigzvXzZMxq3dgybZg+NDHfwP8
SQQYGPsHxmZR8ESKEatRp/jRU1F5X2d6ff9BYm4uyv5bGPrLZ1NQfeCnMv8pZwQWnxZ6h4QGtrkw
QtOpp+bxYsH/P/2YDLG9WDwU6RDby3UbW8w0k2v+FLbnPYeg1ufMi9rHyjXzb095q4d5I6h7Tnuk
BkhfpqzErNWIADR1IxYIh4PQD+fs4G/ZcoPkI+SQWLWuSv2xYpgNHBFARuVR/xYteGb33DT6IZ/m
qtuP7BN8CWyuiRp/6+9t9kGLthgh+mbjxaq+y8xBZ3I0lHjM7OSfDWm499XcmL8lUWSHcfLn6CFa
HLiiyWrme5Xju7iwOcl+H0fGVPtC2AMI4CTD6lzkMCY9Q+F8qnfZWMHglBXReEec11H7QtRK7OxH
XfRXSGHrzZUMoQ9x5w/FoQ9RsNMa3jE/YCYS/8kiC/qjHnDKJEXE/U0Yktva77UTBM5RsZvNTXXD
h0CgxrIYFUD9dbiyt9nKLqNetnhIJdcAuXVaOJlOafjW4R7KTrMuMFbYqRgnVYvA81PMmh4Uk/TB
ny2vYh4AZrMd1DSJsxXqwf1qEeTTqcmc5ZlLMJxe1zXKi7Pp3dV/IlrNbEk9WLy5NHPeXaj/j5eP
mX4A/Yqa+zazGtLcKKSr8SbGodpY9guMcSCpAyR8U6Uf7Sw5LFZ/8EQw7IDQXZboqNCWkr+a93q2
d7oI7fUXcP6PXEina2E5kn1ErAkhMfcN+Xvee4eeFL+izdY9J2NT6w9ZMIEtrzIYPZiGblidvd0S
JaiPo9H0u8iytbiSluKuKdOdATYyBspfnreppg2qA+CXNrN9uaWV8Ed1RUaLItwmrVA5HFkIfZeI
vFPmTs6x1z0bBXn3YAc28HeK3dCoRy+ib4dyFiJ+tTtbTcm2+PN2z7RNf4s+BgZJ8MnMh75A54wT
lYGzUVCHIliSGUyoP/mBs+7c0UKwb83ovMS45q/BFuHPYEC4eVgk+vCNYWT0oVsTHBELh4tH8/Ck
Nu+pcLfqFHZMzmYV+ukQCv/3gPj9leNgucyD7++1HzIWkFBVSO3a+UWdZ3F3kFpTYr18dFqHQlJA
G4pIgaOsU9DuRVtTP7tVNoMRxc1VFzJ65YqIj76cuKXKmovYjcZjiVXgk/QZTo9BUPYkrWCiFBLG
cfHdbfsH2uCklfrBZMasc5G/g+axW6Li0UgrZKFD3x2CBr59HKtGMEzNGn8HluQ+amPpK5PAGkT3
x2+YsA5+/KWyEFSokKL49kaJHbwrt4PZJr3L20C+b4MN/+8v2weEjHoLXAstpxGd8xUP3nqKvRUe
h8JnfiXxcMQjX6otRU7ZeDb6db39rNj97D2chSkNZXzw6kjflcPcvPuNXL9q4opUWvBWeGjs/FOG
LIN7EyoQRKdt3yfeuJ1gSRxrtes5fMKl6vyxSpb34Lb0X41bttfaDqs8aeU2f7Qa7huzTn8UdNn3
EX3raRyApRONx+dTspfseVi1gv6nbz74HAd0dRjE2ctbFK+21edfXbE6VO3j7O9qh1W0Tew5L9Ie
F2u/ReRWqtzCgNN5w0Nd1hw2mnSDX/5W4b0pA5O/DNE4XADDzW7ptuA/17KZHDA6i1LuD3DtYfQu
K8LadXRc99Pzm+2xCyGUbWxD98oVrgO/PmVAK/gznnKFQRU/ZLWfA1URu+LmjzHf4m0MzfgP7yWO
S48cDKUxtGI7jeAYpjy/CySRcYlXWNsnowZ1mxh1MQbu5h15F9X7hGHiLV+cYEd6oT4Eed5iMIe0
tRMVCaX2jeUG7Q4r6Hgryb8JbvgR2C/DoI2x/LO7Tu5XtdqihzYAG9phnVf2QVu9SZ16c17bGj1w
5TnZDnboyeUXCmrgnFyAJHkgXGL6ZLz3ifEO5tPDdjgkrMHDqiXCItrVXR8se5vWsLrZkxT5tfhp
UdKsGobdqKvOpEsmGQF1RSsPnQdhfpyNWo8EQjOFnslH/IEk4vgriHKrOFjximmjd/Xyo/v6vTk5
9jKC+5F+cpPEFZ78rogOvQ2qeMmsCeszmNUzMTxYeLQnKQDisFzMZeo77xCPNHlLaSnkMWZcNBjT
zBE9U1fNEclH7dTWJ7X+cJQ/8RsH1TYBk6/Yr+eUc23eLegPJzmuy+9S4zfZxAQnhSLnOTzUMaO2
gWgN1jIs7P60+gHe1KvW3xAtxFa5zIMoKKCNfiJ1qyF1qM2AzMNaY2TNCkXkiaocprAd9GNLTWQt
ihhWgoLMaZALNDGt0oXvCw500T8mCxsLM1NSuc/CrDkH4MQXopPWO6/AF7sV0JajvXEfuDQIPGGy
Z0E8HBCMcxZv4g9A4DriQZ2Gt4Xx5n8N19Hvgg0e+9b12gdl4uFD0f7uN73qlDFzd+zsEDdnXUmr
2+kmt14qEcu/unXbPag9CuRiqT51Q4bwoYl+1kgwGPJxwmYDcqPV/deSi/JmshA1XEzBQFliAJ8z
AUpeF47aF9EC7JW5FrxT8DmyiBMxNnJuZBrW4OiVOI4IJAfuo+xxDLV+i3u/Q6+pqjfGsdHr3OIs
Ax0p2/awjPz+AESQ1krIgGdJthpvOq6tvyvNy8EafQg+nLp/jKgNhFrUyzQEmKQzdJgjA5WjTHUq
r9KlWqyLjfC8U6tNCQyL4bAi3GXVMovq1S5yYW6PtgfEdUaWxPzibp5VMkfvUbdQG5S9W0JQtvPi
qPZEEmzz5JVMj8j2qlI6AXwpsQQ93Kyc6nYmxOp7Ni70VAw6UrKD91RNLtk0BjXkgctZf7DnQj1b
AxEO+A1p3jpHYiuLvWo7ktsZOwfaIpOf66oTBU+2cq5MZH/oEFSbe8G99052xaQOch6LCc0zaD/t
NTI/taYhcdHkyu2fAF6iexGXU/Wey8kjJ8erUtX03kl5vgx/+f1oWs4djHRpWfbyZAJc67ShJBqs
gsUVtenn7bkCZg53RWu7ZucZW40n0YFFQuU5EWPawp58VItmfG30XLWH6SfE5zgNhqw8UuzC/BjY
3WLoQYKmfWPDwFKlY5mrH9AtrvI/zZqVPMndoNAnQ5KwspdFE51ip1rLksbA61p6aB1vrU8yEyPX
P0tZDe2/qQ1BZVDI6uasf776ZYi0bZ0YX1jtDpvExmQ0ihTWqIlQGHUfxIHjfhEBEIa8emEn5HPc
2YVfpD5ziOXS+OsaHtkzHLcsX+U3khZcs0FaTE74sxxnDdWJDI/uGXkyflbSWV6nVW7uXoUago0i
d2uv1tTO6x2DyOqpY0vkh1kC3aQshl/Lgxe0a3ZoSH869dKXd2VXI2owS0PFJNfFuWy8mmlRD9F7
OSlsXD5d4J+SjebZxesp2X9VpGwF2I3I8gV+1fpbI4YMLB5ax28cFOQSLjN9251QcRYeUXFEth/g
v6957ZTfGw6/F8/S/sdEQwF1AkOGM0EUpX+ZSSrRiSIehlwx2sfoBUluHV6qrE8hrJjhthxGMorv
MgI79lE1YxmN8Dpte4ILscjAbE3PPZrIwZ2MfdMkfVxR5wV4FejQdMSRGOdJw/zyDSqo4hqo84y6
pFj/SUTnIzMPUabtLOZzlTliTtaVoDwSG8r/5oB5JypZtH4j7VQvxDSsDzFj/3o3CKZv/LC+3Gm3
F6fM8eouQSuX7zPpfsclLIK7NiOPpWGp5r9ZouIcc2ddOaYtNO2Wr3eLpyh0j42ZxpsDLb/ttwD0
rIrdsdoXGS0aunmFMTzGR9HFrXeIYMnFBcSLv8tp1Ns70kJDCWcC/JFExqqg3hhQH72pE7t5wBhB
yBPFK6+2R6SObDmi4mHD7DIhuP0uDAa0hHiC7aiG0EZ1Nvq81Uh6aAU500ta94Tc7uV7COVKVEU9
xet5jnV4ULRvB6Gq7gGekCArMLHm0lfsikIhX29NWw+XIMuKW9dXGUDa5L2FreXUl6ppyUaY0fhu
0TTER6+KCQSzxKtj9/rsZ75A3s7q+FJTmRDFpNdTWG1j8NgNWTxeEfspZMgJqUK33w16I5sttoqQ
/UUGw9Igs0ecduaqR17MaY76wzg6LVF7gD9EGbUXfN8+/V2HQ6MgpelaoqaigE+B80XwPrVxVhbt
36z48b8Vm/rK/alJ459EqLQbmvAXfYCzRwYyO5I4xgemSfp/nJ3HktxKlm1/pe3OUQ0t2rpqEAoh
UjElyQksSSahpUN//Vtg1esmURkZbTCryS2SiAjA3eF+zt5ro0BTPNlfK1LdKFtfiyhpEiUWX3VI
cd1cBccol4b43EOIkA8RL1P2kk2xaQrF2OtdUxXYM5La3uRWLEEzSswt9qeXxMDNbSrlS6oWyo0C
OQ32z9i5mTMaj00oi+9ErFd3lQknibmRP+jjqD0EAWg9XpsypTpynaxwVVIsdS01jvieCbIWGpV2
ZSBAT7/DBBlOmui7raFw1FkxmRRW1UFTqa/JHsi9AcrNDWrY1lojwraPaVv2dDFgi7L1s/vq0VH7
dMd2iFJDEXfiWw7b62owJ5BT3Q0PhgIHei0K3mitVbeuiMfiIHrdeRilzLyFGmM8cKCXrugp6icF
2w+FdB50dpRryrslhaDYBTliyRA+4+SU4UJR1n1mWeGVniTFa1lVyl5HOMaR0+/pIsHzcjGu8uYf
KpzfRCo3qzGsu33g197JzrxuY7PofTcIFHi0zaynJJKB/9DoF24Ila3XQdryRu4G7MtR5OxV0s+w
D3oJjilo91+EUWJxKXHbrQyE9y5NBmafJ1vFsNWp7fh7O4/LR6tS4ycZksEK16e0U6UCz6sA1rCp
EJUVq1a04SEX2OrHTBb3MEWNK1v5pSjq1BKfu8RKibBB5Vxby9lNZGs1Ck2Dkpk34rkIohYoFUE0
iLB1rz71EfKTrNCcYwK76Kmiyl6tVNrXt35hKld9Y3WfRSn/GEYt/KyYSnBv1UF8a5pBufFVzn5y
3CR7ZDzmNWIDsSNjzoQrbnvFvqAh4tJCY98KsHBat+hrohT2v3oB1LxtzbkavGuECwkZ6tQ3ZVKi
0/giK4Px0olG2km9Hl1TXoAqoDTJ1tLQKfu53UI1BCf2gxev9d2UcN0MjNRbihoKfiij6W4CqRpe
G6n3T81YR1uoKgpGsZyiRrmHbRyzy0xD8ML6IVHhtQ07hzyRCCJJSJDAtyjK1eIq4mUVYN3rjFIQ
7IQfJVlB2Es7dVVJluHdyEGcUz9IyJJq7lEkh3q0hh2U0iTg2MNyyHR27BRhNGg9ZhfyufSOU9Ro
AD3yghqXKafnUdzQI4oTVgKVU8Et71dQAKvcTBAkX6NFIUp3N8Lj8dn9Qmff2SPS0HsJPWb+9jFg
+Ax72XSgQP+WNlb7HYo1i2xu1VNvHPTHJfCHZZeegaSBnqRWNxTqkZvzpRT9Mavkw7JLa39+aw5p
ipUkmXLET4x/0hVJvSzCSjVncYOSgpQrjivjSInjk9BHcyXkrlgINp/Ron3Jo1BYxerRF80tZ90X
3nMX6PDnHuQsZ2DwUBGiYVWPnH0gG/gPUow7YtHtnsfbm52MsErFU5Sn3je9Hr5aDPWF154w5L8N
QFpyiMI0q6EkAuFKy5VDKC0Mavm3THsND7NKi+gYYEDZaKGqwWuyq2UP05jh+PGa2JEhww1hq4gj
MN6hFFwWgWFMLPDfbkpaFlBMQqPgaA1b77MWDRfu9nSBd+Du80j7SsnlQI6s4mgiVJKoOBF4zTaw
3oXQlheGEhmz2alb1CWR9PEhSvxTK9JbjPObZSNxNjv7uLEjoWTFMXHsr3GV3yGI/Lns0vO5WWp1
nFInOfJOvZU5wuXtsmgsYzY1+7Kp6L6Gw1EmtcHu74whXpbCMA+1byClghXwh6NPAOhGV6YoIsfv
lg3wea69VShySZ28Z9rb2i3SovKAPLlZ9ij1Wd5eIBDiC7vpjmbXnoTiu3IefVr0KPXZzORJjmWF
AvSYsdcg6+yLsOqFd3w2M20NWmatiPboibjcokoztlY5qAvv+OyVGbYKaAiUbkdliLybqufoSsZD
uOytqc/mZQzppDQ0hN1igioUjfnmecbCbz6bmBFVj6qrwCsbATIZR8o5G6R6fGHZOvNy02dzs5LS
gs3kWINgtWrcC5RrvUBZ+Ehn09N2RBCD+E0JS7JwtvhXlZ6/LhqI84x7yRd23PpVeURzhB8lia1V
qUC/W3b12atT93sDXjuYfxZwiCqS/xT1UbfsFaTNpiexs6NqxE1x9BRl8m5abGZjuGPLvvpshtoK
uqvRyvOjn402VJn2hoZVvl528dkczQCGRQrn5SPOqXgFRmen4AhfePHZFG0SEaZNy8stlJNHUEic
IrPmUta18SvB/Z0XtDabo/gdZW2IDG4MhvJHVYrcXG+eabmDFywIJVUUKZ/U/dahsMZjn9OAENl4
ZdhOOu6Ar/jPuH/jQ2TQNrM84XDWmWrlHHTQNIgfRo8cDL1jM8UzVGt0IZ+8qgvWAE2QXkkYsasB
AW+DJNcYVONYDmQhdO13q6eWgNV3xdnfvusyJ75NZKS+yDz7G6xL4dGCvLYKAumQNPpDWDm3EXFu
Tde+9ENAoWqMEaFy1BszPrawMql7tLMs3tWm7G/RoDm7uHKmsnDxKcaLtU38RkE8H7QHBTWtgZ6H
oIHh1PeWvxs554kn0jL2WlJ1+QoPpPQDXrZFhInRIhcCXd3q6NGVTnMLBClX2LZzKk4R1OUgvHVK
z7sFHruVfdF+iQYVO3BtbgaSlLeYX06KXX0e0TYc9Ca5lbJW7CjXS5zP8/61d9gZmPIppcpQyl5h
7RUJehUGZOpDdjhhsS2lhYLSt6iVJdEjOsxQa2Fsz3Cz6as08K5Cv0HdnJ+UIjlwcM0eetvzXEOC
FG/i+biB84cPdEAP24LP1NW71tDuWtvodhwCUxzWVo/1sXb6dUY7akv7p1mbkZO8RCEaxLCWXAU9
1V0MDQ5g4U3hwBxO8+hpTFJ7ze4sG3Y0g/fAfR4LaeiojuA3Zr+5cRI7HjbAyO90LGtrFNSQwap+
2APZIPchDuwrEKYdkpzhSsKYjFHUWCu+561tnn4paYZFH9bsXQ8M797UFBw5mbVDrCieKSmi3Wnp
iBKQ0SgY/KhzPwJuDjH7QqpbQwGSd2ZHY3GNDR3jpqlWJ1sTVk8nWy/BkdPTrjWSC4pyqK88p77J
GYwTyXlrOzAtXbtilwV0qjPWaTvsqTFddX721NWDq8R2k21zei2m7pjJvUDWcjUY8nUEtnUrQGuv
A8vB36fAmW2BMp+wAtbrupSfFORTOxlkPAMtouRu2Gl8pPFkuxYmFNPGFq/7LukSLr3bSQRhc0OL
5qdDK3uTWsALLGpQhwb/4Kaky7nyTTsl/mUEot3Ib6M+fqprMtruHN8SMP9FBYhL6a/o9w7AzzOm
MO1VFcnZShn664HkQMBBQzliJqZVRrOxbrWj3yfGZ71psAxXtvwAw8W8Mrqcfieg5/SlA43ETdC7
Nd1PZ3iA9HRtUNdQn7y8IRUkP8SaKV+F8I8p+gh516jOXSlFNFu66Ar+3Qbm18HUEME4fbsTkzAD
L6iyLY1q1ehxxCMYBtcOfWBSwD2AizCm15MPDsNY/ykGm7VLu/BYx9qJEvs3y2/tGyVSQZ3VFTN7
GIvx8xgmCQyRMDRccjLUdd6RLt+WwTGVNfMnUSADPBZ40ESyOLgtTMMKx13ZhtqVodLk36hNL++A
m18boaPaG0D9qDjH1toiQfKkTTYU087qaxCQAAMSKFkbNPffFC+TIuBG5XMYyvFeERktQszRV+3o
PSehOZkpxza91Sn97NQ0PyJYYW5AqnaaqY6V60hscZisgEyxzHj6HkvOK25i5dmROMTh7yA+mSZ5
uZGg+yGYRWvOf7fyrQEVZtt3g4RopZiUgFYlSVsb69hTgLVwa4vK2thxBVjK8iueRYATdQjl7EoM
yS0qNO+ajJNbiSW8yCgCapqEkwHBGcE7HTw+lgMF3v4XxSz2WVztGWDSrY+/bedZAYRwj15Aj6gx
r1KkNEYJcg5XLNPZK8cfRYaKMBZa/IDaUUV62/mfqU+BDzP7UFpXWSNdyzk64XXX1HTTEydvvktI
RyoYVFn56FXNGzJP6QQpEmXxwLOkP9IcfQmA48Aj3ZS1Nd6zqxh3CDmKcYNgHoUjrbDvrV5xoG5N
0gsl7Fpyil9u0JOvylAPBAC3MVbTQt06I0qQwKky8g2qu7rDthrXBFNqeu2jyqp6Ho2emw4gfecr
dUV/L9dl+JLIWp0fW0lvh3WNXvUq6lrHWmtO/aUSqKY1sPvHNu0Qn8bCHujTmPVrA65nnTn1iIhJ
Nx4x76OnqrHr0lhON8CA8F9C9MYrBbBJUWzYNEDQ9g7SDneMc/+qTbpDayjVEdd8AImg1O9iS043
mkn5WHLkgyAxaqsZoNfXQ+rfUXgkzmvUmw69UqQFO5OEnDZ3TOskwdgvv1rk+KzjvvJdo7CA3znV
YxskyovMM0UFm+JNBN6S64VRPEE6G5uNTfdS29iRan1OWocWWinL9k2Zjnvo5cNeN1DK9YSluGVE
bwCAevzqxwFKD6ioGa1R7ScQGvs+r2iL1kn4Q5PpwaFBVfLPzZDJp6J1/M9tVafbEjf8JmFFhsqS
B1a0YlOTrIOwqTFJhVBiokRpb6UGzUDjpbDcrNrW6CWpj/gZlYOPtvbnQEzWk1UWw60UpfRqMyNF
P6/3ytZRsWxqaU1PCTTmbVS3450uj5w86HexovkARhNEJ7tCJFZE5gtqJ5q2al+uUzmpeGflGs4F
R8FRkhaZOPlBD9yNGLPmU4dF+DGnWH6F3yd7wlrYbGtD858RcRfsEJqiq3dkaA171EV9fowVMrNk
RQsMstkE/bgmyFiEoiRfdQWnZ2nUsTvpgYTkwNmGXknyhDlomy7Xrzuw0rTbMfHEXfKkC68j2MP7
RENFUrD6VYmr8iplYwfZSWv4BHRICNzC8sljJ7ZGeZndDX7Ek0st6Z8Jsv/5vf8v/y2/++duU/zj
v/nv7zkyFkxI9ew//+G+5Tev6Zv47+lf/c/f+vPf/OMxT/nf/K/88S+47r8+d/Nav/7xH9uM1u/w
qXmrhvs30ST1r6vzDae/+X/9w/94+3WVx6F4+/tfuFCyerqaH+bZX//6o8OPv/+lTEmS//n79f/1
h9Nv/Ptf16/J6yBCznb/vNr//JO3V1HzrxXnb6qlaLoFSdV2bJ2tf/c2/Ynj/M3UiUmQLQTxpqVM
icqEMdTB3/+y/qZZiqHIMkpG0u2UKcxT5M30R/LfbAO1Fi8qWVWQbliG+tf//25/PJ3/fVr/kTXp
XR5mtfj7X+/mLZvsA2aH44zWcYKWWztIdR7u4dMg8/AkKb23Bjr8Naga/A26Kr2YeKo2KRhJMA5F
GePOYfvfI/Y4alZdXUmRZh+SrjSidaqlvYf3oFavPYJ8XpFvdIdATsdoS1c9W9N318cV2oMadbeF
bP232/6vn/bHT5lOrvPTz/RTZkdxJxWOoeuNfiiSAdwSDPjiTVgKLl/PkPR+SzyLFsJyMDHExOwE
r5BnlOras5UA5wae0rc8DO3nMTXLhq5SD0M+QuHo089Wk2svNdQvnWTbN04/2F951okbhFpmrrWi
T18Jfg+hurVp+WXoanvXWLL00rSweMYgti4cq6e+yju/cB7v3XXkWtAEMg5IAxNrBfyn/q4Cn5VB
7qjSN7TpyQs0Egt3PRh3NrMcMboLh+7p/PveZ8/qBb2R1QRf5OOBFqd05+iyAsBAeJ/bviylC58x
HeDf+4xZ2cCTChx1ohsZXFr/3SJc41tYSfKDNRjBycnDPrlwDlen4f3eJ81KCFOYINoyXTtAEpZ/
Wlpg31dAH5/qCpksUHOLtJuo0dKNKXfSpwQoz23s9OgmERvLT7Yz7eyxd3zr2qDd2yWuoZVd6xwB
qkJt0pXEm20Lo1r5wQGvu/J6dNAX7tFUKnjvm8/qE5TgA8R6be2C15ya80ddkRekfzOB7Hl1ghoc
KpyxdocOTH6Q7ZW4uDByz33rWWUCFVeG7qipXU8tbxU5AHXjL7whKjfqt3aHE8C/DzQOKIPAKwWt
WFtSgJvux2xttPTBFwHIC5cIkF2Aw3hgb//xYnXufszXKjMhwAAlrouCd6tqRFbJS0rjfOt5lHes
YkKz7K52jVgGCM7ZCtDhom89T8JOsxQQDltMF3k2WvborfL0ZTdknoMN2abGQxHULkaCb3kC99+8
1Mg7s3JZ87nOYVKPtGlYS2QREMhhUUhRkfL1Zeb/XHZnZrOyb1RZ8VI+ow7aMVgZeum8ag5Rh8su
P5uZSYSYunMYiemAE7XqJ/ROCRRn2dVnkzNz7ATWZQwyBV/ASJxQXZXuskvPJicClFS0eEdcUO0b
38e2MOrlw7Jrz6anMGkZJH1UozYSD2kxcUHb3bJLz6YnYVmgLrIQEnlvbXLEVgIf7seXnt5l76zf
c83ECAdBg6LCooKY5MVLY2XvkUj3nGAXOFq+Ed3TjlvSPGQtmAetV9GQA+9kVnUp9VrFh+yqX/gd
Z1awaXP8+7JL3GTnY47lFoGPyzodW/mS1sT0rWcTtmWCqoVTCReq+so2UbsUy+bRPFmdRpCuhpUQ
6KCt51puP5umevvxc52+3HvPdTZFh0D3LBto90QLNXZg9iYeuJcRJxGS6IHUbv/x55y777PJGqlt
2Nq5xxo8TJJbj8JBYwEYX3b12XwNMgBX+kRPAlD3aHpvXSbdLbvybLZ6jm+Pk63QLekSYPDvX6iy
Nsv2AOZsvmIrSlLAWgIYnQnRsHAT3Vq2FMzlKwDrs4CIDeFWhlytcEc7G9wa/rL7bcx21TCwtcGx
TOGao32KC2h6krPsnsz1K32uMQgJ/XYdg7anaeZHtOeXTgNnRuFcvgJLLcH0XjORKGTahEoNfrNs
FzqXrwif6n/bNsI1lPTZKfVvE+dn0RicC1hKAZZ67HvhqgDIYtteV2q3bGWZy1ZKgpN0L+NBxpRg
C/WLPZgLB+BsSkJKzoJAsGbZmXYgBgTn6v2F23HmxGzM5qSEMqPHBS/cVrPIwgCKR4dpHNddFySf
ZBiaVwK9prMOJ4cD7pdIv1Vwje6tGks5Avo2bhBY+sbnxu7tL0FKmgnpgcAgHcW6y63UC9YxONnX
gO7gfRg75l7qTWwwAhOEQz5CYpAG0CtOexi1Gl22QfoZgM7EbSjb74sg7Mh5lpX0R6Xq6U7Ew7Dv
VAuTrETGJf0i3V4BgDIP2KGbtzAxbJLIbdDHGIlU67E3symtOpHRPJp5vYJ/XN+rGJKJbMnNbtkO
Z67PkVtoeE7Ly6qmm+Ul2UZU5rLhOhfoiFRJgXYxEwrHvvdy+V7GbHzh0b//tpqrc7Sxk/DEMVy9
8BCrCSyGZNlEmCtzzMT3SEbhyrRkSNELm2/YhZfd67k0RylyPOpWMnH6CeLBewB92Gselt2S2Rbe
qrN+hGYlXC33TgBqjyh7l72zp9rf73slXG+eSLOMMdJ0/RqucIT7M/aXHZ3mypxgzOysCZjF1qhu
I3M4jcJbOExma4/grUTDjk3N2OBspqqski2z7HbP1p5gSiUmqVK4jW9vewL3uuTSy0mZXvvv7MX0
2XYAMGtbarJMOowzBK/emBDnrA/6JoDj95iwFoBXG+0WZ3ckjukEMtVkr1x2z+aynV6Q6ta0Eet1
oHQnWRttkIhasuztqM02DBE+Hd2ivsm2G7Jkf9UVCyfuXLPDOzcYctRpbiMSyNzZGiPQsmetmX+O
/5AENSNLGUaKHmK8B7gUgmVcNI602bT10slIEPNOx+ZwSwvWTUW+bCnTZtM2HsyqxxkmXCLu70AR
bCUChpbtzuZSnVT0lUJCLUMU0EHpH5Xybdn9mE1Z21JguRkd98PpJ7o/zolL82r63e9MK202ZYsW
soVouLSIruGWrcHfXVjCpoHw3pVnExZdEkCFDJKP5lnttjZtaQN1JN0FODduAVn7C8S0nCzVmWHB
hGVoBCVP1A6ERlh2+8kmgezCI1WmW/zOr1Bnc1OVEG4kpc/cHEdzG1v9uKW24lHfQ3siF3W6VoHS
HitcRce+7atdY0BMGkCp/9Sd0lz2slFnB/Oi1/R0QO0wTYjrQM7IQAgv/sYzQ0Cdz2StKLpc5k2G
beyuT+u7QgkuHKDVc7dvNpP9uKkcXeE9hgYNiQtFwASNDmBIyYy9HZll8KtHs8CRDdYZx1Qbb0u8
pAf8Vc4DFI3qyxCa2bEsHLFxZNO5g2xqsJflVpQgI9YyGI7tqPvqVS4Z3Sm1Ku/Ck3//rijO7K6M
CNKiDF2fqxSpfDRGxdsQGG5tlsxoxZndl2owBZ6SpnRNiR0mmcJGJ+8+vvR0iX8fsaB1+f9/q50r
HUKdAai4C5zCftB7UR+DzNReS7+VFn179Vfj8bePGJALlFbKUy3ZZrLVXzWLB6P257dPcpBMNMKY
b7W9HZyvtAEWPVD11xD9/UuHQVybBi+sFMLhqh3wOKp1ff3xTX9/tABV+PNrK77EbbBijoqY3+Qx
e4AxuvDQr84WUp1keA2XIdWKAYAY4T6uKcwfi763Mls8Ex/4ArB8NgidOLZeVyPd6INld1yZrZ26
ERiYDYv2QChC/lj37QQ8kbsLa+Kvy/z7QFeV2aJYDuDa6Mc1h9Jp9C1YogEPufRlsOEQCrUJgaZR
Q/OiWD41qSpuQ9Kd18iTENmRwXOiv9Qc6ii09wre71OrdcR2e2a0HyJNWbZvVGaLCOfkzi6NoYEE
WGm42kndGHhhXbi/0w997wbMFhF0l56JZ1B1oTb1R1Ic0kMk1cVtbdgQH301BwFMzur246Fy7tNm
6woW4hiUiqxiWhfNTecQQuD0oX49KLa4JgZjapF2Vr9Ag89bfVJJ/L6KDUFY4F6lf6FbeIbVpnU2
jccT+vi3vL9GIrb48+rQjok2Nkh2BMNJKKxcywe/lSs4nkH37eOPOLMiKLMVIZDJnIKyhMcfovcK
M+ePsM2WrTa/zki/LWVGZxIWEnCsNYLhpx8Wn708XtbUlWcLgoReqwjJ2nalZGfLb+qw7HbIs7XA
cKbIkdxmrGbpV3aA8Y0dFvay+yHPVgJg/n02iIb0YGZuDe6OjOlh4Q5Zns/htDNo0HE6S/PiRMl7
JSLbXTRG5NkEjkb4ka0RINSB44c6kaL/QxsaCxt18mzG4qv3zHoYGSa+etNxqNqgnDMvTCHlzACX
ZzO0wmFbSHKkufBdooNlcti2bQDQTa4qxxgjFHXHOvwesSt+KEszBLZvSyeH5JFd33XSVuDDOPKq
9C7t1c99odmk1gQQ8c5JQFOHSIVMWKwIHurDx4/qzIohz6azn6q8OdRIHAIiaUCS+m3zyWpG+dnW
w+Tp4884s8LKsxe9Rvp820tOdchUOUE/Xib30/72Xifib4v01Ud+olYPH3/Y+3cL0dmfSyBApwx1
q6+5UJqeIqAQXh1fuPQ0M/79vaQ4s7me9Zjkzc5UXWa44xbgXFeqHN3gc/K3mc1KvuwXzGa9Bua7
SoQO/0TTf8oGoRVxtmgVVJzZ2PYAwQyk6FSuY7f5QSYqYNspsHc+/uK/CgLv3aDZSEV0n4xqPJYE
U2umcRW1pvRElnJCrKKEHimI1OrZ8ULtjiNfeAXUGS8FanttNfq6dleNFmRCg7TK67YfSL7yyPMd
PL+6aWAd3fIOznbUDtODzW4oIkZxl9qFB3d5IGqSbBjSOcCX7UYkp1dNZA3XmenkOx3l6oswhmAd
oXx4AUJNpJSDRP3Cjz433mYTqDBSqRwiv3LLTISu6sQnL1CXKU2UuUwwq4xwDIK+dJGbwE8MQhN/
Db6ij5/Xrx3lO89rrtFrOiewhyrID/SCTeS9mr6N9DI+QYIL3GRIWBAcUHkjrMqR2Ah79NRPEka2
rUBnfPJyH9aLytYS35GiIagPNEWsnTHLdpGZycuUPDBw/5zRkR6GPWi72pVkq71ygkm7CGTlwrvq
/QVQmde79W6EEg130y0ViTTlqs1gGqr5Lm+rS1LBM0NkEs3+vucbu4RsXvIm3ZKP2opEAx0kimrZ
ALRnywWWi6IDPai6Gjne94HkNCdY9peqUO+v3fDD/vzuga2IWkp9MDmhAw5TFNpdIFjK4Xc4n9BT
Wk/wSrKXjwfkmWdhz560Th2cNBtnPCQMqpcWpuYpGcr+TkZjeeFxT/f8vSE/PaPftphyHgYkjyq/
Mhv0U91Z+jPx1tGjkPXkUHQ9h/NWBcSpgKn7+Eedu4OzNZfkErWtQwXTQzXGRK2AAgLSiRdlO2lS
j0Oaj4+ahYbh0niYXqvv/cTZKhw1gpjA1hxhAoK0JP660knOkEPCr1on2tBO9LZ4jnyiN2gBNq1M
6kKDkw9ilu2m+qifrLjOt6FDSlfeJfDPlOitK4HirogsT7eQAdMvPjykVS6N9Q0Rq2W3k3Uhrvow
6J91rzNv1VZgBxOkpt05leff1jl62MpL7B2bq/h6AIM/5SNinPIHs1ubtUQg8eDj9gvDrzXphxut
a0hrSUi//vgxnDlWK3OFJLEtEHkRLuFeZPatxylSuJJGOGZEzEpfmUX+IasUeUMso/qma3F4bRKT
9EAMSvxMsnNxF1BvgnOsY8zGybTFDOdIhF0Fwc+6SftLj+/M05ttlsBKcrwyOVqb0+GX5ud1lir+
hd3emR3MXG8ZyHQGbMTAh6b0h2uNnNZrHwfR10LPKP2qsbFsCzMXX1ZDK0sR0XuHrgeJb5Vevxmo
91x4lGfW07n+0qijXDR90hx8RQcxhoE7TBA7D9GyNWIuwuzUWMXgJRqCBCV1IGFXl29q2HafgmHs
1+Aac2y+DnSlQCV85ePhOW1P35m01mzpw2mDwzprmkMmWfE3TQmyYqXCh133ue+Q15w432PRyeTY
ANI/DRmwtQuffO5uzlZEcAOJl/O2PhSy87UvzWupIcT841/1qyrw3s+aLX5OmpZ97wfNIRAT/5+c
1PYEqC75PmUp7PzUb/pNIzveRrbpvJMAZUCDKrrXGo7qsqquYql/LvkO21LdxknoMlM/tyxRG9p6
9aVfOF3lvV842/85nt1qfmnVpExpFHY1km8xMKqbwlbopFRCT/ZmFVYnjwjIDb2ubGNoOaIvEqpj
HJ91d+E1c24zZ80WDna8QdAkBCmkaS1t8R8oe7sqB7bdaEk2RHzHe4iDeMHpkV/1RoDflOCCnQhy
FeqgnWxwARIeLPE1afrXm1TA8U6swb/Q/Dzzcp+LSTVEh2SodRk8TyDoPhAaqP/g+sEj6heWnV9V
tHcexlxDWou6UIcsbKHGste3sXDWm4S4XLwQGQCTUW/tozag84jIB4EUSapOtgvaYNzmIuChNK32
UPUohC45IM5NgLn0NCHgzBAB3UJS0sc3iITBMz4qBSht1Xcb3c/vAypHmzhhdpBcBaBb66DEk6YJ
duHC0Diz55lrVDMRU42pguFQ1Z+VTuwIbFjrxUCG3je1ttyuzi60LM9sdeaSVfjCoh80XdnHo+TK
Y9PskiKWD0pg+ut8DMKtlYf+hUX63HCaLVs+kD0TtDco7Xiod6U9dsdklHh7N3V7YTideVuas8Vr
HFPqb+C8972qK2vfI1yuVu1nOPTiSId0CYjNtAlH/nN9gvGOw27MUzca4DwTKFf4l9bf6Wa8Nx9m
i5NFRJ4pkU/hguneYGvv8ep+vLKfu/JstbGbhmDVTk9c3c6rA9C7eNM6o3bh6mcG0lzIilK4TNtw
SFxbUQuM0uZkIQurSr+hID/sfQK3wWpbxY+Pf8y5dWMubQ30qtDSqExcus8mJM7W+uH1XfVsmuxc
+ij2XAdAJWANotNX/M3qkPRaBCHXEJs2SEOPtBpi0T7+NmdG9lwMO+qV7RsmFHeysVdWPbJKJJve
u9TvOKM4UuZ62A62wAhEN3FlmSjWoJu23RpWdGfVp34VEloQFq7cZN6dxCk+3hV11f4MJq7vhad7
xsipzGWzwFcViYJp5yZdvsnUhKjDoZ2y59ldD1vHvE38ZFuV2a3WDQdEkltaVzsnHhFaeBvV8n9S
Dl1XkXSqZaBUJFZn2D89cW2R2aZG5tEo4wsV+HMDcRr+vx0XCRbxExNQq9sCGtkQw5Xj1QwNoDFd
WKxGeRxubNO/2Jw/97qYS3NDWWvjYsQN7eiJLTawl+Xvaqfl36XRrzlBYjZYe7VjfDcca/yhdIri
rYoACvBRgc9+YRn/Jb94Z9nArvvHr05sPUgj2WjdwSSGgfQOPzpCoYw2XmtE3zj2gBCPI+WA3m4z
OqRTWaPbgQlYBVnp7y3c49mmTkDCSGCat2XXVSsTiDnecD8qySkoQB4bBNmDMPa2cQ+uf1U6RfkM
19Z7iAaZWiBZim9GXvfl5uNJdeYdOBceVoxnu/cCyjy+SG+jtLB2WlOi6xXjOF4ROmwcZd1L14lJ
VsfHH3lmHuuzuyhJQiNkE9B2N9oFuilzimPDmXrys7C8X/QZc1V0kfu5hOW9cUudo4nFhm8b5ZG+
UQZxibd55i04Fw2Xkkp6cE2yhAl/ZBMYanMgcCu+svpAvpFg1VxYhKcp9c6gmyuIk9aQM+ApjRv7
xms96P4XUGL208f36cyPmGuIYwC5hVZZrSunWnj06wwyv2HljYtxKrnTxVBfeOjnfsW0kPy2YPSp
J7SA7qtLztfOtI2NgBjz8W84d+npt/12aYdA+9GL/NQNZXMTt7wFjQsL8rm7M9smsApnfSx5NcR1
y9uPIIevQ/K85JXcG9IeWCQsn49/w7mXz1zuCv7Q80WDJbgiQldda1IzbmuSdk4655ItTG1r02T5
nh7F0S5egrFcWJKYS10JtlY8x6pS1Aq9fCDRSuwzQ4zLns1c6urpnSip12Q89vJmLJPXSB5eP75l
Zx77XOuaSQZhSlmbERMuNN6YvXxsourSAzl39dmg8ssiN3NH4nBsKAVZFKGOuDl4+firn1kB53rX
PJK9LgQm44Z+a12PeiivSdYxHkqis75+/BHmr7PdO+vGXPlKnjBbcZNzb0QiDNw1DSzJOg8JnCki
Mz4EjuI/e0kMab7Ts5tCKaJT7DflqkH/lW4U4iFfIEc0q/BJO0aQ1SpNuiVXK1zlXpB/le243lmx
A+E7i2HgEwtq75JOrt+iMRhvCJZhV2014atcDM6uNGX4dUJxxjfMFrS8wogBsdU4hmckLU0eES1p
yBQ3pPZHNET9TteM9iUOtP6TCi2IMqoabUidFfu68oZo7edlSU4kyRM+gccPjbB4lQgibASVO1G+
EEQhEwzWBbcQ5xtqvdkwkG5phPsSuqayomw53mSjrjAgH9txkJOVkkIBx2DiVC+h04SEKnlDfGoq
aYLtG5EMNJ2vsg8o/95wdMjWXmPGTwkp1DfSmPQPmZxJq7AlZpqA6oE0GoS7U4RoKz+ook83pHWI
J1rWAZnakcRvTWP5zlRVs9vmgR7dpoEfXRv/j7kzW44cSbLsF6EFBhgWe4XDdzp3Mhh8gUSQDOyb
YcfXz/GsHpnMqOpM6bcRqaeSzKSTDpipXr16DwEYhwgcnh0YHZi3a0vsM4sk7oJUj846r9rRXeDU
hn1Q0xodacq9EKJ0eoizZF42VdwtX0VODHRaFpKsrsQgt8zM0snfjAsM3AenVWUwzX3JyGWt2vti
WeRHBBntXJrXWrJk1eEC+hvoTN6OyYtjl0W247CbK8bglsuValpO6BYGmVlGUioSpARhIVnXqjfD
K9zzkEEqqaDngVhwpibILWy8QUfAz1Y5uR0OU1IfkJpy0ojs6TkTbV7tZqdBfi/Zj3JSZh0ta3pV
e5YarPBeTQU5/RbomipIq2i1g0hApwwdyBnlLkvqenoeeiGBGYGZEjxosJVWXwIEtZNueb4OCB9h
D03eeeoGsTwQRG99Rc3o/yjjnoK18gznSE843haemfBTyRbZkz1YiK2Dv4RsMI9OdwCb027ixNEC
3EcuiKZCzHov8rgAcOAVDdAYw7lA1ZGHanGb53XuzM1oOWoj5rHeNP5IFDxCtrvDSo891nWHXu4n
GsYfwoq6Nhgz0q0CglTdsF77lqwjDegTyFFlOhsn9WXQ6a5Jg5F3omRkUDoHf267DR2+OPerrUc7
sBr41BuwLOXNxJ7Upm5mugTdoHyF6ax87xdohSpBh2gGcrzyOTkkJMQBWZTDAfpONG2yuNI7ZYgY
EIgzggkI2iEdd0txBbVn4NAb159v4SenB1fB7m5yIPSlO0/wM+zFP0om2H5YtAbBof6YgS4QRCPe
pY7pXWCzEuWo3C6wldHFm6VOrztGaiwOs6OK8wDrrdlFuejSjdZ5+pGafaRvq4aN6rs5M4BixfNa
7b2sg1Q6+flHwbLuqWhdK73Uy1jpswUCA6Zkr34RW56UEH/ZAz8sYwSsrTNT926ul+wAb936agm6
IYfdze4cCxjm5LilDuo/gi5Hy1hEkA1py1iSTfLXDGjxHXJY+8DH159j7EOnMBjZP02GKp6dpSDM
w/WnetOXRDb0PAbQ58UijnXmFtcpU3tyhhk0Np0LRHAp+S+vKalDPF5zcgM2Lj1Y7SKeGd/7d3Uz
dtu4XObHUdLuoErm3gMWS2DSaQy5qlB5EtZEm905Q8KEFoxd2LWzPhUiJfozHVrqN6+9sCpdhNU8
j4Rywh2c5Go+IGQSiYf2FUhAPgMMMMMlmo7vwMWQS9jj1N4pY06+zLYw4Dpo96uQ8BbwjFBmgSz+
KWoQwETkgctlX7fajIlNvynK8a6tarmL3Jg86rSIOfu9HJRgHq/jtjIafSKCnBzGdJ3PamryB1NO
1db1dbPTJvmLWOklQXp5qW9t5B7Paa+uRuLmbyZsJW5RbXWeHf2M1uvKHrGBJa6mFQz5GBHb64+f
akx0ONQFh3brxOEELjC8EtSvyZEZydizXyecrY67ic15vOtMPRysuqme6syGMudw8kMJnaW9q7O6
BFXISs3edGG7chSsBPaT7fTcEmh1Zb7V5saufUDH8ZpUL0nTV4wMORGvIZDJfQ9/hNg/MhO3vFBL
SKCM3kJzSG/neSY3FtHPe3GANf0aR+QMprxYRY0VMAVsFCcAncQlh6HeeJJtQY8ROVAAraGzq2Dp
jPxY54DuVtdQl1b59k3dN+lrDwCaS2s04IGAsXwxAQyd/MV3mhAsFky7dSgluWG1RQL0MOA84rQk
+TMY4iS5d6zcrcMhzYxp44AGvJfJxIhqdSC4sLpZ7rw4l5tqsrpbKPHexdR84mTm6oRwLqvLmjdc
6JnTEWK12uxPRELdz8IYjwkhUU1gOn5GBZDaW0M1+tKhIwSSVas5AH5VEa7XmvnecDOi3Scu38hz
9MdyxWSTUwCnMM6GkzHk8Q8VRfZeqUzA7F3G7eTEsKxVlLHL4LV9HKykU36Z2otPi5VYX4mcoX5S
Vzz2k5uGsmglSadWjYw/2sTdeU0PdamuXhihabAlvX2IcqPdyVr4+6rK/LNWaPM+4YlhO6cQ7ine
0BcKMxDwTafbuq1a/0Gp1RlDWUueDTIjFWwU18mJq8r9yfh0MdCFs4rnfp9dfV/A/7QfptRiD3Os
8hcbbsqPGa8nUXRj/9SiobxwpFo9l52o5rBRqmwDzkWOX2ig90n9lTt2eyhHbp/R7PpA9VZ2k/V2
H9pGnFWhp2L3Jp9nwMDAaOYnOLUQ8yTplrtCk6eatsX0sFhzsbOyJI62VTz7X4PI7e1gupF/mrKp
PFc1NVnAIdUCoUvrgWG3lnazUSR2AHiHp8Lo3jXv8sysfxpNZ7z1Xes99p1X78RsuUfyFFkQrgzr
PETsyQfg4BnXYX3Ur5J8Lx+NTVFi2WJe3kliYiaxqtnLN9qpxvcMjvOWEMD8GpeZwXJbgEW2JG7y
xKbQfu/jYoH8UY+Ds9eNWtiC1u3ZnKLlkOo8v5tRTKtdLKHRrJahJwL5prjZJHU07wfPzU+uHl+H
2rfD67R0ROPz6pvK8TIbmF/l/CTVD2Opbdbys4/b2N5k8Gpg1Dr1sDMFnWAqJv9iUM2/lDCUL4Np
VS+tNMphp2VsNLu8JVAqjoAqpbA4VdAmrDQHc9SAKe8a/BtB4zesW3cdGWObWaa1FSZDlPngMBw7
+xyotnfUV4hMNSnH58k1SicgxwAiRM1idwHlcd1btlGrfcfbRdSznWXlvjdstXGlhMkMMA2gNTG7
ycVTet5njF14QLOkGmHujM4JA1/1YTgkOkZuY/xM7dlIwrggNxl0XjReiH0yQohZ+bih8EyhhhqC
GEUiT8LS8YsOFui4EnwbFTQyLMS1E7eb0xGoLJNxy64vzkyCGsVLvErnE/Ig72rv91e7Zjvdu8JV
LxkR+mXYz4BW8bgt5DhLkFgd6upJLpzlay+xRM6Y/iChIoL2o1vdWIawv5kLQAKPsw43em9eWr5Z
PzB74DtBltsFOGs5sRxa4V3aDGOee7vYWvDXQc6OD6qcxF1VJDl4UH8X+13+RaB0u5+WObql/uRN
0tmwdfLli9S/WT1iwHblwW46bR+auHN/LNHQDJulmYW17zNplqSHGS1gwzUT/PkA291madOwncqQ
euKVdDxzBzeUVozW+6BmVsjg3cc4TNKmGwP6wNWiWkuEAX+6L+PbuBCbyiHFaktasTdtlWod3Hxs
N/e7bgBoX3qt3rNzt344jru2u79vIIX9h7j6nzpI+6/Cij/3VstLkoBzN/jFlrWGpsX09jbV6bBL
hbdsh94i8d9K/PcBVrC9aethJCSYyZOdpPQ8Ha+9562zuWnbrtkb3XWzXzgDM4IiKeGXZoI6YfHm
kW6DHEue1nzx9A6ILEDKhsn+wTIit9zYUcwMMO/FeMOCXm8E4H9KZg4ggbdWRIzFDoN8dp/mdfMz
N+zooppJGoFR1xQKSSeNnL4VolkAGgIUcV3lr0k0k5VcGL4Go9Zg9uhmNeBAW6djBeoJh6Qv30gm
NR948YabiiBR3ncfC1Av5omXcLT8m2F285U4RGQisoQTMmdJjViyUzKtBoe7yLkYXaTgPLOLBwwE
6qXQ7vRscMI8T26UHDyDnOBt64MmQ6dclywUkcPD5bntsYTFeWHgf61AmxL45bQm/I3z6z9bI+a/
tS45u0SNl/MvDQP1F0mPUxSw1+feWHA/vUvETsW5nkT3zoKMBeqbrOIjod7L45BYHD5xS0EbKOXM
0dZe6/EHyHLrUNSp+V0z03lTDo5qPXlWsmvSvHqZdSferdGiZ009OJFO1N5JDro0HHNWoK4nw5Rj
jmxBjhX+Sbe+Qyx4t0KSg/49vVZ+rR7IUl1eaZFfo4k95TD28vxDtaNzbH2gf6U/yNuMdGPQqDa5
yIS7FyCxFukystdN9DwtLrHbPufxZQaPxxTEiQQrALWpKXYneWxjZRcbC+9GEdRrgxpbmv3Zr8X8
ZLq2Dmd22S4FPUoXJA657YR80+aHtbSv6sZowksr89g1d5MaqzMWMQYsFAXfnT7Jvi1+CT7XjFzv
PSrs3t4sKCGfiAI13XCKWHdEzMcJU6rCePWM3iF/O7E9HLuNeW35pC+zsyXHfG8jvIKFG8zoxegt
aiSC+4bbkeHZFCytkhRaZIbQLtegzTgLs5KQd3bZ3iLTKR7aNBfnuij1ac75x4JZOe2dwZbOGawr
vbuVdl659cpBvreecMHz8pBbgRcb8W3SGznffTYTcr621TEC13Nvyzkn1TofJ8x45HreYeLRT31h
iIMW1nwTC9u7I68rfcEl7A9cKDUv2DU1+DhlhrfrpJc+aKiOjP7obr8TzFbcei5Znjm1H8JF5//0
pqx+MrMp2ljjUrx7lT3ogMiv6pmVi2ZLuqoOeze14SXjfLsi0mgD2WKAxhuUxOXGoYBc++DjQvxg
nSc6M4hOs1BHVXejqJ5PoJNLStOmOGi4vRtm4P6HilT07LRNjxrQrGo7JIt9zFNfiA0UK/E8D3K4
60W6vnKkapK+U8CLECvfuJ27V8uWaxte5wn3iuD1jlnNZN0aKqto5ROz6QLq6h7srpIHg27O2g5c
u4rV1yr5WZpDu1uE0xJvDcszFKW0AEDHlfXLBj3wisfQIQS7Ff7rLDEwERjNwrH05PjTAc5uBJph
+7bssqUMajAz32bPMGIMVkg0RiLVN7W285ffChr8kaJtsy6xuO2t3vqcTWB/S5+wOV64/ljteqaL
Nhc2rb43R+oFUoDzoYa+OBPZ4sIbSNvqubZy+VITjE7NNOtbrxnUk2zGiU8ypeqn0zl1qLWfnvTa
ezuW+yiBM18idOmqiL4cM29XAsrIR65xlBfHMeNO3TZORQw300j3kT1MSgWi8OZfc2K4h0Z0A71C
LrctEvjFyHUBxCT1dGgtffoqUdqzLccguAHCsiJqTRtxJMoKVu57O23pKYyhM4K2tmZuQbMhk3tq
iRYPyGab9A6/u3/JEjNN99D21m47ohS8aDVbhyy51iC5tu2Nb1W0Wk60wBKmmMturFisX30rndcc
gCJCT6XSQOVZ9yS7khMuWcXCPyqi+SUpjfjStf16mWXEkqlHMPRxtEviRJmfLCydUnuE/ImaOwSb
9MaaXCcLyNDxmtAdXdCdZKDYz2Uxc8FN8Jy4qZy+FGE21TGhF0xZ+S9hAbtY7rju0jqJTqwnVT+9
IXc3wqxMIAl9vCRUrAAXwgj5Yr+ASAeH28X2wa+M/qlq87oOcGj4h8lV84obvbbvcynXHY4aeVdV
Xnksmg59qobfDe9l0eKtBuNeBaSeoGflagkW1tA27CVEB48l+aOd2Nbj2OT5DeTIjnw9szzm5VIx
30nSm3WZ3MOSgNF2q7zAN27mx2WU5lkPZnOnR1Mckr5pcsRM6f0oWsbevAPFskUFWDAc9Bhpe7+l
uZ/XYqV+qIHQNj4W9HSgZohT5Z1WCXl3MqQO9VShhrTV+iTcsnmZxcqlmTt+FCxumrxn7mClNPc8
yMNgxfUdwdHIC8lQmiyVuyLddXbrp0eCUqpbLjWWGwX1DQIck9ls6ySzSoJIF9YPV/XlqTV9SYh7
PJy8gT2oWa5w3pHQ7bfK5z9QR8ZKG0MlG5Ko78gNXxrMUxISqKNLewrjcS1vq5LKwcOX95ISXYJA
2liigfFdqWPLs/lWwgp1OEf87tbIW0MGQGzzXY7F9quItPuY9vRG5irWB2LjvSNNWcrjDCGC78gB
y4sbdL76qmFKES4uPQxvrPfRtrW3uhHVdpjWeNfCHPkc2ym9zwx/Oi1ugVTd9PF4l/OOftdIxkC6
MfZ42K92qz1UR1kWwzXanl3H2VwJetI+/TubxUezLOyAODTzAJqEiCdlQvpse4cKd2RRz4ZfMixt
uicyQX0b+ExPuva7JxAXUeBZpvVWMXc5EPrSbt2ZcwPuwQ8/y/2XojVr4qiLpg1xQ8hok0Gxe+x0
a97WaiUovfH1iRubW61TFsVHW8ihDmVjTT9WRxj3Om2WdFuw3bOtVRwRxO6m6SaZU/V99HCzbFYz
Bke+wP3YuoiAZeiNU2s9pm7WD8/LqAfajwhi0XZZPO8YOdmyhPBZyWJPzD6WgYffkZKxlm22951Z
eIFXDfNx0JVFylFZC/skp17/qD1Irk/e7KX7ZNDlR/nHV19OVeyGc9EW3HMVSfRBIgVNyriMxtMQ
m323YexYyxcFdGXYzgMjZ2hSknbL7NND5/TD1heRfKoT1C9g9+0amFKlN7mviKL3mWcE7pQLn/rD
QUtYsYUFaPH1d3iL4y6yRuNCJSCe5sp3NgsS27bz23lLeQYyAC3gUnoJkN4mlRuaQ/U2eMT2Cz7e
IS3RrT2dzQeJGIlEkJYfLFl7m6SqysdiaP27AmzzXqxl/m2hT+yo1zQ4giHv7nOSzr95FnqPQR7E
vrRc/c1XzpNBHb+zugTSi0jxlgjukpOcW7DSLXW012a3SaKsd6vnyEGtMjaZGJP3Ya6Z6rTTsjPW
cXnTLoNt2aAyAo5NojsIRasV9J3PiGWAuCC1Fb8wm1Evom+qXceC1J4FM5a/vGYhmj9JsTG5JMCm
gRzL5SF3tPyMe9m+Ob6rwQ714LDB3fR6W1pZ+rJObPBlc1x/IbxzV83L4NRbe2BQkOrBuYMczHMB
N8QzAndJ2zrsiRa5A+8eXTqhU2db96p5WHTv+6h/RnvyEstEwcF0wiEYixnQl2WdaKuHWzYDkxvV
YYzBnjRXSDzK0GSiTPk96Gr/kTFBdIbwzgJrHguIDfOkjtIhAL4QefKtmq35+7pG3bazV408J4bd
mFl2CbHFnl/Y3+wCVIfktTaglw2GGLdcQTj8m06eSiSeT/6/LkQHKe8Lt1QXt026UGrQwITRZ59x
7ESII24WerHPov0Qx8eE53YPyIo1EoarORSUxjnZ45CcW7NUlHmRV8BsTtdLU17ZRsmimlsPQRru
DR4ItFW+km3DSK0EfN5R6ZarvW6MEWGiM5vyRwpc+NTofj5UWrk30F7ETaZT1jW0Px59YrGfUicl
TcVLGCJwX+r8e9PEEHRkHjXHoXPZ+WPcMDGcoKB4YNZGMmflpYTH6klCoILNEyA1zzukBO+Ho41h
u061dz9j+1NYtvIMW1DT6okwxaz6TDvDYx7EsZ4kUfV9Ykh6MDDehgnK2RqsoiVmZPGKlNC7bDQE
C3+Wekd/cS+xtzZhP86M46OZSU02tTU+sM5c9kgj+bdaqYTPDc8jnDw3Ix229PZGnttvJOnxUKxF
hueFR1jseBZT3GolMojEuFkAv8jm1za+zhCTeDVOKjEpnuS0dA8+f727pjHSbWuA85nkkPyg6c5e
BvDkb/48pB/CiTiaEMqnsEoYMSJyz9VFZlbLw1OsY6iWyLm4VpVt1yq1CMnto6dlnFkLbii7gxgF
ct8vjdzKZeEFw+sQciGlB5Ub7i8ewepYrhXOqUGxOMjzcIZzN20n22+NzZRX1kZGy/LcKqu/6RLR
wV/RzAw26ar0njL0na5zvIb1wFixtGee1isZzIyQs2K/Xij2jGzTIUZeyqzn1exFVB8SUQK2z13h
3+oeVlJQl/DHaLmK/dqXaoe5UZxIqVnel06qd8+ae94kt0xJo26TRkAjWObvtlqVuzX45e5Sj/wg
Gqdqa6f2dKsni0VMu7OKY8594W/LuOwf/JgixBTDsE1iRz1mrEgeJ2lzV8BBuEiiUc4kZ+rLNENP
ZlJXvrTOTG+Rs1XIjNfdWeJ6Y5BSFOgkERtzToivz9OaM7xl0G+ty95apnhv+YX5ClIWgYMngjUD
QnlU0Avk/IDRwvSuUF8+c8IyyF1sMkaAXgWVfBHzsUTVbgMASct+8DOxQ4oX92MC4YniqQoF19OJ
1eLkMPPL3KuiaigUxzzdL0NknzP6R1xsBS1SORfq5GjOMobx8XFBALs3sL9ZgdGuzXuV5+YDwHUg
w3kijoUp+ktkO1CmnEx/FlUNhqprlhFXgtvLQ29r9zUfyv67FML6Oems2/VOzA6t3y/fKiDL9nkQ
KhW7cunMOMDoNF443FFOpORizjAkzHwf32eLbIV9FzmC74NPq3cOZvmvcekIlxvSCjdfy5tTKOca
212o6bksVRl21ayqg0HUJjJPOT6uieeLAGlOh4mE0567jn/uczhn0CSNbUTq94kp1PTd9qJi1xis
4PZmNqMTSGMX9TgVI3LgPsAkMDzXQukt47A6dBsr+gXmUW2Jl0i/atBsipGJUaOyjf5urHNhbeZu
HHaLPcoPaY/Vwe6L4SKrMaa2bmr7vc4ca1sxZr0Xk1uxoKW1dVsh1BxMzzJukmGcb+kKGkK7JGp3
olV/h3USaoa/GO3rQIoOT/niGwedGu5+EPF0Y8YjCKtJVPZmTev8jpW3eNimvmvzWAFPaZDSGRAH
ZVnXTTCb/TgEfaoZjZWNXX/j+GNzmSvsWLrFqjdRg4RBlmD9hOtChM5qNXAcUoOWufXtDfe8+4Jt
QrpBTHwkitbCOGLh0z9FYI4eHfRYIEaNuc3X1XmwVZYxdyjiEwVgemIkl2z59vIXlwjBficc63GR
eccDUJTLI4dfd6QOVciTIv9ch74JJD6LzcDskTWntRCPBptGj7lTp58xVNNzy9LCRz5cVW8H+txT
X5FvWyNR7ny5+AGSXvRJSMXP2NP9tjVH6t5yYIBHGbHtky5CXS/t68s77E12ihnBMd/X6ZjveKpR
ALOyC1PRWDt6ZPq2LKsWSrkqfmUNV0GX83tm+VE2PZOZPN8TXMvqceFgedFDYR5I4LJCyyfRw+Al
wrXB9H6fe1MfqrwsbjU8tpvM8/PHmXRSVHhXZswN5/E8Jr14SgkEjzZJKZ1NK9Dv08xPn9OynG4L
071abxv0+Jnj49GFN77lnFi3yZyX/kGbCLigYxoOTrK0v4Tre8dRVIbeGuuSJudF5VFQc/6vLJ03
XVjlyF7hlKO/CLEQYkP2Vn/gsEtM2jazJMIzMsZLWbkE2HaTG5useVnei8u08AVrSXRLX2CNmzYx
vsFBnHY2ILcDYt90sKPEtuH4tdkpQ47k4qjV/DqrKf+WYEw41o3Ql4LoihuhPefWr1gs2xRWX2xj
N46MgBk7jsIq79I8aNw0f+dQdbtHC1RVGk6wFvemxWUcEpVb2T8rHeuwMGsGpBW5uP1qdQhiIylO
m7JoJjPUff3Tz9pRBjnjhr1jr9GzO2GNuusNljPEOKXds00ugNollG8ZXEAUpv3YLA7/jrAtN37i
Z8y/PHT/EBBCNWJr4LcLe1/F3Lhr+s3iFIZDmYv+Q2DIuROGi+pS83oS+OBN0L2ZTxfJa09m3oUA
zSzQ0hg3FXuPAcuqXlBzuQIJddrjjFvz7DIl45sWjs2IX04XQzvJpvc619m2lqvKwxrlUX6mWJ3z
aUNahhfFx+sXVhhBxAsbMiWjg6anIYwgb320dyniS+t4UfUo7LR+idqmSEJPJ6oKWfJg/SapM10E
ijiDT2qtwaTC0Is+WgNCAfPKHIl59CKaV7v0bP5x0KUMwxN3MTYrNf0ACYgtLisro5epWtIJn47r
THvXnKvpFLd5XAcxaXLGe40+c9AWI23u4fETH4/0vlcZ04EgUY1B2VdeWZ6DH8Mr4+8k5Z4RhPfR
LqZvbsnHzZEXrLpY98LC5r7qZJBhumrrbmUshIqSJ+YSuGDct72U+jw7ufvDckCXc5X6lRXYKyCL
CEcRuNPIfe7KGodJgqnJdsQcetOwnEqfBWOprt6PGvVw43OEUe3Lzkn46nDb01iSDlbEptibvlsw
ZEqyqkTUjkZ4lTErCqzg4bOppu98Yf5OD9o+ldddoxbb9c9p6dlns5HMbiNvktGBcnc2t6Uc2++o
p/0XOm/1PY1d58kxbW0FGb6qMyMdbHF5x6ndGM4a6iGmQMcf7hS3RTrPv1o5q0ONKIM2Tt7Fz9Rc
KfY7K072urPMC7tPXdgh0nEp+7HaZzzY74rEy3YzKkOGWdQM76ys5XcJlq4nHuXktity87s11n5Q
2/N8Aaa63Al7dsELTIsOYVLRi7SL++QbnbHh5nB/FX287mRWt9y9tfm81uuw4/2fN7abWTeS8vZL
9ldlyfPN8lvjLwMPFVNr/rSoq15c+SegXuOHkcMn1V3SM2VGIvD6nIlyVDf1AdNM+2PEhnM2uqw/
Sz/5xQwqullIfhABY874jf0cmeBmyfxi06c5LAQz85wfjXMv84NRkRxgOZBGGJ7qIJnA7DmtaM5o
BOqkLZ9V0HKcKF4Sv85wCTlxfGb1Y/2c/GRhCilYU0FSf+qAdt2UWNA/ncEov0tGjQRzp40eNyM2
+EAwoTlrHpEdRXS6HQ1DPfACqse6KaK7dpDdZqDA282LAIupF+RrcrkLhecjpvsmk8F7VlmT3TdG
Xf2YjAIFdI1q5j9RXz/A4W3kZmK/zD78MXv8XwHonv8jW+4vMLr/iVH3/yGAzrrGJv3PALrHofsN
P/fHv/Av/BxuOf+/lPI8x1WOb5rUk/+XPweYziUTUPmORxiB6V8Xw/6bP+cLKHO+8kxXWphX/4DW
/Td/Tor/Ev4VTec4mKqUIiLxf4Gf+2M76f+NiaVrM9YwHWlJDMJKiN93LiIb4XjJFNGQjSkJnamw
2m1iPNnD2yz7BpPKmjW4hmu6AX1vmv3qPka+n2UHlWm13GsxNxTlia2YzYeTnZfjIYNKik1n6f06
bIB7PdCi1K9JfLVCanypCyaw/CqcJG7kPkhOvmhn1KXBUFNUla+ZoTlGPXfX4Pk2oT/NmGBt29Ya
Hp11RFtWwJvu/Up3H4iVxsITrrKTxTh/3Yydib8Lf6Ir9ypuJ3MTycF5E4Pdd4GVqbgMsU47XOlz
U1yoRqY0yFNoscEke20H1VDR67ipl3Q7dqPyRyOWVsdHGJtix8ki3KOJM6OQO7cj9XQDNqK9at5Y
jf4RqvFXp/m/vhvHt22MtnzR5Ov9dZTfArG2+Jt5zCgZiOtgmTQ24nFt1Bl6jU7DPz219//60v/M
7/ttT+v68wAb8qyRG8P/pPWbdSBK445HrscdmBnZSh7UGDMXzNxYTj9Ni7l2sPZpm5zrql6Kj1V1
4nlspu5tmaDNBkvazf8U5/bXAAE+kSOUZ7P/SN6iImf2t0/UkcmTxTH2BfLcCJYNpYHThsLZsJjb
29OKoXRKOmIlFcYVq63meluVXvxPH+OP9M4/vyW4jhndUoJjtLB4Ya+LWH/aVmFlYcDbEDGuSaK+
wOebRrV1l+PgVrT0PbGwlFARHlFfmPl5jl37yxRFGxJuabkMtejpf9jx2KlXHnkf7jTW6ASnMKVR
w+Yb/l3vUfb2lDxN0bpEH/h3u8bZmFY/sZ7391/zX5cjpMsXrGiWOFZMkliE+G3Z1cy4htLeYdIF
dLF+Xz2bkbOb2KC//v4H/XUB5/qDHH4IbYvneZb0/njc/vRHcyo74umImJ8n3ty7WCDE4t3iz0Rn
rso5XXDuMpX4h1/v95eGn8orY5tAO4Fqyt8DEkqfcJfKTa59MJSkIMmbBXBrHYU6U/pfVx331H+G
d/7bb+hwuvuwLQVmeFP+nicUEwVfWDmCTxAxgmlCYeegC/qFSMkT0WSOde7hDqD9/P0f9q/7m/xh
XZNXwrZ4O1xX/tvOax+NPkUPLQ9jbUjWMzwG4MYZ8MxKRd2rWDSqSuk2/7Cz829/WX6sCynVJOrT
ti3/t5dxtcppqS2JNwRm79puhDPNl8H30TmR++XH3/+Sf91tvP6S0nOEtJTkx3Lf/bbLQ8VmjRA1
M3yhRj4ctP4/nJ3XbuNK2q6viECxGIo8VaAsp7Y7uvuE6MicM6/+f9izgWlR3hI8GGBhsBbgEit+
4Q2lOvidYRw0P3WfGjpPe9K4GczOeM2DSf6VfD0577bF7LpCVwpdOXe9sL6fVDKqDPZPQ5yUA3Ny
qX/Su8rn5Dt2J1T6NiS2rkXbaFZAj5OAHji9FerE7SYpBeVWGsmtDXa7SGp7elJj3OcPU2809lbk
XSrfVRSMB57JRLbxSPZErPs80P0rDj4LnD3jBFC3nj3oE1pFyKpW0/uSBG1GNM3W7OfZ76P5z9JM
t4Yb0dgJuPd+UGL+VEW91v8ORDUHnwZzoJG0QSEiTh5wfpXmY5QLvXrOXaD/24Cuqg2CPjUCdZcI
NU1yOwCO9LfTkBbTYxMgCAr6mmLa5AVzJOdu2+nUh79QzGrt/uiaQWaWG/Q63PRTOKe04sMxmEmG
SgURfYP93zi/dI6knh/0Vm5RtC+pXWyF6kLNwTE2HeI7XG2M8LHunRyI2VRkJmXJOXBnWpBj4ffb
hJHjH2AzWp8mP/SSHTVfl6ujEbbmFI8YVTtxdmTnKnQoypFy667F+52Uawg1DTx3p8g+9mkls9F4
yvSxmsw/uWHnQ31TlVkKFKowcnei4qaZVai2HXmtKTfB1E/5MYgyzfntapnbfZL1kEx/qBOWKtiM
WGSXPzCLLxFNhi5cbYFhLkmHqw9a85vIRrU7Nc1h/Nt14RzfgnEjJtnk0PPlvTbmJcp9ETD0Yqd0
MQ77xIQhk2DR23RgQmMnT7+YcgYnVcPbHm5lR9PmZgiQCd1aQdmC0M7JCx5tMQW8Plruhs0HirxT
/kTsUv7J4tJx3wc1RvP2tistPXkB8BOEvOmp6NONnYyTeCAqjKit5a5r3NH9bgrIxKAt2bh2ZN06
8K8iexeBZhw/oZA83gSu8slSQUzzu/QkVduIHstg3YYqrz9GItNdemJD7mhER0Fnzz9AM/h0tUuW
jLoYoG0zOQBvM3J6AZUMdfuAkZieljsqPSHVOyew9P2stWATRZPPdwNYGCDfTZakx6HkXUG4SLUR
ef6tE2gWpDQVu2b8USkj6z6D6p+nbltRtA6PVIu1kK3r6NnoJRJsKXQcIaJZUfEcjOoLvkSmuC36
oLezTe/69gICGFOrGDYoMEpFb3xobXsXgA8edrUxmfHRAHFAwlqWNlogo5YI+eTYEzO7KcpqNn/I
OtCjI4sbljSg9ZaKU1An8lYmKMhvxTCM8bdRxsLxYEpU3WO5cBnAXjj69GDT/ou2emRofbVN5FCp
m8EX/Xg/FUoPD86gKMfosNijz7SggqR76CGAO80e76iinbZsDirlZURHzPmR1oHffPKjNokk5Y44
HYFPUFMERAyB3A0/NT2ChDe22ZRDd5shOWAf6ZElRuA5I27d8l09pZpfb0TWquK5oGoEmj5tDG4K
kkndTDFdBu3+hQzWAS0No0l8zlQnujslsmI8arXRAhDyw/a9CT3N/Dm1liJHvfxWnL7DZFAgurls
yV9cIg61VsrxcytMNMdXXkXpewtMtDlSmgHAriqxAR3eX4kxzseThq6EjqcHuRmlhtNwMBbUxLoe
imTiD+FNHhbNTaFEsXHgRr6fZ+Malfn0LVy+Ty4huRDg8wmH19ZOYGn7vh0c1yuTwtmyG0dqzP28
NdGJuHeADtL48p2dZhvXHFhWOcHfoW3Fa+9KLk9prZ2fQLKjJCJnErQubMLbhKtipEKU+ndChNUX
YffTMZUszrasqb5TSx4g91UxlsB2ketvknpdggLHdMBAIN0I+VSs1TP1wNAiZ4j9P+EUQHDtdHm0
VHTNfOB0eRlF8bctw1DAupVluUsg9E/gCs8wNqzZr/7URYacRwLcdgLIT1x5AMiAyJLtx766sqfW
qY6jpE0EuUCH1JKHrbj2aIWMZaFa/0/FKeu3EHPy5FAjyTt65OhDD/iRlixVsnb+qyzSHh0fXvbL
W07S8un4pxuuRfgjCC/X/GxcwCvfMcIl8Al9ErJDOQY1ENY8dYz6AR8/3nva7IZxzbRpvcVtV5hw
BhQ3l+Q0rx0CJbwxKSsTmH4PfGfjQ4ttD47s9Pc5t2N4KAAxbmY59zYlOSv6f0Wr/28kfxrbLttc
mDZ5irKFcBy5VkfSZADm1YqUN7m6uEkhld0Gcggf4SBDvL08x6+MRWEHCOpSx7HMteIf/Qpo3aSp
HjG2ex8QaW1Gy0qe0GAe928dSvJVbCf2siEBWZ3u5LSjizVZleYNYaDCnTPG6V1QaGCthNGWVxRW
TtOSv1cFD6xNT86UilqXPB1skhHM4TwIcCmqnSO9XHcLG6WG29r5W8PJASjCoTauXAmvjAq4iLRE
6aRh5Ceno0L/IPg1aMemVto+F1IORxvFyZ0chfwATyDZwmRDg+zyxP7Nkv+bIfCxtuSaIHMwDeVK
c6kQ/ntHODkwaF+CdSjUnOB9FfcDgb2cinQj9cz2XBFofrDV5wJNiDQts2LbTDBBNq6o4+CaYN/Z
lqI0YvLxWMeThnKHnP6aAMXToLSJqrpYhwUI2aJOP/cAzjYW0L32rVP+96Ii4TUNnkBrLQEc1yGG
FV1THRyElmovSrJFVZ5ehzkl0EdU1vzq7Iji+eU5P72WmXLF427b3Eq8ReRmyxXyz7VMgwP8Q4Wv
6pCM4kNsyOE9hkgwd7uug5in65CuL494eif/HdHF1YJCCck2l+FqRwOG1oyO8O8QDDqolCx4R8Fd
4UrWll/Y1C/SjPP3WRuAsyece748+PpGZBkpenGcKMlxOa29jSjPC1DP6JhMIK2/J4ghUqgsmo+p
KTEhzxtAHVqpFkGv8cr6rtwClu+W0uKFJZSi3GWupe/8INegM8Le77tgPsCegc07Zu7PGnTscYrM
bDsPbQKouASe2XfDjZ3Y9iERlrtTkaNtZNf3OIHIsrmyIGf7nG1kMDE6mGidq2a1zwuaumA76+mg
VWMPYLZb2Enz9z7rr92cZ7PPSOCQDVNRvDfNdbEDFm/WFQ1InDSqwWpAub2dw6Y9JrGlfW21sLnX
bWUDGgjaa15sr32kLXlczWVwY135gDCByDGSrAeqasR4Vr8odaTwZ5nbX5f32Eo/mJV2HGUSO7sU
WoSE2bo6U1ozwnca9AMz0OxR3ByB0tXFIc+c5FilNhBW6UPLcargEXqFfmib2N46ohYfyhmn3Tmt
vpi4zsDLbjAuTPTsAUhW+DsHGnplV56uCNG2a/BE06WwqH7xbq6q4S3qqwyEg6cVWYZ+m2oAuL9p
WqpxAQR+8o5mePM+6wVUHNSXB7G/PFXr4blaXdNyJbuB4inX0OlMJQNYi1RZswdysEfYtsyfLaCt
CWiLAxWEdIvCqHubaxD8Lg98+sDxxiwDK4JdFOuVKf4e1n+uPStDjtBGnspDzSL/lWrJkO1CVYsR
0IYqxaYy7f5zRLvo0+VxT6/bZdwloaJf5bogiuhTnX6wLpMCJMwkvC7CEYaiO4DQYsTIISxY6WZI
j//DeKwxB5vkiqrf6XjlRI+48CmlW75q7tTsAF6I6eLUc/wjxP3pyvX62ufJpQru6rS+CJNOh9OM
sk47mAqebRYucN6arK0NkV3pSMYpuyGNfSVmeHVEyrW6ya3Oai477J+FLFoDYBvRuzeYItgJt8Jn
h7Lh3vB7SFOjWbxJm/Y/C8i66YSzCNsRI52Ol4ITacZSMqFmhEZtOPXvB/7NDkFu538YCsY3Gh28
VYaz1kB0LIPwWfqzN/t5uIdAo8GBKNCfT/zR1970CPznu7gdlUMnhlK4XJ3EVh+CCQ1kILLDaN2D
q3Du7QoyOtyQ/v3lPbn8qf9GectQSyGYo0dcy0OoVnsyG2x7HmJLeLJ31d4NXZDGEE0+wS9Sb4qe
/zMUiReXvi5IwdaxBgierIx1+IuJ3ZR7ywSZUgexswVgMHrCCos990vivf37yKiXlWOJUH083SKd
HQ6id1rhOTBDwQD6ZvFxNAcjPRIXZdcetvMrFEVY3eBCIVLnQlodOeki+BH2kcRSUuuqd6iRVBOC
AC0CzZuxboxql4bSH1G9yi3/QzXUbRpd+eDzy5QKwtLn5ntNmvGrD7bArk1z3+menLWG9hxaITnQ
OK+iELAtY2XvzTlO3760S6bHZWPwdtnu6uVSc5pJa2DQylbRfikBIPZOsXWKlL6vjMnaZSDR33wk
SeY5+BSoeDXF2vqXye1MJAgMD7GKl16kg4eZkLm1Mqe54hv62pwugZJluPRL1LptrDXR2CFlYHgC
T3gYvGjZkzcRI6bJfOg1F1w+pJsrzcVXTqbjGI4OOMLlVKwz2wj8QGzNjcHrNIXQT4sM5Oec3DQp
0tiXD8n5vc2SQScDv7E0NNd7JjIo5Gr2pHvgKeU2jDTjcVDRcA8OLHyfyiy5Mt4rn8YOJe5TasGG
/GX2//NOZHbRY2vKeLIIDHhB7YiiS/YrqcZrKphL+r+63tgejmHzca4t16EFvaMhSbpp9ko3al9Q
Fc3ajUAa9crLfj4MlQeqdnTSbCKKtdmpi4LNWOeB7sFUNMHmFpSYtrKQxpfLC3V+v1BXAVFDkEQR
ibfh9DZzED8C02Xqnkgd9gQXkTdTBv4lwqzc9n5f76lv9V6MFsOVJ+l8iyxQHcvSJU1nikirRBF8
d5sW7ax7PaobXl4Zf9AHsTGFkl+pI9pX9v5ro1GZpEEJHN1Brvv0O3PyBj2gI+SNRl6RcSkM3do5
wxc6TdVtFU2qeeOIS3XdtOlyC8qDFgHh6Yi+VvlFFswt7TE3BPCn/+4kVsp26QNEDq6p/q8PAKPx
rFMYA/QCLGqtNZsjSOUWwm33ndaLY0VMeNCywgeXnjpx/sao7O9gRLoGtUeXfHs1mRapahG2DFZ2
MjzI0kUZOeuq27kPxq1AUPLm8iY9rSkslWU+jnt5AYRRZV67ROPdQHu3N9v9qLfWMQ/K6blzU9/a
TV0W3zFe8+DjJXOUQHZf+H/VG2+XZXydGI39owjs11u1SQidoP7D8QzScUs9NfYm+ruodNTzlV1z
to5AMExOBNsRPAawjNNdM7q9D/7BKPcDLL2vUA/K8Kmsuia+hUSWPF2e19cGQ4eFB48KGCdxdfgN
EGsGeGDCpDKP73wnyfduQYe0dZvy7d9FuXEpRVhsTme9hKPhd2Zlm+V+1sOqhmSCLSkeBwVWSMVQ
5d/e/GE81Bw+3h5Gc1Z3S9LZPkAwzl5ASx3CyOh8XvSJdm2Ymx8uD7V+ySmq8BoAnmFfkGyvwYCx
amCI+yg+Zn7b3kLWO5JamHsb6V9EzY14W5ZzcWU/rmTqORBUc5ZqOMVEg+2yvlsgGsY+LfpmrzfV
9KQhoVBuQrtub+aB/i6agvqdAsHvgYAT/pZS3bTPND2FZ4uOxIc0NxuY165+zWXglbmwAVcSiDsW
T+NZ+c1N4LIrevkoRudejkdOuq3MYoJq4Ng3KA5GCP4gZn/lOjoblj9nLxVO6vXcEsbqOkKNKDBA
igx70BITWD9AhWZtGdAqo/ko2pqig/42u0xWYBlzgRmyEmQCa0tLP8CCOUwKyNJTmvxByANrZuIF
6BaieetmXoYyKd+y6pR01hEHcrZFaAHx3w8mQhmIASHOhbjDMZ9UciUsNbld/g1ulq8it+eQCktw
CS0Xxj9hVDTP1VzZCLWiI4Q2jUIpSyDhe+XInF07yyj0Cm26pJTf12i6ENUkKTsUnpRR9bejTCqv
DxsN5T0N3v8bj+cy1tLp4GgCTFobSRhW2xlVicGBrKSxQy6g2lSAdZ4xgfNhWw+2lyIO+NbLbrm+
FzTd8nmkiauqReQnI3K2HbRyhJJ2Zlukt1w/016X2TXVqlf2Pk0crgL2Pr3ddVwjy6nNO4dS7iAn
45djiDHbxkbub8cyaj8iLjYefNLSH5dn9ZUV/AuDBG+2lNfOOo+hCGuj1gekNfs/Rlfo9x3YFYpr
5vT8v4wEKlIonii+8XRHmlCiDIg5nLNIBDdoQHKjuA2GWPTPr1wj61CYzc9H/Xeo1TWifDxKzRxH
WsdBhTNWCQ5cfek3yBoaLXAwhC61HldArS6uWr2vw9O/YwNNBxlJrZ5tc/qZNdQzJGjQx2pbd9gI
QuKjGwThU6rGEVBxlvToa+L++76wbXfe2M7kPgno2e8EOrl3PBTxcXL9cpcUaOhs/JIOOKmseJuB
5d9bj2Y37xwPuE2bf7k//rkffJJH16TKuNfb9o+ep9PHXirnyvXw2lzwnALdALBJQr4KgWYbVWfM
JLiEepXclty+nlP7xr2D9Ooe8UT9SqnhLLpk3emL2FQaSA4MtfooIFUll2rPeJUpvaalo210ZuRR
51qEj7vG4/6AGD8A+E9LJN4v7/DXTrDBrUuuzAQTG5zOaWfOSedHANkqe0wf9ErvxaGxnfFBFfXs
bJwiRbTJai3ziqPJq9NMYgl0YmmXrREbs46SfC/Ycin4jB0ZrXPXtErubDwbETmD/HX5O1cA0WXz
2GAk2HUcY4N8aHW++gZE42yjr1BWi/xH2Njxbyqd1kfYEIgZ9chtehMY3F99PPS7so6CaqcJs/pd
oDqH+hSqs1Ar/LTd9yiXFRvw0cUucEbn++Ufen65sRlIEik9sR5njqdN0eNCh1HkXvYkpSVSr4hj
I+arb3XKK/6VGPx8GZY4gt4hhSCL+3T5Nf8cKQ6bYaP0MOyNRMBrK8L5K/wMbhm/DflaTb9yob42
nkmPUi0BK52K1enSy3ReFOH6PazpfgAYNfnppyKNunyDZKELIIt1Kq4M+sqUqr9JPgVoA8DDcgT/
+cjWpKXeCQQmEetIDjPttS8iAGztyyC+ZrO6nJfTGMbRJVUFskU+k712OhYIOqzdBPJKuOE1v2Vv
wuqEE/zl8ibRlz9zaZjVPDbmUCOxO0/7HjAUYj1t+KLXIq5IbaT8UxmN0h50RGfANGt99wV4qLHL
AeDuC0SwDkw0TfHLP+lskol0UIFcaimUwymJnn54Sn5nFMQJnu434S4D9XSDGAwEYzLN/eWhzjYR
ZX0HdB0xPo8WwdXpUAjEQolNassror57AlNmIuAtkCib0AfeTEk3XqkAvDIgzHDyRxoYhqIOfjog
Yi8dCm+69JzGyu8F6/7ZwGfgznFD6yFEY/ea++rZo0AER0eNf1CF05nZ0wHJ3NI2n2KI6b4o3km4
oe9xdjD+oBbXh5sMXChFOUwOptugc0V200Ta/NZ4ZBndgZtBI2pp4K52GMEe6o5JL70gD6uvOU3M
R0Fx4EU0LeIeyRgHO4jDNiQNWV3Z3edbibmULlkZ1VTO0CrqUuHQmb49SY+WysJpstxmj3gehqsZ
nMkrm+nsAeQ7LeqckEwZlGrn6VSXhkotc0YDAK3ofBcBPn7PjP7JpiDaWdDqbtJB73aXN/BrH0jP
gKMJwssArHk6plWKcuApkh7eSdpdMmnNsKvSRlkvBTrqzpWn9pXNBAxUSrBpZFdnhfcRAwDLxODV
I3tFlVtOqERWTrlDLKv8YJSo94kgSR96iGubVMji9+WPPbsR2ShgUaFg0dMgalsm45/bN4jxbu/K
VPdmO8lu/U75x9mN2yvLuIJ3MY3EEGxWlpE+EYC21aWATICZ1Xlvetoo/C8VRPRjE5n+CybQaH61
nU+Gh4JnGu5TdNbLbTHJ/htVZ2Ve+SWvfC/uZ2LhoOhLYWv1QywwCU1Jb8wbcZL6XIE2O/ZpU13J
lc+vpAVoxO0AdYVgYf1w2zXiFDmZGRLj0R9TQi5CmYqVBTGe3fsOyPg3ryLvtU2T36D7YK2PiZHY
uFRMg+kRLfwMHUPuLM251rdZtsLJq8bCERO4VM94hOnfnm6VRuPFmNvG9MwJ6dmiglNNCtbcIEGU
XHmuzuaPCgOMXL4FiCMB4XIt/LMr27wmtYOn6KHka6MHHQANsnMnf0Lo6NmPk353ef7OPo3xFkFS
0OA8IzSJVuMpGbVqbnW2Z+h/EuDidsD+80XLq0Zl6PJgZ3cag6F36Ki/ZVXg16eDaSoziyZGRGiS
+fRhdtvmU5bOwJKNObwlO6MRX8zz9s2DLrVj/CkI8AQE2NNBs06rYTLwhYA7y/uyd8WdjXvFgevV
3ttuM+1aFIaufOn5sUcSQSDVRKYGOletOw+tVuJEmPOpelIHTzri81szQnxYt61oE4ea2BfZPG56
3Sy8ThTWbZ07157KV9Z2ORJLP55SPdDS0y8X+RBoml2ytogD7NGh6cE4zGishf61TuPZ5cLn0q8l
YbMWgu0aNlp2mvRruCqe9F3sGkbskecYCtebl5I4mWNBeVHRCVy9TxqSS47dcGVXWCZ5IRI42wQM
KTo3kXkX2CjzQOC41uh/bRb/dqsAB4NJWWeidocisFqUr0ZWetuleXoLPgU10QkWz+Xve+XwA3lR
yBDRAXd4HE8XzPGxYGpoPhCrxtiWaIa21TG62UVlFd1rAbZLl8d75TzS5Fw6xEBhKcqtDr/hwzBZ
IHJeXSTynWwLWhC57u+BxbpIrhfjBo+r2Ls86KvzSYuT6i3ngsv79CMziT4GQuiATh0knitcdTah
1Ny9gL12ZahX5pN6CaEFxFoB4E6eDgVgeZR9HUrPSjWMJcqUkGYDOsf9CtXS3AWWqq88f6/MKCMu
PF7+t8ClTkfM7HgeKp+obQiCcRfU8Qy0WaoDBML6Xk7ht8mx5JUs4JUJZVsyFl1V3qj1MQ9VNdsd
q8wVngZbuzdjb1AOWuPISB0ur91ZMdD6G/Yb5EzISbhrgEYpRlMmri88Ax6nlxglPrUIXiIik9YL
d2/2Gmcu9z5aZle26msfuUDEKZRQG6fifzqxZu1gYI7inJdEfrYDTIg9BHKr+8B15v9h11B4WEI3
IgsgTadDuZ3T2kYCVAvbcfBMFXLJcddn72SI1KlEZ+p/WD+DpHwpiS8889WBSEBmB93EBRMsG8ee
gE74eK7egHD4dXn5XptEwiTuFt6EJew9/bKYRoISSc5H4a4ufw1T1tnPuhbi4jPJYH65PNr56SMV
5vnhAVrQGuuHd0YNyUhcLuqSvNnTTDfZR6SMB9Qu0luUIq+F2udft8hNUCO1FzK7KVbz2AIiQM4h
N70uFNaNiUGxF8q5+mY7fvj+8qetyGxsDbCXS2GaUtFCFkE65SRMo3gAWzTqTCCmpsI+0fTD+qc9
4ErRoB2m6uqA7kIceFYLffXRrmWSZNuxk1n/sXTgS9/IQVlvrpky1WTFcJ/+NuHc1cYtae1WhZZQ
GA58H9FGXsUk+DHa5oyw0NQH2Z56OgBO1WMecLw8I68sNnkxHc4FugKoefnv/8Stlq5KlJp6ywsS
aAw8I468zUPpeLCAq60CdnwlrFtW8yQmp86+lCDoyoGjBoB3OmAazQNhSO56XVMkHkbZ0QsazJgZ
tKHYx+haP2SG728Gvy+u3PHnfWbOKRVxcLcAqSViv6dDh6pFpLQbwXKGpfA3VmC1274CAIheaPl9
7o3xLsuhpiLRZd+LEcBx1ZfFoZjH4aOp0FVGU1Ne2ZHn80+Ji/Llknm5xNerKLeH+W1EdkFoZBbh
nSVxB0+mOr/DHHF+LC3n+a3LDXyNMowDsIwbco1hB8THUwdQ19NoBXyoJNoD29jBpHuj40SzR38b
r9/LQ54fb2ohS2oJupR4el19YTGdUoes6RlJmDebrCngVzehXXi97gbXECfnlUzgH0TPkp1FgYKc
7HSRZ52E3gx4VZFsqnemU46o73by/djO+c5u+haVygTCepZmP7hBX9DLUNtspKdqoW585duXwO90
s7vLrQYkgaYEpcwl7PjndGUJ+MtOryU9lww74tadElwa27C4cqjOdxHjsKtJc9HvcdYBtmhk36ch
Fa4on8KPmVDRnY2r310GkHBjpc6Py0v6ymfR/gASvVS/jf+IZ/zzWU1i44dqgixNRuYYFQeUGMNC
PF0e5ZWNw9fwLCwZNXzC5b//M0qJO0KJgyZVrTQ2P7ZjmOLLiDvEXZdXndxcHmxZidVKUdIiGRK0
zxwm83SwqUqwadJ9aoRNGH4PNdf6DgspmI+UhLUGK4x21A5RjXbFlaV75SupSHId8q4vAMzVi9Tq
ql0itiUtmrs7C8kMDCqaroIsqIlPlz/ylW3CWHTmSG2XaHe1HTGYGbFIpKZlTWF2G3JZ7mIDOQQY
IOEeo7DwCgL51fGWNjDLyOFfv+yNY48OTlQoZSWzf5OipnerCFiODl5IOwSOr5XKXh2P3J0ocAFZ
r/mBhLW1XeO1vsg+23tXgqAtEnjayZKMIdfYXntRlsU52TX0szjcBC/QVhaazumuMZIpRN7aMb2q
nrG/KvNWIYI/YkpS+XWzF06j8CJVtRls8NjrEM1M0audJ9rBIteBa5ZXr5yz/cRPAt3OhcuuMkDa
nP4krIGN2gJt7eWkgPTS5bTPR4AaqcJB5o3biaEW9JsN/5VK6frtCuN6juiMmh7d1/IxKLvxEM5j
uG9j+As93Ocr2+ns2mE8gGZLodLm/lkTJKzI9xGJM0yvlTUcwyaj172ZJ721r1wGZ3PILUCeBCYN
qA1lw9WjnJjZqMo+wRoO9r3XjmZ8mNxa7rnJv1yewrNPAlzGvcNC0TG1uLpPV2tE99JGGrk4GHBa
PrBprFsYCuEV4tz5KPxp+uLLBSMWOtfpKEidSIDdjXXQMaDO9hFy9zJAxTQdG+fNU8e1SCYOPdeG
N7lu88y4W2AH2DoHH2bTT3pM9o2PoP9OTwTem5cn7+y4K2iqC4CWkaBUrU9fqvTaKvB/OUSJSQtJ
1O0OYSTj3jfau1Ro/uPl4c5nkTwWNBlIiUXYbL0r+qRLErsunYNpT+Oe2ud85+MZeXN5lL+wwn/v
FOjkC6dhYdxRMYMLdLpYva3AARdtsRu0Qbc3hl6neX2E5dzZO9Q8ZdBv+s5SwwMnhCmVkDr8A73S
0LiFmGCnKBEmmJfg2Yctw4CwfrtNE9wDN8HYTFj0AcP/VnVW9jssg/rDUM7OOwjAxpPlY1BHPJxO
n8DPdnd+YssPA2aGYhN0uaNvIf1jxjPEgfUzRka/20L5FQ+jI8bv4SDRfqyoDt+1MfW8nZJTQmOx
lu58Sx2L+y8xyxbTeTXhkW5DXnwOBgllw0XGvXgURd/2936pjHFfpIn9yzUaOMYyNMOP2PcM3zM5
h8AlFAWS+6AxkTri8qnaG99qg8ei6XGu6jKl9Z5tofG9A8yWFdAlA6xXgwTt1r094A315NRl82vA
hyg/0OV19j4KNohmIQY+/DIC2JS7YOQ0gk00ogF/yNpKMnOL1HeS7lIzHrPytssxr97G9mg1yY1u
xR161ejh4mW2ky7C9u8wHAzCfVDjpPHbMMcu3hNyoGgZicjIji1OYc7WCbNKb7aRiUsHk2eih48P
bhNVHjZDbuZuBHbHvua52MeNxyJvx/F3VlYYkg2Uknouom6avvS+MpJ5ozBixUWUvry5u7IX2Won
W5HqBmcMjIsFF/q8yZDXs16GfbDHwrc4xKWJGwDIkRRDeRyoOjoTOLTMEVzYvNjXreNfGX99wAnl
Cf0WfQW4FcTzyz39TwTYz00xQTmO9749Fretar77/SK+4mDyq2TRfrzyuevxaP1zZ/GcLQR4moyr
+MiSPiYoSIndBviA+d7gyqz25rGWKJXmtAl3c5hFw9GUpbSOqsH3cI9Ml7wbZ9G5BzVa0jooM45m
r/cr4SNYWgu8e+TiKSqbvBlfiiZU4QaE2ygeik4k/gfYanCmDFRHq8dpxJSBzqpRbZDQ4p8ap+A5
IwDvv7SB0ou9rAbZ7vA7oV5hGcmIL01jt2iBZYPuv8v6osDGL5B5shlUQAxEEyOvvzagkRQqDXjP
gR7pw4+lhL3/LgHFfq9rZVVsluf2Bw7PvbmvK3TrH10kHowD1qyhfiNjmfzRzThBulpUJFcb7ovY
fRqULN83cR98ZaUyTM2Q63uIsf7rH5SlzfthqNrow4Bol7jjt47Rj8Sie/M5iLVgvm/nCeiIb1Sq
QF0hUyAuc1wREqQEgJ2PetMMT9GIGuwBA94ihVo+Gg9ugYHbL2N28wOZrI9BJz0Y19xbtMM0XN9p
Rodb3JvtZmPrcY17dxLVmXzBXboayxsMf8PyxkHJNkI4NA500FqImbWbaLBn61aSlWq7vsY0+cmY
YoH3sjHrv1oCOv2OkpkeoIZTYs0jHJlme99FIHBr1miTvVzeiSRtq6O3iLaQXlEQQJ2XOv9q6zch
joxcdsUtekp61WwrqjjKg0HMgV/MBYJ2Y3Hsaw+xDftjOvrjHzfgWngqc59HPSlACm+aWoIsayns
dDezyqMfAsH8x6DgCd9nvYmunqFLDF0iDgSuomgNQdVFi3CSmywKZf6OPT7ESHUKlF/LadZb1ksU
xVOvBUP5DLxayzzLyfxiL8RgRdu8yo1aoECGvtp9XytcptsJHfFuK8IcFGcBtTR50LI4ivZ5lTk9
sq5I6DlfzKkx56+2NjvWi6xTVPcb3De3HSpbzdGJAsD+HaJbaNJxH8j0Ea+a3vkdTb5bchHZOC0+
tnZa6Lf4U3X7LJ9l7Llh6tY102QY0VaBC2y+0dlTW4yJfYTewtJtb+M5tEqk1wML46fJxyACNfge
73o9jAPfiykAPpqycBtEE/Pc/2rbWW9vchNo0DHqVDF5cYAdzoOfBiWgNzZju/UjI771G0yGeDkz
q5mekT3DwUWKcVaeFUEVSSxqMM/1MOQ3k4sLwxYsXSeOExrz/p1GcP+sWVnoJBunHoeGR1LWSOWH
tWrjT4lU8mWuMx83N+xT+gBdGa3CvyRL20zshBFp085Hrd3aqcKxtC19DYybto3kldvkgKqcRads
yjAqKvqyHzA9xzj2ncjRe/qpZkObb1D1LxbLi7ob8ErX3Th9JmSxPo9V3iQfqTvPOy3XcbvGmTD4
WadYbZRd0OtHpl9Muwqty5eW8xPcoPPEIscgrytt52MQcjBEHGMnbhfQ7dGWMl4wLcAWPPRx2uDp
NKpDhOLf9D2Peld/1yC3Mn0v3cZgmXRMzx/xTU2jDSyV8WPQOSreStFiaRQ1tGXbPs1vggK5qN00
lAhKbfwotKBso5QlNylSuumnXJv8b7i5tcY7PIRmFjweROjBuc5urEGb5Ec1x1N03yC3RsWo7Ivo
o280WSwPQwrV7ujW7H6sTqPWqKsdlZ8k288mvgUfUb20fmM02oENMWcQrxsDXdR02rhx0jaHPOCZ
uwmw5/Dt/WTWjbmN43KOv6uZiumXwfdNjbDcRu/hLnS02LwN59BRXo63+32tqWa4mUrIvg+hWynj
bvY17CbTxSGHpjQCpNhbOqO7l0Un01+0z3r3jr9lEab6RlfuharUobOnAJnFIApHA9CkFs3bAuqE
uzGSpim/9Tr6ZvumseVP4dMH+NmXZdTswmxug2etM+rPpl5BS8nt0ZgO0yAxknLLMLrrujGZHmoo
UyOlJ16Xfdrq2pFqBia5m74net50leviIz2hfuqJhcYwbu0h+z/Kzms3bmSLol9EgDm8kp2kliW1
ZNmyXwhHksUcikXy6++i74vVbagxA8zY0BhmqnBqnx3SV7QbRf1BqFK+tBXO3r+pvqwKkzHs+m/x
e1NGOAnd+JnoqbhmJXCx5UOLZaGl+w3LB6Dy7GgkbEmIXtvrt1o+FQVxdzEBX7lHZ24KBbkP5B/K
TtOer63v58s7lwUVoaTBFt12z/sQyQzFIJ3IUcspFyviuxas1CMgke6HZaape+9040JYVAblYKuR
ODjtm7RkNbMnwhsegwkLtNDP1fLbmefFifq6GgcZkk2e9vuFvNvvSvUjYReDUrqHxN7w7+zAa81N
OUpC0K7Ayn+a6X9Xiqusf22AQzpfz8znbGibs1g+0V6/9Y0+QbZp1bIg/oM8pA0m7TkFc42DPmlQ
/otdOW25bUuv8R59eya6Lpjoe9yRpp7p66HGsNuwpv8cP3G8EukCmca08DesSmuL20ttfO7zQdza
ZME4z5Wd2599ZzCG0MhwF71xiQ26xnj7Q4N4+3irKAqEfhVuXEpgggGSapxY462CE9XsikrXP0iX
M3QzdNWDmPU82A62FITNJuReQPTuyeCsamszY1l7q/nzF5uuzi/YcAWM0nIeX2xJfEmszGvq0ovC
ATwGAqKJ+pldG0jzbc1s02/tvH5Wt8qd50aFBPYI0lNEQys6nBhQfeRnQr/3dDXVu5UC919tXOhQ
Ytm+9rUh0YAFrFPur6qd6Dm6oLGr3w6gnS+0r8hSgoWOjapgy5mSktr1/elkrLP07ffRYf5jYuGt
je4L1IFHHRpfq9xbaB5Ch3zR1PXGHzlcHL3GEv49zGwcc8ck8281ExBkDrvZ9JbIkF5Ohit51oF3
ysd+KcO8L4rxoxCuL+CqOtjXTUpmZkQFW9y7/K657wq6U1ee4RyARtflrCf+/4PdFx4DsiBP3bEm
/zbpfXXTUBA9gMAHd107eb9kp7SIP1Bdg1Aurwr8ChpsQTBnxJzP28CSbWxKgN+m8ISz70QXqEOt
vNF/TIq5SD/mgTX4d+TsmNfazGeW+sjl6Xfh1gqRhTIX+5OzcVLlpM7n5D8e+1wP7nzl4zs8IE5K
TqQIt49a26omFK1FzIqBF775kOLD6ezsZI4xQuuwxD3w8bL7WYixI06o7ZxiP5Vm8TolJiIQSzQo
DzjfVL97ntHCOzVugityxouR94fMTMcSieEfkvXbwZ70fSpNvdJuPZcstyBLvilnmH+xlziP7IXJ
djZS+YB3pfNrxlH0CrD3xzHozcAPsFKBk8Npgf0EE8S3lzfHrKnw186P42K1xiYNyHgrBmJAQ0Xp
UW4mwmvQllip3T57AKUtO7/TP2Ks7kykt+Wl98VKnDrZmh4FbhwRcByX331Szz7MZOPWu3zhyBnV
U+31E5m5ldK2BWt0N4c2nt7Do4KyfofxI5FVk00EAmqWBo1kWKWN/dN2NJuT6DRjYJMMhjtssVRP
kyO9qsA8ytlUfjj3eaN9aQaOyoIwZOX6EWBVQKK1YwwIgfU07vX9lfViXQTPXxtLmwXGC82XX96+
tkotAZCYLo7KTQhhtIJ5uDX6Rd2Dndd7cABxDOiKk/GY/Gwm37hFVDR8e/8mzkcOmyT+E9AeADHh
OJ0D9UHdZEnsyvFYdfSAboqYWiRkjhsEmYwjqKZlCVff2EanrJ3m1Hp2tLNaL3b/+TbohaMVtFkI
fAgIb1/FtCzK8It0OObe3Flb5XpTJLGvnyLHTEuDDKNs2DpJrn0Yp7IgIrKorwziP7DK31+DNwHH
k1xENq6V8nj2NbogBYzL0vZI9EXi71cvhiXsRx8P0WWQRH9k8TS2dxyxuu92O/gmvv92fZ8Pk+yW
EJdsLC+KBBOKZhy0fidJ5CNZ3GjdfAgHnUD6gz/qUuzQGfd39aJX07eYbxzcjqr2j5Ud4zikeUVz
2wdJhyG/37WNu3MI/NijS5fV9v03ft5d4HHpv68Pyua6ei69fePKMK0l0bz6qPnuj0n3ydITKfl2
7UAe0/uXuuiGr9cCP4BawPel43d2LSEGvyDapj6OSvsxITyzw7ggIm07tnO2bySoKBlWllfvumoo
X1ScppslK+UXELnxBkrc1bl3XnCz0Ov0VRj68E0oUc56KzOApupm0R01iK9ZNAxjEmJ03A6R7gBh
RmZPIOyVvfUPx+DtCFvdpqhKGN8sHuflNsuJq0/tII8Y2fmcipyisQ5jbfbjQeUDbpp23ZZjdux1
LdGeZ0SDzUNLxsUmn4uheF1SAKrXAKDjIUsDLdlWQdEdOdmZHtBoZ8if+MSraee5SxHvBbj9EC5u
4mVEJebC/TKScsKeZVWZcu4RuOTqhN6LTZdz7fCq2XVGileLt1AdjSNLdViQm0a4x5XBcF4a8uph
WGHtjAxwJXCeDYZGxZpdJWN9tFxruJ9TR08gm/RNcTBoS/qYf+VGsumcnhjySg7ND2Qdk78zhFDE
7/aMz1tUEfomg+WR4ZXlpp+KJqnnw7QYmtg0s2ndjE4sr5Ky1zFx9vlQm3DCWAUu9OPMtzNmqOj6
p6rujp7H4H3oazb1D1kKMGwY+O0eyZVx7vWlc+K9ZhZO+qCN5IRG0nJzfNLJ6PE+X3mV6xXP7oj2
6uoMygxeHdnf3pHZ6bOfQ4Fg1bSa4+SOkCclwRKGUT/I1k8flQriR8p786ZznFaEejNZzcphnT4n
HWzJK9/2H7MKQwV/JZqsHORzXg8Rw7FSsrCOPRgyUM/iqtAzSGO2W5r8i07v+coVL5jykOlWwiwN
UhaW1bHx7Suo5VgYsaYPR0uNSRepxqsI6RvKTN/wMcumCjtbmf2TIfhDW78GYd1owEUQbfLCcq58
kcsXwONzE7gwIA+6uBvl2XGiN253dHrPzW6Khc7XRk/s0f3uJSprNj2hItrN+8PgbCWnQoBlBF14
nVEYLJ7rrlCLTyyWBGvWZJaMkTHL5aO2xv5QUWRde+WN/+NqdGE8+uYcsalZ1lr+r3MVisjKnmhR
oggwlmpLBqK+RDOeercWkWq/33+0s2Ynj2YgDYBaTiOXSfdnY/nrYvnsjk6TL/Z2GZYO2JC2CL1I
zboCdF8+E0MH5gtnEHTrF0Y6TeBMXgyvfpuV9aI+jAYhnJ+VpJN9wOExjq/gLucH+bW9w6EDbfx6
ikd8uS6Rfz3WrI+pjB3hkn5jO4aIajLMck6HMvY557Hyqb3SkjG5KQ1qsC6qzFmSjC7j4ru28ly2
NHnSPIwVI2skcnPpl3aDs9lC59Qm1mbjCtE2IvQJcDSNa2Xr2TrI3dPFxxyGnhjSanreZ3c/Al97
9uKe+sAtH+lIBQIc0cafHpzkw1K75VdNLuQlxQKHmqaqi6eyadRrY5uiv1K1raPtrxVwvRdugVIe
bcXaED+rG+WsO1Vd2elTlXi9QTp84kZpMRlfVZd6z+k0eQCOQXGFAnI2zbnqKubgH2bcGlt4toVV
YqBGUON48lUV/4xlWn6MNX9ZvmtV29ebAquJ+Yqhwjln+P/XJIEPjjITAZbG27delVBqQOf108y3
CW6aCRL2sbHryi/DKi5MDCSsMnf3cZ+UmBgFk1s0X0hbVctmDlTSbQHmcbe4shqcHR/Wu4I0tjrq
QfKBknBWNDeLHRMh108nPV+2g1fMLuHv3o0yBQnQWIdXt/FksxIBgFfWIYX91F0rLtdP/NcQYPXD
p5R9GdEb5AuOUW9fTE4Az0AKrnGqWiPJcPknuGHfNdqivVok1jwSd6wqYstHAk0J0OjTlxgWSHlb
oUXQ81sLxyEjhFXulBgfsBxda1//EcG9vUEWCpBdmscwRLjRtzfY1V3s5frgwjVojQXTMYluLAlL
UnlmcqH0UruzuxlHc2D2gERiQy6eEYkOrOak+yoYdx0MAHpOMKhstrjKKqpn8pqT/hirqbpZcCtW
vzuoIHYWthrIP6w9Vfa7UiQqDjuJGT9wXxXjaRoZdjc8l1OZDnTx5ybzN0XTaP6wMRPNOBjl7Kjd
ZMxB+RAHVZPvtCAReSgbf5xPftu5gCHagBtVN1ILbUWRONptHWdOF0msVj5iEp5ZeLEPscSispzF
cE+D3rRPTW4mZPUUmlDuIz1ozEaruQX7IiKvkQdzyjDXI8FAe+KuilcwJ9r6ig9aRE6hMipkPZ/L
W9lO99D07fIxriu3vwZ/nc8yBtMqTucY7EFQdMFa334rImphxNmDcVKtGu+IsSvBG+a5iirRGGVU
2aIwN3mRZ2qXsIZvzEnhHZuka0cNpeoVKsBZqczdIIqj6UJlt9oeniu6hlrZiazt9mlY4gfVT+kh
AHkmJq0H6CA1/rdvV/HBGOP6ymrzzwuDS4KJMcVZT96+Bk3ZjYlVT/c0BXZ6oFVWhl4FnY4fl4/C
n7VXtPn8sEP8fHh/yz+v6NaHZnHlkAQVzfNpPr+9dtoUjIVpTp8a5aXBpm9H0ounBm5shLQmj9wh
LqyP2Wh40aI32ZNCiv65CAiPf/9GLt8BtEJuxoTGCM/qnKev0SjtRK3JJ+kx0onPMkOjKOe7cpy7
vW632TeiQNOoGFzt0/tXPtvUeAOgIH+Ya2DnMJvPVrSClM6uLGvt5BvElREoMqbzXSY6YW8gDM6o
QIfRIOKrDq4upn+e6u1ixbOSuIAM04L1vKYE/12a6BlsvC7oiye1NmoAq622WE8vMzmiwDIr17Em
5rQMl2DCnCIN7Gp5niaH49YwB5ZIN5k2CXWn8Bx1DxyGVHwyWe6m3xMEpln8mlEpKgIIY2zHFSlN
6X5IzKCOSNeOi7upIb099NPcXPPPp4nMzqUzaFLnVXesVVKXpH4xC7fDSJum9IU5R6WuT0gdafDD
b8mMpNkQJj922Femdr4Dra3HHZCKJjBxanPZf6Qwqx9da16+xqyA8cmp29bdT5A9qi086yVABqGL
ft97md1Gy+ASfJC6Uvd+LAPShYhcwSa+xe+mYHEYsCzZA20K9zH2k/KuEjRe93MZOGtmgWZKXhUv
bLjthrb3Ng1gqdx4I45VUdmbLswA2lbtM/R10T9WsT+UR+zEBca0MIvpptbOSGR9lFZlRjcYo+h8
5yGTf0IZQty4l8bd5xxSA4fQXizTF8ctna/rUd6HbCb7Ryg3lbuX2VgK2pwdKcZkOGGOAKdUHfyy
0tQnZc/dIc8mAY/KtTrtTilKvNBv1JxuXUHbl22qGqFxkLTR2+Jnp+iqYmdUmxBgkrm126++Qmr+
uAqVlkdozppxAxXQ6dNoDrxk21MRWRFVnLW0h1ZV+gfBCiza3aKWDn/xUrK9Ld7MlJ7qxhq+dK6h
6jv0nwX4BhTAX4jN/MdKleqTWc+TH+L5MFabpKqbYGOWkB6IETSLzVIkwQE+EoekSC/pQkZBmsJZ
QC/m36ZtFs97RxE2Sw40/WDlL+Izx8oi2MzaSuNxC4xsI3NJIDrs4erp4rW2ehHsm6VpZuLQWzh1
Xe33AXIVJ42jjtQ5HHgcuwuKm9maCv3GN6rxe1uUSb7B3wArDBbN0X/pOXhadzIppYeuLNXaELfX
0SsPbSFMEbEgjEfDI/nueUAeBldgBrPD16IMXMLq/bwov/UmZc59PJm1utGcYCH7XdNEs/ekNpSQ
DVVeHkEZBucj0pNkvFta3SGmeUrNH8sy50wu1SBfV2bpOzm9WiKUybcay2I71XazLz1lGx812DRL
snOztL+B8FQN5m4taqioSk9/mbQGR2OyxpsY9Uzs1Dvhw+go78u6VI22dVLQ22gReX8a7VoUj+Yi
Zzw781KLr7DeLxdJJC30zCnCwe9A894uVLB7YYG42fAE6cXcQIDzt6JJ9btZr9OXWsrV5cy2/+uG
zKRbz/VoV1f01D7bmwCnYW+g2nrKCxotZVlkH33h1z8CrwekrpnPxhEkO36oCOK+xkO83JAcBxEr
Jw76i6A9Z7V26es9TgeWc2IwL4YRSh+/8zJ0maBIPteg8TSey/Ee1iAqrk2PN3l6eH9n+sfmjLWt
ARdydUmFa3P2Aty+XCCdZtlTNemURl2R5A89fakbu2zjZ2vU7YNjzSQ5Dot3mgI0K9qQaVdOoGfH
L/ZHJiUeyStdnb353GVtEt1UBEZdPhVOaeSE4g7ZnOyZXwQ9JNBY9RvH6NxrwXj/uupqZYdHEyj2
/7lyfx3aixLs1i6W5skjcfBU48n6a4ir5QCrvsAykD7LlbPVP4pRF2QHijfKTA631tlBe2wQi7VW
VT/1XlJVB62acuwvvZr0+rauvY0hU9+/n1v1qUo0saev3EOKpZr70KHgeXz/01+OPlenMQP2w+Bb
/Rrezrcmhe7YGEbzpLq6+NoPTXtXzrETKdrpx5wGDjkwCauCmjR5Zdb9Y6pTkyD6B1ZA63VRD3ns
0sXU1k8Wns33o7T0zaQc+W0CXA7nwuFsKwbx9P7zXn5uTG+Bn7A2YKhjyPn2eQujxZNybsTTKOFh
NplgF9RUXebhlDU7WkUwDN+/4p/nOKu9LFyxDISwLC8XE1y5HdVCX9unPFugt1ZkGYBmuH46HhJ2
VgPts1PsFsyNrN3Q2pXG+h2nwfCZ1UDDnMRv1/14SOr2VtqFJe7BKNiU49hcnrlzaPMsLuWShlo9
W8HP2SslFN18xvgvMuJytvpQZh213Ob9B7sYOngLQIxgkcZceQ3TfvsqEZfU8BhG8Vx6olg2Qe+0
Bw3K495oRv3gBaSJhR4QEbTByrsW6HiGUDBYV0yPVYuKgv7eef5ELgZllVNTPNtOqna9pjNkqJRQ
1hZtVHVjfsAFzHqwYCTeamRQPb//7Oe9r/X6K1TGf2mNo7JZx9lfywbu+QZs5U5/YrYoK9JEgR9g
DSvkF77k2Qncyg7bRff6vWjd6qNs0qIIiZvxXiAYlHQOS+fT+7d0MZ1Yu/CoXNGIVTpln49s2u2t
VqAhFnlWPFkIFg7YNi4xtG7bOWASFN+NS3fNguFiPuFrx9Q1gtWwywT/fPseFojkMUi4/dTGWuwf
SSDH0aktIZPXbZAfFETVH+8/5xmqy5snNmd9vbQeV0+9s7N8qlETyCmZn+SklR/7VqufvMwQ+7Sg
un7/UpevFKwf6j2KcjZm+idvHw5XWUjEKkiem7TpPtfK/KIy3z1WHO/LUMYy37paI/7rIZ0qdrUm
oqnIwgxw8faiHf09WG5t/JT1VnLkzOZHJKrXlHmxc++2nndsK8q+kJk9XgFAL18tV0amT2MXQIzR
/fbSiznVU17I9LkGmzkgsoILa4xd8hB3qNOu7IM0dPjr3iyMWFkxXGFX0T5ex+7by9UMZs5QmfdE
+dF2J4gTqqXaWvJSoa8s7f6X7iHV/7igqU1RHhg4sk2U4CJ0a4kha7husmnYD4OBbsNstJ9+2+bZ
rs+y8lH5QRnvLHggXbhoIoPgC8qU3rZ+3ltFiC3k4Ic9Vok9nfo0bjeD54wZhkzIMm6UMmqJWXxg
yB9G5gfFfe4Q5sUpK7eN6WFYO9/hQMiXfZCqrzJaMl77qSmz8qUVRVrAgstosS7xmCzbROrtD4MF
Id/UruiSaBa9NYYuq/R930mELRTWOmSitOp++b09l+Es+2b44Ay99kXAcZb3ECD7T2lXa69+Jfsf
xWJYYovmanl0nTK2o2RMneFOt6TzZE/l8gPCMIdPPObIFx6BliNEPmSHZqYZy7CYk/SDskxsvRXu
n+J2KEX9JGNDDjdV1S/OpqYzEZHaAqMtoflUhXIoFz2yA1+VW92dluRARLceaT561E/tZGjBXiZ9
81sJP2dWFAhU94Wvq/S54uSu/eowiK0fIXCLDWVlPe2cQNT6EYda94445EILAXaH3/wLdZ0iU/0I
3FFZW3uQWRUC2owvmppb83PdNdVt17Mv3CLPsvwtlmhSbObUkF8s9vR6i3YLJwAAvH6E7gy3O2xg
XFM483N3Y8rOgSZM+lzt3s9FglGxrtPnevQ5LU07X6/n7s4Gu8henF6U7SbmtDdFPdnQxWGaqNXC
NK1GL3Ls2jl0dVUa8OuRLYSylsLeO6T4yA/tDHYSuViojZ88p83jW7yiRnPcLmacLXnEeStovpYm
XJzQaZPqk0S6lm/mZJT7cfZT63nC+9RGOVN0UEsoRdOQ+nS2wtQMOKBirLVMm6yu/VfA+8D90XYw
ZDfYigwvbWIHIhpM4YkjPqdVvZkHY7bvSh/l3w08/OybJOja3dVJpnGUHy051puxUeJHwjb1OYG2
97UsqrILNb2pdpCwAudeZIn/gQwPr9qSmBJ7r8DfdbMBups9gpMbFGoe4z8NM0RVGeox6fxk8R/6
k3TUdC81yKEbWMY0DSSLmwxLd6ArltWW8VoIVEaP+bCQUh16mes++TGgP1yzEsSpw5ztwGGQVQRM
IFetDMWQtvO2z7M2e7A7gv12wUAC8Us9TnYwhNg4pyrkVmdd4NFMCylyUq3C5HBURR3GPcSoQ0Oa
/MC8yctp63k9dwQ3xHI+iLQbXrtKyR8r6e0nkZWGFik+7XTXj0H/tcIBK7urCNWrb6a5anB8mF03
tDMxeTd5XzrljY5V80g1VmWvjqz68mfc+YMNJCBNNzKlMH+06FjjQ97IoCKlgMp7o5oZRgdpj213
Awu7cAA38Nw7wcZv3Ci3OjX8iPt5zG/HAUvZZyGdwjhU7YxlFf0sLd+3+VQ6IdmxKCkYj+gffHaL
A+5WE+3FusMXukzHHAOjLCOrAIb8uFmdDSfWBi9JN/rox/aNlkqR3HpeXNm8QRPrVl+UZgyCV2TG
Zog7+95bJm8WG1E7WbajXHUBCu2ieUUjnKlQOjFq0hA9gLXgqGWTp6EJM91VFBDOy0C4ifwwxsBp
UWn4VQen0pV1aCem+0nFLSKw2O66D5K3Kp1NO8P8P1pNaixk5AFS4BBsiHI3OU6zFb1JGyG3UR9H
cNyF+xS40CMKBBGp7UZTm2M4ZdS51ocVUr8tf4HZ7l3Ur79yMiJ+LaKpXizD6OVhDPhA9/EwexMS
Cn3BQjurMcqtPKf/1owQXO+RvngjtVRXmNFsNVZ6Ow+6hnFOOhSTt0EAVpt7DQHZGpgwdb9rFQgt
9Ipa+6Uh0R8RMQROSx5b7F1zvTlnKFMS+Z4HM5oCcNWun0d6eU0zQJgZ22c/SdPppidg4CZtMRbY
5NiRYAXuNL37O8mD7AGwS9OQIDIbjUrvaD9J6H9b5Py5ExUZI2nrtHb5y/A6Mg9TFTdD5ODJqO9F
1qk7b87K4D9XWQg31vKRYgeqwzlDL3E9WEJG2j2XOIw17Fcy2E6F4Yeaq4/a1nbTcZMVSXctC+Xy
CEHBCpscUJ4m40VTKOh0jRc3YCuLqpCtPejqcj9IHxL9Mg0pK+4wKDPKxlm9YqrcqlAteXLNPfmy
gKZ0NlcOHRo/OgTW2yKoBYgtVG3Uzwt6kO8t14X9lCrkaWmtRciq9Jv/WtQipea0D3Kx0ovPqTW2
pWze5mw9wQZI7vrUEc1GtzETnZy5f8JGPUfWXEt1pdy7fE4uC33GBWpD9nseO7x0fWn2ibKeVBpQ
ui1pumNL8e/zYinvXbd+/u9PyVkISBj3qctDN/TWubLM3nqCB9l/nWbhhLpIZDRBHpoj6WDU2rZ6
8V/RFHr4OOLju03HBnurMyyvbqAtiTEtnh3JcSRMgha7kLocH3pSrpHNz40WDnTX0A32/jWfnsvx
DIttjRNdWWP+Bf0kK/UK5Gz0n6RqUFHBYoWiTYZ81FlO2m9kbmeHfgFcjBqUSJ+Vis1r2NY/bgEW
JF4QHApXH42zsxmUgW4aZV49D1OuhbPKMVhURmV5YdIGDS3ypQoTXXmvVaAFI9YBznjFR+FymLEU
0tbD4UDHS/b89ASSq4956/XPHHOsPU1FNWDRZNi3dkKYem921cv7A+3iggRbA9vy0W02MNbUs/mr
90KDzm0+GwRhfGgVCkWV2c4tnZ32FnXINW/eS6wW4BA+hAOos0Km57wDr8bUFf1l/OzUVdfSQXIH
NqoA4kgoNS2pSZDO3Be1+N5H25VQ3U1L1Q8ahMJrlimXIMh6Kzw3iwjzGonC22f3HHSOrRjjZ7uS
Cl8cu7r3/bbBjaBChmMUVbYzjUrbqESPvxRr0ndmdNbXdJbGU+MvGEm8/y3+cUNrmNZKLONb0G0+
O1HOFm0gn/Xto4FDwp1OK+SLLHAbjDIHrRTuWH22aWEyAY+ZC370icGBJA+YDY7Z6N+HsblmUHYx
IzBEclZn2j/fig7s21eUx0HQdkZa0IHRuykk6sD/NvSF+mqni3PHYvE6O711QK6v3+RZ7TRXXsn5
8MSGEMIsrfd1qKCfO/tEwWzGTiGL7qS1WZPeImnpikevqfz+gM4Lx1qvcVAEvv8dznETLsqsQLKH
9JG+yrk7bpVUWSkK33/Msdb4OQycmvc9PzX3ps4esHWnspM7S5Vtd2XZP8ckWf8wtIIzhvsiCP35
AqTLDsqaBpAPjSX4HhOR8qGpFzIXhBmoYOssQvtSYPFgR73bz+nN+899Ae2vRE24DVjh8JuV3PH2
a8PY6zoU1smprtrp22RqSHGrhXhQqy/yL6iwhn1gJ9qJ/EmBpCWXL40cl9CnAL+GXV2sE9zL6niJ
xSa86RXqfnsvZGraPVyH4mSU2Xy72uRtOUWJQ4yd1NFaEz5DGQRJjBFJX+5jf8k/jd0SW4cr72S9
zt8oD5cHpMUrfd2W0NGd7QkiMyypAItP86hXN908l/d2N3mcA6Eo/ehwsfvm2VP/bFW+9guAMkFv
7FxZpC+HhQuuBZOYNRNw7pzPFuSo/EUxOidJSlUduZUUNboIW3/p9MGeN6ktKxnZyJTckFQnaW7f
fwmXE4LNEHEnNgrIASD1vv0WEl9TMbX6dMJ+ozzlBEPvFk8GkRlX9b6wlHbDK7pWV68v9u2Lh0H5
JxsTKiOQ3tliSFyQNTZlIk/9sMggdOMqaEJVONoNyI7Yv/+EF+sMEZy8W4ofpHdMgbN1LoM10LWl
YZx8vZBJiKEEWEXZx78zEg52CTFZV04N5wsrOy2uMWyDXI32w4X9fjn1RKdD6bKXJThM41J9cNMp
m++hXYw3jOP8E51sZwuG6zHDliL1r3zUfz0yqzqFzmr9ivfd249KWKNRd3qrnxYMr+IdmNc43ycS
v/O4ygzjpqCFV1xpj18MZJ4aAj9vD/8OkyPf22tm8EvKPp/1E2kfGc4sw9IfgFakHen+6Fl3oEjl
K4hgXEZ2Hac/3//I/3jn617Ckg7YQmF99sTu0DJnqs46safVQ4jcrvvcrD6++YDJ0IHdS+yrFJQK
yYAXxYjcriywF0PaWqlzdNECCg4IAuvr+avrQrOh0WfNNE8L/Z9hY2eNZt/kBn5tXRAn2ZUh9uco
9GYGgVkbhIHA1cKIEjnd28v1aYXplB4Ep0rg97dp29FBZzDUtrqDijDUe9nnuH2UcTpYqCFdaJm1
k0/ad8gklgViPY7WQVbwzJIsyDCkDcaisMLRTiEvRa3d9OVx6Ge98fAHddIdvTLhRLVwOCU1nvTD
xuzTLYpu3GxCEklwR4o4qsLGHfsUSDxrmhHvjcnPnM3krEX/ENjDQzZOYrjSGjAsnvX8XVBTr6G0
a6/v3EqyH7Ohppvknop5AnIa65PAgMpG14MjVy1jyvk0K7yjzJp620+D2tuNW32Tfjq/Yh4z7uGO
6tdu6mJvQSezMjfW0UhS2nnPK7XN0UlxrTkZFWD3PtOSLrgjdqCURlT4lbbnhTegjDhPBNtmMEtt
n7CKZU/CaKprbg8Xizw3g/8dfGAOBETtnS2BcN/Sbpnq5WSaVVrgj5LGm2ye5jHyjMbZInNWochj
a/P+pPzXZVE6r9EA1Dz+ec2BSMrD76U2Th5GK86N5nZkvRV1Cmrdts2o3fXQonZ9OwxXGlX/mIzs
Z6wC647GiXP9/39NxqlDwwmvTz9BRst/u52/bNJOM0lARzXYXnnKcx3nerKCvcgFOd9S2Z/vZuBG
VbAso36K0Yx8SeAIyUhyLqsA+op0A1NgEUfo+2qTysYzt22iaFgYlehuDDjGd37nzeMj/jju62jm
lhm22uJ64ZR0+qZzBzFvVUM34llC0E4j3Gkyb4OXUXvIUDOPYZ03VbCxVVYgHunGlftuzEMW4tEZ
lNfkT+eUAWjKDGnoqas7Giz888QAU+RJq6xmOFYKI8oPSdyDjC+jwF8fYUYWPza5DaxJf7wso7hY
3B8NCi11h/tveh9oCzZWQ262nyruLQ8DOaY7SfKxfqtPQaHtkRzBsa4hcqtjYxXjV2ESxbPNZk3b
xXNuVVfOA+d18Z/noQAkXpoVFVXX2VDJRVEvJnR0lKJF3n8cgtZ4EIXb0qehxyTCPBZLdguMPD50
VS+rkwXyJkMDADr9hIK8uqIvOdvI2LOp0ZEh/aHE0mtd59RfQ5cSPEhbep13OW+5y9EAL/kS6bnR
WxvXoxOoh0yr+pOZuZXaqBlNYCi0pbSubOcXNgXcyJ9TGeIPTi2sHm9vpHe6YJkcV9yJ2J5aGVW1
6tVr7cDBjOgy5VgWzl5H8yDr6VGHVT+63mapjOFuhkM+HJXfDU4KwxHbH4Mdpab8CjUZGJ0R1Vap
+7/sLJnw54LDc+c13VxgPJPUVeTG8J2vlAdnKxFBeqaPYgd6NwcONs6zt5piOaeGJDbvALdk/1mv
jeyGrqwyNoDTjZARyojY2S3/o+y8ltvGti36RahCDq8AkyhaMhWcXlCW242cNzbC198B3ZcmqBLr
dJ3yeegugwg7rTXnmC3ejdfPJ8F3hPJ/lqf3ay+xNojYGDn8gMsHqUoPjmTfmfeA6MwRYT9yUuK8
4wQjPBDDYiheUgLOY34LgDA8dF2WyyTIw6HtOr/JdDHSZk9DmK/Cjn5g8Ma/2snItXYJKmAWc0tk
90WvotHVofahQ0UhrlLdygvlHsVY81N3++oJzSaohKzwRHtSwkRd+k36VBBt2GZ09RJRdH7cj2MT
aF5pPIrRBf2c9+kUnSAQtUc3Bvy2BQcZicCQSEZpTvEV/ii6fip3RU7YKWhLTg0ik020izStHl8x
eSTfhERRuxHA+/4oDsqTU9WZMYaTrnL/uAnhwMeiaOU/RUj3wmfP03HUQWNf7CuP89fedpT6Pq8s
iJ2i0DmvZ/imDxDVcEY4YYpO2YfGl7inmno9NuaO2vLOzq3Ju6fopDT7oXG0u6z2qoQbNOW0vfGG
eYGXL5hyF6sqXaR3CNDqaF0MlD31fo5PgG/qYUNLpD+YKo2ePRTx+SCyUfv++RWvByfaNC5IGXlx
YV59z3RAHdbcND41VWL2/3hy0H9BXXflnuDKqCZmaNZYKpqw1B2fYroTAFCC5YgfN7VoQNolXLAY
svBMn11To2OWJdq0n6PKGjdmWuk2WC4v+TYp9ZA8WJFbOYceUZFxY7Z790pdPjvciIhYkEsxdV3l
ABTqZAECVuKT3tYivRtEWtYa/AmQ1r7X1eldrA9hcvSavvJQiKdVrBdB2zrjbiDXAOe6zMITuwCh
bytXVGkHZFJXv1tJ4z1a1LvBfZt6juBh0FGOPoCgnl6aGuTMtvXMfOcZzPJHgK7ZczYnWrlnyKiY
2C27nbPN2GUjAZFKCrMx0JJQxxzQmfn7Auu4gkqdlwKb/fzdrs5RTBcYMCjZcpag5cTUeTld9GQj
N5HwvHsH8fnf2nUshKYJ6DvNDL+qCm/LlzRKKNLEpXfrday20u8Xx3KGC4YmDG9mdXHPmaIZLrN7
P3BQYyEW6YCrgIzf8s2JqzR65UiVOxDJPO03JSMree3ACNhvljskBEhAYZKBrejab/AvQrR+qTnT
o4FUX2pHLc2m9JVSIHIVP3dz2Y9BbNXKNwbpDKvJCovoIWxiNdkAonTJcpzxfO1wRGTet0iLvUc3
nI2Or5pJrqVoAN+IPZ1XPQCdrbJDN7bN26iNyCdunLben/nlV7o0hxhu+P3oZKwfy2yljMZate7H
vi4q8AaQEb0HzWr6LZKWptsZnOz3VpGW2T62lOKHqTBX0jt2rWauwU8h6f/btLGdHFW6aIlfEg6s
/PTaBlNAShGs3DkQE/SNVlOKSYOiTdX+aWzdRijbiv4nO5ASDxpWvSJnsbXc1Gz2eACiYoMjz7N/
WQUH+2etGd3qi5slUbdxurTjDVruBKxzTBPzrjVwiz7T7CyNrxnIZ3kSmG6RecTjXAeDlkzW1kSJ
wWGgqHUNQYo7l/u2VMPhGWgmj9V0pHNuC9gRD56TpU8l6knkCaM9tTWkhLoJv1cpzSwWLCoMhPe6
mZn+sEMD2EXHyFFeUZFS4hPlmIJzbvBOhCbqHHBh3gS1sFTq9t8kyVzAhjVHpm+fD633U/H6PTo0
KLDukhmBwPlybCW5agFP6bX7vF76qnbWur/Zrkb5n7nTy/yP5qZl7AstnLdQoadkO8WLzVU6DIBN
72hx1PptOHX6FzbamfbYviuz01YYrxEU/oVEV0DN+1UllnSeozhjqbXUoTFY1edY/qi73In/NLFs
tyVOpdDbek1neoEnUlZ/N5rHZ49SVYJXAilBHbP1vHFY+WB24TcRCmmjqnfBGFw+AXxEbu4W3nRv
o4nssBR5/VdDMY3+C2NOV+/NVmIm8GSfdF9Soc7JcOMHXO/EDCJbl4Y6BSHrykVB82ek5S21+96m
4P4lE2r0pTV7AUYgD1VKCmkBGgum8tzuPn/7y07+8uWzAcNDwVaQNij69stbj/OKsnxfpSdwlUOG
wV8pz6OeE1qnWrVzYyZdO+6ZSSlwAy3A0Gbyva3LYcJSW4O0VPdeiwrZchRyIyM6hIRYEwhuDGX1
o2+IQQgGY6izAJCUYjERKoq2K1Shu90m76duuG+mdNy7ZHyZvjpHqTyXdZnrd3yuQ5ED+S1FdOMx
Xb8gvooFME9TnHiHNSpA1TI3jROp3OOKdLU9REMVL+ZMDNRThcuBxcCS37Se+fLGhT94P/hbeFTg
+/hzbT6gS1SNikiTkxun/Yi0ktrBq9pHMLrRDo2WvNUSvh4LdOEBErGLwnXJtH75QaAy6ps4TdKT
IMibsFQVIvlGsoUOv7KbdpNHVw21GhFnF7/15Ad1588/yGWsrT7IhWIG1GCBAlHGu7w+Jywnhb3g
3Td9mR7HcDn0M62q554Gyhc9D2d5Y2/xXoq4vCR5FQtJASQSY3sdU0CfOK8LNXI47WoOgKmR1sMZ
q17b3Stq1TY/8kgkXZCNLarUGDQdEpvSit2vWjQVP+1Ii0Jw1RKw9jOuVAivujoV9q1m6QfbWwuI
OpohGthQMtbVXFUZnNqz2+jUeCF7R39SZDb/kYPoH5QJEorfFgk+mGxp32d5XD8uoU8LhlmE2mNc
1qKMdniJFHGyBTYB39aLWHnwytxGcjBhpzsoo2G9KaGmtMmm5x2Uu8gpZHSjunA9liwTZRA+BPpu
oBRWU07ZN/Xc0d8+VaOmHdMoRSkk1SRWDkmcI6b2FYNVcYtbs6xvOcvfSRSrd22xznHqXfQGONcu
P6+4iltXUxLnfkjT8YflIvcrfRT/qI6deoiYPWahugT/iDBc8sep7QeGCpfZByYUdoFEpzI9T4Ct
W1bvvix+zyaKwNeU7ur8jSSFHqGjknjVz6aZjINlZzIKAa/Gy1FeROC1tp5LySYY56JEYOw4Tbft
Bk8ZT42GEeRP2yh10j7GQ9x17TZWZFpG/lRnFf2mQdqlcxoNesAvksSDO2hxtbnrCgh6PpP2Ip0m
MKzzIZOWvxmmPScZLIp2EFHl/jUYajTmu9rtDGavz4ftVYWGcbPU+hdDA+Lw9QTppE6NvK+hzmHP
6hBkrk4AR6srxfcoAsYZIJSCC7XTaqRMx6Ryyt9ppZlKf/f5z/jg20I9tLTRaPTQ8Vg1HDKA00s9
IDq5zJbFRvE6TgZuPKvoqjtz2M+d7W6y1gID/T9fGBsc3zNSDwRia7kUpEyOIhGRF+gL+owtPPEN
rYwrfoLSoissivSEMebWueidKrT6ntl801VjVjCNqxg7Jy7Yxcpwvl+U3Y4TtKm0290E8zT3q9yV
f9WxTkNfAo73jqHpzl9aUZZiG3aDqaBpN4EqD0nq3qfp5G4luzxnKelp4W72ALPj7fcKsN8qbM7v
YZYBA+u6Yuq+sHHV3ENIKWK6j70pte/lZEnxO5+IHXhQHPhXT3NjZr/l2FAxUZoBJIwVQtQetvQY
QOxvOjMLS7mBTnULe/u+SF0+lYXMy4aWNQw/s776DJbGgWOUqoegukoxQdPJbzeGyMrpqQFU840R
yxYBMIf3wrmg+gnsXLrjBhPw3CGPpklR7ssyVf5BRgux9vNP5YNfx/RjUNS0aYJgpVgXESWagzh0
cQLn/YxXD6jFEN+ZWsIZw5sz19lHWtV9GeLeDl/1eizYYBMYkjRQiTAbvnh4gI0NkKvE/C2nuk3M
//ljpvbLVgerFl4xxtHlJCkcKrsj/tWTtIb0qLopdou2pb4S3ZmCD2VPTDOxtCYy67K9sUe8Xv+X
46SNHE9fsBdrRcgwiTmTcOzJoujcf0mhQcbptMkB4UGPRsmuE/PGFuu62g18lnIuG3B3CU5Y22h0
J631NNSLkzXis7/v8zCxD144uPs2Kc84S+Z/M/hpPvDg6cVuB2TNzeBVZxVwYH1jAltrg98fOXU8
Nsl4La8rzAhW3VrPO3FKZ6lMSYAKWpUbSm3uCD3GGjXzqwXb7LGHjasEcOqt/NzPjSRVh04jrgx/
wIAbE92gImJ8bqpBmjbsg1Aor12umOGZWUiJ7zqQYfVhYUDHX2eEafatLbN99SaZhNGLwxFeHFLs
YC+/opxFszCapDtFpZulv1LDiMsnxMEurHn6s0cTcXIFspz5EqQqqEJMDXkyfCPpPdsltkJsB0uX
BnBEoRxeAnKm+BMwpzo/Qzz65TOK+/JJpWUHjSKfw19hJp3Ib3DR55uqLtzXxOFk4zfaxHRP9zN0
9lqZ414A2tEkZr6Bqm8OR6vKEhyBcTguuIKU7YHYCKKfikPYh4ULHUG3ol82eUpyYyqZam1p7Fag
cMKYo+2sd+T1WFbZFw+RlRse/WbP/BUOqaYcxajb3ZOSj/ayL7OxOuAJchG1anpyEFab0APNkGjc
9XyXja8NphB+rdJ93mozLZU7G6BpeIhHDWqglets6+CaOmSyC5prv+2Mpvt70HAd1T7Z7fgVcjtz
0ct1g5sr323Y8IACYqOFlfz5LHa10kJ7Wo5w7JoRVVjrlowFedwiTyY6KXap9W+xJfG9hbg8j4Ql
KVDSYnYdiwzj1ux5dUDhwkztNA0cSstMEpeflYhreiEuUuhpXmTXlaXEh84e9OZfshiS7pg0Wu0c
WtjcVTAxlbxZQ2n/nPMma4Wvjpk3/YwsTlB0B1M6i0wvSVX2d5lNosExMjVCaX0B7votZgm5FYK4
VjwyvBEc01Z7l7LTLVxJFPQxm41CL9OTp1D82Gvp5GyMycKlYbThiW4NYHayhYnHDvMh3xcUUOLA
TDXDpxbmkIkBS/1G8eF6/uM3sXvDXM2EA9RsNd0Dw1BFmxfFiW9eTGS+mGaK5rhqnVMXYToKyGZh
nSY/xNh1UdO+lU7o/cQcRganYlRD/+3zT+vqzIstFbDhkk25nEDXjepIOOxiEI6eTLuuKAOkBVkl
cee4d6rNzvnzi737Ty/2ClyNYw/UbKRQdCxWq3HOZiHP+orMgcytYyDBDXFFBH6oGVpAghUDipYJ
/s3KzNtYBlM/8Ag2Low11BRFpDTyq4YPo7xnox0BRCUbwIPXbFKqGHy3iuYivjEErkaAS5OZPiR2
SQyZbLkvRwCwUbp0/WCdnBGyW59VzrObi6n1dXyWz1jXMb0VaIsfSxk7Nzqg5vKXXzwud6EvLP0J
NlYgR1aPi2Bz4N3YiE98MG6Z3SmdVn8TploRpjO4EQklwjFi2vxljfdE31pJl1qhP04taTYOrjpc
nLwOXI1021Q/JgbkLRbuVH2p8yFrzwvyZ9pjaMxBaxCEpQctVOTz0MiREjPIcCMOXMXr5wzUTpZM
z6qqmO6fTGuzv2ZWJoQ86YnMAq0wpjjQ6aK/JHi1Rn+CLedsSfrGfkjKkPDuS3WsdJK9ZOfhIEJw
niDmMfXGSjfMMIq2mVS1jH7qfdWehjRGoeDn6BKNPohIejiPhobX98bXuJ5WmRmYFTSAGg7dBthy
l+/WGFBd5upcHsmtz58FD+xrrYuZ4J3ZUfeoovsnvKoka1lLtBKHrvvJ6osdDr/qoNYEVjFdi/1k
ttpxUK3xlPbawNzhkmL0+S+9+qGmyj/LqYNNGrvY1TQcA4dOMY+3R1zz1sHN8+Sfiur2YcKvtK11
tXrMs/+RyMXstyhXLFqKgFa5/uqa1AyqIeyU4Zg3EAuSsZZBqOplgLt/OGjsRvzEcOSNL349GzE1
oKFDj8mmjPKwsypI1WmN99pt+kNpzsWL5UAR9GO6BcLvVEr4Nz6A5f3+d3i9X42piAR4ysAo4y/f
vyM8hRae2h9qAhkpfJWJ6vcQq+rNpI0x36cHs+p/fZXc4VISQdDAR0dayOU1I10OTUNmzAHtvfUd
JlM7b2o3ysoHE2EaYVdKm78Ugi3WjQt/9GhZCDmfITFZFGGXF4a84JFxr/WHSnTtxhmsat5h9046
HwmFcyve4urRUn2llwonCUEcfpPV0GptNEglh927whzjzZjZ6dYrACuR+f3W1uzvPx8g77WGi1fJ
9TBbcEF0UEsI6uXd9YU34Bed7UMLNDsnbamZoh7V8iK2/4qPzBwCp5/t+dFOpvrYZkptn3IiS+qv
TdFy0G5mLfpFVoqegOZSFKhqwkAtkuIAVDa6nVo/XS1XfzdMaONWnwA9beyhSl/KFI/alvXO8w6J
W+pnAGKALrMSXMCpbD17OHhJXsSv3jSDz9qVIsSpveWDM8M/SVRY2u+YPvDAZz5UYh6CRu1F/qel
7oTVvYks7MdFajUxzMqK2l1ZJqEImr7o/+jg5JJ7FXZbviP4xYm+Z5xz+7sOOdamISktuiOATjaB
YU4W0zmTrH4a2ABvSxfZVtA2BgJJfXBk1aB2MDROPmWMd7ycohKZsiNl++KkXlb9/fxlffBtUA/0
qBl5bCzVdXqsopmcgSAB3E1VpM0vepxqSMgK9e8wtnP/kE+ZfmOgX3379LEXZASFG7Yy1hp97yWS
bZ6VJ3dZq+UPiEe1dodMUf2lJCKptp/f3nrHQKzK//ctDDjd7BpWI7yoKkHhYELeQzinQTGBeiFg
/HHjhoSZosKst2UH2Mr3lOKWo+WDG0VdtNA8wY5wuF7tVqxkcMMC+zODfAyRXejqMdJq44s56/LP
57e53ptwm4st00VxzfYEYuTliMuJlOOQ1toH1pHBb/QqJYiEPLP0xrv74DougmZ6dcvO0VkDQTWv
A+xcJe4hgpVgfpeqHKxj0Zpqf2uGvFplAZkA2sChR1QBU8lqhkwSnVgLwnoOqMfDR5qvw5MauUA0
irKeCavNaZZ5g8xvNGFW38u7eJNPkxIQiGNO8KvLapzV+1aOxrlOvWibZ+R52kZDfGlrGPUBz3xe
+pxjnH+VMjYPn7/E9Yb8/eKUQhfVKKYkYlgv36IJCDDrulA/ax4oLWzgXhY2QefOsr2bIL8az51M
h/3o1AbBW4pVfvGw5OaEClvqfRTP7rSNLDFYFM8JTvySdnJ4zLLS1Tef/9DVnPH+Oz36RpxC0QRS
rLr8nVpEhA8h79q5nRz1m16GaRpk3dgHTNZ5uWndNnn+/IrXr4WyNr2fZZFeEFWrK1J/U5E6tPqZ
gLI5euzLqXuNdSWfNqMjNYFbTNV+Ag+OozvD6cxvn199Wa/+s55xv/hEaQjy51JZX5fJJiGNmh6A
fu4X9nk3atYfJ7RkoJTg5hQCPDeYVb1dl9Ol7xR7vvFdXD9uCrkUlTlBL/wqb7Uz4i5N1OKzcY5q
QmhkVROIaRX6qwcGWAtq1xTzjVlzNXO93zB/QC3i2A74ZvUhQoTsPULmzXNIOM8YZI4pX5Uqpehg
Jo3+9fOnuxrp/38x2q5YrnjIHOsuvyaC+1S9q0vrLCZqww+jI5R/gUPANrYNdfxCqlzMHkz87w4N
qNiuxv8c/G/u+h55pKlS8K2d6VNkb4qCDCKgiOMcTQCVt7oVH90jCtqFzaR5C3/q8h512BODQPd2
plfE7jYdFeVsy1B9BKmJPi/G27Wpun680XC8ttbxzS6e/UXkb7O1Xi1/epzYrV6F5rmOZo+YBBOR
ddv3Th1YiTFuyrLo/umgymA5V8iina1oi9tL//n5G/74Z5DNtfC+mM+11StWKshHo+KYZ2koGuQz
I9vZMJ6hi0Wlcq+J2D7a6VT/meLEfUCmFGIzTW7ZD9bVnuVDQ3zB6qgxTG16yZcvgUx0UTWspLyE
rm/utAm8zx5mRoTuJkrgZ0okWV/nbLRLXC4ZZBZvGOZlQonzA67kZrqx2HwwsEHDsV7TFQYjujbh
m61Z5lmbmeemyJCCtUm8A7mtb1PHy04irNsb8/b1sAYAxy4IdDlXpQdz+QDiFP8Ombvh17nBaeB3
bVF/V3NU7SUlivbGHHI9abITYXyZgOfZl6xXUi/MYqXW6+ysjXXZP4o2nY392A1yY9hKTPSlm0hn
U8ZN89MmMOiHp0qwVjeOItfjjoYQpxEmbyp8VxZ0QYFRqaypOld9V7zxe/ogHQajDbKqcOd9GEb6
fRaS6/P5B3/1Ypmn+doXcCYVIzznlw9aY1GS0QDTAeXEWO7oxfo4qaGCirrb1TS7b9zm9fVAR6CY
XQTlCFrXtdUKhP+EKDQ8V9kYh3fC6MsXs0ZeBhMp6sQ2M8f5f+tWIV/nkjzQpQbCDLreWJdA/wEx
ud65s0Td31Weleyb3CEruLbKcdirs21mNx7ruob8ftHFM81Zli/ryloT2zRL8qqInnJNj8j2IcSs
/QGOyZ1fxm40003bsUU96o2Xf6GAgJF48giZXQjdxXjXiKZttnKwY+XGwLr61gEXkQDBIQqVLNqS
1fbEiyerxk3mnQtH9K9ZS0wWZCcXuBBHevNRNhmnVbqa+bmURcnh20luGMw++AIwsCPVUrEP05ZY
/QKpFU1lTFP0JMndOupRov8MK7CarmijLMi0PLrVKl3+xotNEfcMO2Oh8CKEhRl6+Y2PIVEAUD68
MyT1WbmvjLy4y2vXZTSPxHxn7lybmzjB1hNQJqDB9PkQu5rLTBgB8Bw46+Bmo117eflckwjpwWo9
xah80t2QOfm+q7Mo3ls0jm6Mr+t7Jfd2uc9FuGPRYb+8mDREUoZDkz2liiLuakTXL7PVGL+w6P3w
AMTtYGqiUIc4BJLn8/u8XjuXdwo2lH0YmiFzfW2jAr7rgAh9SiHgfAP4a+5J+1LvxKC0P+3YqgDX
IVcQoYIuZyiTf0cQVTcG+wcDbyEBUy3DEb7QM1cbwtImyAcEu3M2OlJFWxrCQjwnY6RYj/QDAAOA
S2f3kmCgX4JiRyU8mEqZjb7WDGlJPFOsn9pBn+cbn/37GfryKwTngagAA8R7cX71GZSi0kvpZh67
OJb2LWHbVrMBvedIP2/ViVhzUodDUqMjtb937S5pArJzum2MnCw6uKS0APZKhzANwHSkoOaqsfhO
qplrHPHwKCbF8QkebkpHYNc73vgvNWj5VcCTn5/IBayHgLZUU29j7ApvN978Ul9d3xuEGE9jftVZ
xlYPPU2zWXOEZITZrtISsWc4gQ2Zl0qSIzDIJxHgf82E2QBe5j6fdBwbTpudHFXeyqK4WkdNeykf
IhW0TVgN65p3z7Lj2Nikzwi4LNrDuRF9i2ytdbadOkTSL1wXsVZkt+nz5w/hgwuzqFGhwvvGWWRd
cLCh4lchU9DZs1qNhBZsGz/oAmRyDyCcoLVsli9xFCu3ivzX0ws7MpVWE71esuvXRSomAnJz8zF6
EsLSCmj4WhMgkW408ljH9Eah/XpnuuRtQG2lzMEhT12f8NwaaZKEJP7U53n0F01Ol+2FTA3xOCiD
Z20nwEBLBIyNhLFAf1o9g1FT6o2hZY2x6dRGuTGuPpp1OK4sy9m7hGF9cFCiSJiNtOOnZCid15rV
/KGvVIxYmgHgFOB549M8HO+KwgwxyChyRG8Xi/3nb/+dKbYaAu88jMVTS4FsLQJGkAupSUTeeVD6
sr4zE2V2fQIZdCKBMCrO2yKpJBy9JGtBJ0rH+hFZHajD2szT/jBWShm+hsYkQl8xc/KIkVfH6Kcb
51EnNOsrrqi48HPKWE0QTmP5PJGmYAXksVviAR7XlPi9WURf5ijO/zo9Gw+K3aVxaj2orrsoM9Lk
2VWTPg7QbLhAGi3AWXQQMoDSgI9D+6hpbb61euSPu7hWkikIG3QWe6sSyr7PXXjpVghvH6euGnob
kDdV8ifV4obSeU/GTpZORhp0ku+eaJGuI4bS0rrYX5SU6HW8IVV99rflV4ThcjoJbHLDpq+UuDmq
2qwavw0rN6djJ0x92o5kchGbEbsVysCkmR+J+zR+1V6p4dXJ0uT185f3fqpbvzzI16wcwNtwGKx2
wbKvcktv7PAszHL6ZyqHZt7HrmLbCNL6xAwqMhtwi0wYBP2ic4v+TWcpiwhI94p8l3WilX4rG/Fg
gmaNfOlW/R8IlE0SZGHV1Tc2FO89l9XPXSQAGmd+zgv85MtFPilHPByRp5zjuSzkBpcm7qIqCieV
a1txfC91mTePkehUd68gqWoJ5Rk4yXRFKE2/honKoaodDNn4ytir5pZPu6e11KWRPw+G9jaHKt+B
kav1b21Is2enUFNzC99THTeagDm2xXxcPFo1Se5bBYkLF+4KTGzgQvWGr1xmJv8HlOUub3hefh3L
qdkKxAu3xv+yo1k/DBy/nBGRWC5r/+XDUCnIkG3khWc62Yb6m4WOoBEfQ2Mc0aKaavNHSXOMkOBh
KtUHjL/e0UtUpTpigFIHKwglMakVVZ9bZ9jrjS6KDfKxUOcxNXMSuPxhtnDMyp6M8imjgd4+Gm08
/0yxqSQP6IytAz6e7sY6fH1FqrGU3djY04DFjXB5xXg0BGIMr3jCRqWrRPjQd50KR7Z+1E20mKpb
itqPLggDiOmO7iS16OXf/8fzjVKKYn/Y1U+FPbgHVkDiWKaeNnON0Enbq11Yd4fPx+r1MkspHREt
6/hHlec8Ugpv1vr6CYp4Z/kmgehdbsxa0BdlGhh9AWqxpbl147LX5yb2N0vbiaof9PL1tqLA4eFa
iVM+DV4TOg8J8OUqSL2x+YdQIkzItOBnD3Dy0vmdyUW20YLpfdv7n9/9Bw+cEc/pjRYMZDxv9U1J
RyZ6yw7mCQgYwTQdQjfmw/inbeKyrpqqvrGd/uB6mFxp1UD1pPe2PruIMRoUOE7tU0VE0L6owl9e
iawLN1K3J6cwfvr89j5YzLk1WrF8NnAGrwIzS5BDwzQZzVNIGoG2S6cYD40Lizxkk2xMu5b9Rrxl
j6Pp95J6MouSrPLkCWOUyG4clT+6dww9TI/vUqd3esZ/Pm4VCAo5EbJ9isJw2Ef6XJ+MTDNmDJzV
I6m5KIE/v/v37vblVLZY+9hDMorhaq15HHSsTNAFPQrMxCQcM4xV640C2egd5tqhlp62feuSyRBx
aZUcISSGGEgfVSCBpc9+dxAIsRoXSrZaKgZEd83BiQ6vkiBCM+OI3RgmwbpRqZaB2s/II3qmkRiL
V2/8NGSVyV3cqhgJBxfiNNLLqrO+eqNzK+X8gzG8KCdouKMdZjgtW9r/PFnPTBVjtEX+1LR9/qLG
ub3DvowVIDWGY13P2R3r3t3nD/eDgyHtkMVTwlbRxt22WjQLzNRlG87OkwnU84nXiZpBH41fzdDq
e1vp0u90lMUu9nqedBTZ9bHRNEUPQoRMBbmF2vQ/jy26RDrhPKxZCzlzeUr/eQqTJxKnAwD5FCVa
RvjyRC5xQfDWiK7U1U91Bsbuxs7h+pNeysl4a2hgoKe+ctYk9ZClMnOeciwrCnh16K08hOk1SQF1
4OZsxxtbq+vTCVc0SEZcCn4LHffyJgcCU9C9ccUsnOefcSLMIJ/nxPbbppTbz18xZgr+tosBBLYZ
etGy/jFtcZ+XVwutrGGTF3vM0s7c/45NAdwD8z2C4jfKMN3Y7SLsrBJgpUh0svqGDCJ1FPeR+crI
zr0fwOSUTvUZUc10D3RUIUMh7NL8YFV2rv5lvHU2xJtUupsqQ0v3W+ghqZ9WOCNMS0n0bQ/Y26Pj
qBJCiFZUsN8Cpj7eqSO4hZdIGJH5sECYM7+28KzxILS0N35ToMIHcRz1emKfLynf5RsEVsp0JJtD
/6JHRWf1AbwmFfa+afU6J8rJ018VzmgsBHU8vnDGlTMRiCbpm1ZhhDsycUiCxs/ZZ76Shs53Rxry
YdnQZ4cWbcrOGsZYbJqUyu9mYDzmcH8QRvqRoo7xFAwkFqqvuD2F6mdsOcOgHtr57CqN52xzy5Nv
sUm05ca1KvWxEIP6rI2WNtm+VZoyvEvTqg5Pdhy5yGUTzToXbtiVsABz7btVZt2EDFwLv6bViHux
wCDfbipD6H/Zj1rGt5JhWN1XkUVSKx665m0mL+R321M+2/eq1t0znhUIMkAjZj/Lqil5aSsargap
6j/IhGzOiRk1U0AfKXwqMgpSoFWzLCgkZbpN1eTdPUDVKg2SZnSebPD938JokC+Zk4V/ZOZpuU/1
vSzupB5FP2qv8P5SmtTCLQTrJnrGSD8bQZFxDvBz6A1GQF6PyB9KQ4bDQ6oO1RvMG05Rk5ZS/m0M
L4b9n5M8AslDJ4Nrol5YbxKvUwWY+bJ7m3GJuPexFqcNaXUuEUSkh3nxjkNiZH5x51B4Z3QIxAEo
amHfu/o0vFLurNIdRuzynm2a6wWtTVwHq0IMh2VKpuZsz6UQW7xJkfDT1K6JtGdv7jw5BI45vgrW
5pflONXvvtaH7IGbijfzJN1+OyOdP6JvLnTfHNR+eJ5cfHKbeSawftuGWfO3DqFhst1ThzmoQqfP
X3u6hzphCRUAfFN2mvNCSnf4Npgcb59x447y3lUzpQmcug/jfVyQWUtBZpLtJmyqaQ5qPJ6mwFJg
CT5zum2/W0E7JOhoHhbblIjIZXhFhAEnidDGTU+7nWC9MdY4i3k1DOxkESgGqdrAGrd1qf2QJYkH
P7W6MfXHCGZ1/2zw+H9Qwankmxk7ZGn6ZBDo1V0c5cNJlVpb/YoGVLpnWrEzmKqhJTSRjPHO+dN3
UTr828WJaT90EDDnXQHbYPJr2xXHSk280V8sGwavCFaplXXeY22GrXWfRa064lqR2OymltjtYJgG
Tk2bkMSQB2CHVnHkP8y3gpCN0Q5gK1KezNkrLchn9goHN+TE+a2wspjQQLUWd/ncDOw1hZhmP0f9
qPpWVMzOZprNxnmCohdVvN+sczdKoXYyEG0zPLbzPGt3HH+UvS1Ty9vjOUWTJiKb/JaknxK5Kz1B
OqLe5BP4YWgW0Z09o0J7kWbttQ/cb1i9phgzOU3mLWQ8rdHtr3giIm1rFqL4KxQCZG4slVcbBlZt
ZByLqIG2O03wy3ndoFxSk0Q9IazRrXMIejTDHxLCgpPYGY7mjDFrH+ZhdkvQcLV80ahC7gsxjO02
et/l3/9njUaEFrmSA96TnZfKP1kVvQhKFslGJwSsu7H9u1qcLfDmHBPp/i3nt3ViomqSwIQ5xQVO
IatdVc/FW8zRpvHDybKedNH+H2XnseQ2sgXRL0IEvNmCnmynNtJIG4RMN2wBKKBgv/4d6G3UpKIZ
molZzYyKcGXuzTw5XdngXu62aUg4tNy5MuzyiCjeX91MZQlgmEmgDIznDWhQ/S4dq/IXvhDjzmja
8ai7rbUzZqefVvCnIhmOvf3fx6v2+cmKJjeSFWqXzOqUxs/V1CldToFfSDyZk1WZoVXTBTO6Kv2h
VUW2bfSMo9RMct1IVMoAv7ER3T+3pPAxkCZE7RpnWXDhpRMV4k9yxIon3Lgy2uqZOb5qRUeXIm9Y
eI+kkJpXzpOXhVQHsiAbUq6YAy3nnff3nhQ6yFrMEo+tlVZh4RD2knkyvpWtZG8Q1EZ9N5Aq7q+n
tmh/1FVUhpS7J1RlNsXef90X8n0tsHXOOmxGsdi9/zGA0qgYmuX46A/AMqfMUCuIBgp0g6O8T4HS
rvnL//Jd0QPkfIdWCFXBuc4XxbQ3F501PTp1gf9ZJs5eWPnweVJVdM2Ufz55LC8YDX7KIQtHElf+
+4tzM1+LYj+unjqnMeN1YKkAeqQkjjPwMnWTdE3zQANSvH78Xvv8sX/uRRnWNrAJ0NRnl49P8/2w
yVBDg2vM+snHJBbdR2XJ+8SH2H6ZrSTe1XFfxWtRct66tYgR+vLx6Oc3eBl9iaLgw0b+Rs/3/ejs
7qK+Br74RBEIRrwoK+8T2LH+4LY9ITUfD3Y+c5HYR4kL6Sg7cgDx1tkm35vzzHKxPj2Zg9JHYpyw
4qNbJGOUPpr5w47rJLky5EU7jVY+x3LiArG/gsk/r4GishzgBATyWWgWyOdwAXJZJCCVHhSiXIp4
jzpyMD5X+shenf38HKwRzFg/qtik9dn4sTGt4GR5EHMSXe/DeMz8bIvW1rxxrMhlgbVirV0lAjwc
J+w+2MK9AsRfWYQ+/9K1ePwyoSz/WkCec58+vqGXrywXB+aGg9OiOz73M3RZlA6cZdSzikfxuGgV
bxrOB8+5GqeVNrbuaUzz5O3jQS9EnQxIB2lxqlPtAUaxvNF/LHaii/169svqmdxxsEiigWu16rw0
PsVO5zmHhBTvNeGUAlv21Dje0TdqQp9arbF28Lb7GutvN9U7jrPjPpjY5ezNSVPj48e/c1ns339Y
CxmViYrdLVDE82J96iCIyWVrPk1NWcNJplaidhYesSuT4uUnxDgBt5UzOKXGcxCuoaqYerNlPvWy
zaZtOXu/HBRn6crodZoc/35RTIZcD0dYPt7z71Xktd3CVHvSSo3Mqjwuk4NHWtZ0Zd3520X9Oc7Z
CRkJe1YMOtEanAWkj1UFHUIIF2WK1nR9EJJ9fFl/Gw6ytW4hKcSZc96cI7TJq0d/tp5Sut9s2er0
5Dhp8VNP8vJabfTyvaDwjbJ8mXcZ8lx+kGal8pLU5KQR5cPXQasjN+ypar786yVR1V9MOMv3iRfh
bDmRUgfsSg/5OR6lQRpsp2aWTXptqzRrzB8fD3axiCwAloXyQ2NXZ4tyNrO6AEkNn/zFZ6vKu2ad
iDL4wcEPHrnf2dMNKrH02Umz+m3GjDVc+QAuZqFlcASIOIjp+rJev58PEAtYc0494plTE4mBAS5q
C3ufH4RZFBfRTtV5eTAidz78+0WDFWAHjBhuMbu+Hxc/DIZE/KXPiWoiWjkk/mxKr4ufZwKUnys4
vtQmOt1NQ9uR7j8vZggYKKOgGANyh+b2bHSPjDvNqiVuqoxiqTXkeNfGUvtut7I+dEl7rSZ38Yks
47G15qVF3Avf6P3Vou2MEoGs8Bmwsq8dk8EQ9XbsogL1DDCMYP3xzb34SkCJLdKrhVhFrsY53st0
AXCy9SIBtImVoHIi7F/BXF+L4LpgS9OMX9R2y8YSi6R1vqW07aRgnRXTs59SHvlGJLgFZVf6MSl3
Td/dugWVtL3ZuUG0sWhcUWMdXCnlrnSC6Vh4qVOEhTu08z5KHQWE1amBn5C42w4Jp96pmY/SlUXz
7PtJva90vTEIF9M6scr7mYxVuDac6kNVcqJXO1z58AMIp3MJvG+y70naQmb4+M5ePEgYqqwYHjv6
RSRx3itp2Ml5Ct7A8+xqHmqM0fvPIHdyJ93uGoDjcijM/JRTCS3C1g/E+/07M8xmjBEvaZ7haqvn
JMkDczWk7SPJfk63/fiyLndav/H0mJLIPeFs9Jsh8ce2AL1tytHRbJ67xYq2i8a22HuDHVgr6Caq
eQt0lbWLvmV2donV1U8o/mfq5vNIscOIWgHfoZznpFzrrad9mnQhzZUn2xHRQB/bhA7a8fwzi306
EcRImm8Ou7U9vYOp3moKJBCY6KSV9xJ/jbiiZ7mYX5ewCwA4i2GCbfI5RYVPvMlTV3TPhtf2kPyI
SoFmX3cPo9lUXybTqzc2mdi7jKrzldflYtO8PD1MxHyJVMgvduhGIGQcEcb4XCfU8oAI1jTOCZq1
u1WT6rLdiSSer8UvXEzpy9dI8xDjEB8oQqn3L04nfRZJzMrPhjS6cQdkq0STUmdkLbBdG+5KomW2
RZv/81LCuLQPQSqwG8CMc/bCNo0Tp6nV9M+mRaJ4yFPVj4k1H3z8OV97zseEIrvmtYrKxWey7A5x
f9Gu1T12cGebnT4Zm0wBNHouO2qaBHoh4wiDXivENhq8ot58/KVcnOnpWXqIRwDjsXgwrZ9dJVoj
VG3llLxMaNVPqaQVbSRDdkOl7zZtqp1rp8b9Qje9o1Dn7Dsu+U42Q/tvbxZLF3ArVi/6XMidqZi9
f8jgURLHqWmBe4JtxdabOKRuAxMIQtESMLtyAdxW/7av/D2mTVeJhCa2KUgB3o8JiFDAOY40ErD8
TGGFQdmKLqtJ7ibRffv4Pp89Vsai/U9WiYuQ/PfJ8/1YnnRkQcZtAHRZb38Oo4g2HQB0wnG8SX/4
17FIseRGLlYERjw/2oq40PzYG5KjHzmgfvvRgSEOV7lZq9pHz/XxaGdzAleGCZStD05rvhOEiu+v
bAEnupDRo0NdBPa+CKb2Qc8muSZryF+bpmj/LW5iGY9FC1EydYffZ7/345kg8uw8iN2DExTB516v
QNSkirwqp2Ol/OdrYyy6+pyoEKk4Z9dmmFi65252DqV0Pqe+NB5YstsjjtNh1ThDv/t4uOUl/+OU
+P9L406yZLGnYsPz/tJyFXeQzAjvyFGDrIEU2aHm6NXG6nIjjHRt2qdCzWingmIXBZbYfjz8+Vzw
e3ymdW4sfhkqa2fbSOFCadNU4R9I4E2+Jr4sTnE56l8pJYivfq8pOoqBma8sp/RvhK1Puwhh6VHM
tn7lp5ytcf//JXRfqUO5Cznz7GjpWDSVR2rYhxIu89rp5uknMA1v2wBCvKfUl6POAiW8z+G5vn58
Fy6/VAy4INJZcgIkUOcUtZm2RMtGzj1oGMKPaP7IFk9E+uRV8pqveHme58+b9ZQXWgeTQMjH++ct
cPFwMGKourTr7dCl1ZrFjsBbMjx27oTO/+NLO1tJf99V/HHcVzSDHBOWS/9jVwRwrXHyyeB1Nibb
ooSZtSefsNKV0erNupnoCq+4q82VYS8vk64veXxUHhZd2blfBykOvJNotA9emiT/0awSoTt343a0
Wn0FKdO4cly4vExwDOxpMVCwq6XC/P4yg5lWlxYP1qEvbFKth9RcB3aiHqOojJxQcg580DqT9tLH
d/fyxWFYDvP0BLhSNPPvh43LSF/mW5uJsE93Riydg9+yEyTv0P308VB/u0JUPj4lJdYtpBHvh+Jo
G7W9EvZhko3+1tKx/BJllISIuHfnMaQ4N9+SO1qN/3pnKYdwwAZDyTZsiTl6Py50RRlB/g8OLjqq
W2mCDFqVWuDcKDEZNxoS2FXju+mVdfri/VlG5VC2SNkwu51frYdqqBVd72ODsr2H2FMAkkzsUd9t
G3hUKHLbvzLixaOEAaHzsjIu8w8T//vrHAkkjvzRdA6ZN5lkpJQi2aeTHoVJUevXtiEU6Pjj3s8D
cBH/eJxnez56OSZ5Ly3ITNcaHoWDIeRQNy4QGIxHQxCOTZAHIVLwxrlD1lvrPzyRtDiuLE8d9LIf
IyjvqQOUoDcHAB+oLNxmZc5UTYHlc3QO2zIT00Y4qnn0SrP67teO/TXOFj2zpU/6M0v32K5MwMMa
7ud4oN8aO1X3oFsiEpu5j4T8YkJDm24GoTX+Q1/BtN14SVA7e3uSZbOe7Cgy/0PUn/Yr2+fdPM5m
5RVbq+/0at039dx/RvpnWk8scAZRK4IEiFBHQSTCMi+ilwpBGMGgJVk/m8ow4s9lZWjx2hRpd1db
Zcm5jAu+61PXqB8Qf3sHLRtHOsCpW3ibtLflU8HW67tnCu9J2dFMLJ4VaPuhia03k/iTH7rTt9oK
J19ZIVjX0iysC6iToSLG/cDPtFFS1V0uNyBk0+4Yd23yMMzCdO98V0BlaLDA33upHj9iYcm/lmwV
QaVw+0LPboJjFjkqWVlkClQr0IS+eDGMEvH1kA/2f6BCG4qWhjHLTTxFytr5XUl3XYzaz0bahbkZ
NOkY69kCMRDy/3UnIOA+sE7RBCE6t6I+pd4UREWY5FZ/6/UBookMRqB760f0w1eUSTUCodzEdG+T
bOC2zhD+nzrZxNFO9Hly25DD3IS6Xw8/89ghdRbJSwchJdZ+Zp5BXgvar+JrXGRQl1AQNFL/pBU1
QGWnEEXxwKHQ1n7klpyPrYj94McQ5CLbjokpxbrvNcSlg6zH4KjVrX5DbRCVQjtNEiGaGkegOA42
j/vSI1AmFGZd2FvDrVhhG92odk6C6OweCz5KwF72qNDRPMX5boBXPK5SP071n7XRZ/Wt7oHx30i6
Ou5bG6RxsnJIxOruK6GseRNbwnkDewrjjnmjufFaKLT0WFRrOPeRM6KT8925yrceVLA1dJao+6wX
zTgZK1tZ9o3yaB93IZV1ORDOMo3aq5DB/MkmYGn+TkehmsqNiDrxA0pEpr6aU6R9rwfF1yPx0CBb
rqOpKojbUTMMG8J2qSHHVdNVii5MosdPMrG8cp1rU1+cvKmsSJLPXX3KmbXTXF8p1CptSK051574
GpFyFmbVHweMLWDak7bxfubK1Dxq+73XbEmGUlMQsoAnX/JMozCeI9JbWlnK+amT7S33hRrgjJHy
hV4P89qTcvvZ2o9gTx8QZxre0W21Wq6qdCpeG5lKm35JLbUNQayy57e1hfoC3nBQR2KTxd7LVQIY
bHIq/xRX1SD35WzgfmdBHOqwhnM9nYpO2u0v6mFp+6vX7Lp+SPKaVsyKvIO+3vvKqZyVLbrmUJLj
QP1s6ocpBNwMP1oLBh1QmtKc+oa6gF3c58NY4Ke2rOkX5NpgXBcp0zYoyinVkPCDiN5wZ832gZaw
7a+h5hlfmmYoH1JHc/1t3PhjFU5m5aQkxeUZH0Y7d0+lSw4rGMwqaMKkbrv4tl1CmIABKTCKBtJ3
k4Y6hQ6EMLp3SzMWubLbV2lwyMAMvJSAp91w8GL+g8Aa2rDz3BgdWsWrsoXdXRwbm9w9zA2ueRLa
En0gSlUgDKL5lG+KqBuz9aSk/jkQs9asB2KV4I6lY0cR0UvFwbcawiMVmWnUWOYZCDM5kaa9k8QD
2DdSxu63Uoz+PXgYuqOt3XXobgq7zzZez3340QzZGNO/6OJ+NfbVCPMVTCXgdneMrLChmhVva6fp
YpImm3RYxYiaiMPj8P+q0QJ/G4o4+DEiTXx2G0s6q+V0W6FwCsZffZcx+1gwL0+ZipPH2a0Ax/fB
wMRRJEnwWdN6qziYiZ7JHUyn+ZDxmtJri6royxgXEg2036XfxtzTbz2JAWWtzXV3m5i5H6+Seer6
jd9p4yEI2uq/QkN8HA6TWXvoqjWFNy6w3hrNbMF0uq2Um0jUlKC60Ut/kTBSUkmtvCpYEjYLJiFQ
9FoCisCetzMCrWBHGjJsE9X0mrHCSsJDmluV3ycJCZoAaczpk0miSoJOzOmK+yDJx89oIItPWRql
81YLXFnd25nU7E+WrdE0DNk0R+1hBKn+pqYl86qxcpl/KsbZOU1qIHhW06byWx2p8aueSCffYq0O
zC1g2uYmWZp5BPIq+66dctcIh87FCdcvBaidNGb3xisR9YYeMpfnghrwK1A+Qx7G2RuAaMmWp2ID
vufYbfjFqoP3IFYW6VLFVlax1oeRqkvEWxH07r3Vc3PDHCT0LVAt22bBscVt7wzuyxDVOvZS6QRH
GuOxs3ZbOxOHJpJDe7A4/akN6YqdvmmqQCOWKeuQJhZZK2+stC8w/btp0q7TivTEldPSpQzdVDnD
rUO8yv3AoV6uM71sdUqqYhHMWW56UwRxMG79qnStGxsv4q+siVAxJpC8CRIYhMpCUBXtoy9sDwWs
nxbZZtT67rXzRf1VWbC/NlRu1Z5TrU67R1C0DKPEyT+JNKo7BOZ60YeGlnd4GwIe1g67Q/eICo5g
KbaAxv1U1R77LOKJvwa56c33ZWH7KFAzUvdCg3NLGY4tWxhWnLKC/EpkjxbauaE8pqHA+OnZaTlA
3R/UrdL85rsW60N+Y+lD+2oIqknhXJEF8KSLAp9S35T+F8tpZbsyBtG/Zpox5oeOGMRybxp1FJ/4
L6xgVWtt4oWtmXT3Pl3z7OQn7fDL62N8kokrHfXZqFReb+K20Sm9FsIy9nhXl6SmeQJ5mdqGMnfp
7KtHJ+mylAvkXLhurcj3CTmMmuiQI9u9m7oazXjS5EYWKvbB1is0CZXu/NmM8rWs3X4TVC0ynwod
5WvPeqK2lT/CFh/iEYWnkw8urM3Yi/8L7Bb1H+0NM1vzPvfByold2w9N7H/JYazElO003Z+8sOl0
mZ46YyptCqhWVO6LfEg2SNadaFd4rfU5TeRcbRSJQcSqdRP7siCYpyeYz6PcpSPbyA3Zqi4lJ/Zp
4OS00fH2IgjyRy3VBmsbo4T0V/Xs+Q9ZbKCZKJHF39aBVcXH1pDIp63JsPN9l8f+axKU+OSg6ffu
VoxlVq1EkkSS9dU3m3Vedzz1oEpKdcQ3hXPNwdmRfJFIhBq8kh2OoRJx49qd2OChzkfXsS/ARbBr
r11D3EbAoKOdrCNCAtMqSrNDDhaDD3HA/xFSc4TbXE4pgjGTZLbq0bUdYzgmvPQImEsZPXtzojWh
qcVGB306qH6Rd5RjHnHYCjoeq81xMOFAd0PBB5DnEZy8ArcHWZqUWrHW6l2xaYMYb0WLanhG6Dyz
pSskiPXQJieaLFGv46Vfu+nY68tLnQkq+3G8KW0/0fGhV57xgH8pb/GjCaypeqDAYk1Okp/ycR79
9Ti3+b1bmVVzEsJU6xacliDHplJ8v209j+rZUV3Qrml78Qu82REvpSBz81mvjWhYYThTfAAm1sTt
0GgVWcpWmxgHTvedkYdjVavx3sTVkx9MZxJB2FaQD5jAk3obq74Z4hCNPfKPBfrILtszIciDl4na
L5XfjA2VDr+P10ZfZNW2IFI52LSy0z7lFNetb37CnxzWmJSiFcZNV1vXoPO0B1XbBlsDZq567Tc1
w8rOFNUtHNyWbYootEdZzcOz3wQFEgHZqRyCLEBGrVHM3z6bU+BOmiqrG3pLZn6w7R4lvBFUPLnK
GKbuDr6jF6wQAdTDrd0KtjMUGjPtgZ01Wy8nlqX3RL6M9hUrtRV9mwfZ3CmQ8WqntWDTrtgS/1ZV
oLdEHYryMSfgswKGk1OL6VRsH9ANH+ceIZaJUHYVdZq91cX0thhldx8XMn4XRc6PvkD5A8rjoFDx
Xbw/aQ9gUCQxe9aBDoWX3Vh4Ma21YAPvYSWa0NubiQ8UzkgaaR6jhGkorIfe3OeO1phbkqxA8rrs
SV7QhMTJJmYK90Lquekvugw8BdeIkxu9QTC3BtvhPttBZ5c3sPCNnxTYyq05JVNy6zk5D0/R+dTW
Xd8BqGo1DpuPtZel5skcBzECWACLvpnsoudmtHm2KvSqvPeHnkkx1EiHG7/lNTaHsJp9+41mS2Qf
DJH4LzqIvemmkqPzxVWgOsKSJeQNJxqHwMCNtHSr7FkrOH35SE1GOhVyVZot8S4TNHncAFWBg0rB
TfJ3JDPW6ph6JN0dwDnpakt5aD5N7mCWW4McQGOTTG7+MgV+l7zUWjSJNUdCAIl2h5+a1UFFV7oN
F6VawDh4glA90NqgVHL21lBTaweQeclRC0r7cWit+SYXqUlrfC5GytSx9xOFZLNLxu7545fnskqD
Ywb9ERUpdDpITt6/OzEne1LNquwYKPfoeyJ6hd6/SN6G9Jp9+aIEBcIWz9OiMUOKYJ/rqsguGnX8
H+5hTGn7TYpvD6DstKobgWEgKq7c079U4hmP6iVNMRS+aEHfXxqt+ppeQOQc3DpI92Y6Zw/aPJCs
XTTu9NlsyF/yRk+ezLQjVbSPPPaAXV/bRx0P/+vHt/niAaOnIcSChwwYH63XWVeAbaEZqBItHVmQ
/b6pOxP3AhFpKEgRJQpm/W9tZ/7IkijyrtQb/zY0PAyeL0QIB635+9tg1HFFu1B3D1a87Os4vmzZ
KjTbgD4JW9Wo7P7zuE0nL9f67cdX/bdHQBsAUjLROwhFfyfk/FEst2x0H8Kb3AMtEWh5pbS8kKkh
WggEWreiLkKS8UB5xQgNRa5uCKMRHK5i1byDd1yMV2bnv7yCwCD5e2E10kw8e9sty6v7GHbMYZr7
dlcPZSDX2qjpx24s6pRKWjZeM6f95fYv/EngV+isKWyfNWXbAFZ/Xg3OARS4uQbEEO8GB0gwXpLk
aBrTuGsb4qOs2RaPH9/9vyxF6OKQc/JtWzbz9fsH38L4yvORTkWglL8tojj7TuW1J2Y90A4dmaRL
QMYs/v11o/NO63359Pjolvvx5yM3RRQv9TNCTCApfC+KwEq2vYlZbTC9oVpTTolXNnYuKMTTHFxT
yPztdi+dJ/4yAPeeDz9p46w8wKOHIMf0V8JeO/njNDzIQXnlqk2a6GecVu2+ZBcvrizElyVoMFEI
OxDFoNlDC/T+0kvsfgUFDveQd1QawkwyKa04qJOrGrRDmYUZeu/VaHJictPevYUnXfxz/4QvGXMB
DWvM4sH5nFd1vRW0ie8cQBSaqHVlfEAudJN75XxFQXP5bS+wJ6IOILcCoTXPiYmtN0CKnJlXOmq6
/dYq4RezQvoUzkRiF/KmFwV2nYYwNm8byDyTnwJq7ckW1bh/M/RGf601dxEWSAhkQIAlztpFV8Ok
//4BuKBvDTIn/UNSS2dnNmziQ5td/84tgvk0omjKSFce5wevkKo4dTohBSe7xF5xEmAt1nCsqVjk
RtpsNNEin//HD5L2Pi8l0z/zIXr5s1Zl4LcswX6XHYu6px7rZtiuOQusjdgzX2e72vRgyporg158
EAxK2xCvD/oMtKtn0//c2i39hzw/OsLQkrBxY/Ou8XJ5SuK4mA9tkRodNZQpS/axjlPwX6cDhqf9
A2/MIMKUXIz3j8TRpcmaa5NUNeB5VSXS8bCl8UZ5qTDkPsNTiWAE0wJOO7d/+viGX147vu/fm3Eo
IWh3zzbGPPnBnOlEH6K4IXzGrOEkmXDQVnEbD0dMkNWhcdUgV1Lv9LePx77IU2XRgz0HW42dN8Kn
89nA4lg01WJKD/pUTi9keTflTjfUyMkro12NnDGob8ZSoi5pE6Giz4NJuMm67nphUUggt3ltq6ov
49VMLGPx3fDH2jyRGxXru1w01t7t8vG/j3/0xfq4rBaLaoq+3WIJOvuA6nLQqP3ZNVsmHLwUKf6b
iF3Zmk7zqx8D+1ri4+Xmk+Ec7g+nF/45100Z/Uh7Vrr1oYiB3NsUVt8UfIutKo02Cz++tIvVcLk0
OkkLZWJhfp5dml6RNjdWSHljG8Fk3qHZwiZpuSQ/GmOabvqmje/KSAxX2syX8yR3FB0RjVdkosz4
Z6vCQlpgZuyNQxOIfjxSVTU3yir725St11eZcGxtAO5jkA4KEYVZpbWvTdVTcEbbEP+r8Ae3H/ow
WCZU/YFVnt2FetIotChpHQwQNV9wvw73thVbwUEEdl/+m3tTB0GHsJmXCWsjWtXzKyeYY3DKCikO
xS2UjoRwN8Y+5cXzD5qJZIGojgZz+YTltLiCFb54kX1mWXDN2DfxJvEL3k87C0Y3LTnkHmZ3LMzQ
5Nu5tUp6U5XZ37u1d/vxy3XxIi/DIVkwCCLmCHe+z41JAR6pqfWHBtP3ulZT9oCBMduNQ3Ftf3Xx
HjMU7XREqyglkHCd7ScdG497Opf9wUz1bCdsM9pkwMZWIqbUSSqPeSeMWP3zk1wUjvTzl/uJSXX5
UX9s6pCCeApBcn8IunLw10npFv2qLzBDhTQu7WIfz1K+ZlKMxeHjO3sxhaNWZ/YEbbgoSNnbvB+5
plrjAU+cD0jIoi/2HJufKNeazsaKer09TqlHNhuRXAA7YEHBdvh4+Mu7/VvHxfEYTC54wbPlqxOi
0Tid2AdSDwMM9rqXhIVdVEc15OYmb8WrNKDLfTzo5duEynEhwrB7dtjGnc0Y6Zhr2cRaeqjSOj8W
htNbK4LuvGalUV+K9h+PdvGpEG2OQQf29mI4u7BkDkFCQ8DwmlMt60FAbKjpYMVxQv/QLYdXKrvc
4X8eEuPvotBDOYtq9ux1SksinvxiUCckegadzqGg91ZkbBDQtY/xsY6lunKVyz17VyMLqBZB2MGb
sFjKz7eGxJKUES9Sd9LJNTd2iQKDe6gVDcPXj6/tIkGUYhGCKSY83CQMeL7La2j9u1mG6x8iT1Uf
Uq11y1VK6Tb9Fbej++Q77TgFq3kcUgAe2Gq+6ry/4pZ+SvZAl3ZIf1alN7gh8eLeNT325cP2lrmf
0xlnUkLtrfefE+wHOG1xp59qQXEyNDFAhyY6gk8+iWh70U5XijAXny8ae1ROCzPfQJxzzq0iExFA
7hjQvC3G0Tu23mzfEeL2NhpGsosj1+g+ZdLS91k/ZLuPH8TFVxR4S9ljUYH+lvkv//6POQsBtqME
eWcn8ix7twuFZSFQdsbIFTfEmSVX9tmXL9hyqchpKXAh7Do/bc/KIqIuKquT5VeN/VnzKr3YigL7
ypU3+fKWcrK2yEmi14Zx/RwXgEmKvqyr1aeCHU06bUC/9Qtnusu/CGfyx4OG8KqB86yJ/qcb2dXX
j+/r+fjESCzAAkxwCMrQLS+v2B/3tU9jvWEpTE6wdcVXKzdtohwdkPDmQuyImir7ju953tlaX8Tr
j8c+n45/j71UF1j/FnPh2QkqH6VG+AhjV6yuYdoAkaQFQkfRq+f/1CDKz2PSjF8+HvT8m1kG5Q3m
UImcmGPE2YrLx575U9GkpzTisw9TNE2P9iBJgVIjaZ4Z/fX4ygR5TmhgnV0gAaSzYmJg4T3HrSJ5
NElYmbMTuanJBsxPdADurB4sL1Vrd3SLPTz8etWR0mysGoVgzcNRdeVu/+VJL7UEZPBkYfJmn00W
GboW2dKtOuFbt74E9OnuNeDDJ7+3Eag5UTYeA08b1g4Elitf0++F9c/5erkBHEQQg7LZwbRytu63
KHgMQGXZKaGbSLYBHWAM5jHNrLAk2eelKdBz0XtrSN6d63k+4FfUolUeazTO1dATltWY07abUFeh
17fWYJjcfY1g+0QrIfvet8lVBPfvUurZj8b1z0fBq8lu5fys3ZUcON2mnI/NEGR37ggad60NSFdD
KHrQkFJVAm0m6zBbIWspxocsi+O3trOWgIMsB2PbsKA8l6ZsX5F1DS/WmMbFXstMVwtNl8XiJkC1
mH7Fz1KM2yio0uhGWDGx9j3N5hv0NiL+nEg7eR1TPQ82XukOnwFh9/02msxmP9HORfVdx9pbUkej
AXXCokVEpyar5T0Niu4GL2IzlyHVuzJbt23Xtc8TPfp8O0pZg/uE26CbO6wFtsGT0B3xXVTS2DCr
ask3OcupvavMoJO8lUhhViTRWg/dCNnkpVJO3IbaZHSx2girdfS9bZXVawLk+N5I5u5bORpuSYqZ
2b/EtJ8gHs3p+KYGo9ZQdDa5POSuxUkxYMrrQ9tW6UmTkWNvusIbtlXkUGmaSWDamlbiR8cgaIhJ
HQuDoAeENX3xXCF6ye4bQ+nD3gILcYdDZ5EleB0gisGZFejdik7PCjSWp23SRubitiny6GDDGxzD
IHNl92ly5WisjIqONrtB5HDAxdo2XkuPPHcg2NQD1qkuhpdBRaK8x/wTV6uqnGOy2v3ePU3YV6OV
03UUhYN0Voe8bisVThWcJEWoax/CRPK/YX0lVdY05ZivMzqe3TomnfYr8E1bD7NB0dhzvGT80QE+
78IU6dirP0CmuOtzi1h7VZjmY9BNDcdaEjun25p5Ai92L4W3yucRnYqYlHVyiXCFtqv7TbtJ6RF8
w5nZfhqSOV/Si72p3c1x6iUrevgJgKPOCrbeAHBvZ0Q2rwjS+wk4k9/mW9r/UM/A0ZrmiihmX99K
a27EfhBSjzfsbEiJM0qpfvVTLH/qeu1km56efPFge1Gd38x+ZBs7rXekcRtE0qIu07n+57lz5voQ
9EhdHM8Zuk/pXFjGDVXE4qc3Jp0eApugc7LL+rrlXeNA+OTHBFC+dnKM61OtAoUmsLPEN+QdfvyG
6iHJPzmD8MY3h05fvinxCkawyIgv3luxrAmN7vISgQLVqd3AyYNT6mhND52ViXRjWzJWhykYY9hU
8YxKVPAN1GvQt227jqKRGLe2YpY8jHZPmR3VgW488uFq1lM0Fsg3vD4BiF9Yg/2TduxQrON+UTzl
aWmb4dwVSr0ghDK/+AnT3kM7ZGrTVoVuPKdJh9YsMmAUrydUyO5/2RQNHKUJYHIDUhVm+5fhcpMI
Krb1ZuXls/i0cPdeRBEn+bpLdOeFUtyYv4AK1ouX0vbG/3F2Zstt41gYfiJWcV9uRVGyZTubYynJ
DStbgztBgvvTz8dcRZLLqsxUT9VMp6shgMDBwTn/ojYFlU91X4sUqc1BaEWroTBdjwaMGbBwwzYf
l6D6TrhW3+kTLt8qI9N/6ZgJpHh+A7351qkcqV29Vf4eDeDA2OZW3Az72BjjHmgCjrDbyQGBDWlh
4B+0g060B0NRi9kgqKR/Qqh7LQ9OnfM46iW0Nby6kMnH/yWuHpp2spbQHgTWvouyjDDzdFi9sDv7
95NqKG03eruUXzU6KQBBcTLkfDhD04Wch1Y+0kON+0hvcMQK9cml9mZ2SXLAT4/bxOJi+A6/V4oN
KHy326AsFjwYvT210VKPnrOLK+nUwI7HfIrqbIm/qHQe25DCpqppWwX1lwHKahMiTNt+mQPJoY15
z56sVARfsx4ZqSfPxNJaT9DvO2htHO+D2tb0cBCqL++oGCF4tCko4h7kYqb5HoQp2U0pMYOZwgxn
ASCfqKl/MpJqtg81rqfJvYno7n3jLH39UdLCluYGzbrE2AKlTJ8CO+/nQ8/FftCothtbBDArN1ox
8cegAI+5JVVDRCxWxqgRkWvra1KijLOXAWjoPS+2zNv6gFP0MJlWexDXUGjpbGYwHQhIB0NVPwcl
19vJTguz+iB75akDpmrAhDJpyhLO7txqd3Uixe9YOQa0YOL2YEddadjTFsFS4MczUEjMMunD+18C
YQYn3GnTJdTnsvQwTEcsYwsM18VAXgCgvwfO7o93aWLjCgVMuwM/lfXUft7PXRfX71TmDuMDpa8F
DHUJMgM4Vp1Wqvs66olM70dkDB4LP8jzx3Jop0OJ/Kj+aQgm+8B7CTU/bMO0fju7nTTIpofm3jIQ
d9/yvjfLezkMXRaOWJQGW4d3y/OE39mLjbSjfdfWs5ecYlLS8cMKJvtKAKl/dFaiPS2QX4tDMsOi
/uJQ5RijBLVAHZ1+rTS2PuJ0+WfQW0Zz6H2E8Rqc49JIzxxhfOfpoCEIajb148qKuYfhjuNmWbg1
qnmukqYDBgjeqYL9mC5yP/VykZzkyc67xwWpO+/d0lVj+7t3E+93UtR1vaMKZnd3OtpxvxCTBQ+M
MIcLyiC2M1rBBg3gerviKAA18bLYL07Ztj+olI5y6/qF/Tuo+SlhMKO7twMjbtjbyRWO8VMmrlE9
BgsSyeDuAWUXJ3T9ZHaPj6SR/Bf3sWmjJBlXp6mA9nYnUkQIQr8ohztEMG3/3tJS51gY1Cb7qJx1
agJUgJMHz5knJ2qrVrPuZs1rbMjutlk8YG4/fk+9dOi2maPp2kPSICvwYPdeIUKMsmzvMR58fZ/C
Vy12dYVo74s+6cF+pq2D6JaOHdEOpY+6+iGIEyKs6garL89DkyGcwJS4+4L71Nitn9NFLSgO0o3q
EMSvbWBycC2oer0jQol0qwtRR8mAO8L9anGUI8ecKHQLpKHpEk65Xx41KwOVKbXejndlZXHhNw0S
Z6BqzHFrppWZ7L0FicIdOeIAIBGJw2wzGMgdPlUzWOlQG0XbR4YoRL91u845TcE4i1DyI2t0RBsv
i8Y6KH40gF2gcQcDwMUuLbydbycDaYxfx2RoQQNq19KCF1PMnvrhZXWq5eTUev+fV3tAxeoug544
6Cn1wyEx/eyptRfD7DZuuWRPeSUL5372/HRbxGXqRNoyWWhbWpU7b4zRU05YSWnFESnwDPrNy10b
5Knmpd8w5i7IdZNxep9TQsUHAVhkv00rf/DfUY9RyfvSq5BonNFJ3JeYtZPS0dEK9lqnvAroZC1m
oHMNRpMwdGSQIy+0AcnpfYDPk8unNqVi8okKUnZEOm2p7qagRbyUDMNstiPScl+0egDjjmBjUZrh
QMtc3qH3ir1XmxaOFsFHA73fOMDUhsqZhnBE8mDa+MDEZLUpmkQbf5ppLcaNJ2vLjtjcgNR8s5wp
TFLLDgk4pfstz+28jTBQGHMiFaW97WR6yF00KR70otOUCJvRUk+p5Sr3nSfhoAUbHbiwfKixzEaP
XwMXHCbkZRiZa5kB2rqwkZ7WRz+onkCay5bCa6w1WViTHJePI2LzGXu20ABZALVeM26K/B+xpegd
kke70bwV84t0SuaW5QyIulWfp7Zy8q1RI2cTpZ6Lf4c14YDmLpk2/xwXFPi20FLG+0bPW9B2iHgE
TyIuFijrFjeB+UEGo/q46KLPH6FXBC3UAhW0ooJJhCTH41IayTdXc5L2Pu6DmbhFZcT8pPldjmir
teaeMFGViBRyMAkaXH6heZugRlKSXtCSWDtu1B6F2YyeyLZTRSW2lRgLpOYRsXpKMGL7ARBf0l7v
Ai/Za3kx3KVWMEm0svM833TAcPTHcRk1KwTrn7Zbg+JUuStT8rUQB7L4M0Njndo181If0qZ1xz2b
qHGgL2WTHsYqsPL3c6EWbe8oo6RiKJMmNBFRC94NfUq6ZCdJZRzLZcWMFnOV5IckbhEBmPJeqQiA
rbxzRZHqEbJYPPAMUME4SuSAL7dOXet0mmkFaXG6cZqgqYlkTVCFg5Z5JalIl48/fI2EZFN0vjNF
IggKfQu5zJEbB+LafE8+YnZ3y0qoXprAbZEJ1LwYBCy9RFyWVrW79cmIG2gK8cDJjdx/qgJhLxGr
DD85wc1v2HRycT+Xrkn2ufJQxIOaS9XANnLhNvXdBO2nKKeUYFWLaCz8JfmMwmu8C8jyRbXtx6A9
erE5ZIfGrtPPRjp7c1TMcGO7TZdBeN+Yss/qaEorxE+Htm+LOzU0/P21Luw/UGjSSpKdFlg/4Nre
QZV8ykG/l6nrfI2XGZxnbC6aH4ENJXPGSUROCCV3S4dqNveGESY5MaLepBiJ5I9T6nrqSXPN+sk3
p9K8EwqDOE4ynE6sy5HDHTdjMul8t3LOw2Fo4y+uD/xn48I/26KQ47CSoEuaUI5T5R0EInFehAzy
8G3u7Y45WOakIjKQmNUHcO0ecfCW4GPdccgPXOl+hMr5Um0REgt+t0SQPAYF4Xbtzy6vs68NUrfT
sSxqKHl6DMewGlPrJzyQZn7yFGjW/WhU4hsqGcN80LEtmjGvqfPuo4rb7lDarVFvk7G0xru8M82d
IdHfAC2cNOmhrD2Bc8qcL1W2H5YgcbYCa0EuMivtwUJQDdT8zzihDO1h5P31vVmE8Z9M0dPZFD5m
j3ur59tOXGRlFEyOvmyr3sLUYCOttGmSjVwUNCDyc2CQpoLntxHAvT8a5pTrOwChxXKoqDB3O2+p
5bTlUeOMIViQ+mUuG0CjYCvcAA5lkxNJdWexTx7261M0D7EhIwPgubFtrNQMexry5Qlh+iXYldjo
us8m2GX10mhd427TBVOfrVicxN7NXup7Gzt1Fj9E0dxYvsXKnaZ3XMJjtyVyl879QHGal6+jgzBr
UP6eCJiZZ4LHWYr8YHf8fLgiRDERioxa8R5LYlehmwy2e7OAM0nsDQaYZYU0pzBGkkR36SIeOnq9
IRG0x6c+b9VHeCIq27tuZTr7lWdwGF0AVxujKKHtONliNPvFQAIT1AfWJU85h+d7mxIotlYQZ/4u
a4ZshkTQpHkaxVZSTu8Ct+m8Ixet4b0gF0+6vwFQ1H43YkdlHxrIwsajr6i5hjhRN8sTxCcD/Pc8
l3pkeU3wg8jKPVbVUyIx3Sab3OjNDFS7VbBioqLXmnQ3ZUI/KSCbetj2CQDqGB940K7zKH67Iut0
3nGu1omNbaSxVt2oMl7XdC3HRqWTPoHP//DXKuRf9eTWWHL2mN4+GAhHDe8z1xAES78A0w+fUu5b
j3rEp5Kd+4+WIhRZQTkg5esAiwa/dMmpd61M+VleFw9WrVc7hOkJRJoGB3TjpVm3V4iFDweUglzr
Vnl3bT+fFwrp4KJ6ACSAJl9gXFQ3OzSaC2EyMqgQUjhe2oVG3Uua9MSF0GFkeeUPMeUQOExUHDZu
a7phT5HllzGI8kbz+gqhQPPPogkIbA5kJG3ci06J8iZntB0tfyh94Bdc98tyoGRY1FRBpHxpwB93
D3Pe0rSC+fEt8xJKAsBXoNEZsDDerrZfFZ0JHvxFZk7O5RiX7hvaNBdJYHbiMR2c4mgWS3avDIQW
iGIF5J9cIi7ZeRAr0IyP3h76qtBvgZECpUlnEt09/1K5teGA9jYolIOH9+oXs2/jnWZbMD9sa3iA
fHnLqv5qqmx8JPbAo+CJAVXropuBh5ZYKmvOD2PS1GEyjs57B2n8p4XfyBZYa1Fjd+IwJre++NWZ
Y+RVj2X17YPje6nJMrk8jFs7KA5qAtEe5bPfZh8tp58nGJjAGCQy9ARuaD4y9JOpwlBtJsPZeRWq
KbPewg9y534OojYfquCUaZO+7HOik72zrLbgARlDLvrXrgjdYr6MR2JALwZMyZ+uyV+hoprKEqxJ
nr0ooZbIhsJabuxEEduhY3HJS7i9j5RiJDAamU8YEmCBRWR3VXBjq1ws4J9fQtN8pYwAcuHXnAet
9UmMHcKUvVjoEebbBNm+/Zguyd6QS/slGGYrQp70Frj1T1z4K24wLBgMFNDwK+OIeJdoCNW1y5BO
XvGSV6l8jzZFDv9eL637dqyXbBOvjPxNkgyN3NhclPvWB+riYwtH+VbC8USjCvOYt0/NlYkaP4oq
OXLiBFH0Xi6bclkcGKMuCBSyrJJuA1W433rK6iHfKXRgNknTeySDsHrEVlZz21AtzkzYu0Wtffan
JvvVENx/lrB8qo2VAJwMzSLp92osxhuwoMvmPAvorVrjLCBlM9P9A9r7aweRdzhqaZL5mZPRVGSC
qGnhWgb3coNDmBo3tDeRrQP7aeCsxiNQC3E3LP6zB638wrdR88Ms6/rYZ4b5r74w62/DKhRkKPHY
N+y1w3z228DjWX0wPZPnqgew2cEnUzmpvmkqWd47rOgtTNxFwPuzGuDAuHgJQS7/OR+xsgM1VFo/
PRdpDDUr75P4MeBRg7YApbN0IyeruCUQ+fqYvr1Cw0CgXdoA9/lQmoM3Tc8phc9PnuvPX3KoWydj
zrMth97+7+3teRFk/8wRFCHfm465y2V/PsfV3qrjO07P9uJAvq9UDfK2mF9M6WkNouAaeV4cqA+8
AOUNiPRrQwNvWFuCiIihV30+tDsheEFeOD+j567uel9zVj0q52ctdbXLe8e+1wfhv5SV3b28Pel1
UudxYpX5tPEfphGzgnouRi4N4O2KkbnL849oCjQtPkMUVDVhWjewYa+MRT8ejhkK8ja4yjVU/rVt
hWyCubTn5TnvDfXFmPzuYVXA6hGGQKv3Rl/4ld3DYEBq6TUgiHQpcUf7bshBGs/PWHThCdCR+xo4
fPY9qGK9R54jbxBQe3sxXx0TLkEARMrjv+uf/zXBsRu0YOLB+Uzw+ImU1sidqOxA29V5ayOL1CnZ
3ciJX1tTB9kvsOwWKkjuxZoalIssVIWZJkKbz9Ks31cqt47FPP94e27X9xin4q+B1i3819ygXa5A
4GV+JjyvtP0Ml+EWuZ62L72XGJ+jO7iUzs+3B71aUOAhpPtAJSFprLC680Gdplj8IvWmz06b8toO
kpEKSpwHTrNLa6A5iAXB1LzxFf/Qy/4+E8hngaZbQ7+xYqAu0QyqkYtReJ58AQZsyU23oHAeTUFB
9pDKrPxQN0jA3wszM++ahH7Hzl8aQ7+vTLMP9iKxVHNYjJPnyvYkksX7YDeV2kE4Xx6b0QybzgkL
b4DTi6pO0ofl5M76fm6sXOP57qDtTbE4QGEGh6TkWdjxdNfFomlDN1GVuxEyQ4QFyI31wRIJfQ5c
PdvjkCKBgUP7PH7JgsSKf1G5EMv3Kpvkr3qY/cfJHGC643uZKOjRpp/fWLTLpwHvMV4n0IfAbxFB
QYydfypbDl48g9B+aXkfwNgRGQwus5uneG+0MLnAEjh0TTKKFT/o4FHrLpzRQ17HoTbVzhW+kP+2
dwhr1FvcVSndBjR+5fopZaI8P+5ejGoMbBAVNYazcaXhlsKzJd+Wqh1vHMarrGsdE/zP+kwCAAQe
5XwRBNX2Zqzr4WWsjH7cpLyu+zBDF6OiRrSMduQZ+fArwI3ZDxtf6U8iGMcJnYzBxuHXWOoWgBIm
qeWNtbiMEuvvcgCzc4gI9aANz3/XJKFUWPEoX7xuKJ/E0sd3oInEsl5o1BH+eeEhpgbcojjIwei7
uMwoDLi4elKCsZ3E+hHHvf/TFtYotvRFRvQDPH8sb+y+y+DE/MDurfgfHoKoGJjn81NWByrBa/oX
raT/2wZVcwSDp++UKsafLRGxfigQkxlvkATXmHcWKEDVra9gRnf/uACdD1uiXEiTzdY+W4ibqr3Z
ud57q/fVV8PLUE0rCfqEq8qrH7Ilq2991D+v7fPh2dhAJSnbgbX2LoGEbYzCASVz7zOSSvQ8nMkv
pq9LJmZn67Su170oC9svvxwdtlwdv/iGpTl385wgfGTaXf69FFYa7EebKLunh6ue/TlDqiU3laGi
xR4wh+3m0a62dFjMDP+LtnJ52fd+e2fHzaSNvB3gq017nKdTkNZ4uaKKY+TG2G8nSVEDrQM9ePHn
FYC+xFULl0cYWaTZQ5Lv85qdALK/b/poFLGJs32Rat3TNCXB+J5WQvCbZ5wvf4/ZPNvPM04c8qOD
2gHjDu0MK3ijI/XePrmxHvi//nETs38BZ7kAX0H0kUCcf9pU773GX0TwGfkJxCg8NGc+Y4JXPkgz
lW6E+0V9S9r1ahPjxwvemO3Es5VXxcVVDkqgRrGCCuhUpQ0Qhyyx33dzVdDoFK5Y5Xxoh3wyhFHH
u7cn++rInFWKGtS2zEviL0ogC0XqoXrh1hs5KZQi9c7s33uVoSP4PONhUMS3oYtrIPh7/zoQPQCn
o08CxhsZ/YtA4eE8ZvncfmsfBBXiVhnOCeULLzg02E14O2px44Al6YIPY6bpD3iPaHXYo32SHHCJ
ctND4NcUTPUh7b6XtKRvJVeX60KV6w8Hm+BiWfzaizstTjK9tnCme+lzt7U3oGjkd9Qg2zqKZ3v6
Pjlz/NxA/te2b3+Py3D9Z1yY9iudgdf7JSclaQcQK1MljpoTS0A4NSIN7eB/TIekjt4e6hI/ipsY
c1yR6FxasM4vDZrn0QBcYGjaSztJ9dCpTn4fYqz0tNQ0Qmk0qRWVfhk4ocJaPrvnbeDed46nghv5
+mUsXX/HSnq2THhA3NkXuz+3advjlhy/zMPkW3cLZolfClVWNFBHpG7sFQEUVqJfzMcy5ar8x0uL
u8pk/n+MgmCr/hGN/Cu9XQw/lx6sz+MU63oGiQKln6GOx1NGvxpWLu23Gyt/PeF1RAI31zGVmssa
ojCJPRpqV0cUn/qDnTtyO5bj+K4sILxvWovbWRfuXEOFdNX+7a++btyzk8dsgV0aJlRHaMiXVeUU
3MzYYbp6bESh73U16o910cegALrMAZw1DlGXWc57LBDbiIJ4deNjX2/wP+QgmxSbxyDI+/Pomidz
7AP6zI9imMcHzai9vQNaPcp7W7t1Tb62zuzt9XFEFojEw/lYyqNHEhtpcZwWWe2GxCm/Ks8eNxqU
sj1su+Ur9VYs6rsiv/UGvY4fq5q9Cz9yleuAoHM+dN+MGr3nID/6iwvEvw2yZz3pm6gBEnNYVNCc
Yo0mzNvf9vLNxE6mZgukxsNRZ+VKng86TSW9GkVFHNksKLTAllAATg0EFsI0zfJpA67KuMVpeGWm
68OezjgiDmSZF1VOzUBYqk3r8gjQzz10/dJ9ZmctZLOYJ/Dksdwv3aKJf99GKOgELCzVGgxvL+Jz
1gXx0ltLdQRecaC7J6xwpLoSmWOMxNXby/rKkaE8g1Y1pbVVreByyy4cVuRyy2Mdx8O3Mp6CyLAR
sMEuWd4j3m0+SOpSXzHIMp5gbd/6qq8PD9LoD0WbOvL5V2XxBRo5Ll+1n8rpYepbv9rAH6GKW/a1
96mZIcknRkyLMOHBum2w3HBvxMjXPjJlDdSsdTh24O3Pf0OXTlSr47w6xhAIj/wTapt76KV2k46c
aZDNYjNptfrH2ti6n1EqIsl18Xtni52PKss0aEeZVsdldsWdG0y6G6Fxrfa1VK4Ip7prQr0KoOk0
PLDe/uivnSWeTisRHwgOmeDF2I6W5RzW6ujNgLTCEYwt8BI1/Y7RmyqiekGM98aevnpIU4ek2eNx
dClCrDSS8zGTAVy5l1rZSWrm3FNabqGHpmOXRJ2DCg5QxQL0oDC0d9NAprAngXYOXguVDGiRnhU3
3jjXCcL6e6BE82xECQUK8vnvMZ0E990uSU9zLCzwjfU4xHtkgamMBLYEhpnwDpqiIJepF+lTl8lt
i41uH6ZUw/wbH+TqGBBFEVNfExVz7adcLM6sp7E/mJYgT8y6nzMwhsdkxOZ132cTAimd0rFFqcA+
OWHvmll2X3kAQt7eFK/+BqrBOo8evDwuP5A1Y41Opz49tcpZtiN7506TafE9z4fvo754L6lVInta
xckSiiZPbsT3q1PIEtDR4trmTND2vLjP6lGOtYO84anShRdxXpqMhnDcboeuC74a9Okf0U1Lb6Sk
V6UNmFz0ktacAV1YepEXAajGc3RRWasdEd7LtzVW9HqYSp5xhRmkL6U9eWgbN/OKgukebXAGd92c
Yxcq9PH9yMa8UUt+7SPQE19L9fwibpzzXTnxIIE+44mTNaEPskkqmBTTXC868iKZvrHK2XsUcd7e
1bNfbzm3y41dcJVWsB5rb2JtE/E+vHx8G87KvXUXdIDdVHwGuhMcV0mux8KzixdXs10kfNKm+Dkt
+Xh8ewNeRSWGxo3W5VjyBKLLeT53ILt4PzvsAGNS9R0SSIov0VBMatL54AzS37893is7jucoPStq
oj7d7vX3/JUbW0tqDMA60hMZ1vjc60XHU8zUQzd19O3ixPaHRLAb3h70lUmyt21wh7wOqW2s6//X
oLmfI2M9mtkpQOn3PXRvwkpjuOiZKzyqtVuUrNfmiOsROgCsLdfM+ud/DTfzNHChkuV0qIWPoKi2
hCZVB8igCeKargAGbJlFcCO4Ovxbz/Jw6JHc5Wt7HR+0q1tdkyNU9MnPT5WFpZteJeip9YsOYSan
3vL2gr42w8BbE1FgCwYZ4vkM7V4RUqEKHAcPT/WJYvWzNGb0v5fMA2jn5Dxq9eTj24O+ckpMEzEN
egNIENAEPx90SVzN0odSO2q9FsiNCLL8ZI2VtxWFM2zJ1q0hrAB8PniZ6904oa/cpOSiVGFdECIU
py8beqg66GbmuPFR1Hj0bUx4Ni1kp9ZM0HY2YmCnLoaJBXrryOPGVRdKfEMpw0K63uRdMe7fXour
j02JnJ4871s+wpqhn69FQuI4S8D+RxTA9Xt3doB6pmrQ/W3RATy48bmvzs86GvuKB8i6ry/NI1rT
FLnq9eToa2kQxUOp75s4P/QVEjEocM/B89uzuzXexc0cm83UTXAlj73I09+LF6tk4zXDWCLi6/5I
C9GZ/8cMEUrjJQkohszkYm/pZSYR67GTY9rI70LrISR1Xv5ZgVFjglX65d8nuPb2HEBglPcvO200
hbOMcmN21DuVfgICWh5KT7Q7LaZrHpIQ+tn92yNebxiejwaFsdVHFJvZizifumKkDCezo6v3+EwE
gwEQUaf0MchSv7WaV+EBijgPR5YTAq+hX9YAfbQcDWqu2dHPiHUa+P74UA1eJ7dTW87L1vdi695I
QFjv3p7l9cZh4LX5Tk2CUHGpiGLMZu4o10mPyQSULJxlUGhbzU5zIwKIr17glkHqe3vMq7C0TpZ2
Is7qHBAwuudHEd4CsqFxnx+7rqtf4hRGDHjhIHjnaZP/OV6K+VdstSUuBUWS3/Kdus6oqXLRsaXQ
CumI3OHiu9ZdmtpabuVHkpv4W9n66GeXiSX2Whk7PxABTFHUaCYTDnfC213NaopgDjT/HI/4GS5K
3WtiD17iIpGMMaIsoWNlRxpTyxC1mZOLSM/HmSad5n1+e8Wv8rV1zuSrawaJuNjl9oJhPatAajkU
Fx3B4aCa1I92pm7rc1/u0oCSwQacnvxWVQKgO1SN/Pj2L3hln/F2/pOwryKmlwXGMk0WP1+oOSE/
0Jsf5SKTfS5oDYXYIYidvhSF8a9J6lrO5AqiMc65umq7GTQ1Js1y8uPS9K3aNiKgfu36sn7WYKXd
waMNfsKw6fp91lui4zaIkxs4pleONc1saolAhZCOvUxTC6wkNAc/hCPYTF/bSMMrnoZWG37qlJWD
iGbE6J8gltY3TvVauz/LbJi6T0zm7gU9SBfl/ITB8SSBa+PiWNpZpqKsGsz5DtBkeeOrvjI/Wq68
TChHILpwua/cHlh9WYrqGKTK+uJ0PvQ/iOmhgjD0meUQ7ydoxzdunuvHEMg69jHPPzx0KD1dXHaN
MeHaE2flEVfeSXzPY1sWe/RCewpQmiWeSSVbe6tzrfc/9N5GdMFA1K2Fjjv098iqd0ukNWN261H0
yoWBSg5UCfqhvI0usy00wQ2BFFh5NKwmSSIJpWhDW8QfHtD8bqcbGforo6ECjIA1yw8z4rLpWttA
HXrJF4XG1jcfQZsjZUnN08t/OdD40hsx+7XhePyTyQABhwJ5EbPpibW13oKog9c2QCG3eGOF1LvU
fxrmZF/fDhavbF/Wj70Ljgelh0tLKkP1WMZgPAH7wrGWfRJjH3SIsyp/eXucVydlre5pSEGQpV1s
JPQa6ozQUB9nmcuvRgC3CS16uuS1MdyIwK/ceSgoUL/B3Bm1s8vNgawowj1oThxdf+lxjTKa4QFe
mHFXLDg6Vco1PiNrne2KxepvaMm9Enq5Z9DM5eFKf+eyn1WBTLcSa66OelPiYGC7Lfs/j729gsX6
3HfZLcfsV6IC0W7dJWS/NOcvUu1pBhxqFV599HRhfsK+stgqXmGIjxX5UxLLRkT0o4Byvv01X5sn
wn1gTXjeE5HWr/3XI9Lomi6drUYekVFoQmwR0khaeb21ZgUyH0np/T+Ox/cEgG7SXgCczf85H6+Y
oSw1c2EcbVrDDzgCKMAtNp13yL2wURX00Fv9wqsNyyjrWacERdGGvuH5kJrtU2bHduIokE/dJcWs
3udJh/1AOSnA1G/P7zpToiFI0wZUJIL06AJe3CKF1dXAvA3zmBmzevaqZvzgj5DXdmUJBAmdQOk0
d4NhQJEttAIXrMa7By1wSwvrajutfUlCARUw8gdSt/NJW7Qd0UgwrCOOZvodnNPphNcRTAN/qHAd
dPY4lGW3fByvEMjkSlR54FrQDl0Vwi4mXxVjPYvcNo+YRxWnLBlQCUQY9kM/KxM61TQ1P/TJwoZO
75ZTJdtsOwkPfzJ8EbHWbhAomNtk+v32J7na4vwoijK0aHEkpFJy8aPqPFe63jvWUauK9Meg0iLG
ymIMTEjHsSjv2rQF/PH2mNd7jjERukNECnQZckbny9/xWM/qybWOsvK97xmefO8aJBYgjSVm9PZQ
V3F/nd7KGwCuv6oprT/lrxMMO3FZL1D7OEyj3YVorFTFth21W5Jjr+2otXZLSCQ5tC+rqcLvdbuZ
hYMbWiEfaevb38SARYgShvrl4PVRbHrLunUFvPbx0BcFCwWgAfPgi4V0tXmqc37Rsev13N30zgDh
MFWIsdBf975MfYCez9sL+tq3W+XjyM6I/Vcw3LZraGOI1jpCQ7AfNeHZzb4YJ0Qx6sG/JT55/fXo
mDAxsgSCE6Odf70aM12tzDPr2KaWqb3zkMewoq5Vuvvz7Vld3aW8mgBn8AVp1aDkeXEKoKMCmFkc
XIotHVViu1vf40Ee658SYtmu8pE1344WLA90a73ixia93jyMTlxEqX/NhC6Ng6kayirpXecoUwNR
eE2i8TU2zR3CQe1WwLvUNoE7N7u353y9ec5HNc8Xt8ibtChMjVH1eXhOkHm5ryFBwcswnf8yyNE3
LrfX1pgslnBLmh4gzHc+Xou0wYhloXtEqL2ICt9MIkqJ6aZxhXpCjaQJsxiVZnxf+v9jpsyV4gAy
rVx26zb7Kwhkg8BEp1/cI6JV2G4Wtp6GSbWoNqoDFN2SWWCB8++Lu3a2qNWR3l6V2IfJw1uxLdxj
U+T2HdSzOLJ7/Cu3QApd8LG52/x4e8TXNhFNRp2MkO4e5+Z8ktoMRDHHl+vYSdc/De1klrspxXMn
zIQJY9ooa5q6nUJe+BYP6PWhGRbUpMH+X//8r/WdmFHjIG11BI2f4JAUtxgWtnQP29ZQ99gysfJg
9G/ZzK7R7exJCsGBcstabELYGN/t82HzefarDDfFEzoe+p2Dvs8EzK3+7dNS6zZFAf0XqLC3RaFE
IMPm/ut+BkRIHXrl8PkwOi9n3Q+dDttYk6c+FSYqTKo7GanRR/y9OJRIeb8Y7Ww9eGWb3Bj5ar1X
/oMHJpfWBgt+CV2w6slRqO81p0xkFbIMhh0141DvrTFNEV6R4pCWRXvj0n5ltUE2gQ1CfxGo7WW7
oZHSh3Sn2lPSwtlpa9E8ogPY7tF88iMsnIwIH3sZ4QXafLLHTrtxhq9TR7rna3dw9U+2189+/rVl
JZygQt7s5CK70SPzoAW/XVC5y3vdmhd775Es4ZXqOpoidUmr6k7D6Ny9z7EYvRGvr+5AfgpfHB7T
CiFwLqVN5ZTbfIBcnWBM4XYqFguHyTn9nhmjc6PiZF5dgetYNBeAlVHXA7Z4Pm3RZuiTKbs9FVki
g1CQ1j7Po9cbEU536rGde01EJLMxAktZUuHYtIrNNTj7UH5KUqiR9qRlCnvBgtI9sQ9qCXZJArva
TPM+WImjxbtcDeOh6lRLDxBV4OoJTdYeDS3Y+l6Y1PnyXChoov8YsJgZFRcuWyBGqy/2+cyWAtGJ
DkOAk4lU6napV9M1N2i3KYZt910v35HWyRv016s7jzF9iJtIzXCGCB3nY4KIBIfpie6Ew6gXBv1q
oz7RSloWJPB0X/57aXgdcAXqr5QFIOUXMQpoUdDGztCd0GexT1LReyT2azvh6dqBeiFYl6FvssjI
lqoME9/qURTBIvmfl5oZ0wVdewEBjebzaQ/IdtSTLvsTsKbkPb/0a1+kYj/YUxnpfWvexZ15C8t1
dd0jUu6A6SA8I2ftXMJ8JpFBHZvs/lQ0qHOHNUcaCImDqEw/6/Zh9Ep/b5m4+W0oOX15e75/WG7n
V8Na7OGpxV9YljmX39mUCpr5UJwoTicvY66Xd/7U9l7YVKKCLdyoeYd1MDpYXZmMj5PxP87OtLdt
3Gv7n0iA9uWtvCSOk6Zp09rtG2GWjvZ9pT7982P+eIBaNiz0BgaDQWcwNCnykOeca/Gan1GHYJXS
oPd16FuthzY3KOW/I+rurwkeVfse6ZZHZItD36g+R+VeVXTvMYHW9xD3IL1XHhDX4ZYZkK+AHSfC
E/MuP1kq1KHBRSU7WalIfnRQs5475Nt030QaY6dkWrbVevoKUIIjv54N/XB/CW+cFIgvtFSoSIAj
X5I+vC5oy1At81PlGtHnGiW1T5GCbSoGhegWhZWzUlLSb+wXHV0Ghw+GtLC+/GR9lmaY1GvFiR56
89zqTvqIBcaAuuU8DzjEmeWr54XRe607ee8Hg1CVTYFU01sKa/VThtjSVzE3U482nAnbeHbq71Tq
5y3Qe2+bWXa3Ba+ovNHCTHu/bLM+3UzWHDw2hp5/NSCIbRwxo0GaG1xvcV6bz2kakUjdX1ZdvnIX
O1N2/8h+ISPTIlscxUnxkGqt9PzkAUPGowZbWWwD7KYs/M5qx59ApTy09lNEdGjTGeEO4+y0Okje
vrHHqsXtNvlQxX+3c6WcvTkymz28NNPyp4qSh8TJiNjPOGZPoHXQinL0yH6p9KxQNvdnsnQ5AR2K
zQKXHxAL4DI0Ni93aE2LpymxAefVEzfNztQThBkrBE42OjXjR+F4pdjCHbc+0cpIMCigV3FAsjZ4
D7EBf2tHc/zLUOmdbXGlzhA6zWd7r6tKtkG55b/7P3ZxmqSosgk4GSMuKG0gXhYZAAhwsKW1GTyB
maj39O21LcWCEtVTA4ZWWzvbAZWtB9RIEIAdunh3f/jFYfoYnlIHLGTsRyA+L5YqCbIWzL+HSqeR
Fg9lgf1NquUUPFw34qke/aFGAUVSetqcWySDqOvxRLz8NNUcOE2hzNmTQFrIBsI16vYXDJddVYol
O+0/OerIkA6zZJX5vHibfgwtqVtcs7QhybeWQ4s0KLswQ8k/Vz8hZZHHGwMExjcFsbFkU5jDf6Ea
iZUFXkJDPoYl6yG3A6ioAQy/HDYPXJu+q6CFr6rC8I0xLR9cUSRfonIs0H2CyPhgNw6bzep091Oa
D9DkKjoO/9gNCtv3P/fNX8PBABkCuNhWl+VqS8dMSkLEn7pWibA/mfJgN/SZ8W4qiH/7+A3qUlfL
m7/Tnk2I6WPVJhscpefklUp3txJbF6H1Y3Hoj1Mgou7KU2Sx/exq7Ac1V/OnLh9/xXY77OaiQXmr
DAyKRnSYfEdHj1ONdCSy7i+FDGe/hTs5NHx0SZ2kACcfsZffJcPTT20QqntSIiq7dqSVwic6/G1y
u3y7P9RH2XA5Fj0CBDIoLYPsXkwTKaqiH/q0xGsgyg+GkcG6L7I2foMgV5bv7dSUP8RoKe7XfrC7
b4ZilEhR4Ybz4BG1YBBUnRaelY568NGkPqFvQQSWlg9euf412oPzrTeiVNuriF6Ir/d//K114jFM
HZ73EneuDGC/pdBZPXdDnLbV0yg08d7W4fdENP2LEdjBSty+ORJPYJ4ULqnc8gmM6nHtKkVYPYWK
qu9nO3QQxSWn2+VVOKb7+9O6sfMIQcyKQAAfaAla8uBrToGhVU8Y0YMvRuBunA64fYSfRqXRUNIe
jPwr6gQmqiVz7o4rG//GXDFloM5Pfdu1r+v8ajJTV0urp67Ok9c+yu3P7dyOPzR1NB7/dKYMpPHe
5UYDF7HEGyplM5itKIYnXvZoIHe4iyqFYh14XmQvimJHL1T1v/V6uFZ5XiSIQDhBjXLIPAgx9IqX
nLa6GFQnQDgUeWE3fs57B6s3mcGvLOVVXKfcC7GPMhrhVYpLXG7Qzo3tWFeb/ml2Mm03dYqOBnwz
P6iKUDZd07SPU1if7q/p1a0tScA0xFzYcZi5LRsmNjm2U9lW9dTo4MQ3bpfVuxJ11nd1wu0RabPS
+VxWjYWSdBAiHZY2Wffv/Z9wY9qg0SB2kTVKW7TFvdIitRnpUH4OdGIcZLLHClt7fZ6PiTti4lJS
mfKzvhhWdtP1R7WpKzmQUzSeWVc8BbVIE2tED+ypxOE+8rVBSd+MDqH5+7O7vqjYOzzgKDtTf5Y8
o8uvqsQVSCnMvZ8iD+OabyNMBaS+wLKU35vZ0yZfxEmMUrcXa8ohdfWi248omIW+i6102T1WPY6+
X+7/qOuvLm2mJDgddLKH+MDlb2qAMg4o/g1PWU9Bj9Jljb24mU4Hokxh+IE3pb+CJBh3uNlUB6PD
gOT+D7hefH6ARLpIJiV+0ctF6dHl7a1sfNLU0PjXEIrR+0pmzn98oqgMg8uTlSSJ/ZaPxt9Dvj02
oq2c4WlAAPNHZmTfqe24O3CX1TNkuvFRCryuvkzkhr24JGnAgjPnTQLUhYrEYnJx1SEJa+u40dEQ
Prrcc92Gj6H2vlZLXUpgl+N7RZ3c3dhtKLojFvP1vsCQTGzR5qDSObFd409WrETgCclfyDyyydoY
1pjw1Evb1tnmGqzLDbqo6DNC7A7wKMDV2+QZ1uIR6jgNvLk0ATs15Z127DS1CLDhnNwh96M5yF4h
x0bV19QFwUd7QIDddoaufw89u+B/hRJZ9RVh4QZNVSqe5rtpl0r/yoFyH4tYpNpPDfcH79c8aC1J
nmJAI+rjYbSfJe9M85vJbmx/0CjNk11GcGNR5OzYZErZnZDmqL4HVe9VT7VVGn9BXGnhbOZFLXSf
+KAVW6QDbGtT1dgV0ubts4dqqrrixBtU+VWgZO09Sr9NJDNZltKHGInE4pBP/0Xl5D2bBTZqPnuv
c9FZd2bvYQBQ5G5CSxuevSnWGx+XkuabmYj0PR0o6vtmGnjYEgwtCOsAqcrpocTe912B1MV6YbFg
+jOi+ZjF4DcVnWZ9CnQAaGYy/UqTOKqpSFMKQd8SY4CDidfUX1lrjej8N46hvCDvPXxNUI2tf9D2
HT4HcVQEWzLKSvcHZw7n1wpyQO0beuOMn3UYIopPxSf+GiBPl25CO8jSnVlXtXvQ6g6PyzrJccJr
4zHCsMWK8+Y/Fgn54ZomV7HpE5dCHwYM7s8gy/py5XWzzEq5DokaEpzOewMSobWom8zI9Nq8NZsn
1xjV75GLrb0fByil+kkOoExHxl5slCQ3uxcAJZMebBDckRus6tXXzPJC7EuCrp8wKaUou887Zn9I
ohlRHt8mpUFU2jOqeS0Qy3fw4ljKXwt/mA4ZsMrF9Zq6cUhFI26fHPTFtjYWtIOf60mJkH7fA2h1
pi9I9ZW4ZTX5pxbrTChKuvbUpY37EzjgvIaIk2Hg6ve4XPVcQPBhvMW9N6CNk3e63aBOjxt8EphI
UQplRMYq1MTKZbcs7ctvBg+Ni07a0AFDWCQJEIpR8HeK9onjzYfi/plGVB8BU9JwHz7nGtLzjUvS
7GRl/iWa6mgfZGCjVvbOjTmjEAE2g8BPzrJMXT0Sx34IWqwFW2E/4AIxvORNG+8yo9RWhroqCNDL
YCSHNgrvcJgUl7FfBxjNk2M0n/JGr9+ytMhxRw8FkSEro1rbDFVUne/falcvGZgp5BUsMlh36gPL
66YqnG6s9frJ1CLrrUzy8gA6XHnRy3z+pSgh8vlgdNf2tcy5LvaRbUqfPwmalZD3JUgtGQq98Dph
HnHlodSLELz9E4bRgB6uDeEPX/g23Fux1TYbHrfi7zFBbmYr5k6Jpb+JunLnXq27jU6ZAwQfFCBJ
wZInP2ddy6vKsY4tTZvDTMKy7zJT2Wp6r2z0aVgD4ctju5g+xX8K4dScqPUtq33zYINZaCLz2AyW
teM+GP9JMr3R9jPOjiUdhzZ5CyNEqF6KPEXP6Q8/OVBHVp1DIl+T0JEud5kp2mjScNY5BhaHuEdX
De2BZjw2loUAOzK7+WfTKxV1f3/YG4vsSklIZHRI+mHaXg5r1ZPhDr2rH3HH8Da55sbN94yH4j9Z
FBbq98RG3vD+iFdPRql2AU4PmoPsUC7RnSLCVFfxAu3oxEL/7lZWsddmTX9AdMT4BytLDxMfrH8Q
dzb1B5NSX7WCyr7xnaFi0YOGyEn8XlKBwrEFRqUb2rGBiXDOp974qiCGusWhT3lM80k9ZHZYv1Sq
JDffn/tV1AJPxvdFihTWDDW3xbnW+y7nDz3tmIpOtD42qfO73niIgYeouq60I69DNaOBbkIAgfHA
nS6ej/QnxxKqunbksEp5XgWNB6jpuh/xxt0WxLVHeGHFrxpt/K9YbOrjYdKn5I+X+/JXLOZsDgDr
UfTQjnUThCertAmZlTMb+NQE0/wDaWJzU+Vh2EBQK8Jy5b66teKoPwCCR8kOMPFiDUSO/H4xseJT
H9BRQuIf2xkdICFtDSde+bzXOwulTJCDoP1lErwEZYe5nat2bevHSB1T49irLi4mZR4esDy0Y0wm
zO6fQEnn+CULyr5Y+d7XR5manaWD2OFj06KVB++3HMVIIlHiRWoflTnAGSpELl1sRR+LV6dy4i2N
DGtFHeDmiBLGAtFAci0WwcO1xt4rqZ0ejSKvdhkm6K2vqoX2VnmNvRsUXf/zr0l+T4mJG1lKkct7
87cpmj0aC8jNOsdagw5qzKOR73LAzCqmSV29MtiNrwm/HGoDTzyKNkvFc1tRLRzvHf2YQnJ8nYzU
/ooS/fykD3Ptp2oxok5opfG2rAJnJfW72rWy2QTMl3cNPoVXBZxxQOy+yWeky8rQbPdqOqm8jNO5
KqFtImi4sm+vviOVb3YsAQGtXYAbi2Ksig8VTxu1ZqZpJa2U4gM6QekxBjl+yBBD+tOVBeZIGKTp
C4Gc5v5iPLtJkL/DiuxoWYmyr2pOZuXF3Sait7nTylQ7pUoUf9OywXj7wwDMyLwkDIgT0rfZXGwg
b1CswdJFc+ySTn9T7dl4TUEtbhKsLir//lhXjzjGAmxkEXkBHpGhX27WKCeye7HZHHsT7yQr7NKn
htscV50BEINGLujrSb1Wxb3xLYHds38oGAM7MhajhjGMnCKc9GObd1a4acdYeW9qy/s6YLGwQ+ep
X9k819cM4BrkX+idEAqgxC9C7BzFrq2A3zkqgZl9wRciaP6x1cTR2LJ2QZnPt2Mz+R5YUvwnB4Z0
QC8oiDzqUnG5KoB4fXQMUiDUSshSaMUvfw2+UxytyBXHRi+dvZpLN9RQ/MOzbS3eXhfk4DfToKGW
TNyV2PTLD1x2eR81jjYfQ2oI+UGfbZLzQQ3qB30sqOwihO6O28lAKaJGwaZ5V2eeMxjJlKYQIJGS
Kvl2f8tdhSx+EWIhkFalFCYUx8tfVJkZsGxsu47V1IVIDtlam22CmBTpiEsYioLIdrvxJoyKuHso
yLzd9/s/4HrPEyiJWrQxQdFcQbhF7oqQ5tl0NHHpADsPRGZDFyOzH+c61s19jNP0+BOmmLFaTFhk
5Vx68OVouJOpfXTzjMu5E7A6i3whfO1RqJ2PmcMncI5p34Lb9xUcG1GLyccyTP+a+iLtd2E4lwmK
flnqfdUTE/lYOgE14t1yao62EtGXm4VPIuUqpFolOA1kMhe386QljYuo7PgadsIz2+epUEgcgX11
rfPolgqii6qRRyal+Sm0td0cUODN/Ll26vKgdFEHjI6YMa8d38WWYbXYMjyQiBg8Gq6AmcFceEiA
eRh1UsgT/kgJu32MgHc028ZGkHAQlnixNHxd99Ug9PwPk045PsXNjyye5/iVEltLd1VjXfTn2jWq
h9ztPZvLANjxP0PhhA96NUzZ3hNZmuZ+po1FdUDJSxXoOQfTBh2cIFuJZ/KM/JYGfvwgshPUArgO
dY715T4qslQJIiUxnjMM6R47eC/Cj/AaW7se5Ae/HAemEp0S/AGIIleXbtZ5wm4zsDlOpuBuiCve
lPooQTjOJivwsd4NeVHamyKeu9wH7QIuq55aYJP3T+wiXjJdfobsXVBxuGGI3tPYro1ScZ9TC8sr
P1f40X5To40ATxii5cpw19uN4ehdgMakxQhr9HJ1vcyCmDrZ7nNv6tPeTYVWHkwlwDi2jNJNncXT
1lE0e6u2aDGtfNlbY8PCpb9JMQdxNnl1/vZ6jPs6r6Yhc58VMn3UiShd0YcKRv0AAjpUHhPyPs+P
YlF8heSJpNP9lV7ERrnS4AwQYKeNwKNu2TaGGpYMgoT0WWlRoDOhnGyJWNZ+VjAxaIRQHtsoXnsO
3JgznBoU0aXMJG+CxXNAI+Bbqdp5z6TjSb3NjARHThpJYmubcXIM2xFDJODgb0YzavrK4b41Y7Jd
3GpAVlKZXAwe4rwEFJsZc0yrnTN42aNIAuPFVrVTW0TDjgq6u7+/yktkAXSFD0t2niOycc7XvvzK
OAOF0zwL8aKmoZFsRWK27t9AC7X30jLR6Q6twZOafMNgvxdqKsLz1FR0KOnDxJ9zN7O+4tmaZV9A
spnTJrNCYTm+mJwiPHV2HzSVP6uz1m88tRIP+KfMa0TG5YmUnWkigtTC+WD7yQD12zZtBlcp3U4z
njHXK3fCS7RkY3iN99KrsVBWzuPyE1GIodVCegMfisVaNhVVPZ/1gpLYMcQBcqe1CRbtWjk+2ckw
Y6mcaF/6wVorg1yFPibGiwnoh4mjDjCXyxlO0ZxVpgLWrXcSLfT1Smudd3q3Wq9unASdnPcuB21G
UyqYaHZlY4TK3aaVpKwVjPHyeDBpyWqWfVVMUTigl7+k9CbcEanzv4jO8XDu9pR53lalNg72XlHE
+FDVztg+igKfs5+ID3uY2t3frx+N8d/vAclDQw+bVxuZguSDXP4E9E4KrKFr9dlDajTc8pGrEAVW
wM9+0teOsg3COT0mQlXDA3Vb7Vszwv6j22u0UNjGEoc4Y4Mq/5h8agJCQE3/q3TmDWpsXhAg2x9P
/WMR1HrxirmbPW0Y0G7fqzCK7F2mGfjwUj+KjLc8GGfrYZqG6WxVWj8dnKBX1U3SNv3wEFp5OexC
MzKiTaer4WvLEz/ag6Tu+IPMQyrDNWaQ50ivDbpa06DL3e3Q9EXnkz8oOA7liCfyc9qJliXut5VP
QzFNtwrwfMw7BwDI7c4cx0x7A1Q9HZrQC6dXzWh1VFBhMJvbET9H50cyzvO7GoFc87Uoh7Bz/3tc
HQgoesTpjxSKaqyzuCRwDHUilFujZ7SyVW1v6UP9GtaG8qnFSnFr5XldPvKYXKuKLtI2Th+xSm5B
E1YZxH65UX879MYcjnlrVd6za9TzplTS9tAWEmZfiMl+SzFN/MMOCiPy4KNyIQOwVENZbP3CQ2gE
oSvvuS8sdxsgN/3Wd9a45cWJQfH9Rb16/TIYkt645jA59CSXYSadaI+1TRW9gHubtcfUikGzAeJW
DX+mtSmoyamlu60T0UmHTAenbacTarqNrSg6ylOcrZz86wXnF4F0oo0s12DJCGoDl/Y3XLKXwm2s
vwX29t9I0Sf6SdLlS+uctfbCVViXS0DYg7pN0xAm6OUX5rU3xfAKw5fSMrqjzrB7Wprxkz1O1sq9
ezUUim1wy6AnSu1dspXLofpoCMizbP25AdP4qdfj6ZNSNzEuqjBg7n/ZZShHzIxSHH0D0mCaccvX
8iCasAfQZB8zL66VXdfW3m7oAsv2hc3x9pWq8w4o8SKqbEbTD68Qzuf7v0Cu20X85EklBYapuHJ0
7CVfYhqbvqqbrH9RI8cutxm6+9lzWItc/HV/oA9xx+VICLh5yPDJmqC1+IJ1CBEwxaqedAi0+6ad
Ded5GjH82FZ5YHwWJVo2fi20KiKJQw1kE456ruy5d6mB+7C1beVd60GAv+CtpJFbZP2Il6NZYhLu
JhY9egxlbe97R76OxRaAlu9B6BmDs/IQvdr6rBiCrgi8UfQD6byYh9Y0PaVZiJxUR7qnvnW0V2SP
tKcAPdT/+kZZw+jcGI/LTZJZiDQ0URfbURtardEwUHnph7ncZGaQ/8VNpQs/NfLPeVXaKyH8avtT
iYYGISFJ0Mh5+F5u/1ZJrIHnaPfizmhitrEdcNfY6fwXqWj/fn9TXF0XciyuCxB9nG06p5djgYPx
EtTHuhe1bvQXLZmUvecmwVELa33f9tb0nx5NYuUDXg1KOxpaAlAfwjZjLpKo0QndERdmRCedeYYZ
hXygrY/pg9ZX4OuA+DibIS3Tn/enenXQ5Ki82hBLobREc/pyqoEodTy/O/Wl0mYQhYoVix+gDKPD
/WGuvh7IKd5E7BbpaUSAvhymokdmYpWhvTiNi4utXpj5kfer/aaPjra7P9bVzmQsuSE5zcyKGt7l
WDDxJjXGnPhlis3iiTOg77GHmZ+sGOEmLIKK6vv9AW9NTtYMcQ4BRUZidjlgpcbUwZIBb2wUuVSf
3YvQ/AzQ6oAay7i2Tz7wwRcRi5Sem4ArngUCEbk46XBuIQUKK/00B6HpbpOG8vB28pKedq8G/Xeu
a8NDPNpqvpeVnZ4BACFyHKJfYfmlh28IIsIefiXh1H0xQCpVm9yGYqXCRh996myO8hNfAqeFGoMj
1D/tlLMVReNkw08ebkFe7LO+wqN5yPr8+5iO7pdmMngjqrkA/48dd1ydAMUqmEzcX+cP6anLmeuS
8QL5ldMJq2wRAwLEN8AzhNqLndpq65FDNO6MZRXpmtiFRuTGRwtnoldqbSH+mGFofk6MChv6xOTt
T4e0zfsneNmVfkjjyaXUlFjO5Od52sJKRyrMwxtD19Pv5Yh8XLFr6KKPz3mGdEW7ESgPN5CrY73s
v5Qty/eDl7AWb4O2m5SVaLcIBh/UHp4vvCg4NEQ8/XJLDUiJIVjaVCc705SzKPPhEyqqOMADRNpF
QZs+VlaQr6zvsuj/v1GJAVQ0YYHR8LwcddJThAEjqzzRsskOEw/kxwH36qOUDXhWjWL+nlIIxZZM
tZ6mMMs3scBU+/5HvjFzealAXwF1ROa0iL3dlKulCiXy1ICo81GpRC5xdLMfRl9NnwxDdFuuo2Cl
5ykf4r9tLDlxkmX+omxHfXsJmNDMjKS2NtrTUNrNbqSHDSWqFIco0r9Fop8PFn6ZfpGLYSXoy9Bw
OTADQo+EGwV5hnlfrriHL3avteV4YnHHQ9ca4YHopeymSv0rr9x2JQxfz1NW52QXRaeR4i37KGDf
iUrFNJy8EXirY8N8qYU7bUsnMrahkSVvLabHb6PXr5XplskCS8zbhME5vlQIKEtezhQigJZNcSdO
VeANTz0u4tQETY8mXaZ9UwM13VdZmsPEqXlmJoorti2kqcdJ0dfylkW4/t8v4ZGEMgTVGKr+l78k
muY6L8duOgWT0H91PDgeLaNJTm1dWyufd/m6/BhLihSQdKI6ylPicqx0iBU7s1px8obJIyeP5xnu
44BI4iadHTfyswqUI02zIvb82Krmv/tBw2OiG2hwHKLSi77xyvLyTR8k9atRIcO4javJUJ7SfMx/
WhYSi36ia4Xp80m7cDP2gfXt/om8tV6I+NChl4VtQPGXc3BdUVMQsKYTa0pnT1RgTnBpFdUDIlnN
ynvk+kA4FG/oHHCF0+f7YG/+ljJHQ13OHbTNk+PEAdovTZDu5nzG0nJwOpxzat0d1wgc8pBdHkLS
HC4UnigfKITFIbTCIQMT2munHHPBjW4ow5ZUMRS+KlT3GDWR9lDUSGh2qT6H1EXSaSXbuTFpgBZU
sOUKo123uNEzVOxsxG7100hysUt0u3zOc6H6Y6Xa/8VxOXy5/0WvYyztTfIERGD4oFcMJD1o6jlC
SuSkdG6ws50037QMurO1xtsrYRVu3Qj19/uD3pzkBzoA4J9Nw+ByG5EqoJsMBOJUQVZ9CAotO+R9
3n2y5q7aFWynlbN3vW0BQMiWJTsXb4Gri6TzlGyGwHsK6TOdYR11rW+EvfYmpsHS/ixj5pyzYWWL
VG5biW9cTG6ejaZIW+PkFI0WwcrwKIWNSA80PnGfOnnZkUaG5pjUO5wOnM95rDh/bBnjUY3gdYTC
IjgBTtHlj6BXWSEiZNgncB9a7JuIuj8I4JgbKyxV4fdtjqSDtSrpcHWpMKwLpwpiktQHWaYQuYLi
qQVH5FTM8Axs8mI6oHgmbpNEsU4OWlhHp9XFg4sN4+Mf7ilPjkppHZQjz+FlzsSJVpTImK0T4tTJ
T7zukidPBM6bWenFboxxJ/o/jAd6B7k+KuzUCy5X2BWTK7jErZOZmAVh26H9A94jiT+5Qxk9NLir
rszw6qgyQx4lPMipH4JsXDyHUNeB/sFZPU2KMn4rqhJ+KtYBe0VraPxExfCtAYa2Ri2/MSqqB5IH
iUkJ1Rd5ln+Lwmk+jxkwYOUkYuebF4XBptS0fpvLBF96D/3K1a5dgypfHVhCMHkbXWtMKIjH8t//
Nihl+gwXQ105wYfI/6o6m3vQqKtvw+A43+5/x+stK4eiRipLdgTCRSxyU9UkaxqVU2DH6rEao+rB
mCLz3BgYSo2mSXLTDSRxKP+t4fpvDk1rGKSbFPFZkvbLoeq1KY7Cs4EUofiSxa35xbNyrGUzSDg1
+jKKtde8HMpLMcL8WQlUV1FYVsE/cKMEK3nbXC6yqBPJq22is5lU5X9uIfqnaXLqN0ivqsXjy12z
Obk5IHhVSISyBL4UnDQnTxm9So/OUxTmkT/oqIHA1vmBtmXhK2pmrRyYG7tIKlsyEgVk2ByL10rW
NUY+h4Z3ElUctrybeExslB4zOD83CUEr63lrONxKkJP8ABUuC5WDjYujMJyA1qeR7qya/qWv6oH6
qDdjVv/pFYp3IrU26nuczmsUQ1a5WHYGM81N5Ii1x34azH3XoSm6sdBCsbZ2W9WH+yflxvwYksSI
p5jEweqX+6VK7YoHbByeK6uHQ29Eg/K1ycppAoFU/3t/rBtbBVFK6ApY2FGLWtI/IhrehoM8wrlJ
vWpLEzF9BWmWPnSiS/ZgrH/9H4ZjHSmbmiScy16JAtnfEoTtc93PCUKRSWc+6UnT7UPNmhV4cHBg
/i8jSndZoBnUiRaHDx3FvtGSLDpnepl2mybM4+GpTQpH3zZzkaRYv6RY7dwf9NYXpE4r0x1Wl9vy
8gsOkanMKS3Hk5JkivpSY7ZZbLD/Et0e5q+1diXfuDoIbh+oIxQPrrAJQD7bKPfy6IyXLl1E+iNK
sW+8XnmYk6muXlBgekkxKFnhlVzPUudUcC1z9ulFLW9mLW9isuc8PruNjvUAGFdrUzYTN7Um1o7h
zbGI3eB4Kftdlb71UkuxIKrjc1hE+gGQsrEHjt6/IGZRrpz420PBZ1AZDGGCRTRrOtcURtUwLcS1
y+1UqvoOlwX7zVOD9s9jGWtIqP7/g8mr67cLWB0rV6lVNzpXyTjWfukMovND3U6URzcp1gr61xuF
0egeSqsEHjdLPnujaL2nGEyt8gZTbPrQRQAox9gbB3O3/DQjJnIsCBfvf3ocPmCURBkJ2Lni1Wl1
GMmWbXymYhs/alnvnUE0wgSKlHLNMP3G16PgQaYFc57qzvJyqGwIfGOkx+eeaX3zKgPoSeBIGYYy
M/803eFOoBZM8CSyyFr+5cerdTHlzThHZ5Eb5jO+UspL1o36ZhTtWiZ3a1qgfxzSDOm6sxTJRtEm
Q0lIic5zNOWctbY18cruxzbccDE40UoAu74WpAIX/Av0Z5GqW26UhH3Z63aanBv0Fz7bY/ltjGwF
rkevvcdj33+5v0GuH2iXwy3e+MIuIwstg+hcjDMIIhCFOZfPOHo/3dauX70QDtF7O1ZwuVJ+0O7+
6CuTXWY0SozJnteGydke4oF6gD74Aa+nz8rYzJgdmPnKtrk1HmGTG56TT/FW/vvfznwRBJAguf/O
XuOOx9RLlK+h6wyYDwrrr4bS/1r17eaA0HYg5MmGyZIAWHZ6WXB9xOdBeMFXddKLl9IOq03nztkB
sHX/Z0wlNL4gg8NLo++EAgko8ssJemZv1AOQvLNJQdnwW3jo6ksvonrcFb1ezI9eX6vOcYynOdnQ
n1tTUL41X7R3pF4zYHKAoZfjD4rThQF9+rNbmSPNy4r3k3DqU16o5b+sxlrn4NbhRHFKYpI1hl0S
HrNMiY2oDeJzVjXDl2zsqXUYoAIPdjgXa7qzNwfDLoo1pooN5ftycvRJB8hXanQulaDtX5tuqA96
WYnq0wQocaVIf11CBtIMAwqaHZcGJbHFXsXyQBuBtibnnL5UQM8Zfb7NNMUWYCRv7nz0T7KfLmCe
jR6NLX+aj7Hf61r6PJGIrTyMb1xfkpYF/Qyc9bXCVFEU2TBkFQdHK23r1Qi9iSZbFHj7MWBnoxjS
R/EjpTVgUPdDxLVXCusgWdJA23QpgCq/ym9nNujy2Mj6Lj0nhR4k2zroxDfTDpqN3aae6ZvEff6u
CcrLbVxWp2KsC94OneV9EnM/vHR6tQbUlx/6ooTKTwI9y8HlBSEbDJc/yahyB8ZUkJyL3MrFZkgo
g/kmB/vh/txvnCY8Qh1aPOTelAoW44QTCgkWSMOzblYTCbqKjvw8txl6KAIWdV+3ztv9EW9cB0RF
Eg+6QiZybos3u55yvSMfn5+zMA+OQtAqxZ91Rvgh0Od/49pTvrSB1kLkQs3j/tA3JitBhARnzrJs
0l8uampHRTrNaHMaQ3GuW7UTG82Oa5z+lAJJLXs1Nt/4ikgJUoaW+lf0+BZd+kEdaJAC6D3rSd6P
u7KGSOojwmF3K1v4xsyQJKMkgCgqCd8ySZ8yLQSdWOXnKjXV0E9BI27NJpYwR6vGXNRu1/j+t4IH
BGxKTGBIwAIuiX99YlgNIl/5uYkDfd849INFO+u/qC6GT51ZxI8U37oNnWTT2si+HPDLOdknmiK+
3f+sNyKHS42f9xNZNYCBxfEdaj2cBd/2HDW6p1AqTZJNjE4fyIHWOceqg4Wikaq7+6Mulxw4LJRD
Iie5rgqbdXFykB7vHaql4hSbYfsg+G8OSdwTO6tx+OWkXvinAuxyQJQk6LERo3gILQacm4G7iJnS
VzPc45SE3aEc52by6bf0z9rkxX/4spcDksnL/onMA5cKHgDTwhz7H/1koL1dPEaIMPxCRkhpt206
r3X25Ef6PeDJwejr8fqjAA3WVS73bzE4ozLY4HennoI5zZIthdS8/aJ4ThhtjbrI5pUodOvrSZMm
mebRMV4+uXvd7YwMEOmpEk2nveCbmGfPCGQY3+ckFLtaiGbl3SQ/z3KCXLXUfFDQ4mZffL56iDRv
KvBBgc83+5FNV6NRreI4DmSIm3Img0eGL/9B1WZ+6GMPtev7G3Z5TOQKo2FA9Vm+m3heXK5wbVVV
NVSJdoL8YeW+3uvGl9yiF6eEnvn3oPTJ58H0sq/3R12GwP+NSloKm0T2UhaHM5x7a5g7oZ3UutYK
vypItXx8VMzt/XFufFATyQCZhPKcuSIkiRwCQ1zF6ml2RrN9sJD+HrY9YurxQ5zo6vugj/af+k0w
N9m7kJKYVC2QxbhcUaXL8Y72Sv2U69gu7DFFpAvvY/kTJ099QIHPpypXKj/uz/QKVcKwrCeAA7y1
WVNjUVYwZrTMjX40Tkk7l58j1cy3KvpOBSqz9cg/RgDETUh7gzCjXTON0Pz0xl55PN44r/TGP6r9
kqmz3E2J0Wp9WvcmZWEnazatawcHNaKf5VuZvUa9Xr4Z5IxBX7v0AYHR4ulzudC4GU01trXGKQ3E
7D2pmlJvK9i7nZc2SPdZHqWb1nDK59pz1mqMNzYw8YETA7oDcPb/I+28euNGujD9iwgwh1t2UrDU
kq1xy74h7LGHLOacfv0+pQUWbnajCX+LAQxMwFSzWDx1whuWukGizLySObV56iejy7YA8GNz57Xh
mpDZlQPM1Q3L8EM8Hk+C82fMU72ieDFMsEJW7eF3EEcHHGoD832Y5vgb47HKu7t9kq5uq2S2Mbkm
0C/h9HWiMAoXAY82DOF0aMISEGYLq8b0A8NQPrWzl2rbfjSD93SY1xAsVwIiklYSkkwjjunCIh7B
P8oZOoxcL2iC/ihBbdWHMc/0ZI/K//AwKkM+3Te9N3y22pBaILbQ3Vm5xK/ERARDKThoOhISl/UW
zJmyBxiqnSBTxMnjpMCy8Z100sbnOrITDXHwQn3U6kgV+9t7f/Xp6dehz4C2Glyu89ctQjgzyJPq
p7KO9ORZCcZs26g42+6MtB+cTSjELJPgvLC2Fv+x5IpE2vvtH3HtzDH8+H8/Qj//EYqOpNmslfqp
UrX2CKoq+5bRItnZudXglZAZ97fXu7bdUIzRT0C4gbRxcRlUDlp4IU5cJ10BjcHNnPZoz036W9wy
KNyVbTojVmaK8G8n+TKAcKmQItO4B+q/yPzbKW1drU+MU1TUzY8IxeTgKcpURdkLwJjZPphi97su
iVy3H/jaBnPVU9AbwP9IExcbPDTg1UvTONFnbnbwZb19AMQx9XV7FrvZGtcsia7tsMNZlmX9h0vB
+YLoqDOmqxvz5BZa8ynxhv6pcIoY6kqVuJgm53kE4p7e1ZoX3NWFkXIAZSglVZf5W4Irce7UhXFS
hkLDXkr9dwjr/llH80T1SxEUWItOepSuXPtXl8UXEfAALTA+5PPnzcyx18ywNk58p+WL09bhlz7r
mfkEldH/FySWgcgd8rxrjI5r1x9IGFlEEsHAlJ6vWwGoRMhBM/BuMZitlVNvjfs0LAcFL4XS+V/i
lBTSo1XDOJ+Z/vlyVpuGA4Af82R3UXpKSmV+gbzpBn6uzyWfah0ZuyJiEnX4+/PLxQcPmCAp8WPn
6856EhVANc1TifvxQYnbONyYXtPZvhBejmxDSjtnc3vNa68UdQTyKa50cJwycv5ZCeTmNFp1Zp5U
YT63Zaif2qozDpSUlpxvg8o2lOnb7TWvXfJUszSgkK4jP1+sqQBHMyIS4tNU53G4B6KW7oMW34WV
qH/t2FCrAgShaJREgfNnQxYQH97eAdZUKc5vfKT0dDMPPWBRc1LbcWU1+asXJYcscUCH0X0AArj4
OMIA23DNbuwT3NXgUS+7ItsWY/FU1fW7UsbpQSMmug+o/+p+FgTlyvJXXiRxCHA9Fxyd8KXYMRAi
LI2cwj410zjaB6UP7BApRHM41fk413eIfcBdMzMxrRm2X3lwziz+x2Dx0FxazomCeHBsKOysbJmD
VP81tkGsi9Zvy+A/Eg079sNQp8k1jAU2FWMhTPXvA5OUpKWRCQaSimRxomLk7wszU51TAQX00Gca
voXKyHgj8qwZxdgRxSImqWu6DFcuHIZVUnuSxILxzmJZzWXWh8Cnc6oGQxW7yjKSHh1c7z8lDjvd
L+3BWHnL1/ZaArhk2MeqYEmjm4xZ5TUL59QpQ9h1m3SMo59lF2fRVu27QNkb+dQoB8+cC7yXa0d/
q/knazoR156bZrbECkps4vIeGHV9UicUk05xndX+3A62r1RjVPtWHHzGITlaYySvLbhInXDOaZV0
CuzTXDpevVOxIbIfArAmWxdB09zX4lCpdrej1JXoQf3OmBCMIdhab9FOrPVmHNO84uXmUVnim92g
WtcBdNiYYdutUD+vhESgswyUQXtKesgiVBn6iFq1GVinMKnNwMdrWph+7vbjSlvi2kNRXwEbQw4T
8MgiSCF9jOgLPO4Ttp/VjOwCyoev0VjiCSRGY6pPf7+HErmBnpaU718eFFNNYdzMhnUqJnRoH0Tk
Os0mKG3GnnGVuytqc1cqLNlpgQrBZQZ8arGJjhnGKlHeOtk5TKGNEGCaKtwwP9cZLn+W16lH1w3j
h6hHi+72g15dGqw9pC36PReSMXae0h4YbPM0ctOCYzfU5t5MzDy+14Eb1Q86AlsQyqNJ/FL4+7/U
ZwDsTJ6CPAMvlSvIXFJfcJjom6RtnZMRIUqN7VD8Xe0rczNVTr2C9r68Z4BSYcXB8eGmIRk8v1R1
LDkGU2j6KVDDetgoRVP+QovGnvZpaljdzlUFTGm1ypnF3t7jyyCg0/phh6Hhcc8uX6+iz2Pk2Yl1
UpGfOCAJF2ZbpMVM/Ys0h7gbwlRTf99e8vJzYUnUiNheqVeybFxqRlaFg9WD0K2y7lOomCLbVJSw
G1UR0dps+TIGgL/Gih3BVzAlF2mR6s2Q4lNhn/S+EP9qzqQ1+zD1qjV5pWv7iMgF2icSrUaOe/4G
R73V7BAR95PlznW+TxJHzNt4chTrYBuFs03sYFyTQLlyagC70AsFwMn9texuu51jN1ZSeyfmrUa1
b6qCkVRcxbbE6TTBY+n27m9Yv9Vap/LywqT+pdtCISzNZJYaV2zixEQXxGhQFJa3Qck83Atmm2Lv
NqHxI2vceTsN2iw2ihp15hbt1WRt2Hplw//8DcvBVKU3yGGHoXjPLTU5hk0r4l1S4qe6dTsUzM1p
boO/DoWy7AfZLtvuOE8s3rE7uG3Xoz32zpUzR4+YAvXGphJeYvg2JuUo8cVl7cdT1n4N4rZbCfuX
0VCujtCGiZgDrQe5IX8UFWKiZC7obbzrgaW9TXQAgg2ZhP1WtyaImzGPX8hOC0T4M2MlE7zyxfK1
khzR+6eKshfhyagaO01NWzmN9GEeTQW2dZY4ypcWNNDhdnC49lqlRRYZAmz/C8mYFNrlnI9J+I42
S+2jehK+eHEwbbs5/aKPnvV2e7krn5At5wlSlAMG7dJjGhSMiutUopzSPMK2Fb2fcdplbL7YmRii
j6FfTyDRQme0Vya5VwKT5KyzLFKKlMWL7KvpQjQa7SB6p80+2fukH0Ln0DrC+h82lN4vApUUwPRV
5O/449j0RhkXVWSJdw372wOXzIgmJUSt1J375iAshQ777T299gq5UpiEMVuVcjfnK9ZZL7x4NMR7
C2Vx2AvgAfnBm2oruoND4NT3GdrAr7fXvPYeGQ2RuzPNpWJZfBxZEqBHb4IT1lvEGoZZHTeZgt2F
VbTeq91Z9a4xszWz4WufBa1f2mLsLlP5xaLKDLlEr9zwPYIDO/ox0fBeF0b22tQQFm8/4NW18Hen
xAdeR5v9fFNjGnMKmCIw8+lQvaiJWm4ClGS8bdENar5yZq6dTdIu3h6MDzDzi9ZQ7qCW6CAo9J7o
bfZD1ZIiPLSpqPLt3z8UGBFydHYP7oEMeX+czSaa68ZIMu+UCqff4wfmBBujbUPj3prmxnn7+9U4
GkwKsLYlbV6cS8NCNEFTVO/Uu4OKVGcjrXnNVs3FromN6Nft1a7tIXUs43UeDTiI/Pd/PNsYlE6U
kmmcLIb7z6gyAQACElUnu9vrXLsWuIg/4FaEzaXohiRvuUmXBieGHlZ254WOeGJO4j7NGiBWBNDc
vAcHhdDgj3D01Hpl+WupAI0RKlbatYi8LzZVVXsXWkylnJLZczNfMTCyg15fPBZNDy199Ko9WywO
mJ0kzS7Lm/yf289/7cuXUnucU6k6ctEuCKOkDGIieNSVwVMAq+0poWb5lFtzytgBI7mmzoyVr/HK
ABNAOSBJJCUgeiAsdP52zVzDhzUQ3kkLpzp5Koo68BtsPY0DNi4mboJ5kIWuj7iarj8yLsueAwvH
6PccEYjftzdAk1/jeY+M7hiYYuoHykGaf+e/JaTj2pdeEZyyFPMUv2a776DMlwFyDFr7oPZeeAi1
pMVwdbIOCojgbENZqu0ChmbTJnWqZFtZ+Rrr5to1gFUTXxsebyCzFkEkbHRrZgQYQKgqMnM7Nmk1
3JeJKiB4T2F3p2APe397K64uySeOkTQngYng+U6gztuFemE6p7GdkVVTjKp94ucN7s4wR4PULMqs
r7eX/Igai90HtPMBvAO8Si11vmaJREaeDZ1NG710tVOketgYczIUbU9ruW58GBa64RexktWbSDSJ
tbNmfWh2dtgwqUvmMXgNPBWd3qSI8nuvCsb83VA6bF1u/9IrgYKfJ+lt1PLkAovbSjiFFxhWGDDI
KePK96as8zYT9fSp7XUlxmlRt7KdZaSu9WKVjTH+3fowMum/yxSS94IA7fJDRcmmAVeAvOGURNUX
M7Yr1U8UVburPGCo+7Si9L0LHKleDHHDnve3H18Goj/ek1yeITi6t2gtogCzRDVjGOWGpFrBE+pM
Bf5wehcMm17abTDGxQXl9mqLzWY1IpGcg0t4oBxOnp+KSnOkQU6hP5WFyDdTl0Y7x4yyvafE4s5y
k+Le42PdQmWqV4qUZWiSS8ueBRmJwdJI7JwvbXdTE3bRrD/ZbRg/1mMlaJdE9qaNPcPxwVdk27Js
9ae2Uo07e3JbH0uIZq15svgU+RWyXcRfTJAgGS2DUh6psdnFvfkpwPXi2HToSASCNCxIimmj4+S1
Rrde3AOQN+mbSgAoiBIO9zLc9B41bzG1XH5ZMv+u6vjbIK11k5EyKUtbcxPPsXt3+y1fnCnADvDz
mRkCPoU3sghxonWVEGB1/DQUingMu9H+6XX2d+F52Uor82I7JaxCPhiMJrZ2Od2ZjMBU60FNnuak
iHFH1oKy2hr5MNmoz4Tdd5ia7Rqo+NrTGZLMQdIp7xb57//IYLqyb2oGMMlTGrf5/Rx2Cr48A8gv
PNXCt7/fSUnWgi4O5QCs3vlafeQ2TRTbydMYoAXlhpr2wwA98dPIRb+WMV17Ljg4KPDSO+HdLb7N
gtWz0NQSvs0SSaDaYrTiqt09uM54pci79tpIoRGSI/pICOL5Y5lRT0gOspSgU8pj36lPYojjgxXj
gLKLQ61dM12+/AyINkQc1qSppy29fQ0jJgFseGmC7ulXS8TuVzdwmwADu7jl6y9mNAcAPK1JUF2G
HU4onyAofLrSwGHkVvxxWiY1pVXpOrxBr49+5FZi7vq0ASuMxV27L6fJ+W4rniY2WWzO3xkBjF91
bKl3t8/RIh0lCvArQMIwNKNRA7zr/Fd0qWX10yzY8E4dX1R23oqqX0k49up97Ra1T0UzG1tcacIN
6qVrKswX7xsoG91y2YzD0/xivDE7UJvddJiOZpsW/SOyp2a7A2IWVxY6rmoaEvF7K3BXrtalwZ6s
eZkWIhHHqgBEPpDOf2x+24rKrEFNHJ1EVK7t55WSfDGMCtWiTVWXfdGT+0SYqLT07j5r0jztsQgs
uBK2ktnaZgrc+Bfuj0Xr930xeJYPGNIZHpzMSqdPTiB006eN0f28/baWqSu/+6Nugf4KsgTw0qKx
NDgl2s191T0LbD23xTR1eBlEfeGTChnupmgwM3QaJXiMPE35IpLCO8SeXrabARcTdaOaRfTWBm24
coo+aMVnyQKHGDoFeAVUFiSL+/wYzVbrBYXS98+9mDrMNPM0jTZpq9jHsBRtu8O3pf4HdbGomXx3
xIuzLW2zIcet3XijibIcXxML4uRGFboXH7UxVrSViHlx0mUzEKIJ2CeA4zBcz3+iKDqzUNs4eVan
sXQ3kaGjQNlZ8XPW4O68LeKhMfde0Ll4rLtB3RxsVLzWMCQX0cYmx8HXET0KgPRUu+c/wrWKAfWA
un22M9TzO3iNP624Upud6+X0KIuk3+amM59uH5vLR6efhTwn8y9QARcWC63V1XWv2O0zSKhuP1ZB
f29P8Wj7Lcr6jtA3hZXFW2Uq3dfSdvqVmH5ldSYX8FlArpLcLFmVRWAPY6d63XPoqWjJtoPa7S3H
GvQDnS41/AF9vH2hXiuZWPXpKOWsELtd6XddBJoPQCeYVYkRcC5GY0VIb5wboH3WFTvYu0pEQq+5
0y+30YJNpSv1t9tbfmU9aTkFHgCZHuBniw+idui/0pSKjw0VduiPExC3jZcn5YuWpcVvG62e5HB7
ycvgwA3NQIpvkAySp1zkH5MbF0i8d/kxJM11/akIplDxSSoVA+G1LsDj2jaims+uzEx1l42K3e1J
feuy8DuAVl8tHa7kJyPpDIHTqVlF6rgSKORPOI8T8H9IJaSuOtovF2lZMUSeXg3iqDdTlj2PzRQC
aKq74GuCktgaWPvy5KEnxC5zsXD+6AIuvjYNAcdxqMqj5+QT9s/KEPEn422oVV+q1v2G6rDho8dg
P0yVUNdUAz6M4RdPy8SHyo3PDprZclZYx1kdQwmNjgXGq8ekHw1jAxO8EC+jHVTAEUdz6r5GQCzy
rdMlcfkc9YmZ+hXB/VtTJ1OAvpzlfiWg1eGmmwMvxLeMcmyfqhkVSDNNFmBdt2SCVY4xXreWU+jj
wU30gimAlZOFzgz7/UYtDPM555w/IXsZv2Ye1HG/EyJ/hTOqe4fKGrp664xiHrdNhbbALiiMNAsZ
zTdYWcJVZp7dBMqXuBB6/BqFTvszwJRifrONGOxwGHqcnBnRB+JIlehvqeIEX3G48owHex6neOek
TpD+Bi3SlI8J/XTjn1yosLE8I62NrRWZYbCFS9RXD1lrpgMDQVn4AEGoyj20bGt8AOFTm48VfINv
o9GUYmONztzcK9jzGvd9HE/1kSMEEnHsZ/p4Q+GlgG6UsHGgcKplpOxvf29XThflKtKSzLoBe16k
xSo2lFEei6PVtsPDVBfjm46t3qeA9iJfn9lUv5WksibURTWRcczStQbt5S+AxwLyhRKOXwB07vx8
09Tu+LrJYhAP7T7XShq9RVHWbmtHhdvZpPihCUU1n01RBnugsmuAp8v1+YqBOiA9wCnylkTrtHZm
FMn1gF4dQMR9XHigyjyUrNKN7iaSp+TVs22+x25XPXWoJKVbj1FnsnKzL1tKyLhQcBFj+R2SLLAc
baaWPc2Fp4ujyOfZ8TELFeoXtzaaT8PQN66v6Vn2iXvZec/xZH1AOSN9h3Mbup9nLn/7lMZlGb9p
AXOWb1aKwvljnDaKtWYpcXknuBRrUn6ZrJO54CIcNRViKSgmVEcNu6OHSY+hm0YZV5OvRD2Rmmur
+Pf2GV1S9uTWMIlkUkCnGVrXck2RYRbkeX1+7JtZG3aKOuRvwm3yelf0klabRhZu336iNSL+Z448
I9vouTI8DVpc4USpGGFifbv9mz4u/LOwKNNE9oBusKTNL3s91pyjrDBk2ktd1Kn3XAZR175MFPH6
p1CNm2HbN0As/DQ3veh1skZLeXKScsLnSS36yNfrOErfUMErho3a9piA6JXSJru+nvLkK04UQ3lo
s2nw3saym8JdgeL5c4020/gZGdJs3JeBEaorSc6HqOLioejmI9/GvcYfywvfqLrE7XLTeMGzfL5X
p3D+1+2K3Pji6EF4MNrKi0+iqvguvWgQ3oOHLEB6b7ZdezLsqki3Ee6Cn2wzNc1TnUbVJ2egXXHA
Ja5TPml50mf/eJYQ0+fMofu4qXMnO6WBLvqVFs2SGS3hWPAi+KBoDXFBL1kKkT3ksZOl3VFtkJyD
wWkUKLmqRRF+7ofGEX42K150lwlrwDc97Sq/BRT3ZQ7N0NglTBb4r0e7LVdKtotY81Gf061nfAAq
ejmWFVHcd3nWj8c8KxztDsm68HkWVfEQwHXYJHmafQPQK2C/Ov34Ng+uWEldLr5efgBrA4mmLXsZ
ZPogLvTB8caj2eGT6GOLYv7K7FpYm0EDRaC20bDyyJctAoZhslkGUA70BKo85/HdiBgCm7gUHVXY
6j/VoX+Y5jDeS5MQP6Ys9/zRTdA705ygeGkodJ9onawBay9rZfkrGPrLViEzI888/xXjqFdGS1Fy
hBKF2G1XVWa7VfJRf1AgC4WbXsm18V7t0YguEIPKH43RjcXs91VmjFLfAybgqMxG/GTZbW9ulaGB
gK15KS30wWpgb1mTtubAehn4+NX0USGoUjETABfJsAYLA/DJRCu1KfHuTPX+J/dHNu+KTp+fg3b+
1+FHJgBWa2enNApqXPGQvyqFrfwlQJcvCjwwwkNk3SDVkEc930ATtnBXJnIDS9PZR7H7y0S04k3F
1fc5SZvS+9teOut9SHxDQIFVuezpzEJSrFp3OhLOa2T2m/mlbFzz4Ao9/BJ1s+XPo8f34XS19X47
tl/UtxJRLzmn4ILpqn2c6D/6KrTsa9rYvX2cm7792gdJIxD9DjVnFzBKfjGa9D8Bb/Lr7VUvP00q
Lfq8jA5YHXLX+QbjqDl6ZWM5ACuzrPdBxSX73rHnb1nbxE9dJf67vd5FFUP7gIxesuikRP4Sv9o4
fd0MSmQd5xmMRlbp41vX1t1GGsWvxIDLsHe+1OLRZjupFbeIraOdZxjduVGNCYsKSmMbVdGwR5lP
HBIvS3ejMcZHCPprPMzL5Ao/WNqE9O3BzZHALFoWYYGkdMzA7TiibJjcm1lZNnd1UM+J33lVfYfs
MogYO3azf71OK7+1MFPiQ9pW5nPP4OinMffxa4U/VLfBDFXs8ySa1oYnl8fOkLg6lMypf3GRkQfk
j2On9Fo5koPqx1IZEDdXx26r2vXwhowImmK6MqeHgPlq8bdDBlylpPSdFHKiHbccodieMdYxCfoR
F2J1E7hOuWki03ktaLTe0WcI72+fuw/m9FmSgQwAKrFgvbBL53+yeE6vEaNZQiY5ToRV7ZCQVRh+
kKS25pcqEJSHqFWReXZVe7zXugE4bBs2nsKFDC9j08OqVzaxsIL+gHWzdqSIGodPxtwpGExNpvq7
1IU7HZw2b+86TZ0CcFxFlfiVOzpFtgl0Nd4WupF6O5A8g3XoWg1PLF0kPQxKYbqJr2f5JIklzhxu
G12xklers8wDPP8OMShVGb7QD6zz76BK9a+mMSsEBskL8ntRDvdR20/BQw0M7D1Db+VVdE0XfBqo
kgu/xrwbOel8aK3ft3f18mtGCwAgFN1B5g7Aas4Pj9U0RVfUmnNsGZdF2yCzAmWXwwFn6Nl1wRrX
6UPHePkSGTXQBaEJLX2PztcDraMA41eto9bhtLoxCpPkL2Ey4deqpR6cymnmgzaJLvOp/vtiZ/RE
63tgacpdJBy9/T4UGRlIXMyQDuTod9sBl9F84WEghyxHotHVazLSttsbde2Xk9tK0AR2adwri53K
Skg84ZC0xyAEe+dUmR5t9bkxjw4NU+stNDtlAzRb0f/Lki7ZJUyv3BetavPKt3PUsHcC7MehLukV
AHTtij7xVUAN3Q/FK4pNo7t5+oUdD+e16fJlFJUMaxwXEe7AhnepiB4morMrvDaOfBJIgIki8tXc
MR6aoij92lO8bT5W370eBX2ukL+etFKUcrgcsM4Q6y6iE3ZIbp4MXXucuDhfNS+IvheAUxFXFuZh
nrr6a930/RqJXR6jxTEDZwSCAKQmOdDyKlbaVJlR/S2OzYgRxhYJtmDrlK5xV45NsB3dumnvCY/Z
XRYWeI7dPiqXNzIVBBMB7kb6ze5y8cIsLOFaaX3MILnfqRV0q43qBqStdCHf81BNftxe8MoNAPuV
O8pCFxQg7OJoIq1U2NkU98eiAlG1HYNihMndZSFS/9GwifoypFLIkn9uL3tlk2l7SAohjh+Q3uTP
+uPiaZNqnt2oG44udVL6zg/ASNNx8OPbDmFTNr9q2i7WUz5befHFCaZ2JXZdXR8Wjc4DMt9YZrkw
UnOysKI7ung8JOBAsEHujAlQ7OTVQcqJs2FdKxNCGYdCsdS1wc+1bZcIFd4wk0xu3/PnNwY8KVMt
6Y8xvicV4MBYuHvT7YNXI0d2D+1Pheb3qIiVvsaV8yVzTJoIBCNIBIvXzZzL68vJ47lnQFL6IKAZ
Rpie/NQDQTQdAm8txbgS/GDzgCiQI1Ou4aWqSW4nRsXpHY6j64jxIR+N/D9ifGpsE8dOmkd0+JNf
iZwgHrTUC/4daqdXtnU19sFGV3rbfDQGPVEOSl4ruJeGdlLSHnPszEfytAMvaroxQuS9sHe3z+hH
VnAeCSQPiT4QjXDq12WbbtBjvSimfD7GmhhedRiIxrZE74tRvhGUn8YwiV+ikO70ZkbdOdopNvnt
du77tn5sokgUzEIRaPMLXFVAvmE5WvmTx0h4g9pU6d2VsAgan+5saTzmWqEn72VnJ8OmSEfnP3Vu
tROsd74/QRvaOxjFgEjoMId4ON9+0MtDAXEF1Q7p3SghS4s6a0wdrTQcBVUDQ43vai6lf0KKz6cM
HuiWr6JfSccup550sfj4pHS/ZJzai+F5q2GJ7al1f9TcKklnv8vHmEmwXTW9b7hd1t0TBs0EzzF3
Nr9HnRge+ZYib2ehehtv9dzCddQSlaSya5141ezZ/vm3eyLdnoiH9P5km3TxgSoZyvpjY85H3Ys0
w+8wKsWTyhMPPeXxHqVkjPZur3gZElhR6itR6ALlWDbC6rH05kEZ5mNr1rE/mKn+EI7KW+CWBKhC
7dR/cyLR4fail6+ePomUUuF2pRO9pD0Xbp+5NTLex0Ivpm2eJ6afjPBt3FS9G0anfru93GXKeL7c
IvzgEoNPXzCox35Cjx32S/sdseT3LJ70lQvmMnORIFXaLtS1FPXL5DRxzVFL61I9ltnU7J1+CJw9
rScr/dk00l4l0ZuRoZZhotVYzImbbMSYjN5fMjapcugjIH0kxQiw6VxW2J3IPGeKAuvoaFM9+4zq
dWCAobprcEBb+ayuvEuZiRPaQeYRcuXm/3GnmpFbFTmKEsemT+cDiIoJJUYrxS+3bux7ap5M299+
nddW5AJ1wAVwgCgCzleMgtrEx3jUjlql5J9jJ4kO3miO6SbMunA7D81atnLl/MjOlNQ/AwEEEOB8
wTpstAa0ln7M+3mcd2Zm9e6Lmpoefjm6HpgrdaoMfOcXAGmgZJ9J/RXAt4sdxXJN9/ra046FIMBk
CsIrB9wMa32lCX6ZjUgwIcMNEhFZ4SzQKUpUzmCGEv04tEW30RqTOVBqDfsM6+YNVZV6jyZRvMX/
lDbyX79CvhAKKmlDhP724hX2oWGMFZ3ZY5JWCdxaEdwbAcATrO27LQpDq6hR+SzLPYUXAd+VJIbD
uniFoqK3iIugjgdybm7GKB4PBSoZn/I0jD5pQextPFyEX/Ee0Z+Qyfc2ou6mHapcq/YJVwKuVNah
SQO2BfqJDCF/fC8U2VVuYC935EpOv8y1lvzKyf7vTMLu4OdaZs5bTdFdZeU7vXaIaU6jvyjbbhdt
xm4oJyEV3o4MfY2DN7i98BUZgWwjcFausatrWRAmEFimTbusmek/mQnMSfVoFVX/vYqV+gu+g+Ch
e80KVy6wq2tJGAW1LtC0Zb+7QDYh0keeqzSy8VcfhFjaUtP25o+iczGEv31wr709Kd+JhZ0qqW2L
c6TFpjfXNFKPKNZ4dyjVI+UW583ea9T5G7N+mIr1LP65vei1RwQgAhzo4wgvG1dFaXZdV8/aUaDi
/opJhPqQ6RVmhMxdGKD+D4vJIQaKAvRLl+ezbdxyCphzHItkjstHFS3IneEqKP0KJbVWtvNKKKcz
AzwOvx9gVheF5+B2w5DEhHLbir1tghaTSqHt6d+ralC2HYrgfyk0Je9Gi3yTEED6wStchJ45yiKz
UFLj6ChutYU2YOTwid14K/UgfK02nD1HWluBrV95haDI6FxxQTJZWM7DJqfuhm42iT+i1L9xbafa
D3opzR2XnGn+LXoKXBE2f0yAwMmCdJA/5o8Q41IdePNk018VdXo/5P3vsoFv0aY0yDmfibHm8HPl
q2BBKcXPJ0ECu/gqHDcvR0FP62gbpdr920tNuDt6kFZ34EwHdL917EO3LSrz84po57WlyT0cPHbB
97Oz588qUitGBCM2joqjlC+At7Lk4BhT5h7ArCXfqZAGeK/Z8L/kPTbyNegl0jSh4b7YZDtM2jwi
hh9nxU62deNk3U4Tc/A0h251VLu0qFcaetfOkDRck/qyUmRk8agh9kqq0Rj6kbax8iKw4HG2VdHH
yT6x5yxZ2dgrIznbkZ+kBGsA1FjOwUathMwFf/hlrqkG3cjL7K2TtbQNcmV+IEET+15Lcn9os/ZB
MZxQPEelEj7QT9E+345Jl1g5HKtIvKjjJQ0BLsL5W3aNNEzgK6cvIrR510XfGqYv8lF8Lup5fORW
ae+beCqRubcHeOPWiGxdOda/gE3Ss8YGpthAe1/TZ7/MoOgx09iQ+kl8c8vJklaDhXOstn4JoIIk
vghK0gqwWp8AANEP1gflSwK0yhcTPu4r995HbDxPaTh8VLOS8cNXt3S5AcSWwLcyWw59+RvNZgD4
kWV9QnnGOURakn3O67zftbowfbsL64fBivuVQHP58bk61HJGTpLrfSEJTGsca+HcHV9IaOJuMwog
cCPtkVfUImLPd3WYiU2l6mu2LZfXBueR5ixoJiZckA/Oj0OODGEfe+XwMgVG/3t2vfYeSlCj/AN6
nyvYMkMn/OubCoAp3SuSckwVLjqW5pThXdRG7jELtUNUJ7ruN21cQCjL3M/ZXAU/bh/5y49dlpE4
iCFfxx3w8XX+EcOjWQwtYssODgNt8bvve4v+qB2cBry+v9xe6vLrwuoXfA/5k7Rs5Sifb6eZhVy2
eVI/Y3g133fmmN93VeEkO2/IggczDYZjH3XqLmoTo95U6E/+YxltVCBdron3yJiKf0WiFe3KCb+o
gyBcAD01GNoCcQG3dv6z9DqoWhAv9XPW6dVvyL0jVCdmGcXd7ee/OE3Ss4k6En0TqWy/pBi3nshN
LeimZ0gd7nAw84gvxmwp0a0mzH+Hs23v//9WXGx4ENutOSHl+txB1Gg2imumd0HYNp8EcJiDEPrh
9nrLwyS9I5gAgS8AU84pXtxVld0ocJpE9lTmZnLPtWw8FUZw1KLkr5mBH0shA4x0Cn/Qxjx/aWmV
TXlYZtmTcAJmXCa+wyD80uIdDC1W4m5r/9BQdJs2iYaUyu3HXIYjuTajE+jvNLiBemrna3eNNepD
56ZP48hMSqSVDQswc/3QZtKNVpVr/M5RhP52e9XF8ZFcU8CMMlmWI16i0fmq4zwlbqOk4fs0NtYT
qovd1q7dfGPGaMfwtU1rxDV52f0R+P/vgmAauESYoQNRPF/QabRW1Uc1OHXYRmQ/zbzs30HXBXfV
VKneU4x3XPYZ60HLftFiffA21RyuSRsstvrjN8g5AvmllDG5aK8zPOuDeVZOKGoH0bbK/w9nZ9Yb
N7Jk4V9EgPvyWquksmzLK9svhLttk0zu+/Lr50vNAKOiiCLkxkU3cA04KpmZkbGcOMdTSX0qAOm/
BsqnJRAvuwqACoV1ebz9vZcP3//a5kNzYWmr0zO7Xr9GX1vvob73xdj3R7cLxb5UA+tURIHi3TlW
4vypiBbfN2Zen9W8jcRxtmtl42esfoEXv2Jx0PumGZq+QQZxMopmuEuNcgRNGxtz/WTH8fh7mE0B
S4eozS1BS7m+5f7TOeNuyW7dqymsNMgQ10oM5TsDZsiHl5NpPDFrLTjy6P5uuI5FiPP8sYHxcbyZ
i2AKS36GF++QFVtqVYdD5ANcrtVPqp7rym7U0Jw9EPKEF7Np3eQ3QfJwzsu82fJca5cL9lZAgVI2
Agd9bd6ZrZJAugr9oEYR0Ssz8WHO8+qfxGMmgLAutzeC7LXLxRgIzw7dSZObfW3QUCYvHAonRDRj
cIfDTDfhCIJOGIcWH0oD2FSc8dALdxL7tmDAa0/5Wqk2gu+1LUZciCahRCzx9l3/irkqO62Yy9B3
4D29GwwvOBhTYx0qG5D47eu0bkoCpEjqyaPkn7/YYMVKsT9boa+NQ/Kt1iVhju4xbaS1vbOVKK4Z
47ElmGeYjwrnwkMbGj7SblHZRcxzfKSyaaanMq1KJN612NLflnQ/n13U24FwEzyQLy2+IsHDMDdu
FXyPqloDVpMY0XQalCacj4z+Ds7p9pdcO6ug4knwnwfWlhxpetOOYSHJlqwKhsvB0ZNDUpbuxyka
wl0YTFvUv2sfU2ZDUv0D4sLldCHVvDDt1VL5bhIY7krPgUMv7cP8i2dG6ZaazMq9cEnxPUlvwPKW
nSmzhr5TQS3xO1CVaM865wcNcNt9N5d3zdR7X3Ijdk5GogzJzi3QG9+4lyuLJTbFEcmEi/8s9rKk
5QZiqwn9VpvEXdNN7aWLwH4w90RccXsjl6mvPDgYo/hOPwPY4FJuyqIIRFLbKbywRZ2/d0LF+UXV
NI8PrttXx2wQdbyfE5USajfParGvXAnqywED9YeqKd+sWSd/EKhUhuFknw58yvUlDcIxG9NU42iV
2nBmkoOiVRZB11qObfeg8Q228Chr+81eU09l4MB59b2zJFbqJrIy39T7P6GTzdmBqq5n7Bt8350z
K/GHgBGhYxAY7l1tbJlf227JvieLddQgnlOWF14p1DNTS+MAXSZLGD9Sd4BOO5rNnzmO/9ft3V41
RTkXJgBV0mDKP39hynbCrjG8WvhdHCnBXoXKJ9/B1jqUu1FNq408cuU9Jceg6a3xeNM4Wzxopj6K
sWUkwk/nzqg/FaWVqR9tYZfDVwrHjrefvb7P/gs0rTnXFjWfp9urXXFSLu84D6qs7dIKv15tCdA6
CFNX+GVoTqAwoDr+Q3JrfnGMxupPmT1GW4Dq1Q8skXOy+ULVfBGvQoTHBieK8M3cnsa9PVpOSsRG
u/BDIEbtx+0FrlmTVTmburIEwC+sBe1YG2NcJciHjUFGL6AKZ+dDlrmZ/m88DObb3xjYf8jVVQBj
kv7l+numXQZgSXWEX5holu0GvGR+aJtivqucItqCtawv7v+tyd19cVYDnbltLYyFb7TQgDxN1VwH
FyDa1i+3jba4FtaMgdKSunOwOxAeXBuzANybvYLAcF4mQftpFKlw93OHQu2TzgC5teF1126GhC0z
eozPeQVCo7JYKFM9xb6uGH22s0oSJz0HLrXLDKp+53BwvcIAs9o3v+AIHtq/uBn0IjkyEvQHNe71
cktgAkVYOonfNLXzs3Em56yJITkWSmM8xaBht56Z1e8L26Uk9kM0YMme0Zp2F+uAtP1Bq9X54CVw
Fez0KOqHfaZWmz3XVXM0E+A8AX/PE3q9vr6M+raEntq3I4PJ2qbW5mTfqE62b92h3hAfkh9rkaPQ
6pClBiZ6qWItAr0paJu8TUXqe93gVhd1imfjMjBKshG9rrgzj8k0WqmSWfwV0sFwvLCvKyPzg2y0
05MWm5YYd/FQTyerUub5oXBSc4thZdUo/LCwP+qQOiwDr8GInKqXapTdGOSwoI2AhHZKNw7NoS0S
wz5pcORu6U2ubB9yrrRUYUOjC7BMTEL4DC29UhNfseoIlhqNiqtZk3MHZcxAbs6sz21HurpK3qpn
riWij8VLNen1GM5NkfhWNQ3/ePl4N4W6Ue7LSstaaupDu5XsybdneWjoz1FNYUdBBi3eJg30u5gg
xPHnrMg/mTPelprybHd7q8LLPtKiB0avqp2Tvf1VhmQYYlY423kal03kmQk4F3mF1KeWnlUnq4S4
xkmazHhMZ6Tk99GoG3G3C8tAdfe1kvXut9sfe213AUTI9MGTLP3yz184drjjeuhT7MzXs6T45fae
8mj3hh3sGYgfz2+3BRURCYOMQIBkXtvyFNh746BGYDOsrHexludfSY2CYCfU9udtU2tuQFJo0Buk
vUI4eW1KMVtCEfjv/TwItfGQTa0THpkh2xIXWPt8IMqAbhEcG7icaztFbeuD2Tq5H0au9S/Nchdl
yS6HJiRHEPf2mlZtSVg6NRHqfubinYBsy0ad28t8t7HSO9h+io/IOzvOjhO2Nc23agvvCSicDs+r
fDnsoN5jTDX1qwQNrPskGZpzm+Mizihe5V9uL2zt+unEacTCHsdwWbqFeyDyCguJ0qQXNtofqrVz
GVP5kAyQnOy6cfxdm8Z4f9vo6grBwQDyJN6Hh+t65xh/mIsu5eDXSWO+S9u0+zVZdT8drBYA9OG2
sTWXRnEYYizJ74NC9rWxTKLENJWTL9I8dc51bmTTLtZqICPqrIdogOfM6J9uG11bIUk6jTIYZ+Uc
yrVRD+plJTaRYXXVuoh3oweetjAm91KGzhaeYtWWnB+HxIKagLmwRfnP1oM5yHzPGuh728yiHQtr
QFZKM6KtDuTa13xmHWRpQGuXlzs2ndi1Uxs6Ryrv2QmiozQDe1zXRy2rI/eBnPiNjT+ZmDMWD1r1
/0wuTosLortEky33swY2lHdxavQ/kKyqq71bqd2noaJLdXv3VhcpeadwyrSHlggVUbV9M6Rt4dsq
ulxMuo/vAyXWxK5H1P1+0kT++S8MkijhxCRJk7noellzM5ealxV+5ETZeWA7d7Ydq/suq5sLz9O8
4c5WF/jC3uLIDFaYpWaYF/5Q8eyxQjaR0qP5m9g7/5lqpbtR25SXbPnKU7an2ggUB0jlwldPDccl
bOrCd9Sszg61PeoM4hVutREart0FIgTJPQ6tD/+9vnfl2HldSAEH0eGu+ifVDOWuCbPiqZ28twE2
n0+lhPsSQCCzw3t3bWlu5VhN3hc+woBCP6YAQ35WabQZAq5tleQrlNR+CH69anuHuRAx/sMXTh0+
ZUUVfBZz090x1vcpr2pjIyjaMrfYqAHYMBhVUfi1KxX4+iz3dkWuKQX1fz0sD7bT/EXKyegVmAZ5
+tm7RWhC3OzNnW7mfk1aah4c4RgnO8jq6rNV68kWr9zaSaQmAUsbo/JShOV63yJExZIwGgo46i3n
o1C6GAK9qrQ2nriVxJbQnOBSapQykrIwM4x9EjSTlfsdTPjBxdUjtTunpV2dSzKXd62FmMW+DqJC
ZfKo3OJyXtvFl9YXb57qNDJccQmNZkN9CoskbE5ZphXeLoEeQT14JRpMt13Y2neVH1SiW2VzcOHC
8tqG8EhouT92mRjOuqIN1Snv1S2o4rodMj+GBWFHXTYCqzajoE+q4ENGq5T/ebE2lB89yj9vpIJ5
vuCSCQYCZEnEulS3Fc44FXPccROqOFPOUVY/mCO0TmnuvI+KIsj/4tHh8MtQljSIFuv1wazLOVDI
AgvfHIO+2qVDUBymMJ3v6qrt7H1keVvYstUzCtqCwQVAirTrri3mlZGUVaMUvqIM9YNbzM0+Bxj2
Z6YteOa2Nk8IhqX3o87Ld/uwrEWd1gvLiytft/lgDGlS+nMj3KMyDtNdqjTZLmny6DwjWPndKwPl
8BdGwZxKnD217aWfgcSnDKO0KXw41+A9UurA3ZUDE9GCUOag4sa7vTuYW0/S6oF1kBdHYAWojbVI
cMtkKOmUhzgcl97JWekSxz1KkN3G07f6TV/YWeymN6tUJIRN0DJUR0Zp4/8QENQkyxVN+WMMVflj
Erbtu9sfde3BhZ2c98km/AQzeH2GYtjRgAzK/GHOlPEs4LZTT5UxlsY72FmtacOtrpozoOWUlXtS
lkXgQtbQdGPtJT6cK7ryL2JWXfKodlZp9zvZLRb/3F7e2ubBIKbSf2EEBFzW9fJac+TtjdqcKaWa
Qp2mpQSEVe3ZWwqxax6b/oAcAaPoCiPhtSFbq6wCCevUd5Ii/rct9HC+K5hZzE8lU1nMAVpGd3d7
basmZeZHsZeut7lY26xPhjp5beajzJVFHzwLMP2fvtDa5iFs0ZPYp7C21RvxxRJ39uxWWSFYDKZy
X+uI0kOvHDV2FCQB59D62czAhE9EU5n2WzP7Yj5kZprq566HXvVDOqSaA/to3RoWnHvmEHU7p2BY
7FxXTRS/mwj2vt7+KmsnjLwUtLcUJKYIfr0RTWuHXQXZsG+W4fw5Z4iy300ine7DzPM+37a1dmXp
C4FdYheolyxOM9lvm8eGkvodw5/1QY2icvist6YIdiqV+L2XiB+uO2f2ht21Uw34jSvEAl8DLOBw
aIlCuLR93aXeN6amWyXea+pYb8EM186YDIGgLpazrcsSVz7WrSLKKfMbmLaCgx4H0x+EllVohIP8
h9Vo0/n2J11bmuSYoaYBIdOrgreTFsCVp5hDrWTt+BS1c52e68LNh/1tQ2vnRF4ew5aI3FeYEV4w
a05ystI2SY1o12t13N256tQ1pyaaBnfjxVz9kNBUclVBqQDavD6WWdkjCm8DqcvbcTzHUINd3Bl1
tl3cxo6zF9E4Bn/zKW3CAlmkQd5ycRPqBGCZqiu5rwkk0I5zEdANMcG4/779JVeXhqiXDOg4k8va
WpKVcBG3JL+20sa0f7oI/dUYMtZhr7djZB8EAL4tDT0ZYSwTUvkxJam/HENZXL0sMYpkgr7NHx1U
RCxV5N0usOfm4MzuxDgw/b93wO2Cu0wk5UfqquW/t1e9dvdJQyjGkqySqS42FHElvDsdA19FTT7e
Ba2qlQz7tiGjUyVwK7WxK4g6Y8f+dtvw2ucG0szCQQDj5haxl5iQixYk/75bKOqRYB0ebLtvPftA
M7j52oBgmzeChNW1EnAhOSmpeJYxu1qWRu+0Sua3uTOIU+IxHvugKGVX/1TEHEGxWLcITe2gtEu2
gtx123gCiWXDIyy+c5WW1iDBp/5sUBEILZE5FwRJJDrHTfN/RjdqjF1vgKTb6IatOQiaCvT8mTx/
PaSi2lNjT0pDxV1AcYkOeNKMF9fG8X1iUEdEWyXqNQALiC6GuAA+cW2XQ1xlA72zmwjq7vWgfbPG
6N4cdKruajeG7yKnTn7Uoo8ehOrU3/QkD9/xMGWftW6ynm6fsNefnPeT6hkfnc4/D8y1r9LisXBm
QIO+EjTVKTUU5+K2mYgYQ4JPc1eCKWFEwBubj7ftvj7Z2H0mkea5YTxiEdD0oC/i3nEj33D68qyn
ZiCOXFyr3adxN8utLpONeHQFlyptMjRDY1AOqSz8iDqPMFtBHEmm3SbOrnfm9E6nKDp89RSjrne0
lmznYYy9Jj1NQfKLNKHxwp0uxnJrTPG1S+OnkACg7U3T4NUApuMwXG91TuyLisxmZlLmdznEc/yQ
VWCVj8Foj+1ZQbCeDEHJ3L3VJqZzvr0FK4eQHwHXAuMhlGxfU7hTGsitjIa+I4hgIe0u2v9yo7N2
ZdLYRydGxgCRTUBrHOLJj+2B/zMNoTYnS2k2SYVeRwOS51PSvsCTCWhY3tEXHbZSn1sITMfIn0fX
hhHDLLXsRC0PWsPb6141JPH2NPYpiy/vXjGp4Ja0MPKriLleiI2TeDilTlpv4Wo2DC2fjVqvbasS
FYYMr7qLKVLA2wyFRbmxkWt3CdQOzHkSW49Duf5ybq2qSeKOsd8kcMrtqHSp6tmEDGw4VTaT/rAi
qtWW+KtMFq8fZU4NQ6hM7DDUB5PntdGKVq2Sh3rshxCQRBfQd+O/npaG78ciH9MzqIpo3BnD3J/z
qbKTjT1cPbsshIBATlHaS9JbPbY6zagqRB77rvjmGNHwro/a0DqNIfWhXdpEMHSHhbDno6Baa+60
sR/snFEHV/udl2pbHW6fqtdPCN+DiMiQnUf+Jx3ti+PbmqoIAq8Uvhis/FuqzjW9FqTpjnbGPbpt
a+1gQfoOaypFJlza4qpETak12iwSv2UGaXyEDkaHmryuR2+r+LNuSYpjSJHS10DLGM7JNmpYVWja
06EEOdv+QYii3OqqrH0+YmXqd0AL+PeiNiFSvakcJQHco6fv1TEq/lH69r9pnpxw4+isLUnSJBPD
chGohFxvVBrAfJch9+zzM4b0CCtsB685fYFmA3m25uNhFUQEhgcHWMjiuclscPA5HPB+HEXO9Mkr
hjT+CYFVLHZoM5bx+8SN+oAhRLXqzr3Shh/awQ62WHzWHviXv2LxwKtGjxREVgm/bRv1rndTGAkz
AudDO9Tmg5Va+gVkRddvpFxrZqVzkAJH4AqXgA1BE9fqykj4TjTkySEMQ/Mefh71CzgrROnmDv6K
d0zLzls08msHCQp3MEeSoOdVzyDuBsTiK134Mfj4C2BK4hfdQahK8tvbW5DyVWvU0Z9LEMBxFxGr
F03MxQ+j8CEqS4/VNHqfvbicKOGN8efbl37tOOHdwWxJfD79petzW/R5ZVplIhjUimCSRJigbHdM
nQqxD5vQ0veNYwDCLZMkjXchc697VYtM99PtX7G2YFhJZEJCSgJu//pX1FrXzT0TeL4bwLq0V8dY
K5+KLB6cndEXaN/eNrf2tEERTe/6eXZ9+crozKS1Q8oTWlLo+d1b6rehQ3VBwNL4FUy32DC3vrr/
Nyd9xwsnHlbmpM1ZhsqtbST1Ee06x3sq5xl4BcltvPWKrV2S55KSRI3LmOfaXNa0rl5rRejbiOmk
7zJdDRq4JtHVic+18JQfTlAN1jFSars83f6wqyulRAGgg/fjVemMZ3AaGYsCrm/ZwydEl6SCi1Km
BzeHZPK2rdVNZAyagUM5nfCqMDsNYG9rbEWVNuwRV7MuVdmpO2D60SFyRufNDWw5bqGC3WYYGDqV
hYdXzHiCXk4J/dk08/EQZXboHZS5Czcc/No3JHinnE5hgvdk4eCdoQVvr3TCb9oq/iDqOpNFFyXJ
qn2r652+say1z0jpBWQhCFwAW4ur52V9FnQV4fpI/wlRqNm0fipTYRxddxDf5tHYfDtWF/gMaHR5
konMr8+nkVAMtQGJ+HkW9qe0j7xyryRFCx8pbECH26dk1RiNZdlV48FcDrIhWxAWMD1GfqQbdXaE
aLGYdjqcJi1MebBV3ba2+jGBUCEUJ3WUlmhNu0G+vo6dyB9oUTwi4VA+aiA2D6BwhLWP1ZhY8e0W
KT+CbJKc92S91x9TYzpnEh35DRzAOSQ/7R+rDpKnvOqGozb00cbnXFvgC3PLl6m2baUroJL2C0Sy
Dvk8ksbBiXEkP47/zFQTfv/N8uQsnAVE+1WDshsZ7EcYie2Dv/EXQLhHa7KR28s7e9oFpdX/haum
PUjVmGBRil9ef87KDuJKo7Hg93auTftSqaYvTdIG3plI37i/vbi1ZIcrYMkpfJhElpUDHSqqYaBi
4adapR51an53JTD7ix2pnrJzjaaAyFv1djOSQD9vm17bR4qfDBIzY0/cujg2iOGlKmpjiT+1xj+p
Mqpih3JvcjG1EQ3VUE2/37a39iZR6+TD4mGotS7sJUnWWLkyMp7h2NVvSqttfsiKJD/2dmHcEc56
d15Q6/Pxttm120/Ji38kt++rmWnYWZhsczqAlN2o348Dhah9bTPElItSyTbuxqox0gwp1czQ/ZIv
rnWKuAnVKAWl1jc+E9DcEMvpu2PtmN14+ouVgUUlEwA0A4T4+qCmapy3wkqRyAkZlYBpNXtylZSG
UWNFfxNQPOPvgMyA7l9OOGZjmM09jGX+qHTVfOegGvTTLqP8I6RG1q6dUE3Y6X2ob008Lw6phDJy
A6mqcUZJdZbAp4TQ1CuViHpRO6sXvXC/a2YTIWUxvxuyMtmIhBdH9H+tObzwkqANiPTiIUyEAg7E
arNHWx1QnQ0hZNZ3E/o7wbHUwnrfMDr1MFe20W2cm9eGmXVjCymVcvAZKrreyioK0jgxx+xRBNH0
EIria8dnbhh5CbS7OBkJAsp0fFvrl9VSJ6SrDYgDbAt0TNdGMyZIAysP88fQdSegf6nhNac0Nke8
uhUYaP8NTbHxVq0tFLgczFSwbQDEXSy0r8JAFxzcR3yvdjLSxrtTDUS3QoTXPjaTne7hnt8yuriV
zwuFKobZblIcgreF0TDqJ4Z4yvyxmozm2MezZh7DsJsfBeiPralqk6/2onxF1ZX2hmHS0eWioHWw
uJVNFQdASyzvGGrgWyRvesBwbqaOW/n38mpgyAM3TaGfyhCP62JVlaEFaZ813jEKIGwJJtP8hBJ5
v5MSXx9aty023sVVe0RrksfZIktc2BuErilD6XhHUZTOqck5mTl52REQz7hnoHvD3HLTnpcnX32Z
6VMhWpxODX/mRoruHVO3rH7ESlsdy9aOz5SNt2buV7YMtBrrQguFoG1ZTtUai+HI2kQtISusQxHq
7T7X2zdOmnAwaJTSZJRFRXCHyw6nVQ0iMPLRO47Il+9Cs7CPZoSigq7l2clWIPMqmFo/w8GjH28/
FK/Xh2X5TkAdwdu75NxEqzDTA7v3jr0wvJOtDR0KfuHW1NCWlcXB10MPzETXekf8mHah32afIhuh
gdtreX0K5Vrk+SPjA1Igj82LRDoZNKPMjdo7QgQrpRYHk4oFw/2u1XbHuG283W17a6uSGCOqErKd
tmSWYcKtqk0E847N7IhTPJPNUtzTT7etrK1K4nst2kdoDyytqIFa1m0Wusd6du27hMG6aFfruUO/
3ZiIrMGivHVdCAABqQeLpkmtuyXqRHXmoBtbLTnNvVs8tvZUPTIDLQ631/XqEhMpoIUBGw2uiiO/
2K0w0ezWSJDCqma92qs2b+hY5+II/meLl+aVHprU+8Ld8prBFwIx2uL8KXapKI2OolATVuJrSpf0
bHmdMu8zTXd+mFnXfsT/x0ejcaNo1xZW8KG1G/t3mDUdWkQwr5obZ3X52MlfxHQESC6+MZzui9WX
c4raQDAkJy9qsvvMaPKHkZjpQPsDSnl71h4mKL43kvm1T/7SqDxqLy9IHBZ1CT/MCTLb+tRqdXAI
FOD9vUCx++27S+WejBoKEUlefm3Kqvm6SoQpMypiOGiQPUWVu51yqsEi32L/WVuYxYMnJWBobi6p
Jrsg6RSjS1H+aGLGq8kUXJtKpNvYJ0Dz1RYL4qsryebJtEwy1dMPWdKj9yiOTG2WJyeGk+P3KkRh
TArBwSJgXzhlwnkjlEiThwVQDyuDdZEnVjqiF/sGJiHoTZ1XYDIrHXbSYTzCq5EfqpCo7Pa+LZJO
aYpBAgZbCMEkeGlxU/TI1MPc64OjmTuh+7Vndja7s5KoqO/NlLbuPkV5RO+QSrfQ/emrASWy279g
ZS9JkCRclPNDY3ERaKtaa4SO6JSjHgzWr6C2hXYYM6P8GFhxUWw4oZWdpJDGMlXAqQDQFgm9Gs5M
B7UqkURSjABc8hjFndaR6HfRDYMHV1k9lxsQx9ffmItBHkgAA9CYobPr7czTBI4gV/b7h8zZ69nc
HspB704zozEfObPdoQ3rCCqRMtxY7tKyJEp5viWya8hE/SJOawMboShwLpcMbYf5LEUlfsSe0bxn
ZovpOlQvG29v61l9EUkEZ+Lbdla2v+V4NG09JhfBQlyvuxZO6AQIhV7UzHXrPRKU1X+ImhjHnrbq
hn+Vf9fLUPvZFiBgNNppXiA7em0LwrWGokLUX8Km16Nj3UMdApPwVN2nRqy3B69KhPjk2uFw34o8
dN4RMnjh+faCl06eHwGaCcwaDpBUdRmnGpGSJoknhgtTDsVd4Onhkycm95MoG+8JYEh7sjLd+3Tb
6PJIY4mpd/I3ebjk1Mz1ylt+zeyUQImiCrzmb2a1KeacPEad2qMitLn9meNGoreV26mIXVuVv+qF
i3KTyNAhah4uQy3m5Js2O6l1GAA7Wt9Nm9nePWn18OX2SpeeQtoEQgJvgewSk6he21SVwur1Jp0u
udLM7hGuob4/II2WaDs3boYt/YSVDwt0hWjvWWeMbP/aXF9S08wHb7ogwWafe6sNvyYm73Y/6VG5
7yYRb4VIr88PEGhaCbAI2kRjS2esaKpXuVE8X7QZT7GztBa0VtW02r0aqop91/McvG+hBtjoMSyB
DnI3CchAW5L0gJNa9vqRTKitIJ6GSxtqyle3DrpuF2exox3qOf+ou5XDeBnAwI9BE9jiVJuR9jVQ
YHC5BzjYbglSvvZaRG54Dg1mdcqgyxECrzfbIu+j8VKJLvyH4eDwISnU391QKJ+5VM4HSI/FJ56r
rQrTayciQ0bZcYTHRSrEXO/4LLqsqZRquARjPp702AgPITjmbyDGtHd5FImngd72oxnMzQdFs+H3
un3AVxcOvBaqO1wZ3BLX9oMe0LDlsA3UtfrPUMx7Ncy5PVwW8FvY8z4K4/RbZVTpb7CExbfbxlcO
H206WgZE6ODcl3RXEWyZXTCy+DSalSP6M8lj7Y06M99T3x4Gq23QAVTrjdR+1SpJnCTrkYj3xRsx
wlEE3YMzXKIiio+T6UwXBz2Cg64mZU3Ru83P+MwtCbAlSk8eeOi6JbW1KZ+oVwVoTY2sFiFFYAlQ
9k9yBA4UVVxA1Rl5H7NgjI99MYYnK7E+KDLy01CiO//FBwc7wJNFHktidL3btMLwmlDfX5Qo6H96
MFxFkRpReafF9ymI4upTq0Te6bZRGTpev5MsHFC1zEOk8M7CKBQs7ay17siDX9tnBSKOcgc5ZvDr
tpm1bSWspA0LDQGfd7GtzKVL3ukUUu5mrPFezgQhnKqo5X7UYyfcG02ifZhQGC434oCVN0KWE13p
zyAMXl5hc0rHIIkzTrFTlqcga4OPQ1V/yZss3zi5a5cVOzZcOpRrQRVebx8potrpTT9eSgRUvjTV
NH3Vi8S9U8JUH06OM3UfQr32yL0YGd5w2Cur5K1nZA1eOlzlcheDGYlLarbTRYeRfccFGi56L4r6
wZg1bUtdfMUrUp3FITDZQM3KWTz1RpS6cxg300Wre50cpDQOkdnq96TYQIri7JeuusYfexRfTEOU
/735ID0XweEVh4YOBtLrr2yTxM+95swXsw+m4ERMyTzZLi6rINyPU+dF7/I+7tSDA7B1i09kZYdh
1gUIQ6dKqmMtIqvOEAwjJiPPMSI1yg4luWh+Z85TDHrZpbZQC2Sn1VZBWk3Efb41b/osmrS4q7hF
BjHJqhE5XX74zkyCIa0VdtlzeyzlnqUcQoNJ4cdcj+d8PyhTWkT7CqBgvofgLFTv81kT5YEChK1D
Oyui6mhK8vkfap7G1SWJ0+LQ6YOj9htP14pfgYwYmALK3QA2lxHELLkPY0MfL2o9TL5rBubeUSvx
xv629Nv0Y5kbMrh3xIGL49BbaWtpUTZdKC0I56jNanY0DWb8mdXIRH4erU7dyN5Wjj8DIVI8nmYe
ibk8JS8iXSiGSyH0ab54lIXQZaz7/v0sHPV9Dq31h7bVwnwHZqqp7hM1bX/GtYqMyO1LsHLd6VhC
HAIogwrEso9gMnOvtJZQ+Qk900Rq0sVfAjQBK5j7+jR9Y9VIfmM8J3EvGCzE8hZPhGAEELRvpl5S
u5geS6NDNXqSxJT3eZhlW+CrlZeCfE2ylDxbWyqHockQpwHEahfXCIezcM3xUwyn8DfV6NS70R37
Xecl00b2sranEAMSYoMapDW7cGm8mGOhZZF6EUhm7JvaMx+acop2WqlnR6BvEAYCPH5S3Lj8EBhV
uPEIr60Zih0pffVcvF6YjwYnAsiraReKkM5/WTc77+gMRQ9pqWnFngg7Kg72JKU2bp8j+fcuHQqh
BpeHYsTrQq+r6FGY1L12sUtjCGJ4HOa0e1/zUsMGELhKa+710omDP7fNrvlROK14PXAMvJSLSzsa
ah7rChczUhLjAAeN8dmd1HqvKcxyQS8ujvVId9FIx3Rj5GYtzqP1xqWlwUjBftnFtVS6HWJo5ktP
+Sred/LqNNQFas35knpJJ3aiZzT8nxaOpegdvXMAjQnz7bANBtqb9cfkHaYRSMsHiSoYiBbVJzM3
uUB9OV+ivEZOM0GEjMGjaDep5XCYhrrdDWpfn+Gn9O47AS1KUJjqrjGiLdzOWsIHLE/SHMp6NAC2
a6cG9X4oXItfkit99XPq7PLnmIzKvmnC+C6eRuPgKHYB6qSrqaLP8VQ8eC1lFG0IuZG3j8fKbQC1
R6INqADCxSXmNOIFFO6gs0cwg91ZVOaOeJt5OMAAWb7XE5UZ+TyPqo1LuHIqgaDg5Z4xfK8h2pFd
5HTXp8vkKY3KSHEx9fuEyk54LGw3t+D0btAzdIOxPAhTo2q4se4Vr04Nkh4PzWhIfpbZvqFQueug
RLxEk2qeymCudrXL/KibOdrbY1UpXEK7G3o09CAXN9Asxrqn9ccbhrbvZWoEg2fcyHI34PAe9QYl
010ziSSD4MEwqvPtDV69hWAKuIYEcbS1Fk+okhdmo6gaO6z18b43J+u9piVJsXNRln8YlaI6MIhQ
frAykxR7pLa+s6qCybDbv2Ptg0thVfI9MF0grK4PfaoWlWY18tCbGiJ7+RQfwnLS0aePlY0lr4RD
lHIopkgacKIi/dqUgRBNx1SUeiHZ0p8qO22OeqxpT7cXtPKMXVlZ+JOwqoFltFhp7VT73o5p4OeO
7p602oWbUevcz04epPdgrOqDgSbH99vmlxeXKWCOKH/hM4kTjvp6kUSCsTW683RJ6sB7dJ208pNq
FN/VKYsFL4nu5TtYlc2N+GS5avSt0PuhM0JagfjFsvmT0fOpddg3L8AoZ3DpIHW8nRFX0znJ2rI7
THZcUmgtq89V6/b1IU2ofm0MxyyPkvwNMvxk4IJs+pXP8rSh8aZEcy6TK3rGHOiZmgetFqA80qRx
3gi5Ivakm+lCGgRqgEr+MtdMPQijmeFzLiER/9csE9U+a4LsYs/e8DQh7MognbtF9r6MFp6NUuXl
W7PN9tIvh24nSjPP3UsC/mjvle4Euqttnc+FmdTv4eV0muNbDxSjz7D+gqhmewn2rw9UVTZsXVS6
lylg5Frt2u4pGtX6YnVKEx9qpSk+w+afzxsvwetzjNnnYU1KboiDLswmnVVYZhq5l1Do1r1mdKhq
E4N6T13U6Ycsn5z9FDjjljta+gi+rwRbybawVCdYgmgKI7Xhjvc4Q6XdQTrjRJ53yGwTrZzbn3Xl
sGKI9gDQeFQClnmsWXdBG0L3fckcCjCQp3enKrD0+4yx4w2XsGoKcAROAbGOV6RPTVGZsTcI92LN
XfTY1Nb/cHYdy3Xj2vaLWMUcpgwn6CjZsmXZE5YjCJIgAJKIX//WuaO2rWpVv8mddN/mEYmw99or
xNCnSdGYmPA3Fstrj8J9hsYY08MSMsvfF8sGkVcB3WN1ESqTd1E4mwNoUNkno4u3Et5e2Qn4W67z
3ys/AgOe3x+FprCC1T2rLiog+mH1BbYfTLgvpifD4yZsdf73D/bayoAHCJjjQJevLJDfn2cjDo+3
Yo0uI512EP/99L2PB/3GC3xt2YNGiaEvAKgrH/b3p0C3A5oJqrpLWXAkiju2bWCaFHt2FhDz9sck
65ejTmj5Fj3j+mX+2YZcF/7Viu/KN/kfTPf7g4t+AztUTclFxHvka+QnupsUUWenLQuivgEBMT6y
PHS3CkndQdNn7E0O65/F3/9+AmKLoBuDk89flBe+YO1UJI8vRskUSrG04O068/mwMqvh+pTPAlXC
SOfaxzPmS//+fV9788XV+hAAKUjQf4qDDY4DmaYkuRTDhphAK9aTXrBBaDCsT44GZb0hCPiN5u+1
RXU9Wa9/NNT4f+4XcG8CwFlDdElgG99SjO2+0Z3Lz//+p/1V6+HNIvIL0HJ2Zc2i6Pv944YLLwfQ
5uPLslTjzYIhTZfvGwLVgj3uMGMvQG0LxL0kCGGfd+d5u9HqLSPlV14wwhBTvGKsMbhDXc+Of2A2
cQbbMs+q6GKzVKekQ3z2ljYwMGFRw2xip73TmF+RuIHiDXuk+feX8MrqQkI4cGEMv7P8L8kVTbTS
+RamF2UIuaOsjD4QvheHAXZVe+O8ZT+TYgnaslRvodKvHFXAFK7gPk7F64f4/S/HfcI3N8n0QikE
AyfY1ams2aCxeUk2m4mhk7sJY/LGUfLKWQw7GHxzcGPw2PIP9k9PZBUa+BRdLGy6uj7z23voHEoI
oZP89O/v9pXDA30Mepmr8PMKvv/+B8JOgQgjRHwJknHhh32NTd7qlYg0A8EW9pTNgIYiezBpsNAn
iSDo82JEJf77boJ/CD4uXjU+9J/vGUESK6qjKkY0cjVX9U7TuSsLkfo3ltIr3xOGGfiSSD2F0fyf
26l0Ji63lCaXnVbkFwcgtdY+k1tHttLUatBvCYpf2TpXcj8gT4zj8Af8sYB8CX8kHi/JRZvQf53N
hDHg5t9RLcoj2MXm1o8VewOOe+2PxH4JcY1fH/wn3ymNtUIo8JBc5g152qXRKfhG4MRGmUo7NMZv
kcBffR4GvFhBaMCBf/y+huCqhupVwyqVjiltiz61EGOtSwMjzvmIAkad/33NvnIeANyAXBiPA5Jc
XX/PP46jCTfBqLzIL3OvY9jaADOu7OdhcKXqEDodWXLqtwrDXpjPD4E9GDhnvkXyfOVgBuoPflUF
Ve3VyOz64f/xI2BGwsWwz/mllGkpRBOxaBAfDVMFSoyVyvA2G0et426vxmX8AOIInPyaLeZO1XNv
p7fK379fCtomRIChuQHy+5e9pa2QsuG4zC8LEPa5I3xTN9OY6YYk6fRuggvTu3KbqucyWf4f1z+e
DXo3BkpARECY//1dWOUhEcLiupjZa9vgLoHrI1F8Kpog5ELfmnKnugH8FpF6A9f9578viL/PSyx2
mOHgZsLcGy5evz/fxzuPaNCnF0Sb87T2CzNHzXw+1jJM5jeOqr9PzOvDrl6TIMKCT3H9Mf/88GOM
mzBdskuxUNeV47AcJjkUp8RsTyhA+ucK6UoPSzIsR6/0uLxxgr36eLxjwJ3pFYL6411TRUWGcKX0
gue5WzDSMEljWf/eDBG8Hlwv7gcFOmxrilnYOt3QAb9Rbr36tmFSfH0LOKn/nE1VcA4rCl/gOs4Y
++DC+f0WG36m1r610V97EsSlqHxAXUH1/sdGXz0fZT6U6SWQwwlJDv13QtPwkGo7/EdED/yQK2MC
BpQIH8GX/eMIw3UrF/gJZaCqVJt4hOsSnLQOYA0w+8gGhazGFvHE1Qv4nCG5eHjwPv/3JXzN6MHl
h0jGv6LBaDKNcybz7DJ5k1zWebPvw0GqepDIdfr3R/1duV4HfmB0Y2ZyjZ27/vN/LODJTYniusou
AYEHWgOdN6jbJE+WT//+nL+vBRhfAtEBLo5b/a873SOoQqRCFhf0y8MhKu07eDLroZ76MKl5798C
sl5bLcDOYDqA4w8Izx8bkwjchVLheX2qna23LUE3tJtlOeV6EW8smOs2+73pwh8HUfAVBMAl9Ofk
NJCikGhzigsv5/wZYnWzXiqkqrAfrrTp+jU28C2v137n6Ru332uvFQcMDBivg3RA/b9/vnJXJgun
Pr+sIUbmdZkFZSN4ljUBm8epjvj07b9/R5RKOF8xKsUeud48/1gvayLjkpMyv8CoSOynck7mtU73
mTzolVWmg1zqLazstbcLYg2WD8pu0Jn++JRa6jLRLshR8Qv5KPWiT0Mh84dMqPnkKQm3Zi7p8hYu
+NodivMM9XCCquKvwBicmxOsELGCijUVzQ5WJBrWdZpvRyrGNsp25zoDL5onq8L/GPyAaxuICLiR
SO1A6YbL9Pe3HHMkdNGBlpelD1Qz+DnoKBvowcgQ+XnIJnxjGb2yWyCfKOFKcHXF/avwV3HItyjE
8wDqZmcQ9MpbuDKxLyYpozfQ3VdWLFbP1SHw+mb/QncLiyY2lQ7IXC6SDhl1sEXsIQnxc6ShLire
Eha9+jwgjyjP4DWGkdTvr3LUc58XPQDIZdcSuuSguvc5E9986LZ7Num3aOGvvUpgyXAmS6DIgdTt
9+fRQiOWO3A5CJbL0m52x208gvhpExe8Re//a9SI8u5qd3it7SGng+f17w8bFya2uSLVBSbm2WFn
NPjAyhHhq4t0hzFb1yYNkgmnbOF0G8H3k9RFn0WfAMomb9Cm/t4u+CnXid/VmQnjlz8OhpyixsYc
pMJ1BXtbiI+GT4vLIt15us/nPHLJc5pKwg/wTFi+/vuh9KfP8bXMhagLLHwERIBjmvxxi8VrSWLE
zlaX2cchJLbLstWmqLavW0j1XNuU6XNaMdUFPQ9UnfECSYJZtadz61JdflqQ9fNQBOVb+xjH1B+n
FxzWUAyjNbnuLcys/uyHiBRi4msAT8ooBkGIZ9OUNIDH9r0ZJsKSOmd9OLfaueLdmqHRr/fVWUwP
FWLx4Cpl1qXNgkp9RLBwlnRqAA+gqRKFviqZeba2eQQbqB5+HlnnYU2VNNamCOSFHZVtoTtx/vk6
5zlFYg6CxmT9mLgGrqSx3ZtxrGBc07A0niPVWJhIEVUbz6LRN3rTtL8ffbhMnzDtWvVXEsaSHpYc
NcIJ+pVx2Gox5ln/HKh43eO6Z0lhYQ8zB44ghadcV/NT8+tLPuVOmyCH7yoz5kOaroTeWaQ/q8OA
+OfwM6AF7h4E5Qs9JyINqpfMDEV56kOHIWK94QqIdF1J3W9HDm0gwqdiTyp2I9ZZw6R6JDk556FI
kR+jyz56zEoJxusklBbNQInNfZ1BlyXgGBjiDflp8j8VDd2s6ij1ozi7NYZ2q3LlSo8bMZLdulLo
9GEgMPS/IFM5pcc43eYSNtEx3LdqSJ3ZSYoqnM8LFKf2I6gZljVLNK99F1cuT2Hmt7rpREtAvV2C
AAxXw+0hyw7BuvVlh2iFiDUY/xCJhBYSb++MimL/AwZCcXIXmAzxzZABz0jXqjLH1vvAQlpX6xLz
yEeV54P/kQXrRA8lIkuGu10hN+FgpyDc3xVkmf1xyuHP3ELKf1VTRQwiggvYbZrYM+ivvmrWebbl
CxIZuf2JsbaN4LieozO8mXM4AH9HQMLCRWt242jWGeit04ZLhMNudZR4Oc91OSxkYHWRyETFjcWM
7eqQzKHZ+hgr2NohobkPdn5XzU70LXLDdrrXc8JJMMKpCM5Wtz5fMF4LuN3NKYZoCP+anykXtMFE
KB/oXe/3Yr2jASRoCDTNXTJHLZVL5E8W8yxEMK/ggwb3JLkO3Jtqh7p9aFAsUPkJSjLJbiKY7AQH
wOVKzl01Bzo9Fm6MYdovEtg4w4c7rcrd1JGTZjDQCHsw61q2YpOyetl6kd8sVQExsceQhJ9hgL9V
j5GgyZg3kUKA7r3uCdl+kN5PtIG3x7hF3ZAztW0NorFB+kkrmU9wW+4DHEyVMXjFDeYSAwyXIz5g
XteqzEdLl43e+m4JwEitrQqq4msAN6IrPzHid6t2I6/7aNqr+io3Ys/TFljV7ULA96ZCnwuAm61i
egYmUwawT+93cfASw724SeIhj+8LjDh92+stjW9Vlsvs7MoCrVQ7cxBIjrHrmfzSMwwJbhaWl/7J
zFraoQncpqJ6NH4iPwRdFWg9YdTTCvXsKEMfNnEQ5tsR8vsFrKeg4Eiv8d6HPc6qUhFxGkNZqDOk
YeN8Z8Mtdo9b5rbNgO1K+upiV5L5mvGxSH9MPEZ0eB2ORo81TargSkfVRdj/6FMWuK+J4GJ9hvOn
FTcrbA2n94QS+LlAikPgtQXUKQXuDvuvWlY+rR77NVThzQBFpb+MQb7F8XngruhFvXEMD9qY7HDY
OLAsB18C5sUs/zIkMiDfqdJrBoYQRpfdEKtRHSchQnmIlY7JDT7uKr4LWE2sd8jaDVxY5+kUYi/A
A2kw3xRZJn+ANKwc5zpSmdYnYmBIgWum3KPvwPdDQmqYPYbufdCv+JeSkvbTaY0d/O0moHXkQWxS
6ftokIE+h2Jj9hkLpMibxFipmnxNN3HUeWTlaYh1OJzcLqL5ZlxWq785XhSjv6w7wegp13M0nved
G+TYOio0DikRYCAUk5VGXzUIDNt5LOWiDnYPe/t1EbhQmhJkJHir5ry8WmAmZL0aVRtRbtuzr3gK
m99eplBuhGRIwy+QhYrsZhmcc/thtjCbeoEHFOwfTIlLITrg2mHqWIm8EhvCtqCH7AYILvaiEX4c
eTP2xogT7kApP8AYg28vYMqFjne5gqvxF+uwfHBZ2G0p0OSAvyQeYsTZu/NUgoJ2X+QDsE3I72Eh
jrmvXaoGVqI5P7NQ0eCMZxf5kzfO0I8Dwa4+h+hQ7UkEMQXFPMu4o/WcVvRW73m/ozPdyvlrlge5
uSjMQa6GufvksmdMAKb5xc3C5DHSZLFnTiwDVYHj0py26DjJzClTO2Da+VGB8rO/B8ac8hYVOwc2
uYpM5KIGTQ3dSiVBFHx0wLWXbhlLEA9qljFeIneUU4QlCVTRd3JELng36TJI9hqMZUJbBsl10CxB
mW+q3i3K0FrBWISfBqdWXBYS9N0G3zaGBQejaX4iSBLx9TUJpbpUS8iHboLr2PA5y3nlbpLcrqnp
bMIKcwPie1l9VpsO6Huiq1jB/HRTa3Ja16KvarvtUBTVs8xFLNsQ+xTR7ciJ+KhCMIZvlU/74Kj9
QunQgTFMCwGfyJz6r9NmxPxrW2WIX8iBdFePiIWR/pmPQzqNjUDH7BuXMiS/NTbd8U2RYVbZB79X
iTsghwTTpW9J4LVMG9yTtn/qYVtwQAyK3EEv2+xwXKBLjO8JdQO/YHYGgWsLzUcPn57o+kZmMCh/
4FRabLdzNrfwNYAo08UevtGL97N8HGWAT+UMkgsb0GvCrA5Elf2ah4k+Fes6aNzciEO6UUpvqM+I
VZfJuv67pBum8AFS82TnhiIQDbKIs8/ZWJb0XoilnI7zVq7LUS0TCvAQHhjQOcPD5wBhJ2L9lOhj
4KEIYK3wW1W03Ju1zwo8DXTno+NbH9VC7/oHLRW8ncuS0C9r0pPnNXEhaI2k0NGBMjU/JQnpswc7
ezN2IIEouOpMe8irI8Qu6XRQrpDq1k5sJacoUGBuSopr9IbNi3mySdLbRynLoPrcL1NEa2iG8/cp
AOTgfQAvSfNdMoRjRDzSSYOyr390PsPntInOoksYMvVjggBuauZUpE/bzpNHBCD7tK6WuJIXeAhO
rbsKgc4hD+HMIQq7jy2L9hyVMJwxUdohINI2jriIH3Hakuwk4s2mCIVNtieBKQDFpYDX9HPlqVyb
IoK7bFvmvSItT8Xw1GssyCYqAvZEuRQ/prLc+2NcKe6+eFYk8w/n4fLZuGLKsZoHEYW2hf0nEnsG
g8nlFxSYqnoXTJKb5z2GwxyYu8Syk4dtDqwyWTCyW9RJAkj2NqGYWXGZS9TrvSze4Xqj4Y3BcDJt
q9KlqoadbxkeKJarZ3VCxuJXD+4WmrMK7eGRgLsijnJEtdwYx/sJnACdqsd4xQjxVkXCmJc0wNiq
FlyZpUP8BKlOE8fQAEWUJ+Q4qpwkWStZnGP5ZIktuj0dCgRnOQT0VBGOwVutVUiPUUqCnKK8q3Je
K52F7+dptj/HcGG6zfBLPkxJUO0drrA0rvNSa/fgexdV6KJSlAlIXfeuoq2HuYFoslnKqZ2chr89
xstsaEcZIXc6KEkhThz68uozrk+WdSNuqeCIYZr1fe3DcA1awyEIw6y6ZMtxSsqtvx/WKSGfpmIt
ls6IcEuOo0lD3rghy9YDXGuoudvcqjBREsvGvwI1UXMXFBOuOJLgOPssR8/j85UDSCFSMLY6kcQk
/FOS6vyI9OYV1B+WOMVqNtlp6CqTU/OIzqIwbbJP5Qiqpoz8ORYQjqJbhGXy1F9CXo4E2zoZixuc
IKC61tlarnkzTlIdCKj8us1NxQTeaLxj9h1b1rfI0zFFA6ndII8eQq29TksysU98DRN9YGEifFso
q1w7lbxH2g1iZ8KzRXJc3sXzCv/OUUyQIyZTRtwHb9YiRKrdzF2zcDiBh9hCKLHICX2Vs/sHDxQV
RAowtCsDau8W7UzVwZiTmV6y3haRfAx0gqvWNEhLjGIA8znmEbMuw5tin6O07aXcSouWeCAFCljI
zm+l1xH8uHAUwf0vteIn3adEQjAYO3eXM9jR36N3XtJvA74oaxW8/rHedLSjhyMpHrVVC2imkVX5
k+vBPm1HpdAEWdhvvZQgyWPvrUHy4tKE2nMk+xnDmngwyTkial9vRIw4+mYo3bTUNNyqJzgeZh8R
++2+ZKhlw9pKDVPJRTlRQpsSubnDLk7WZsodKb8iMy4cm0Bh5gJF6uzhJS6m5Jz4OX3H0G8BKNmi
Sp7dEiAiTEZLktcwDnFlK1a+7TW1AexG+7KyrA2ss2XDBdcPaopAE4oGC2bDPPbxfpl46nAeQCJW
j8Anx9ZFyTrU/Brse7J0IkkzcJG+APGo6IHTck8awsQiGwlrHdGNXoDDlZRDkSK0dhqWeilZ7hDn
x3DNeQad7LYtYV6n8V7+qvRGPi8D7MTrIh3yX+FakW+5LzxrzAgrqqRaRYR/1Lu7LLgyE8I50wVq
jmoMOlGlZK5jQbIXg4Hwr8FqppsBKR2uySvNvkxIcR8aQXEMtCCNc3Q/Ylz6sx9DhexXDgZxnMw0
A+MTiEq7pxTVPrLh06hO4LXwLbOBkfWEIbOtJRwuPuQrmpOaxjYfOzvNRQCGXDFPjYF6FJpboybR
BsG+BThLC/VuMWytmh4oxm2gYX5Xa6airZOpI3BGR5EZ1MnmrkbfqetVw+OV0Zp5tUQNRXMyNIav
VVHDX3F4WGzo1jqHEaE/avQgD/k0XCnnfWb1AeJ6xFajLthvkXYF9a1NlX+BEBh9n+mlBzogLQyu
CWxCPqh45LwxRTp9R3vGoRIOVree7HXv3WokbERNJClFHJquoCSu3BY9lomfYI8QVvoxSNNJtdQ5
BKwvoEvdGrjR3EE2MaNZxQEJ00KyiV/xNuZh1yMeSsBaKeDHneGMbsGWGremgPc/LksLd9V6JmiL
68BWmJz6aoGn6pav8a+AIma5iTbYqDRYZfPaaHi8vk/xy6IOXC8ydHvorG8H6mCpNwG0KOqJKvZB
LLE1dWkFbodhQ0HfkpxG31kSWt0qHkVjOwJ4xG8hY46rGUSqR5VYpGUteTB85fG+TJD1TmFQo6EF
2z1Ts2lRUe7k4NGc3IFqBRQU9rYZGjoLxUMH86pcw6V1gmSkLPb8k+FosveSWIK+N9+fMSdfsjrJ
fBLjdPaJhVdeCH6lGUEN7O0Gq7Jq2/GBx61EgVP6AT1BlIyqxzu+VnAxEgSGlu/5jyK4SlRZ7GgT
T4VEQofDvgmj52nYymtnm30TdIy+2Kk0bbU62OqE/TLeKw2wBadJX36QxK30sCY5LtwBjB9ZS/Bu
gIFwn7zArDSaIaXIBNpyYAcnbLMlwUEpI1ZvZrNJPSYyLdol9o7gv21YB3MmAZV/Aqe6GsSlwbSR
J3zG28E1UW82inro4FgKTe/ictSgBRInroT63NS9nDR0qCTSsi7EGBMYCHLG2mgpw/ucbnuIyzmE
OSQo01XckHysfqQJp9Cy4eB7ofGQ0TrvC3guFqvm71D/7LCrTpDuWbscmcR1jGrAvAN5sQdBwOFn
Sexc2SR7MsNFdHcBih4hpGkKOtv0Ie/B6MUbieID1P1AuCIWZn2b0YV+Q8UQQ3kjVfDD8G3KOjuv
+dOCS5k1XA0C/XVYDr/Cced7B/jJfWExV7xlCl1bvQ9QpjUe2SfbE4jLhD0MxW63ex4m8qbQOX2i
41qqmg/ReKdwSS8HX4LmezPvEj9yUUXEMV1QvejIwnrEbJp9bEYr5gzFfYLJY4o6/jQBTCwaGK5D
hwdBeN7XWFueNwyAxHAAnW3mhxS4kzsAP0TTwhG8WiPH0+Ne57ofmhR20XtDMmh4OxQX63iZgTPT
LsREpfoQat8D18zNjEYRNszOBLTsJPwu0fOLnU1drMLxXU6DNDzH2DGmgTB2Ud/nIAQzms9rqm4j
CYj/3CtoEE499QgJrVALiBaRt+uTSPwI2AUuTSBZLLEEKowueW+k2wr06CJO7xym6VFtF3g8gGud
Z/GR2A1ZEE6rAf/KXqTkjFrEhk3JAm/rMIFDRoOBKWZN0YLwpJOwcIhrSppBp7MPKf7prIwWSBsy
jt0FgV/2VqcpdnCMiKvwFI4gAdJV5NMRVujjiDEIOEcNJI9h1aAj17TGgH3YjkyqBe1XtZrspcjG
Qh+KDXhQM+9qZDXg0H3/LqjNMFAI0Hs2IykL1i5lBg/N2pcLLbEAQh5d4eD/FU3Kf/DoaaZ3pY/N
M+hrVDRC5HjUsiMG424Yga4fF6KCpx0Ib1zLla0UEyjNC95oH0QQY/E+/5XGAhfcAvcXVktaoQVe
kHSNfQ9qT9AZdEW28fEWn0W1S3lcQLt4JuBcskYTyLllnHF/6DO1Pq9TNe21w0ob2xn9HoP3CAY6
HW56QIYJ34aiSwtWPDDkvWADD2YPD1M+47TDcS+6oqLB1GC04N7HMihfQhKU401JvIoeYykZ6psY
xVsHdfK21rhVZHJ3RW0lAgCd9+cChKz3FJqNrTXbAMroxLApD5HXsBvHllamqQb0vmeIUPpHGe5E
dkpk0XvcuRVpexYuL5tRmaz91bblQpEAmnZAV9H6VCZJ3s9AS2ktkBD8bSqQmIH8GhwCEFArATiC
EvxDIoY4aVSeyjPyFr1qSMrUL3z74KdS1SLqCfXAL/hdorlZ+OjnOlxTi1mEJPTqG4UZwqEaZzJ2
+6Qr0o2L4WUzF9v8nSdebJ2A4wnuX+/0Pd+z5Ft6bXzqzaN9OKIZYASD4pnfLCV67daVQ9y3Rmj1
mTKef80xD/zVR5R/JVUAR8C+D9aoDn0a2w6XC6qqcWMAwzYGQ5bbCYlLHSICN95OwAPwN6Orq0U2
uYdZbytr9tFl7/BtC4fNnC7PqSz4BMeT4epsO+jsmaHZiZpSeJWifM0L1eC3MX4g06KBG24lrq8e
Jh1LzVM/2E7hhL677sqPMMDq16aE2ox1PUYZ/pAD6HmStri6JGTm44oUIdvSiXl5crFVT+CxLEOb
rrt/lBtuuK5cuPIXClDYdWiz8LkoDByqhukAo6AY+XgEr12nY5PDCWFt9l4mphGASJZuRZbPXlcK
TLI6s/OAVg0GxXjPw5LTxu+pv2fqSvdiqH0tPupYSUAFGy3aYpVlO84apjs5DBgPwBJickjDzX6P
cKfnHXGMnDVswqZ2sRiOYDC3wRPH9APQjzHlw0GlC97gAt9aXnNJhyfFc2DqWLvLC4+sRa1kcjM1
DCaPot4VXx69pFK28PQeP2LUHtIGU27/s9dojFoyz2vWiImWT5ZLWRyll/2XigfzjQnWXd2SPB3O
NBu2HOV9ZD6OmdnjZgSzwmK0tC+uha4I6ds7Hcbz5GVRHcoeBs1NhslRgM5uH26AtZi9zjC6vZEp
OOJ1vPrVNDrchgtYSNPazHnci3bCRXODbljCcaBYk71lGzJfmtWBcNLIVQxX1K3iITQEwDUBoWqO
Ue5EriEh0pOPG4yaZJdh7oR6DJXY2E4k2J9QT3Nd6wR5lrUZphiCb0jOfyV9CYnwFHN/hz/cD3dZ
FgzmhjqNVj9mGflawocpqFcNELq5xvLeIbB6xNmNyOzPwpVA0EtqEXw2ylm9+NUFfe1YKftGAZtw
BwLx3HNoofEMMZX73A958DElYf8VuQFbibpnAlbtfAWhLuDXqYZCmIc3a0I4YiijIbskqEl1k6Ru
+ehX0v+yOIFdjSZ6ekihI01q4P5c1RZGq1FDwij4PNoAHudThRawAY3aj12AdDTM9xJu45r1Szk3
TAVXgt4UA36aRAWPI51jIbZGQ0XYpbunKPWcyPI6VwLuPLwiBW0hIVdbWyYlholojbE/7LgaTEaC
bGE1JE9St2bN0AuE6+CSm0zJIGq02oAQiVQvjwVStKC4tTuyvWAjxn6MtlrASeqZfSm0MOTgsirQ
LfAi3Z8Dsi7xfQDy6HwgOcBeXNe0uIUxtokB4TD6Eil4GKLwjTkDWoA+EfkK0ulDlM4RpF15iJtS
6Ah7o5BOou50ln5KBJbfoRiGXdbcL8PPUpYeZuLRTvGfJcWQtgHGpfj/s9iUJ4qOpjyobACCZiOa
HKt0mIdjMGO4cFzFIvT9DjVpUceLAQiIuYdGn7yiku2gHJJlg2p2pOjfcEYfwPvqzamPdiVRh8TR
h9EWgz8Cu0Yhu7HBTG0B7xr7QCEIxs6ZGWDb60J/D6XTCuf62awRLgkkis/Y8Ih9AxJYeWNqkudG
HOm+xR0bUrkfuFAIFXeqFFMNBKEKT3k6Z59wpmJxIiRiwuqbDXF1kqsswAWPogSy9NVdxLTuQChN
sLs6AGJF6x1TPuD0ZLQjXAT3smpMmFPZxOOA+rFCszzX/VLBdI8Dmf4UY7f2rV1jJE9wqxDlhaWH
/5Ukmm7YuFVPngfYzqC8AX3Ui78KuFI7fnUY4aCqWUBb6Abi4ug0RqvzqOqy/mvCKpjSJnZWvg2L
YLgp4L7zaR8GsJijckWfAHZJNXdjbnaBsh6UC/DcQhhwT1rToMFkIXuGOHfUDewLJt8qFacviyQW
5jYyKe9g0IjCPYzMeov5BSdHDA0jdlMWWT/dBcxt5ANUZjI4gWyCKz/yqcbgX0Tuc0WVxEyMwXLh
kkk67p+wIra4XrMdxhkjKgdg831sRiTd5xoDv4QlY0cHUeC4L6guD8T0GHIFWfK++j+Ozmw5UiSJ
ol8UZizB9kqSm3apSqpSvWC1qNmDAAII+Po5OS9jY9Zd1akURLj7Pff6mJfe0Vol+LebsHKIhi56
CnQHN+rjDbDbnlYGMN0Hr2HZNWmerN722Cq37r6t3PkfeeF12zfiA/nKicSKuyMKb/9Hjv7UnfhY
rOhkRUHuP08GR99nY10zPOZg3fN59crpGC9U95dedVyJeicqJZWjDH/Z3jfESHe8dJeexHX/4qxa
Od8k+MKebVsnp+MUhyOHMrkxG8eg2V+dqus2FgYu6Ebp7o5lcFYMrtx0UAg6D5tm8pBKSlbD6iXL
/zZMvneacmKfgquHoh79bCOAFBxLyWJftDX8Qu0Qe4Z5aR303+qpFN1hX/yhvmf1WeKfNBsXkpd9
CRdxMmG/6CMpil1/X8asskt9Dwn1EuzKWZCa/coceiXX/qGsWlyvty9pvVfJHoTfV6Lq7ZPLE1ZQ
yyDmBd/2YGJ5xhH0cRzqo6xojCkm2bP02Fi9/VVbx721cO1cxtjLP1bmTliPFosW5rdzHKXDPI5L
ljfF+GdekP2OaGPNrx1AqDyyT61NsiXcFH5jU7ZPSxBu3bUQ83xgHLQcBqd8paEeOdOaZ+6bjzyM
80MSjuOfdp3HKyda8JPVvZKOkh2cv3Y8d+LJXSXN7oQDgDcm/s2qVv0RrcGPhpQOosda/V4scZXy
iAyp380cXJlsenWuxqL9cI2V4cnRrWFUUNpfkbRJwl3V5vO/1nebp9BhSzr0Rh/OqRyGXdzNSRX3
B7gcZqH1OBJcY5Yg+dpng1SBm7y6FEOQsNHQMrjK8yL6O/iykCdu/0S+9dGmvVNJtWazri4aohed
JkyDpQq9C7vB9jOiuX/PvIu5nuy7Nw8U9cR8I1apqMrlr/RIN59AIzhvZG2OY6zr5bSq3tiTXyXe
/lx35AaVAREhRxR/dXSCkkg27GNBFtOVIOREdfC7ViVjgHi+HS9FseV/kLH177jengHNE5U1EYsi
0nlMFJenh70unYSCMBODFx3HwjAcndg7Pmf7apYz+43leAiN0xlWxHJHpSU7U52MRyfpU07XsaWQ
pLUwdl8cXltJs8DCifl1ydfpOlU4fGmakuYXBUL3BOnq0IKFY3AZeSZ9urHZh83URROf2rYq/yOt
K2TUTTf36ZOn5NKexdvfvsCtcFhzXX1FJb+UINhL84rfNErB55oS8W1WT3Vgo/bEJq3R/zlssfpa
tW0YNjuGyXRkyu0HybkF7cF+GwAFriMemi4Zk58bBJD/VPtq+Vnu46yYNHZWXPJ2bmvAnDFZOVag
V9I9EGuUdYPg7Y+Nh144QhOf/XyP8tPgRNX4OIh2DZH7yuCrjHvnH0hsMaW48R3nbaMqwr7jV2v9
bWsdrJNdvMRfrEPkzclt3RyVslN5DtYI5XWkCHsAqWruYKxc8k4KaA7J70qgY9jpaIKm1288gjSA
urONe3KMM62HKqyH8bhS/A4ZpqTefBldzgssjsdlIzj/3YuLj4mR5sCQLfNRS5aHbbSDy39uSMDH
uaCLc1XHrGqnazElNboKplPpBsV6ABBSiTq0ICBNlkcuOxXaxFLCj3vIpwpzur82Ajs7zckm6bXp
OfTNVD1N2V42Whzc2tU/whaIJl0rOZMvMux1nC5zkQM3JD7TUZ+gi4TiRnIZxKKMpnSE9QcGW8Om
uitGN7Gp1Tr4EmZR09MmFoo7uZMSCYrCHqCGWNK/rAYz/WGSozVsHyvAZ9YYaDXblGlFmm+1nu/a
fd+8060zYPjl8BSFKxP3lFtX5kezcXuliY1YPFfofTgiO0B+JKZOQI7kXFE4CgYptx1LEC81dBGN
9DYgZWgWoI53YV/u4SXC82cyE4zFdm2LRpbHih8mOC1WxguiT6DKNFR18Fjaun3VpR1/0NDkNNzC
UW9F7gZX7hrjZMk+D3Siu7qN6udWXMduL7oUp3VfH/NqVG8bMu6f2m7Jk9S+Xqljxuo/Q0nJwBkF
tj8UM4I+g+598S7R5lN7gbc91862fDmiapbUAs/5aTck3X3d1+Y6MGgkgQWt61aZuixp7lrvi6a9
Azz0ve57H3VNnY2Di/TWTEXrpk1YONHBjY39bMvOXrnv93sWfDpom7Is2ozT6bXYHf4f0smKpVq4
cdbG7UYM81ryxUe5A84Wuv0apMgfW3I0sRzvvLpdPyQp8cGhz/PeHqt1a+8sylx/R+JoK0nkFnOA
qXGoX7xibZb7hXWJ/1UKjDLFlU82rYcA5rPc2B0/Nq8PTxMuH2gCj2TNk6KivgVdVTWtiRimiJFJ
k7ep2ROKcc9W+j2I6+6L8xAApCna8sWJnfJ4u+r3LJ79OP+KQQJPcZwjtNZu0EKLDPn4kZOCgRhL
YRyfgyQP2qzpFGcBNzkhhV4JQMRL00ouNLtxR1g5rjNrG3DHAmMU62mB2X9Idsv9wrS6nQ6kHe/V
EcQD2Vj0i2nfmtpVn7JjQnFYpdv5/89cax+ivuhQtbxZ6y2rSq9ERIOvPKL9mPY88XOCnJog6FKm
TUqh3/MYH4OxrHTWhoNEX/Brmga7k4J9Hmgj1JNJZme95gyLEElZnjoMW/02IZc3R1MWdfutzRv8
TDUfl9qh40dkORECCEtIHXkxVW4afhGkXd6xi6Y3h2BvJPNFAaXwMBW0Shn3X+Ged2Ln6LaDVYAs
dMpj3heK1rk0QPf0/huJNQfjEZeTmrpVc9ZGxvyzTVPkfOiYhaCM+cF1Z5qfP2HUl16GRByUB0hC
3zm0Th79DgJLGINFuM5sMWC275ukPEUsIn9o5Tr+5VsVX47etD4ONKHOxVdRhHQGQok6lRcUoVHt
jTOEYd1Pf0Cs6dgByL1H9rrv3ydep/5Q5WK536jF7dFVtfOHXPP1YSNvqzyvwonfVswmMvXadh4v
4bxTzQadabwDL0rdYtolrfDgdwvBWAaKlEnWkPcUCj0xTTQIefSxBxtjG+MtfnKROtf5y9TKorpu
AB3hIZLL2pFaFfkz6wOrwDtVQjtcADPbRLNhJ1cX1bxNnPMWhmh8o9tOTztxQcOhcfOp5wmFzg/S
3IlW5IIxSZazzK3NL6s3QjyZmgXUgY4pSJo6rv0rTRBWtpm3PThwVq4CIzvjv9Pe1v4TuaEAIq6n
Kzdzpp3hKsPYOUqLwDqaWlzZ8kdZVbH4tdNAFeeeoVh74AntF5fVa1qtVy7IYMlgVJnnWdCjKGPp
LES2JJsqOs0RM8/DugbhelnJ++kOYePtXNlQcgXPtOY66cPO+Z0AtX7VgfFaPkI+BWeXJiS6/Unu
5nrjdfyGllrPh1HkMX9yKDipAW2ct6oIVwBlLFB1KgXaio2m7medw5Y9EptblCd/VfZH05ixOqxV
HfonSW+GTMNO4vk8z6PlCEiixr1Ogvv63FQk7j6ww06LE/1XxGZZ5KzoTI3FFLNmiOdc8LAIkQ3r
Mt77Zmapg8o5B+K44esVYvi3tGE4n+PK5JIKpGp2Dhwhx4fQ8ss7dEO1vJoOmpO5UDD6aTLeMHuB
rKtOQb7XxfPe+ibJwtmX8ynkjoj+8yIdfWCJze3JomFGd3UST3983mvmH53HRE6HLMdKHQa25OR1
BbTKPqruQPE0Prraqe9rd5KnRizrY6JLl3ABroSnnk0G7yCSrLnfWywNQIHx5D/OoA8rfbPvv+pI
7sVhHMguvWMJq/wejEPy3MlhazK0/o6djUugvmEC9Lv7AvxjYbZcOuhjcS4uczIwVglt7znHCMmR
nkbWH9tcmP29q/uwuez8xE9YQhuC3EKAmLNoPP2AHwjUZVhwSNw4kXrg2sapy6UeFmEG5bkWqVyN
pNbdAxrjyJ+wmwtJNAdkouxQkpLcMEUjCvVAKGrxHwmRyXaO8BxtWZ3s41+oWFjgktm2QdqQ+2nF
i310qzK/Iw7X6OPi2+p9m0KetZua+bZtBX07ouoNHy9K4xzMUlWfVjD2TUPuYUDX/FfbTdEDQrV9
BUXZ/uGJivAZMOZmQgPkSnpJ2XT9w1JJuBe1LvI4V0H9MWuXMczKTZg5QLdbqlF23uBk5r92gZyk
MaijFz+8LcpWJRFlt5m+vp8LG99NZZ9875GMn9gM035NyUw3NRGdclcPTfBSecvy3I/u/NPRfkLR
kSzr88CHY9Cvg/ZHPVDU7yaYbWr0KL+6nTcVbIust6YIuvtu2B3qLmx4mUwc+zh0DlIid0kXRGyV
Hfcu3P+6M4N3vdzgfBN0P01M97PVLXVNi+TlFaFzGGJpj7fB8bGaw+HUWKXPuxupL21b/2ryILxO
s6PeJ3dy7ws5CWRUSUsUKF1mSY/UF0zeIwDlfKSPXl9BT/+Vain4PvgwqiaZSLQulQXJTJAsXb5f
2jL5jf+OiI/6pj/p4exE2jzDwYXvtxf63HhIesLysdddVhflF+Ycq/ih0AzAPbnJlChfBOZgaD8B
eZMntN9TkrSvqo095E3u2kOfyFO9bNN9QdaDcuZfEApf3byCIqjtvgdRTPmnrB31Q/sw6an/no8E
Zx4qDYmzvlda0F6R9jkfTKyXPoOUC9/j2w6sYxBN/kHRaz4GZRjBiGsz/gvD3QtPjdtGj/vUDtd1
CqeC0e84QMLHPfBItTzhW+fpZmYA7R2reTrt/dLPx7JuNsJstBsdwrgJfhpvF687BtCPMcYUUvbF
+NwLVfxb4cUprUhx+B120vkx01D8EqOQ35Xo3GfU7P7FmdrubijEOmVO2fingrviwe2X7pgwiL5H
1adKnjev+68HswS06W2ZxlKHxxlyCP3dS542E9xIo8UcmbO2v9wGNiptE7e+a9GLzzGMNIIZaesf
odri34Zb/85DLv0v6SCOoicXnWSA5Z+ZWVPnDCdICftIaqV6L1xDFR8Pwz2jMmzrXbHrb15unN8B
zpMjZQDi7TIwr0t271OMElR0b7zjPI3yPeZduTTrUiFnLAwyq+Zbwb394kY+f5UYI+9PldxMFzYo
4P2C7Y4zt0U99NQE6p5U7glxLfpIir17oERmhS9nV/TiNrL9weUcId3l3p0jCP0Egtjynp10lXO2
a9zeOwoyG3BIKOQVt7N/fCnKVxviy2mrWjxFqrFvez16NvWnwTst2qt+iSX3P6t1HCyGi3G7UqyJ
BeuIzL+RHdB9WuJ8gIZdWX2NZe7z9xd5xWhkWLxfDATMG4YkDa2yhTxztm/5e2oE8hcIcJYIUGMX
ydXtpGAWmWBg4hghtGaLC2wDy8r7VvT4Y7TqquPaD/4jMKW+N+CR9x4AR2oitT9bcsPKA3ieK7Jg
VYCQcclR19JHHhkV9i+JbjYUfSaI73kxVa8NojdoqSMs4+aiL37NW65m/FYgRGYX/b9ynopsAo2L
09AECU1DULGVwq3LbYAYlMFjQhn5pIXBlhTi//qLrgKB6Mt4f+9Vgqc/weGFcSy8ObHuwEKn5bez
W4TwdN69crhQibjy1TdO5d3RgjEe2hMh5q++G1YnZbDmfPjlMIWw4tjYP/MFAv7SDMXa/R1Lrepn
ji7ff2jarXPo8uJ8PNKs7MEhnkXzHfwxaCFSGuV2R+ASNi8PU6t3OigVusQP7XosyoPdVRP0/ERr
493h8Wi2Kw2Ggd67reLE6GP7eOU6kD0cPS2m6OK3cdha8y7CEsjugGxf7acqGvLoxbD03HssOojo
YxAU8RUjzP6PTOyqO5RbN5eXkgagf1EdlcIJGMha51SObhfvT70Ih0ifJpqLujhPEQO6Ko2HRS84
8BK9Vd+GARh34bIze/yp0BtC+iK0dwwNvt42TAoBmPJ09kcgjgrT3M7i0H5DajjCxcZQC2bPB0zC
AnLCeWh7oEUWzaHA0Mz2Tu1NGqQbLWk4WMg6W2T+Gpbuk0JYii9eN5mcbxLtZvjLmeYxO133wV3M
1cvZ0PGjm/ZFnCHPKjOn8QK661Ov5zNbspx4ireJzWO0yM4piqu1+D6LiHs4nkmZfIKCGWdGGJPv
NOwCxTHwHrrtrK4LxroIDYQy+05CCCR0sHZdD7LwcuLOWzjMYwXk1zyUMjJ5xs9dTQ6imRfbn/wu
Sqj7cLW/Z/y1zvdt5GD8NUVOZ2kHWJVNm1NMRed8koftETSzU6g2r+Fs3PFJI+B6V5zTvXcmMGME
jJcjWgzPQKPxQdm2q55CjYQHAzk5/lGi1ETnts+V+S8MVTMhzAAcf8PEkKsfvT+7yM6r5zEQ8e1A
ebpU2q2ebIfplTk5K2W8Q4XvKD/vNrSIavRk3BS+Iwx1bgdsmhUx6Ub3DqBGvmPviP3qJDy/8n+W
porEIwLnxq93nMS0PeUoWvF3jCz4CRxV9sTb7n1Sv7SQwhHYo/LzC+bJKE8Jk9/2a7fhx3uekmrK
Efcjn3ZiF/xHy5RvKy4uIp43C/DkTMZ42eJrIGQmjX1QP7O9gwN4jx0QChXqgJkPG8vG8VmUC6OP
tBBDUyQHg04RBGd+wiS6uE7UQCbjRJ7bK9b1GbU4GpHO03Dti4IgJzrm4KfTxrP7W9ZhjilkNXhU
jjiJdY7EifnpFhWUj8l87guKnqPmI3pu1ppJmrO/sVPTv3KWx1TVczUyG1Ke9v1f2hE8I9HUCE+w
ATqi104FXq1hISsrp17FVxPYh3xhUptysok+y/l9RjO03234cfCF0vAXjOBz96N2en94CSCE6ufc
jdHBh9a0439zFATqjjozGnEnlaDa8ECyLu5cQ5D7GXHCiN9AJvn43zj0wXRVHgPaI1RvmfPQFttw
nqN57R5IVhAJ0/U60RczWLXcC5XneeZGAKCHZJW+/IXLVNZHYvPX9aWGXxKniQkgHlaF7TrdopiR
GO5jFOtS0YQz/SuG/SgKT4c8pR4pO5nTlKuXuXXLw3+KmXAXP6gRzaDQu4X1nbsgGap5PXGdeAgG
YxVV4p7FtkvMMcDqB4TshlR1rotQwbNT5Ni1pZdT83gv5ZJoRNbJ1DIbIik2w3TEbO43YZEbUJVo
wr+FO74QYFvXXx5Fs6noHLRoQO+r7djQhpGBf36Tg+EI7IjP634FC1puGPJWH1gKOAyfuIvr9Vr0
rh9wzOFi7UmiC2rMDIk29XHjS5m3Sx6QW/utH3rkBM/vZX3f59qBC/YLh4n/MWYKPDybqK7rX9qt
C95Ventvb7M+whqbnyh4Os+c5trttb4qbEXdeG75Sjb9ERrm858OXhVvYyjLe//Sx8HUhu9e7uNn
TkuWMYSZW81xRQdVDG18p3Sh/ls4SpKDaJc6OQWFWTAsw+I7+zm3frM+EEmO9XWng1peoq3n3q7I
oXmN1sWlAfKbzh7Wlhgf3ozJ96Y/PUnrLu7EAFEhPFU9O0Oe56Qfm+7ABFTUD1HQCPkZ7T27P1lq
NKuT0gELHFLNWVw62NOx3F2HUCb5QxeFLjOIlhV68k7gtW6PPgcmJy0cY3K/MfDvr6AKM4L14Kn+
cfB009xFXLGINyviRp+CDawJD9O+uqdQMYm9tL5lsyJ+GH8sfviiKfoLM8lEeJfF3bTvvo9shN/+
lpHflz9UQ3KXD39a29Ck6Iz7BL3EriqVLlMTQgPVBibIspGhPAYL8wSPtnGdzN3kJwymjivbm/SD
Mi4GGzKRmmg6TGSiVq8qRphWaRvbHsgYCbBNNzFWye+RkMCpYBgvyqokLJCM7JMca7l6RwL6Q395
joNZ7Vcc1Vr9wQ+BwMFP4YtXrZlyPrgx8HSZaVHQn3WrnfM3jNqGBQMrU4o8xRsM0Nx77MK+5/ny
GySivQgKzKG5sOeRivVfsIeDuZMmJ3xCLOGMQhINif62O2Uy/iwFGIHkXGsSfYcAZAQjSASxfsTt
IXP6mobvqczKeEXepNYZwoMt4qY505xrbA9t0LV/W4LDypeQkIvuPyjJofzPX287PFklTxw5RDvw
2kaJVjkDRq0hwLOJZ9DPhFd0AePXaik+8DS09XUGS+2fQ/iD8rV18Vmd9lpG6rputaEG2kl8aq9+
RS1l0wgXIZbOeA8cJGPQut+LMlxKROsZap5lnXS3nFptRI1X3CTbci4Dxy36rF7QBi7YNhHh89uW
tntnbkJ1HLrR/dpU2zavYPnBtMCk8u7ddfBbd7XHYJTSHPvvz35O4vwvVPq8irSdIaizAQosirMw
15H+49gm37fLVhTR/BEo8itUWnoEOaUFKSVkuqDhMLiPl6IJiO4NYvor69kwyoauWJaTRmodPruR
4TpuSMe1P0AsFoW5gvvH/e6D1HAzCVn1Y6YkuNmT9rYYlWtzneLsEAYG/SL1KpgduU1+4vbnYF0Y
lqNOxYNAUlwMauep9eobKIYk6iOgO9a7up4d63NOwTRf+ojyvqYErBvxuTPagGStKif5IeeewIYD
48jc2HSOZN3+o6QvAHWJm6VLCdBf84fNN9FAKgfD1Tckn9k/1LDaVFxopuqlALjaPgqYLzIqBNd1
1scilH+5XwbnvOIpI1o1rxhgLyUBAFXqD0E+nKqk8oYnbJaiOsZm0/JfHjnRMh2k08n1VJPWVVOT
wCtbPmARjr8ZVrEkWJJ0VR9cIZkApTjt8N5uQevBdReVID9gjlEwhLMYguQmtWiWTudqCm7lcqHf
RbRYIPtgruruZEYTlf+ZnOMMQrSw7fodu3W8nTnjyTGn4bEFAeMUiO7NM4aRETiQlsRzta/+bLvK
VyfT7UItMY8LL0ioli36Ts79Wj8A1+DirpcbDzBGc9Vdqn52YE7YrUE6g5kaf/suTYLRH2ki1PfY
iGmhRFRvtaWIxLf1iyyRcTwPAb6zi0ls2xueZC3sNyIlUOxOepsYxGzBgqvorKh6yowtqp67ncQK
UXxu4oIGl1/1Gpy7YA6hJwGXPB8f2WRzgPh+KzDWrbnXBg987/v2NNvS1ydpliX5gweVEytzYmPY
hVJU3vZds+32E/pLfmrpWm4xDUxUPdRzwPDvCFZKEkPgzW5573pKYPjiOa9HeBHDzCljUVG7P5hy
9KYflJ/T8MNbsV+zI5iran1oHYHhk0IsGrNtxizeXnne1RRnG1UVLtol4gIVtFCLib87Dd6K+DyI
Zi6gRfN6ZxFVq8gIj3Vip9PQTJv55vmdWVdg0rVUErFBQ2temxK2aLpMuMJqQ0zRPvfPbsSbrRjr
TzuPsB4JXfgGcy/Kl512efvVQKSI3wHJcvZPU7Cg8dpzsFY7ZKnjJr/5WvvtvI0h/BNmSVsXmdNp
Y8HrhpgW2mHhwf6XvDKsTRRri/R4U6MEJhzxq6yEnwbG0PDzHA6LGFIyL6RIUBuhsrm9uXDD4WEn
sngaj4wXo17BM0xL6GcysCjVF0kpXr+zS6GHJIduCOy/ZC/G7S8jAMf8RagLvbcZx2r0Xzk3q/fl
2GFamhQRVLbeYws5vU7H3FGLOg9ONfF+T2uyRDGXVLGaIHNtT4LEIQLyxM3SOqZqzy3zfWIYPDzs
F9T1Sp7tUqj4tS8Wd7kn0nQwb43ScfA0DiJXbyOSav1z6EG5TuW6J/rJQX0LU1/Imp07tPbV74Bh
f34NwKW5R7hF3WxhaXZ1cErJKkYXyUe+78z7wzdno2Yl7cRXt78BTfvBLlvsjzdkcmNB18gVgsDZ
+4vs7vPC2dsfQdAGyRseNvz69MmNpzJXcyJfkrwO3cvAREseo54T6N7wXAxnwp58yB7tEBocl+yj
yDaLx/yO5A5nvYUK7PQgATEMlkNpG6T/Aoezy0voEvFU8aX482zOY5zAySBzrzvOnWCLqruFBywM
M0wDUXdFhhq8ndxpySRnLvZKHDvEmsBw50KPDRnbOkpwrz6IxfiHfJiunQ8rZknS+LdBWHmvV1dZ
ke3oVv9v1Sz2Y/jeGt8l7t89qLcUOtMXX6tPOaLZJRnm9gw2uVZPwYDVhrXWu1+einYqgouRjKpK
YifoLe4mu2PqwpfezzccNcR4/chvzdnoit1OgwCsxeBdcV4reVK76AzFR7dj+u9xrMWP1GDKfVlw
yW3jEfu9gz+Ak3V+NPUQqlM52DnQkCOJE/6mVC/JEcP1S0s2daE6IGmzKJMedJ7FJw1EYHmigZXs
QUpQ9ikDtSxI664wbiz1Q2LLStGcq8b4n4LZlHwdGg6sa2mRNO4V7C+mQO6shWSSxnWzSYVxyeyw
LlR9N6OM1mQU7RxmbF4bmGkTDzOUp50/mLwuZbiN54mIq+n7CDByO996Pwo/uo32/YughFi/z6Fq
MW/lno2w2ykk0w8MNA7JJSHs7MfSJ/54GiqV9J8gAhvdM8W9U/1dtbPoV0BHQSGHJZHXGNrCW17F
RnIxuplb7hl4Zdu9xt18Q1bcwaX8H+MZh+QStquI0qQf8iF8KPsWmH4swDhOu6mX+bwR61IdJSEX
AZkMI7zFQ1NEuH4TaW33rZdSJ8+62VEbVzPzs64x1ZubscRtXn+uJV+vpvYJOHvPXc2c6a5lFt4c
A777JDk0tkjkuYji8XO6mf/xdCYb6Mjiu+vveDakN94x5kNgopcjxYV6mqWBD5HG+fcrj2XFLJ4e
T1Pze+gM9cdOGsFKxQYs21DYhxCccGo5xkHYCC0+W7JMzXekKKPe0YjRQ9N+nsr1EfJg3W//YUam
/ZrgNPGUYYJduYnaxme3HIsmOm5J7zJ0zo3PahDwVTwsi3J8POyDZ7Yn7s0eEUoY/BzglX0zLSXi
einpCeommDp4YR9soGawVT3liRzEAQOoGX/bbdr1BU67rw5FFRJ4EFPuQBZVxUoAKLtm5iCIU8ss
HmFlSGI7PsrSb5N3q/sEilfq2JEpx1c50H94ZPOkzMZsgPclHvjIMa7SrMLzFr/vCmc91soq51g7
Vm7N5qQx6A328X6IBIayoHDVnvVO3sbyqXA9Ko9rIwd2NYdD7236BeZmLoM3GiufXdVsYY3k9zpx
/PVqx5bA6ZXvd8ILvCURg6a68k+E4jnea9upyrwGGxPvd0NWgvvTiRE9TznBJO093mHyWxdn6eM8
DcsgD4lSiHT8tM6m6e6aauqxhBaVZIvLudzkyvLE0SdpvwbJ3UrI2v62oRQt3Ks7WvtAtbX51Sez
5ssoXfdujRNRPeOA07SCY08pkylMIOosFo0gnAIjYurLwqJE+EepK8kl6KAuSkwdzRjRtmIjyMf9
iOLL+DSG2acPE1UoxyMZTkvyzFC3qy6cNihQDPyEF3/2mqr35zYOHmNDvj04f4yHjMRw/bryfRYb
5XKKbR2Ui/hF5spIQJHDR6b1qq8LZlOZ1dxTQ32oCsVAM2LpkvfW5pBJ5hCputg/DdEXBMGxE6qH
TwDyznm0fKnm5ZgMMKWAgGXtekfCgaDkOmeJp5cdFYp5P5BKAnImZnIuo60ALieJoq0uXmVMVz7e
Ym7GYzvuG+TSRBumnhuGAk51nW91WUUhgQlQZfNiepgkWM1wjou7cF3o/Z70mmBPgLAPzPwfnTDu
yAMqz420UmHd2m/j6hIBdmIDu6vu6fo352ufhmTwWd03lp44edI2MwuC5p5vdN/RHDL8ufn22urS
6d4IdInD9RrtvtTtHS4TUz9hyKlPPc1388UAnQkTMhXQncF2SniI587f3TWcaV+1Wf9aDGHcl8W+
vjGXiKOz0/fVv7KAP013G8x+xNjVmUSX7hxf/knMyf5D8lL8+x9H57HkOK4F0S9iBAESBLmVl8r7
qt4wqqp76B1owa9/R283MRE9PZJocG9mnownEE00BoET2zBSejeFv5j5P4734jHx6wwBc0wjsVMj
8SQCT518WHp2VIfSidPi7ISyPlSlTT2SmUv/NImrjQOj8qT/CHaqDWSRGYQMTiGMlDMB5fzFQBis
71PewsXPRI7TFUzlUTqxdJK9N7/xnNWht3GDJrDvZrKcMDaMSqI8NKzmrjZUOa73fUsekYTiaqat
MKJn8PGn60SASkFbM/kf3LNph1lJLmTK8Vljkz/0vOJBYeik10+8eNyfskxxfBPy8S6z0mlzxN3M
YD6BApNcow0T7XYsJIn3lMxXzLInQ0r3KrvKHRpd/W+SNcx7jS3qFaOOh7EB7Kn87KuQWo2ywWd2
UmPbFZc8rD0B7Tyq5L7u+3y8zXAudk+KCjTvA8Pt4H8klT/KhzhkmXHj0GlqbjJMBlBhyqCS5oMV
pq/O8LDKS9t3C/v2oI4ivDZgXY9RnALO5cM6xTkv43jAhJo0gfeDM6827tbkgODOeHB0fki9laxW
INzIue+zcmLbXVkmng0Sb7i+p4Wq5juMQ0Ag5v/T4eFqp48+1lAIE+UQrZeocoLhy+FtGQ4cF1lq
slWpU/4O+m7EiMUNvtaE5QRpDk1h6hKuQO6Vp8Jl17pydhiyrGYJG1V62fPDLVFFJAKXBHJeU1ZR
sVX+WmD3Ar/GhhRbblxPHx4LUx+3Wcj+XhS9499wjArcmwTv3XjjEH/y8YUWTTF++Ep1zsWNcOWz
fleLxPUW9ZM5SZb46tuJOvBvFCao+TwUBSnTNmqKB0ymS82Jy9PFXijDgYFzzcxTJZzXAKYL0JgC
j3sQ8ZzKBP9lphoMyXm1+O0+LOslOJRsqf0XCfSQ0GBOoLXd4QsZvhmal3kXMoUTIM1n+7I4ec4G
Vc4ecKUEa+S97Oa1uYYygkeqx6dpX1ZJMu97JMf8cY7nyNu5vNHTe1vaa/hgzv9k5HPuE6yIJPAE
dud9UCr73OV4qm89BwDXzcIjElGrMPJSkl3iiMyhg1X5qolIPbGkI70Jocn1jp0kKY3RnI35o/GK
+FzyyCOKNOKKf+Ddk/WbkAdZeLraXfwNeIlWcCWEBMX8MQgINOlsHh4wyxbe7wxPIiEp6lPv4+Bk
tYYQ19T1mIxBo6UdYGK/xExiQAIOtWIn1nLqpZCkz42d97T1UkiQuIz7PBlnHwjtNjfuMEGucJyI
83Uj/uN5WmJG6gjNVfUlyTCv+keCY+m4E2zD1n2/2MRnrSmrn3Cxsu23S9g1XzA8CQ5neqzCa7fh
4ERcpGwwSIcRbG0xMrbpdKF0seRHjyWolOOqah1Abm9Spzmti1vaJ6AdpKeYrXv7ZlMsxZBo6ty3
D01TeP91ntf8IwPqqmOkwuTeizli7vNs5FTl1swojMqMhNjBexqVSYFlw6fCtjodEg5bZ51kEKOH
2CkBTqyZx/8bFIXrzroKhuIQI/w+Y4PPCWuRGr4FGdiQFsejLQ58Du+ZaFf9LYQsslPOj1MdSmMU
OwWIjHajOaQ4F/7jyyF39Jq9tGr5f4SL49gldimA3YE4QPJlaOXGZa8UIFbM6a9XBtOr5gn360g/
tLdZN2hzPzRu98Yn6v2vpCr68UelrIBYag9FfRLZZJpzWhqU0a5pk3iPfgwPJYl6cgjCEn5HFWmK
fQtdAst5mlXjk8TCbk8Oq2nQJaIsklsurfqH+uMyOKwmi59HVoHervU5Xe8rjFATVwFRS9YFKg13
4E+xUic0iuBeMb3r1t+2GFSy5eLmVJQxGnZ7Sf1C8VPUJRApFltxXxKIrpXM5c5FVcaUHuGjJGHW
lVNwAkWcANwIc46FpAdabiS7p1msabcoMV21WyZ25H+czG+Xs+xAhDy6bhLbKxWKQlWs222pgTR0
ggPm2mFg3eRujwK3icjZ5fuxyBwcZ2Dg1H2CwviPfZ2j/o6QTD9NL7L8BR0Y54dGbr5HHwQUG66z
PKOV8ZZPOtc6J7ac4V9WT+UlciB0kcLw05bgutZPCbN4fgj6GRgLeU8BaxkccAUwgPLobWnA1gFm
ITyNb5Z8xoNHqpU1YNxlwAaKFYWd92ortxMqf/dGVtQcY5beliNWAU4DKGHr3sdwcvJzEykMxbGX
rOrSRdz+6PAifEjcqW62w4K+cmFjOJWcqFqwfFMjsDW2vGh2xDqHFviAne8lbsxp24D8EtikQv0y
M461B8MF858DPPVKHmgsMypeVPcQFXEVH9M+dM9VW3b+LStL8pR9ccW8MFqlrwUrHxh/TAtyC3Q1
PFoERtb7qhQkvh0qC++6WncPLoXI5Zb6r/rvzIWDJjtRGh6wxaMoAoHdoaSkQrjdiKwWARsRzB+7
otYFvcVT1OsTJwGE0WkuXCxmyEd0Wc2reeZpgHl3zdJ+2cEuWvFWojx70dEO3Xpfa9U+DvHsl8fg
qogHiDb6GCxtD6E1IguQ3TRUdPneoeaHKk7IIAlDMrOW2HdOr7S5hC1rF/EuWkcN3Z4wYYoXgGRJ
9WceA5HfFj1x3SOntmqgcDWI/1oUtpt4FGF7HOYcup1H0OAzxQeOUMrM/B7A8WD04/hEJ0bAe8I5
LUCEh++pJDpz5KS51rskVzwKWcsTAU+KQHKLcXb2bxK4he5+ZdFlv0GfIOr/2K6piU67cZWWAAbb
2KUGlRhumGCS6MIblz+pq1eUt5Y3je54ZGAN4QmePYnRVsiZIs1EgneoSePFWnzLSVK9l320nppe
jMln6a4xGEUJEGk6ZMbWhmQFztzdOAcAKHophLeR3hTdQ9QdUZM6bCIHbLdoRo7jgBEKBfcbrmtD
exIJ04JwNK+vFTv9Moyf2SLKBSpQsxQ7D0BYtEf3h9JrZgkuhyvk4hK/NKeJrsr70GZ62enKThTI
pNOYiWeqR6bi79J1HQpCHLZAe4DLCO8D0xSVB3vJaNScpdGgpYa6ib46lJdoz0qOLXhWtnI8tdVA
LDyMk/FC8EyFv6EF8/DJM96mt0AmzG6J8ImjpozLOeOrZDFShfCh8Wdkf2URUDTNW1RZ9IdufmCG
X+rXEsbcf/1I3o8ccluCG5D0F26yvu6LatdlMx5iEkE2ufWxfrLOyWcQH7LCn3OWQOThnGSVLY9z
ES3qYBtT2pdMUhCKkBqF7aWDY5piEJJxdwxNpUjWtqx1N/mKhZZdMLzXgpUkisapndMF/1UITCLB
Op8fMOwwbep5KZ8CJPF2lw2yaA9LKkcAKGXBuzMJo3m8W9q8vbRc62TL9Oocq/ZanjfWnfsUd7kT
7nNPjbdrtwp83yt39k2Jk5SEdNON59wjer9L5Fhg+LcZNtA4FkigG7q+WoyFg+5vF0LnTFCrY27r
pCMzV08c2F4NCNL0KCcGmY22Kld/qoGE1aZg4f+XV2zyGPYk7o9ExfInZ3Z8uAdXsYi9s1kMZiY0
eGcDtwNtahaL+qODa0KFa4XJnVQhdJWOZOnOii59NAAJ+PPTlHz0lMfNO3IUovzDnn30NhgB13so
RkOyZXuk8ZeyuYPDVSos45GWPibegUjRQRDAbrehnZw/Qe8MC9YKwQg35iDciNkPP4udCGhd8Qw4
kgI622iMI0xeZczKglbAt6XRA9AP4eG1glo8/wnYrGYPZe4mIxFlB5ghj8zKDI+NMZKQOzmj/Ji6
AefY0ZmIH1DkVaMjrFSLmKUnNrBEgKOJ11XZ0TReO951nHTHU1fMyc+U8xBms+our4mdZm8/2hV8
U4Z61+1YCHGmgZ7tdtuSBpgToPCJbX2aj69RkqngUHnzPB7mfO5+04iD9nUoHp7r3FEtaVCHcB3z
gwdJB9vsTHZ49T9KTP3lviisV2yWNOci9kte/Bsm+fkzSlpd78q69vIdkIcJrauV4bFem4wAYJvd
Vokt3wYQE5gi67r4g7EwKW9a2LfvQsLNuQFX5D2h85fvIHVW1DyZ9JcwnEYS5Rhx8L2tdiY8GS+r
V97jTwv/oagm+uyDeZsv+Oua7j4KVH0e+xYPKYCI6I2gNRD1qSRGjfMqb+29XyVE6rMCCS6dptzb
IyqMeyyFljxYN5asdCh9aq+YrhgzL+Ci6F8wTZWdDz7z/HTIW4XyEEv424eWgoJ4C3QiuhQxRpYd
ucRiPhWTF5wBIg5HkIUDYYM5jXBqzxxO7slSVu4+a6xDirulu4LwGyZ0ib32mHkpTTkDXjsmv9UW
PHsK7QYHQGTrm4hz6dylDWLVFXluyCBCBuAGjsFjz0P2hf7qcsnador0fRnksfOMNIV6FC7KDBc3
6Lz+vHRJaQ4Zxm9nkztR9GfpYtATJSc+YLuLJH4V9EvinkhDMv1GNYLIa1eECtHdWbT6JFyeh7w9
egwTbgGledePWsQNlnGLjynwrEY3XHVdV7s2hqQNZDwZxi8hI8aNTdynw9tEBxi7XzGY3Tg4Onsu
r+bgzVBHTvdQGDqjjkNJOeGZCKhjj0PuarBgU4dxZ+0K5tm+Z3exXTHaMTjSb2Vuxyms698ewsHD
PDB138YGRCyWU3z5LGJ8sOCboc+D+pYNPyAxuHZTh2vC5eE/WxKPu2Zd86fC1+VvzGd86XOGHTL9
fJEsLafpFRzoYFg4liv6r7ZA9mGcIw+0Cv+319aaVXjSFvUu02vYngKLZ4vHWhGJi9GRviy99d5V
mFX31BUD0hFY2t5TV0Lg8rWETMoSc3mxHJ/gvRAo7+9wTaKZJwsOTkLoo2h2InVq/b3OtGNcaBsM
02PWM5MzZbIb3rXw6ggNO1AQwaDwuMkHohhb6cNy3WjwN29ot/zAua1jngvptAwHTpdluCvU5AEy
bpz8s1fB/Aa2nB1iC+LtHa9EXNxSZef0X0GiKcdzp9Qc2FmU7j3AZXVXe8gNKJVZ/mvdpL5NTWny
f730XEMnC2tpDvohdFNKHRCtOA8Dq5wmO6Bwzf7afc5E4YiuVPxuJ6z6+dtASULxNgxrdxei/lbf
ofJV94gfav5vgNKXb0uxij+cptr6ApPaVHgh5uKnVU7xWPVugUEvkJDkbOFGGNXFYOc7qVyyQ0w0
bE6GyDXmKUoVYqPm1761U579jl7sOj8u0VgCitpYfeCyiJllGL/KnZCaHBASoX9aelYBZ+g2k/+0
IhB3n0waS/MfVCa13JRuKsMnTUze22HgX4qLaKrh7yQitz2Oc1Q2N/RDlig5mUKdrGdsZ5su7JaJ
3Z3t3d0sA5ZLm0E5a/dStn4VPeK/lQt/Y+3+a4os8i9ShdLlr53G52Yo4/nSZ9WkSUAI0YN3xZv7
yGhSxq8tcYR4O2FTX/YGGuzzghuwQXEY+3OUs3J/aeDxUq3hjepY1D34b473AJZII+QYI75wqQXq
LgS0m22mEL8nJWJ0LJyKCOMlQbs8Kg69G+IJi1Bntj5Y6D2McRo4x8x3vEczUyp4G1uJPxQQ4Lhs
EcHYKlZztDylNqHDi5P7MG2tl6mvYjGiSbZNIqp5U7VxhTNbgbnDotKlBHs4E0BANLH3z2/YGNy5
GK8+AOzl7jFGl9BAg+TwrGbeUbsgbeRKl0ibD38VLDSUvojFDChavux9xc+Mt6bPBJuVtW/ULstR
mW/Tjr2eVNXof+qhG72fkMPnuacPgS0gpTTFr+dbr99yzmlIFXBD4IaIh+jCpkEw1a9Ve5sNNEzu
SMHFYFUbhqptSq8Dqmbem6/aFylyfWOUIjisu5+oqGFCmNU3GYLUgNcfeu/614k9Bggo0P7ftSKc
cZfMo0XjCosYCaBhoun6UTKpMQk3Gwo8OK0B3sU0MJnSYWitJ2B0UDc111Lpl/0D1Srsa9BtE71V
xWwBl/bUOhps5wYwUkGtCFNWc2UM4oU64YaI2YmNGCZEBm4P5akN+i1VtXXHAkfINw7sAeB9rwYk
VhSAWLxUjRvJW+k/YTGVA8M1zS/9AAkdFUwUPIlj1nQbd4qHR0KeIy9v3o8pnMhwfp1xmfxCeAfO
EGXTbJkcXHBgrjfhdFZWLSfB2XjZsIYh3NmBaXrqca9iFSxBpmw6DEPeDgTk+JUWKwjRgsUVzSp+
FeR32aohZWiCCbh61dR8rj16+9VdpGFJzdVzudrxyBUDfwfEgfPUYZmJOa/l3cWLIpcUpXIkcOBi
9P/zIpethuN55SGzhfODvR6TlzJR/jAuLc+4GHJXy/K3NO8YLeDB6pzqMVahst8W7XVlLIg5XNMh
4EJ3kbfI91am7ktfTU29R4/Gf12MleSXmKblL3uS6k2R+1MQuFBqNrLyRgp3WJzAoAK0V0F9CxSp
1Gr9aoqu/FkDmQIPRaOhG6/yCbHFwxCzuCuCgAU6q9WN8MLqOZ01JqRyxm/LR5uCXwtC9cSPFtht
CrSjI/aWZc7BTYOWOnB79dpWRdo+dlUrE/KcGfsGnG4D9SU2grtLQexabgXT2etYB90jb84SHqHi
gU58sabHPsB0/V65M575JW3Wj7EK8AByZ1bpVk9B+JCJiXMCg/ZIDlI6ttyMQuIRBazZgNeJydQd
YoIu4ZYK50owIOQswPH+t+9TL9dvkAG5Jp+JeTpBL4Qlr6b0v+t4DKF+dZcXrQsFvQ2vFac4vm+O
bAmrT1vT6uE3o0OszRJLdinQeOikXkDrgucNN1e35ZGWmToiUmvIsucsQ7Jtzv18BmcXdhdbogZv
UjAWxGPTEHvrTMzla5bFjAce4uvTVEhkpbKOw9+S7CzIkoCc70G3QfgubMXevOQI+8yKk3/EyHrt
q8l6bkxnGFu9XxsN2qMHsrfuZRiXT1ki0u92vIIGCdg5h5rXTro1bc/VBfwmvg9ERXyYwwNaIV8E
L2MbR5yldRItzXbJrpNIVdcckkoZNMm+mbyenV+edXgpqAp7w1yK2E4E5pq8tpE5TwJnyG7AZ/DP
WZ3kH8U/RiLkh/IcB9X6MfEcHLdRX+rPZXFMiuaUZW9kgefPslIyJPXljw8hbCR323gzqL3J5a21
yZhkX6JexOxvgxFUEAo2M7+X41hnD4ELkRhVoS657puPyLLUusR8eb+4CMGGwI5jwl+LVF80Ltbs
UDbAEPAADOO+HmP9ECjrjPteVemtrBYeyd4S5yloDtU+TH0d/tqM2+VAICNyNlQmyWoPKxJ9cUKl
YA2N+Ev7QMAYurYLmtOoltnbKWVgqqJFib8i1QJDn7+o/pSNffxUVB4UjMnDdrlbQBU326YZZiBU
JnP9cjN7UnKxuLN/IWDmfEdsnyKO4Etxz3eJbN3TAHlG+eITkP9JxkNNeRMjVr+0N03OunsXRp7l
37Dpf/FitLRug8IjODLC5SfbTm6afAr7n0rceqkTw01oQWx95Jij9CHsYfMTBWJlYh5LgzN2Q4ES
d2+9djAmEJmT8CZRWfjjSoPn22tM9988YTygEaSZB3o+Bziev6sAhOJvKtGa8P4KA8CMxmXV4Hlj
Q+1h5MfQUcvjDMp7/CyJABiyxxQqLICIMC5RJxNnJ6zVLasEPAzTQPGry0n3UyvLiv5gGSLVCToq
iiaCGrhhhGxeOV0aLifkZuJWzWTsKacHgaOhLlK6uiIi2Cr1uu/MBCbch6koYSp3QfrT8mD61lCD
ke2HJkoZsFO2dks9EFA1rCf/RlEbrPG2Sjs9NJfVeF54Zg/cEq+NcNXy9RtlRv924kVU/aONxzLU
Dr2srw1Q5jrJQG2rmCjaaIz+aIFfbMdONlHEy1BkjrKt01uvwnW8vR7mAPSXC0E0SwaAAGdp+ny7
ZqwcxjIVRPy9eP5GkvZxHoi2Xm4tPPMIUrykSp4vt6lmXEMgWqfuWRGy6AKSPZpqj4yTO7nlhBXN
eVyNeSvcnD9H+4RtH7KFfchGl074HcVArDiVETHY1Fiui8c5KXoKWIq4+NFsXKPTqIfwzTHhbLEb
BqRpvKoZ/+usT0asAhbJD+NA4qUUmqF+D5YvNMeo75pXXItGbUaOvVAqal1RjZOYRb8NFBq+zqC6
8RJ4UW9PYvHAWCd06NhjRI663aumdqvdoAfvHslnHHgUsHYNN+S1iu5mFiYbfhJUVvefg11d8pbo
S/A65LyPs7cEj8nMwvWjzWZU59xz2/ncFGFF/htSWlNu2WVl5feI3Dn0uzolXsyZwiakbzeCvJ9z
y2zDzYVJWv+dxgHiHx/FKW+zevUiOCy9Qk2O807d9CEOTDqUsjjfDL5qaZIC4tTLB6ruOQa28P5X
+JtpgBHOK4ocB8g82y2qWwqLC2dItexbt4wNkG5ZePMDj5a0+qfQuc3JZ29Lz8fIUn8DNCipX4iz
N/ZZ5IF9tjhY2VQtU8gN3gTACrlWsxkI/JrLl5Xle8prPJrSN1DO0fKR9vnU3LpikPIupfmbx12e
+7ATiAvENyNWPtqMKuJwex2QTiJsXPxff8rNA4uEHMBRmxdm19LczVFVIbBsWLXH/UM4GmtPXdmY
G17vvGrI283TXzZitBkp7Ed4DmyMv2yspXlLbF7ru7lQkdq5I//HH+WYN/4nIVKhnzQoV75tHMls
XQFj4R2iCGt84CHecLQm4ok3lKYL9zCPY3LkNJ7pbTlLdHYuv7HZVBh5+28s4exBwRpheYztzO4O
Rg/MyKRcpu6NsBTciyQ08XiPItCofTOyYv8aV+6Rkt8MbO8BS0OZPYEXQyDxg7F8xzPZBZuhs/ND
2s8Ajep1WnGIgm/VJ69U7XKDptvJ96Zv12nnKBNQTILsTYR7jl2R/4dWsHhnQ+RieOzpu2vfGy/g
MmGVwtZDYcjmov87I+tiJ9IVboxV9Bp46IjVnlbMGbcOQ0lNmwLseZ/kDOpRe8NAythVYfTxnyij
MOGbB5uLzCtOjPgrlEHqPoMynKB9MeReYNAYfT9iQOlvS9TaI6uPusaEj3fhTLIEZs8qWEr+wN5U
iDn4nqVzziYnyF85MOKTh8NfGnfaVjk5ltdQm9p/JQPmQQ9kDUeCDx+ks+3hVRAYJIHsgjYHGfCa
YYUIjhz33RPOiDJ8Rfujgktgq8x2bWDl41xlqT0pWAe385yI1zgqCCA6hAX2xVhnF1W7rN6QLBJo
KlnFYSkauPS3izeVt0t3DZQEI9LZU+UgpV8G4jfkeUmLEDWYLDAeXIWDc16xRKakGF1QhA9en1AU
6a39bO9RkXBqUuideX8KgWj7xT2Vqz0+TxwfTCqKV/hYYuH8Q1E8vkvNRoHqtlKbqaKj3rKw4JCr
CUVstM+7+SLZcXV3dYN4TzAsHu66yIkwBLow9zSBtIh4qkG9J4AARTqNkIMHvFJ3nhd1r3ic6m9m
WB1/R3zM71H3LDQLKQuElGyt/yPmZkLWZaVEQlqWJU3PS5OkT5iw12Q3QDvotyNUV2AlqAd3LHsN
uhy/UlZuO5lfH0eKMNe2cyq5U7nfVc+xbXtx8NeKOXVYsK5CS5lXS92Xqx9UWKnwUEQ1iwIVpggR
9bRA74irLtr5aEpcdVk2N7uJ97HzrtjoBp/D4LwlBG7IUjTO0de8Kvyab3hDD4QM7yh0WSc2N17D
a92QL5IcWaPWye8bf1kJGQ9FhjppOgS10OrldpC0UnNMg1xO50ZUje1KeiFs7prSNW+2M+2V3rYK
9zFnWezcGYjo/iOg/MI/jtzt5hha7rj3RnK82gwCvByMuWgqjvmgoq80DfW/EAcxB4I1mv4WVVDR
7dCPLQQC+O0vZggqujap2qlx49TLO3Mtlg6bTeLWr3FKUeg1pxxGOpJap5gFJslr2knSs2gVLCEM
EqRI14yyhWNGAuNb41uwL1ekgX2I8JxCNu3QdPeVzZJsG2AszI+l22U0e1bdbxmVbsOc7bT4Jp1o
9k4Jh7Vmr/D433YRqv6Oxbo7s1Ns5QxRlbQ3NueifJhspxCQAKO47wBwgNABp2YEnHQl19tlzWHz
Ci9qx1MV9G13sC47d7w5nSy3lLwK51SQ3WZA93KQXEAHhmBLE6PLQlATctrFqGBPinMkAFFQx32P
d3XMuA6tU9sP///lMnm3ZCRtJS1vdzjslzMnIT+9k7JpP5lMq/4oRaBgIPQjPPZEpv2OlFZLKAdg
2sEL6vngaDpBNlTn2uVQ9ZHJzlWG5R3wiYhYeHLTsOQLZr0cY+Sl6l5wQlhvlAomtR9iLa+1HtmU
NyepUv8xHie//VIZrdF0hdh+PCLm6veYzjDgayVyJ6nsEAYbHHnaCTLpDDPjkpQgDTQnKj/oAo7b
UZoE7ZNvRXn2gzJzoNp6/XoQLMfax2Ba+38RtlcUDGtDUd30TWJ3o7yir9kurbvJYVd/w7IWdcNp
yDc8TtD46bkhb/FYyrDNDoIDx7W4pMn9zw7PPOHzJXO+hecSb0Po8as9ZrzRy7YTrInyhPqwPq8y
6aLlKEkj+RywiehLfo7ZQ5j3Vse5wdGEPaSqYo6aSeAgw4LQI/VpivzA48R5xMDYim0zkLSOKPMr
gmofBr6etnWKooC52nhMpmM9/rF9WNyoBZ/WNmL1Hh2D0Qs6YEmgfAKOkpoT7tZWgeENThpAnxmm
xYK1P+BFMNfQiVFEVrADK3JmkEZYX+tgKZyPFAvijRlLvWwD8Dj2QHEgvaedg22AEyUnYThG6/Cx
kgmqDjjxICIPI0Qi7MPNEw8494VGkHh9Mp3mgIe02dSclRYiZ2V7RS4rVTmAEMrhk546PB0CGxGG
2Dp+izHC/UFLlDm/4cICA2+U9E5NFVYPovOb76a+wkLWDkRyF0XWu82dnpf/sMoFjFLeuDdVK+z4
U7lZ1D655BcPHJhbZnqrgvpVtJVKLhqdu7y4LMqOfuYZHBVLLd2nFvUQy4cI5LcvrldKFsqZmr9G
NWBPvJCUp4V1OO8DmkhiTiajYPctRNLu1jYB6k0vJF1BSAhe+mKXKfZ3FW4IvVv4FYr9FZ3q84in
ufPABGVr3vSDyZ+NdSf36I/0bW4gYLBkQVYDoTFJl5wOK/PRiY9oyQG6YZ/EWh3jqR2vWkjvrc9+
apa/FFsE/zqORLdAIFP8CZKy6mNv9LS+4SXntKHEEv81Y5sMd0Y48SMPHIBY+JYHKGIepNaNN3DK
P/+/EuTTnS0vSCzwJpa/g06oenY78iR7wOQ8Oas2rZ1vpyfYK6UpwocizdQ7WY/G/UJbrcPnueY5
iZOSV6FLb/Laqq1Q7jp8ecvkOohGV+fDLk27MMYMQnJ5MzMBYJCv0tacMzi8+hWLjg8JC03U+epX
37+BbGUNvMBckJaKihHo+Kg8cOku/wJ6qiKrA7SqvsxCJ/OOoH95i9OvT+74icovEp0FHRt9qyfa
HZr+buwheIK0bafpZhApHXKb1KsSbmh+8vo7YS8UfPpt30sGh7qgkYuVK1Z1ZiJ+lpHflxMeBC2f
Z09F7XYITuCW7B+UmIEcyx9QB1HIM8CNp7Mx4VKfSo1d9+DD5TSXlBOeOrmeiu9KJsn10W9XPB+9
XpeEfpBUJmemYMzYGxedMr501+rtRywF63p0M9W6D6MHc7yCjYYTQFRgrEzZjZxSaz4t8ccikuqp
9gpzuWZk131zFQiAZXiPAdyqf9KyS9tNmKQwC1MjviMAKC6kggM0uCZMkv61mOZ++h2cqq8HfF9G
2+cmTEtnb+bleqFLGTA6cJJ6TWRBEfRm5kL6RpBz5NfV4ODtgR/G3qOYszE6Ry3D2l1V6eCy0mSh
bjFXshUMucWHD5aYY3mMSs9ZtmkfDXBgrOl3oFPKYd+ztOBtGl5TsNsy8IPl28ZxD46Yy3cZ1m2k
1/nNgdvtPSgoXqjP1Emz7t+11iEDf53Z7jC1m+6eXWLQHxqGCkwYacngjp+xWL4HW48sFk07/+Zz
G9tHNS0d2e1hiujJ4XlLsk3NanpikyIE9rurvYpXTnoP8lJXbOBYqKHl06G1lcrO9RP9nH15TCf0
xO1MZcjFrYaAeot54ClaZHnb7KD16YdrIpdxiTpGfxMsonIeayrI7EZ5Pc0qQwdu8eDOpMEBftH/
vpuVk7xQ+SHFBYOv5mOMyVQdDBSB16WDp78FmK6pS1mmFPVtmXSiD1UmnAvFSVhWZA6PZ48Symmq
HULRbXOaPAnh5Dib6OPIc1FZoMGJa3YrAJ3g4LF1+3Gj3MbIEVF/zzro6s0EPrtLCGOvfBsLeD5y
H5xA5nSEBsbCoqoPLGBQ2IGKX0FnktrIrR5Ai3tduxiKZ7x23rHUbR6TnDj2tot7JgUM7oYahGsh
sBXw5bbh4Ewuqt6gfnVbjc3bQPBbPqD4unLbBYnA+Qmf8A7bYXFjgCuu2zUnV0YpWpXPF3r18n8C
KFBySCCd3XjaZAnYA69b3uq8c3A3D5Fzk1OiFNxmrrdGlyxTTQkfy1/+RbIdsw8eZdNTFWW6uSDV
EpXdaASypzwSyxVM7M5sEsMJC6lHhyW95UvLcDGjmLKIEhxzxDgQoKW2etjHTdp8kkFcywd+zbr+
H0fntRw3rkXRL2IVCObXzkHJkqz0wpJsD3MCCQLk19/V921qajyWuknghL3XvmChI5dtKaCfndkh
4ingMfeWvyUlD3eGDsdmi61PEkwgGWHvuGhYzzt9akjlbkkgoqBO64CwkQpZe4/9Pt64GmtVDCdX
oLEtuksNOxqED9OwUzSQOAE6kGHWTiOFqvYrC9PnFWFgdGJLGNrf9RThQRkBN5yUr6psi5L9FjlJ
7k33PGXId8LENM5LbHFWcryx7HtifOD/cjrmAk8ZnxDp6HnKiMfHv3qMnBKNas/G67trSBje9EZp
pAWRb4/O0hT3rO2lfyw5QS5GWJOjDIG9+ZD4gSYohQO49LC+BnH7iG9WHENCbCBUdq0aD0uOnv+F
dWX2Sm5q25/aKnaOppkIHxFDrC5VzLzxl2XdWX7jktdg7eJwLf6q0iH/FAwoDz4LUm94n1FsXCJn
EERkWkzr8+BkzZ1ZMeVurKo8sMYRvvptjOm5vywaGDZbsCSoD5F2LKCdhbQG/o0BrOPye+4cIh2Y
Ssxs04hRCbLHGeKdvUDygb+eA/f8D9ahRsrEXu+Z7z/n94ujItpXHiQC5ARTrd/rOu2wU0fsDCWR
xEwg2be0e65D5R8nbh2MOeQ4uRu11HBHcVrou6ZlV/UkFCYoZhfYhwlALbq9GUowgyxAVspfUU+E
WJoxXfepMZByA0Yy0Z0PvPQpn4ms2/Z5Xr1PTVx6h5iU+YIw9TV4XFp3SvfYlIYAs+KNub2yyvmF
hoYFBzNdDzVE6SZfeJDg3cARmYaHjqF4tEFW03+BoMuZPKU3sGFJKcdibMZA44R1ST5fSYu3CRYo
Cb8SI5ASSlH2vzqqMnGiUZDvwahd1sNlbE7EjbbrkxWIs5CgIcXGTL2Ka9kD3iZfo4+T5zxqYrVf
ZakYC0/yPyaihvaOJ+8vJbW5oBNFgCw4iyGjzEr8d9M+EzhJiqJ3GcJe/4rBGQVbxzGofxCnYRtd
yPm6wbAHIol0Vf91xwIB+5bKLj5AbPHTVx2P+cWFaFn/w77kgZvD/SoR8hXjAH/QMJknn9uzYj5q
8BP2zaeZFX9T1xuKU4zciaEg/mUI+W77OqcB8pnVLzLsv9lA9OeOddk8XeFhxIDkcRPtV+D7OBVa
f3kZ4YBQaSX5knwS/RcB2JFwAAGbtPkDmQoLr/TioT3KnUgWUCptQfBigZT0msZF+d8YhUjMQsBn
E0OZuHTxKNyiNfGuUxRFs8perFrnO7OwLN52ZNCmWzE1CwmJ+MweJXfN+Bq0cdptxmFqi2M7Oz5E
iMRmD6zU+MWl0mTptW4nr8kEAnCj0hXLgEHAyjmF1uWHCltn/MU+c/eN0kQenqIa2MdJj85w7HxM
+kdSCW6VocOi/Tw0Q3WyCoH/dqmjFU9f5qorHFn7g7inqcmLoNJ6WArtp7t87GJQxRr5+w72YYAb
NYR1gMaexIaTUPGSkT7gp0TxuU2V/se4iCMDVIhOdnTMzjeyaLrHvBOQG1Pf181btaQra6YA5/oL
fT2kVCeiZdyikEA6JstInkjM08shXLuwv5g6D7o7Sj3Lfyid4D/oehPAqlFGxzSJY/BeYYP8NsNN
P5yJD8Q0t8AaSxml84G9xVPhvUJZj9kQh9iqwNJkEtxGiU5wxYShTkw3+ukji/soCq8eZfLy2a5W
OWdL8ub9GDY4kZg0+m8hIpZwW4w+yVogDFYyF4zTjSgAw7xHE0j0JRwAkajwyPuT+0eTVFD7SjQ7
r6MijewE8TyHR6dKLW9JBj4AWDEy0GNRR9Mu54rW0E105eB1sPrmGhLx3lfD8ghJSPqIY5Px1nfh
pt7L0kvnA4gDYmEQ4IPh7mYRqw1ZsiBIuXD1HemVN54V4lx6k8U6MJq8ct2xRtBql5hFvc+GCCdq
GPRoeyZYmA/iSOrfoHMnYiZpAz616lgm92iJOdYhrQl0/KRUbVLamYRE5XF6hmhFFAU9qYNrTcj+
okYTqjtBM3yDK06RObqiHR54TfP1ulSz/1U6FV07oRzjeleVi/geySHqt+naR79HU7V05Vj5CSLl
JM232KebhQU/7cAeZGP4m+Y4Izah9JyBQBGRPNhKTPH9WBsuaKgZ7u/cDMkDk+qq4M7La+bkrTF3
rezIggKbMh/UChntvjJF8WhdE2fboVNE6zmlbvMLF0/12NC2kvzoRkl8bxmz4tT2Ju+/EvjG0Y2W
Crk+yMgDUxAnvADAtBwWMs2fuMyE2bDIDt29WQskmHkHa06ihOFxGgbnAze//BPXA2maGJWHI+k/
9b9eOt1PO5GVhggpZRBPJ1uWLZDZzH0KiKsEMORLByUmfD2aYbkwpdiO7oQMPXVH1rqpNxHU2jG9
vZvJbpNbXmogUFO/oubbRDy8yy5bl0Bvex9oz841TnXoGOR526YvPP8XW/RK7y3JTbcV/KzS/bpC
9kas6jT9PUUDIX+bmQDDFx6YlqBDppd0UV46vYVVRykmSlKkcHwniEbdmZdi38Zo0nfADzCKj5h8
//lyjn9XlLWEMdu8/4EriVpEWrPo+950cnj32PjtI1XrgJGhw+IEZPv0ToIHfKYQKeOj6HNE60Qz
o9iBrPXeEP2UbHFeAI4oOO0DNlXzdAma2IpdJT0WJBWxzU+Lz7D7NJaTnc5mLOJniAbMDXymFgk/
uiZguOAzJ14Jms6GPAq6/DZJiUzEEJrHp3gIIqQ8EtPlmWRwtMgwyCTJfiRGvnn0EM4PEuMULJdR
6t4GJst+eXOEpJq53QdCHwQ/QYCrcs/kKWfJntV+O74HXZqsZ7o1PUMW7RJI6nG6ipPik2b+Tfif
uEGTgvqZ4I3lcdERbUqO3+yMxS1rDj0Bmd0Dq674Cng34KEL8exAXOjATK/E1NTXBjKbe0zV/3Hs
No4Bk3aw7ycisfbJmvrqWPhQPb4Q6ctHYykKdy4JGHorFeAuqq8F1sYWAUhONok1fVSrTQ9woDpi
E5zxQQaOK7m8fLcmdsBbf83Si5j+Vmb81YBvY2I8BVi43gJBDMB3A6EivCZgZWGJJVGm3f4pzn0k
1Tv+tnZxuK4rl9EFM0+PZSgXogGBFNckHa9gBniwi5nZvou45gWigukOxpr4F4Wl3+2n1bbXfqzF
vAtcH+t6t1KQfNAW5dmRrcHMKLyS4yXxgObtKDa8ZF9P4fi7XTTtQZ8LA3RoKYJTFzFz3kslw794
hDWHo+b62PRtK9/LWcZX0JPlR9yRabEhkUUTj6fC4btTgo566EhXIPkWxcwmYEFGh+NOwRNazpRw
vKgb4/2kxrbD89hVZw+RjT4tXWf9I+MZgoIoIVnc2gqh9ZGAhu5zJbLT+RBiIVrdAYpX08+k84mw
UvuU4PFFYOEMVfftOKh0twnUA2rYsENKSOaew+gjV433BcV2rc4T+QH3I3wVu5HpMv0H1KIMd6vv
4ZZdQwzdJ2InTLhnetY1l9msN+cC/CVUq4S+Jaz38LGjdQvGP5GbBT95P+D0jp2pXnHXkfaczy1W
CUyqdX7OW9f5hbld4UmLkVzcEceQiiv1eYoSepGDCY4dmVnZmUzeegdfErnGFvBR2pySBB7J1XgL
FBpwBAjZfAbaWzqaJr+yuV1+pQUP6Qk358LdHOYEfKqAKxRJHxidA5U98rg1MkPwgiuOlM4m07m3
x32EiwChqjGQMXyClwCr0bkUI/NzAOiezot9NNUhYRlgihZ7ayGwl0ApUetHMmsTnB1Rj8Wfqqpw
KDqNkmStQN9Hy7ehflyp7PlzYPYObFgr5e5K/BzenlQo4vbCzqehbWjnVjgQuAMJiuJ/vMNXhWIf
PsS0p9pP/mlkpBPq44FFUOfTLmwC2n7mOKrO3jOvZaT5GLKGSV+Ih8NmCaMxwbfJS4IQ5rrUY+/9
owpZy8PMBfWvI/rms5/IzD4n8QDMyrCgWRE2SLYmPIFtcsFdoS6EEGTppR9G92VKwobXkm2Fe6ix
U5kLURH2P0KYxZ+WKVB9e2HqeI/3JmQJOsX9ulMCIDdaQmd8gNZmnN9yxgmVLgVTBuaNlUejnBVI
tpiOVfq1gS8j7tOMWfbfviId4LggSeQzhWLlf/AA4r3YjoCe0lPOly9/VDgJ97wUqPmYb/XWqU9R
5IkK76r0/6OJHtDvW76iS2pDgmN3jutP6CN9pnB/naCkAI9598hGSEclzgCw8BM7SHnTk7vwUF5S
zK44OiTiUU4kCXw+DYTfRwS3orbehimjXL2TFlgs5BQwJ2ziPCfgGtMel5BIcye870EyO1fuvHzd
Zwms9T3UjTB8dt2BvTNul7k4iJmf+AF1NOIsMwbqHDpO6J3XKKiZyfkhTq0ZUJdHL+MEwyEbovqB
5zQl0GxmSg/0uII/E01NuC+AY/l8pCyT7UXkiPCYEQdx9LvB4gAnrlaRx4K40x+i6OX3gHYmeR0x
J8LBZ0F4ScyoCdcNy+iZc94h0GwxjFpBE7R3c++TuzmsDVJ9ADbJaWRJRYy9O3lXDTbYHikxabZ7
J46ZLmJraXZBbP3ggMQgqt+9ktXHOTeU5K9JDsFko6csD+9JlkAEDVE6LFAXlE2YvzCSDWjeKwYF
4XEagHYz2m1uXIokAM8KKT1id7NbM4eedRMNhJi+ILDym4cVTFVxYJKW/rQdjFIsi8jRDs1EJOa2
cQ0LKVokYvts1NsPZ53tRx6Z0Dn1QR/598zUsPIhpax2CkbJ31b3PnLGsPTAuY6u62warN0GbWHI
oGlFq1BtlllgmS+1tmbfkHOTEGPl9+3J79Yk3oPoJJ8FNFePMXwmCumS6Sp+Ja22f2CgxsIkuanx
dwDUx5osIJTW3Du99xmVpLZvKKIXQKFpgIBxxX5AMpkvyNyJRRp8UVJwzowt9dlRLowxNikyBwS3
NZlGxybxyZrH9Qn/VE6BeUKRHde/I4Z5txxhLa/8WovHeYmIZFelCdhNzwPcm9T9Un8muNcXsAN9
MTvP4dgifik05BWsv6g43qD4hvAFsfOgwzeIBsK90uVYXFOCnZHmOn5eXZfe+O3nGhLe980PpdLv
PpBD5H63IxvVExb1LDl03ug9TDFdDT7wPHO2cwXp4sIttIKkpDDk73TD1nkuAVgxtFn7YZ1eTCe6
Ck24BkNw0UDLwoMOGIxd2Ffo5TuX1fxxw5vCnzHrzDQyTcUOdkPuM8hxmyw/Y62OHLDAfYQ2dMpm
cXWUCOOtJYKwvwvrmXjFhMEcY+XCz1pDAhonKmwLcHT51q1U/HDbxaBlKosG3KSG8rVB7htdS5lm
BImDuUEMT4Q4nTISKaivt56mm9eoPNq4Kf09ETi8UuEI+QWcYhfOL0yfY4BDS8KJD9PEMVuboWRD
AZv43G3dlKV/8LXMya9ecR/fVXYN+XxC/mzyWIZ6GV8JxFPlrxDVzk2zo92UWoKwHCzNrDjPLTAs
+Hzg+jDcl0sRgrnCqXyIbCJpIiDZ94j9ijQ9dmEOsX/jWj4njBUFaNV111hPSVLCI799p/21v0To
tS502gJ3AmOz8CJYLzm09o6PXD6q5AsR3CuBXaaG5rHHz9jwsHPYYrMp+u6ow2GIfvtJQa/JinI9
4M3G+zAAApoQg7O/YSdl2O0XkYx+c+iiEcdOHPKWqUiTiQh+62ucI/k3hzGH2ogDFDhpwhAJ8YUQ
7znjWHIp0RGSTy764MsWFdHVFCjEw9N7kjaZ9qTxADzhEn1CG0Scl+e23uOwhAGxajDIqSK7MeJ0
2wwpWB+86AoIhKySQuwXxE635JMwEMcVausr62e2Ky1K6+oYMuhAHJb9PxcZkh9eEa2kuPhWJiVM
+pCIZtVQ37A2nIgpnZT1v9CmgDBhj4bxcImZ1oNfHYL6mjQqOHiMLsh2GerQ7igoJectgXTozcPS
sorTGvkXp1IPrR3PBCNpLu10C2oj+1dMYiB1sZvhTSer91cXRPFldVr80BnBukCZ+BekLAEPLsbx
s9cwQNuQQl46P5zOCPzTkYdwT+lI/mftuBFCsxok4V3X+UDqfE8P7amwaGWRxkEvf8hpwr8aJljl
LlJR+Sp6/9Fqm9SPqrTyLop0ZbeLCjyCYpYItmOyOMI7DaH14X+wJGRSDgui4IhAwflC9z6FBzau
awFlXVP81PVSUp82I1UX6L/VtHgyG7pK0EXIAuHat9WvqJdzca/lWv1x1853902D4UHzmzk0Q1u6
+vWnWlAWHpvV6+0WzSr525mmU7y4DATHbRu5Zb9xqrBDCNE24l3NlXkf3CEaDk1s3GSvStfxrl2W
pB88E/NwBG4aZO9zDaV7GzkjY/MoWsL7ZqHT2MWoAMmKtn1G1tOQyoV7N5WvSWxIqOuTaZ3f1GDg
cpokEHcdMSfNDnoJ8aCMwzy761w/f2sXgR/Lq2BnYEBi65jsbIIKbyvsODb3OE466ty2RcuzuIu4
iiUgsbrHjgoxI860QANXNlSErwI7oHieMWYVV1LS+vaLYfoELFrlGKgWnkSb1s/0w9kHTD5Gbhi0
mHTpKM38bZAJB4Ni1qABbnYj4QNI77oQuNxW5Z0z3a1tpPvtQjdUvMzBoDjEbBQkuwThGe7CmeEf
rDOcKhbxsRrS2udQ1wLD3Ohofsab8gSrCmNX+FA84LM7Zse2G7HE9nXTJ4DUATb1LDeGrGSiVva4
eobeMLJsi1Aj/zVO7CIax5tHq1GPntuJY06qiVnvsSLnrGkHBw++epJ9MbgH+rG+e1tasRLf5Xn9
lByqIh0xl4c5xuUxxPj83PS+5oMFNweJAumxxoLJijtZLmpF3HiwZOY090PchuFdWUycj1c38zvi
VdBvxzOMO845HxhCH+gjy3qtf9hO2eAjZW9avqm8QeFMDgoAha07kmy7K1W/tneCET4as4a5Luyw
OJ1gSA0RlvmZwXp9dFv++Ete44KCu8YCA/lurwPnUmqm18dVNHnxNNQoODeMAQb+o8aYHLJdRogA
SvhZ3U2ure1nmXWSFDZn8QlvEHW7TXp/vBJI468vAvicd+nnGmKU4y5zdNa0x3ZTUJiSIUpKBZOH
Nlwogv0BNtPRsFT4Q1dkcAxUkYv0jNISfRWXdAsaKIMlRH8FUvSiWLTqbao9udI1w9neuWA/wSOE
wrS7qUNZvEuko+tnURL8pzZDSILuvVq4uBCBTVCc7llKhPq5lN7Y3iM4WMa3wNATM/GssmwXOBYv
oYc8F6BJ2E1/psBb8wes9PKudbV6RfwtmpM3SJBhIRYRwRihI9Nm8agP61YyIercVrAfKobprrQa
OHJtUosCZZhvmLAOetRnW6KZxRxUxT8V75fZQxsNayJaKEQ3Uw5dDIGqSMCi88X40dEbErTeBXze
8LQk68gSjlqx3qLjIhEVfjMepaRIyFzkHqRoYytj+nvbSZr3doAwTd6uRVFYEcKSnKvJ1/GHyzD3
vUMPjBIGac59XpfF+uDMs2i+4I6o4okYBE4C9v5mRSSu6iR60XRvww4Ag/nuRodCvguoTE6o5NMP
FMP9GYQZWnzUcoKXnibrbm4GtI3TrVAj25E51CtriCG6QtnFbSCQZLpbM1jXnjRqA7kfGncKn3Ie
XmxiNdiPB0cT9LCzXHs/sUJkf5RhoHN8kYwcN8qNw3Lntn2dXHiih6cA7N8ttMH0n+xLarULQjoE
8CLjcrF832JrAsbNdwNqA7QcAGmnq+r7bNWnQK9u83cN4sW58DdEzUvhDvaJ+Fcr7hwpgncqQ7+p
iXC2JQxOkA0oTrZ9Ocbuu218u1RHvosqYz2NqTBg3kjO6VefezolzCYq3woWrGStVbx8mPluVPUX
1phJzlI8aaffaZllCt+9VFgr4ePV7iGgQqvvWUqn6Rcv7+pByGXNj6JhyDOxo++8mfmnxpCZjOtJ
RQ1sAFmW31MFxfN2VtIXlYGUNwBKFURyJ+OacZ+u0xFlpS4Kf3gx/GN9rgJOYc5Q5tH+a7dO9pIn
JVyGgbuFzJuyw7fch4DkIQcHt0etKsNvmjN/fG+wm154wgza+jnGryX7kPaQWHUf9G8GmfgHd1bg
n6K4JKg+B3ffv9fsU3pip/jWcfgvLvKzAe7gQaIdfw/IjH9A4EBeIACs0RyIG5MT0ou0twxIomZi
cBX7b3AjQ3Lb6tnxfqPc97ujQY7knqsbFohyikyj5zDA5aPNNNenGiJ6vi8Dt8cNimTuavI+S4hW
wnux91z8gJQuTnoWvcV5NK5l9cNLrr4M3ncQs6HwPtgqEU63gEpMjnkoSW5mt9Z/tFHqkmM7j9nb
OjT6CfYU8+wODwSiN9Kl8X10/tz+UJUl5l/leNwvfUA25i7TqrAXLCfNc5vo+L8cJokhmF2aGIls
DC6rzKe22iIYt+tbZH15HglJ87aOR+e3nZjT9ix2uIqOrFlTBMKtBp1StIH/0sVqqfBggalSbn2r
mHq38Vhn3HLVUaKXliEiWaPneJoR2zT93DSHYrKh2hkqM/IgwbQTK4z8mNBf27NMzpOsQzijCiaa
MCuROFKbuYrYEi0PmqxyZ18FQXAvK0ejBFm98pHrhf38nEgJYF5FAev8zoZDtC0cTqcD0So2PqY2
ugHDIW6X03ta3RBEtYozhZpHYM8cMzN+V24Biy2GKoQNmIiEGVfCyDRVes1ri1yH95xCzt8Y7Cug
ZDFNy/HZ6ASRwAYF/irvZwzG/60F/PCtMr5TbZuFCQ+YBAJyGlBv2YsLwh1VnkiWN/Z9VNCAAR0o
kcDagZYWboewNzLOv7EciqvfdEl16dasz09OmLX3bUV6NlbAYZ7lxharR4C3z6xnN2Mz+7T45rJL
EYLpe6NyKK9aqLa8GWuT7t4QJyH+LIEkjwr3bgqHx5Hqg8cGWHeGdWHYMlUOYB6FZfbmuVhujkMj
0V+eoX039nPGMYCo1QZJfdTM057BBsZ/Z8R9qPPnxvU/TTppe0/2D3meqGahOAPo7wgFm7Dmb+Jc
9uwf3fYP3ov4nrxcZA0e3o+XyEhCiFFS+OIxdhiFDWd3FStbT6gs+qF1g4kwGaEa9ylYbeEdA26j
BIG441eqP+i5qs2ANJ0oBQ1RDFkhFXwbxGK5JlR+EZwyN/LnDZjoyqFZYbHPEnEQ8V+8UrHPD0EI
9AmVzhyReYxgd9MUI+MHXI4GRo4YF0zUhTtCt2+XELSUT7eED6/BA0Plae+Snnjug29EfAE3kf7M
EZzNna5dr/+gjpxLgu05K74l5Iw32CaarJCs/Rep2Rxb33pvGDWifzk3MvkXLh0BznHyukg7f0hQ
HBgGNADysKtAUaC/npeTFSUMv55UkDeU2hz62Oy4jYdUsB+JBsmUJjdhkF5hB69faFXWb8ya3hes
Y34ZGbPsYa6H0e4QISy65etgxStIeFlPq6Zk2OIywdCUUAp+kBPtrnzySWJPxHPom3+Q5vyRaXIZ
PqGpagXiFyqu4T4oZLjegTB0lh0ewgiXObkqAAHdG4xLtXRJvNsRtECF2qr5GfrQjOceahPEg8gr
62sK5MqB0kxWynMg+FPlJkWryYgYBT7HZ4/c9h6qa4XZcFbR89pPRG8g3i+Isda43XgbiEUuuEJ/
e71w/mKPd71TBLRM/LL5lHJ7ozEgSQW3WrdTXtOUDzfN+2/eEkJmxrJetrBxSsmCdqlO0h0qONZV
SmbXHxwuSEKnVPonTVYKa9PSt3dhUo7+uSSZE1AbNT+Ie4xIRK4UCcv87s2py4ZGrKBrJtAWm/ze
mxsSeHw9ywkYW276L6ukinbe4E7rkXVutVxi5lps5MEwt39RFyd8ECXvd/fZhNAFj7gNPHO4JQYt
b0HlzNO2rG5AUJAXRIyw7BrS5Nkrec+pXP0QJxmmf8hLhKttVdUTWbspUbBsROcMyWOWUU5dwqQZ
B+i8KNHTw+06hxBTE68l/emmefVc+dqyRMvZjS5ju/VIW5fblZTO+aWmks8PwLXEc5fB49yI27fM
uLOZiiOmnyphxNFxotbZZNAXmUbcCRE3J7InCbCgRVqHEzQf5AMlpf1nuURYHBJO2tOM9pXfF1Ha
E5SaMP0BSFbgqMnCgZInVeQDsnRa7tlqEGeR5oEDEHMOwHfFHLm/jVyQ4mnfZYtqQ0+Bb5ycZS+k
N3hP+TKv3Db4+5EIoap+nXK54E9ci+F+FlzPiexNcsh9l8kUa9p2Rf9b+4TeogRRz/QTCmsv7qJ/
cTN4w5XgAUOAgS30He99E6HWFf0rcg3Sv1F50L8opzIplMJF53vdBcFjyfZwBaqJjbRQw/rT8b5n
dFca2DHD+sDFy8n6DzwKoNsUlgJ+WPILohNOHDbj0GUA8Q20fwixvESWR49Tpz2PdGHzXoFfbvWB
lUoh93yvLhb43MRsnGrtrfuB+U4y7lTH/iU8ovWYOB9FAafSfZZVSZc3qMBxjlPnLeoYyJFPQRZs
GHgUM1QjpbOI39oPTE2z5aBP6AUzp50oijT6Z9e6T4mGIsoD+dkATa8Fjo3yytiRV4zJav2MnHFZ
Hsoe0xXPMmzbTs89lynxCfesSDUDUc3pdgSbEHyz+mAobemrp+PQwqE/I6REd1VUcBa2Af6N15s9
LOd+dgbME+083pcOBe6rZtR8Uo6VE7PhbKJqnGqJBJDkgwz/ECqH6WIcLowd1hiOTkLY2uwSEoIL
wX6Ms0dm7YCBDO4ds49if7W/53IiSIWyIYdZl5FS+RFXor5PMugGxDLjp8HGjUB88vwtw1KO89QZ
4h8fmQmYvAFl725kXs6Ioc31rzUbiT1h8hBfiOMgk7Gv0uzqVk6cvA1C61NNMEi1CeMZwQTxYAsa
s4TsKPpBo1ZftEdAntLcsZPNo2eISGB9mdLHD40rSK/qcKz9Wwu67h2ySuNvxc28cAqb3AI6ChK6
cAdBq0Ft5fmnPl9Au+qACAIKoDaOD9Qv2jz2RCXtaxr0aJ+B5/DuxjhRw16RbuJvZg2k4FCVkopr
JmStPFtYaf+GzKK7w6QIfZOwwP/USqjcKQ8jWN9wXIhZObGSKtbzMBsohUVJwc6b7JOuDjtLZceJ
fQ6L3mjgin7oUZlEHt/G2M+nqhrHr7G0U4DOidDnW9Q3kAfubaXHor/DUTvE8ykkom+8VELWLuoe
rtMPd+jxJDQGEhFCraHhqzHSsu8ccDJukb9DdVS0Md9D1FczOoRlWGbkmkBfPlNRd0cYY41485GI
V89QPVL1YKFjEdEKux/sICDG8BacWqSY7yQLaWaLK/wFVGw4iTcDg7byJWwiNAkR4dox6/ycirik
dse9VGVj+ICTgnAgNgA3cstK4tCy7eTIlqGq5vHmZmkqgu6KioHisErIGmPaOueh4GVlFlQzOyfe
biL/Bu0uxz/78nphYZvu/TpuaaN4Kv20PMic6EuoLRoG8XPVCDe5YVmc0T4nCPcRXwxB30ybimDL
JTvQYNT+sFuXLvkKnLrKd4PrrOPvnji3alejU37AiGZfCictzQYXLIMeSxcfb0dwxvctA8nnRlEo
s7EczcWLPbSbAXb+58zJCroZQ1L7gSjN8hwhpV6OPfha/9OhWy8JbkETVG5np8xg/q1FDaxynMf1
c/UN8twtL3cNXVdI06OpBU72MxW6uYViJSYcHjzGW9yHDEBRtsdBVacsURGaLtOmSXtULiIqgLT5
OSPiBx0hOrnGoOXYEzYpqskdd13gHwjqdmIiLsgo7x44AFMfqWcWsJXEXg9tC904aJSjz5AtDk7g
qkCE7ujfOi03kjUkOHfUbUX9J/bQpnFaci6jzieAC6paRZ4jQkXqgNy5cwYrl3vdZkH/l2GgZXqT
uiLE0t7Jwj22QJHQ7tXY3LHNg4Ne42mPKL/Kvjs3TuTet7nNrhIAiybu0rV5un5Yrqu/ORo5Sxk1
ivoXiS+4FHY9uhFLsTvW7kNZJDdHFc3vm2pw7z2zjfT8j96bHNAe0p/d4q4Tqwr21gJ52SMirvQ/
nx7CT1m15hAz1MzlGzywzQ0aFI5dCtyWSsfLH2My0l10TkWpsODVy6we8HjO1Z5zsG4fwUb5KAzh
3mV3RYCg40m5NNg/qR2hQe3d0bcpK2XEnjkOepY04Z+AckLeBMFp/eFxs+H80EyxLokAxPyxYNhD
GN+MvSjYu3XsioxhtdfvJFbuZE+RDxGH/yMM4u/E6jXMXn1MDywVWbEU0bFj4Tz/jH7sKvy6ee8c
TKdC9xgPEzXzCiswh08UEbyxG9GJJSRixakRWKkbSqytdAhWYfudR90d2vAkI3GtWH0WLmhd5uw8
uioQ0LyG0Cw/HWHC0XH2Q1akYHrxK39WJXUzckyZZ7vZ7/oFyaVJmjtbDbIjPD2ng55TyCA/rgmg
2xhGURNyCC6B9BESCLcDTj6XVVaSC+fE7Ne1uxzweHSI5h7UC7TmuJfHtVyVfQBMG/lM3ODmIAMS
NvltGXnU+7FJluiocd6Mhx7Fdmm3TTA1xN7DvxEvBAoRt8lwSqqz8PqRtOHCr2rOPIw+HliTLp0Z
PMOfdCLiwy29GRaLVRbQBZEIodRPqG9A5EJpOIAaHNrq1IB+8DtsGRyGRKrNkctbS55QKTYLG/P+
s5qmKXwNB+SzhDCpkKwiExGFue1Kk3sjBnM6WvbHTMKSfheVGE74l2wrflq9VO0WD95oNjZLhf9Z
xbkq8yvvTeRhlq5Q6+McaDlR//CsNXTYK/Ez95lQKSizkJX6Ji6HEDKm8slwYBtmoT4BMcJwQMPc
87so7u0Py+jDu2NdUYl/YYvcHn2udUAao6D2YwImKoahkIxJNA8FWnpQjpF/8vpMe+gOFzYKlyZk
0HoyflzcLJDC41AnPoQcLBw1CPMmRv7bAH3HV00ZN/9F9MDUj1gjGWsSUgbQKT7YlpEbz/yPtDPZ
rVzJsuyvBGKcRJmRNNJYqKzB7a/6Xlc+ISS5i33f8+trMYFCuSsFOfAqBzHIF/Goy8bs2Dl7rz0Y
dy3BGByq7IF33paV4ziYwhmrX7rgyO0bbYHV6eDsQnnCHlqE3V1H9VV5ZzSzG+hxa6ygEUyeHA9w
Gl25YISG+ApgYTHoXQF5raq2mIHNDOxiLlyh16D0MU9P5CEMSNp1PPe7JI/d9MWnDOjPNS9eux/y
mryKLPCigSl63niHfpTtsC+FJJXPaGwYRnQtcL8OcppIXFrIo0e6/W2PNjhE3Fk3mQkzbNCaVPUA
BNg265zxmHK0QiLKTco2GSI25siIFeiXxWl0h3y2os2v+oS0o4pTw3rCHFFu8pySf2MMXktlRPuC
w1qYk1iHnNpcNdbUhgf6NWo6uAz+xIaJlkBPEYfeQRC0/MYiT48xix37orBagm3RWjxXqTC7rciS
fMAr3mDpsnGQ0FJSPiICLAi0Rcsx7I/ERvm/msIiYrlUvm5+oRlR6pWTjSx5JMji1g7aFnUgcLka
bpHUEYXTjRbIhSJuMndHWw8uclI1xrogbo1pn9UbPbM8FqRmU2L0G3CfEKn8luihOEcwEkPZS2YO
UZKinXooVSPOj8DE4abBlOIir5LovGnqwjuHxNAXWJxTxG0BQfbmlskUlZobBMSYuHHEi+UaRYyk
sxjVzJoIzhF9rw5PRltE8yGD49jwbsvcP2cRQDvV9rp9Dxk6PohUjEx8saEhn5cF5XBuo/6gNUWZ
QE+c89pKJ7pQqxEPHaSJyeEbMMCgErnkOd4PCTlA3UwWdciW4sZBf8L5JDwjccbtr9GPx9Gx8VQr
zt0xndSWtIjwseltrZEEcwS8hGlePcUaxeWrkwc05XIFY2uD/MUKdmUijR+BVumvFpt5ztOQzWNn
zBM+K3IAs/WA/OsNggy+f7J5mSCU/pLJ2TuiusOnnJnHmTS39zRwygK+E9RxRH7lHJEiGAwmU754
OG8gcv5qe4RhEEo9b74lSyu8LsBATXs/y1S1ZsC7BNoUwi22LgnPBM/Ubn5AehzaG1kWXkULFOXj
bWsyatq1NVFV13NLY/+eYRXJHNyfsGC1JTJpxbxA7TkhgdALm+QJroL1oYooPqCzBn2Pmyt6sKsu
qM5ix4KHQfYOrHRHG+JqCnrswMSNZne9sPtilzmT1KQueTbxeuBvq5XtRM19lY8JvWkWo12M4jnf
66gIrrXNZPvQWzS7iOJJPbyqPfGRW6OpHIhSduiLleXSf74O82xwwI93No6HptX0Y4LYWDsywpcg
6LG6R1os49E1JGqmbnBtTgl5gOOHXOjqClYvETyG42JDlWiHCK7FL0M0hecY+7z2ScpIEAokNJ9t
RE44DRlDEzZq3BR6hFQI7Ca2VijVAqSa2J+W1Rqn265y+Ixf/QB328b1DXWH7AiQfZcPwW2Vifin
bcTiIqdLTh/uv8hdhqfQ8ifzvCyIGPJRKmZTC5e9jemkgejNLxTsCkRjbSMYYeL+9shFgnGWLCTD
9hwAgYsGrZnZbZwkG96lpAR2STcAveEW0bEnnmBpM2EJRB/Y2+R1GXPWboRTVtM5gvegvECxhk9i
jMMXir7JIdirDB46DCDqbFAhKVjYHZLn3GjLt5hA+Z8x6E15tqQ7Pxg1Osw1Q8b8rOInRZsQfznd
GkkGx0MhG+8pYB29U2NSpsi/WHwFwvxaPGRgdssjCT39jrEfd1n7LuGEVqmGtYsivaG2ASY7AoT2
3+haWag5QJele6FiyzyISkfvsxDzT81siRTGbo73HlRbrHpGKvSBSm9iSunx60mtFgH+VT4djzOu
GNxNhvaDuK9ANRctdEGb4ThvCm2TQoHztBNaZqQyzWdD17tAuVDfX6K0aoMjT9AC5CwRRG9yoRLm
HKXHgW40Eh9wd5s28rzF2BitOmvEbMXOm19NdTT0eBYGCarIlPnGmkHuXMxzXT11OulOmB9h7HiG
TpKtG1BGrrtWLgfEKCh/VPSCAKFE9NhecqNvftazwI3vtQMBSWhFYkefp2bu9G/Y8ejOAiR23oJh
4qPsTLsaV8z2xC+iUKdfDFrz7qKafTSaKyf3g3eJgicBXjc31kFHpH+vCig8rKZI5M0d2nKdX3aV
Vvmu4VRnrS23UvW9nfnMwYm683ZWHXbkfhDvuny0dfswBKBZtkxRF74gGgpCkyjbSVUDCsNhN85D
CxsSOrf10Nq4KIIwNF8cpsHqoiEhbHzIsVRDurHCjChfNEs4oI0e1o/lG/KoOy8l4iWpqYqd1lf5
OaoyckOhUBTvsTHTjI6o6+91YScn7GXBmw8cb9jmE3s3Yg6Pg2nbu9jdI7u+9kuKxHUQ9pDUi7YO
XsBt40mC5eQwmSv8il5QwAxv5dJW8xHazN1GuRb5WIRXpdk6sbH+E3rvLkGFtmHfof1h3uhEhDOP
RHbrm0w61k8oAj3wc7u2XtMQOckBDwYHYqtA60MA2ORuHSKO8msLL0nC/h2J5EoK3HtXQ1SrBY0K
FAFnlcZyvkmVno+Q2Ee4hdkIR1FkXmltolFigimHpLE3ZlN18DKRF7aHqi9GaGcgNuReeggE+asy
Ao1a+CSbEK+xWGH50N3tUHPiWeka/+pZ0aj4kHccEs6nKqyAhtc0AFYz5x+1DY0u5qiQV9ORE4WN
Qph4V8e4Gmy8Ge5B+Jx5trhOrf6ZrmgorrOSMcIHXhvM29vOLSGQ7noU1lFwyeyPYOk9cwarabex
i9GU44fZq5j7nAT3xihUBKHJ87v6Iu+U9cgi7rpbFYZxs57cNHhpsFE0P+cJ07W9pZXbyrUzYOgm
xNu2stcqTJ3zrsVTgOcEJUFGMBTC400y2V11iQ5vanbdMBXoCVHEGONGUYn5vO2mgTWy8unc3THi
xSahAOhWq2RKTQ9wg2vWzw7w12KPNbcsribsogZeSh8I9BouVx7ekAYWmTS+Z3o2iG4mFMXMTUE9
YDonJQcUmZOuE8Oeh/OBhTE6zCzQyLyIEgwwJqMxOiIfaTlL2m6/hA84HosGPrh0PSsxPoazV9tY
gJus3qEqktlWIki8UwHOs42bkSlEN8VIH2NSA8xLv3QoXulHoDalsV/bjzTlul8eHzC1slY9MYGj
w7aMIcgRDAMJs13z1izLv1tU2d4pVe8eSklnmaEWXJsDsx0z+EnkF1pIGIa2syvKEPW3i+s3PJCq
M1nMze1a5Ocq7NruJxu8GV1CiuB+xbj4FrJOYd+bS71+hxAi8O9BTy0DxWm2IRakE6/1brGRh7th
hv/FHhdo82CrAM0lVWz37E7hFO2DAOHyqmpGnGYcyNGxc5QX9FVCyeHFoWQEV+OkOlvHmpp3nSNQ
kneKMz2jhYx49fg61LhW2QHgSiUzuGeKIlCQEB20VhpaUTndUPWYZAVoUFGXEB/VrwZqx3RBF0M3
D70UBMHREq/QD7mGe8wSyEm3Q0TpeyqxUTgHK6A3hIIqH/Cjh3O/mgJldM9hqHRxVgzoadc0VktB
x6iqvWurGBuxpU8p2BuIrCw+TMlEcId6TQE+DfOQDqgF3PMe0XufHvtwoGNGO8ZD+RSg7LRvLfSn
Lx0mMeuyJsm43UmfAgOwgokHaEp4XLueNPcFIVGPQ7XG8ReSql3XaE7eaZBgBic5wL5ACzhKAPLE
G6BKNfwyfCgzPb1SV0z9beUR6kxs0SDVHgGciY/IKG2drRCg5+VlwLE5PifBwY2vyoLZz8aDasjE
GgNITm8HfbmFixNvIFB+0wK5Sv9bA2dCjlVWHvEBWNiaiwLhS1vfjpny44cu6SNE/zwWFq0pZhbP
NuP5xk3kSLeuHzhpDMSRBjLIGEAZc0s4RWX7rfNc4loZIVt0GNn5J9rynlvtTc3P2OMYfcAd1akD
jToZPbPlSeOGhvng39lBXDUHyhjSBofRtTCSW5ItJVONnd+MSLPD7TLykQehMMJtnQjhFmdqptmM
mgS5JL6NB93PFMUpZU5D9Cz4C6NGc2TvaE0PVNgmAUf6rAxw4WwdFTXZO5QCYBdj6Eanyh6CY22U
Bj0SR5omAR9+/2g6NDrQzFXDeJR9jFHMDgbn3Y+buVnX9KVJJEoMNlHX680rB9uhT0A77+pm2cGc
penqPHsmvCH63cCjmP8VsGpQCUHkzBtZH+ZedAvCqsJlJTzUnkxspqSENKDhk9a5ns98F38TLa8R
kGTVa1FBDRzI6GloCwXrpEWfUqd6/GHkUXo7hV4Y4qYKFYJNlNjgnAHlPY8l+yM+yTp4FCEgGJrz
g3Fp4HzAvtTwQa3R41HNo1mz+yWWN3pCbt1+REOJGMlAgc9AuYwU/xOwGfTTjQiOOQXgT9zY+JIV
YmKfETIGwI3yO/yRqL9RJufDrJ8TJ4mLTYXa/oSsn9le5IwD2bOYD1+Q1JiECJGvcnQUkXbbnr74
UzsvI57GzKarmpf0EtAhfc00KXT3DGs0fZ1ns1k4a4NvrEO3s27hBw13g+m3L+RY5h9mYydvPhm0
Z6Y5dJAdS3T5q5HNHO8byqJXeqMIr+qpqsttDZzB2HpZGp+8LoeLJ5E/v0SY1+4NpPEh6mbUJ5sB
H+NVFhKitfLqAvkVZLf6vUmoVlbYfItHDBXmoycs8yOJov9KcOo6dz3rrEac3TmVAIcpE+ICER8z
vAtyueFVY10cUZ4mG4bI2blGmAkOiejjaoWAEdDyAMM0Z9GrMDVOdkWiEZ5J5hixz7pGUgpzo0w7
OIdMO2a9neMJF0UVol1b6UZwIuC0Z6TY/Ozio7bLxlmTsFn/os4qoq055G5EAZOD8oxz0z1v0RwK
7FU2g3BdlPzWisCbiGOF66VnjpW2uI1YrzoCpNCtaoFEBbli7Pd7FoPs19BX9psxsN4ulPDMOOtK
p3p3mfB5SPiynDRYj378NjDAYW272a6uWkvqe/acwDmQzkemw4RsFkJGzn1adayrnN6MyK2PNR1Q
mH99kN7XVUNQpcl+Tcpvwcx2K5m4fNhNZzwMCIIPc1Wa14CWF+QOrKaGkVkSojdha18PXmxm+8gP
cKZNYarP63T2HnPQGN26A+6AuLEocI1EJkUKIhA8vx4DwRsDzUx1HDJt3vV9G95WvmQvDGxCtSAR
BOOVbPocWgdKcmsVQiw7x+k3v4me6nwdWuRfr5yRUzgDVonN1u7H8WkQE/BMDqOMPRlZ14izrZyW
cOhlR4XWqV93tWpvmapVD3EwFZdxTmTWCskMjTPVuM1tCgqSNk3gjh8yiZGOMAhz9lbSpsWuFWSW
7wyDVPo1snNCLXU1zj/wVFX3uu4D6hEpsJOYGo/fjrqJlHO++6JfC4NyapuraB7WQ6RhXqGlEyt6
fMmNLoKY49BMmCrQfBVtMDbGdx4HW5eq0c9ePWEjCu/8AAAdrwLBWSVnsjsPBhB/h8THs2WIUJ17
i01hPQeZQattLpPH2pvQqWTGoC6CUubmzqN0qlZuE7OCBjWdJLKEWFhXHsiyUz2OLpZkhxeAssHn
3WBHQyDE4gCxvSsjeUNAIgsVmC75ipASdWk4D86+mdr0pDozPYFzyV/a1kJYyY2wLxg4xA9+7kCI
bnPa9cc+i7N9OsIA3IzMtV+Q4XBE8t0KKf8wI4KieIipe12zgMdpojYPD7AfGI43mF77o51zftY+
gm+gTxNzrpqvEWhTWVIP9HTrOc27AsYxh0dCJpPZfSfgvR6Am6n6lHHcvLccgyRmDCAaO1Bl3U64
hcatgRPrRxqG/fWgse5RX5uKqq3P7HkRYtEGAzSXPhoCpdcKQ6lAExkE3rCh3dPEW4EICCFnQyN4
1XTeAmVn2kI7p3Dlk+YDZqDu5Mm0ctqQIPohmZC7CLp9B7cBe7xNE+QAW9QToKBJPE6eFZFgYjUn
A4HnSd1oiHN9SGhE1fgcxCo78bgZgWxvEMaU4wYqfhy8xE1ofURInZwVGq6G/nraYsLIwuI1AuBw
LqJhiQQYJMxijh2BJm5lyp+hAcvp2vJ1zQIhsJHWcrDaYx1wE9egPDIARmYF7zPm5FIc8jpehJeQ
KaBBVbUItgZA5v4cgCXDRLtG4Um3QqorZ268j9bLm3u1/NVI7AYJd7gOoHhPmUT9jl0PD0avFslr
UkMq9OKyuk/GzH3z6mZgG2URxL0KIWQ7CdOGtUQv9MLubOCbnNAA+GhQagRIQmBE8cxUjkGNaWYj
gQhg5fgSMRdC16nSPTHGxRJMwod26JiugVwaKN+3ETElxQq2AjFenI4x4EoOQ6S/mY0Z4VcUwVnO
QkTXmAiZD6Nn01sbQF+YdziQgfDB5JONyikmdc5MAIiuhNdgQIKnWz62wAbhkDE6v2AozBxLiJ7T
nZBD/pwSmRsD3S/8J5T6uD39YLD2ZcvkkqeDzVySVrgkaY56sV3nnN7MMnup0ywPzykh7GvtzhWy
8DIO33AmF4+ZzmhAl74dZGcB4A1a84agRxAxS2p2da+Le5/gHAroJFCXNjYnqDyjM7wEQcs+zZTD
rjehNAN32zuk26+EmZUIe+hZbwZGXXrVx1gkUeo39bXF0RfLvjKqNz51YjIcxy8+Rmw/pMyisUCp
anfxq/YwVlsdZ8ldLkLwUFjz2luPFCKajXGRH1Gwlz0dKJcwsqXspN3hjuZzCnueiQjD4sXiTDoN
FEudH9MgXAYATYJgsMM7TIwBA1j2oypEbmtZI68pDzS/GuFwvwfgi8jAmauoWodtEjw16ElHvty8
vdJFNhqMMfhaV2bSYV9Jrbol+MDzf/GG09ABQJzTXo/FPUtjdh/MeZ1vVNtMPyTei1tGDq1a02Cv
IICDybry53bRLpBk9+y603Akv9YWaz4CsWCqfJgaMuiTAF7JOJ8kWudL7IA4K0QHX4PbJ2i8uaov
EeoTQT0AGw1BP3IzOO9PowTpJZisUrYkhio2qWdYl5K3kQiXKNPnZILjVeJxmsXGqi1mh9NoUY61
xE6KtTHUJkNs6hO8QHL2hm2dGE69RaXN3Qfu6T6ldkTXNkTdQ+ejKq1DYyw/rcxk9eyYmgNcNvZ0
MloUz7dTtnilKG/1Joe6Hy+tHnyxFUUtxqHU5mDW4Ro41NhuyHGJ+v6RqMP8nqN3/zaGcYKvqCE9
x6DZUK5zupZsJgSNi3UwZ3IPwouMr8YMrJJaKU+e0KzXTw1AvpjtcbEyRMbEyNqD8Q2mISbmy+oj
94NVRbsbzCcx1uG0HV5DYFnPc8kAduVY9HG3hMhFzqHSOMv2AVXrdaM7Dl/Iw2PEX0MaPVk29gUI
ncTVn4WNkd8hLAwR6+Cbx6jl5+NLWFJtrcOcXuUGhKM8snRxpG9QoaQbA73AcMBLEFzh5mKuZdH7
ANYYse+QV5apeI3Z0PGw5kdBu7aYdcNOD4rhLUuZ+eywRjVbSaIAc8IKtQ0Nz7o2Nozx+/CODnNA
wVUWxmbECimu2jFmIu7lKUKzSTOoPbbkjj5g6G0OcAQFA8IZvSMDW4aszLDNuNvG3exDZOCVsDYA
eqyXzmjBSdbkUrbHUONx3y2vi+L28hVtGWeD4uAICsQS4WBNVJfhOtXOwPfMEYqQ8AnEIFnkY1FR
YKXaBhmhbTIPUCmRBststRGQEb1i2Gs5VN2a8pO9A59ydecSYRbsKumMP5poXEAwtYljmKGrjYQB
vQdpXm1XvNJttaEZmPhQVgZ648cYzg3wGEmy3qrKUV9u7CQB0SNEhDqkBrQNvS4q5Gtbwp5eY9I3
r2cwROhk1ECkVI9oi3jW1mbx1t5Cm23CZJiPcoyjZpdnTvqspylUqxL4FgoMCob00DalR7Y0Vj5/
T4QXBxH6hxBMaw43H3EXY4I0W+Rcx8xwGyCG1DJ0H+3B9g8BzRIc7yOp2GCI0st56m0D01vQ5w+O
SyrKBt+E713FrM8/unAImRYVlZabKvcHDrCk/L7RGgBB0o1NSVuJaZ51CzKmrDcYLuObKKmtAV0D
/3AjiJ3iu8BLQhK3psrZWMoIT7OdIfsOIiu4SfvcareEPtn73hVELY0q6S4p+MZob3KojFY2G5Hg
6++A7DRGIt/hPsWvsgMBs65LI68fwLfr20x0zBaH2azFXnVIQxEu1xzvmCJEYL0BU9HlMav4Fd9p
/gt3uSzWqfAxbRBIKeetYTuhgaULewfLemTQVeGkAoCP6i4kC7PfsGHWlDIAv059ouH31V3rvNrO
rGvMMZZEiRmES2a10/UHv1M2SkiS7fKdpuT9ZdGCDDYxQnIqTHwtN/iF2HBVweAOF1b7S9OkqWlK
mC6MJWxx/r4X2O6hVajsCckQw7uyae0tLRUkIfT0OMqlABge6LiVFxVtOUxWaZ0PDxmcQ3eFIod5
C+IcspbRMZs0JmM3Xij+BJIGmYoOjVCZy1ucTbDwabh2P2ekVfG2qRFZbGTqTqeE1f1nznJ0P0Gm
jda5cuat5tAJNr8I1JPVxfm5aAg42diFxRzdUsWPzLXQ0YCWKm/gnYXXs6VtnAZdOn3Qpx1/Cfws
L5SS5Zmm4xpvSsh/wKzsNtumQEifQh7wHWMqpEJJR3M/Cgt49pWX24jKs6XX5pVdMzLGyUijws2T
XPGFgTqi2O2HEhI8gc/dT6ovuqh8lGWc3qKaCR1EqrroTZoRLM8bGU4di4gwVe/de5jR8l0b9o67
MuU0JPhtauH6/SrTTKK79SzHqb2IErNgwozSqvlBPAC3yU2YMtPibiJhHQPw/R3Dm2KqkB7RWGbS
ns8mPa+1NDJmwBHv55Ku0VrRviVFcGTaPQm+lEoGXmKz6yGGPQ5NhzeQwR9UkTbxrPHGJEYVM4Vi
BatufNM1Gd8AF3CIZYudtAueTEeKTK87njkW0CpW5AGAzoJueR8TFQ07fyjd7pxEO8/e2d0Uq71D
zmH+jqnVdAFGmGUzgGYsC2cL2QF24pnlAWyl9g9kB4s+TKWDjZe259hehrpzm/ygPaKYnHMM+4wg
tlGoI27IaJWAeLZNgj3C3kIoHKGrhMTZrQQdfrGcHDjjY+obKdU8Y75JwfdnezTfDO8ge7JIZnbL
hs8O1bhnMbGCxnqUeUEYBWonYlhxWi2IsAF+e0wm+QxHh7zgdRjiWYe5YLL8YP8Jn2MP8NgqrhGm
UllEucRE6yiLEzq13sYmyPRKoa0vGPwjFkkb1qcVBmzjR03L7cOx7fqJbm7drGNYAxRUGfkt6zby
1TNjbYJ9usKUiPAUUeibqMBBsxGBTq113zv1x6IZJhpgsOOFhlIrjPho2UlATyxIpHDJbc5j4/Sh
HZzWxGNnIzMhdP1UPngaki1GLHFAU2gqmhBlfVl2hppWQMC9Nzcdph0AePrzJG20aI+6lj6aa1vI
4oaujV5GNPo/AvLzou2YWzmdJ9DPBJExGVMH/g6m79qwxXzAMUWVDzeYoqwcK8juwaw6m/809KWd
4Yqhd6hcZEBzi+VwdKhW14BB/XoLCInY+EIRNhL1uXeit46ABS9s5pw5DPHRVDYJCkivzYw74dh0
aJQVVx+hmVvTOpuV6s51XJv31HxotwKPwng1CwJFt4ON6mWlFLwlWwgrPhKJgqGkzBmprHE/oj+K
TE2yu2UbbnXWLq/IJsY3Y+zFMM4RYClJaIjvx26wJtcshvkhZ/3ocJplnIqSwiRSrzdxgiH+JGKk
SshYHyYUYiODLGo4k7ZPWeIAZ3kgFo0DMApvcAQ5eSJdWGvn0NR5exb7TeBsot4c+rVWvnwlycrj
vw1uR63ivPDf0BI1zx6yUIpUXBa/XMusX9E5Dt6aow1vdmm2MORHcLarqIVpusHbZj97gv7vLqdP
fYtkjA4Tvy05dIjsbyEvjW8qt8pL0yHmdhcxxfG3JNjY3halncWOaS3EI6tmcr2xTZzHa4W0mVGE
79TpmrAN+mogXj2xAsAFtED3/sS4NI5/5mlOZGve5MYVrKcUJJwr6rM8ycEuu46u9llEruPRw3N/
Lto6ObkhCzLRofAFNwAPECEib0bBJFvHdlf+HGXPqDwkRj8YXW9hlEwoAV1ib/GjuM1KTUEUrWgN
c/YJfKY1K24HO39DV/TRCc3hxZzb4sZXPCg6jDlNiNwAZ0+ymAVFdxrEa5ypnEF9F90lcumxRpk1
9bDXNe+bTRQd/ruRtg2nPVwEFK84AtxgiF9FActVJlGPacGA5IDxaY6evUm6ziZETejtSkbU5YqC
gFkBrGWFS0+yWcM9H0JIEeRuYf3FP0egmzu8c/ibCE+uxvac58ipPJZ+tJy66MetOpYiGJcghPQC
VXBflGcvvuQ5A0fD2StHEEdMxTVHrLHYYChQ3YHeZF2tO0eqGzg+4ysGxvo15sTyzjQ36DjwzeMp
xVx8xwS0PUHzru9H0OXlis4LfB1pOfxi2JDciP/A+oZInkp/W4EtLQ+VcEPIGrUHTHDXlYyCziKE
/aRWORgJzO2///U//vf/eh//Z/CruCnSiUH7v/IuuymivG3+89/2v//FXGH5/x5//ue/XUsJYSvb
Q1fp0vJEhMo/f3+9i/KA/7L8j1BEYVM3jJpLK2svewj5pR/2N99fxPnzIooDgvBsT0vTVp7lOO6f
F6Fp6DIpdZMTSar1i11ofeWyX+znyBrA0EpSr/7ys5Z/428/679dUf95xVlHSsOnSE5NIaYb1j+i
Q40quK19ba+tacYyAIom3H//O5d/63+7qmMRIWMx9pLWp6vSLOh1Bz/15Llue5uq2Lm3rNwwtoSU
RZjIJoSCOnXEnmoV8/b3F//yJrsWiGjT5T2wPz1JhCy0PFCwnuKmni4WS5u+pZDzL0DI+vmxrOsB
99T31/zyNmuTAxTIe9dyl7/pt7dHZgQOO61IT4R54c6eGc/8ZIwbvfQzXrgplMMuHyQ5PN9f9ov7
LAWXdFyacB4x8X9etkfcVqoqSk5ONd5lPr3sXicog6gxUQ2MnIKfE7lIn5Dwpt76+4t/+mKWV4uL
aw3PCW+gtOSfF5/MidFm3iSn1KwofQtMNWeovtPu8P11vri3UtgOdhTX5Ic63p/XcWoOuFyGH2kQ
tmMYITsJWyCtnKFvnwZQk/uc7IeX76+q+Ld+eoUlMlPKQ8e1bcwff15VM+Ee/dyNT7zkC/8UH+hE
hkEZI3Us2jK8/P5yX95MPhdeWRs7iLv8Ob+9QPgqSAoySlaGOmDiKmP1HFoh85HvL/PFtyGFJxzE
7ZrlR31+YeTcjEA00pNfjFhMCfapCXZnXueywaHZqkLT331/ya8enxS8nhgEUPmq5Z//9suMRdFb
o3w6RYNtRneDTqgfDa40bYOhtIsfugpED0qU4/jZ95f+6qYS98QHwqLuotb489JBAxIfQje/tpyY
CsTwfyuYu0H/D97Q36/z6Q3VfTJrGSlMKYj88JRXwT0yu2pLEBvuhjAC9FsE0ds/+HG010wH1rPJ
nvXnj5OlnulPW+nJ9Yq2v06SyuxvHeRTm39yHctzUMlq7uOnm4jpz81GvMankQMfBPJGzMFdUaO5
/MuL8uXTciQDFW3BZvv8g9ADIGTq8uyE6FntE1JWgi1kVXIgv/9BX76QnikYvgrpavPT00pT5dPg
C/OTk7rBIyVLKLeWsDzQf3HjcqZUViNR7sXUx99f+auvD//O/72yJf58ZKxheEDQ4Z2gmItr6aZA
Hll6JD4XCMVvTUtn7fsrfvVbTWHCC0Ixb/IZ/HlFGFoxYZZNfoo7hMQ+Rc5lW4/ZrYCwDEGyYIBK
kyr5y1W/WjtNXkkEB46DAfnTVaPKnsuhyfMT2S4eKn8xl29gD8uTS4DE+/e/8Kt7+vu1Pr2ejJOL
EV8dTzOy2ifPaBeOV0VE8ohn+bbH4n73/3fBT6+Ph3xfWH2cnzKd1vw4w4nyLXam8l42pv1S5Zho
/8F7w+oFDZkWCUfZT/czJMzSLMncOxVDau+Z1qn2Usck7K3nVCuAbW7sVOff/8yvvkZm7zbbrimV
/fkrQY6O47bu0hPz56Za1z4pt9uReflfbueXb+j/u87nb0LlcSVjnaYAUsNXhr8T1orQuo10ovQD
WbRDdCRL2P1bwfblK/rbZT+tni14kbB3m/TUg8eS9GsyHy1UxZhxH/qjHf1lbfvqcmx/WnuuNHmU
n16asIXiMUdRhmBQ+LsEb9aRyjCAdJ1FD98/uK9uqCX52pWjHUESyZ+fPNthGeCspfw17fF98Tuc
5RZqh1Wqgz3n4wNE8O4vD/Grj5DlRQnF/5noMf68ppMxMlAhG+DA/Mldw1sqjzir3HNCwwJalnlV
X3z/K+WyVn6uz2DWWi66GdMztfnnJScIia1j2GxLug1fXaQOdd8fjb5ACIJ6a2lI4ZWlAzUypzR0
2e7UsCR8fv9nfPlcHYRiYDo9V6vln/9W3MxeW6vM0vHJCCBxrCB2dOcAfXB/c+Kgy/v91b58tJpi
WEmGiDzbP6+mYoNkxCmMTz5y6CM+5BJBP77mOyej51imlX4eEcD8ZYX9aiWwgJgu9Ztt4en+86o2
lLal/7tUwqHAwDD1zaahdzluvv91X91LChkqYI0LS8lPL26KsRxpS5+cbFKJzrvRL7vdmMyVJNK2
8v+yvH19McXXqE1zKYf//FF9MZC74U3xCYCq/QqP2jgTReBAhxXd9vvf9dXHYVuOoLPAzMGzP12q
tSZ0XYbFU5NCE2bPqGk9htV0Q/AIEn5MidVfnthX7wkNNFsBVtDCEp8+xyorRObiCD51bQ01OizG
4W1qHBo7nUVfjyTBeqz3dIDk3yrhr24rnwNmfpujtxCfKhzd+BUboqTYZ0ZA4GhUyu2cK2vYaAAT
fym75ZdXUyZdEdKmeUM//U52RD+fUJudkNTW65K2/IMpXbAibmXtDQxcGxaBDpO5Mw33dtc5gCdD
R980GBPPmVQqIEtkvTFMo7v8lBiVc/z+0cvlL/i8SlFnLm0fWkqU0H++ZkTAFinJq+kJyz7icIAR
h8yo518J6hs0czJBKKys294jOBPgqGzJSuHcZ+5CYjm+/1u++ow5PnsuH5dDR+7To2mHQUhQ6vEp
LciThGEoYKEUg2jCf7DX/X6hz08lNscmKQuOsplofswlYJiN2Uspj12B2v0vX9ey+ny+w+RxaheZ
hKlw8v95h0Wj0IXqii4Ek6hijTjXQO5UOy6DJhBztAPJF0UYHl3BPmrW39/T5fF9vjjEomXLW463
5vIh/rb8t2ODHBqb5DPJ6AbmqNbTGEZS872JMcffEDhhG/dwfad4r8sgtJ9wo1Xm4/d/xBdfwf/h
7Mx648aBtf2LBIjaKN2qN++J7STdyY2QZGa077t+/XmU8y1uWeiGA8xgLgwMmxRZLFa9Cyk+Z4D6
E6wcsViBtuiDqua3HU0NYSzEbpPWujEaM/tW5NAarkx5Zb25AoAUcNtRGlm+qZMOWQnKaA4coLZ6
RWsTxTdRImyyN2EahFuZ1QjrZH5fPSgVIMG/uAM1SZ5BskFfmLL8+ZJrA8TFuDScowDdb891csIr
bYPSeR4FBjqeAXr6xcRyMLtyP62FG0RwNMOSYIdorS0O84xJKyP6LUers+juda0mCDP+5HwuUsDN
eyrVfvYCawmoo+30ypEMGqqGiovfTvEctML1puuHBx+hIGxPirHVH8cBDsXp8oZY/6H2HIE560S8
xbbUaVDCbdW8o4PQU36gSodRtmp242dkRFRUVUZacaKz6dvZzTC1tx4Qv/4QhOFAv77oTO/gl1xZ
OGo7sTywG+yDSNToSg63tnGpCDncwBon2FysZwUhsvcK1T72CmxRAy7YQ4gfxm90W9rp46mTRjrM
F/kTh5f1tRghTl/F1vuodygv03yb6FQWZS/ulS7zSwRN6z4wNkUrnPDT5c+xEiTm02lyMnWDx/Bi
mjhHDBpZiHMER4+aQ9tgftEngle/kYG8+VRXZv4fKgPJj7oQycuA3Hl0c/knrCQEFIhM1hpSD0IK
i5Cc0AKFmO45RzB1dIaRqoHTXOTG19aboONoXWT/QC48Nm8vj7uS+pAZo6Rl6jqHZpmwYuPdQi0U
3hFOTg/ChXs3m5XrkNz2pzg8oFEcZlfmuhagEDgWguvApvuwSLcmI0ZkpvC8Y4yac3hXdHT2Ilxe
HOwHoeHCpmwrulpwtxF+C7rvl2e8tqfx9qMR4FCpFuZidCTZMgE3TTlGqaKNW5h9SY83kF3q0U1n
NNW4uzyemP+HiysI9SBW2dItAqK9OOt9x+7B+d2jXFyDGIY/LW8nL87FNz8a1JeuzMfXqBlnl4Cw
BMs3aNGNrWSoLqY4G7M0Wa7uFNtTrxS011Ifsh7KzKrQ9fcXM7YpOGAVunI00fr45ldT9xizNjR0
UY2Mtl3dpSgDNhY6iFkCuZVmu/M5CZCNOoTJvFyXF2plK9KuUOldU4WmQrO4NzxJqQqzE+WYeLQN
eBiakfHvlIQg9KhMVVuS90G7sv1XtiIvcaEjbUMbClrq+V2VSkvFDtJ3jm0p9bscD3t8dnHctreO
VcaA43rkYg8UQHwPuGmYeN8uz3kl5WO61FKpfqvCMObN+iY9EQk2esBA5FHp4xRrVKeA6zx2oLQu
j7O2tnQuTBSy6Mbr2iK8CPCCJYZizjEJU9Ba2SjUBxl02IHUKLLiOJB33fPlIVcimk5MoYLDuNS/
F1MbROfkAUYKRxBc9X3U631waEItBoSH++EGyBaN7dzviTqXB16d65/+CYoCRJf5m79ZU7MFOOP0
vXOs0ba+SwuvBIylIZQsVSm/dsJH8uAvRqT8TjjThbDsxS7qaJqPaGl4RySXnTsFf8bv0Hdh7lC4
RQIZB1axvzziShDjpuIZPve+uDQW37Nqc6DCXuMcY4Lp3kfr+j7Wwi9xNbRfL4+0tkPJJIlcHEnN
/JPJvFlNUAFlQwZnH8fKCLcwoLAzUfpx0v7iq0GPBVms0q18FyVRD6XWnir20Sjr5mCAMEfzubWi
F11BHnaf5Yr4cXlma2vIgQCK8acxu7xyrUG0IZwF9sksyAfHiD7iBhdSFE/KDnerj9czdFM4LCM1
xrkadb4thyAII5y+KQABpQPCmU/gl4IeYRXVhgRzeW5rX40b3QIFQpZJQnE+WIRKNPLboXO02Yw7
k0bNDHlCA/MvvtrbcbTzcfSuHPSkm5wjKlL9S+Lgv7fPdXgvSAPNug221qT/XJ7aymebOy62Y7KO
gpztfEgx2h1uJ7p9VDTtp+HFznHSp2MVl9bz5YHWCpiMZEteotzcCPOfj5RmA/IhqIMfHRtfy7Sp
1EdMp3zpmkqVHRBlwXvWdCD45kpoH80eNL9WF8m/l3/GSjgzqAiQrZgkoXJZsGl4ymExNbBvGlTw
9cgSX3usJTeMlz4JzFivTHtlfXkoUyylWqPCIlwEsxyP1rD1HOWIkD8J+GT7z7EXCGR0NDhBl+e2
sk3nvNM0qZhiEqguxnLi0kszzfCOypQh4I7r2Ih9bzhXTS8PtLKIJt54gmIbCSe1iPNPiXYgnmeR
UI6GXYP5RcgeJGmVmkp9g8dfVn8VEaDvK8+KleSCkDEfdx3EAO2980GhGHl+1Uw+TSF8sV6DzLd3
QhuwSDF7hPK3uKVowWMR+CFm2UN5beOs5XeML0F+0BgGgLzYv9h/WlU5eP4Jmo3o9hobyYGR0M0O
CCAMn4Xpa7eUJUIQoBkeRPGQZN8hX6NmDR0dZ4mPfwN+Cs1jh0RRNRYH1wIhomVS8U+QXSAqCmRr
aaxmqF7EIPYjcxJfLg+orX11bmUSR0pAkCfmv7+5uwDdFahYST6ArSBATF3EPKU8gsqbsReBROsQ
f0v/M8BRHWPzooiMU5dAqcOtDWOnvYrkZ3TjY+GCEoI9ifAJYVW0b3s6YtXesQxEo0Rq+BgKTNz+
/XHgBn2M7FoRn+x6Jnlxs6gxgNGkBwzrFYbcFcA6/AeEyJrq1+XZroUri/TZtMi2QHRZi1g8Kjki
tW3kn/qKPDnA6fDF8i0j2hlYRhk7K0YoC5KAdxp1e+8HgBj3Zg5S5uMpNSgZXaWCgdIHGcP5ovvI
f9W90SpHvNo9GYNHLZ3hUyrG7MvQZfI5FTK9HRJLPnT4RO0uL8Ja8OKZhc4juoZs/MWWL2uw9qHD
GqCCX3/zQsSLcLTLajem4nplrPn/tXjXgaqSpJiSShuPqPOJIoKBioE5ekdENHiqojThVUhxoNyE
/nT/KBsfmr8JPbpGG71Xexc1fCO6cqhWsmy6zURPoqhGa2BRM9a1uq3GZn5cItKGrS1OX/6rlwXq
CxdK0m9bSPmPY2MO6X8fX2lyi7kZxAJQ1jyfvS9TuEmy8Y4eKnc7q4Y/jNctTDw1MKfD5bH+QDvf
LbUDLoomAqjrZYGmLE3A1XCGjokanoAfh588dGduwyL1HlQFCCnCQ9HwWeQYYu1tu9HQWjMhhuHV
CHobrmg1FFdKY2vPetOmYkMbjIbxO6BWhouswLCMOoJlhw8tLnWftcKxDvYoMGj0lOxV4lOBs4iF
wk1q6t+sBL/WulImQgEaY244+Llz5Z5b2w58FIsqBj1XEtvzr9I6FDDazvaOhZaiE24B+1Zvcjzt
VRd3iUK4KnqQaAsRCS5/ovWBHZMmATm1sQSU+NIpRYEb9TFMbEiMsh7aT2owW9X5tBQ2kwICbIct
Nx7Xlwdei/E2qDzTpOkKnmX+YW9jfNCbPjqJzlGPUbi0kWdy1ZYNkkXiFpX5/spnXx0O5VXywlnG
aPkcUqccsncTsO2dKv1qDRRk3SJStM0gUXK54yYOu6fLM1yLMwRSMnkay4DJFkcctYm+cKKWb9rh
a+2GnuW5KgoZ8VNBexBeYWmkUOLiNvlaGXW2N4LGfr38E9bCKrNFPpjcSXAEzxc5h5ZWV4PlHEOc
L246krYGSVf5TxsFXb69PNZa1jRfGyQs1CvMZRkojKnsWwPTNdGHuYHMCDuJS3n4J1WB1ghMwZVn
a2qQ5rYLkKdXQs3KTClMgv+gOmlxiSwOUC0AK1SIoh+bmZg2aIUsD2bf/OyUsgyvzHR1LIoODgBB
aqHqYlXTeEKaC9eC05RW4W2MFg+Klzh97k3T6MsrkWFl487dBjIQOnBUXee/vzknbacOuOqE4akr
7eh5hqO5o5cmjx28PHzF8ms99ZVd+6epCvICbs879AdsvAg2aBmeWj3WoVlH4YAgdtVUyYPlj3/U
/Ebrl5pOxh0chCC4H9QWP93Le2ltheeizFy7QKL+HTISM/MYCxAwBMrcZgcIl3/pAX+ejFrVr0SG
P32txSVlvR1ssXWaDmJSO2jhCVU/53cIPlk9pJFoD9WIaj8pN+ITLlc5+iUmb/HXJu8QrncHqGXw
PGAFUYXWTeunreSTtoEgPFZX9sDqcvAxuB4AcDiWfr4H9NgA4h/wC9GHGJB5qgLbOKR6g2w5xXBU
nC6v/uqWA/euErloR+qL4bDnMwHdOQxXQczeJxruV/sBSWxUKwH9BA+G1f66POT6R3AstMEljRRS
//MpekHg+yBS/FOmOaCsXLhq1guePCOqBshj5zediozQbYPM0UOWOhbOPI6M/1eQZrhVyRkob5Ux
wCRss4p/7NboxRXM89pXoCYzX1gU7ygYnv/EjPnj/ApuPUD2IUISzMBMAtODG6VCHOjKN1gdbO4D
g/KcUUmL9UByWqa1pYQngT2o/6melKbZT7itNocJSbn/Li//HLGWR2BuJOhzJgrcbHEZl505SnwO
olNaZkGyNWuwiy+o1U3XwvRaRkhDkjyft6QAQ7MYCYS6OWAXiNJoqaABGlPy/olkBOw1Dd/lcgP6
Cc0JDQAtRedouPX0qNiBbc3xgzTLG/Tsu/3lua/tdhMANjcWVSOe3eefNWmKNtB7NTrZP6Kw6u7M
TCmfhBeEHkIsRn0tnq8+96iTmv9nPHNR5q6N2tdRyQhPhhGJ7ha7rzbdt/oA51y1gvuSaov3GXsN
f2NZDfZEvEDgwadBmQd/EWUtcKiU+0G98f3PZz7fJWQuCKRpWVqOLi660XbKOv0fk0bq5uOrTMnW
sCihquRgi/08Nb0zQVONoPGYuA/Ug0yxqWyB+CGGU+KXQEqkXskJVjISCqncIjrFozm0nM9vwANM
E3kanlLeltmj4w1xcxBILj6i0+rH+7Ds/fHQFohu4tYyZGjf/8WkLSBbYEVpWi6BQdBFWm2MCWqT
BWoCsxgFdqoa8Ft3YefPdq+0Ybwrg65FDvCpwqYASvVTn//+JmFQFKv1VI7zSc+V7ltfjJhCJw4X
U9qlp8vzWxuK2guJnUnOJ5ZN6Io0GhhhHZwCBMiiOwvdvx2eFfo+zfJWvbk82FpZDFQMDwboZzzf
/xysNxPrh6KFe0UtMNWoflDBybkcMl2d7oImQb2BVgQ9P2SIFPVA0wzXB7i/BahAE9ZyVDOLK5nD
WuRgR+uQkEHkYV5yvtKh3mYy90YfgUFF3vkTeVFbGjLcFSNiI1s6MOnny2sw79hlnKZAwvkh12Xo
xZOiaCqE1KvKP6VaXJloPffooo9I6+UPhWL6m1Kxu2SL9kNfXokV6yPTFvzfkf+U7N4svurFKs6k
NlvZtlt9R0/X7F4gTjsA2AdFPqZOij6JQwqU7f5izrY0SbRBR4FpOV9lA5sZhevEP43QmJ7BG3p3
do3e58+OP7kdiB/7Tk5q+e/Hh/2D8JxTEk3KxccV4BYpQTYB2FzR7Dvkx9yQwH0ToLrxrSv6oUHI
IYqnv5itTXOQAwUnT1u+olDXNdvBp9ia4zXw6mGZ81pj6XdXqmiw7eMUwyXXTxQM+i5Pd60sQrTg
Xp+DNACn+ay/+cCoJ5nct6FybFXRj/c2Uue3iEogpeOrjcQeEvJ9YoeVvAdgi2eylFulZDNsRNVO
CBKohfa1AVjt/0XWRQ+HJjj7XqNCev67dFSTZmSYf2oGHHdcLlZ44pnvRaeuwhjhSvBcO9KU5HQJ
kmeOM4vRLERj2MeGf/KTHp/gvJNDty0r2EOyE+02QeLpbz64wc7mhQ7t25pTszfrToEJ3pKahKfZ
dudlmHC8tcNi+E9L4w7hYF7wW1W52mdcnadBFRRw5RzBF7sbJYcQnewgOEVTOJ3o5bTq594p9enF
A9JUbQ1kbK912+cdtAxeZLTUXigScB0u1haJI0SLzS48IWpSf6+iela4nOxiI/XUbq98yLV4xWuZ
oQyyTe6L82XNtTQLK6iDUGiDGjURLFuesZnAWyIf9CrZJzJGcKQKc8SzLp+ktaWdocBUXSgPUGY8
H1mfooZHGvdvgMDQzy4O7AcUsToE3LXgRznSQLiSWq2tKwVWLsUZo8rnPB/QUxIN+QY9OAGBBXet
4Xej3sW1WTQ7hGqi8Ar8aCWropmJZj8PQyr2y+4UmmXFLAnEc5mnef1Q44xVEA78EYG1dKrHp7aN
MSWRyayuFOLAWuwvL/DKfCVww5lgSEuKdvj5fHUEovMJt64TmmfattAK3guNaf8zgnB8vTzUyrfk
PcQWmlHdsGEWdw82SagtGWl0GowMU9ppMkRxp1D/wc3QHoB+9k42/sVVSzXBcmYSJaXg5dm0WsxL
stoIeSJ1Yus4VeAgyijkfyjMmffoViYHT4BxvbKN5kCzOJ48f3ib0Z8nd1ySUSRCP52C2+sRUC3m
Z0CBq+4Zd44+vhLRV44mrAIL+IbFGwii6Pn3Gy1Ps/xqAOds4Cm/SRKJ10VM6dbb2mhrJ88YN1n1
hl496P6Pf0/O5Uxtoswg7EWwNQINU5kxAV7h9/kDsmPGvouKBjMBQ9s2QhmvRKG1NQU6MrNueGBy
aM6nCk+rTLDmAmTQISt8K8wYgKwskv4KRmWtfIJAAuAK2jo6T9nFUw61sUxxUN87gkXsbyMk2RHs
U/rbUY7KBsmf+IuWIsB08Ksc0eRe+YfyDvI2vtVYKPSZFjpik2xKbGP17sq+WosX8Bx1MBCk2O8K
/WU6oWnf1vYRpJCj3pV4kvo3mmz69kuEG4TilorRvgCi0MuDQSfIv/34NydvoAIH0Yr/Lr657DoT
oT+QshjL4DcT1ON2BK63HwfL3GDs8hfEYAn0B0QkkUOzl1j2KhWBjqWZd6xhl/9SC13Lkdq1sH/Y
hsWkhEhzUjG+HyZsuJ8vT3Vtu4FX4Fqfbx4gg+fbzUOimm5Aqhw9CRproytl2yGxL+vffzEOdxzE
tRkBsoTietgkpWiP0ruZwuEmLiqZbAyKctfQH2uRnt4qog3UpqRYFgVzNITR2ACKiOJhs0GAK73X
VfQfIQSGXy9PaX0oio8kmjwxl/2hLG0UtJ4ZSlfi+KZL1V+xV/Vfi5q79C9GAtMABIqEltLL+UfS
UMjC3Df0jmkYNNs4y7HELTr1gT3sXbmq1yZFlY3qw/yp3gkZlLHZTSkt3qMI0SMf0zrFTT7EJdf1
C6e/cleuhXWyEJCqvE2hx84/5k0iiyR2reMRoBytwMfVKlR7bOZl0U2YeWK3fuvQ4pvuHH3Kr3y6
ObYtLy5njueOSvpsLKssekIN1gQMfOJxUv3kfBSviVR/Fa3mPIgo8BCFt2Y9/rAoH5q4qa6kIyvz
tlXyEUQ/qAW863ErHnzYxu94oKRO9qrU6TBuxs4p7jWzS35YpRO+Vg6Ck1fC6kpqwnONi2XuGHOV
LkoBMYKIo2/HwSmRdvY9bfHQsfva9FxLiY0XsoboSnBZHZAtO4dw3sTLfdsgj94VZkReiz3PN2S3
vc9D7b+KtI0FF0niX5ng+2AGBorC5IxyZ8QlxLucpXxzpLiOI2WcF3Qeua9IwvSfl4/ju88HbYQv
BwaDpyOty3nab7atHqlppmCSe6rBJ7w6mbAbtxtkEbhy1Bsk7nQ7RJfT/LBWxmLcRWqASkc0CPwr
TvC7uRQ8aT4jnJgfUoo62DqFKtryo/fRu3AelAqOEA7hAPT8+WSTgY0ZYKVy6viaW55+xjauEPfF
RUt7QVYz/2isYzyel8Ca4MvOMfx8PAEHkuoo8hQWHPYOjkShqy6Os4XyKQTkk3z0KM7DzaVBimM2
N+8iXcegI9dkH5dotdvI0QR9vsVdKLuhVlYd8sKwNngGyyvn4v0G4vjzeic+g/cEnXM+x3HIi9Qw
h/w0F1BuB825j70QrWOrp8KdlpHiRkFfXYEovovsOoPyirZ49hFtzcWu7b28CtCKzU8C4yi5DahR
vSRjpI7bsrn6ClodDMAunxKWBw328xmiJj+i9pEUp5J851ub58WzLECiIDSuDh/NmOeJvRlrka11
oV312pgVp2TEOmaHWjrCvwANUUe9fO7fhbN5oBlyR6LGAi5fkdpURLSiepRTisJ+7mP0XzG8jjee
9DVkR+32Soq+tk1godtU9XgMAIA+X8SB26ACrpidGh5Htw2b4xax+bF38TQ172VeK89l2OwuT/Jd
7s0k3w662CbCDDHv1KP8lFb59MDOUDCZDQecwm0sZr61ZeL/CrDmdDssoq4E1rVdg+QQeEKAfbol
l8909NoG9BpygARZDXYqsbvt0KHZvaWdPRwvT/TdZTFPlHQb9b9ZKWOpKebZiQS93uQnjADK5xh7
aPTX8yzzt5fHWV1QGPgw8SUMrOVh1xRdKlPdZqdppCXppNhZ+c70b6V6v4ZcqiOqsGZAK63Ikiuh
+12W82eG/3dkemjn+6ecOs3H0i87oWdvfytsimfWBNhVa/3iJmk758ukFwO2ediAeTNQWvlyeepr
B0bAeOIdxe5FyPH8Bxgtgu8FDowngBD3mlYYTxp215gsYJzYDVr24/JwK+cFbA3ikcRUmobLMlPh
ELQ5+ygd5UbjFuqQYs5pU5QkeMRfECa1H3psIPaXR12ZJJw6XgCMDXV2WTaMUTPJnNbOTkD15X2o
5t4BYl12B+ERm8UYSZDyo2kOkCUuYpDVIC0kd8j5spZFX9Vz5njKiibeDUGllTcVarvNh6/i83EW
8SdHo2VASjY7IXvtYQUEx/zQtZ2GdUhD8ePyMq5sVh7bfDc+BmjeZa7YpiEJQZinp1ovSgGf22lv
RVvVv2cU9amMI2jJGBXwGHOr2VfmJcK20jlc/hGr39KEAkX2we28LMRWbSlCir98S6TcKS3F08Fv
PPuGhARd0AbM/OXxVgIe2DNbgH5jzHfJTisUmM6dnp2KGPMRpSHKuTWd15tpcrLsyrZZnRw4XhQN
Vchry0xOM0usXD0/JxCFLYZX+fRCH129repAPOG46V85jquT44U1Y9A4IUtRICF9/G0nJpfHXfUw
tIZSu0XbB9lWCQdHv3IM1w4/2pOUB2n90FeeZ/8mKbcKTVZJHeYnTgduvBGeL5Mn1Wdht+1nLvVp
5+m1/O/j3w/VPxAwaHlQvFlkj76lZjHO8JwQQ9iPTiGgeKHV/yOT6TXFkLWvB58C3jw9JpVAcz4/
kSOF3Y+YCjUNiuoPqR6Fyl2Og9j4SI48eD/UVqG7eGXPrK4qjFUwXRQj+fd8VMwGKFfD3DlFhap+
AT1m64dGHeJfotTsL6UXP+ZqgCj15WVduTIF+r/E8T+1lWW5VzYGMEm9Tk+qV4dfHRxQ3abVCntr
96HABTUzncANRlvLbwJMs4Mred7qpGGCIREwCzst2RX0enJPKIh2JQnK656HEVLnlJ7tKk0ldm0w
Ia+ddOhpX5712hc2Ic38oUQSexZhHdGCJsDRl2DQVykoJnvCyikrbqJylnQHI/MX05zJDEC4CHe8
Y8+/LWw2PcMPEbE+oSXfMcootxXc5M+T2nS3ZgOKdBNrfnEF4rz2bdnDs/IDfQq6Muej2orq6aBT
kQrTPJS0R3SBSIP8o1Axchz6Vtm1utH8jpsgfr28vmuflTTaplpn8R91sZdxo8GbskakrOwa+YhI
OlZy2B6kblEU41ar0mLrmMU1bbSVe43oMuMBGJWmrTifb9WpiHeEPvMl2bsxdat/6XEG3mYjbMpt
WBdYv8Q4M2Mk5njmS1B18tflec/75qzYNavLAgsAnsmGpuN3/gumuBOqV/ILMm2yo7uwS4NP9E/s
YX95nJV4zzjzO4WuhXgHttGiwKhKidRQiSVKtcG9o21vq6mKc/zhcEK4+YvhYC9STp6lDZYgPGow
GuV4KzohecFOyuFuaQ+WZ3gTPLM8QdDv41GJffv/B1wE+6mfLN7LqHe3RFoshqQyuK3i1Mei4hGI
exwOc0OY/YrLfroC4lkJDQwNlIY26kzBWRxVWeVaHEt0lXQfgyLXajG03+MT0n4rnd75J0bT/sqm
WTksjDgDqVHSAya/GBGV8qExME89VWUVfFL1QILTGnBcxRmq+i9TOgfrMAtHncsfde20vB12scZt
h5ugMJT45PjVz7zI5X1mNDHuNXlX/iy86h4o0SeczNo7/Fnzcnd59NVlphwNrAIhMxKl85NSZ6Pm
aQ1feOoK/wTe8L5M/fFnoxojNHXZfzy/5rkAcIcnGv8sdzCS3bES9XFystrmV13luFHpvjgpnTCv
SU2vRF2QfRT0ERtDmmv5SBFt62WOGqABn6h3Xlmkd3rlDa1bK357CJuwwYw48GZX5I9joOfw82bo
xSd1SjsO0V9OTqKKoLDI0pE7RzHMY0MaeGVF13Yt9yRocGAcRLzFFQoGnd5/bESnPG07bFgmrenu
tDLpMBFUpLONFQ3LtK7EZerm8tZZC34UumjjwYEAO7rYOlnrO02igPQG0TreDybULxsywG+jrdsr
ecLqUOSAvAL/gL4WQ3mogrciUKITsOPq1i6n+rbLYVsmqIm//MWsaKMyJShQ3GDnB0LJRzMesQM9
YcSLahp2hO4Qt8ZTKLlI/mIo/JtnjUSK+EvCgpzYuGL2RqimEnvGLh6NvRUYeFEFicyHK3Fm7Twg
+PL/RltslGaMB+QfkUbUsMTDI64A2vUovN7YhAkeASU+S56LhLA8FGadXUmB3uO5ORLAAxERQdmA
/bJY1gkLddXvGD1tSQgxYO8TVDw1rUdLAUoWZp/eoD1QhjNfU5zDMQUB2X+X4DB+jbextpcQJSPk
wSXmDbPIDbSyHbGBjNJT2tf9vgtieU9jvtpZJk7U7se/MBh25GFgDHNSFoEAE2sYVkJJuFKwfAjT
NhKbIqwBUpcNrefLg62tMTgcY9aiRO+TBsb51k3MulDGLI9O9E2bEdCviPvdqE7trkuq1jjolmj7
TY3l7Hgn8HZ7crBzK7agvsrnyz9lJSjxPiT2YoCBa8ISIOg7UTDUCcJyYZ7IhyzsdWcjld41vd9e
Gs/fPNWu7e+Vm4zmN4aF6MbMWLbFWtMJs3BxBeBVgjr9ZQLNE3uJM6/83kdViShAaGfxx29Punwg
ZFCqnjP8RcrQaDmqq9MQnuw2i+68acjxtnb64QZKp/rkd6ryYSluED7z09RkuFkhZxEJkXNQsQ0F
16mMinQh6Nq3WH8mn6GJ2hsr8vtrA66k0mBm+JCkCMhmLJtTet/kquwYMBKRtWkbbch3seiFemUp
17YMytQ8gHl0c6EtNm8tfGvwhc1Sdkr8rEU1fuNpbvT+fU+L0z+UhU1t0UNfYvjoyJwYWlMzfo0y
EaiG82MThqAlNAGtJ+sdHtYddfMA6Sa9SIDyxj5aJNiHVxvTyeQ/Hzwm877hWuOJhrAjhibnIyM8
pCI17LQnX9Ae30gMuVo601YAfTq0Bn0jsqnZj524FirexUAGnqtGgFKAKFJdOR84ymw7zIe0RxC/
qR7zvLvzW3SIsZ9P+4+WxOakclbkpckhaDYuNiy+UrhbO4E8xUY9HnGoHF5CbKw2TjfKj0bbeSha
wkQcAA6ckvNZlVVvDp2I5Kml9dnvcgU8wE4PzOE+zTCeu/zt3oWbeVpUwciawd2AmzofrIh0MqrI
SL7bMMJ3fu1P/xm9NR6DWs2/zvvsWj777oDMk9MoqlHth964lHCfCj2pqybOvveBme6Mqq4CvLqc
9D5xiukHAmTDLTKbzl9Mk3c8sDRclKBBLT6f5zVWNkAG/146lbXNMlVRXegniYsYQHqD724j/mpE
E7sUvhIip4sWTsFJjGiGJ9/TYurdAV7vYypb/zHAVnFf5HZ/Zbx3eRHrSt5szyoXs4TuYoajbhW9
Mtjp9wFK0G5sQ2XXqObwlW5Lu8csNijdNB4iHg6O90ELIy4MXvGwasEjE9ffPTnTLAowax6j10JU
GG9Om+aaedGSD0SKQ85FiYJrETIhSc/5PkXCQ2mtWhc/xVCO+7wqmu+U+n5o46RCStaD78VQK/vY
jpuv1B3qh6itn4FDNV8uH5c/ckBvSjL8DuB+f7QIZ4Aj8fb8d2R5A1JEncofppZYSuHqSjJ097g6
t2ittw4iU24OpyDcoTuhwpSII1+vXenVUf9pSgyM4P3WztvfTYP+xTZF6fibxKvvl4wBdsFwwYgc
+f0wB8gAttXpnqreqv8Fq2sesUxWa1cYafekF1Yb/r4ytTmunE8NMzWQMRDo5lC3jDuN1fRF6Inw
x9ADd34C6dD8wEoXY2rSXrD1o1T9XYxKtHkT6qWh70prUBN9l4VZMt2PaiHEZxkqQeJOgeyD7ZhF
/gi7M5yKgzLmsfckgFTnt5FP0QOLTPR1botUS8VzHPNHaXW6eQU5sYhu3PUAJzjwM7l8VqucixZv
WgsTgD5PynL8CdQ4f9FaJ2xdR2Ct0GiOv7ey7gpJDMLqchERLQU4AdSPAinJ4zKehn2mJJDxfphJ
WJgHpR55iLkA40vrbkoH6e/KznD8jQQWIx6rFuqYg77RuDO9XGQYd0sj3VeRb/9Qg0ARW88Z08gF
/tXZmzK0imAfKUGVvaQYbsZun0/+J7OF+/Fg2o2OYX3j9NkhsEuRHWvD8/z7CkWjqfw0DU1RNo8Y
0aYHQ6fH8jJFCErexHmLHSW2BEqBp7BRDd2Bbkx1p0ZZWmMyPIjw8yT8/jGzKs12pdJGv6w6wGYx
N6rpi5Ghe7OtlY4zmcik3EfjOHQ3+IDG3iGPOq3eDImfYx+XlFG0bwtnaO8Ge6qowPX66FlPeZcm
v2PKYp0rNa8qd1LHu/DnaIwIytdxIqNNksam7w7ocBrR3kp6L3yFB5J8d0aW7D6jUS43pZkm0WNR
otXdUiwwaM27jVmayr1eevKHJD0KdnrpJJ/KamobZBUwPj+YyKf5u9oZE+N2wGu22DYauMnd1FV9
scPjNmncJhmcF6RVtcJVe7N2DiD1Ys8dTejpm8GvdayLC31s9nB62vC2UqjToGYwKS81l5l3k6M2
kLrAr4bgi1P2hb3LhBXY27oF3fqQqWqRILdtpU63Q0VDDTdgcQd53xm5kDQPUJbblKUXQQ8aB/ub
TpnUupej5pRfeD0Z7ZOZm5kBBmCK77QW7YDXIuDMPlRZNTypZtW2bmIGoYNO7VT5t2WnDQ4XYFWa
O0PPRXpQWkdGj2qsxdZTETYW6F6k9aebOrQjx23sABR7OmWQ8o1BuQ9bGnKbTo367IePKlq7Gbjm
f9lWLcdNaeXFZ8LnvGqR4Q/YiWvBeK+jJ5E8ybyf/vGnJkAnu8llgZ0xkiUIPiRq5UnNLbqwtzfc
WdZ48DGPSZ+mXlVE4uoxwbXYKimyAY8GiYn3Basb0d6Wpe+IR0OtlOzWwwl7yDd6W2bpFz9NFX8/
oHsY/BSdVWafalUmTb6tm8TTdr2nFeg/yTRUo2+eErSB5vailrm2SfswNV9VoIfWfZoDsbqVZe7n
NI14PWw4em3zRbUVLfP32qTrhb/pQ0V2bp9ahnfX99aAW0kV+nEFo7tL7KhxsRNB4rHytDjYatbo
UVnHWOlUjIGvfg38Sn2ZaA76bkVciG5DQrPYI/mv/evhGXZvCNQBtjDEcTrVukrVv0yBMvY/hV7o
wFE6tY2+9kiNPxmKHpQPZsvd5BKhEE22bR9H19LrnWHjm1pTbTvHApzTa3mqvuCUHP3bAnU1n1SV
d9FIZc9yByVKpw3+sOZhQuJZuGolrV/WlOnHEgkMwfYO8Oq2xgmvY6/Q+wQaqKxrN0dRyN9opY8d
ainrvEblykZOwkiLAcDRFAokc6f2t40Vd7qpYyX9XANctN3Ayu3hJqPZMrpd7XuYAcssT+9KLKnq
vRo0we2kJ7rYVg3e6a4zNmODCp4SteqOpCpPt6jT2p86ZVJKtzasTGwNz8yDg25EmoG58v+Qdl49
dTNtuP5FltzLqb0qkEBISIATCwh43Hv99fsy795SlhfCYn8HOULRrBlPecpdDHyPdxWc0fjYwVyq
wSJg4mg8IEaSvvidzrlO2qQWGwRpO/0aPl7TXiQVWrRXqNFHXbqL5Ek3L8LKF3+MJBrrTTJphkCo
X8Wl3CoD4xfU86jfSNNoYUuL5mOXB25pk0d7KprZ14Ee+8194oBc8mgTqREOgfI8u7zopA29fbXY
EQUgiFW0XFE/8k7tDnKfqSRtFVwSLx1EOl3WfeK311CwEUlI4OjeVzSP3nje9OAuyMZxNygoSb00
lhmonlFPQL1Q+U/qvVFM2Y3sxI7h5WYVGVtt0NtiN9Jy6rzCLPVhJ9HcBMEd44TpjjHIx0NCl0Rs
Ml+3/uAHG46XfTPzje3E0Ntj2zizDSpcZLefmia7qmIwX9vCDAfzmCk9+xnKtmq69BHz6lYPs7DY
g2XqzK0vZ2DS68KSlKuuQyFP2dTIQynPY4ok1HcZoimif8YQJepVMBdSQQMErKfDm9F6PtlM8aeN
+iIP91DVcYXeJIWYUu/zaGjRzqDxN/shAWeh5kU1ail0T/Pcb50xnp6iwKi7Qx40ya8Shen22td8
zrjNM4KPNlMcdnnTaIWbZq39RWmc+VdQ4SNuoVqCPMuS7YfPgYIdtqk8+VqCezKX/r3SOHEGxWRN
iPIsVGIocncq4LA1yaj101AJ8kIkgqZQn7gVs/t6bIJLS4TVY1NMY7cvFCteMzhZZCxMzqRGCiQY
EUby+GXZIEaWKiawFc9OogvDlayi/650qXLVSEiSBQVuAlZe4J4wNEqx8nkXlYO5r0t1kWLFe05o
LAF2mdHTGaqk6LlpiqH04tEMH1JKUhtzSJK1nGFeupPA2gYo/N6TAygE33pR0qurwDboT0VPgWik
2whOVPONtyPPNwp8BntjBBRy95nRGc51mkIA35ZyU3bbKpgIymItglkAp6w8+oDyf+mggTvKvI3T
vfm9sHN9A1m/DX/3kpDlHTyTVD6GTlX/LTPTTLg37TS/nAA5dgdivUxbwbqebRzo+siKkJpxGEl2
F3WnLhrMGhkp42kiWq7m11wJbmJVVJe91FVs2rLNq5Va19nnY8yZwD4zJ2eRt0UWVrWZPaoUfJ/m
V6t14Uf04UUrUTpxcydo1xRwjWVqxOJQGpnr/rBg2TqLOQY9UqOTCOWnIcIJbVcUStbeDFKNN7pB
ItNvjUqZYPXw9YxNpib2I+iMTvVozsCWGqUkHBI3gtGZ/BQlgnfmHibpVH1Xi6xVDthrm87thJ94
gUP67K6cuYWmieI1HAvfIDzvYCcMKG3jPHlX8JIFWx8pjvS7Yydp6qlAF+Ot2qrKA7qOveKaelmC
nSzoopHkFFF9kadiEr/0qjCqmyBT8xb3dm1o8w0obznwJPzDJdtDItOPjqkOqNTNQ1/F8BjSprS1
1NiIOq8xO8XaoQSM57k36LWFXg6XBQXybdoZ3WxnnjcZTTQ/Krr6Vp94wv44fpBmz5aojPqLtSvu
qpkoSHonQ4uhdrW4slAgjsK+6scH+gXBNpwyHItEaH+3Ju0Zi0dppc+1fBJM2G8kyHC5KKSqtLRO
b8imEoPSi0Z+kHJyhZ05xsFulGL1Rk6MJNjL9tRtVDvRIjcWWhm4tZnH+srGXx42fgOqvFzRlEBo
ty2VRPtAloLEydSHwAw0z7Lj+FfW58Klgq8TckBlWylGnhVe3kfkYIOeQD+AysDprONCaY0yqtUH
SyeqCBvI+4mowl2f+74r9ea0R59D8bKw+S2FUnSptHrg2WWyJqb/wcxZeQ49khUUmtRFPS01RMoB
T7QHvwnDowzzaqt31fgD4JV82TZtf/g8AFiKV9GX4HBS1gKKzXLzWpxOvBqttjd6U38YI6f+azWJ
+d0h7zEvodNYshu2ke1smiaekj32XxIpbiVV21btimnj9+DTdmAt/JWCxqJ6+t+PQscVHgP1Wn1J
LAiw32mhuukPwICEp6KvtLXzspXdqcv6xzRHi2A3VZov/1lZjXl5/33D5tWggwndhlfzXDq0jkfw
bdyMD0LY/m8wJlW6QciyOJSi0ZytyMU4bWI/Eg+xk1d/6J5GW4i3svLF1+b9dzA+YCUq09QET7+K
7oR5ZPSD8dDWnX0TVarl+Y4wG4LA0iLotPO43X8+9w/WHLcfKv9UdGZK7eLypxspSxMKsQ9FGL5F
vZ5fynqO81QK7WpDua75jQuR+jXc0PyhEQiBUayj3juLaJzOs1MoSchpaz50Qy8fdFngydFP03BL
gVt3bSMO1sg4H1xvCFfNi4rYA7CWxco6xNhJV2TGQ1bVU7XNxmq6xOvFmlwkuf3v4LOa2NMio+s9
+EC5J1fauNJeX0aE86SZKgVsGgNst8UZb7WykZOaScuoAewbwB8XxOi5N5BkbeQY6mEaatlmHIw1
t6Ozut08NLhREFrgV/E9mq+ffyqFrUaBDftC+yEc/Lj/FmXsiFuR6AZokNhQ2y2aYXH1Hao3Gkxm
a2vbjgy+9yI0yr/nyNyJYxr10qEz/XZ6w3xebUNXpusQ7uraUoaXQe+bNsIlRyi3E/QK2ysgc11B
DaqLLz8SVCBpVaGlT/cIgPrpXMoqR6IqT1jGgic8MtomcsWgJ6AlnDj+roAoWgmnz/cOIwJuo49k
04NYiuibge4rDTXqh66HdDTpUnM/SM24a0SaXjhYVx1qTR73BU/bPuEhXbkU5q15ejnx9bitLYK0
+bws3igcCRud3Nh8cDrR7lU7bzaBcAb004dp9/ll8MF7yOXLkUR3FqAkDY/TxRVUU0d/KMwHs0fi
2m1RcDo2jtIKNy9Nvdl0dptQxWqVbxjKZ86h4bhtVfpawO7CIg++fDnxc3imgLDL9txNP/05cePr
XTIq5kM5qt0PYfrlVhRjsrNEobgTzNK9lehflCjlcmJQFhwaFrLq6M+dDjrYEuzLojEfCBGtvZnL
/XNkWYBCavg7X2u8/t+x0PCggI8r0jJ5okSs1VUUmw9Krka/exQU3QzF/2Od59nKtz2/fuZ5Iawx
v/jgxxd3bukAy5L48g+J2WFtxQuMzJxaeWOcH0MjkLxgQr1RNYJwZf9+PDA6XADn4bUt5yg0akJ6
Z5gPUl87myHssgO+FDhAZQ7C1W2+7frqyTeUdOW+XSqJsLiI6jAoCTgxJTKnpx/S6NrQ0EWZPOoD
SiW/wBc7iqvZgULrt5UTNzfo9uzGVOv1XZnqpbVhb8UKxjhFn17qQmnY8H1BFbnutGir4bayZpT5
wYGjp0iEP2NoITQvO39h3uRxng7aoyiaR99P4p3RRcLTkkTdxAH2g2AxdU+vp8ItgyHx6iFw9hGl
u83nJ//8ksGmChQmJh0IHpjLALQJ5boVorMfEOsSAI+64aYuO+lp7A1prfp0HnKAgEQtgsxap7u/
hNQBMC9SkwzsIaYDcekrWnX0hREBupel35PSxGhqVmunej61p7cofSLw7tR+6M0TBJxuhmgKrGQy
u/CxUjWaFzThH1q8IWqSKr3dFFU7/P18RT8aEAW62ZpgLjstvZ0oS/Qi0OXosauN8Q8A3nrrVKq8
h9Aw3reN/Pz5cO/B8XKCxBdQU2YnN1rWpxOEe2sVrWUFj2VoF+bPPI3VwqOeVsuXiZBDVyoojSKw
9bcehH9ZadgquqPVKPuCmHfbmXUMkrIP22Rn9DjR3xdQXVeW5IMPj5CZwz1ODAL5chEBjc4waqFf
2w9+pReb3CDwioYmoRoW9y962tpuJSIemM9X5oOtjUgr/DKb3AphhLn88U/wI9VJOWGvzahovABX
itWryRmMe1mK6mgloTy/69hb78KSRJsEJ/Nv+XesxIgSgW7ao2yFkVfWebdPqzpxM8L3S1PI7e2o
tIUXxJBKvjpLRoNIAfAMJ8Uz2kGBIUDdtyJ5RFLM0lxQSpnX17hwuHGqr8ntfrDZGA00HdBMKMpo
IC/middWO/Z1/Ihlpqx6WVMOuBbqiO/eSBGmjlu9yY1xEySofW2TuLetJ6jaw3VBD9Z3DdWX32Sk
EK3LsejKcYsSpR39ipuaffrFZSGXAlttYYBEofmsfhdiiYlDSCOew5FHx8uxGt0QJY/+FjHqNfzE
2defIxWEPUlhyWABc5yuyhSnFRZPjnhOVT++6sw42dtpSp+c5XG7XNLu0Hm80uquWnliz+6auUxE
AYH4FHkqGBmnA4tsoFJGYe8p4n14okQ3XXZdMfwoknJ4ghqyZrXx8XiAuIjDqU6dFYsyS8v1IVaf
/DrNDmqCVVc3ZMk2QzCvdAOUmFeqUx8NSAaDXjzNGZ7KxQQtP+nD0B/0J4AY9tPUDeZNltAdk/E8
3GidvmrjPF8KJ7cp1xOWTZzh96zNWn5KRRZVa6jSi51WrbnJ+7Ih41EFLXDfCbNLrRJJ95woo2VI
RwHhOb8FEd00PzNtLIMdjqo5V2sWq5G/kjsTjy9/28wBhivBI2op53FNLQdR1Qxp9wIqQEjmRnVq
QSQFlje0vH7IbMO/sqnd7APJTqZrvaIbRFuwJrmTIkM434tATTeI0GTWZlCMtP/eFC3SMJmly/Wh
yqw+Ow5SgNBQAtEaAUZAUcZhqkM9PFTYdna7Xu5S6b7xW+CPFCq1ZGu3jXjRiBWES+xMdN53Spjd
xgnS78KDAZqN0dYstKos3YzO8R39W2m8d0RjPWgGifE3RQ/1B2LzKHmZ9C5ot5GTJcIDsJA8i6ax
QrfILCz3CtxC905Qoqzfd8Mobkq1olTRFBr/1TNkkhHU9+iC9sc8MI3w1oqi9hatSn84SJmf/tTB
M42uNOOYNmNk0QaU4qG4HNVG/TU5daM8jumE3VYex2l03dECuDTRhAzdiY5iMptYmeldrQ+yfLSH
GqybO9Xgpje1qUVXDpRX+0IPbK11rUCqMClJqhj35LBwmiOdElG+1imVI68ulYqOzKTmtxF8ZJ0m
fRgnV3j3aDKfz/HvDKvFS6VW8tF0DTPWkQ/qhbQJc6gBe8SapSs/TQfHC3srr36Z5SjkftvqZRFn
W9NHlVfguxMIezcAab+fpEjWX2LRRf0uTKny7pxS0t700J/yFCKT7VAwN3sgUf3KA3x2Lc7lrBnw
TXwLb3VZ1lOcQA7TQh5fuCKavUj6dhfqTbCbs2q3An+H/C6a4nLYxyspwNnIFiQxQLT0USm58Ayc
3ou5iTRAOnb6X7OX0wqBCXhFGxB0yg/6S/ldBToHywmqn7mzb7CMp3Hw+fNzVjog8ECUBaUpcIMz
Ue70B4zpEBppmgVvDRp9wQ/Nbux7qVcmArG0uoZzHkWXU+lX20i06R2v07gS15+FXOBsqR3QiiTz
otu8CEhotykZiUv8THiv7ENc2IJNkY2Z5qJf8l3CTM6mme4Ua6DJ5YVNNRFtGAJuQu456F7kXold
NkNRyebziIr7rpzG8liodrFPUB9FIbHE9eLzldYXlyJtbFQnkGmg+wn+dunj2CYBesPW4Dyj2GZN
YIi6xJXmN3oFBLeMJmfUO0hbXiH0PExKiqdfVJakYuKVdZ6pFIWuPtTdLyMP0ldAN8YXhdGQf0Kg
YI4niV7U2XfpdCx11P0xVHv/WcaB6RDVU3NRh6WMLi7yLGW3KqX8HoD/++q9DwgsCfIfh4Uw5nRA
RLGTJHRyh6a1IX5YndNd+zYk5E7um+OI2Vrg+gU1g7Qq9KNWFk9qU0iHzz/kWUr8/iPgdBFHsXPB
Bpz+iKpTChrbifOclq1abXxzst2QCO9ONN140Y+2vhVmFL/0Q+C/qmLqrxMjk1PXSGV79/lvWd4f
//0UStX0h6gZL0nSSdbKw9R0znPh2K15dLouq9yuxZDUdXpUbDaaUk60H/Poh9KOwY/PRz/f0nx+
dFT+3+iLhUCISzda5D6fyz4LN2Ztj4GniXWn3vOzyjg2YRUUdGoQS7LVqKlD7zQ1C56o8U/dgZNj
To2x52nsL83QmVbaPB+NB3YF/jM2QEByF3dS3tnm6Dij/Tz0hoaa64DV+Tj2Hq44+mNTVuHK+/PR
kYW8QWTMoQUeP6/zP0lZNyN5hzRwnpOgMm7UoQoeMmEPx0mPkjUy2Udzo5NOqWEmGxE9no4VV0SE
Fa7Hz5jUW8Me++jkMtdCe3KlRHKw7E0M7e7L2wSsgEJ2Q9kGMaPFcupK1ttSlPvPkq+0gVfTvQp2
csxTvnLFfnAaZuMCPhqdShq1i6SvSClk4FHgP9dykXt55jugIgppa2LWe1CrMfHK3K9+RVFV7z+f
4gdfcM4yoO9DNaAuvfiCaoMAp15WzrOChbuzn+QpwqlK16etPAC/W4kalm8mpx45ShJ4RBRR/Fqy
2s1QbaRECaTnRJf0ei7Ijolbq6Z48QspIYpoUjfQHP/+80l+sHW45BGAoDLGLj2rO2OmQoXZYHn9
KkBoIu8OpIrDUcLKYGvE7RctXebXhUb/TIwhhWPMOXb551jQDKwSRR6l5xkfcSHBytl0OSyqrWSH
0ZXOKqy12z/6jLMOFnHQTJFRF5+RtlPk+EiYPAdobgYbWLW+J6lmlHmZiNbMYz64PRmLTImj/97/
Op1eYvSiLkTnP2d60ao0knXgZcowySu3y0e7hbiDfJ/uPdtlceKdriq1eLL8ZysN2uOk9uM2TuLw
gr61f2WVU3KsxslfeSQ/GnQ2H6eoDQ8PzMbp5Ibcz524boMXiUzB05Oq3+IhjaWHUMpDW7T6t0IN
o5VTeD4oemkUM1UaqKhpLPkGvd/JoS+bwUsbCuixqVF2dIggpe3sISivMrVyChcWuL75/GCcf0nG
nSMg6lrQgJbePFSsqyEQFmcibrTKLfkQhCSUjN4+H+d8e3KBotHEcoK3oU97uqg4oZlpnbfiZegt
50ob09GNesu81VXJ2X59qJlFAd6D3IAffDpUGoRxhNlgyFB9ejVKavQLN2SwzUhZfPlaeTddhP3C
mzvDak6HCspa1NA6mJWjZd9SqZaOw6hwFDpxZYs6330+sw82CdocPA7cobOYzeJW0f3CStsQ/k4t
18YmtIbm3pG05Jg6UQhmTlNRoM3XhNmXaRaLSAcFnXBaF5T5lnME31JlepaHL7Lc93uNostGw5HU
DcdY+06FuYFnOKi/AXkMWyeWzZWH8aONQ2gxl8Jm9tZSi98Py9EqNSl8oTrXHXkmI0+3suTWmrrw
+Pnynj8S3NtUspFG5yywW0+/ppHbnTGZZfpSD4lWbuU0zOMbG8l89Y4KVfMjKCBdrwlPfTQotTAO
Gskkoc3im6ZFHANhz/MXpYfkK+MZ/IO6kHY1Dpk4ILIxrNxuH4xHnYDEGdNOUrlloJE55lQBf8pf
tMoyXKDMIdqifd1s+rHX3yLKxCsv/vkHnF9BGlJo7FHUXNYzAQZFWdAOyYs8qtPOzgPrrgs1rIGU
bvqidwyfD5IdksV0I0DpUi0+/YKEEbno+yJ+kXw6Bb/GuCL99x0/lY45dIFfn++Xs5nNeRzs91nY
ivbvcilRmQyKXgubl1nm6bFB+8hVCFB5fCWt+/8Yi8wMhMRc6qAYdjoz0GOFKU9h+6LJuQFKAFmr
LW8iBI9aCtdaEGf3DEk4tdk5N2Jm5Imng3U6nOXSV4cXZ6jrK80PTQ8BSuN66KJj50TbUM3ilbN3
9g6BlgMMDD5N5Rg4S0RmXth+lgSR+iLHMuFLY2WlvFWpFa7kfeffbCb1YexNp54qnTYfj38CMyfu
6o48TX1p6FHArsVj5EIMftd4ieysRYHzOp2k/HyvGWsH/xT9ZXrAp4MptQHnpXWSv4nRaoAfM+MO
XmjkTUNiAQANMw8im7MNYjX7+/nWPKs2IBOKxMKsco3+rAxC6XRobTC1tK266o2SqfkUInR2SWY1
3pYRbKOkCvq/BeKBvyJdGS5wmLR/q+nYr6z10ixsxjtbGlqlFNKJa/h3+iPCTBr8fDKaV00D272d
zMivXCNsg5K62NgibxLKaB8h9q/fSXoqAMWNmnJIe6OKqRmn6lMTg34/JrKSy7uVFVruuJmiwXOG
UC1ZMgIWix+nhQiINImhviJWpN12uq89SSCt7ql4V3iYKdDZBqpH25JM9LKMss7yHENSZk5jPgcT
eve7muLhDyyMdk2R4QxCOv84AKSzxxo7Ffjw6coplZ00nTKpr3LVON9COk/3iiElpavWtnbdwxHs
XadBVsntKdenLt0JITZdVfSHRhdQaIVeCmPley6fjvlHkQgTCZDVzGzt0x9ldcSJXWwqr9OYDK9G
qeRvRkJVVeer3SJWtuZ59sH+4YBSo0aqGYkK9BNOBxwgFqVCGazXKK9k3Cj6rEEV0UobtxR1cJ3X
RSZfWWKUXT2JWnuT81Tf+pneufAD07/ZSDyzE2qTRpvPN8/5SlD6nZN1EiAw3cu8xE5ydCVaxf8b
t8aTFJs+7f6s6698C+3GNKpePx9ueR9T6aW3DjefrUZCsqxV+k5bQ4VQg9eAR8CdZDxiaqmULqui
bo69lnUXem+L7eeDLi+v90Hx7qLCD26Xyu/p4kOXE3DMGDSfgKw2mtD3tLwcCIG5ctOie7of0Jg5
1gGM3s9H/mB1uaOpa1PonsHKi8/eT6I0jFYKXtEp6h+Kxs43Igq1S70d4s1gi8Pnw52tLgwiNEe5
pXnt0CBZTJRISQ7DKIpeOTh16moIa70MWjvWSHSkvUtdC4VeQ+/W8szlU4QUCKs6VwoAFZwXhBVc
a1pcI+LXKuHoQLnJN4FT+Qb+vrx7X92xDEZrE2Y5odisXX36NYvKUjs7a+NXoBXh6JZwWqVtolH9
AH8vbRHuqIovRu7Mjzo+1DMNXBCxxOIOgyQZ0Sjv0lcjCLJD5dv2JWxg/ziFQFg//4QfLCVDAcDl
oUHEZsm5myB1F7FcpK8iUcNt6ijSbhCqmkFLpECwMq+z7TnPC8eROcPEHGOpQ0IVMlIkbMdeQS8K
L4wH7dDSjNqPYyfdpHjO/f+Mh1CNTZAJMHfpmCM3oJoiJcxfw8gIUIQo8rI5yupgXAZVlktuUeja
CnTy7OzPU+Q0zNcN+NDlp4sFPXkpttJXM4qGH35UFtsqj0y3amMAN3KtNlelbszWyEW/FjR98C15
XtBBYu/Mid/8938itNEgYQiger6KdsihM9HuP9RlH4V0ulPz5vON88G3ZDDSEu5xYvklVSPLtDBN
tDp/nbJY2+Y41m+BFA77DlVGr4d6t3LXfDgeLyet0xlLtlzYVFVbUaRD/tpWkXmgIBHjFlilNzxc
2aHmmV9pB5wvJupKCnVd8NGz+dBiMcshtYI+VeLXyerl2zJoyw0F5vGGQv4advw85CSIgttE4vyu
eyYv7lGlAN9JsJS8BnZZYMIzqQmaC7b5x6nV6Acu8XDGIrkEOdVp1yacw13dTeVKC/F8gfkRNAh4
PdAhobJ1unuoSo5yNOYcTmuK9kacR8hNZNpfayjiQ+3kX0XrMBIeXcBhKRpQalrWs9E17opGmrLX
etSf6rZsDoHGw1VM1iYkVdp9vl3PPyfQMDqxlCVnu/KlbBUUoTbWfKl91WLd/x7KE8I1kRMeda17
/fpIIAkJO2ju095exHqhg01mI1Xdq9+rxdWkOmLbd0G4w2C+2n8+1Lwv/smSgHUhaQk6FgiDggzY
0o5nnGqkOqRUfQuyXIcvXKvbWrF7nMglZF6C2jymthFsRB9Gd7IN6u/z4Zex9n/jz+AybjyNUHve
Uv9cOD2Qzb4RjfIG9UHXt41dqr8bvWn3WdAbm3os5Cs58B9kX7UPILgB4ZjTtNOterqWm3Tt+ltc
vfOvoVpCD4hsn/hgmaDSugUyrTTqmyp11gZZAygYZuZrtzHq4Pva1xE+SGtfcaO46laChPlFXnwJ
tMM4wnTGuS6WlVNzwGpGDTLtTQw0nII2n36rkSWtFISWYf1/U5wnSDwC/XcJ5UsbiphZpmhvDZif
I+IsmpvVDqIxalWJnTwa+LVH6PohCDN9i2rpu4YA6TG0mmOS98VP8NPVmmHLsjHOb3ov9fPeka8S
vC8uSntoB0dKde3NVPOnOk/9gwDhvuONfGityK5cBdH/aeP4XXhbjiE0kbAFiDUR1Hy+HRdH/L8f
wgsBP4JKJPnz6W4sygwlQjXR34A5htvaicxjKFBElTpd2n4+1PLGnscC9MVsKVDAkliWdtveCWf7
LxG4kmajokFEd9n1TfCI8k59nOop3Bh17m9SpPA3g+RT0Ab18/z5r1iE3/OPQNGNRFzTgYzw73TC
SmDnvQFiJ3D1qHYuWtv5UVQ9oj6l0pY/o0qHZVzjHrey1z/YhQiescIEGYQbMChOxx197E9jHeEQ
d9DC74hK+Mm3FioMUiTS+FYng73FcS14GrQsg8+ADNHRGKTea9FlLb2wk4uLvqbZthLtfXAd8Xtm
TUQybIjjS5izExvCdJIK2VcwqfK3YGjFEQ0z221ja/BE5g8XAwInyIck5g5NHpxZrFq/HKdM3Wq0
q39//nnO9yMam/CyeNURxWDBTpepUZ3ObOQ8CtzY0AHKYD95zUeBbq7na2yWs/tn1mwFkjOPRYlu
aUxaZHkvSbXVBfSG0HoBXY7iUFekQbHy8c/2HANBCGLPQfniuM9//+fKt/pyGKtOHgJUd9Mp3jp4
BKibpEFw7EfG7Wy6oP+a4KJVUQtZuf7eAcMntyyDE3POVU56Kly0p4P7pSn6YtLYeD5Uq3E3UfFU
L0VSBDdhqiGalthWI4NjBxi5GaVSdi4UHxk1GFNT7pVRYGZumeVj46pxn5KxDgpxVeQi4hDqN3mK
BpyHLESju6B6TYx8USQJn4yozaUfZlWI7MKIpE5GFABjP1cz5ZEYXhkQdipcHx5rOHi6FtjPqCpl
9yIVKEeak1Vp7dafKlvLNxSsJrhNFcoi959vtg++C1rBNO1g7SCPvrz8qH6XWjJoSuCavAfHrPbT
b5pepp4QRfZI0jrc17ZdrbEYzt5cIh2YJDMIglIAKc/pF+kMRHH0OlUDV0B3qo99mY+V13eoBl4m
RWclF/C6+kvU54p0W9KwWXv0F1ErbQvjXR157iLCo12ihEwoaVCRek2gmqU6owtIt6HmDu9A9nIn
a59NPTBWbv+zSTMmMpzoixDlzSXq00mDakf0p0P7ydWN/G+O7dx1hpY6TebeuVCHQd8bMBF25jCZ
Kyfgg9mSIWCszdM/U0cWNy+pXGw4MbqP7liFB6sJyvgQqOoU3DahVutXORF7upIXnO0s+vkUzmax
UkhhEGROZ6sEehu1FDUj0MK67jaoJjaeUhlK6qZ9UHhSITnfKsA2/spV814LPDnuZF/gNWcWIqgX
6MmnIyPslDuppkGHaeSuyS4GUt+68opWU5I/DboEoKH1VmkONu6FYeNZNlCjq8EMs/ablfWEAjuy
f/Q4KjQqr9t2koSrVCqQ+VRK22JjO42+FwTWcA6LGq1rEgLE6Vxox4H1V8SJ2W50Qnn5aGkk1ghD
0V/0L52G06y6UmYpId5eUj1t9TSVw+9mTEFog5Z2VWwSAJlflB8nvOTOw7GeDA1NTpoOp+sRE+vL
5Gjqn95pN4Z65yTCTcefX7tIloMsFj1u+0abFKH+0X4i7SG5w+iG187Knlru4+Ugi4S3ETiVG1Kg
/iHNdDXFC6SLKjzaa1rFy627GEZb3E6mBX28kN7nEhysW/nneFybyTIFWw6xyPbywDAKNeGbIIog
rpTGlcaN+RL8au7U288/zPLWWY60uHVK6O6WXDGSch1foBhmbI1v4gLrmM+HWVuzRRStwkvI4Qiq
f/xv2SbayD/7o3Lzvw2xuMXCXm98yQ/VP1zUnr7xXbGVdp8P8e648u/dsVytRfAVYpekFSXTKJ/K
7+V+F8KQcNu7Dk7B31Byw3vnGGykI7J2xlr1dqlrsDyny0Q0DaUybnrmFwX7Sj/UvjemN3LduJVk
XCiqi3bNd8PeBtpR0SRXMkrAQ0dJvpzqHb9506MvYv5CSK6GDP35sixD0uWqLG4QGaJBlAzsIWE9
p/2POntoq5X748MDwXMx18rp8ywJpqog8kMvhP0Tu7/SC+XReQw2wS4/fD6TD7fpP8MsTkM+RqEj
YobJ3+JD/jLeS8dx/78NsTgJklk0Wkpr9U+7DbbzNh3dr0bT79/jn1ksTkKjQX2fknmIi+IquFCP
5TFeOwnzDXR2Ev4ZY3ESKqEXVqUzhnKdOW53BX4Mh7jquajcVvPiv/Lz/7Zsi3ihDhxZalJ2f/42
XUq/tYtsv/bxlxz6/07YP3Na7GMrVkQhIYD9x38srtR9/mje9LzbF121a36LO31ym3uxYiSztuMW
D2MT50MlQsYcR0/6Y5YbqfCcX+bd/7Z6i5cxK4IENUpWr98Oh/82nXb8fIgPH18KvMTLCI1xTE/D
CNyAJgCFsfrHqi5y6aet/zT6ydX6h/9tmMXelvPAT6KJYQqxdYx9FF8UhRfqK4f0rPxEwg81itTH
xAcB3NLiAW4sOPJVIk8PTm2LzFXCof3hA8XsoLRDot/lWY6KIqpd4UHCWCTbxOhKvoVxpRN2YNvw
9LVZAx4BIzYDboHl0OZe3EtjP1Ra1PjKgx0nWNXJQ3ZdESETrpWaSxo6rERS8yr+e7pnsApmQ2BF
wDeB7l+cblTh+DmxIx4DI3V014/CBAdq31oLC5cvB9E/SQ95ABhbQD5Laf128JEQ11X/oatVuxQe
uLxWviAxnmzFo7FWf9FdDPAPkD5iXFD9My///ZH9p9CQAK0NgyopHrUyNTzOXSZ7toTzlmVM2BVH
TbEmcLg84OTNPFlzJRuBDg0nnNNz0VDVAiemhU+1KoWXk4jDaxP/xW+IL9vXUz7lVwnkgpWi5dn3
m73MFJtFRUSHNtDiMKZaIg8SItGojaogZqg67DExUL3Pd+XZ10PBf0YFADqnYgcy7XRqUmEjDp8q
2VMllU7hIRee/3Rm++c9cJh05cU5nxKsndkPFKwkaepSQNUuqB5i0pM+FWbWXlVYTP7ISmNt4Zbh
MItFqXdumyHbQTq0WDjZn8Dv0R25Aw2AzK1kGt86K1QO1jgLAoXmCNo1QG0gofTw6/PVPKv+zmPT
vkJkgJoCyniLnWLISVxKIrDvSsGTACV3sKv/Q9l5LseNpGv6Vjr6P+bAmxNnJmIBlKWnJJLSH4Ro
BO8SJgFc/T7QzO42ix2qVUzHzKgpVhYSaT7zmu/OpAJwr+pkQIHXFWkKJnyBbfwZ5cxK93w7jnPl
LS/4a2cm/CcQ9N0hQNMO0Smqn/SDwLqcfB+uwggBeTN+6BU0mpEsyTun2llDP8Z3JRIjzoXoK1ML
6ZSLLogRbPZ81WTlfRKoQjRveA0PcxR0qPzlvW9DHLdb3ys6uzuWemc1IaluP5bBHFPY2s9ml5m/
acEEJoj2DJxMkFusHeb0/QptCw/7BZmbX+bRVq5BMyN+PNJFfhRuqY1bxHpqwFq/fo8fNrxL85Gy
FNuPFhYArfdjChZv4tql+6XRmDQKnpGPZIdzRAvfOETgma/M2mkPvx50fRfv3xX7HfgTT0sWD2/g
/aD6hORZDi/qS6OPi70RmdkVOH52Blz2oXedXSENbT6k5ahWWxsRvHiH6rl7Dhz+cfvQNoSDDGiF
3Qie8/3XGNcUzIQK/gWBoWq5l0rvGT5O6bZxSEDHteEiqOVtahV97U3dNlZ09+t5+HAkreona5eG
ShpkkdOykpo1ppWqev2w5HMqaR1k07S12mhO/Gqw43OH0ofhmGtwgSwukEoAc0+2iBsLB1cQJ38o
lqKg3tNVMPWVDPq7nzPvZ06ID7O7Em+4LQFVcy8DY30/uzKnz2Ylg/IFW6z5rhiMIWgKo9o1eSx9
d6GuNBfZFFKsc8+s6Y9n08/iIB4/63+AHJ4saipUFjo2hXgwEqFci9LzLs0x867rebACHtq8MPJS
v9MiM7k2teSHrvXlmZjsw77iNlt5jSuxkf9zymz0rDI3lbglEueiyVb9wHzT6DJ/ldKqjmYbf03R
V9v8ej2dTjka5MAJwGoRA2Eyfootsky5RhOD9SCaurrtaMHeyVKa4x0S58sPqTu9HZbW0mbXUbJE
w5lp/zA68DdQYuv4TDv19/cvHAX3Nh9dOT3YteNeRgUlyOeu0b0iSI1M0DEAdVTuuJrkrp4R7z0z
/Ie3/rP0zVVIA4D//oDGicaYsqedzg+SxEgLkkx3j1XuDvnRGDHL8Wsw9tdVpzefsrazj9U4p89G
HU3WmdPtNLdYvwcUAkggK+KSMvX7eVAsTXrz0KoPbddHs0+A0Iid1PtCINgXxyCghrI5g9T5OCYA
aeQMGPbfzbb3Yw5TiRsFlgIPHhYuYW+O3s3Sekik5EoIGumcMPXp6ga/hiMR+iskHCrieCcnSW71
i951jXjIFoRNkrGXV4iQLFvF82Ldb1noaBGX3euvl/dpUGXAluCGQgaW1cVdf7Kt49wyGpD91oMx
YH+9ynFmj5Y5G+fuxL8bh82DuiGD0Us6WcjlIN1UoE/EOTkq6XGJlMIJSuAF5pkle3og80AgRzmL
idE4J0/xVV0/e8jJDdpDnE+dn2tRvZEIjPuJGp2zWvy4ORmKiB7iApBcYLHvF4g3QPHEDEp7QIi9
vjQW4VwM0oxoy7JEYU1kYZ/Uy3MxIsX067f2cWnCDFz98gDq8M5O0c5a5zloq+rqAyZvzrYqhKMe
WyIO129z2/5sDNg9/faISBTQBmaJEhCeojFkXql5N6rxg5Pk3TaynX7raZW3cZFh8R2In2ckkD7s
BoCxMMzQigR8gx3ZydzGFZo7czUsD1mtFzsxU1KqgCEHKnvkEJeqvWnq4enXz/hhjYJtXvEO5nqd
r5qg79+nNuYQ5UW1POS1p9zkhWFujW6uz1wofzuKC2oMwjxEvlPicxTjvjBgbfjgaVMfzm1hYo2U
TGcOTOiifNu/BoQIY63YP1yD8XKEXXOSyFhjtQxIeqRfIkUoCA+KGWNV26jb/Hmy27RT/SSHxWH5
AOZaL/ONLE2qp0WMVrkq14P0fgWR0c17WxYudjB9keDGm1W44gQF4DDvmTaIM+e+h2hE9GR4WTS2
gZLYUng+wPBB4YqebHsJjEVG5U1n1AO052rqentH03ugyJXBlNECOYvEysMIA9p5QiDYacqLuInw
N/DpylP13XUdiyQJsn4xbCrtLtZGBxxo4Bz4cMgLF4iIKEd68UZhNqO1HzArxkxkrvVWs/0EJHfu
UJUEP+SPEjLJpZfhpHMN18QQMkT4aGrzjdV2bn6BflpSP6WZXtef0LFL0uyAEZ0Ja1vaaoT701xN
c5z4jaZjN+QnSO60iq/rTYGJjmbUI3mO0tv0AqXVtgeqGlr2uGS6ADmbRChr6P4im8QeyJSoVexL
1ZqXm75DsmlHVufmP4CbeZhkmDGKlDeRNQ+UPLFWzLYCA6/0Be5XVW1SXG00sB/AGvkkwPHjUXKD
RFsSbzv7UU99rm5b1IdkYLXLaD8YiDy1vmHlermd0npRb93YTPpLPS6sFLcdoxny2C+MZJWzy3ps
T33HzIfiuteiAujLNOBBvYfq7Sj7ODb68d4EEVOiscx5v/Emr7Buc4GXzFdVpcgyBVpWIhcSwK4y
DcEiqer4oOlK/Ya6d7Mq7OpTuokKQ4LpinGi2XlepajhrHdT9wn/w67azYS6ya6hJj8fErspxrCZ
jCgLxyqJu9BxldgMZCQLeTHEhjB32Ml4MhCtgT2UGY2NOGKJabufclcZ3Kc5mj2xBNkI1GUzKUUd
B6kYEmuHyEyZwKKw3XFLPAa3wnI7zICLxRWjP/PZaThqYFPywEtxVkEIBzi2M/u6Ld1csNix+tog
vNFiIogjYz/fKomiLEe6UXF/I8dBT7+OemdaOxmBJPmyjIWBq31cTNIv0QtcvscZXoAbPFuGsiKo
61ajOQpvnfoZ2hAwb8c2EtvdmE6DXigqqqaxte3JKa8AhJorAdceEZjx487q1AruzQyt3XcH5K58
o4g68Zmv4MrDRNZa7LN29NTNYBpTeV8DlW3eWtL8HCMgJFhuZ1drLTVIUe8CTqdLpMh0lh/mQO1i
znXQ5I41V4FaaKJDT5+ouAx5dUaKY92Cyct1YyYOXs9FGo3Rt5avhIGQggVcZIVFZyIWIlsgU9/N
cZoiKERGjLh0WXEQXGV5VMYHaKipawd102f9FIxz5S1vquJoteanVZwtlg9PduBO1apY0fbjCOj+
tQIykfZ7FOiYiVBvyYVeYXO46aaCI+U9//qm+HD/IgrybwtS8jBqpCfRDI+RYUJXKJ+1oqtc31DB
KQaFENOVXaQcNWrVpGcuxNO4BjK1TghMkx4gGov2JFAD2wMoSCjl1yxx2j6MYt0T20FJjekFwRfL
+fHrJzyNbcw1IgSIRbgNOgMk4vu7sMqwbvBELhhOel4wRI1I3iBWVO5FLkZOGz3PnLHilS99t0t0
a9K+/vobfHhgcE6rPbsHABhu/SkmBdJB03DkFI8NxnKPXmIkr5Pqdne62WI4+Ntj/dQeWhUlgR2f
3slGh9Xi3DvZ44Cu7L5urEkPqUb3I8je1m3PRG8f5hbfEbJoit0m6l0Ia72fW92cFbzlhvxRkzV+
bkDdvHscdPtbmZblDstE/SsBbq6HjVPUj79+0g99DbDqlBAIFyAfoFlwmkmlpkVJhvjwEcX76HNj
ZxQuthAXExPMr4JE97aIi9wLcPnUX2oxxxMELBgSgxPoizlpd6MTKdOZavXPdsJfgxW0HUkKmA4o
PCy30ynpyhQOZyzUB1TxRiPdJWhcoWxfucQkt5xW01Rs+5niAqWcbHGoImaJcJ/iyikB4HVj0dUI
lqt48wReW7nxnlJgZcchJnGcLkYjz2p0flieZMPU8hEPW/Vngai9f4meUs+xEVX604Rkob0rnTbX
97LxiIGIjZJzucaHTHzVwidmJB6GbLCycN6Pl7asxHS21KcyW0zjmqK7PoWRa3TNNp3aEtSUjDke
drqu9JnmOxxB8W3cWNLYCsvBH/PX6+jDGgYcTJgMZBJp6/Urvf86U6vqcW866VPXRc5GK/IJoBxM
ACvTulBfknEbLVYbTEpenelMfZz4Va2EfxAsAi5qncS1vHwlbdwyeSIhI9I0lgSB5ybyTERnYZiX
v1kFQGGaAHpleNgrA+o0LS972S0lQe+Tszj5AcZberA7T7lPkz472INe/CaIhfGQJtM47jmGKHic
TGylaKKPiql70vo6wozJHsuHPi0jEfZtrQu/Wyx4gUYZmWcwgB/nleRndQNY9x+I+5P6g6R5ux71
05MFkjo7tpmnVFdJWi1Z6FQIip+Z179Z0OuVhkQ/PHx00U9lNiraYqUcpXhSoGapn1NoBbArWrfC
k2WOzexIbQDhvxqDkDIE+9tPYYKOZRq4dZqfK0+cXugkfaucNF8FeWfwzuvk/KUrWOalm+SjTJ5W
UGo4W3Z06Ixr4RhBTDVr/+u983GmySsgKlIzNtHBP6WST5GOBnk3e08uog5f6kZqt1ljowSuos95
/+uxPgCWeDBkkzA8o3y2yoOePFlkV71nD0J5KvsqJqNCwdfp0gCBXI/+Z90U5XxXE9WXl4huqQr+
tMgjPDQtTbzLxlDiuKfts9pw0ANGBlnbNiQg6mU+N0lxLAGpIe+OdZn1JZlc+enXX/5koiCuqWu7
e+09cfJR/X3/VhbQkRPhdH0vh8wALOkW+95TicKjKT9zJ58MhWYndyFldRQS0NCi7/F+qD7GUtep
VO2RDpGTHFl67VeXbDNBpCG3lfC3HmxVCF07Q5SzeTCaJCcvxSiFilBwaT+aSm494ugLVs1WrE3b
NO6ZfbbO0bub9edQNLphDCAZetpgnxGxw5PXtlZgq7ameXGYtku3L9GJD5e4M/2MVXPgVs828WLW
vxu2Mjwmx7Rr1/omTOD38zpYQJHytHUfIxKdlFaUV+VEGJjJXMSx6ilnXuOHfQy/cNWJhqW1jnvK
VxgQf6WWpCJkbQ19YI6LEWRDHB+Zgg6ceJWdAe+cjseqATVNA5zOPlXiU1RanuLp7UlVfx51+9Z1
x/gocnv4LOvykVTrnCX5h9HoeaytAMjiaAUBYH4/mU0n+5xmxfQCG4GG/iJUjICd2kt3utOkzWZG
nvlcqfG0XAUGxl6TgJWTw4F9SnAsxl7IIV/UF8+Lqlu4G9XFkDntmQ3xN09G2XvVf1kDCjKq90+G
32xamW6tvihDND5YozVt8HIownpGtdLXlfbt9zYgxlQcLdy1azMBTMjJeAOG6VPTRPkLXu6q33pJ
sRnHufTHrF3OxCsfH432DS+N7U5dmmjx/aNR4WJuRdG/VJMtdmqzyB05z1VDfHqFpNT4m6nMT0g9
p+ZKnlipfCfDESNn7WwvM3KjcrUWcfttbMZFYNf2OaOt9aP+erRY5BAUvtc9wNGJnur7J5uy3MyZ
3Omlc4Yao/pyOaTIU1wm+EQ//Pp9fZhEXhT+C2i7cUdzI5xEv8jw2rOxWMPL3HvFk4tQjRs7aYPx
ZZ/sRWyfuTXXIOv9k63bi7IphW7u6dNFb6kLwAdoNy+x0zhPVqZaFOcmVeLsPThTtUFoBBztimeK
f/O8pLuJLgP9NrYc19Fpm9WUjTovblW+eDUXqk+QGPkLSXYwjdhin1krH2eV84QmOS1sTi8W5/sX
KOx2xDnXmjlPbG8f1/n4w4HO8OgWkfVliOtz59cHBDOcGhq4q7wGUBcAUSdJE7WzpIA5pTyj8ONO
zza4ueWgOFkaaYFbiKiCRLfMeaNvFnxE5KGZUpw2qjatk8McWUgy+mPKYvSbwe3LsB/TrOpxRZNV
1l9k3Au6r6mpqgzYLRlRqfkDSkoOWB10nhWsV8VAZwYdnuacGNjpTK4gE8SduAHojUPPO7nm1E4r
y9lG+XyOtPm+pjS6L7y53aBmlX+1tFmeeXOnWw9aEhWRn9ZFnGMER+/fnDo0SqS3wviGmlMWADiZ
fAXto11OW+1cbn56A6yKVVzdK3iNEwWG3Pux6pQ9YJJpP6N1Odpvjepl6KrFczwoRThgNFRv46Wl
Pq1nFrdhMKYgKyc/bVcia+D1q1dGAAcuM7KwAyhmYkhjisHn+MWw4czEfKhv2Oi2gLmhjgCNFQTI
ycnOzZmMRdQUL4Pp9fJNb3HaDat5zCVG5RSJlY2RdGr+NsaK0WNHjTT/XYxFMxXNnAg53lVc9+W5
uOTkQKHWs8oTEaGyufFIOo0TrMhUoqjR+vtaUaZQN0ZvOxd9cUBPYwhytKIooSXnZDdPU6yfo8Kj
hUBOlgGF72S7lbHIIruw+ntU0aqtm8lkX1Ree6x1aivCkuMFAcS4NTm1Axvu3w0+sOfQ7ic7Y/0O
oKAIPMEjskNOJfkGdxF1ZHrtfSPzJgsQedPcoBxmd+eIzr3uoe+fIw/+zWRTNFxlIMB7kdSdLFjA
wbKZaq29z4fZuK3k1OwU7HiektjrQ9flyFkiU9/9+ob620GBWtLSAynxQU5VSUEe9aUU9yVeRIeE
JshO1dr0Ck25KIAhOfpKncnNrwc9OQZ+Ti6aaRaLigIamKv3W7O13IbiTt/d13klAovWeoBz8RJC
0Pxdofp/j2VTraQthZLyaRxTZIqgfaKL+6RW7OowUJ9QMTepzehiWbou3law1Wga6W6m3QstM+cw
iXSR+aar6D0EOS1uz1yWJyfTv/PD9YbmDKQmdiotgthPr0u1woymSOMrxdPGzVAn5yLgkwzq5yjQ
vjkBuZS5lU/O9l5LORHaprqf6jm5GuruZSmV6VOvxgnyUJbYGIiM4CuWtXsAk99+7w2vKTC1YnPV
noCKegp6zZTYycbYTO+VxcvuuDqVwKuX8YhmX31mBf/NbK7YwfV2Jp0B8/N+MdFumgrFKut7ZUQb
Me6m/gZfgvz7rx/ob2ZzxYBQjwDfin/bSSRXlHmEjZHS3OcavDy82kSQRZEdGl7ibMbBbPfjbNKU
ble3dWzhz0nYnZ5Hq0YLPHNuCTC+a67x/imLNpeGM8j+HtJbcqNGDT1p1UjVIsQZoPlWWXF07gJd
d+FfokkW0AoGJRFGnA5YwykmEgxHkyetPtzjqKpcJDKe4o1clO4VkE8VhyCJtesq6ocX5P7kAf8U
5WXwkvJFQ2XwueAx/mMT9l8v038j/nb777G7f/0Pf36pGyi7cdKf/PFfN81b9akXb2/91ffmf9Zf
/b9/9f0v/usqfRF1V//oT//Wu1/i8/8zfvi9//7uD5sKLd75bngT8/1bNxT9zwH4puvf/P/94R9v
Pz/l89y8/fPPF0zt+/XT4rSu/vzPjw6v//xzxaX8118//j8/u/5e8msBnyG+F3/8rx8iffle/XH/
1gzPRfpy+glv37v+n3/qzj+4s+iRAAjnUOd///xDvq0/0cx/EDcTwdK8J4glKPrzj6oWfcKPtH8g
O8tpBHME/SoK5H/+gYr2+iP9HxybAOVZ9Wv2rlJj+j/f9N0r+3+v8I9qKG/rtOo7fpv1+n5d/Qyh
QadZHoKHlJFOg4qhIw/vRbFL67KMR7+XVmco+x4rww02NObeFOo3m4oPSac3fDMXtQtbafc3jevV
j5ozTjcibrLSzxWn2saR5j1Ad3422lpE4dKMXYiBpL1D0VQLy0iijZoK1XqDszwfrVKzw5+fOLXp
FCpD8TznOpXTrsdISzhu/ZhMZZ8eZrNqDoSr00NsNWiUWUZ+b0phXdranGe+Wzf8dqagwEoEeVM3
i/0lSpL5AYCnE/RD92rOGp/YWZgyozTt7Jt+NK6knWDFpfG7Kik0YhFFdVVUXdhFRX+TpGV+k1rD
a5b1zrUDqz60C0M/ZI2q7o2iey3jSHlMq7K/qfvSCWh11o/KNDjXiRVXuyFRxkM5p8710Dfdj1RJ
n7H/Sg7rbyqST1Rzw/qsDPK1FRFg8sYrLmOXrywlg0+TYv2gQ+Hswbw7e3fJnp2YCVwcI78R7kJB
6udjJIjK7PGirB9/fkt3lvmNqrfOtZybV3SVnp186bCKNLQw7YYupAxu7yskOcOYEtcPM1PrR28w
wTOgDtDfDFqp7q0uyW8sL0oOupZMKPbyCZNj/eCtTuhJCB4CQx/4ol2rabtiNnOsYZnmrEzUrd2P
q1MWj41au7NaHec3cySizdDO+Y0E26/7NSvuerF1nkTh61tOo14MA9E0NtpFTl8+KdT9mBTTpqKq
BGmqdWRoRIn+ilqMs5coZRm+bWHL5v98ee2M6YKonXy3Tm4GaH6/TCXiQw3J3o/MKZ7bqmBEQ76W
InsWHXGq3lr1YZ3WyuidvWfyyNXMBEPneV5itcJXhUGdJrZ/uNTXf1hmnB4Mkph9MSfOPjO6V2OK
7GvE8ubrWRHmN73WmUV3vM57S94iUYo3SycLn7/6oEbqrVZESLgjeqcfMEFSYn+QbfFJtL2Dj5V0
bpS0zS+0Pkp3zii9BNiF5j6ouSbCPBLqjdXP7qbpDPeyJETfxLYHRsgzZL2lrKiECtv2ui3VYaNi
pnZBAGZc5ZVXho4+iK9oGcrANqf04Bk5QgGWMYagKyYw5rQ2XxcsGPeVU01RaOl1tHcwM39Fj9pE
tmKuG51yRV9vaB5ZoVEv3VUfw5Vza7d/y1D4CZzRQ5YgnrwlMIVS+NzZ3Y1kwbs1sgwYmGqNXy4G
3jgUeu5aVRqPJN7yPjMdRExiPWkBDM3J93hkIyyLLS5oBGj7GP2S+5nA5ZpVPzyKRNE21WS2Y4Ct
xxjWrRpfd7bWHJ1FqlutRO8cvY2OmEOz202tS/1amdvoHm24hKXVe7eDmuZI1eVWYKutfpXP3nId
N5PwJfIooZkjFi1SVV0JSNgJCzHWQUyvaE8YLls/qmJ3l8JI2Tgys697ezBu1CqSn9Q6SratO6jB
YjnxEaNeqjqKO9lXlDyN55Jht/NUWIehrF8A03X3Gkel9Odxso5FaVkbr/Ku7dRQwgqBxEBru8+A
Ig25AS9JXKhGxsaIoF6b/HFrjGwJ4OZWqKe6eVD0JAqGqpTHUTEf6tarb5NB064zzIK/5Gokjnql
mM9d15go/egqEgC2mmh+2fb5scSgpdl4GO8dtEb70ql2+ugVjvU4NPaRQplJ0Ugmn520qje20rss
OAXuhVbO+3TBeNuXVdIfTeRcHrB9XDUz+3kf9XV/O9jJsBclqjIo7liLL428D2TW5Be9lilXtnCi
ezVfvIDQiV63gJyEXZ/UgJBlyrJthiVNgwZrrVfqq2+ir2s/Uaa9kWjg8ewl/TR0qbcflGaGd8fe
hydB1LxVpx61sUTYj11W6Qetr8pAiinfi4m4sBtUcc38DxR0OhRvC6wKkzklpwWd8SUGmeTbk2Yd
k1ql6R1PSpBEvRsKy5y+IqGWXgDNt9jVg7fp8lj1LfrXPo6exSbRW+kjy537Kt1Vx4+d+Psy6DyT
SEqMuIDaoOn3lC/RYviTgJcY4FqRHxd3Ka8Wq4hDXej6YaC4G4oUqxxRVR1ejdrobVrsCjfWkOxj
s2F7R/34MprDlcio1tQ9z+sq1kWBrktIqXs8qPhE7Rt6vz1b1KovMDk1NmKYxVXe1rwOLY0nKl8j
EjjJ5ImLWU9KlWNdZ0FpVnufqA3+BJYjg1Kd5mD2InkQ6mg/oqtUbhTpyhdlBsneyuZzN1Z4e9YN
1o6NtzwQuboX8xSr65Ywrp0kBj7WmLN+7DXA4XDMbNRNUIi07tIUSKi1KNYBNGJ1Gc14tSGmO26g
ORUhHaAqHBQgAfqiFddRBfYL2412V/JFNorncraqNRuCtP0gRufYLa1xtMfIu8HVvN9MbYx86npT
cd9lBz0xszt6kPfFMMzXsSW9i7Rf8tdBarVfg430i7r6TGuJ81nTZdAYevkWa3N1ZZPN+CgFsoqR
xdqKYalvy6L7VGJt6fm1HTlbMhH5Zoi49Hx3mrMu4MDv9lgT6BfU5pU7tUQd3WelOkebAcmIxvbG
Q9X2lY6Zc9GZbvKg29NXZUbsS51HIHuROVRbD43sO0hu9eUcc6jZNSagLbRClmNa31NTN+NAaLRi
9SaNbvq6vZuAl+z0JrkCndzepQ5Q0TaCO+eLXt9bfP4Wq9HbQZkqJCyr8VOFKnKYZ4rcRUl50yTW
Qz470y2k0jEUPVaAURuPQeI5PhrqvrkY5RV7dQ7QRjP8zjWPktoLyVVT3jiive0MLoC01D8nWRWi
dPxMBDuH0ZQm29qzvnmRxjLtXWODxSEFBgGKViso9AFP+gTsT9sK4cWb2prUYzkrWFigUBioeKw9
RDJxLjhpqo0mDW1bA0j0qyYfn/G0rb/lmaxTP4IYcLNYGtZPgBpuukoxAsecvHs8RL1dV8vB97xk
+UH14SiwYv2kWV100+qpcm1V7rgxWx0H2tiYw7LlngOSaeyy1q03wFrFXq8VsRmVwtgk0pi32Wwb
20YO5gsuZdWmSByKtLMxWX7Rd19sLrerFQyM7NasKQdTH+bGR9FXl+wa3QrcEn7+PFfqF3cq7ZdZ
A5ZUEfgGltMlSAPaTThHQ7cb5r7dpq4zbQ2QuFt3dJ1AHXDwpQx1TDyrL/yBLX00rP4KSz8jGIfC
3nTI9ByzrCp3dV1eFaaX+62w+50Hq+yauqEZurjufjH68jETutwsmt5uesdUDnbZNzsL1JqfJnO5
cQvbDDJ0jIJytCLfVuTd1NbZFiUxfF05FAMNFDo+pBxxcW0te2TaUT0zSw24ZW8GbiXYaMmYXowt
alStKYc90vzuTyjuTjFb9XVOcnuHOiBEh87A0tqzolWAcbmwsGO+xaj2e5W37Utsl2WgpuJb5xnA
Zs05u1uIV3aGN6EqNYOa7Eb3urGSG2UhdtPw4POzrkJRR9VuejuBtKfjTVCv9UIuhl74M7LZm9FT
OqwwFvNrwe32EiWzd6gaXDLAzi7aoUJ0T9uq0dxwjueKcdXnkZL6dCZcPTTGQV54bi0OjlkYt+zY
5qAtpnVFLc2QaBz26RN6UPmlpSb1NRjWHp2V2Zo+j73Sfk+bRQkbvU72Htbjt0OnaYFWj9lVWcjl
wqUHFvmiSe2wSbul9oeRMqRliuqu9BTlqwZ5Tg0gLUY7aXRjjX4b3MHA1Kv5doxb5R4jhqX0k9qI
nq06j/bEhN2DFalAs+1umQ9K2plfyImtm9Sz+22UWe0O7Ac90j5Di83PGte9lV6j7h1FRShA4FV+
NyZe5fiGHU1ov1Qjtl2l0zyDpHdeuSiWA4CfEUthO05u7VFfdj1uW36iucOuaKXzICfqllaSyJoO
Sq1dxV5RHmCsZ7epUTWlr4+dOoEXNrKrJLeuNEUkoY0W6xHEWoKlMVxN38n0JJxIle4VrQ+1nsDK
Hlbh1Kb8nmdgEsquGy/cqUo3TtKLYLI9dN5H4MtzbAGxQ9FeKtqXEuRGUDnjq+BfbaCBEDPWM4c0
9/TlEOUmuG6yk3Jp6PY77ve+yZZNC151H4tkvDRjtbgc4/57PtAbQs0SUfKRaBwYMc6bLNrXsTfz
IC5HzIyanZu35DC9+jDPjgggGh7jwZYUqUovcJNW2XrlUPvTaF1NWZdemfoin3Nb5NdFMps/NAT5
72Qcp5eenqXhgN+0v8xpvJmAC+8Jf+6cav4GzUL4RjrGVzgciXDJBrmZZWQfwTjEx6pFCT4HiRem
Q3s54bXkqySloYjNGm56slw3CIDvUTTTHiJLEb7tzHaQKVXlWyiCj/n8ytmZ+wvEln3poFohQCaq
XrnFnvEhEuXnfJo/lb1Vbnu7ywOA9p+rugpV0VHbHeUX1KrdoEsz82sjk+WiLjPnFoeU6osytZGv
O8bDMoxfUWysbgfLScgDtSjQ2QpXTZNxmw+vaWPVm7zUnqeyLmAReGM4uBXhlrCHQJZZsc1gTn1R
lbq8RHyhO9TEu1joZp8oMRycZMh9M5f5U5FmAebUyw0VBCOcUvE8p+pztcZSqWJ8FhO3pBflYU5k
e8zKHOyhlX8DfkjPQbM+RVL5gX9TOC31Ta1OX2tZj1t7krelVS94gXfzJVVI5WjToNguthEWhtaE
S5Tw+BVNw0FTHrVRcsAoy6Uc3MzPR4DetdpmG6/L9Ssja8YNCPn6mGPJ4fdqYx2V3KVgYTbFzo2z
a8JSNIJVs/KRcI82aqLOm8aOG1z0ijRI+uHSsMZ6tS6acx8s1khjU0Pglksu7L1p+kwt2L2gvu99
o+fShaNrxZuxiI9gMcn2PeNF5eY6wtbxdUvdYolxlVuldQMgdtxlxMIBZaAfwJyHg5yN1u+VbIY+
g45dFHms46G6yGzvW22OnxZhwtf39Ks09S7GdPwhab0bsb2t2vyoO9boa8QUaW95lxhjXqTgTv43
c2e2JClypu0bGsbYl1Mg9tyzcqk6wbI6KwHHcZx9ufr/iZbsN3XJRm1zNgfqkrrVmQQB7v696y1I
zl0RZQcJDGQ44iJaRFquWde7pQ+bPQjhq5LGxYjES1/q+dbVq/GkMxEmlt18+ZXYj5396RnbKY/C
IiVhv0gGr7obRz2nxajJt+yLaTdY1ltrRm8l59tksIGLlXfRWO6Yu6M8bkI6bLDh9hKNYDkb/vPE
JlnxQMQcLb/DOuu4iyr3kC/zO9xBWhtWiOzDv8v9ucO5fbVvA61nbnDfGF4eE4oIGi3qkTBSWaeh
PS9JiwGJkX774gGn6lSsmj3APGT18qrJS3mEDBsP9J+eoQM1AIB8Ma38UEsDPWfppmzbr4iwb/Qo
l7Ntjr/A5zBt6PW7VG5vxNQNfrON7K12jO1RC/N703csVzOaUKN9bDzrV+3Wb22Ek2LNv4Qb3kw1
k4szMo1HX7m0TiEJrbENdBzn9UBrjls8YUb/KJp2vszbxtOmnZEoeKx0g9+9a8MYYhKQq/vBdBzO
itcuR2p+idulrhw3T8VBEzUOyYXkE3ZtdGTHw+pCW/3BlUUKcRyb7Tgl0jMOk67PS+8cusY9g2Uz
1Rn+sc23T7UtS8Ll4Mpst4vIENjZ8/NAqRqVwncqLJZdIaf96Ei2VdKl885P6sIAEaiudDodJHup
Gv9ejUYimdOIpLWeia4glred9mapFUUspt43JZUoAQQDZ/PcdxIwT8YmGTwMMjuQ/HgOJ//UlU3s
M1XQbFwXKDm681KUmFM1QXu4yuox/8CdxiZiOpz6aNkbguwlGGaZuJ63J4IdrdAU6CPn+EdjM255
Hw78lCd/E/c2sQu7bfPuXJqShqWbkzWUhLb1T5Nmo8yaC0UL8DjtmDZieyHQkeisojRSaqectHeL
x5p9Ky6r9dVeirMps3t3LJIsd8yDpNI+iaroRH87vGI5Hn1f598cFQ20lIzf/ay/MA+38aRqF9GP
VRxJCKAZxs6zWPcBT29RAAk32kRYssngo+tg5ypC65MhMKBkjMrWT72eXgAJrUMvDetc5NKEuTXd
Q6X6Vu4yJfrXzVAd0UM4oc4Tzi2Gn1BEsQ5YFTHAbbcNioLT2JjDfipHWpEw06VEuKkldoCGdpg+
rbNfDdEvSQ/KKQsIlK8LCI+hIUUExXNzdqN+uuWkqj7XypVvW5R3mIO28jwEIMNgBIsv426p1XPQ
FdTV9rX1HYjNheQe7QeaAfuXrhdjLLoNh94gTMbyga6toFrPeeOmY9T/eUnNKyeTIAkaxh+rZdzr
OahiHhx+bZYhL7y23n4KFDd4zdc97V3LQzgG6rpO9E+9UVxBo8FnlCusbh+a27Szgm67rzad3a5o
z3bQaMVD0TIpu9qK3qtx9JPS9Cdi04r2lRYn9a0vZPWRr1V7WNDa7gvJruTMg41ycTYep9Lg6gtj
ROlnjfBBjhb9d9EVWeoPJH/EHQpdjtL0O6CDN8/mSCAAruDphmkdwIHkUCbK9jvkP6iDnkYi86Fb
Uq/0sufA1lEazS15S/XSHnuvlXuKpbxjK2r32hLxa81FdstHyk6i6VH2NzUnDTNn4LVyszypch7O
7Cj9RcmwPTTBaFdx0DnWuy/m6ZahQ+0KNt89De8ynWGDsZTk1VNBD/Zz0eALxEAsPzHFBk+F1787
KIiw943Gbc0wmKqSY3zGwfislU1eMoGpalyb1LdyXu4WRKPjgj6yMlyftdebe3j4OgbqWg4cY8bv
G7jBxW/CNVF23R1dXFQJiSgcXAOrv3S5IV/atmcetlixtfKLm6KR5s3I/nfT+4abughNz3m1nkQk
QG5G8ohDpcdT1XVhgsPHuC9M8WN2O06rfvm8OYwttW7vB2nmN9rUEBmh+la6g/1EAYUN1kyaT0yv
MjZSycCwp/AIR5eNvMzDaHqSdVSmutqqm85vKpa5QR6DurVSaGJ8HnWhphM/tvljq6bxkjXNysQw
Grsxv36xnRLdOe/GCV6F+8CTucsz37qde70lkTs/57Uz7EZ6P9jNFxy9a+2d8NGItIxEs8v79arq
IfydVLA5LutRpe6CsLUU0vpYLGbEAVZ/l19XFXvw9e1CHjoXDlBtIcrDb2eKfabG4VBGdncOHbab
fPG8e7lO30a9rk+DU+L/zM3lRDbPxGmZSpBAZo/D6oV7b+2qpF6r7UzUQ5OKqKl3okS8QwI0R/Ir
uCpA2xJNDnayiaJ84skdPpVE++X7LRZWPJ/s6gV1Hzbd7oEcn7NRT89D41c7mrow6hWzeqsiMe58
PJTnUfBtAFk3aRWQsNsFhUwnx24PYC3QJuiy76wWhKlDWfloVIZ/S75Ftud6bpu+qsARfedWKKe+
scPqh9vNxX5YqVFAydoetBkAoDBz1R7t6xre8Mz7az9M1jzeYzjHVaUJCy28uToOViHxwo7fRx+P
9Vz5JH5Q9Hosq7E6lOvyc+rMDEms7BTI5JZfBmMx74apmj5zgSUxruvNOq/TrA6FaxLCZ3Yt+pNA
7Dmg0lq8onFth73tjhbnbbWltlRWatVDuDdy1OeKaPXEzzLzsIBCXAAtzZ1VuOVeeOilSEK/DAKj
urPoeZebwvpJCl24u5Zxpfhx3UR5Vpd0RPAm2izCfbi1JCdqVSU+rQzpwNqwX/SmiCttWdeLMbwF
gwleJseVtzkSz5QO636n4YKSHKy9o74maeuu/1bNYtjhUTMS5be8gbQ/nNcVxzmvzyhPwpMfkI3y
0EpzvkXpReiSKY2dMAL72Fem940U+TAepMz2je+hT3U52qMm3Yh0b6sYfcUSZ37Nmx4YPR9y8t04
6hYzYX/yH8lh8LtY6h63sR7W8nmqZH9oam+OZYD2uvBrq4+3RqvHoCINC80B6WETrBk5DdsR4cbw
hzmM+q71tvmXMcJkWgaVl/EiIcUyGMNb2mnaAx23jGFgKg9bqUArgsAA+S15ByzlnPxmc96t7Qqv
9rJ+Db2pBnd15avP5JOSuYWEwu+ih7WE5VpIZznXyDDSLZqml6mdPksiqO/qnrMMuL4/v+rJWO50
KXBob/1nVPzJ4vJDRl8ZKcH2Zpk2/uS+b7ziD+YaZCx3VvfuoqR8cOh9spPM9MaMKGdRczR3KvOt
nXM7XVp/+l5TXdsmmhoJLxndOeeBEE0U2yPXlhfh18KhCLy15MpDzFVpb+nhPCm1vIpu6FPBgfDH
UgjjTU/DcMTPN5xH3NnfzSWqH60h8GCtkH/dOTr8mpVXIa6Ci/9eh1Z/G0STex9oyzxb1YhXW3fc
TLyYrG8BMEcHC3nb5UPzNhFV9go59xV1ML7dumaMmxCc7sIdwKGwQYEZsDrbvFifuGx8qJlFsNTl
Av1qND+2lDuc1LoCfxmueWjtFUbZMfv0anfCDD9nJ9RtJadJfOZfV42GSOt18tN2iTheBTYtFlIZ
KiUT5ZM8VSu1Q1h3LxhllmiLwbpb+RvJOnGLlmIlNbnu+bdp7z1WpGk9FMQk3U/0P5ysADx1ZE0+
OWbnvrd2RzSSqrizm6MXRh8+bzTBc2/W2L2rDFI0HuX12hrZG+kSUmARzwDCt5tdMyav3lbLeOrk
z2mYRQonlMVugLQKE/4nTusljWrJ5VdTo0/Q7PpMUYSZCHfMj9RBOvcsqtGD8rgWM8jqaz5D1/xc
Pe0Mn6Nft9p45NcMF9vrWMvz0gxfLYenr4G0HmPH2YLhcL0ris/6kPWsXSklXT7wtwOyS+jQ9uDO
IZyc87PdKgQCDU3H42GtzN5LZqt0j2B9Tlw7RA2k2xJaOzS5POqO/Hm1Vztb2jrL/JkB7SaRkmoF
yyHP5Ds0e+c9labOl9tOqoBk0cz9WutpjBLY6qK9qYahnNNMFvxStL5zd4eTQNBWNtTkjIley3vp
dUY6h01gXcRKo8NuY5IsnmwZ2Pc6M50+jA18cSlChWba9Ypkd3aTTTIvsy64237bxuU1A0XJnrtZ
TGNqhPmTKEnqZN9ssX6k9WywI9lr94msW8PI8gYtjPD11t2Noqis2O777t2sc6ZfkG/5ujH1sJv2
m/FW59scvCnfFfW+Qpcwc9adqotsbE4ba61xwNnR4Au2KxG9zziRu1tompfR5p9ss5Hpjzrv1Xbn
TrgYD0sTjuewbEgm0ENmWq/l0pAVtRIZ056wOtCZMUuBPJGv5WVrWHZja9y8XaBH8W56vfcxedNw
Z8xUHxzrMrc1dGzVurGd5USqlVNTgEO06jHEMZTANVkZFGzOQnoMeKIuOTKd1GI+peY5hPZMr5je
PpIDJXXGZTP9LJ4Jcu32xchcBAUpRFzkTXlYZR0+AG6zRngrrR1jgb8mWTlnhGfX1Yt8m3ucZgd3
rsw6ifpCCLKEOpJQD0AfCkK0Gdobu207wErhy7ZMqsXuO5g7y5VpMVGRmYaoFua4qQu0kZ0ap9uC
yxg4/7oquwErCYeEehn/V4aHGfh+bhjkJNhvnphBJH9KT7mYIG27/Syog3HubXJmVeLbhf7ytty6
p42EyKGAX/YUrT4zshNsG0yYEu2TyUHJvIjaWck18Xvtg/To8l67bu7uxtmIprPiqhm3srZKlDlw
cBXZBlCP++DRneyA1loe99hpghzVbu4YctfbLMxm3HeRmUyYYpH35ERwnOo2qsm/UMTe8bMob4j2
/QLV8bU0kUhUB18deHOZ8v5h4MvW1Mis+uRsK0lChunfg4j0B6MZ1I1FUMx+QIyTAA4ctkIP3zgl
o9Z2BvGL8UT18dJn4y4K1h1HO7/gbCFfOaMRmDWeOgdXVkxQ58m1li41SKVKms2fkqZd1CN3s4TJ
I9e7WcM0yNbHoJlIu8AiEHMEGRJjdP6Aj+T42wxvLTvxjQshXqxE/grf+EEDlwe3bj0OABif3chi
oVk6h8itD9bcI1wQTCag15cFECSdZj+70b7zXHdUGJdueHLzzE4rjwnJUwpcorFpC1qTYgP1KJp0
Iect5micFu2QrEBpXcWQnfcEZVTtftNj9H2l0pY2ZDNKNpfpmu/P+bZ5bLK1H37bcrdFqwKi3uQh
yCjLGPzULlimYWfmKnwjMUippLWYCMVC+I4Ycy5ipeGtqyjmpKzGTsipZI9sNnVH2mj5pqFAgJN0
L28ow2q/Yc+qb4s1f6lbDofBql8jENo5o415NoLErbi/JOmuXn0XZkFIm4TtUSxgtpklrny1jqs+
ypOtaryd21jLA6DBdN4aqEiOP+VhGLxdkWdUvFryglbz0avrVAvvwd00Xb6STHuz2bWucJPeNB4A
x6iGaThf1HWHRNZhHagCs6aOeWmSclxnojmiJyVhc/tw3tNDUcQQpjdmGFFhWVj3owmeGxG2t6/c
LU/oSQRuc6ufm+hJ11oW9WxOVRtrvdjkzaz2AbqPGhhju4yLWR2UQETnmgz+sT9wdGz73Icg2DiR
MwKZab4WNt9hLh5ajOO66IZDbmrxWEv/krcW0TP2esotuTNAB09NKd5ct07noc2PwIAgWtgZ5DkS
IQifNTavcKXzh02GzwXAvAOhLN8MXVQX5VQ/CI8unhZpf8dZ0CVD7xm7aG6gzWazP/hdvnOiaa/b
zT6toefHdsPuZGbotedlZ6KNPfaYJg9aOOOvKMg+raoAkVL1mrY1xKB09GsFgXyaey+8Q5UICLcV
kgDjyrgSjjqlROlEfdyyp1neTm0PhpH8xO2TlakECEZd4beNdVN7nbmXwC8dIE+ct6W/84vlPWOj
GpeiuXENCdKRfzBHvWf9IJLRQobiufOL51ktYDmJRBvtrnGPMe3eJZQoGdz1I1wYmh3lMwAI95dD
X3nO2qXuQ2uDuA6LZs/X6u+yHmEJ8TNWvIXiI6ipaoKOhfOyRxQ63rXHifMdvS/uM7TRpzQ6DhXL
EgIyiiEN1u2W2OjwpNeAkvRgYcNHRogGByrCdMLvZKAHBwqb9u3qHUE/DEzs7g8x9cWh7AzGh69K
2TedIktwRKri29uGeKbmuJKr7psYIZUsqzxGlrGzunw/mgOot3Fe6Vq1EX9fejuUp7Vx7Lu1yB5r
e/opxHPji/vK4HDURm4KzHYxTXHnOsOUrsJ4sHNtHOsB387o1D+xI6arzm97quTe9dS8VUO9W8uO
g+IM3d6aGPG7LPtjEuO+nOT6rfNs+Mj1qQtDYK0wOFtdd1fYW7NT2NaNoPrBIJyGuvgyB2HFUQBs
40bRbu6A38LK2JfZfF6l43HYcqIDuTOc0P3mXhA3uEedsp6tOm+AM/Ns14vwfXH1u+isgZTLim4g
U7h1bLrLzdKZXCPmGX9GJdMHdl7Hg+3degwl9bjM97ZPuLYnX8I8PBXCLQnTr09EZNmMIROz1vQz
EoRPRTVmm8YQd54UANRB99IMxXnoCCGr9IfD4a9qjT4eevVH71mHKZdDLPNr3qWpivtssBNpi9c8
aA9OrlERDo+R2Vx6S90H5XzcwigFLTk65XAnGu1ferOv3BiJCSefSY0MdDLNVXl2a4R6jYL+Ryyb
Bh0QhmqalyIcDg7Rgo+dnOtdsxr7rXfPA1XRYrLvqqa9MOJYcRUqkQrDn4gb4qmXBfh/aKKLEctP
a6k4NQBn7zKn8X44FcqhqSjKBOMLshIRyoQ+loDx2vavfB1dRgZhVICt81NE4NVpmi2wcWtA7mi1
NaKhKfBU2trujT8O1l3vsm/ZPAEZuVnZOK+JNXheUaZztw71PkBDukHoUEjfXGxqreKocNHCmGvk
7rD6nqwiu+8Q2dzPsmLiQSASVVyYnOG1NFvMNnlP0qteyWpokgKt7jFkAjGUy1bOOOezero01Xat
myCp4ho7WxqJVQhEjSoDQy3GE/zldO92jpuQxGA8jKOMnV7NMHuVToLRa2+IyQ1vpKC6r6jmx9LN
DhtUOLNE1aVmNboHIJzwPPaqOsz9chmc7q60vFe2toupvIBcLM5KpTRdRKyWf6wI5rr0s1s/Ds7s
PLQTAQvc/ikhmvlG5NauHcsjwwnUJMhQlekD1a1zvOifgNNwDWKwErMJE3cLjbT0iDYN5htj6ECB
8ltzc06krb6yE6FXW1Knbl60nFH4jjOoTcM5O16zLPx0w9ZTyegP9rhDKuP9ml2nvBWREjewk9Ft
Dh16LsrWEfHEmTDNJs/99B3OcWVbf1UR2yXKEyI3VMnJPejDR4vTMSF9VZaiy41SNp3wboYyu6nD
pk7+q1/9HFOJeAjdZiK4zhTVwB/bP/7oR6Plf/0p2/+ngeAvavj/70r43cDwP9oS/mJl+I82h/+D
BgbbxjDwPzsYvhUfpfxQn//qWPjzX/mHZYFuyv8mjCfEkoAHgSQE3DX/sCxEwX+zquLkDx3+T2RC
8k/+aVmwTXwO5JGYbJUBXrJrrMA/LQv8NPKwsH8GJHAEHs7W/41l4fciTXIoaa7AGXG9Pgcj2NWB
9C8pK6YeERsuBjFtQD8Pnj2Nt4ZXhQV+wMV0Uq3JGzkMHkxmQoDm4iEY4qh5cBHYcmgHqnFYX4aw
S//lFv7zYfpXK8XvliQfGxBe62voDlEA/u/+HK/SxaRkwWXVtM1d7LLYrNTHB4BTc62LGz0ofWsU
WdnvutapHpSNqvh/6eS7ZpxgSrrG1tqcEX4PJGAIGYNpbJZDbtSOfyAVrw/Q1coKalCbfPz//JH/
zRpKzaqDWZGeV75hsrR/s2FVUbTaqi04pyxZP+6mwHmv7MUqUkmG9g+CyOZ7mUVMxmpGTB0Bsdnx
cG1EOf7NhVz9Vv8wKF39On826l4rQMgYIXQFd9RvZk2NDcxbbdM7EArSsDUGi/3gQrR9MnRYd5EM
3ZrDHMMPZ6tt+WEaWj1LZ8uhOwbbopI0mnJYMNEG5d88Ften8S9X5pN6wXnZtOjCJRjoN/ds3mLj
YSuYDi6HwWzvFgWemk50KvubL+P3549YA8++1k1GHr5/Amj/+lpAO5HZptvxYEl+4S5norf2LLL2
29bO3pddLbBFYhiZ6QBegVwHlf1dScnvtjigA4sQBzvyMMXRhPqb+c9uozIbSKM4NFu4hrEwbNTy
9bICymMzz29Mesf+5v7+7pi9/koKxm0YWSzCsEl//dizV3QAwiZgSi/1dzHLukxrMmU5Bzaud+E/
SAvCwumWv/FU/vtnZSXz+UY5xbNE/v6+ryX6sG0dO0h9ZMmxoU0WHHgdzZMms6yJ8zJjlvvPD/q/
f1q+XBvqkrmHlfh3H7Rqgs2dAWcPbYgNu486mDwBV/Gpok5/2qiEE3pMp7/zQl/f478+xGSqYDvk
U/InJvS/3mTcJpY1EqR5yAmJd5KsHruvoOaJOqwCveYh6OGkEjJOMYhHwWD/XU4cPrm/vkf4SDE4
csMxsPF8k6/021JTzC2YZ0g23KpKK8bo+G4R2UmAfGPeFoP3Tc/tnh5dZkeQjOMi2vwcFhQOMTd7
y6Xr8isJ56jUFovz6HbtVbRiRccWu+q3Cqjzvlttfejn6o+aLgYal53yWGxq3tn+UCf09GaI+eWQ
GlXR3OfA/F2MSBZ1VoP5Mw2HrQXeMeh4mtDhtNCrpfGxRXIDRoHnarf2ixABG+3AdlGYCZAg5OsZ
loG5tcrLY71U2aUPjRDwWtXvhV7wXy3OV7sx5wa4TshZ5o0ahCCI1vS3vd8id5ULHxwH8UPueOAP
AZ3iYR6dy36qkVkarfphVdH7sEBKgSbYN5VmnFezr9rUhtSOfWe6NO04oFcfSSAlsSBPwtmE5A6w
Nawx5NjztIigpV3VnCB0mvl92cpuRzzGRpfoWO4XCIh2b2xYAZ7VoJHZhr3llskWTB6yztzzvQhg
BQVpgBDcmgUjRaQoYo8nd7bQhQ3hRoxBiPBHMXnQSxXRya6vW7XgzRJpJqDuRYLkowIEH7vejR5C
A6JFx7MICwwaZBOEeHoCcLb94tmdFy9Zq79X/ER9Y7qzXWGnGkRo3ErawEFvzShXG43KCwugbryp
elv7mWUZn3JdpI27Lg99PVn+QTcFf50DLcpH1xv47zZK4uVFUsDjn8vCbap9SZMuUPcYTiDCJGNP
wVXWsA2w0+Gwcr8JoxMOhrvrjrxYRPMePBTo7teQW/xYy0cq95QZFj9kgwT4nq8ERMXOGLgjvoza
C7OLJ00WMbrbr2q+TJhWKlFAVm+50Fxvbyv+2plUYBFSXZWIb3iGGEI5WFf7SM0mF9ZG0PQy7km5
re82NVGNG2KRRoDol4jnMihsKmyRQLnfkfReTQg2qeUwJU1zbEK2jRsyXto2xVUBZuM2Iz96NioT
LKQzu+7S5/XSn8lb51k26y5cb2TX6+/tWIUWeYdOOycO7xs3iuMCHHmhbgAuUY8pkYORUNvdp5a1
duvJs4R8surFkWkUGV5wUxv+mO1xmg32Pe7/xXjOsWqWTFqjO+wh+mv1R2lYv4DkV8DeaHM/yf5d
otul8vS99j0biagb8MT5WzZEadhQRxETaUZOlDOYN5MDztm6ffE19NwrxkL0tanXuNpDbt9tzJBi
U83RyNdQJ3UVTkTzlk72XtsNlao+JHcHkzklPs73XbtuXR/r1ruuR4Vv9h/QhzgcraYL1qM0zeVb
4FPrGyNOnrJ9Z3pbYrRDaKWUCKGLrWTppZ5f5/n90kCXxzJCrHQMxMha1nsg7zgtR+rqhdTj3pMR
HgwdbpiKrqn983IQGc27CDmbAs+fV6ouHjQJD0f4M/fBMVULPknWgE5hM9cfW5Nv6jgCVORphamd
KhhnZNsSpWcn2p1NyByvWFnRvcGEoJjxXR1UXXOUGSsvyC55sF0BGYCePOXdtHddQCjcoQmD3kut
pSREZ8MxFtd9dauGQB0nswSdrxkX9pYRZk8VjYy4XcDXLMvwz9MiYd4HJCpfSvZFgkCxurd7dybv
xYTz4s1FYE2AhkXmIfJxxG9BRnVMaUyJyeBYJiWmqGODnu0e5ucKPFLGiUcuBKzx51Ly1csSLNMI
soh86J5oU2JrvZ8rkl/eJexW+2ir15014iNZ5ii/SNW5ce2Vp0Db3Z0pwJ5QIOBEsBE8oMxdxgzK
BrcSQAz8lmNDenn29sg+2hMhO4uDmnByTLgR5cmsCu9U6zCPlbmJYwRRfpa4txNs+81+Imr91Fft
+hMLhrN3VVReRMjg3ljbm2lVLUDo2I0gWgrpooeY/7DVen6e6srGbcLclBQqM4dDOA0j+rdt3huW
4OSHFbVeWJpba0oGY1In1r5K7arZh/ELB9P9NTKw4Af1g4/Ksd/M3p/uXAQFp8JDdgFJFJ2Wdgx3
m6GrFmCP6ukPCa4cW/0wXxDNNQU1DlHuksvnRNld6RrhszJa8tzzjSXdrfQunDK32w1l4I8XJ7fY
QWUlH8hTJ0S9FrCEXd30BRi+hJwCECAuX+EtvZnnxhlul7CP/lh7b/ylOXbtwiy/kuIDMeza6K19
1qrq5A3CD/nGdcveJddT3Vi9nzjGVXNNFnmBUtnQjwRBtkf2COtmdfQ5i0yblTME6SwhOO4jcp5i
s9muTfHQBdxDkea1n++QTLBRi1I9Rw4565s5+ufV1+ZPB0tZAzjFp0ckPxspxRrWg6OG5tdMtOVu
nVrk8za5QXJXAUMB/EWzOFWiqp/LYpb7ucS2VebtcLJdUSW2XSHqMwckgbLpb6KKTo0dy1T4y69c
59S3Pek3ANpX3aLs7wnMx2gcIS5PqEaDY5nwxEBZFPqF+gmC9jGxgqf41UNnRxtx+YhDX83ZxHut
lm5HFnJ+8HrOCXi80qLoP+cNsTSqxfAeIHa5n+jI8/CTJk2m5sNSL97VK2+jI8i2lNPOpnY+cTV3
5YrbKXAVBr65Nv/gMNjf4Biy09FkxUuyEeK5WyfnngK6cxH0irphuEIiqGhEDUcdI/wKvVgNfN1J
q6fq1V29XsUqwkIT2BUG8ma+Gsi7fBo4WfQztqkiqnbg+60dh5z8oyKzTotyDHD9mjADXTKVwpfu
h97YGRKR7jRV925WWW8uWRs7o12+2VK/SDl/G3AdxjWt7kjrN8zlfZH1d9tqb2cU8c7ZM7NXxvcv
gSeTFJrPYM6peyzs23EMMJiyMO7QDt4uU/Hh5WDaaOHgc9z8Bf04hRGb5n0Ntxe/He9DkdWp2eJ3
CTt9R/+LfdvTkJQU3XKcvEje2v74zdU453IE70kD/A7PiItkyae9PY/ya8RpG3MywyswFDt0an2S
BahKgs5WO9cI9mvhD6eo0CZ/X/mJi3r1DtvXvBdRa9ILtIlXtw6/BrLtT52U3w3PM84DqLLyaw5b
5NZxp4o3aaqPqHWhlGkwS7YCpNCP6vl1aeRPluBbVvUH5BFmKkIsFmOEqLpEj8kjqLz95shfxTq9
lXISe0/NqGG7/ha1HVJ6+yrw9ac1rjlb7AvP3UP5dsAz+aHrYBVZh8j5JDsP2hBgEpghHln/0mgd
xC4MIOH4TpJszQbIoi2gI6eIYKbYvuetz+8WRpRjY1pAj1H2XEPvJkYZHefGupvo0cQ+yBHVBdY/
YrSjCQpX+K+IZuyYYyVC/gCjrDLd7b3qTS9GPRPcLuAWyEHcx2XNND0oEKoZkot4owrvG2vii0CX
uitEHu3DCvGjGU0oalk2lxevpRiUlDoycA0fftOVApY1M9KVvIVkGYKPlrpLXDvGaak0dVyzvVwD
Df6wK/vBU8azt0KRoY8gHO0qsKUj5bWYTNQZFb0RS+P5Dyiyj44298hE5+OkWVpLhXp+Mzq9D7Hk
xgvUzYlM0PPKoeRo+bo6UYdFaczgv/QreQs5mz4ihP/H3JktSYpkW/aLKAFlUHi1CTPzeXaPFyRG
5hll+vpellVyK4LOyOjLU4vUS2ZV4WYYB1U9Z++1o+MUzZ0ggEL3dhjmFBaK0gN1Vd3KAbF32U7s
aGeiCjZaLJhZ59XUw8mLpqM5y7swb5/6yQxuBQCpc1Uz7VOXYXwy9xh5lFkdGsd+Neh9f+vNoTlp
jW4+SlaBR0QT2jlNIuNANyU94J8Pn4lcKZ6gRs/oRIX53ldJ8zXWy1KifGFCaof9/EbPWPfbXLLD
sIov05g2NUuHHX7OC+c1Z2W5G/XZ2hgid7Z67vZXeTaGN0nruEjWhDioMkx35LHV+WEgOwavZPg+
2ZLOtRxR6jUDbYxJu0zjmc5FQ6QfU6PX9qFo3sWQmbdFbiB07yD/2FHtW0Xd7nIMTm+y15l6tLmI
N4OwmGGnfXFXGOqAANG8xRNGGA76YXeHg8c5jUPC9CNTzCmShn2/bsQ6j5bxEChCSDJP3XluArxb
T380HGIduABDlLIFYCiR3V2gU8kGlh267LhmslmHprPneE6UW22GOGDCNCLDYwoRPQRdbJRbvBE4
deP2xhry+tAyuz93qoi3XeNybjEwhndR6NyO8GyumCW3T+HQshxVc9+Sw+FM+TlCQvLFimtr14Fu
zrf0zka1xTTW4kds5CkJaYNu8YVOxsadSocx8swLeuhD57KjrDYZHv+QOX+CPw51h+VnKCYvA9X8
U1bnM1gn1pNg59WGDHaAJTxF3xbwyBmQoX2RHeviRs+Q4muI5HgQCcd96O0B57pjxWJPPlL5zFQw
KfxgMnsADhHZJjkgAI7AbjvYeKVH+16rmPRLM0qP7B6baIuSfLA2wL2Lu0CN1T0hyVaxnRDJcX7g
qQbWUFvjbgggISiLvcsBLd4rAyj2mFgQW6T2Tv0+9RapNQie64PHXs30MxoVlzlOJfVNlwMByQxU
BH4wjwgZgqYa+GvudGjsGuO19FJ5PUV6+Nk1+uazRwzSecxdWACRSaNJ1AgjrHi+CvqLuLfV0hPb
Om5Bmub7mG36j25KSOeeGIoXaRmfOAhyZpsmY4Bhg+se3wpotS0lliR8E304VFrvfretND6Tp5N/
EEj5DZtH+5mv5Z7YUo2Mn7C4b43GOV4eVR5yt9WPGpEdWx5E/Q5DlX2fa528RvUh313mYazsLD13
bF6iE0dz62ZAsMIn1TRf0kd/gDmHQzQd6Y5u0mJ21SGHZlhtHNWyYDa51h5hfnTY9LIge43DZDyU
Ykw+UBqMe9bl8YAf6AL5Qh5xT6TgfOO0Ou/Jqg9fjNyE66GmzH4vUbVd50FV7nAbqUcNwPi3dFLV
Z06RdxZ9rYcaO+uxYNS16/sMN4pmVD2PoPWclmXyZJBIfnaVab/AN5+e9RHHN2CPbDN0Ybyl2YqK
nD32vtVF/uSV+CYSJF4bmBwzPr12ENtL0uiwrekeEQ8lWuJqUKkgj+hFfEprzz73ke7u8PQ6CI1m
9p0O4VHNhjO/jed1LtA0886KdtWAF18wD9zMjf116N3HWFQurRomvpk2VZxbvPsqA0A8myWdT8vD
0Ns4Mf3PPkDrGsuncUCrz4m9/lIFDYfcOk6cK8PrUcdojovYV2BvCZPPcdfgHMl7d+tycEWmFUy5
P9Y2B3aP0K19Mc3OXTSzS5BFj6rIIcEXNbnQn2sbF0I+g2nxlNSwnZtt8E0iyb4LKmmdQUx+6RpU
yTugB9HBzKFTeIk+HZD7xEfGgfl45TlTdDDMBpxkMGGDcd3Xqq2OnbLxhhmFDxEuOxYdvjQz6rw3
20j3YTLcD7xwb8fR9HVLXcPvQS+R3TMe3g6hso5d132CMqG25liIKzq3SIs1y0EEZvNrJRVy8XJw
w92MtXLauomtmKCTjVXrwZfWxSVKt8l47iNrn+Tkg+BqqoZt6eohgvF4RMxJu0S2t02ouwMyHppe
R6PoM87vTtt1HEXbgElUlqJvHRrHMbaQmQKaTTMd8/u4ZcuNjKbzvPMU1nmwMzK98w4MsdLIL/XB
6E/WyBbiDjZJm+5aM5U5IeDEv5yI8HR/IDTuh3NJEPp2dm1anUHtbDyG4nMDI7UryBS0x3YzxOnb
UCBoiDX7mHtDjKmvRaJvfkmNOQJkSohVv92h7riO6FlNozgjLN9V8XiIbfmqJekpnYf3du6dK2u2
LFA8dnuNtwYd9lheZBS95UBlIqeNZZSBR7apYjRSZM6HqOm7aBd4HImxeGHQnr4D5bkxRXDFo/9a
RJlPdMJ1Q4zARtOK4BC0JVN7O2cDPT4GyKSxd+iHQDRPZt42GyYbn8lcu/BonPu85EezRuupnT1k
AUmxNytYvTHgJ7Y4gbOdAwdcFMs/+/TsNsqdL2Xl+smYoLD0rMTHgftY19pzZyveWOnN4GLEaKuU
zpg3v9XRdJJpSAi1EUPNwUrmNCWdlkhdIxk+cEBizJYYgq16RhA1iklUH6xodc4onxfOXm/IwqwV
yqmYlWWjI99jW4F+EInJxqrRjIUu/blDUTjtcPaq4WtswI9I6Pfq+9gYUZvAcL6WWeOc8fPuMgSV
Gy+m0QMH8egKVLNSso+uDMg33lNYhcJH+CqIdrSwz0rnpp8huCrUKle9qbPDz3m3FLaTfq7yKkYG
Fbmas7MTwtoQjpqetsdPNqISShCS0dwupx9GqtfeC2l+wdcSUUq4Y7PaRrdDy1kDp7Fh9VcNXVqC
5EqPO440qJ0OhszDb4lWEUEqrbJU91YRy+5zZhJ7ubOLGS8vfAW6FZu+AXLha9jMhnNoGxFarIRT
0QaqFembkIzS6pT240vTDo9FpN1DFniljb8tm8Q4Eimc7owhQnPOpmHf2+5zVPXOpg+kPOgqqd7Z
/LiHUB9e2SKmh7ah09iX8lFqGj07fC43mdZeR31o3zsDGiM/nDs40Z5NLF+Qs8xtulDlD03IJnwc
SfXZK6Chb7RwqTjhDdbWCCInOYZgsq4THBWnGtZqQ6MmTB4xH16+XyQ+hdzKalOmHuNQJ5Pdo92j
nuINZXlnobdAy0QaqpOOBCXihcNusyUgt9s0bVwfLaIeOjE505VKwaGdvS63XvQ4+E7Tub8NJC6k
oMLNsc16IHAHIwxVsa840HNOkgQ29Prw7uoVXiNeho/SVOoQml0FH7ux+Y2y8EB7BtxWJiEXFI16
TIbaPgDNo85F83XKE3VyMi36CHjfM1XUEOpiKmpAwVU6rWk9Rcet5154l2HEqLNmor1b09ZPujZ1
tllW5rdxGJPkbSc2hYD3RKk2/WC0PPtSgXSAYoJ5ss3KXdaXH7wfx7PGGemYs2JhqUX8SLV34bUI
ehRHvceAQTElu4O47MHuMoyzFxm0FLImx5NNjPB59lR16HPTPgU2vzKSbRSm+SSdF1KGrddaFcmh
coN630RsfI0sZ9PhthdpK03Mji/EGDErtoko4x1I6jm9qN9dHtBoOJuscDuBxuoQIQTiTCkZCmk4
GopNSK5RgeMMzVJIbhRnpd65hjyef4zxrJ7qevxcj2W318LAflCmN7EDmsLncYjRcarkMSvGjCzY
YnxMoFQhfKo6G9yPzlFnzM1vyAizsxlJwVPFozv3/Ld6TGd3wBNyznSYVioOwx+tM0dXVVFWnwni
mvH39eM1RKCvPQ3QhyDHGSSLK1wn7MC8LmUzWHoqerR4SR90hiGY1RnVuzlnpdTB1L0hzUtWG4M9
srEbDbRrZDMONE3RHSWdPfkZa+mtCGdJ2NDlka/TCqEjkrK5QBubu3Ti+dbxOzngI4aUSKd14Rl7
gp++I2039rHtRCerHZ6nedSPldM4D7HmTTgEZ+/bEJT1m/Aq3P826qwys71t7gFZQCcN5L2SRIVq
bAuvMI06XzQnHHFSDfoWTmP8wmTBPkSAR0B9lKCxIMjTHhXOZo5V8+gFbs0rsLN+NKJ292A5pm3S
2tbOFNpwYnvk7nK2Kq+wkatbZeM+c6sMD7RXWn7U9/GuI3mHIUOXvmBcwtBaNP171Juz33tjicrK
GrboGvMbWQMQAeqXPk5Z/SR6J/IVHontJVtr75igFDQ2eJ+wASZ3/NrDo+vU5vPQJlAuNXw9Lz2D
HAt9l9DkbePaMVySmAYYkyj01zjuNzmpiBev/szJwxTlVyfFNk0bIIMG1dtxt3MI/eT8x0F5ZyUR
hw0koIieJws5WGL27VedwZG+1Yh7uR2qeqRPU2nVlxHV/lshvPiWJaqgLw9adqqFgJ5HQM0j+k8r
xM5TGfmuSMaUdo1dJSfV0zJlnBfu7WmANAODjPFbH9xl9If3gWCvZButdvJSp1RIZeNLxGXlmVda
HQ7aZmB2goY5s0h7wRL2UAEaoaBQTIIUgSvB985PQx06Vw5ODj+dSwzVaQFzppiM8IVlCgncgMMo
N5m9TnZdvzLRmB6N1gJPonmsVbnbvSTlQCiXg1XYNq3kkDjKJis7Vu7BFKbcQkyRrKbTl0lMnJBl
l1Dr3nxdVQM2dCgYvp0188F0WwSM1TRsxGDNGw5oJeaTsjylGfsod7Y5bgRMTDH9Gk8tN32b5pq8
o5ds7WXSdwdGn/HR8gZgWxcRZKgH2p4KljvV5G+jm8RfdZ7yGG8JDbJoqCzekgCYBnueT3mQhfei
9MqDAyLNqJP+yJCOBmMRmGwRQ3WkW+PsgOjLLadquqK9Fx9iLXMhlyb9O/42dePEln7O5nz0aSho
GIMye+dpaXqMPc5wc5FyhgslDa4+cB9QQkGxk318zeQguiHzDMhD0E9vbaSXaCcdMDMtaNJ32Tse
9159ZV9lgIFxyvfEbluDaW9351azccvxElBnNHV4Bhx75xpkcKK74CF0lPtZGeXEK1u9JoPEGOxG
DimiPAl+hpuDonOf/xKsSjf/MHM4YtNEmH08Od8YZBW7gWPeZoSptfWm0tpwOkIWpkXPln1huti1
6zduqd5VG3KeZDB8lYEX2M4dCw7TveQ5MkePiWpG1ywnb/WHkVy4exmH2Da2s1Ob6Gw67BH1ZGYY
xQH9h7lN3VJAHysbdRrnOXnJaJPgFUOdzDHTqY/wA6b7SaFsgdjQwT8crKTdWxUNaqyy4GO3c9Xg
3sPZCyI9yKtPcA0xKncke4I26vSbPm7mhO1rPkQEKvbzda5mVBGktVBpRvSeW6ANuraV7BJVGNzF
ec05tFHTg03j56RXbfdaQYdhsD8P3QxqQMbdhgGAs8nrELeBE3LI/5GQWR8ePeXaoT+4UAe2YPh7
69LRsrZdXxKZa5rRVeeG4zdUpLjbwjo1Ty7PUbkdHCBUVagmVqXR/aHr4fRSRna8NRXQBiMwLvPq
zrJOscaPsqmBE7x3iOKCPSFT4ecyzWmil6G4KwAkP0SE1e2bzkvLq8lJwx0Q0vnRwxPcYSnk/m8M
4pApixb/Uw7EkhdsyyTejAeKxWzhJ448ou8X4//X1BqqPawDQnDt/nMko6+TxGqLHSxK7rGF4ksy
IUFuRKg03okog+NEG89D46LpL2NoWWIaxFWYpt5LYSVBuUWqbn8URuXeR13eDldVVFnnvpytqyDT
OBFFufxi4lE9mnloH0dgLxzne9XdDLxh0k0WWepK1I046iGjVnwJDCnMOgI4MZfOm6wxirCZwJ2D
vyt4gojbPZtmqt3r6UiuuQjTjkRpstkYssv51EZhByu4hAyQaoUytpDNLm6nxDwapdbTXHU7zk2S
/33JS/AU4gUnB0Vl3lXj4iRBMY4ZxmKr9RYngUtAziTzu6INWzrxMNtwNE9NeByNEhX1ZGNTMiqM
4Lh0doXAU0HWoeG7MZ0T37LMXGwqprrmfgaihq9FtOmrTC67qvAy7eNcI49Nxu9YO6I/sk/X2q3u
Cn42Z8KhtoVHUAaId2Y33ZLnjpNOJXd6FE/77AI1Coh93lvBfOlxR9WT6wJXBL9aGNgh0Jw/APxQ
4S0dMO2qlUbT03C1zSc1hFAwsPqwvY91tVW5yp/bIKFNKi0rOtCGHHdly4mNd01YAT7LE2++Qx9A
ocedQwCM6810KWRdH6pYB8SoTd340scSuK5d2Ph5XVnHZynMbPJNhohMxouwOIP4xQJA0IvYtlBI
n/qeyVpUE4u6aQxeUTt3ZlEDImu2O70tTebsNUORUJSnsrAcCLBR4RqPvRLqC/CU+CEZHTntOBnK
yyawkzY2HTO+K6F9kAlfznvAg2C2bFyhAfiBAsLlVHe4l+q+ivbJjKArEQwLsJrNj1rejkfH08Zu
A5aUu09y8oD4Rhd+DfbwhAN3Gg6Z6eBVLM16h1aIKiPWoUtpG3QhZ3QV37Y9UgG9jgO/JfV806R6
dmPI7i0dBvsDpqYTQeAbOIZpUXhkqzJfRV6OLRMM0Iy/VI3xxfRUdFQCXZPQnMX7bEzJfhbmjavR
WOOxL7bpYMe3NScaTqKsJTQ9elnvGaVAkkDiMm1bx3wEHdjuCr7LqyTF5JAyGjggG0BzUhrTQ67P
0WEezG957HT0fruIuVKJe2Bso4Pi6TQj9ylxjeA4gubcWCZqrGrGLtc1XyWurR0KnCfbmeIX0Jjp
Q2IyktMNUz0KBPQg+Ei2YjdItnvsz2E2TGcOvIwqtFI545lklRTBPh4rGMs94D1Eg05vocFoCjYF
Rw9ARANdskG6Qjp9DMS7lsHwiPiff2O7tbRAxpba8DJimEgJHbz8mzyaaHcZEAuKl9DT6/7+Eqty
oaax3aR/CN4AFY4OVXqvgYTED5HFF+ViCg12zzTL+W5YhMzAvg16NExzTtv8BMV1vMdzkJTnyaYe
wVWQzuDrE2/ljWqtevxEbZv1Fy2Ca3twpFbBZUqhZkZaHo0vGsWCrZHx0Lgd2qICttW3vOnwlTvB
1b/1JJmXSOvYKnYEOznWqDF6PQM1sDXspOhBfvJSZrFIOTg+Gklas/MsAoyv5l9iJNAFfeHnYRUh
XrvI86CHu6jIcqk1/ATeOKmTxmC5vstZk8RdoMmIWZpKRPWhNIdFq+64DciTdHrQbj7y2M7i0hkP
C5TmUDXhoTbh9YBD5SsI85SehzGSd2VqvEVDr5P8s7w1hypnTFJ1at/MIBY2qBbFbaAa/TFyWCFR
iEXDiUNCYWCMrsOvRtYNz5wmbzqmKgyCFDzTfdM4ApkcXn8fs4n+XsXCe2yHLr6NE9a+gG3LcxmX
6cmy2eH27hzdGu14sSGyvXarOPtejRZQkTo2SJ8eyHXBFWbop7ivpgNqAOvzoOz0S8nO9kXlEEo2
rZCXo2fBeIS52Gx9GRKR3MOtzO4scpvY8k3JVZqI4ZYo2YlxfTe+hUNBjqeLxae0KI8Nw8/iWCvt
MSrT+1lzGPdLI6lPnHdmOrdhV73iM3/vcprDsTXW131HR3iE33nXAYDYN5NBZyhp3vEeBL7sc/d5
MHtrp8k+fZ6GwXll2C32HDotFCmyOpJkrD4pnA37zGHn0lWGXe54c7bXonPRMOHjOsexVt7kOPp2
cek9ppHUmR2gQHPHrvmgQ/sZfFd+VadZep1R2R8AYR5cdnbXSFTf2yCcwz2YfACU8PV2VqojgQIJ
uHHiUkL/YJOmq0v32quunCwxdgCpSJfuM3GdgAnaRrrX6jut1MZ/5wH+r7wrz2XOf5Z5Gr8YV/7f
7C3+9/ISbdEuL/X/obPFMJD+/97Zciq+xUTJkNCBMOJiDfjrf/9vWwvmFcuwUbVBhUafbptIxf9t
a3Hcf/HPaDZpy7Oz0C//zX9sLab9L1tHYK7jLuA1+df/6T+2Fudf0kG56JF0LAm69zzxv7G1/Kpv
1jBPwBbBNrNwLniCzhA9Prnv7Iie3zxP01sknPEPucy/ufwyeBqGcjoNYyH3UVM3zSN7cj18DuFX
/vjpNv+N++VXNfz/fPylA8TL5xTlR+BcSGwtnEGDeIJNZNKjxmqps/VjUeiCwz//sd99mYs6/ifn
D+9gJxnCwsECbMLlcHUzhNkxOe4fpP2/quz/+2UuX/Kn60ukMVUC/2CvjMq6MQxMeE/s+HTnenK7
YvQ1SToBrZK6elz3hS7JXD/9wYq9Cwgf/mCfeXI8lwBS1NbisBL/wRj0qznkv9/ocid/+gMu4jWg
Qaa9H1KofWcHaQayzhT6AkHNUSJuDEUHd1u3NfEXTBwtoz5gTu2bPxh0fvN4iMXfz2md2bABJNjK
liwGmee1ejVrpJznTgMt/jCFpemc/vluLmxJ//22F5fQT9+2ksiR7HayYZiFnKpBB/rSNH5UqVmT
YkpHqadfPEntuhxChoZKlCXDGC10Rf6HuNbfPaELo0QWojrL7IH77TIZN5vyh4RW8Yeb+buLL6wu
Ja+FwZ3AGkxTK9/pY4Gl7zkL/fPd+93VFy+ijP4SMT+NDSk4jr/rZDldFxrQsH+bLll1/j5x6DeX
Ny9P6E+/DbtUu6ojwi6yTvavxgCZZQxmue41d3Es/nx1DqxJhS7C3nfwFOa9Pmp9s3MqpEIrP/7i
1SPG0HCnjCbtWHL83E4w3zjKItbwdqtuv7l49whERkXZVppflEwn7tu4jbpX8uq1H+uuv3jVtC77
FHYuro+hBJt+aGlIx+K0bf5wgy7X+a9V6H9qz7z87j/9vl4JXFOJib685s5oqRpEFHtOPEa8qzFK
eCv/jPnrnzGtMnCHSpPgPZQA6uWUBRu6wiAtqIo7VHDr7taijuuyrwMTyY1fiXR+TpspuiNqyXv+
56v/7l4tCnlIQUkN7EV8oY3xPmsbaV6H1sR4g4FTOv7hVv2u4hYFHblhBTmaKXeTWTDf81m/80Kj
yTb//CV+c3mxLOggnnRujuMrWaNX1JPR+nAwYP1h5frd5RcVrcCMSVT+jt9n/AJ0xPK9pTSmT+s+
/aKeFaKsKZsS17faPuU3mNzxggEBtLXyDyzqOcW6greMu+9x/C9OHE3wkjWJnIf7dd9gUdBSTGZr
aKPjg5SKX6XbtvcjEvJp5edfFJqcGgyeui39ykRrcOxm+uD0M/JBX1diQvxayWNMaDoMUOmnbVhZ
J5SSPVJLZTV/Wi4vT8rfvJHEosqmMAn1HIuYXxPh0OwS5kYSiRralXPYBXm6H0MxFe/gu8xPquAw
u3IbsjQjo9UKZDkPlxGlm1XnSGsDjsJzCh5x7wLCszo07ihitzEda+Bp4xzKnYOvs3xC9O+odTfY
WBToBIheuqkW+LRAFLbIQfqkYZp/eD6My238m9trLArU7jvUQjh+fRMqWrmf6b51ezvgTHxkgCen
u7DNyx+VhsCUFp9b2LejaYriRpAPlry7qbDtP3yU37wqjEUtY6+zgUTGls8AvjW3zuzR/hjRd60q
NGNRySgCHWPCBOk3WjX4uEatjJakG35bd/lFHSujcVzmLJYfVqP7YbO63cKjyte9Ro3LPftpWUb9
WySaJj1GlJxkACCRLbJRcTO1f3jKflNll+P5z38AXcpki7Fx/Y7ACXFyrabRv4yVQcURRg1IpogV
Mg0xY8j6WiHrFSt/lsX7w2Ssy0PUOL7jIvbHcSeA79H6/GO+/e8eq8X7Y7bmtFYklZFdiFPEmXrE
gU6p7db97IvV2cF1BFxvnP1WhZ1PnA3Gw4aJ+aqr64vah9YAd4Jzlp+ION8KQteQA5di3UOlL0qf
g0jJjLacfcG5cUOc3FsRWn/aSP7mtuuLasaaUFhjFs5+KKfuRk2FzvJcR+iV192aRTlHieoqs5lm
Xwty7yT6EacsKA1/3dUX1WxWuJ47EHh+FyCbGkzZ4gEw4pWffVHNbiEAcOJz9rWO0Qw2TlhxqbTW
vUf1RSknOm6MIWhnvzbi7NB6WBSg+syHf74zlzvwN+uFvqjXIrAjjKCkjWGH+s5JMCUyvsOQ7neD
dFZ+g0XJmr3si4RANt+kcB+9jvAJA4/2uhPyEr4Av8W0htkZfKASzsn1bEAjU7Fuwyi8RckaXZ4F
JJIqP2wz6yrOcnkDPHTVRxfeomJZqIM0NczOJ8ArMLYNMvStjMY0WvU2E96iaG3kzak203mping8
p114CVIKslVFRYD6r2sM/VGtN2CXHBqFDeXJhFCQ3dmNyxjxn5/Nv3/nQJj49Q+kRtyTdSdGtoTg
vNPK/pi8qfjDg/+7iy+K1k601GLITa5PFmHsR3+BGx/p0bqPvihaIhwsQfxNz53XPuCXoer1CHJd
d/FFzabV3BD16/zno1sCl6XdO2s/+rJaQRvgyjaw1Aw0jcXl6u36G7NYYFO9JwWz5epj4kXYv1Nw
Fw5G31V3xl1UK4Zxt0ShxNUt8b2OrQyrZriu2SQulK2f91TpmGdADLm4N6vcBw+PbpUcmlV7A5gu
v1597EwZZFPa7+0OBPJowGQycFmuWqKEu6jVPKpEAb4ci0iPTHKI4u8qQZq07q4v6rSdmw4kx6D2
eRpZG8eyPxhhi5UXX9SpHtgNMcRat5c1iU6MUz+3am5XXnxRpnXrjXBMlNoTjhXBjIjJbmxwDay7
L+LXn5QwdQ0AAsmnEhc4XuLWvA9kmJ3XXX1Rp6MiWdDiyv5sNCWO18JFpKd1l5ifdX9gUaoCkj0W
3bD3JyuHV6GZle1Xg+i+rrq8XNSqEeMZYdTNyhq0FwJua+zaNJn2666+KFbVoLmHMaR8stM+GYl4
aC3zYd2ll5XaTkk+wQX140i75fX4MQm5rn0nlqgugLJoJQvZ+ckQuTsV2c8kRZbrflC5qNMibbXG
cxXxZXEXb7NEXktBVvK6u7KoU8a3Q4WpRtsX2fgN5sCbsPOrdZdeVKkbDySYJNqEfBSsxWYWLdaW
qTXDda/eJUcLd4mKUgtyM9F7+ruF8jvetPFsrNtpyEWhqjoTxHyVys/xF+7KUX6J4upPnLnL7f2/
9+9CLoqUgN0asW+jfLJ10OPiGkJd9qfJ628u7ixKFGq2FVda3vklEs8btw0N/DhB9bbqZ3UWJSo6
0TVdA6cMfkOEkm94R2m+7id1FjV6gaHiA0uV39i9uTHc8SOr3ft1n3uxlloDcUiwi/ncSftsqQmR
dXuz7tKLCi0HeD2dGYJzDzRtS3b6dTzr6/oDwllUKNbISs6a0PYkmNxhtvlwm+lPSLrfPSmLEkUw
2PM2555kUfFQhuUBd9a6N7mzWEWtCin/SE99X849QA9xZdnrVlBnUZjVZHdOWXG2g+t07cLnLJpg
1eRTOIuyjJENRgr0y54U9rlX20S+rnpC7EVJosZrqjnlR7Si9Eszeg/u7Kx7T9mLelQ1AdbTQCb1
1OKpJbtB+IlC7rrugy8q0sQAU4B86vwWFfBGFCl0O+993bUXFQmcq7WloWvEgrO7hULx2fLMlQub
vahJHuwacSZLcgRTDriTBUjIk/26NdleFKXb9rKzbNAVtfPUoH+ji73uniwqMgqj2sIg2/kg8PIN
idQ4xGrned3FFzU5IB4hKT1o8UVUxyFj3A5yulv5pCzKslFKT7WMi7uZfW+q6msM5G7lXVnUJVKy
Sa9dD9hvbt7bXHtU/cprL0VdxoDI3BwN2sbAT64VscBnmBTOuruylHRFZDdk7Gd5UGxElbOOf8WJ
1m2wrEVtjh45XimZ4/5oAvLZEjpDDJFgBxSve7VYiwKthtwioJwaCi1Mj0P/xvDhZdWjaC3Kszfh
rjom90Wp0N5BNiRAE+P3un3EEt9LQgQJVx4O6HAc7wk8PUN3X1mh1qJCk1zqxG6ZLVnk5k2G4BBr
ghQr7/iiQgl5RBup+s7Xq+yBxA0ANtG6TYq1rE9bwxSL2d8XoI+3Q44pxbCSH+t+zkWBTkwUEJej
sO4z5yNsx3Ms7adVl15qncamC1JXaI0/GRnxfqWEVpMn65QRYql1Ku2hQMHN1Rkhzbtiho0Ge2Ld
a8tcFKiqcOdExtD4JfIXeKGqwW7b69PjujuzKM9BM3kr4k3zRT99a9nBker9Zd2lF+XZsfBEpIG0
fuqEj2NVnfQ8X/ccLrVNuB1TJ8msxp8B+e37S0ChlhVf133uRXGS7Ba0zZi2PrS2bWpNt7n7p23n
5av/zZHNXJTmoNEP7ivZ+FHe2wR2SCe5gTUxQhYQatqu+/yLIrXTYgQyZDc+NpJPGNlIEUrXLf7m
okRHRIiZg6me+u/bY3/JLzd6a92oTiwFTJib7LgxBR/cMt7yXiM8XateV90UsdjhRmNdpY0etb4t
YmvYz6aarE1BiFW6bpG+5D383CK2ojB0lZvxSI7aQ5yL57heeRYXixqFP1tzYObSAKQeOj2+C0xn
3RhKLGo0c6cgr/sJZnqQC1+DW/JghEO8SnwrlmJjAXLN7kk88QN9xszZkKtjrRSMCbEoU1jRWocp
rIHlWsFn6+WhHsKV3eGlFqprLKWgNXFfJv2qn8RVZo/ramipgvKGMIN2Gja+DMICmtR05TXYutY9
5osC9XhK9FGkjW+U/b1pEKWjd+s+91K91MRMJ5xBI9DWcd9io3nI0nrdIW6pXApGK09DWIK+w53Z
eOjCN/WUu+veh0s1UmcmOJlLr2ZuE9XbRqQPSvNeVt3vpRRJ1zlnFbZe+1BUsJkNNCr2SteclTdm
UZ4QeC+cxom68aZ86yrHecwAva/8Ra1fX1mwdB3IEmbtzx5oLxAMt6ykK6fnSxmS0gq3tMeSxwWS
oJ7yrp1S4g5dMOnrejjL6X9NH8vVVF75JsFXnySdvqNK8/647pddLNWIf2EPjAW/bBgNclvQmvOD
wKpXTin+UvH9pAObUqVcfKRkn2vgpbc9NsUfypPDyiPpX5aMn65v5ALQvqdVfhNd4IAhCGzuv31Y
dXeWciYpAQjoBCv4KnPEVndQrZucrde9xZZypi5D39eaBekPlgyxEc8i/ZxOYxGuvP5irR7jxmmG
kXtTRkm5ibv8ZcyMdSuqvlysRTkAEVHc9wLG+0RG3P/h7Mya5MS1rv2LiNDAeAtkZmWNtqs83hBt
d1sCCRBiEOjXfyvP1TFv+/gLbh3dJCWkra2ttddzdrqXx2Yl2QWEhS98Ax7MwOosgv94X6FbO0nR
X3/ss+4iAkcUjtiGz5p11TCekzmFP0BU9fFw8Ad2mzau+hSaqxeMPB/d1dr0oxz0wcr/XtCUqJZB
wWzNJQmn11qM752aXo8NzC6nFhU6+LUWwyXpsm9d72guYaRwaFDoXmg0kWDd4NnfX7CW0I8M6Qus
C4LkdOTV0VP5a5S3W4A7eqCHL9ECTmREzb3q/qRi+s9d0/890NC9zAhGi5DXpay/LLAAAUu87RqE
g6QG8xrupELdwY3Yvc7tqK985AGcNKQcoje0uCXDuzCLRvuaJS0Ye7iX7O/gWQ63wkTXKMaLFUYC
LgdtdbAf3cCCuSAbHOX/6qUMBoAUYP5V0gi19htxep1LTVElK2LcUq/XeQjS5sKSVYbXqr85+VKC
asIXWGo2sMDjDRClPFnxTAfvCH8WQyZHdNsxD89TxlZfAtjCu28rrCeqd1MYB833kcKt6JLCW265
2BV/b2kmH50aAm+7oksYhQsHXN3mO0HRff4Ypx1atQiQrK8Mvos5/NHs1dQjfEZJn8FZ1rUardSL
DUUETpeD+xLASEtYCG1urJgFKC+4kdc8ydse7rAP6K1vsqvmdAovHqPtioir5ep90D4rjbP1BQrQ
JgGPxFb+VVNwIA9lIXQvrbGtWJYFflIXlQpY/KWDRw21g7/DoQm6F9cMHSwyep/1cCadA3Aamkfp
xbGeG7rX1hCMHChlpr9sgFO0JZw7m8s6kPpYckn36hoK9pEPeGMusWij9cTGDhz0BPi7oTw2OruI
j958OBvLqb/gfuAnLKbuo2A8JqSne3CfmZ1dBvTeX9AVD/nONCZwKgNiiP089u67aL9Eg+ewRTEX
PWQeNKN+4LjaTBk7dgVO493guKTuu661HQC8a/C9bRz/YQMYuxx6/b3KEY4TM8zaeH+JIwn3pBbm
PyBpHJv1e4UjD6sNBygNWGjc/lOF6rVK6mPrNdvt4jfjEqCi8d7RDL+XTN9XET1UFAdT7tfNJFqg
yKKonF4gl13zKoBfdKZpf3BM2K9Pt0TwWOGy+iIYLIBXNfyMG/t27GPudvAGbd1Ll8AIDRb65hmN
ifUdGCbtobyMZrtzt4xhWdSxeLzAQSZ8DHFuQ8fLPH099O7pblyc6TQlAAags4eG+Zxghtd1feyk
Q/fAPgAKqsYLJAi4AbIwiaYx/LMduRx7993IOILeaECPerTRgnYe8yUCoWmwsFg89Py9lmxsOgGZ
VI/J3s3Jvew4+YYT83ao0Ez3kLtkbQffjshXUShbrxXsAi8JmZJjsT3ZnUNgRDVn9S0GNHUrihG+
ifk8te2x1bQXlFFL13nFKfwSbB3/R0LL/o+HqdYxXSkAp78u1gg+q/BVV+YSxckSXFXWAXNcwU/q
DzeTvzEPoMkujKGZtYJBVNpdvIb3+JtRYJ/d4CnMlG7sgze0sz0HQaYb2GYOKitEhsPoWQKc0h/7
+nvZzNiEXR92tL0gBXpOFv+gB/EHZ4vbH/EviXO8C6Rixa0LLKs72McyeU+1BUir7t2xRZfsno72
5Rgey0jL3TbItAjaBr4creyMPnT+B1/3148fE+5x2LplDtVEq4cWMIDksg3bRA4u6124BsrJohGY
dRfOaQ2DZDAOwrxR4XJw/92r52JY4tmO4Qe2GZap0s+f0dTw41BM2ovn9NTCSB1elxeYeMKHXfCf
fooOvvheOwdyJR1HuM1fFgK0F1P3jI2Hahd0L51rg4AIB2OVyxQuI9CpIW5gnP9wbFB2hZFJaiuo
gyUYvLfS0yyZuCHcDqaye6mYAzUxXRRvLxxenyJv0nQA0WqGL+6xt9/NxxCuwTzuSHtJbjalQ5be
qZBuxyL1XjJmDeyyQWXuLlko3eNo27CAp+3y/n+/+i0g/0uo2evGMqe2xVHswNqHA1IfMorsBM+5
vj/FyG67Y8n+XkOWbnGVxlz0FwLbQfh+gvx2m0Mk64/tltFut2yDehzgkYtoHLHXeSIfBK2OZfrR
bm7CXGJKicW7o/4VlbVFKd/PtDv2efcysg6TMVBQBcLU1VYfli0wr52MjnUz4TT7ayjWNRhGhI36
FmzS9wbO6pepjtKDg77bSQyqC7Cf7jQuw1GV6If0fRCK+uDAsF9ffd6mbpu3WkMhAAunAs2Hw1ev
s/5PkObfbLLRbtHCI6aqDBzTL94m31E7emoT+fl/L6rfPXqX1oYw9McMbzWaVnugXIZxXv5xHCiB
Q4/fC8pq1BE6Wd2GHV74uNsY02sbR/Ox6b4XlPUMhp7e4uUrIVF2ogz+imo9GIr3krIMBtlbNKL+
Rt0E3lsHBAX8+ruuWY4dQveSsnRxlUHuqS9UxluZCkLe9ejn+3Bs6Hd57RbXOOm7ISgFFWt/3xBK
nhkz0fyHt+e/icd7YVkcchh/xzOmDmzN25cBLtUwA1fLAHIVYJrsHGXA4JRDpNf+MdiQtz+apBna
r4zy8DyDeQWmY7BFeearGe4KGwzBX9ouWlnRDgMM0b2Qlf/eV1s9w9scWWYxR836A6b34QOQbdP9
VsvlzKvZ4RHwwJAwXa9D/yYp+lveq5tPxVtXpwY2rXMC43Tggx2ME6H8fG6MDHyJ/3qsb6CYfvlD
xvSbMdmbLZEqSwQzgzqNK1dxKafBDjVYCihlXmuHfqE/HCp+s2z3wjvoJwd2a3w+iYo2z0umskdW
M3FwIw93Aa0PFCjFZFEXtpJ/Yja8z6h4d2xa7mIZTp0buMtOwbkYel7Nwivrxz8Zdtz2uX9JEcJd
NJvnoBV+XNVlMPAEudrRaweyI9QVpUPKLa5xFmt5rJqxF+PRATz5cInUJTBBfAoVcKveaPHx0Djt
xXhyq2acFrm6gH8gy6Dyn6cGsJj//fDfTdNdCkKJqIFXmdUlhqnyK9Tb4UsqxfrX2tDgD5Wk33yK
/0SN/7q3hTxBzEusxQmkUXBxQImiUIcF+lS3PmVghB+84Ubs+HX3FRLVjcpq/DEdCyB0iz8jEB3c
wPgubwhgOIKjeqcuFBdmE3fnidM/BOjffYTdIks4tJxA4mSlEkMCpqoeozOgT7iZj8WiySF1Ab05
kP63nivCs+O6TgLYdMDbD73u4ks2gO/yvyfSb+LQXkg3btlQ15ttAN6LQOGI+xQ0RBi9H3r6Xki3
1CgW8pnKSx2m4dksW1umWX2scrFX0pHYUK0TDSLaUt+TCmyMPj425nsN3cZhLw1gVwUf3/BUZcO5
rdmxisheQ7fBCK0eM1WVqmYPSRQ8DPHBOtteQwdZIUkwV6rSAM9034wjoFkRfz32KXeLtIoSCXxr
gMlOxXgyBuDzLdPh+djTd6uUZMpWEYEXelKP5gGq18+D2I6Zw9K9hk7EiQgWNtcXvTF9nrOpuyOD
PiZFpXsZXbCtOAq1tr7UDZBzRqaPQWLH07Fx2e2Ha0OGeeR9VgLoBdQeY+6jsUodrJ7tpXSyzwDU
AEq+7JYBd7cA19n+2Oa6l9Jtcl0FiBYSrp4zHNrnjhReR3+IvL+JWnsl3QJ1vkeHHxbRuPQ5VGPA
m8NR+NCY76V0HiY94wI+OLqW2q3ohIFzemW77JggjdLbdvJfG2vWbui5UFGGRqveA06uK/vQr6o+
1gdJ98Zec9xVXTLwrGydx93Ve6gA/jAy/3nEv6Rney1dGHvcOHVCXugW8OWBgBWIBiMAYegbnJL6
Sx1lHmDSASTSU4x6MtimIKUtcMg08XYe5owMJ2+oYH+1ScSWS5XyOjlWI9+Lbjyc8odpXsYTSIm6
gD0tPCbC6piPAiW7XVhnE/egtY6nOlntOaommAgH6uD18V5ByB3jXqtpPHEHmA9679/QsLn+4av9
+2Ihe1XPDFRfBces8QSUDfgYRFmAYY9FP7IX9URqjgM+YNR9CwMIN20/iQU67MhKJHtRT+BNO1QA
Qp4E9PgAREtZEIbmsGNP39XaPITVVb0gVCeGfR9b/gqY47GGTUrZr2t8DQYKE5jpdna3kwBmi6Tz
SY5q7MojLw+m7K8/0NUgzQDIk5SrlTF2y62ZOyBRY8p/HPuB3c5jJzX7pTLzae6lObVp6EqThcfq
+3vVJs4PETe8nU/0ZkLnIkD12jA5JPane9GmSZZwrCY8fJnh7a2BIAGVix2ThNK9CV0oZ1gzzN18
Yg01BVe0yVEe+35o0PeazV6lKSG8mk4Lk22eBgG6CdeQHEuy9ppNAeEzCQM+nXrIvIAateJZJ3z6
dOzddwkiwFmG03gAuTLDXVOogMcAhePgwOzyw9o6EKV6PZ1gmMrede2qvsfEJ4dycrKXwADs0fa9
CedTTSzJV8OqU1VBRve/B+bfj4lkr4LRVA1M9Tw9x5WOlncSWJX2DH6VtufQGuyC//tnfhfmd0NU
LbwKaYM/ImIpyC8sEgWQu8cUMQREi1+SFiOrZJpiPF2Iri5TyGGKrN/+Pvbqu2CmGmze0DPak1nN
VoBI15RjWx2KNWSviMlMSKY2iuxpUfNyBrOI5TAw9oeCDdlLEreWx7G3zp4m6fUZbKWPnjbRsU+6
FyR62Ya+RzXyZFLAd1q9NiCM2WPCfLJXJHbJlkxJWplT0Aa2aLzpcm62Y85NZK9HrMJQW9rE5lRP
gyx81OoihXP9oe2PpLsceqYbSs4W3Oam6fybJ2b91JDuT1byv1lKezlixZ2jM8TKp8hS9KPcYrxh
9E+1u989fbdQQ0pRrt6y7BwGKJ0vwQ8A794OLaS9PkvhdFoBaZGc4fNV6XzxkMlOch0P6fnIXqBF
dc97Tyzo86btIEQEX04+xhSwvWNrNd0lHWZMZyROJjtngIA2GQOw+NjmR/byLBhxDdMGgOy5DZGs
3i7+u2PKWLLXZoHPUFcyGbKzv1kfKUcBVpfg1x76pnttVkO0nPyN/gcXrrvOmnckPuYmCNb7r0Gd
RFDPAF4cljEEP00XPALB/v7YW+8WaAQbIWkBwC5ZPAP5GBqNvmvp2vnjseffFtd/HaI7A5Ctnvvk
HPZ0hYV6OIb3t1a9P/kJJnjO/z3pkr1wqQ4U2POuis+tCca7qVqW9nlMiBAn9Kkm1VW03smnyVf/
H4fr/5Cd/u1Hd5tssrGqW5pB46Swum4tqK41MycFVCPRZ1kBZpgPfQuCTN7x4cbaazbbJddem1i2
ZxysG9Xm2qtlu8pqC6q/OHcQxnUE2mqVAyLtncuR5JjhUcU0NU/LWDkKtlwQJoMC1k4LgPEIz8AF
zu2UGCRCfYxPl0fZ0Iu/jJXtTPNQJXV75V7B7rnccKAHQ34bFmcLtfFmfYWFnAOWL1Kg7sDme6vX
sQNoDzC9MM82WMOrO2oAQJQ58O3YnXP0FegZLzgmfffRsBa5Y5M06c/WtPhnOw/hUsbQnfN8xgip
YlkcAzdxm1dQlxQBCe+vHkXbZM5XoNAp0NFpLOTXrg5V9qMFaLZd0Mjpe9vmcPtqti83Ndqd8e22
5h1Mo8bCuXqkqkzQOFmdPK5SGOCY1ToWoNgNTVYssduitmSLj8gDTQEuPtfR7Ft0bg39dgdKQFck
sVnip4bMdVqSmjteyCQekIWlbVqmLQxwgZAU8dBBYdn0EqTaDEespECFZBU93mzobJKnLE7QN7LU
lypMkDYilsTtfI+v1cs6tykyuzyjAAKXc9uxb8PUxqUDFT35Mdd+42dj+0g9ewsDzk+AhyYgD04V
54++kuksSu3RoxKeMwd48oj+jWTWT+jQAEQyN3Vt8HKC3MCoZwJXY2RjLem9uttivrrvQ9rWvSj6
BcXga4Jmx+yNrskKuLXuQpDERBrcbCD1rDsguon2kCnCQSeZl/m04VuCeM0iFNLYNQaKGwjaWGXn
WElgEuPV3aB40RaMyy2zXMYHMo/q5Cxi1HPci7l5W1cmuhTToWfzueERiJEA2YYMLrFy0yWqEDL9
mk686x+y1aNMIyMyr4BBmgnF/DxLo4Qhg5omznkBChxv3lOV2vgMgxW1PgB/SlHVJhO81TyumadF
oLuKbGM8QbIYw2SN6Pk70wF6ZuyShOY1iVqalrIao+Y7KhUpALeQTPVLOTZRPz6DoiziN8izhvbc
bAnahLKe9NG9jwKmHql0yv9dd7qfwzK0QR8+D1i08tQBVMmAeQUg8TMYmSlhCG9KxFGetGFmnsk0
KfodcOEq3fJKAI96cW5Zonti6xAEbRdvUQHPe4JudOE4zWDtHMX6RzU5oUSuBpV+j3g8mM/oLvey
wO0S9i7o3fvtCY0MY4r/uQ/CH31jF+DDmdm2N+UJpYWRWEk/mhDT/E4o5p+njIgzYUPavKR2TuIT
SWsjPwxKrv6dg9CdBbghhm9AWt6ciOPr6Kau+6lwcyMfGgDst0vfN7q6DCyj9mEesoQVTchD9jWN
WZj9TZ2qntFCHtzjGsn/gMS/zRsXCSDQwyoo19qn7h4MicXfwTyIf9FZHWal0ehFfJ9sUnfPVFQ1
vbq+nrdTMMhmvcs2S+JLEq+KfCZxpaoPcsiEKcw2BfBEbABmRDNBG4/L/eLHyD6NxE/kCh6p0R8B
7qj6lznKEnkmUgH1OK0NAK+5i1Irz1A4U/s0ZEv8Q8MToCsqVGnci1yJRSiR/epOcdRPVpQEt1UL
uJkwOD5XYjZoMwDNUrzJdMyAajXGAFtZBTb+LmXWGAA4AcxtctCLKwL2UMjXKyCi41ROjpGgnMaO
AfOtvTNf+ZThDcqICAo7wxVvUQditHmzBmN36m6WPDkM7bx6Hhwa006Rse4bI5uLQTwTACgWQEHE
T0iXxD8VlnBSNFqytohbF/Wft4FHEQyO2haWZzlX3tdXN6GP9W0Dn85WuRymZEW898b1fd5M2KYd
SNxqGX8oOk3iwyJ99gAOh8WuoGBZk33QeNTta5pptqcoi3HdeeocayPwoU0XXXRGMwUwvQAxORd0
Sv2DW0eBQuMKvFR2R6oNiSLa2aS8jqCfBbm3wHu+xpGyrJRhDFr3SBaalckG7PonSzxv7pbJu+wy
t31QlYNj1fbIgZ97R+jY1K8o9rJN5bXWU3aGdbyY7jOFY8zzhlJEeg5VjU1vqgBchao5lOsjKMWN
Knpv6VSExiYB2gvsWNXAHWMa0Q8TUS16Jrpwmt7VK0nYXY974+a5h91dPeTLFoKiA3PxfHA2o1fK
s3F6icYh6P5i9ZrqxxjcZ0y0TrZa/s116jEdWvi2jadepPVyxl8GxnDUqnD8GKtFVvejqBt+Ra9r
rJ9mywDeOiEm6bgEL4lX/3j4JcPYfJRNdDf2tRBQ8qIdBRMlhZnSvWymzdyZpuVQyDIoZslpNEAf
5su0dey1C7L0fml19gk4X9TYYJMeVW8hlTr4CTH86030egcrFQau7GaTV8g/15/9OBBX0gAbYLE0
nfpp0OX1qUWjRHQXIzzTfMkGtd1R131WNmxK2CHXH3CqgUeSJwGAhNr6NimylWHqtwDy8ufFrEth
RiRr7xTDteFZTAErXVOXDK6e7+OkW9yT9mwLy7puxui1zYY0OMs+MAWYxCwHTYJgGrROA9ka+fGb
bRiOZSkQ93Mx4Sz41Ezo+3wHFDsNSsicqgeHf3gCt1mUNXIn1BaY4mvZhHb7oqwVU9GixWd7hCUg
/0tau+ZhEz/JVpHrMo4BiNrImvh1gALrLkvS8NXTFmYwMsOqfyMUazHPWABu7qajgjHs+yRr6q5E
1BmHZx/M6WlJs66YSfVomqD9CM/e5SWZEeLLSLe8rIf+hydyyLe2qr+BrdI8hm6D27kbUYW+U7Hd
QmQc09pvJbERnz4PVKB9FImWvwHLJzgOwqtPYR7kvQvCNwZWDCtrZ2j3I1044n2AHqYH04zQZjcQ
DYuHjE/r8hO6l6nOM9yy+pIEbIke0mTy699J17qzWCZIl3MJg/4XUJVjWQxrIM17qREMv/EeyGg7
BobLolXbDEeVSoS6z5VNjLj3jE62hBZomi9ujNsn1yIZ/NlNyTs+gStfdg0VLYZKouldZ8FQvWPG
VOsZwsiu+wDdydS8wt4gfpSkrpZLO2zb9pzAX8GUdsXF/DWEVQ4A7DNzLOfrMMgvc2cF+VZLvrw0
nA3vjLXAoztYsI8L6r5+jX/0gF/T1wmMxOALx1VY8DmMEUlh2zRNEbpoQx1HAE/XdmGFMCDQ3sva
22IY5gS3U/E8V0Xio+WcTnPTXHA48ebJQRPzLsNmm9h8cS0kUCJ6ZlnbFVsCiKGtIMtD/J7zoJkr
yI8l8NTWJ6c1zurr1tZF5bqvLYhiebLW7uqgo2v67jPUeFux8T4smAwVQO2DAy7B9pnG9oWWq7Sp
CEza5q0UOjTI7EcDFOCS0ce6m4KtlFaSu8hBf7tVuBQNu3g6UfT9FlrbIa95BGsHG3cfkfV+i1X0
MlOAGeiEJRpuNyV2y1bkn/EXUWdPC8+KfqBYGZSSi1R66QrfNCjYByR8pa0brmCMKZvTRvOLCk1W
zGj1ezcSnd4HTdLZgoj+GeeMabkwnUTxgm9G2uHZyEGifZ3CCvZsskb3T7w1LsBeAQ+EhywWvGz6
YVrPEa3D5YV2xMLQGRf32VuYdk6eFw300ruBSf4lHYENKsewQm0prYMpft46UyVnYhvHXnChybsP
4xT7lyjUml6M7gF0zsdb+aILEXHRWgANZHpZqMHZxHcie6gQMs1apGEo3m1QVgXFGmP1fhi9G9Bw
j75q5grYZFaqSDJamxc1ooaJwRN6OPENfdv6jF5cekor3nWlJRUzBa2lpk/hbG6k4Hi8JdcppLtS
FFm6RKxs54HQGQ9Bz3jXTsmpSTWsucBwR4vgm0ErL/8kxrh/tN2MtL6QogkK2sB6EFM3XZc8cTGC
BJvhfnEnYmeQVIJyj7OgmHCTC58A68BY4mEwXWu8DHk/91iYBYvioVSbnLuLWrGffI2IdcuZJUpT
MHAszPVoWPO03BItf2RLJPKRU3+e03n90nWVZDjyRFUzPs9Q0SHiWaT09T2vjcPdf7W9pNsNvOut
5w9jmipySkFOWpG+IdUtrQ959MnpJRBXFXfR9Dbrii4fOjvTAtchA/u26cotRbQClm6U/Jit85wv
JvhnU2hX6nEvm9u1kXdyMrBeCdHXj2SPF95PmckTHMgHyH7V62QJu2OKucvaz9nJtQl/UDzLPmsk
VMW6Nd8FjKxfKEpa7yRlsQCmYHqN3HLf99gZ7lMntr+paeinoYtSecdqifYC34w+exoCZt8RB/9h
2N9HT3AOnfM03uBzMhN/QdoyfBIoOdl3S2AgMJ/WpJgDSC6qIPqUpt2Yb336hJsfeAwAg8ttPhLx
gBC3XDebso+I7uKkWBOrvG3XCdobwE5Y5IJCOBAgSoWlg/GZHWJGVd/VcyJOmBgAhsViu/dx+nea
iul9yMLwPiYKE45rW9Qkfq8j236kXq8vaWya94KYEUKqWSs15CupMzfmAue37byBh7jdxQsTn2K6
mvup2dKsbLohLlo/+/Xc2Sa63yCUDT+6IE1ehXYcoAE2dUlwV7XJ4nReYa2kMH7YJPm7nqpt+hhF
cbzlS92uKcTJdHFbWd8cLq56Wz2MgFJLNwNW9DCMmGVrzfumFPFCg/uFhuizRse+I/dW0ip7HoN1
nM4LnCvIJx9rFhfZFi7TwxyaSHzDWawdAM1gAbsztanDx2ZdNIjColsQWqmx6Sc+a0NeBj5zc4I1
yNbBZGOM5bUPlkx/DbAyAWGLtjqqSzI2csrnqMbhKpvmpC6sRtbt8ooHnOt8i7a5/rGmER8el7Vf
/Hdg1hwSfDmlEXZvjYUcmbxBr1dzgi9UxS421XXzfqWoZp36LuTteUoQ+Eqc0UVyHW6S59OQtIy/
oB+qiR6gCOe0pNkaZVeKjrf1Z41dtH2Zxyk1pNgyscj7cRg5iXOY2KTI/3zD9PYexZ6Eoa4DcbB/
GEc9IhLJLkEOZVos/VeF8ov7qiKVXcMeEg0+ti75Skeugm8tbmlR+Fn7CFhPXKvIArMDmX9ezYsC
AcbOa7m0wqafY7hUTJ9SJ0n6ZRyHjDVllAwBkpWqi4LlNXa+WUUeMJZwZDmVbYus4po9jz5dt58h
DCz037ZGI+IpbcDG/LBpuWaw0Ih6+w7U8kitp26BX/ElqwPWv4uxPhGDCbe3BAF4pATlb9nBMeKu
4US6O66kIm0ZervaPtdxHAuADXqcqHF8aYZiQ5KKxBp5z+TeNxNSRHfJlFD2kx6Dfjn3TTBl13HM
5ghfzGfOlgPT6/JNZREMBWKpsvHb5NSwnI0gbVBkaqYP9SCquBhwmz49bk0TCnySpEYD6oh7o8Ka
ZcAJa4hhYfRp9mGWwntiqB57wYaLq9b0w8DZNo35FHlvXjatdW4BoM3RzydmDmJe2vTnzaVIXwSY
vfPV8xElB5nNST5ODvlzPs2TG98n1CXy5wJYT3ryihBZxg52Xn0uRlBT7nzcRt83oB/rJud9kFX3
AIyHcViM2jcBDlcbCS6rxwy+JCyiyf2EnaX5K/O1LLcOxicvPRvtqQ4GP0PTE1TBFYc1PhUElXFE
xXQaqgKGYfwjXyYoKhcnhblm8rY9YbQmCr/ivq8L7IGm/RThUoqcGym7qTRBVLvTsqI1B2WMAK2R
PpG0fk4bR1ACqjf1jM6G+aqrOu6wIqv5vico3T1lTEzsinxbf0sb2bvnTrnxfhqSTssy3ba1iCIE
DhQXRfUNRi44jIgW0bRurHqaJpKhOQLOOu6qk1QWxm8g7aCfidzVieX6aZj4qJ9sNY8PszF98xez
a6pOfarsG8oo/NQGHFkY3idOr5tPQlvoNXSfItjr/GNhBU9yCUOZGpMYiU6uXdKeOdDmczHgrNoX
KYQ1C2CP6Yr7CsTNEemoXQs9owZSwNgpWwv0cG0ipxKTd9gU04WB9AttEXDMYU991k0oGE6Bz9r7
xC2R/LK6ZfCPPsRm9xHGNT17bON6rsdi4oupH/oUwjCYAq5rSeKmn8EnD18YoJzl0idrA0uOCjzo
DklF8p5KjnJMNeKcn8eAOd77pgpWCGYH7UuFS3RkCdWEtrgfVQfYzJUplBDzCrYn6T/9hLIatjIc
XACbXAkUT35CeHsK0qyfXnHdxuyjg9UA8l4HCOpzOMMBqkhTa9xLi9vQ76HHyfZbJ6JJfpa9QLec
mozREAK24VvLMpxugATGIUABkoIaEGCQiH2L+SxrVD1QYx7Papw3miNGrFWde9Sio1IlsZT6YXMJ
Cic5GszoNzuajhc9SivLy2aEd++JGYLki6uGbn6Zlzqr71OZ4UhzaudK1ddFyJVKxFsW/VQOOe03
tQnXLiefGdhkq37wH3Fz0EJwtKDE1K75ii3e3q3N6LCy2fCJccnPuOShD/A/wEaSRvA4zzsXz8lH
rAenT5mcJA4tKe3WR5fOnfrqWlRjcpxh5/CJBizu/jFNlqlS9ZVlbwHz7fK8kbRZnqseiLf3KUqq
7D+FpPnZjJx3P6NuzJK7lQpNijCEU/YjNjKBzVqsEXNlFSdragpAsqD7Lf4fc2e2XbdxretXyfA9
vAtAAVXYYzsXwOrJxUakJEo3GBRFo+97PP35lp2zY9Gxdeyr42QkUUgtLHRVc/7zb1YTrtrDiK2R
OLlYNIkrHiyVnQbXljWZfWIuz14NwOq7tT1hdF7H7atw7CS+sdawhP4Xiqw84DhvWHcIHpVbBcQ3
rRODm3KpdwQvTu0OVlBdBIxDnOFLORWdQbLh2uujkQOBPIm8aGggXCrHjdl6dUrvQj1b3AwAf1mA
MKLvBh83H9O6Eq7lULU7vVEeEggS45fJWryOs3LDfj9FiZ42rVPX2Ta3bd1sLKJk+sxv2mKJdxRS
OR2BxNkM1mR+yfUi5qzapHHizaewZ9YYIEGKPGeDyYHoMEQPCwbRzDCr6OSOs72yNPe1PLBOVozZ
G7YwHwDVzHyUnmu6aYpyyHdyHszmVSVOlhuUSKbsbYJqscH5uc6KHCFWxmir74KxYDuUgZG33t61
amuZj5mpbf1haIlgub48c3PNiScylUFqznZ166gknz8anI1n+DHNXjXsLjbU1PejXkd5M1xak6vQ
qLKZPQai6+qnSxhFt0thdtRk7WC7YmSmBM6kAoYkztT7oiu88iVZWLLhQS2qEK9tPxrNbsD/gbqQ
15zen5iZqj11XjXoWydOx4gdUafr1yxmjPA5Tacq28lIlgZ9cFPbJSHKbpvcS6oatgayCqWzq1na
m9e4ls6k/d70sFmelBz0owmmlpDbAnDff/HwYc0+1MZQGXdVxKTmfvTSpkNTv+jcCtTYYEiM3q1u
82NcMLDiIZG1vWsV9Z27JQBxaK6Q7kXOFKwMf6oCe7VWJWojHLfXV1PNCOiaIkK719kgZfdQ5mnW
nlRkT9XRGAg5/2wLQXvulrOLGqcqjMHPlTUZ15XAXufeGLoheTJWAgUDjwKg3C5DodubpOtRqBSO
UOPjmkP/CrTomM4kdl7i3tJGRv+i3a4OH22wocAqCSZIx/VkrORutxsby8D8ONWRvfiUGekamGru
h8NSlZ59aIHHp32euav4YMa945ySjBFeUIuCyf0WIbBo6e1KEHpw+252jF3TWtYQ2G6RGj7v3Nmt
uwsUVToYOOwE1lBVs0sMk0GNWzKbWfycbDTtL81cO5s2Vo489PPgrYdazoYo8WKzpsHzMzsi5Izm
y0yvHbPtug9Ohx36q4rkUFwLQG21y5148B6miZnKJo+A95AVwvu8S8oyd6/CKC+zh0lzYa4WS2fd
SQxk4QBUQC0ninxZnbt0UEV0mtPWy95Tz4IigRi6S9KAKOgCqFlirpaIYOBlro0Adwp3qTcM8JT2
dhms24v3sPqEOaDozMDz8JYstgUznG44qmJqubC9Suv2bm65aAw7eRJII7eUtzzYXHZUUZ4TZ+t7
xh4AWyNv8s5bV3VNr+AaV5YRgiD6rsB2zrrM37S1F6nr1vssVY1zveYVkmnTWqr+05QMHtBdNmBu
setJmF5i35zAYBlOWrClRNPpEXe7tug+F6PU1l2FQ0hn7S4erSat2+yQyq7b1RvTwCumKdssRXuJ
gus798ZpQ1keJRLc6dCU9WBvonGpy2urwwLGn8NMmEe51o59bXSmaewYK/bJJteRR11dN10NMmYX
if08K4Lfr8I1Sud3AMqyBymPw3b9apeOHX2ps0rkR2GjGjyKZFqaM0L/tn/McZGO31elI+drUxrd
8vPSOGl9nYxDobbr4GiwD4/xtM+MbmAcknQd/Lyml+dBFN0U9AtZn8eWr5BuhtWysgA6u8uYW8oL
CXHUOw/+500+Eub7XkxZ1J3bfjXLkyKpjooAxDtEnuD1C2HunZLpF0ATA+TJ0UbdgQ5SggVdyXNe
bJkjZQANLKGXPma6VCKe0Y52sBiG2fKa6KZF4VA7l2vn1bTpkQ9o6912aswNHAISlXwdLjvjVzWA
syH/dqJjU3kUIYKVLn+w29bqh0BGIPetP+QSD4bJJtpJAYWKjW05BoQYO2rCGytW/bRj/cS9cMzL
ZHzt07mer6tVFc5HqgBXzn7apMNpAYucP2pV1OMt23VkHzrqFL/Ah6Xxie+J5k1pg82z2TJyvKMq
9tSpi9EG3DDVKJCoE1iw0ro3GV25Q9SkdPrnYTAa7SMFsibgzDoDsGib+B3EBjPajCMxyu9SuIhs
iKRi4LbojTr0PqhaeNBxS8EECoQrbJuq9xMUetKvNJN/O2Ba3Q6vNMoRcBgNqeif6cbWxPDdHu5D
6jssr/3qR3mFPsPHVr6eot2M0JI4n3KWbvwJTTSgtD9MxM40+4JeI0mDqcHxezrRCM+OuWntGPLF
5u9xXN7QIt1FlkVVdvlWeE+pfHTHv8UDFm8dZ5zcHueO3nxrJ+80PU/i/D3piXjrN1Ph9uaFiVI7
dilBq+qN4tyxWH4vUv4PrJjEW88ZGm6rh8lF3W3wEjRxlfRXxWRUeKh1sFqAw8YUO33lNdbd3AEQ
BcTgGiIAlaXn+PPb8otQ5z/QdN76f6h0sd1xieSu0F5MK+yVywTKw79eF7N3P0j2Rv6fUpqlu0/q
9DFdk0dzyG3nEHbJEFNNRPGW4LOv82jHteX3ikXzO9/uwt36D1/urXVONIMAJkardhUZpfkmQR1w
hhLYBBRzzBOZBerv+Af8AUXKfcMea5tu6aRtuztk/o166JcqHDZ1RBGMVps+EXw+NnJK1nkpv6NJ
/gPq5FubxRTWF1uN5excTdJGj5nMtgFv+84J/dGnv+GU1eT0dSr2HPggxZesNT9Mug6/QwL/o89+
Q/qkhm+KOgqdHUM4uol2OSY8EH/zw9/wxnrT7MtqcJ0dONwWOibgrwn68ueP+x998zerUDgzYXG8
xN1FwujY8McQVIDS4O99+hvGp5XVNpwfrgt9JI67vUd25Fo9/PmH/8ET+tZwyG0ZI9VzyuMSK8/6
2pVJMQXCXSzSgrRV1H49wLE+oBZx6r8Vuifemg/FOpoUTizOjpBT56Ns2u4mNcGOfjmh/3qZ/zt6
re5+fY+7f/4Pf36p6qVNorh/88d/PlYF//6fy9/539/59m/8c/9a3TwXr93bX/rm7/C5/zru5rl/
/uYPW8rifrkfXtvl3Ws35P0vn883vPzm/+sP//H6y6c8LvXrTz+8gOn2l0/DQ6784V8/On796Qfz
sor+128//18/vJzATz+cn/Pkd7/++tz1P/0gf7RcV6E8E9KxpfeLAHd6vfyELuFHSwpLC9MxbRfj
ff3DP0pyQuOffrCcHwX/uNolC5rm58Jl7qrh8iNT/GjCD0Iopy3cQzU6mf/7vb65M/++U/8oh+Ku
Ygba/fSD/mXT+/dKrKG+881IbXVt/lvZv3OJMY0+GrJuJ7tZOIcqTRGB5QxA+id74pu1Psu1LrFV
wJo2oO83p40BM6S58jxj8HA1bKh5bFQp6lyktAdHEYU9g3ZYWt0VnpmABoWqB+hAVtYdsdSxS3yk
3Xw+Sh3VVPUQAcJd7eTl8EFlF9NeYIPJPDRrW4Hxz0PsPQEbVwSg4tRSTg+6MZ3sq55mFx9Ie1ax
uxFlUXRf0zhLbgubnXYTV/mUfL1ssWmAiX3rHdNFTvI2TtoE/iTYGOSEVKr7JF4By+ZyxR6xu2Ci
j0JNXrsfKtD8ZDEe+8l7qbzpfEk529htdh9K47q1EzsMbCMHetGO7PW+GHrTQv/X93V31hhXfxCi
/TyAfEXHWYa2CCyYhITSqfcyiXnzeu+0Nh6Ep9oBW94YKT3ofiBXfgngXozmtgRw8o3YBd6QVRe2
l/HKjJNdXffR1eRlzYks2Lj7II3UWPcuxIlgxWZ8+rBmF6Kszxm05THDj+22MlRI2p5S3a6imD3m
lQGhszTr4thZbt4FcdOaj12He1sQx2OZEaER6vC4goZjJdlI850NcdBjjjtXOg3MKp6/pKCz864K
w1nAF5F2dLfCabCDnHbxi9WZ4Y2NX6q6byf4qkUQteD30CasT1YzLM90GO39xGbsQ946T6HjEm1t
G9pPdOO+84zx/VoCYS+Jab/mnRmv+zQGgkfpAKk/3pWzZcsXcCNkRBLKSLp35DIP5zqd0wJ+iDc+
Ja7WtQ8/sthneOrln9NkbpZ92Jhhv2HGUcvt0k8N9Loi1bdzb4rUxqshytRrMji5+ZqtkPAesqVv
JmaRndfe5HMhSosBbA7nKBBm1hP8a6/Kbmy/6sw1o8dQVVrjbG2lkGlqMSfWC0FQqokCY8FTeysw
Lo0/1sw01CcoOCK5KxggD6+JYaS962s7blf8fMaqHPed9nBshWfXADtsrNyOzvR6oWqZ7/NSbqE5
eek2q7qu+uKF0xAdYepS6tQMDJL3dtR1GMMnUJQaxu1rBcraW03fwVHwkvymh/maN5tYiNw8hGar
za2CVWb7TjKY3mgGtoJhZARjbBcKSmw1VfABXb3PcDfeW1NX3mjKnYAp2zl2RtqQbEiXh56J3ec6
a6KrMDWtXaQcpkSl2wEnqOxLMUFpTui3Ir8XA8SAdZ0CvhniBEDyAw5NxT71UCwGmEW4DIczgM0g
NWoLzsi8XlmjzmcYUWX2qBlg4eK+DDy+hIR8WIahvWKNSw9uv7qnMq2yTehNP18GTzczABKCH/2u
Qvh3ErniuldRQ6c7eC53dOJ9aDHvuS0w9nkEM1OFn5St3AtWwhMzpoz5SpheOs8RBpc5u++F0673
HoqkU270/XW7tGMA/cHdRJ429n1ux7AoPHv8KAsYqVvm8t7oJ3TOejetrdg31sSIorP1lSBwPPZx
GC/3aabHw1ov1SerrCGSE8K11aOsdyrWEhQygbFa26HemP0CCgCQ5eNpx4whT4zzMHZ3Zg+fMh06
sYvKqQJxXZ1gDDPX9WfmoJC15PyonJrGNO2Hq5l43G0+ZeQHmAXg3bicl9mYvzijMR0cp2nf9R0G
0MbFB15KUwQYVWDzILMwMKRhXslE45IVT/FTtGQqMKpJbUJAzJ2ah/CIUu4hw8pv57oQZyY47/vV
gfB8CXa6QZtfXadG275LDErkMXGXT9DtQ2iJtmE8NnH9xXK8dpfM0/AUaTXcNz1EtSGqAD2bJeeK
THuYffGVIEthqwvhBaFRjEcC756jdUwq3+SXL4+8eY5wYd1qba2+43bJZp5xDytA9gJJIjOKUNs7
xJY7HYdZWec5NuSTlVruldRjfRzbhJl/mF+NVtttVre/BK0IZ1u1EAglXBocyGDwwTewib50wnNU
xeHeNhzrMNdV+7yEY7tlgtwcoRmEm84qhoO39l8Ut5A0Xst610A5ga4aX2dRWh5Md7Gv5BrqT7kA
YMBVzENGQvBDEciwrwImzuIOp+v0cYKD/MlKkjn3c91EFzvD8lip3r4z46UKjCjU4qgvDjc+g5jy
g8yd+8pI2RENYb0zpLY3Rhc3O1fUy8awivx+VOJhbB11IKTJ/dxeSNVFMtm7RHRZsGS2Pk2ytD96
i3I2qdVCdnXmFyMfWFoSu7X4vD5Mw8D1DNv1cygIQR2m9oPIXOFbjLZb/lMM73re3G08IRVk6dLM
8sxh24QRVNWqNs49vEYGEHBg/ait+hsYKeziUjiYlJL3jS61XG11f5EqXFvQdn6e1sjurgcRp0wQ
eAjsITEZg1dDwvvIhLgG+4WTF8PUYkruarad6Inw2RbTMaS7w1jjS9jh5raNIwN9iwLFTLL2wgHN
2xAKgo++UYUEFthMU21xueFQzR6EZUJjn4/T4IZDMGYw+260a3TFqzSVGz6jLYLY4mtmdZ/7zqyO
zdoIHt7S28151QdZ0X/OiWeCSDWlB6ifyZ3uDBjvbpw/Zk6Z672RrDbMYXyKs603ttGuLKe0CLD+
qN71BnehzEL4nwTTblvGOK5fF/Oyc/oOwvk65JvJHqNgUgglFjhNPna1Qxz02m6PZjKMR8NYkus1
dooP5TAXkNtqVb1cODuR75AfEsxJVW1gJ6qd3eTvS8cFjZGGguBUFXCdsvRsqCh9rpvCfm8MUHG2
kAqHXZtN/SmfVsym65pAg0l7y0fYA9WhqLJih37BeU2XRQaulRj7aFXPOBVSxUXKvNdj7p104fbg
qRXLBh/IYwOyPcAUTmLmQ1qVlGeWZLziPqDJ0xsnTfE7plHTL9YM69vrJ/W+cYqnEKLNQ0ldE/lJ
nKr7zhrtXXNZtOB+NhMNVpjv8n5y+qsahMbbzFFrPeDLUTRsOkwg9qtd2uehWePP8+zB+4v1XU31
S8sGqm8ucXrXpMbkQEPswnpDTlXe+DYktY3busXneZTFOUld67BCeTnbCyNuBkRY/cQqP1TxaEHv
bfXwqAnOvmbE2Af4BqKgMQ1nPOqUWVvBPIkNY/1ieLHj96Np+Q5qlqde4WCowhGil51VM3ixBX3f
Z3jqLIe+SyC2NLln37urFk8DHhir38HyY6weje7HSTfyZS1E956dEWpjP685F3DIbuIS14Zwts1j
6pJxHi/aOjvGFH0o8O8EdljATaOhmt+PlmgOWKNdtvJiQheyGNZ5ifLuDKYjzoVZQKTgI7xAGrW4
XuHsP5Zm31zJxU6Qu3SZlBtCQZBVO0v8HjJhdMYucV53q230D6M5WfveaRmmZ+s8w/31irD7DAOK
cUZmVXJ6nQlXecc3/djS0vppFU4ZQGqdmNYXWFO9cwYDapfbJcTm6yMormndpoM5au3Prr6w8IQ9
DY8msTHM340qtHxpa9Lc42joSlY0OhhI73mVpePJKxr286GdDedsjmLttlFhiwzVcz2bJ0lbXe4U
PonQUxjORAftjPnWDbvVN7ABC+YuCQ/0+0d4J2zI9AVB2jUfOa96G02YSLc1b1RssAHC6W/qY2FP
zbUxGcvVNDhfMgRAZyY83n3XyPSquCTEFYVn+v00MVAZHMJvlIQhYebUFKYRbZw6vYodYD4V5/Wh
h693xGfKPTpO8WnM8vvBGptNLtn01TJ+Ci0q9Jq3eoOGz8CWa3IPTETTn3lB7YeIpTuQCDk+EQcR
vwfkyk7eZIb7RDXumcUUizDDgRZp2CJ57twmv5rR+z+LWqr+ZhLV/DJ3rloPyIiWmFZpnswjYZFZ
tzFzt01vqOLdzw5E2/U0jSb0IZnmfXNrQjnOPxbJMr9GzIShvM1C54fCdMfmGOch36ysESog7VOf
hygpyi1xIV64k0UyCMYu+QxDh0Dzy4CQ62EkFS0sVOya+dG0MBjKM9BXCju3ag7C1rW91QopDr0X
kpgzY109HPGHz+TJmp2pu10gZc7PzGxDaxtDjX5J3Nbukc1V0wIzlK3H17AY9fVQLip+VthiGWeE
baq4N9TIpdMR5HvIUTbLuePG82n1POQgrinmOKjqJFQbOdd24zv2EKn7HJ8Hcqmnro7uTSdX4VmO
LYPGbgzjFfZhMjlbg5N6HV2nrG40rZ8b6MxYnd2AqiM8ZGmu5WY1DO62oWJ5HVdcPmZsqBuDfm3y
6rDanoaRwuzgAF37g5N0BKFI6UHmHcJdknritgbI3jVrKA9WmLYv6I3izwPYMKmcufvRYOy6rRku
7UODnD4cbNkwlaWZnDAZLGH1zvmXZQyjFFmonR8k+VFXei69bSPcpxxYkydfqOIUQ64/RRMET6SZ
WAEZmYJmyV+Lyqb6MlpFAZOBsuClSEaS1iwr97bFUlwY+FXeHgyn7b8u+VqdxOSEXxi5eKyBDhKO
TSZWuVvMuoQVqwV2LmW/xuuWGbiEVWfXe4Pg1Z0LDoIuMKrMvRVZ/X0RYtm/mNG4VwbM2EWU6xYB
prkjbO+DqpZlp0jg24owa6/GquPNW0vrGhsT6xwx0Ux9+On6CSduFN2W6L/YlTFc5RgQ7RiZsnQQ
tf3VwHf5KgajeRctFqElotHTLlxUikKJ3QZS15CnASKpOUBURf/OC79zClIKo1VornB4by8tnfVs
I/uQiEhor7PjJTS934aZ9K77fkk3oRM6D9USZe/7KMqOJZoxuSmoaY5O2Cx+NVjmcVkwtsiHObyK
p2raWCR1HXooIL4T4TVQg7OiMMQ/+BCGTf0pvdhupjQE5eDdii4v+1OPIYxDIelE8wlnv1rd1g14
9T5Dt4g9mcrxc/tVif+XkMZz8tJWXfVz/xZH/AZ6vK1fS4jOr6/9+bl++5v/PyKOFx/AP0YcT8/1
87cI5eX3f4UcTcf+0dPSvkSN/Ao1mpb1o4csUdCjmQ6Un/8FGqXzIwkkgsQWbcPQ+C3QaIkf5YWB
6gFRegwIifX4C0CjbX078lF8vqfBsT3bvKCh7ltXvBLbumEZs/LOExCTNBsuQRVMQMkEAkeazTWA
ukGb3U/vCYK7SRkTLPv2k2RXyh33mEwVNf6zS4El1PBKbBC2zEjsOveUFclut+brzUwWXQcDLkzu
PSs8TIviORYZ1JfZKDZ1V1C7CCfEpgRxd1hM5Ao76TMUd4OlzEi2U4QEW0oBMbMonAB7X8SGXgyo
FYRRkj+tS0xwfWp9jZalQHvdgthEt13UXyVp9dLT1u+KBSkH/QnGtPUDJVIXDDF9UN96NhZh1kdd
LS/SKuTBy1R8Y+Rxvu2qMf9IQE9xtjtzOKRtv8/u0jtXe4fei6icriPZblAPHL31asyidwbUib2a
GFGXrZlvRDYb2zWKnpoLn7Cv4cgWL17F8szgN4e0ekS8B/EdVmkTrB6EJfkyZGWN24zDitNNqOzs
pQycEppiiIXOcSoNg/0CFttEHz1P7qZq4ItYL0jNU2gXprDhEs526pNgWNE9VeahNLFCY0Ri/1zT
1d9G64Cq1rDlk9EazwUbc1CoTG5lJ2gqozUlxq74igto6HcR22nf2uh25BrtLTGbtLpjG5BYbezC
tXoZh1lv1qhiy0Aid+qWJt8A/zZ+Cy9qU2sXa+5SJOdi6iaWaIkUzSSqNxy75hFWZ3o76E6ROC6h
aRpjDM8C3o/ZZ09RM3UbZeRfMMQtfHbLateztwbMaYfdGo75kwumz6zBLG5A+Cz4rs3nfFygzi5l
ujGbHlXmNCtYMtUXU9IvD4v6VOZ4kJJzDrUP8vc2tVm9VT/EOyt3Hrh5SVB2UXTqJSUIJdR8UJ66
xwu+DPI6D7eNrEQwOkv1EGYq2s+Z996h1qSsoQYKU1SIEVSTjZ7g9K6Yft+JPtS7Ll7kVSmn6BO4
vdr2qL82TcnsjUbNQ+xWDMkzIIXaLuPlIR8yeaWa0oWHk2taFpFuh2jBx73DsQF7o5xr0LkBbAfb
7xpil+AVyOswLXDgBTbyMaOr/YQGyu/wcPDZ2iC0R2rcJikiEQiZzfgzWR3juXDtC9C1KmubTWEF
FAIqqdUuMXe7cZpG38zWkN1mjm8NbuSWzhuOsmFQ99PEBNmK7sHyDLXrDMX7akoU/MrFpCAsYuw1
RvuQh5R1vUQOa7ZZ85THJuHY5ooiS/Qd6ZZ5e2V2c7t1UwilPqw9a8MQBtyxaqGqZVL4pbvm2zGe
+yAlXHKjk3w4xpbVBRA9oKkOYbTtAZ6Os9eWbHm1iUytCIMlIvY1G2FqqWh8X841NNHR/qBy53Up
kYUVwn6WmoWsnd2PWW+Z6G9MFcCH+VnJqNv040SypsMZGcNyi3kKla8RJVuvLeRNfLFDlGU0baII
6WezgvWaJjV/ArINVd7QhGJWzTmvcvvYeumycQaYyok5F1trDBFgeRaSqjBPTmVV8qooJFBtFK14
HWA8NzS8wiWMfbAhmNRukTxPF4Z5BkPuFHHG1F/tstOiLan68vFYDOsnjQINAbyHPnxccQ2f24yb
ilxcE8u6betOHUaLcKkmRWTxm+3tX4OrbwZV3xAGft09PNN1LZcNzIT3wc9/46hiAIc2KLLKO+XZ
V4U3bBxeBlHrjYe+NHQpqysz/M6k/eIC8+/RGMd0XEdC2XPgvznQRS6D298cc7Bk365uN9yNCwcz
ukjfVCKsQMZN9Z2B7LczYA7lMox1tXJdm12a//XtoSDbe9x/Zd+1Wfq5KRElr+Mpwiw5GUElenv/
51fzd3vxm8O9uZrmOkR4DWj7zkjSJ5kuT0iRN8hKTjWH/suH0p6LzyteHpzlWx6GXVEn5nPjcRFv
GBWglUslMOR3ggp+d6tczM1+c5Q3tyo0SySfiqOkw8e5PIXlvYi/4/r0H26RZwkeQTzyLAbwbwgl
SOGGOIylhv2og0WeZIp/rbwX8uf5ewGG/+FsvMtDIF2lGMy+pUC5mJbC7DK9O4SJFn2vuYnXv+Qd
fnngTCHVpUy0OB/19mzA+KBOpo1xZ6AFXTcUAn9+27/lY/zy+Z7j2RSUHOTy8nz7QKc86TxkY3qP
ouqe8uJjqbp3f36I318l87eHeHuVUP1dJK8DNimp+XEg9NdLlk8rqq0/P8zb+84KgKzHdLlIpkPj
evkav1kFIpsKZIIOdRfX5zy/HQemGyiMg874jjXw2/PhQKw1njItBePWvRT0vz3QgszVXHSU3Km8
CKz82UgeMvmdJe0NNQ2xvsKgwsKESwnNY/zW3nmULWp4jbiXnBlfICddxF3q3Sf5dSnGU6GGQDtp
kIYf/vwivn0cpHIv/QXLDs8zass3FzEuYbpkrgQuDYbwtTS+tz38Yln727WaA0gOIGEwSM+z33qz
pfaYxKbd5ndlBbzurR/iCHmieZ96MGTBIgbrOFE9e3f4fm3E1H1nlfslqOHt8WlrFBeXOSHI/7c3
LyEwe1njNL2bI0ac/ThW5xb7VbZ+VQeWCAegCjjTGIKLLfrkHssmYX+2BjmgU6qeLCS0Ps5FVWA1
qXNflEyyFuG+zngL3yUVc1bl9WpPbKfamqNTY+/Mjt/FK0Z0bIwgLgklLWLjzK8zbW87zwlv9Wj2
/ii7decWIdwOdLPf2bZ+/8hS//Ic2QwO7Qt95NuzznDx0jXsjLtKHLzm5FU3Znb3l58cDsFyoS1T
Wd7bcCpAg9ae3Ih+iGkrJcfmr348m7WGhiOl60KiffNgdkU6x97UDHcgO75+RBDxneXj90/+twd4
s21ATTdy83KAWfhMzOr+OyfAmnd5tr599li/hWPxDzYR2rp8hd+sUKlrpyIyGnWrMsQLeUnCKABT
cuitdD5UMwFFOdUxM00UFIj7JP4UqclELvYwd/AmBRUkys40qNHYjFsMg0J/Hb1kVyfxi9PZ7p0X
esMpzvF02rnAwEKkyBVnpDcb4jnksa1GuNp0fTTpk3UjknQOuoHBVqunZhN1jr7CSkYhGh66yjo6
Ip+2RPVON2PVF4+xl9T7ZZrzKEBZ9/PczGjLS0IiTsquIaI6I80ybJMdozoRzJOdbSKjfY+D1hj7
XdFFJSpqmFT4cq3TKVtlvkO2W1MExz22bPWnegaEGvFtC8AE+QRr9m4SERcEo7RJUEEoWXzB4ovb
Tx9+tDGwwdxxafa2kvG5yxsgCnusbjW22e9UJios3DuNg8TAABkPOjwm9dq8l83cnGNZuCflRu2W
EQK4Y0loT4KbxZeENeOkyd5Fe0rukZNr9RVi38RkQIlNVE9iy+wJzZc2o63tXga3mrreiIiEafUC
5AkHvCvHTyrGa1FmQ7/1LjrvfImbfZsgQbGi+J2w6qcoLi9WdbO7S0n/CiYkU1dRF+HB1IwZqnQb
ynvV5FypUNZn0RnltgdQD2bNGIIuB75JEXvnKpfrTZOM5a53mtQfmM1vonZpDk1U1/shUT2dnoTN
H7XDoRozUvtqm/irEjaZ38AEYAon1LmRWX5scouOXOf63sSVxcXpyUoP8Hs+mL3AasRIs11nYzJk
GaLxo0b3R7KzvSszH+S12U7iunUZsWW5s55IaoFzFsbJzh3zGlxHaLpcz0h3Rldr+ZoO/4e0M+uN
W7mi9S8iUMWZrxx6lFqTLct+ISxL5jwPRfLX369zcZFjncCGcRPkPASJWmIXq3btvda3rFsuaavP
cCunW1w0j7YpTJbMZL47XP3MKL0q7Ydqe6nJNjgubq9OK9I9CHRDFpSztz02htedwdepn8nkvs6V
BOZBZ303eOzDSKIX3LitdkdndXsoFDNnN7HTAwk+ReQ2iwFQYJF8p45xR6PCPubOYMDzQc6CzYWr
VtIZYW3xfwMD8ewtCWykwZ4xjS3pzpBO9dMDw+K3FgPoihDrCLKifV543Y6b7MsTc2YskNXaHusG
0IHKSWmwR7xiQ27Oxyt/6ZFAYygrqTkYDz1eRVxALs4ozQKSFc8xLtukjcqNRB3oPiDQigGZ+GpN
wTX6oEcXHtUGmK3RbIfDJGA5yAS6Dg+52tMzS97xdfRYpRkAWGRQsKUljt97jXesLfHQ2FsdWhhm
jszRmou2MKxBpjFHbgJFqfBc78hFbr3pN8lFsZXGEQFqwv/YFqFswPJsvZ359jqp3Dc3wHm14eCP
d011Jlio91c55TuZQMJu6HurpqULcB2e5XYl6bKs2akbTDuc4vUEgq3Ov1f2Z/oOF23MkiCOs+bG
psi6KYyWhg/BxbuEb893CeHM60+uskLYalGyMHqeOpVFs1G8UTI9jYY9auyWjflNT5Y+dIb5Myg7
ZHR1jFkIweEuHQDN4QqPDxkeO18iQD9ZBawwW+Xpsaf7yfybCQm0hPF2WtstwOXShIqmugAGkNAG
GMv5oW+nH5gPs1DFo3tPH4VWj9mbYWsQqJ0NtnG7akt+NMZGMLCc8sNUakA9SsQuImas49b9HEL1
YfqBQq+NXOVA+ehHNi45auK7ZlvDGdAAMTnsqvseB2dAkQtGLV15LWcP6oPdVVFZVu1Or5JmJ2hN
Mdgqmnup6GfhOioPtV3bt2D9tl3adW9b3no3Xq4BwssE9/LMK/xGNt5pauIXXKmATMRXVWP7t7PW
9RlTZjtrlgnWlfqHPosp2HRzC9TosjcWZfG6rNVwWDCYPEjkMe9oRIsUpIipB8Ke5k9z2+VndsHu
iIfGOrPS7PO0DiJIGm4yqsiz/eplj3JymFzA+AgoVACayPlAhCzmA+gVR1otIhiujc8pzb090cZL
pNVMuiZjzSFU4r1RzMzw5Wve1wxnUtTkSXWEgdYeTHtJvsoFUo3doJ6K9Sm/VzYupayNu8AgdMff
rGSCxsZwa2nNDG6angItafPOr7XW+aRaOwnKJh4Og349+mL2uMDCNxeUeFlf5FpYOmJITbHFcyb4
60gyISzEHQMk+yCYID55DZgc3yrXjGZaLNCTLuIylvcNXZycXqijfgyVI6Aj0i7p887c0zJ97CBm
7iArzDuJORyxvHqvG+gdqq69U59XDcAfKYD1zBN7WAdYiNzyYMzTd2hFLG0EBTj7a3HQ0hpyD5Kr
gMMzu18c45XsqORNn5UWGkM83LlO3rxCiQG8lNpaxmhoaS9Obuhs2Va5r4x5OOIqk4EmVX5emMzx
FVM7IPz4MS1mZUT9IA0rBHZYPDAkW3l2Kk/2eJgy3ef07kJBfM++0nNgRd6MQu462do11BWXhvIg
cmqjDIbRhf/m9c6e2Kx8J6r0B22w1TeXTj/lmvlFoTS+bZrkVfBHACMa6AWv9IJBh8HmmHwSA660
Q6N5gvYAFCwrObdrgncCK7bHh9pBvtePlrjIbCzPLsYSSJPW6uIVqDxfwD3Cbl+N5klLofINi4NL
N2ZozsIfHpYS01bCSO0CEKnbQwlCgWDCVhkmMQSGEVeR08zZi6LiP1bXRmjTp/xoS/8mVqTAglC0
oKNhH8FAkXi2V6gyc6rCboZWOA/5z9yM+++pJd/V9T/K6kMWznhKB8K30YK53q2VqO+5zUCFyA58
u65eHpa+K98ZDUlqCRQT0hA/zDz93ihD+z5zY95NJpkhWiH0T9dEY6Izyaj1y3wdLy0D6LCOZxUi
QEkOaGAAKIyuQj2eikBl7RBk7qoFAwKLaBBzGbp9TYkxzOv9VIrvCdBN5adJ/yqN7d20au3Ygrwa
fRMjHrYdJzsvuEgiu2JGoOz51Sgd/mah2EFGkKQBZkKOSW1WFwICLV8nXTyquS/lodY27h785R3E
lAua5sMozKg3n/vkBXNnlEn4KRr7pa9mc7mD1mOH8dT+1Krtvde0kcbogLkRNX+gM0w6z7NW7yrP
xhE4ISNdGzUhYxbI3mzE266NJNT0xi4aStXucetU/ky/OVS9U+EII2i3Yfu5MJGq/eXaYjStUuz6
rm0CULvTtSsvKKkwDO+hyav9jHst5CKQhFUer7sJzMfRMCwZWIX4VsuiPJCzUgQTlvGTURgTyZGV
d+pG1HeMsXl0OmhmI1vdXblY2x6RIYnxJRmnWWn/MBCEBobAnYPuyD6jprH20urSzwRmzIhOKdyL
sZiOIHLoizNK8m3ECzep5lx6r9yCpt605wTRXzQxCHnOkL3wujIR7DhmaT3nRNGeJtdGvlmsNr/a
spyAjsDv6Ez3cXXpguso3GmxLDB8zfFHjaTqRkGGuc1K87stKbuyCiLblf6ZgZlImkPmlpNPidSE
WwsRbpwc7Mj1ZB0SBGSv61LHl0V3u5t0bQFEVa187E2KWcn+z4GbHoH5PLDqzFAMnnsHAra4Lwfq
V3tpPi9pb7H2gUUQK9kf69740rojeXvoGUDc1W/YXcfI9iBogpzJ9u6VEev3QzqFTWWud2VnM90x
h9IXbTZH9PVzQL3dqNYgXupu53RiTH0mJD2dpIahuw6WlvdsAtBhzASKzn18b5dIS+fESm7Z6NbD
3JUQpaycaI4OQAbVYLOTbTaxfvGhs+vH4+2gutJvQcgdi7UDNCcIMHb81EqGx2EwrB9VXeRR1RL6
uRaY7s28Ne6Sppv3ZpuUn4vWySK9683rYmwnH+bFcuIyNAca16QTRF1rPwy8hh2KnJMU7hsMGTvq
asalkHvS/dClaSjyBXOqjjqlxlTvx0hN0Q9nHsw+/RBvPQFYWQPZdWzaW97zMqy4HTAs67IdGv3X
gk6Kn+fteoDA9c5sQ90Oeaw+VZsJxCGz0su6WMBP57pCPkfdaJgzxMyqvgaKoczX20EPGQqlgFhy
fXtaQAjfxfHMXKjK+nqPm9o7MMvFc2mQwb5H3sf0E6nqoVzl/JrVBsZ/0SSRXojp0JX1eo8wf33O
8Xeeug0Hraltue9h9bwF94MRezXhJ6yz91LaXf4ZXzT4GWdcVJhqGim3XLD2DKmdKPOMRwtxbsL4
ErXeFlvFoyHbQ08Z3tItsrjnX6njzZ56LT1ZrlGRHNFRyg11/DIzNdqxX9Z7yxhUWA/YLYw6o7+E
UIyM4qnzR3hau1ZsT1y5bMbDGJfHJkUqiFIwPawxc70tk+p7PdR2hKV6uNtqvMiGXPNjJrkTC5n8
SDrviVmo5oMGH3xkdfahNHILD0yXP9qsnSNe9GRvIh7mWdr5xcTIfkFqbu6ksXytdKbrrZelu3TS
171n99BRScqNZommFD48VWAxgZmxSvuE0X8IUT8OERR4A5e6/GnnGFMUr+ze1jY3VJmsdj3bI55q
8yGTiTqmLszRslT92RZLsZsR14bsY/qNw/AcvlSSXpra7h9qTBMnWddWtNoEUOmNLcMSrcqhb/n+
unwZIRdmSCNrG3XvRiMLWE7jfW3T7F1rxOA3rWUdKg0YTAF1ZwRLhMbO/GIz5D+g15e+gHx11sG7
cMH0nrlSMQ2fqZzmMfUifZghym+dDNFYIsaPDTPSN6pz25ytY65DeDV1/Aula/DmZzyX2qTX3zgm
uXuJFGGa2gzyt0/YzanDLI6EpN8Uet+ZBuBgeQBuLRtDkZr3VkKgfQa8PDBRox1ALyExhM24X8CP
+fGmcRGYNOvzMlYYzLMNWbCSbwzoi6D1PPOmyhFpxVZ/nAuYAMYWL3e4Qpe9KNT75EzeZW01OBKW
d90Pm+WYVLj9056NPdXy+twYjneAyKEigjHTYFgdDjy04E/weuDwTo75AtOZPLBMt77q3gQXqoir
Rx5cwiNfih+QVq/LovpmzsbC/mRceE/sG6KxCtzUYoz00bJ8IDUtzibbCHskX37aAgudah3YfAMA
b0LaHRH5bUZIcEcCHbM+SJwBJsOIYyGZp5JBazrzunBlXpArBaazAUkB4Obb8/geNz1NoXbCiyRY
GVtNgZsWXO1jzDUHT4LkmhI7PzWJKnZulodmB4y2kcNRdLV+4BUJMmUema1bdwZWlk+au9lBO7bP
hdfHkVm3id/Gm41uJct3HRYPH/wBbXirUZGjDeYRxuKLmYIABR6ros4ZBOjPggZBHa8R+YTTld+r
RSKvBkazhtrT4td3NI9pqDuNvuzpeXkkzdYpT5Vr8VGJYgzWWKv3QHcQ/45ILUjvqglvuJamcFYx
YKkqdGIEsQAFrSuRhR270fnkGZy9pSfaES39T2Ow8OMQ6hz2pTNE2J2EXyDUDovZLB6bnKLJAei2
T8FcHDW1DvuhUfWhmprkYHcQKWbT6yMIn+MtfwLO6MUsb81UyZslXsbveS6/MlgfA3cZwUSbNZRX
VUFCM6HVdKlj7lHmc0ePk/VAq4prOopun3Vc3XhD2n5qkry5w7Dws5HclmADT4E9Iw8aFfIPz8RY
we/pIbqDBlrTJ41m1fQXvWVcZDnegBFgKBDQTa8O/2J/o01S6llxx8UFueDsJpds3QqqH5bXsSPz
Yge3xzsU7dCcIe7gbxkRHqUxjxugRH5y9Mp58RKhfx83Y404Rid/G1b8w53hgK3mzczT1mHHhgx4
EydxErSLReuMndk32/mzK3M9qLscXH8/6odkWKujw1O6Y1LAi+DmPfCUTj60o4uwZBsExWSc7RX4
skiTAkN0PHm7eXQHn6EJf01nIs7cpulgJ+V8VcF/7Ux93Nc0v+47QjAiL+sMTm2W7IJY5S63snnf
xIvc43firOIyt4MTLCOkB5DoLLx71Dgvc983Bx25il9xWYEsvaYPiYnbATeffYsgBdgUYubjtug2
yoq5BCW8oPJJkQjEbVYc4xLrUJ67BbkEIMoAsr0uaYFjMMng+GPr85tqgq2FkBjdZiV37UrXoXbb
/g0WWfqkOX0d2qxYnyEwR2p2bRlzUVSB1hu7LaXDofap1oYca1kwDBwkU2X4apjMQ2OU+k0xl8Rg
OJLrPx54arikrs8giXCvTfKlSDvaCnl8hfyMk5+prSGcTgMkn050rHUUrjYiiRtd6MsJ3WWFDHZD
1O407Y3ujrgRiLDdQxYvfMu0m9utBDE+OnYRdIQa3KfIhA4q4YTftPp9S4rqyJY77YDDjCT2TOsp
N0l/SEZYbehOyz3faHzApsgt0RoIE9gswM7l7CLnBCSVGvZyQhjUnEDW69io2KU3LUE85KZip6rh
lVY5JpRy0/wEzAgE7haDy6ZjQ3fphgFnLeR+MpF2YqJAuaKXLW3g/lnghgjXtTOidcljHwqyc0wM
Tz4q7BmDNJW/aq0ivoHSTZrXZA5MHwEXyJGuHhf3kvvwl2rTl5vW0D4hP56jwQEY1SZKcFKgyUnQ
AFNxDPSltu4HZqXcn7XBiZTopF/nW39/7egHHuCfzded9V0NMxO0WZ+eFm9Y/WxCd19AcA07s9O+
xFwTbsBO12FGdHBIXS18CMzmrqc5B7DlXtT4GU3t1SWuz9dwckV9RobRLFv7QucypYHFd2sa2nqb
SiLmtdnN9yAwneNSOdMniFAo+jKBiy4T5n4wEgLKl3oOir4jfU5Ak1v0ccUzlLWhZ+hdAL6BxWFP
2Vk1BKbPFSk2gCb7l6xAutWXsn+auhoU1TQguG/LYrptLF0LAQgaAQYF/ZmZCx5Ch4rQr5suYZZQ
YwEyQPDFFaodDyX0WJb3BCl86edry19toL7SZuYLVv2N49ExqV3VvxWwT+4g1nZ3epOqM2hVtXe3
7Dnf4vGMAK4nk7K2IUHECyRtri5O6NC1jWqdmsfEV/fZNGsdUqlwRxYK/polhuCrXPpto9WIS714
31e52fsuV5KOVEl9SMhEaEEkO0v8LOBxnW6f6/m8U9zoA/qswh+0tdhxszNPJHq24dJ4CZWvBdxr
nVNIghnG5sW3icO4w32XfJ2KRsM9QL2FgcUIBOQlnxcnvje4KO6gkulPViwnD/ETnTLaByRzpDOA
SRhr5zGz1QWt0bBDXrx9GVi6dyMIzpSroesi62u/dHONtkn27SfQ+b4ppx9xK22mE5w6hpWV391c
6EcZp+rOpvTyjbiYD0jztdAaMvnN9Srxk8vhV6uI1YVpm/hG8kv+nNvNpPkz3bIvM1CpY0cDbq8p
8cmUGdgYQofZPtydBMB1YdE9G7jkiCVQU/UJ0yyEuxSUMvyUjWgiUoL2ZefAcGzWsgVw2rYrVQ7r
pMIB60+9Y91xtXxjL5zuYiOTQb2MjwwL00PJaUBbl9Jh1hlNzw09MTDaoFWBkIbe2GsspwK7nWvm
D1NmvQqVldgtuVjkXTzf9QIfj+zIBkkH2oZoY2K/7dQrmio7wlSW7idDYq5rS6ndrAwYQhdxajiw
QO5zRctgHqyZezP3fWlmVFJ5b9xUYp2/o0/CTmwm1is+OtIGnGpe7gD5ahHwff0kDbjfotQQkmo0
qgcaoX1QMdjfydUTP7dKySD19PJRL8r8KevS7rMNvOnWwFawp6gAmzh441d8cJHOdbf8psllw/0w
zsdUdEblqwWcdZbHKYdTNr2OsjSP9JTVfSlcFqOrDO/EPlQG2FvTL15WtCdjm8az4ngMuny7IhJd
7bZZmfoOcjzokJyIWMq9iMsY+oMVFyYOu3rF86EbZ1JEhn3r5iMeHFFS/xfOvoIqHUwJWJzQK9X6
eZJurjMcoyHbOyn8WB1J/eiOcg/5wUXBb4whdE/3XVvncWc38fWI5s6lX/9RZ40GK7jh7zWYjbVF
+y02RnmA7/WmpZl8cDRBO3pKXYNIiUQDeChTvf/kAqRrmkWMe1Zmudc0tLtqGUk2EoMwnztNmm95
p69ZCMTUvYmL1KBioD/VZHbFOV8kNwOpfA+4MirmVp1zcm1/VdNt5urtXrQb7hjCEfxuyREq61VX
BJrjpnscbfIwbDFBB1xzZjQOeYLPZiuWdT/yteztOJm/prmR36xdSzb8wPillqgcs8ouQ4PZ36WR
yUagiD0nUJSZLkI7aypmcZ72pbE18irtwQwsmlSBnjT4jBkN72ZZMx9MxRZitU0jV0vTc4wy7yRQ
kxzSmC4JtL+OWwz+jUZJzaebwipk8PFAVtF8aLuVy4tZFY9cwpCFEliBGMXGTC0pnLENQXE2TWdX
jXGya6p5Y+TOKz+RqhCawmXmtjbboSIsFXmvTqFPPkMwJy6w/cIgXqyI7XBWxrZbDKi4zltcPeTa
17lrV87slN6a0eVcsb3+Z6Z5G5DtxNTpYuuCWfy1RDPqBK5quX03u1680cgWIz9v7XH91iDWpmQJ
8NKMu7QYFZeFirhZkfa32J8ZLq1KDzVXYXQbHOvsEK0VmPaoU/LRCcfh9sb9mmSTLUcUei3HBq/q
wwxu4d5gDhPgMs4PYly/EwzN1braFuoL9vLMBY+IrpYG16vCUYt2+IrtnpMnjjjzOb5K7emxFl94
6vKH11W00foOJUJhZOdYkWrD8BMEbDP8KG2nuDcYJ0V4juyg8GT5uE6e9QKpYXnWBmvswnkBROEl
pY6Lamh98HCD3420iZ3CfrEG7OVOzY2ZIIYUyPWsnwHu4ozNNPjnuMMY0fdcF53RoTDPW2iKgqHN
d21tunSXQ9oA/AThFSPd8g1Xqwv/Lm/GozfYc0VRWoAXpN64TBhzmWhT/+iSDqHEM6+7ajxo8Tby
C0zzoUpUckJ8jku2dvSXtZSW8PPUpC7xHHU3dfjADHtNzxjPxTetNKmNrCFudla96AFrzggXQwfc
yJXlEwFqFqkJlXteJ2y7viubL17PSs6tdQ1X20QlHos45N4w+FOq8lMlWp2hIuJ04KCgBjTD2Y2m
ISNNNeOe32bZrwS9YB6PxZe+vkLxRGyewKy0TyUBPZ+SKqXAz6EX2gnzR7CyrwTW0VG06yooWlJN
UPHO57Qd6l0uxwr9eZbC9cSjzIKlPnKYSDdUdb01hjiYy0/aWuaABHX3NY3NnNOePJe2zZodV3a1
rxZZPIFu9Q5SdNnrUhAmBidj3tNkU9wbqzHa4rb45FTr9Mg0kXEpxFbYnl4j9QIZt7ibdDr0Sszo
1Y0tWx84/RjDAu3T8QhmJNDRB2Bh9thDIG1SEK7u3rLabudNhoAvwF8bSc1Yz7QDt3BOHQZzk4kf
2ygvRl7Pd4vWWlhBjLfKgW5POkd8UUY9no2tyo9gpEdGTc1VVKNZP8SEB25pHUErED454MgI5MHW
Y00R7ykVPiFZWhIYeOl3DrTtTWC1m1UwZ5btz/AluaACx0FdRsOnSeL8KWXhPBalyt/oxk3Tzmq3
7J7BIUJ2Xpc90kfcqi7i7pIlngIa0HGGGX16KRnc0WbfxJEkFeOLbEoPXnIxPNQdrjzfnfT7TEAJ
oHK+mylwHiyuaB3KmnLexxOvKoTK+lrvikgXgBCaogSJ0B9Amp+TDBdOoVZelLSCQ2AbArtcOVY0
RB0JuUQwkyDgBfguFtyKoLW4eTNh3DMx0Yyz3ej213RecsT45UCpca3TKEx2NPoZyjmJiBgCe6dR
jmY4re53IjeujOBp7YK2ZztpMVB3eZIGNbrELOFVNxtDv2P2oH+tuGBBdd2o04drThlzDGQBpZUB
NAcjsD637TgcsO3RZ7DBre4rknig1EvtUuBA5ZKS9pE2DhZTKpwoTWPxLGJjHfdYFcuf5DjEL/Gg
bw858TzPHuxwaqCEqgtXYGSXziMQTBP6d852+XvV2/+QgaKTl8LijTUZTHwU7nUw9MVoJd09eQi3
DpPfackia6rOVrfemUb9eYQML1AYNLBLfv/Z/xbEXUXHEvuB5yGV/EjJI0FLbBmb2z1A6H7vqb+C
710FrhAwYGkZaFuZxJkfgHBUM8zrrTm+k2w/BDvafymc5ucjsxOuyx+A1vMjQq1caqGmUo/vxFLe
FgTZjdrfkS/5E1y8zrCchYdI1+OjftXz9ZSpxKeq7Z521lhcCeh/+Pr160P4p2LwqsLFbSBRZ/MP
FsCvn1BM64rnuu8uukwkvSrNvnYmR3Uu+xHri10NGG9MHLIDHfGp1ubbWIgibGuu3lo+lO/T7G5c
f+dUnOaEVAi6zPWxJJPP1yHW3jfoXL5RcTBaALjMYOP3S+gqHv/Xrw//Gsm/ZxiG80HtX+pkxC4O
YUrMIf25vhsUXnRYL1C32AkaAuHAYf1BZ/lx2V4fmWtilrQt22VZfXhkcSnQC6xdd4lp9i3tk1n/
Qf79f5/6r3/WVZxN08TWPeEY1gcdpyCNB1C7Nl4Se+jxMDl0eQtJRYgQZFOvLJnUL00TkGyOYkSH
iMVXgCzOp2yiV7hx79hab/lEl8w6kHPkXisA9RzjVwmmFjvTpF973mXFWUCzZ9fFoOgdg54VVI2y
OSJ/sHYy07ebNduIHSIxJmKCO4V45pmKecOx5Eof1rpG4qy5PNN6qclLkC0GLamhEemdQ0PGJF0Y
WjZawoCi7uvPMT+WKlNInzwdnfRpiTqKUpYtHP/f3p7cEchRrh/KKR3P8MybXeZUxWXkFX+6Yp0u
INlmiun1U4Oi8pJJMZxryLure5QtBI8RWxumRHJD2nYhqFG1QGlAN0x6Nzw7SkMVlyxj2CMwCXNR
uEfd7U+U+dw80qxRJ80s33kZ3Id0dlEZ2PN267hVd3Skp14ypig0zmfb2a2rbFnu3GHJkmwIMCcu
Y4d36Cc5eCXYFoIuiWQqd4RdjkBihuGpyfC2LuOcX0r0KA9tmxTWDtLKBlGMm3GNdysyFrs6ed6a
QPLoZUZO5WZF5qQtATXsD93u7ON21WOtuHVPeNJtgAO1g5MTSodf8L+5TcuVE4J7GGVMBgpkKsry
ynbJH4cG1JNy5BwZTYuGshrid9cu00j1d7IzIzerfCNJz2tGSleeVdgqhWruV7qh72Qp0EQno4Jf
rLDpXMcbUtgBksMRQdF6k+h6tyvrsvZbzaPjpXlmQMlBv8jlmkGS2fSW0RJ+8HKnPQ4OOB9DavlF
bk1JVIvuhNXoVXvaDNRTazFgM4yFFih9KB/yoVkjMXQM7V1YT8EAVwkDP/kX8MGtajoTPbqFcozx
7nX2YiPvd1eGH/b2Y9b472rWX0HGSMEUx9FbczdtDTV9SvoRA410Am1I8nHrbMV+LNbmbNXjt2Hy
ss9JM9OUInuOyZCeXLpREJuY99lt51iMLLRZhJsajZNKm5aAk9wA71OK5qHVvq7DlzEA57TtEbri
9OvT9LNrtPdkDt9kXODmKoYFs00IF1PAPPRrnut0ML71OQldSTd0e3KN02MLFPQ0ySm9eKp1b6h+
6ES6EsV/bgGl4Jrj2OdsxZFvMrX/0qCY/ExOx0qI4qGXqmdmmdcyynAhMNhylgfI+iYEhfhrvy4/
SDRpX7XejQPw4IxAaau6Fw3pCwJX0G/elsiwY8IdYDQoj/S11Uk46cq4DaIFQPBp2yOhd/d9N8VE
FAxQoKKyD+181r+4M6pXMbrIp5eNZLig9zIm8p5mMVol32jHLEq/Tec1OSW29tZ6OjOdoX5PkEGF
A9jAiF8hJo5Da3eLlsyo73qCA1c82KvT/VxnLs+QUmnGA4EhmEQ4B2CIXkiAnDrpHGF81RlhBlDL
P7mEeFN0Ld8hM3Vvsk/0E2C/DFtwbd5qqdcTIbXW0WaY3U3cqDlqYdDdEJJAe8IDC6csLJKrrhVM
LHBsQnCjt01gRXLz+4PsepL/Y8dHyq/bpiuE7umWgUnqgzlg61XcJ/Yo7/U0dZYIBdh2J+I6ewJN
4byOJB987l20lDVK+uwPh+iv3g1Ofs5929Idkxmh6f3rEBVaXEDBQQvfoYhQERHuY/GHUu/66//3
z7t+hCFc/VqTARSR+n9MM/8wJsAljeU6zt4F1/ny1m9hPETTn6qlP33Ih1NzAwACYJMPMQn67kIG
6EYWWPkfjv8/fcoHnwjdHBIvKuVduIhs6hLrAeymYvqDjfHXIoMH5rmuzuOiQuZx6eJDkZEbKJ7N
Oc04OLJplyyqu+TrnOx/v+o+/i2eK3WshYaJaZJS42P5NBRyaIXotnumvAn5AWuxL9DF7AQChZOm
l8UfVtqvn+dg/8OnR5K0df2nhZ/xQ7UJbEWu0CoZ/KYR+quRZLcs5PX6K0rzvz/nQ92ssFRyMW/0
W3Ob3TvCt1foOEX87W+e3r8/5YOzETMZ+FQ4oGSnceOmzfUDhpA2rX/30LgdOYbE7My/rwvhP6af
f7w7mENiIxVl/MRQmJ4mbb3Vofn5hzf0g7mRO6Ahefdd20bByfP5sKz1Dl8XQ57uMeaozIw2jNNT
vxAb13JEOX/4k35d3dcLpwFx/WrTxTJm8mf9ug6MbipJJZqaR/0b09n+8++/l//x01nN+Bopy4Rj
fjSKacoYvS0W1WMljtSt4u/ulfzy2CYFVBUsGFgY3evH/+P7sKzFBAZgaY+zgoL3gOz/D0/n+qj/
u1lenw5QJMztJl4lGx3dh7eky8hzMmNpPe7W4lmkBtqN+g8W5n99BMfNdUv2eBU5erwPOHMwTryc
y9g/OPOKPCKasUNRG/7+e/jwtjPKxA2IX/Z6NzZ43T+8hUtHprPQVfsgLBWNWdTNAqn3c4Xg+fcf
JK/r5Zcnpl/lLR7zJGCwGBo+fCV1W+tDAXX3AYaxQe0lT72Fy8waEQc2U3V31XzR3yXoEbPVtnAK
qWesKH/XEODvBRFgS15YDjnLvaK6/7kwita0qqFb5sfkEGv7WvvbdXf98a6OM5imgImH/tcfL7Uu
RcNizY+62L5brfUCxOX3z/FfLw7QTdvifJa0G3iUH1ZFPpFrNCOGe1yr0KPCTHb/fz//wwOaiezt
DHADjx3XHuZAqHd//wHXFfXLOvjPK8kxQ98EtKZ7XSf/eDUXtSBOZWd5KlswZ2NxZmwS4hgJgJIc
CeGKEo0hy+8/8+NDM2kUsl26EJGvDaGPG6ccGmuq84LSH8WfQ9rxX34pH3/+9S37x99k6gApGSw2
D2X5cIVwt3+oAT4+s2vlSfMH3gRbAdXGhy8l8+Ihzmmi3VtbfB7TZG+Z06mcyVcagDD1ZYyCf/nD
M/u1beNKfGsOXWTP+M+n0rv59W+Sigx39AbVQ5N+wfe1qRdvYCJ4rw8vMfHxFTaK339JH9qc//rE
j0sbEW+eKr2uwEH1OPbN/Kb3bL9b07dCDWgAW4ZJSMhOGqz6qp0e/vDx14f434X5/z4eW7jLVqg7
H83FgC5HNIkJQ7quP3HKvkwbGnsEL3OWZcQFxTaNBTxka2ufABl80pj7/OFX+F/PnOOQUp+Ty8Ot
/eszz4rekCMzpgddMy6LNt7OZY5aQ99+us32Qr0ErTf9viz9/+HsvHYjR7Zt+0UEaILulcn0cikv
vRAqGXobQfv1d2SfC5wuVaGFe992Y3dXViYZESvWmnPMSyCioQ2tIWA6ii4le8s0Z9dlZ92osYLz
uTLM7ohG94fj4q9/QYN2F8R24HvfsWD9EGPXRMh/Kko28uWcm+P7gRJImyp8RE5NBp+j3jM3/6HW
/uvLwfzM4Eg0DZp759PyX0tMNtLIIU2WpxwHlZxp3FdcU+iDl/YD+6w1vHryQpt+OC6+nVr/81L8
+2O/reyZ0UvSNbwUEcROjosWvdv4OscnO/HDdAJai3FVXqOZwf6Z/LCt+L+v+z8//VuVoddpjcus
LE9azqgTV+qxcFub2QtmJqf8NTh4ZVVMLveYYF1ALvDO7PWzGJw7+JMrigtAkO4Foa+Mj+y90Jnh
TkaDZaF9H5NOQ0Og39i0njZGT7bByGd0S3nDAVDSYGbI5CcrtiZvMw/9V13iVbKreHUWd4/0GY0K
d47mrLMK4zcquqtkghi2LM94To5gVTF/jA12ShmWdbKZVRVaFi9MzFY/mtOuj+DE4/h6KKL43qn0
myhvVhjEp2BAWCjtOQQBeSA/Yi3m9m50/I1fI/SYKm8JxhLEcjMkIJwYnQncu6vILulMGaRU1kRU
O+bn0Io37Fa4Tkd4yyWwWXpHKUpRtCjooOP4vk1lv8qk+WTI+Oh6ZAg0dGz9R0fQQzT6YdssLPcR
KST55QbKp+FirsX9pI0XVdau65n26IC1upHx7Q8bwe9l2f998IxbqGMp+Dnrf3/b2QdovNEqO+mO
d8OEFyaXPzWoirTDFJvbZCYivMRe5CxbK1uOxhQ9JOm4MlANMAt7q3rthMnkpx3S/GOHRHzKMOif
qhd4xrftyaqZF6eibk55+2FzEvCcBPISzXhos42P2kGb39Rwb/XnzLofjkDjz7WAEonZl8112zn/
r99/EhA72eCQpHfS8XEdF1RZG0sziXJWYkExOulfRNBPvxZf4cdwu+ZaFcsvtA/JYTHIj9QKyzn0
I1DLrp3xjaWxOgga6xt9zPuP/3581rkI+/0o4e8quHbAheFy43w7r8+AaKSSdn0iyyQdPtL6Cdrr
pe9nyAFuBEKSrL+M9VdEpEHdXlmu/qsD32cv1UU3XUcAQvC/hJb3VuVo7aqviSFooXWsXRzMBaM/
iA6xdUHaAR3f/MbP/p9AIee37zyXMz37/KzpBn3ba9MsbhhIzc1pEeoYzfkNcckp8AAt/2GD+8uu
TrVsUAUyBYSJ8b0cB1hoQKLn+lEVyKaZRCQfCGuKndLcj6mayuvUF9MlzIz5iEgcvX9Kqsp/P6y/
vFdk85x5VC7kPurq398rxyXIiXDs5pS2j/No31YlsF7ESQi//eId/u0Ph/yfRyhfmfOTTo7N1Mj7
tog0kLW6nfPjxpXvvItxKZDEQLSLXZXs7HoyH8q8I8x+MrAeKJQH/x9f1+L2w7iSQdN3QJKmEzxh
E6N5QnmDmZrJYBDX1W2qSvyOs74XcRX2vvPD6v29AP/njfJM4dvUsKwIy/z2pSWpQQwBzj9yAp1T
FvAqp//3CoEf9n8/459F+a8KIXWjRlsG1ZyEufVROiiY9Y39iKAYT9sUDv66MtL93Fc/vEDn1fBt
sdM2tejNCYvW2fe6sbGIiDUij1/U8O8Hz0AMRiAOErn/fnDGn5/DnQluEncYgwb090Zgm6JzNiu3
O0nDvpZR9aDVA6rlYhcnzK6QSME7ugdzsVeiAz28UEF3a6RnQ+CXzS0R4z+8SecN9/fv/fvf57yw
/vV745It58UjGSifr23J7sSbg/A50MhxGPP7//72fx6I5w9zmc/RcME69m1LmoABLSkJwacqTfc6
iRRjr/akMO0Qvv9wD/nLRxlwdWh9nhuh+vc+eDqz/80IzVDRZneOXfun3Gj8TZyZXzGw5x9+xb88
VT7NJYub4fiZVvv7rwj0tjeyQZ0/jWKrkeRHVOvS/GHT+XOToyFBc5KWtY4Q4g+dhY9zTyWTPDXE
8cqyf3Px8NuWxy6QrzMlLzCN/LAs/lzy54/0aIqy6Glef1vyGqm1xWTwkfkymnusgtpRb7Xx6b/f
i79+Cog/Lk36uR/y7b2wfFjBOHblyWqqUzWIO8tKfvjt/rldf3vRacGbFjoSsFk4935/REi8Bcas
RZ688quD8NeOZKm0H5PHFbBhiD+FojqRUwaIKPnh7fjb1/v3R39bYxaemdjzzs9NNrvWUIgBB/w8
//0b/uUVPPfDOP0g55j0ZX7/flWDswnBuX3jDkML98hyLjGLl8clhdL83x/159qicgMrZ7i8i84f
j0sj+kPOTpaeSEFYePFQWicWsKKZGW3YtPnyw6b5bY9CoCaQ5Fhol3TT/HPbyGOa9n09zKfBAIaq
VWWzXXoduG0xN2sf8QuXCmn9MCf840MR/zJH820Liz7v/rc3PyrMAvNR7568SPabyPC58CRzfhzs
0d1M/L6HfNTyn97S85/6r7cUEKlOr+bck4bKw6T5+0poaZ0QBaidTKTYe70z8o1S0Bj62sBdLmPj
WnPT8YkLJbgiSuWDF0uMW92Q58+Lm+OPNJOF+O1+LE7pObauLKR5s8QplcpUJ4eaOfl/vwzfXm4T
QRttQMpkGOhwnfxvv9OUpT4JyiV/PnQfJ9kO5t1/f8C3t+3bB1Dl//5iC/zA3uBQ68ROE5hE5oAn
X0WC2OXyJ4LmtzX0Px+FOIvWL/1NnsHvH8VRixylNepTveApeM/OkP+fOqd//Tr/+xnut3U6yBxC
CmLgE+4ZIZ4gISAKiSzrh+0AcukP3+Z7jerqkzNHpVWfdAJXkEP73lWRlX04tYxTJO6e/cjrdpXj
VT9mA5pQ8FL4NFzkLOSQZWED64quFP8F2Dpv37UGEuBSnhW7hVakO2GpGN8kgAAMpAJeTlx5XykR
xztCyV4Sdr0wbZbPXNPcU4b2LczQctlhT7LTh0wtm5B1BAa7qixAAXZxTs+4jDa1VU4EgBOOM4OV
DozJcMm8GlXQ4dTC/PdQIFGYwemFmGCbLULid091CVZOo17FbfqK7ORjRPu/zqZWQU6S4KekwMS1
jM4nAi++p5lDA2DGsSXWZV7Z3Gmg52TJaZnmQ7WUu1EqfeUBDdCwCODnd6TpreqkohQdTe9uRGjX
Y9FbLuLWhRq3mcmPbWxXsy7hBpCGpHUoYvCRwEpIBbHjJv5oMyfKySeKKnRt0Ans4j6cFvAxuTlF
O4cs+huzLt6tMhZrdPtkFWIc3VogoLZVm/TXWESQ75qokJhYYWXT1RhKj5A1mbIX6XkOtiR1srXm
KPtWWoM86g3+SlzZ8gKETbPPYbsHZtqKnWFE9YurYrm1x75duyamRr9G6+4llnsgGswPl6LQ1h2G
0dBFDBhG3fAqReysKrs3vgB2z6ukZ58nYFFAXHNMXMuEQcK4AvA0C+JAl+WsBu+aCMuLR/ZKOvRp
uLSxAcB3HtsAsZW9jVuwQ75fqYdaERKdl1UE3g6E1kUxJuYFETlfraETObrU3n7oh5qEM6Bw3QLX
o69wnuM6MUE8sjGMqTe9Qm4G7INrea17kbOeq9TaNQLDHpLx7jLNPe9Qjp3a2f7MHJlRLw/ZMWBZ
tb94Y9xNYc7WS7w4mFhM+EMDgTD7FrFoEKu5WGfd/GGOxxFQ91DN9y1ZHmGX0E9rSPC8iqIm2tpZ
lBFfsNi7qZ8/EH9ruFw9HopXtaEDVaEIkwL2WYOMb+saRrb2ZKX20kFcNDYIaNOLIT+kbQDxHPtH
X7oBjlVziwA63lVyFLuo7qFtgaBAG0/g4T4aRb6y8v6rG7XXdra5DXZutCWy0rySgnweao6ELXN2
n6G8zE4gixLvbsogPZ+6ZSuLzkXwLeEdQ88KB/K+bogx9I5MQ9RG2dkUVCbOg75Pp+MIembjNGDr
VNLGl9IVn5qvI1T3lL0yWtxUA5nmgcjd18nIaF9TBq8qdNubQov0IFLGRApaOXGSWulllyfDXpL4
chvFS7qXTQ3UnmCfa3/G7uov8CqxFoJIrCClk3GCq1rARyFONV6XRWrggbW8q1QlUPHxw2y9xH53
YFlipkP8lbfeL2iGAO+w/5DQY+I+KSOuHnXTHfGGcx7q8eUIkGJfRR6tWOyadEeSG08fJtJsveox
Lh03sPjHjSV6O5xAyW0GAlaxedXk7wyQUYGk4IDSRnPT1DN2FfJuwrbXYd772KZT8+wrnDD2lMWZ
LlfSs0JdGl84/OMqlRCLkr5OAaF1zXusYZcFywXwULgafYue1Bxlu5+JQ1x0LM9gfc8j9UvFxcpS
Hr7tLJ8Q7juAHz0ywbQhrsNE6Q6uGSWPTpSKAO3bsBrjtr+L6Z1t1Nke2zcE9iQeSvChAs3g1EuL
RX6h6Z+3UcC/Ed0Y5ByBKiBzpk+tVT7H4B5kKvgrd1wNLVBXkCUUiDcU30kC9IUE0WgNG99f1yna
tQX+16bU8pYObCV+lSTWrlqcT6u0dV87jJorkeYfYyU/Sc87i5yzj8HWnqymh4g4We9VxEkAKwUn
FvPlgOfzbtu0c1wzIsGUGKiVa2VZuPTMdErVJHdcOPMgcmHAVEq778jgDbTWIcjJSJDXlTrZRgyr
Wccl66bsMFx6lbV1ID0EY0tNkcRJBIApmS6rYUb9BXNAPvAvshKLdMKAm3ZcGdgxHlJX4vqx2+LR
LcsHB5XiU99r5XHEbHeYlzo+xqgBWqyrQJ/6s76TGKoiwFCmvYvY88OywnCIMRDBo0+A5Ug+6cak
ExAaiU+Iaux+Cg/d1oLT9kK6PlywUZKRxByA9ric8IFz+4u7gfE78ZZbcxRiPWQlTAvWyQasgXOb
9ca4RYwkL0GTQQdrRHboSvbec617QRGdh/mUjPhP7S82oSYckPOy3ZHYMjiqDZCpZZtm8OctIJZp
kzBD4tUee/pKeLywfGG+FNa84hReDubQj+EipXnXZIkzINHtexjXwCS3KYLkYNT97FFEkvPerO3q
vc6ITIZtUOEB18f4lE1nRq45YLPzGX35tffmZ5UKAFWC6PAXcYUVLoc9RAZFYGKAhNMp8gvg98+u
tF/svn+cbfAtnVWkt8AmcwwIVIb2AGbQcWY/AIbTHYtei29scnCBA2RAy6TFRX0iHxo94FQEFSRY
/EOpIaxdVGT8/nNsd4eqEUxkPJvsTTuOr00eGBMIP9m4eUWEC4XvRhX4haozZqcqWPfcviJCHQl3
c90eQElSERVKMshhIi1uY3ZWtpcY6q6GXDCAjAV42Eh8li0zMImT8KArpdajUXjPkTGQQZGW9a6w
mZGgvbc2hKHhzCKy4VlCOcOojeQMo8xi3y+zhze5Fxmml9gYbktAQrzuenVpCMwAo1Z8NQt7Y5Kh
apQExgI/1dLrpUZlXNpDvmNeslw3aDj4vy0ZXwhnRACLb/M4n5upCPHjkMMuupOqENvYlmKrdLhc
BQZyLER981i1tLH6svWwDVnGRkMPt1UVtsdVrakOUvLgX2MV5xWeW//d67APeJ1mhMDT/Bugtt5a
6CMa4UmxUAl+DiAokz/qNo9mpak3B8sghqp8LoEhLiUBkPrCPm/mPYQBMeono22j+4hUOjbVdtrm
lRGRDFzNaydm1OZXxIilkUdGia2V/XZRc3yvwxu5Jc3aCJH3whHwpiFs4iFac79s7sXZUgna21sr
YtbYiwvGhJOVbRDfetvU07Mwa4ltHn0a3lnv3TmVhAwVUVMmozfWJBy1nxauH8iYxYimAEd8YTif
umAm1hKADuuLsZ/OyRsHxZDXvyCm2htGW3qAVlQQBbeQoTQv3bWuBtS2mc93Rctcl8csNdR9689v
jtQlhU//MU8wy+bJ6i6HztQJYDM+Jvv80CYabk5jYncbPVJbgE+A2piT3TQx+mFChW/AY0cnOcy4
SpjQBFrFPuqpdNk0nc3IAF/rRszGdBdNc7PSEhZjUhQPI4rvkDb3l2dmLh73KT2AjL3uSyM00beW
m/dGT+51xLXgh7m448SYt2NLxM0ILiLQiRneokFOd1M258x3HGPTdvG0FtZSII+PirUreE8dGQOQ
8aiBj7NtcKcgqfCQEtl4a7dltmsnx1oBjhrJzJTqjR9+3ppDjhVtBA+/ztx/rtCt5CeYiiPhQOR3
O3l0jxUcZzr2wm3F/RbGoQcwlurD+CcR/GhmRv+kag/2KpqQ0G8q7xIVd7yxF6omq3HUDUQrLgg6
KPhXmXEZ2eTdPJ4aGBMdderQvhCDczFN9ivarAaPqZdUWKPsVqVWGDWMf84lHKBj3LHn9zEfAAhI
iwybyh7WraOGwNYHn1RsFRnG2mSVzqx4yEWXzsipPDiCDEp8+HubhLmVCXMEwBQT5HRx8BRXwln7
XlOTSps6gW1oL4VUWOm6tt57jdM+5a3B1cYrE7DFnSBM3EKiWnLNobiOCuD2q0JZ+Z4uwrweyiy5
MRpydyAbde5dkvrQdjtxN4zYN+KEmRhbvXfjpPhOIheAZ9u1OJpAebvqBaUlWk2mIN6hofDbW4NG
uCHwh31WMJDXqKjDgk8neWX8ABhir+aEGE/ySqFvCcigtLuA05SUPLqT+1hTG2ufNe6Tjzpso3td
DOKswxjLjhZUSfRSRKpaiVyYkFzNLMzH816IETRonCzh1uSR3TrNyWUrZ/5g6FnVPaHLIgt96HAU
9Z7G39QoKGGAirBl2tl8CaWFKCMjs5dLz2hu8rZ46WH47kYHE2XQkz1OqeB3wA4A5LiT3oUJ0IA1
+sxyQ4QNxwMYXJyMvJr4X5NHqgBaSlBDP5wknt5dPRpuZqb4O/6ACaCNSq6AJiIajBfbgMbsDhE7
g1E/qxKLqVl51t7NJndnLokVaBFoLiqOYW+mvXudRx2rvTqTEAfyCaBvtWXYyRlGjhf513S0AJ3Z
8iV23U+toBVpcgE5TGSQPfmmp227Wavf/DmCyMB8K0Q41awSBaZCKxOFdzHSGIhaOD7ZGVa21mo7
jGd0xRgDBjp0+JBo6e7CGXEE6OS7En/GMSVmjepgtGxuUs2sbcU4kjjlwF+70eXkBWB1zLURgf6x
Y3Jeyhw0IRliNMAsd1nR7DFxElmffgzro6lheRtVLIJKiDhMhQ2jJIkMiiuikaSPS0ufBQxB3Zo2
JfeKpus3WtsetaWc7hTRokGbqmHX2UxXhN3EF520Mc2XNmml6MCv89Lut+gQ+1cA5t7RmTLtClcS
LNXRlpsS/P5zwlZzBC+Qh9mUA3LlrTJvKG0hZtQJrDq/7u+gs30OI5T+RBGXzMhsuTCTu77YEGRH
KHiOWbUxc+OFEnZgj6H8aTRbrcZeMkRWDZHdKNNDMzbJJ1YkaY8YXfMwTZKc7+f5z6J2sJbbsBF+
LZH7hqdofIjNqt4rWwPSr5dzne6ZeUAUslsDiryXKOcrye1pn3cT29CUFetCZwTdNES5BwYOVVIz
ZH0llfnhWJZ2AI03BcUymMjU8LOxvFJYAwPLfyFYAT6E81o5rtpZRU0DxRUGBWCHQby2GEFWGS0T
nMWPvj4/uVhxKLFmAH2yodDTyL11e1Lq8nICcVdRsyLUAl6U1/WqI0Fg4+DvDtxOSRAHy4kuxoDO
EC0Js2jn2hrwm6Uuk8CsheWflnqyS0VEEHBbdbeJ6bl3fCkrcFzeztRDViTHVyhiuNUENmudWiqg
yQvcQw39esxL8dSnTbqeVWG9qsQ0r/wsN9OgJYTqa1EF4WFspcdBIMoplITyo0dPWKeQTyQaOXIm
wBglwKRVRWfupD/EIXbZX0uXD8SCDrixPYvtE0XsJvPdCD9Y82sC5fVA6wnyDJFgAEo7AGuCRzyT
1X1bucnDko0kKGo6OCXLq3GVoxilKclycvrPkaS1VWPkzS7pO8H+w9MjEt3c17Mtb+2h0o6dXbtH
WMfJlSuKZUMCar5eIBTT0G34Gsb53q+9+LVVX+fuRMGqKrK/haB5EUesTvudw+WTaBM4VagkVoJM
VgzuE3ar0fZDQnDjVZymLgfomfjueP11igPxwq048Sr4H/z9nIRcC7Ndx7r/xmS53Wh9xbLUbPm2
DLQnERVTZslxY4q6vKI4HAiUgnFlddE5Uluv4Q/a3TYq+/yMF+FusDRO/rJgIiedfaDcmO1yzYWG
MAF9xpLeqCLbqRoYeuyaX6A6kN81y7JqWhv2nPC+mkZvYSMX+YEt175EXFSFxC2jmIpjq7ttCUzm
Bl8o/GvkHQYWVpSNh+uWRLJIbho8fYGVlb9Q9iYs2+4jmSDEgCgwrINT8fb3i/F+tuUHid7QpgP2
TFVNLsNnHpE3U0vbuCaprl2DuaYnJwYr7NUZAJp5F+4CtNdCSnvwPTYF+lo96US5B18CMAXj8SGw
tER7LGCvnwbLSE6dtKpLcrDdZ0yC9Ke4lwb8uA2BkIAKQL7YO+HKOcQxaq0VIX5r4cBg1M1MhVrc
m+cwX1m+KOVERwCC3S4hzm8XGTK5Aasow4pgv+3EY1n12WgerYFHEzuxGQDFstf1CAOrjLJlW2e+
eTTBF6y7ycBZaYFp932j3v6T8dHFcrNUy5uW9C4N2WZy9moUyQZxKpwoqraNISEsyEYbd4zpQGB5
CY+jGEkUSYWzHyex85r0vsUsjIhO9utCKO5lepLtmZu3Vz7I8oNJ6/a4ACvlZOkM8TUUbvPieOqZ
mPjkaADu2uYSitGUZh+xnEb++jSExXKO5otUj1M0lREMGGcKmYrSqGq5Fgg316+Bw7O+bWgFc+zr
67K21I7FSbj9RANfq8zmoHVTdUdes/s8Ld4vLri8Lzr7DR5Ktald0E2TVnl7Ybc1e0lb3UvNkyHJ
TeBIKvKJjFxLXwbTVRdEbgLnTbWBzOupXWkLyZJZQ/iyU2rNw5Iq4hDoSwB4d1QU3fEwDC5/ReMT
cwldwTUagMkO2kBDOvYLMebDwWbDADM4mfCaO3184KgT5+auuUeNoV8nDa0Jk3T73Ty4Z/JiDhCm
xNKZCQguZcM9wKYX/4FVKfHBk7XlexJDT6n6ovyi74pgzOvYkOd+ci49wo9uE/JnTnopABwKtPQZ
FJLQrmRJDYJ9Hysc3AbBi33dTVoRxu5U07xQ3cqL5omSVA32Ze/QiltM2IMkgT5jCkU1MLWfOA3H
HfE7QFKmUSGf0FFcb5hbQO8Zm2pjGVZyaXb1CF/TXVBsQUPvsN08ObN4ZrhG/rjVvNp5IiEKtNz+
QdCovWgRgmoks5pR1H9YZL3HtHJnriGZatTB82FJVXhJ8FKp7tksTcA2XSnDASOyWT2f2XujvCPA
npNBVfaXx55/4ZbjC4rO5kDETlDJPKABqL2kJaLkKSZ1h+aBWk3dwMWSBJc1GGO2X6rfl8wFbmWW
WHt75WZ3g1F3DAngTINedDdRViW7sTFMynW0IuSmlAfpMIBlxdkJ4sjeqQPT7P1j4xvNi700XQQc
XZqbWaQPvZ9wQ7HGl6Q5Q7oFv9+KA0DcefQLwB73RRpi2liGbVmWQm2s0ooCPYtum2QcLxPCObM1
zehWPqQorftNpjr1YJmiX+ky9QEiSQIK2sTSD1BHvf0Es/Up6nQZsmqZUDoy2sczHWPTTx4jZtmr
yovJKSEKbhthl99xvYn2OEmM0M5ioolrQnuWnrxJLZbFNutH2nf+UJ9JtXbYes2vUq9+5XVprICG
4ka3Xdprx4G7ZLcuov6m8MBG9h6YauJVMu5MibluoTbR281/9Qa74tCUxTmGmHGK3rvRU6vPNaX0
5Lc7EijWfvZK86yOLqqqd61LsNPnENVBpem2Y0R8tWBtRRAl0i2SO/KLoeYQ9NlBUikNCP2O5nws
OdzeCsMU1vf6PSric0vysXsqs6PTboy78xdAER3W9cZxjgLiGXh+IFliKvcLh0iQLfZd2wKIqCMS
WgyrNbaOAcRWMU6CIOWP1L5NxKbILjE3vTq4SN2XeNCCOcsfcHEwq8P3vSGe3r4lTerXbBrHOc/v
F9b7VkfsSBoJDfkC+jvhZ5dinA0Sgyh5pZ5+wlbG2OMe3eGmxKxoQ6Kk02mWDoV7WUTPC8XYpVky
5Fm5s5Z8NWLs7zPHk68GDLnQnyELYH02Fo53LyMCvlTDydWt5eCZ6atnyce40cG4F/AWlDHQB3M1
AO1T3fGAq3Tli4Ydpga9EAgQc9d9o49HUQNaoy88BnWqEaap0Y2uUroTfVXHtH5VR/4yV1NISsxI
LKCb1gCuHiLCGBQVMT+FQVufjlHBeINNeObXWokRRNTQmAPJBX26ga+FhlmW5KbMVQJwlYYN4SAc
asLt7+XEMKVNE/dIDMML27m5dZl3rCziAa7t0iMGHvHMqkKj7LDwcUYHOvIMdIH0gAJhsZ41eJ/0
gTh7gqIc5Gfpcleycq9e15JaDfgAGVFj/Dm5U7ImKWup1gw5nls2oBXjFYhU0fSGmygLLDpFjGJ0
ShJgzhtTE9wM02bSPwxNymOjwEFkpOMEMb2coBsItqURNVKXNjWR9rW6zdIEOfgA4+XWNcuK0nhp
2tVcja8W+1RYQAlfwTZ6I0mceazptDPt2l4Ay87Emxl7xiVTm/rSZi/hL2L/qrkRH7PYmWHC2tCd
bboZNNsSjC4GE9syyrmgFy96HLc77FD+gcbzL5X0I39sRncwq9qzbV5Gc1ioQd21vk7HNso7OGVw
J9OCkGTbjRPCaeL+uiq7t9JbzLVofbSJGUc1dVwR5PBnB1C7bjczgumfRIkdCm5mean1XdkcSzMv
L3XmSC7SczVB5h2yTT7wgDS8+usq1ssrayrM64ZOPjC+ilpR79XDiCMptDJtgjHfnFMezMcaqAcm
dtztvW1nh8X184Ojn8vtjmfBTJUrtBm3mzbOk7Dzldp0g9vtGNeQctVWyYaaA45E7ZtsfZUe+DTX
wyizn42qeCQ0z2NVy2S9pJG5I33L3vmTSf0WqcnbMKicbwcLCZhyR2sPPmJaj1KWF/XUAeqU3oLV
DH8uhHZ+Eyv2CTFzeBWFM11qi+8d3Zj/ghjg11rCSpxyg2mAbpKqLjsiXMgmX3HvZdOkyXRKjC7p
Qj1yOkifeh5fdmDRmcy4ZsCYfdgUMrphNxGkV0XGwTGKfDcoke7OtF4uN2QoGpnPBYG0kHU+AZ1G
LN+sxplGFjAodJ42AgSk/B3TR5I7AOlpjDsQ8k80czcqpjWuYxZ7NSmFmGrE+WoyWnmcML0cdTs1
33KyqQLA6jRkOjhkUFPrnSeG4mRQkW3jrD/lRKVuM6clj0IUxqXKzjpuYQ1h4hTLEUW1ODiO3eyF
hvmh9iKixbq0e03StFnHhOmsBLUn4e6lyYnC1k84RU5kjT7cWQODGAAq8kgWQQdqV8m1XS1sH4mB
0tuwCWSjIdgF/kysk58vy873Y2c9DCLZjsXIaHl5Wtqh25EcUq/dQfS37M8zYyKsoxme3p1lROlF
Y3bNEUAKBEhraE+0FD2mWXNPWbcwhW3j7Fp2452g1Nxpk0U3TGmCoL/zVFrob7bfyctZ4LaoXOXs
5WzOd83Q02aipli51DEVHDNshOV1lzjeWvPHjxRQx3M8VsS/z2ecg5OzEzRj/FEOs7PJvTTivjzm
DLN1/oPhjC+sRnHiChG/KduqtkTNkYV0RiyJuM1WeeYOV8iJQfDrrc4RFrXIumL/QNqUf+AUNvdx
njWoK0q4NE1OZAEn8SLzeUtTtQup6lsCnJvxsjLKfOd6Xn+uDLUV+T0Ux7027wytqdAzOFTEcw32
eqSL6mT2Q9H0/pb5TndoHHnOeGt17rsDvgxHQfeMfAgqdbTS0nG6aqa4hs59xoNbfk2AkP9FxOR7
xy2EufS7jdxi73ha8TRaIj8N8zyu9C7u15gAxTWxr2KdD4x0TTuuDpmf2wcQcek2K/OHTLgFV09D
P0rbnPgBFOyVKgeiwriGWRMyN2dEZcfoat6bdhQ/5fH8Uan2BZdNsjI49FdlLdMNo1N94+qUT0Ij
RuUcLIDGxdWv4wgVs+/mclPbixkQUGOGKXvPZVXIJMjnmcG4Mz0MdSG3mp8UQJgZBIxOVELKNrRH
mLl7xJlXc22kG2YBV+RceptlsF8HUyWhPXO4egavOJC65MLnqW65mRlXPuzBE3LWfCUm+nGuDxs9
6gvvgxrNgETq1gyLcpBBmtftZwldxprt1456bofkFBmJH0GA7icrqLgNbxJySlkK1quXMd1DAdsC
nD3fxlr9eRFjeuFXUX/gGoPJgSF4ykGrjYjS6AekyPBXhqh4XZrMOhHell8aDejPJcEztCRJuwae
Qnpj3RnX5nlg4FfcBwWCucB2yDzEJV6enNjx4DWMTyM90g0vWRLS6QJeZEh7t0Q+Y3dHE18Rxunz
QuC/55axivwMHLirfdiO7kLCbF78CaRLMvb9Zc5mvcs0vk5s0fNppHhEQJCcfUrLbiHPduUs5ckb
F/Xk8FcL6UfxxHUzOmrkMYa5Sl7Q70BqFva9OaRuaMTJeO/Vrsu3gDFs57SToC+pfaPcZSNh9Xhq
eKwjJonZSGqT0fVpMCC8DJl2RCuvG8q1nxhqb/aFuun1SG1lnlb3QMeskNAbc2XENgGIkP6qVdSO
zqtt6nI3eLP1HIMdedAaL4bOWZNuyLDEwyJW0MVDHrSSXKfWXkJ7cG6pgiALA45vnP7UWdVyOwwD
niPaT/+HpPNYchTZwvATEYFNYCuEvEpS+eoNURab+MQ9/f00dzcx0VGtLkHmOb+lHkGtEmSPZ0s0
3SelZeUJJMqG23ejZ0KSeHebkaTLuASKTUnEoaukZ+Fs9e+889hycFN9LX3UvBeGt+ymJHM3VmIB
KMI7VpodVPitTfJXmNF/+2p8S7T4mWYwqjTuwpypAAEkrMdDlibGVy/mbyBTsQqbDvqQlUit74Fl
Fycb2y+9b4ZXQ2fbydhwSe6eVchykoPVcrF2nqY/sCDGhPkrN1D5SJ4teSZr31VGGPuoDqaojEno
Euazoaxf3fEzJP90Dk+mlQWG0UQ3HyfUqnMq45Yxj616AXVB2wNdOyaDDnpUUpghKnaGVcPia0N2
saJxCCgHJCVDtplaDeSxv6N/Mjfp4L54nTAfLbs2d2xbyHJE3nDC11wtnhOdoqxZNvMoM6pdoqeU
oNEjbKF86R30FOXsFSdDHJBDtQSpatkb5R1uUFcuTaMVG4/tISWDmtAfrfwf6lkQnFvUX5gAgpa3
VQdvTokjyqH8x9dMbgx0RFCI56b8HozsIVpm8ouv1GKTlqCbR5AZ6pkZVeIfouK5K0F7C7Ln7oy+
d1bzC+LGjSPanS2ead7V0ueshdtznmrj6DgAkJc4OXjThVY73q9Lk0bYan8bG2lAw3h3ou4ionfE
lyWLj01N0btNS5Ol8UveLcVOyB/fvbFwrVKdnaE7gUAaC0uQfuzBPEsVpi13C9FGfGefpXur9BeL
baq8JOm2c4H1nP1c0eVT/MpxV4A+dVpgdhBU1WkGTkr3xnS9k84KerEY+iBD8ZVzw7X9H9lZjAq/
nbYm27tVp0n+KNyRZvSwxN+GbOmsov3Gz69l0m7i6jm237XmZNTZ3oGxFvbNbfwNl9+piu7imiqs
+f0T7bymKfSoq83U/cwgF06OvpGNSh9fZyCpLg7HAYkBKxFJbyWQdjHujOxgz0cvgWi1Czrrd3px
K+vnkheoZcU+ez0IP8meQ1+sa4tGcy/wem9dDT/3704kf6yXVILieV5oywgd71K1bzrHZlznh9zc
jsaRCp+9LMg4ZX3mfFD6d5ZQBIk81SBweSb4bnyKYkxNimTf6YdzaCVJUFSAcHZ9aEeuHyLyc/IG
9PK1EnsBBkG35SqNxlVjHRKERjw3XCdrPnWebBrjqlFwa3/E1bUw9n3yc8+Ax3YUjA6/wLNm0gJ1
9uWd/foAXRndm0+ETufQ1f5tG8/z9Io5agW/0dnnyNvW0FgI3zW0OP02Qz4jnbA3fgp4VMnlSip5
umjUjp2r6CG1KbxCqpWfPa5zQeGU3enNpmLRJSIf6ZestBbedrBfksEp98C6n2Zu5g+EY4buwlqV
n0cKnD2a85jB+nZCCWVfPUcLpEWdckGnLkcP0efiFJnNMSE90ih2hVuuRhrTiGOjbYHqHXKHUO3C
Ksl87U5ni24om4PPfxkazl8fXq0AQY1W9vBCxPgaZjhoGAqzfJvCJo/4zVCy7uY4xeD4NEG0ybOg
BmditXe694zAb0Jt4Hc965wTpuTnRJn1F2d60f3HJtpm6C+X+g9gcqu1r/ryaPovcbtdir+RlgiY
q6ox7ob0nT5kiNG29/oR0yFifv5Im5eUCsZB30XxtBejHuTkQzUVXlqfMH3QemYGqIP9jPLGRv3m
Uy/Qlk+d8dpZTJnajhF3X5n3zgv6PdJfm7KCAlal4jOBMKzqoVxJ8TUJvr7stPBtqXRfx4A5cxQ4
ZQGSpF0RFq3JeZwc8jv8H1r0uISvrvhB+xfEqGPvJm0DpH0xt4qQrIxDd4aJ399FkDZtdcnZnw0G
E45FngG2pbVWlGHaaa8D6jPyd1dedMudK7Usu9z6ZyJ3n0vyg5E1xPW/aoiRZz2TKHi/EKf77m9b
60JDCVCvfEpjsoLBVBpoVJ5pj9VZEWmaKOezTemjhWliit4cH1lGEh0iUpHdaNWnP65G54kVatmx
oevLczDfDVeDYL6hhQmHKWJy5fRv1vS2H1tqr2Y6CxNnHVuvZUVDOb+Rib0HQUAliE3awHbyhT2L
uAPveCBd2MbUG3v/evOuQp0e8rlfSy366oZ6DahMq9RZzHtNvqnx29F3s9wazE45iZb+Z+VcsQgH
KWHAuUXsqDi0LIilsy0pcxqp1soNfME3bteUgEEnKEYtmNzvhTN3bL7b/Nl1TmwZK6f+iNUHcrLQ
QTWAggHF5cOSIW7fjdrZm3Z4znuP9+GqKNKS71r1AV61rm2WW/dT657ie4taupFya2av3fDtlvV2
RmGL2AB5GxGlLEDIC0tNHUj95sgm2UN+2vHV7QgRrfYQM/j8n7r6bfaOkh6G/3zMNPGwBfKDETEO
X7Vzvdcb+trOEY/F9AfrUXU/yGt3hI2zOMuVbv7ImS5Hfzs3p6zhCuUU78mydlEpWtl2kc/KQxa7
XIRz5XbbMFYHpB5Efw1YyR9JxLQC//Zk58Sv2XDT53eJNsTojxqjVuz6Pf1bdo48I+VEEkQoZyiY
Qtqp+kNBy9KWb78nVLSimN0SybGxiuuIb4ovPtkwxQRivA0jwkEFOigfDB/sMcOl9pqOtHU63+70
2yE7yQgEdyYynBcKOfhKeBiCOfvVIBw8Sph6pNVjYq8RkM6OtgVWpErkDVlZKKLlgXqg7TKJS0Rt
NoR2aOS415E7FUJ9zIa16eK99N5hCtioi4103pLoVzz0BLvoctd9evumv4ia/3FkZV4NcttDxS1D
vB+TvaD/oCaJOVlOdzHPML9YnKq55My4HxD2j+SeoiKc6K6rK3GN0Q1XPXp0bNQ5X/IHh5hPPSC5
eGVerAUFy5wtnoEvZ/mInadOnTL/l36EYjjE04mewZXoz/c3DSqal2jvM3ebD2n9GJkw8Y4b0pLG
T/utinBm1gMkGbsvHygM+oSrpw3ae4R1+pnl5xrRAYEIiwiV96Y5D6Z5mY1927HR6jt7cjcD14bl
HQwNJqLb2NmDgB0ZlxvaVGTpD3P7OI+frsET81Gk/7SEFngPPT2lPrV2Vs0a2j8kQDPQh4/RPS7V
lWDJCkawTk5jSivmJ6CPVk47Ikdl86xbKC8/dfco7MdofKFlqIr3i7Npk6MkNmzZ4mIPbPngA8lW
46XIrjZC27T/V6Q9D8HR8V4GZztxi6UxFpYXx3yOs6saTnpMhTwyqf49EwfCItTiMa+EKdZVnlDS
Ux99kyZSsoI2YnB4H98X4+KrkH1u7fTf3EeQ3MQWCm6530nkG6s8edQXOwUNCXoRtuSksu7b/S3J
yfY0if3N7JWhb0SDeQZdVMTlrN/Lw86Svqy42iv3MdPH02D+i1W0LUwfkJqGsfaBvSYQbsv2U64G
uItJ32I3pFaxDhnWGZtBrdkDNKFTlMxykjxQRLJyuYC98hEvNALUF/qxOe2yw0TKfdF9p4imZUkC
e7mXxm8yuKvGfMs4AEw9wxmaBaDRkjF+gkaMx181J2stnTH3zpesk+SDAN8aXHP8843ulYi7rh73
yr/ip2AkiDcLnWozE8fkhi4BsLV4MkWxScfuUcWk/S82p0y8bqOPyUGzP75E9bmInEBrKOoCsVqc
v6GT6yXBKvMZJWSXIOvMOA8qsMtWW6f6pfOd6+Lnp76ON6PNjRXLVaShk+aXPtIS7JsIFAUnnjJf
moKnuSoIoo+/bQuuKvtthhIWAsU+OhpuRMrh1WHA7ganzZlLRj9Ic8mPLBG1RBT0umBIWfs0DO9U
son+QqI9qgtO7GjTlj8WzDrRqXCdf5UXCmVvjSgiRDljH2/2FDRvBuOnadpV5FMgeE/wUbLd12Cf
Ot6cFdLKztfetWzaV6XaozG5I/zxXxvRLb0zULdpXrqaJy6y5Hk2idGt2hD879RjTN66i4Oa/q/2
6N1sX3thvZp587noYlXQRm1bP438Sxz36FBxERPKIYv3sU3Z09G7wf9BMi8DdX/XWuPiTV5T/yUx
jVC16HqXrwlBSPRczn9+Q1MYZhvjQ5EQq/jEyc5e9vea7ZldsRD/YhpY23W26LvBHU5KPI/NRqTM
KgTTZNrKgAtm49HbH7onVfPpWLemunvGYGmOTbUpjItyyQPeO65BJ8UaE0aIbCLomRFFmW4VBZoj
qj5Tv/XtUdnHFj5cJD/ScoIJ7LjX9iYcaQ2emxkvrnseNGOL6nOls0uRPUFWMt88ZhUkAUF638jA
b9TrZNF2oahTLW6T90Mt2NdCMYYtbRJkHyrrGcXqKq0m4J9fzng7emi1o+HuZbZVOQWffDb4cmd5
9J0/RRsz8H/RbmTyNroRoaOcRriQDhpPEVQBfSUnmGfL+S3jGpnoMzxJis4NfRkRLlnxp09nvXl2
EKqWJyPj4cRBGOsPokbvtWvvrSfese7YfZzTIP8sIdYx7SQtsFX6LBQ8E8UQdXONxEs+OsEwP/RN
BM/PWPZmIPmaSQxxQdhZ+ngAuujsEq5clU9yeNWaJ699HOft0N7okAwAgQHPD07BH6ivbfdhssHY
/rFL9X0FppHPTEA4EGXxSpvuZUofau2IV5D+9MfCPUrxnhHrvsx94Aq6WmnbSsglpvJuMWDk8eVZ
YKwS8WTCXKdnfwPi01rt4vqcUXKZVqy53N5l+ePTj0G7+TY1tlQgWiZd7gRSx/O6yShijOudSl+H
iv4svYW2/k7HT7/nX4jcQLPeS/OraYdtYs1rS99T9YCYi+d48dRNadQEE9gqKpQapGv3bRkm6AoW
OoBEg/3Cpt0qH79sFH2znpO9pE6Yug6ADtEKj98rXSHBwkmNqDo/RD4Qv+Y94CQMlrw8FdUMU479
EdSHFpd0Ds2hO3SEevH7cFuWnvzeltVeLWJglKH9RXYTygjPf2MHeaz/eS1aJHMKicb+8GO8Q0Cy
Jd3vgyy3KCoObj/veopl9LugiSIw9PE9wey5qaOQXr6NyLy0pBwRB84K5m+trqcp/V4BMqyb0t41
My+7O497r4rf1VS927a285ch9IR+qiqqUuslABRbibm4AmuG1jAdgPo/HAZE4Q+H0cpulByux3He
pDXN4qZbEfkkSNXT972nnWQeHxNL25Tw/itIjd9WExslp8d41qHwYapGM1icbt/x1qS+xyVufSB5
YZagoobbuF2luRaQ4/OUWNbaaPVzaTX/ptwToVmRJeAX/sHgwkXsHejKWjWaFS4kmgfkQOPu+5vl
re+ehD0wIiNONv37Nle8wwtdxzTfGBN2AXc+LEu8QwZ3LXwIIsvflq0BRUnnjdGdSwmvV0LPq3Y3
RdHVTAfSWMhiU0v3oBZ5pGVhnUPnRTolSmDMdBwfPQ7oVbxEV6SE54mInzJ23sy6Xw1cmn1uYvRD
kGPGR9xJ1JtkLwaBWZO5vHRLF/r8GR1ZpJrjwJ8ymnHlqqFycZkXlDkU7MQ+yoplqznGqavkzup4
T9FSjokIWs8N4Sw/Gs3b5dV4bo0pqJzxpaPCDjqTvuX5HqapGzvRTo+Akm/joA52Hq0pQqMBklZf
klNYe+577Vgx23Wg8/T5eHOFhNe+6OpHRQ6pKtou5T5JdCd04JoprQMr0jfI2W+awxUseHv7eTkm
BdN7jgWuF8bV0odQ/FfARJif3a2RlQVJ0u6arqdwqt8qfaJwCKEt1B59tHvXrNYC95+V398fPjsX
M3rmX5/GutFwD52xrMlwehAVE9tgjk8DIFLv1ptYA5PTQX4mZ1oXYPFAU7/67D+mZBkFzkDXOTPc
b1vxfXuIiRyuKLS1jYnazGKEpHaZAm6b8l7iY5HVoPoY+2yfj8Xab4u9rpeYO7NtM5Uf0MkFpeVJ
zL9G27QtjMxdbGiWJO1TtrN2x4mMwGgDX2yHCj9+ksUk3VfUnUXcBoK91BTpMfdGmoTibTRM1JT7
GnKiJiym+ljFnOXe8mIjeR16BuKG1H5K6WDBhnslsQ8aqOvtEWXRPp8J0MXJF/kJCwld9NWyRzOk
WOvozBXWE7V3yKemCx1PxSrDgyDb+K3h4aUigUwcdSstlwA/W9YbzcierP41H9jyOszyhsAYyK+T
I6Opn5w+/8hmgQiQSnmn3E0ypiqCyUrVjHX4QVE+lqjN5HqCW4qM4tRCitU9RzLTD49Hxv3RqPoy
I5fsEl4Koww89A8oV3FzIwFfOOWjlJYy3oS6YcBgwXHa5FBG/SqL6nVZQWpjb6BSDi0kqfUVFxGh
Z+itgejrMGm9nQnASpBjmA1TmPfuysytLQ0Ra9MpHxgzD5h82bQYinstiEnU8kxM7a3AL4TR0sUD
mZbgYTZFoNAEqAyyKnAKTFl9c/CzYVXdd7aE2mJpdDubqbdV8o/6COrlrOXdGGHdhvk8sBkuwLK1
i9zZI78XibHXk99dcmIK/EOlykH2TEx+pMmfTd9DYNuArlTHjoWwq4rA0MYNJ8PeQk83d+3aRJTn
j8VrrbKDmjI9QCh7WZKIMjZbPlYO+kTkE2yGuNcyu3zvcKSxr0G3WIhhM0M/NwOQuccHpZOFP9LD
0jKS3Xuwky3WrHDMIIAXvkWAUTxK6yiaAkLJNlbkrpTwkBFQolgIbGT0845owl2A+by2wEywo/J9
zoib0jEbV0i8+HLuvetLFNYEdxXLKAOhOeAamVxT/7GtW51rF/dQ4q3RagXxdN/Xm8Aqy5PuYTI2
OFmqrkSmZNLBLX4srCXBnNtBYsP86x6Saa5SnUq/QuDi77rfikG85vNqy8gXWh8n0YbRoocW8F5t
WGcDAqDBs7GKB/JE49Y8lvbybGXWDln3ls6VJ5I+b5DD55pfzjCJrdLCya/ARLNxl9AlHfdii2Nq
jZcshJ+76T2jKnSkhzuQeI6bK7WPekQc6kEAGvrCwoENQyQQyP6attzAZoZLlPboW6xvY7nvmdgp
r6Q40pmIdKVuvmtxOpvu1p++7taaoeafhvuhQ5xL0/cg173A7MD/NchdSHtGYTteEL3b3zPxXSjt
P3n2OGCxDtvIjnu3fy/QOFpFdhkB6PopgRsuMXnFx7Rttnj5IXr6QEz5xbarvaGwxFXD1hTZI9Zv
8FBIWvj7vS7MvWH7f41I6ebNMd8k5VNF6uidabd0H0yGl2Ly+72CNZeRfa2Mfo17nk/ZSdpF0Rla
HEiO+z5rAPF95z4we3yMiAiDSGtuhZomyCF+YGlCL/lveR2dFoVFbezRUybxs19O575QuAdR/Ts1
0bdqvruPhmoLxAytkWIVpGM2zaAYuBxszIkoru+EikaMAC7HaayofJ0/zIwaa29AzUP2AtO2jkkh
LRQjdK8faPqACohq0hgchNwtPGuY9BNlYEjWIpZU0192d9Hm7HZnOqW3xBodXTWrHUTbjzdZGyfN
ThMoI86TsI7Fmx4PGxW19sM4VsCHHukWlc9O461dqOVIUPkzkJXpNt46vq+OcmaXx5eqs06Itnto
iogN3DhZdfpXWd6v7y3nluzPmjo72+6YC8vD2OYhlaAkgiUHJy52dxkMM+969pCi3UEgMCUBEGOY
LZjJtKwsJ6ZhFAC+0rixPYBcAMr4fhlqpokvHpVZO6M6ohW7yRNGOfr0MkGEhmziEG3DZjKp6K5p
jIS93wwF9GuHl7yc2mpvJ3ZgEqbQTA5Dtw28QlrCYoGJ98PWLUrUlQqteVbaMlRkwzxqM9b8DCvd
Q1ULckYJa2ZN0m8+L2hdyJbCWu9OEw3mzfCq2ttQUtpvZZpg6aSW9zvrvC+91f0H3WngIAzCyV4X
CxrLdE5dl7ntS4X8440UnWI7Yt1aj45CEy2QCVnkne4ilxqaVVPldNtbxaUS6L8QEJFDu42SuDzZ
ipBALAwa247zrga7OVIa873kndriL0zxi5eCjqQ2p5QwiS6EX+PxjJeEZ9pKTJR4AHkmQRW691rX
rfluzLF3Ne1Z5oGaWnNrg2kHmkddqlGCOORDlB0G0znUPmEYdouXejFH479qyx0GF3luyALZdgsU
pYn/cgcf24dN7iJd6lDrTQJbcY8fEg1RiQ3eybuzNH9J40dfm1EPY3mu+UlfKHKtATF8XPdwfVkc
HbqUpV7masKP6ptQTxipH5GkJXsaf5EtmVHagMY22XMlgekEnvBknfpAx3QXEOtiYtG5ZQRweKSX
xON1rFP3W0iHkJJZgXh6VMzmA0XHhmNHlBB1GgLscX6C+9/EMT2Z7uwS7tDRUtRTUgIgNYzy2zOW
ZUM2uVzrBcEdOJI+1aSNMeqoDlxnIGYA++Q6KxxE70xTHSfnnNzcpa/+8qVnvU2rkgXUNoWP+tol
YgS7sDk/56glwlHpT3Iaf2q9zQ6lY5ylU0Rb2xvgyMkceSPihqu29/AYO2SrXP20dreO0fubpR2N
d/hn/xlZ8vRK8guR9tRY8D7Mw7Ht2mET02l01H2hXvrOhAX25bJnhcTLgzDrxmNiX0vyB8JKN5sf
HZHktlmmYVfCmpKVKFJekyyC2Wlji+l8tLQfV5TF3sgx4qqUlQIrwX9PfEkSBSdanjV4lhudv68e
v3OdFBR/IrrYmq2n1GvMrTMiIWFsqXPtgFxFB5fuwKqdWHI+GeDBQIHFK97Zu+BzKZ2Nn8r0hDDG
XNPcow41ZlRGsbKf9oMp0X0IpV6GacCN4XvAf7pfvdBGyGQ6aBzPOXYWfVVkdru1MzzvqBc7G02I
02+rO8NTj7775adtEd5NX6QADA1mxJxAVNExkRW1M4FhxAzTaeIFBmWpYLWcPCVRVk/8FZxMJuR3
pUv1YCo95uyc7jS0iHHWgSlsuyH9JZE6RdM8ggiVuY9BoYH6ShrJfy01BZBFxacxrM4jFJa200LO
3LYdGQ9zgtLWAwnNMjVfNOrNUrDzg0rHS2pQLmenhHBnLkOF69e7usq/rWh5lvmEd+U8pOLqJSTD
4cYkiMOfZrR+aGt2cVtxipv1U8YIRVlRwilKi/p4cSKnvOWT5XEXUZnAMmpHe6pO72kShvOiTQpA
kwLSjRPxm84jHz9IJ+Zr70p6u6rBQ6gLurCeTJqGfbZXxej7ns9GhcfSHPbjC+EBybDho7f7tFsa
3nygV4ZBVa0l5V/Uyhbxj+XH/xhNlrMxldV7ASZkzy9xUYN1R6uEOI2IOAPc5XGA25SzTUbRX6s3
xaOuvOi3n4URw4dH6d6NvEvE9fc0jnZ7tDWEhVKjQ4zUN5+j5H5eFIsRTk4adNF2tphmbQ/zadF2
w96xDUj9mGrxNQNP5gR6MvoGIcxKqLBrC2IM8LnWOwsTUUBALujqHM+QI1mjt5hvQVmzyUTtCGZF
416cbPha471GyThVUdzJVmbwAC6a4RxH0hzQPbEknIr2XbbvG0wj6zEq8fra6IdNRrPFi+BmB9KY
NUG7V95rzMuiWd61BabbHjWLZ8L5N088Lb2ZhgMJSqhh2VdIcEZDkmgo2VvQrdrq/o33QBIpqi5o
Wjvadlprg/tkzUbNHbEhjRcxbYyGZOpGeNWnBpYVWTDVYZxgPsfTR+S4To5VEglsuEh+ePP1fIMu
lndISRxE0Nyr1ky5h2jERQ1N4TPJ8wg071lLseZ+Ltgd1oWu6ADPqeFggPMBqCJ8IKovyqBOZ9KJ
7sLAyCdeBbVdE3RJG6NbELcYu0gcJDVyCdX20QpcK6sopoqidj0s9bke+1+dvN7hUTCQoUCIsms7
WsW+a204IhxKNiA6zWlpNxEjr/nRS6yZ45/kKicGzDK/aDP8Acbyw3qUrFdM+3ngRzB/fjwcBvcL
FS/6AtmYNZkHpobIloBibnT5VjaOecPdoN4JAcJ5e5fMj575r++rzArTYjQY/HrSyGKSzvaQBv3e
W1Dc2ES3Xpu7/jEzAalcdpvQ7XO5KWJuYVxZmJTtzr82hYmWsTOORT51FzwCNSrLtAG0ERoOm7p4
95biO9a8+pPNVaFOivOa95/JZGgpkQ0gB/Dwe1mSnwkqaGFlaw8vfZdf6kX8RSq9z7bO9I3M96ee
kUFNjXvxhTadoyTCzUsfaRO4ejP0ISl3dkw2g+h4QPBYAVMB7E+TuDPmvqbvrCozPqMpog1RxMRK
z768YqB0TlIR3rAa/TGBA8XY/CqRw4b4/cEOaDDWzmaCBNIbqc3uHReKGK9EkOnkFZwqITL/lsY+
fLVN+eEcC0B+DZ5EkMsST/5H06PcJKhCbBwnvcQg240ygth8j3pWCYCWqEqgB6gi/aUU87F1xsfG
VgCE9XC1Ru1UtnnzGkVOhuyhARRQg/VsIb6GBemGH2l2Oryx/TL2FFeXrnyleyA520msXhx2EPb4
CbDWwqBOyfRtrqtHjFXPhYd7ysYwyT3OcbpamuatzybxIDOmP1toJBmlhOrkdjV+NBYC1W/MOM8L
/kB50evitYnvJrHZhdIqR82gSoTB6J6SJINGLZADHleGBzqxkkP/V5TyV7ezEkAKiZBwoKEbMqh4
YbJYDUFtaeQw6Dym0dZIqb+lBNZGzU/H02rs8U4PzKRB02jlVqTqnzlIks273DvPfXwvWvARMNgZ
wW1tAng4syEFBHWRmtZZ5k5ZFdr9dPArYz1l0jLgWW2DQP2s+6MeXIZFznRTLGivi8X9TkHjNmWV
ftR1iZ1kZvmpC21ZZWS0BGp2GwCEBb7DI/IiLOdEftdSl59EpN313DnIZGi3sGZu7KLBF3bNwW3O
MJCWcutHw8wMNns9aRby1bJnIA22Tq4xJAkdbbZplQzNTht9Z96oNrdp/vQmY0854sjbHxnoDds5
IlAnRiv+yv4h9m1dEy7RG6gHxZh7G4eEccAJXSfhkTLcqxGP6rvg1c5DzdPexll8yRy2l9y4ckPW
NmlR7uD8DlahqqA0x8s4dMMrPwUBtOjQSKXJPUmA/FVWxO4ZCvdZxyC5LiLNxY5k9pumgMpn7E5w
OOivVkJRyQ7xiE33p/c7eNwSLDtuOEi2501DHtPechbsv4U3y0s3g781rt/xhxy2JwtunHKX7Jzk
3W1pMfcxzJlMZnlj3yT5gVCusw5XyvC0ykuF+x83BhQU3wktjXKddr0LhtK8zGL0bhrlJJshGeQx
EsoMmWwasE6C5T2HCP2Vayc+hbJ++5vfc9mQnjAxDq52VURK/ZCNNZ162x6Oltm1+3jyojXQDzCl
37s7YS/2WpN6zy6iqxOvWBUUNs8asVjjTiBMOg++aPapl3r7oqV01bMzrKtjXwGbGTZEx1Re2pGj
RQ4AbECV1h00xnDUEkkCnKch87wfHNEQD+8k2oggd5XzUJVm85HrXXdoWj+/dVMWnU1ryN50l+5a
c9RUMObpvBnmHN6JSKuDC5/BdKjsBP9JOx9sR/+mrBnhjuWt9IpsdZn52n7AbL6zY1OFDuhYkLlW
vQMiQbBg6hznHh8tSizzMJap+FR6YwSzk45rk6CDta5lL/n/pV1IBDExYN2jD0OFU6qBsflGtDEG
43dR/buYsdzrmT7/84BujtaEdxsmvjqQf58/LTqaOr2YphOCbtEHOFPgnTv5vDgpATACjNLWkJFp
Ivuq7ZYxiclr1fm9/ef2Du8ks3RAo/n8iIXLDCaIqhU+M2MFmQ/GKg+pP98zhLQ6mPL0rlgfCg7/
ZUzCDv0/WT/MZ32Ec6iLa2PjTT79oDrUqurmmnQEMCwHXYt0+pC3n7SPqHaPrWuYf6OJvbmbFMtR
n2rLJmUI/8kJZLrOvo5iLWnYAcjuOanJuFLM/EtYWbdqkx6GikHXZ3LIBVFrQxltJje2oSEa7al2
c2ediwm3TGSV1JEhZ3jO/TZ6F6pOXpk4/Peushdg22HhncPTvHFmw034xQzuayvtbFthsMH4h7MY
YKip3pKm72Du8jzoiC7dqMEQf0K/OsgcF7ylj01BgORGxrCFtR+TuUka1aGqgXI1tx3xYDKBk7BW
vNtjQ2xEhZcCvHFO3yj0mVlK8EbS9qzoqF+AdRyiXI9CKwFXEuROzODs3gAoh1IrPwjcy9fU5z4X
nfZm+NSvoLEeToRXtS9IorsHmGkLN2IMlGXk0dHH3IeHsIm/wXKoqNexrHh11NLjUsdnKXXvuSk6
ZG7FCNaytM6JJ60m38L6LZrWwUyg5C6R9mIeHTOu+p/J1UQaVpnXnZQbGyDuZnpsEXEdiAQZt3IQ
I7qmjHibHkupW9BQ22YzmJM+mwPDL46mKPDZua1dScoubm+Zo+gAaRmKTSs5b0PHnryHuMtGwGnD
OjY2BshZRvNuQRv/ZMOaIsHvig0zKZUuGBBORr5AbGaiWpu+ZtCG4JN+WqRJWCy1tl5cd3TBmHTk
7+1cWyvXE8Q05bqD5Hb23voUND43rThfl9byai0WJBIhUhaQaRSj/ZyRJNVRne96w/jMEy6quf4f
aWeyW7dyru1bOcj4ECiyimRxcCarV7+WZEm2J4Qs2+z7nlf/P9z5EdjLgoSdnUEQZCerRLKar97v
bSa6D001zTQ/47L+PCdRB7HeKqAPZGNIcGjZ4eHkmvKozboHeLfUbUiU8MkXmDGNPTSZsaMfh7vX
vM3Cpt7HQ7CM4D26bdp+s0wwt6ZBIGDBO9vQNMjWbae8bTYn6XeiduvrpIx9fOT8dHDWjaQXWLuO
eTerUiPtru1d2cZ6m3KPu8zKsKX7R1OqcXIqhdC0b8nT8U6VsDtq+xZPfAPMboCwN0X4oI5zOj9i
yVsc5mIwj6Y0nLWn4/aIUjvfldaMh1FjEiHJrXRdOsr/lvZUH2CV1A6zFHuUsBA4Gnb7KI6w38rh
zPmYGe5TXZg4oYOuoyCHs0XUHpE+NgVcM7wMcVPexXlmv+IigImbDZyf4fM48yfT7ZvHytiHDWvV
oXzYoOLvN85oZjdzOUFekAnTCUtDkqx7/GUSTO13+WRGSNkDf9O6TvAoYzpynB+GfBK1kSFjb41r
0lop8zkl9sB2xX5sRLaLxtw8sgqWDhTIZhaCiuKCRlpBn3m4B3Vfu8rXKwMR2h5IN92aIgqfR3cS
l5no6k9ZxwyBdZFBsXRI2DYM+qSpEgYMzrDEAxUvZI3HCUazNMWSvP5qhlH1fZgwCwKP70h2J+Ku
CrLyNu/HV+E4wS1VRca8gtXs1UTUD86cHzynHI5zmTtX6IIxzqMNuXFaG58ZGeQICdHK9Zodvqzp
eRR9RfxzQH/OiwC/opYg6LRo0OlUGAFD65sHOMkYKWNSTBByjs4HX4dd0LDYTGD7padOiZkEywRm
D5smQI0Wuc38OQk69diEFG5DiEQj71sHw0ft7VJbZQcBgrWKo+kZTzcwcW7IGHM4AgCDBJWNq6zy
cRwTDinKFhpC2MAgpx/3CvPEnyFUslVaDP5BZMhI7QweXo/JB40A7jdmhKm+cpIBANyLdnTH5L5j
b1u8kYq7Zd9aucgvVzkn7zYnTAEVcoFdVVd/nQTs3Mj2b30HUbs/5fGmxmwK9kr4M6J0XTnm+Hnq
IRjXtS8P4ZA+UjW1ay2Mh1RSwK2yQVXPnZNC+zEH87pL6h+KHA4cExDb37gWalk9GdmtJdGDtuSK
3rn42H+uyhSkWkmIcqVJuyuMfmSzpklMkNxTiSZyYxGScYGdlHER+KpBthzSCRIKFz3XzS4x74NI
Es6BtRxxnFX2qMU3rrLAStKArTK20toazI916FDAVcp09rrgQjxIs38K4ty/1U1XXxdR3m+5IMHs
G7LogeYGOvIahnCEb3G4mtFHreY6+uZlUXHVF3V6BTWDPx0fpQHbGqjSRdea12lSgrfoFhspGeBl
SHWg0gdcyOShm3PzRDcIjneTw0jrESvA2lm+Q2DGFCJzazfgrpX8ag8iv2XOYbwQhj9w0oC8Fsni
zvUl9IioIMwuilq5aSQYKsgHbnttxmlZGtZKq5xKHU9pX2dyO6LG3vcVCVNBVdNrdQsAdiuv1nxd
wsS6RuLPaFlXs4BlI0P4x3A4oYO1BbILKEqrESetvTW39ymYChBJ9jB26ph2QbkVRTDsMfsUL+5C
Ki8WiSGrhxJS2TUkXVvcOL3xzUyHehc1aqxWvSrrbRyb/aWXuAM++fELamt/zdkLm9fSCHqDSuw8
r5quwlkBM/QYF+E31++qzhLcvnDHdbvwBYubbBdAscDwLBmvi7zgotF6kJoMrgKbUJXU9QI2hedY
2T6aG3cbTGnd7qCm0aCevXEtHYNLpAWHS9cj7cyxvfIQy07Xespx9fKVFy5bf3IMwf2/Bfb8CHKF
EKwZLOeqLAqLGL20xeOcFioEfzpvzcFq2/qH2bThKXK0PvohbOKauKU7MtMWfyq/Zp9Mkxi4PJ6K
Auo6vF0USChrwoVc3sL3+E7n2L718zG8MzXawBxgGUsT/LisMv0hQrqsoNiI++ht0yYP0Ftms3qq
iH47hPiX7NHIIvF3AoH7CHG3Q4klqhMs9R1F+t6wUAQ1Jhgu/Flno2TwMnBnP6i+HE4hXkmbuEYb
YXRVtB7YldfJ6DlXfU5mlDvmzwHBs7vAQ/GbTMWAWijU29ac5Ke6IPK8HairTKNNd9Y0LHRMPmum
ii9xoCEGa4P53LOkpNl853ZLY3W20NXEM0pT/EoerL71WNtiESbAxWd9YFo0ND06DsoeW4Eipz6m
p1krW4w97Ma7sAHXYY5mLsZOAQ2STxKBfL9t5mj6jLajWXsNiuco9/qV7yzG5ebEdabW8CpkSZEz
pAllYzvEl54cp7XKu4e8AoDqUmGs3MGgG4xp1MFye309KHQBK1VU9OOqomHSxIE10uSuhTNdZZGF
dWw/xp/8MvvOBoyhee4sraEivu8mf3yws65gV4oRcmoXlrgTWp8n3Neu1Tgl1PjwfTwK9x68PHrM
qxiz/hk+h++O4S4UoPrK8QU8j1kWe/gIFPna+xG42UvLbZOXYkb7mfiEq3KsiDQcXOq8sp6YH1jg
cfRFEAQAHsVjgCsF9DVovgLvbNQ2c7CRI02oVUyzYRNUcwS4bMgWVLXKzLWQvLJ2dq0HJJ7mvcxi
yB+S34mjr2AHHrfqrN+kg09FMKIAAinyDzOyAni/sOjGEgTP8Gl8xD1tXeGzYaeRcci6OvyaGg7t
A9Cyg2WM9aWXusUGzgVc6hxjx8s0M1uOVaMd+TSUtEQWJNeEesJS6Rt7x0sKd5Pt/SAOFzJ4FXhX
qay5c7NmMBEvZ67gkQGS66VEBNQ+9uCBj2QVSLufrtK+wlI/KoK9yR1sN0098OUYLIYg+E3QUo4r
7LmDZqtkU+xjHdsPg3TShykKcFZwy3gxrJAru0FyGQy0fDoqFNdym11YW196cvPuJrxlcdI20R77
inNLqt2gLnzrB06h/Ub0nYP1nhOYD8EYNk+mTmBlIuoBRG9aIKSGp2oMaBCi7erLWhnxJ6Wpka1W
OiAmXbetcyhmRZS2X0ZsJe+LNsC+k/P7RUdIV5OeWyKG4RiSDjAEEtVYeOtO2FtrqH5578g9TQEK
4xonSSx+RpqA8XjCPdq8NBy7ffEr2178xcb62JsYgxg6adZmWn4HZZA/+s5kO6cNt3WsmOuzxsNh
NhIoHOgHUMMoZ+VX3JPNLsxenDSR224Y2895x6UCNxJq7EG/mpITowt9uaOEgOWi7Rqsvhm7U1i5
0VXRgZqa0NVG2S+yFjmE7Dpm8kXT1OfuDl+hnSrjWIU6u0u1U50sAC0QVRBhaSpUPs4ME3OcHAjy
SUQIA+b5SEEGN99pGfVY2LUdqRaDuwmFNd96NqUEikHwHvoq0Jq2I6Yz2youo01H0EQajz9gmOcH
bbTuDlnxtMeFsD70FXECAobWS2oNwwz5WjWHgh1jo+aG/VSNyfWEOhk6rEkwb4w1vV+RwZWmYJkS
hseNNVGORwMqHPyp2P0K8welD0WanS7HcF1fNgYFxUzU3BbPSNI0G8Ia730N/xaftfBoIjjHlh/P
totOxnrfuUOGkN2p9n41tzhxuNNLTTDEDrk8+wWmgGz/yFnpFrRPhEpgpKUyh27Aoi+hPDiY9Js+
jS30cTGI+WasWsJCSUfdY/yKJ7Dg+B1My7i1tOp3XL2sw1C34be8NI0L6cfJei7Gb71NCF9bZNHP
HNM9OI9jszPjodwNhNHubMAu3KwCuTNnCLt0irkzkgWwU2RywEyFlxYWZqP26QTcGEfWfsSZezVJ
dNp9YNP9if12O8vGhWNKaEbR9s7nuhyA6pbNdkLXd9FLw0eKDAa+isb6a2Io/VVNNS3FwimLCwyA
641j2XwPTASC4EvWwT6EOZdvaUP4BzdGd+OTnbLNSVfGKMI1DkkYxNso6Aw21yDfyglqcmXpny3A
yTpZjMAAevDuCRMMTUzMdNq5AjPEeIP/CLRAy7Mx7gNRqKslC/h+xL0KywVMSRCfwFXobPPCT2jk
DY6lT7LtydvRzhcqC+uaKADjysFXkCIFh6m1xFl5g1j4B226hULluO46Ei7OS01BcEeSdBhAJl58
kdowuFMc1BwPJ2YQAKzW089ubuDDWPgl0V+ob0JvNq+MpCyf7Q7PGQfR2bZjOt1JSqDLGDeAde3A
SknjOLhxaUtdD0x9Dql2gPuAIiBP5k3WF/gGhvY3+kPyiPz8FcIf0Bxhx/t+cNpNFUhn73H9uySA
wrzS1tTsOH/LfTqz+cV17qH5zAbMolS0i5LG+0JLblxxjxSrKoP66zlkVuRT3KyjGsiECbjGuwy8
JINPWWIdsqIFE38DfMUQCSHADSUi81EKlGdkX6/HooB3afQA+zpXSyXnfsIiAHUEpkEYz2F/iLAl
XITpU7gPnYFkxzgv1rFjvHLIRwpzMTamIZ7VLvbd4BqmK1zAGZjUIE12U5uF2lkiewbrCrYVmOJ6
6i2DgtOIrgDxwu1kuBRMWSl+zqH3WCN7eXRSgyXl57Z3crtR3KAvrndeGlFTIXdDUC/J6MW4GEcL
OH1EkelNPUOsCbPRPgQW9JIAS4Uakw+XRuwtXUj9bAZ4R3Mr6a8sweyYi7nchPGMp1eIYjAXwT2W
JIeZDD1UWxX9OhJDqcGmFPALDaNl5Ok+yVBXUxqA4TWG2DYpjsChK4Z1IXJxAdaLPUUalVfCZR9a
e0vejhwm984QsIJaECFswBDxJIW7z8pyvmtmx78300Zc4709ryMTeMBzouLg0ck4QLXF4cCknNll
FmYBY5Q/NTn9cjbc8ELioehC8p8omktcLVejbt3NQDrNVuZV9KzyiQwQcEI4m0D5l9qw5TMUJ3vX
LFVF3/flvrXAn0HC1NWMlPwQY8a1y0Z4tFHUY7wxQB7GtqB4SiI3vzdsNLdcmSc4W+DfSVp+8qbR
2rFLYARHA+bQJsI9paFR7KBzuE+QOnH0SDUNKRgKdDwLE+kqfZox7XCWL7puJxIsPVYj7dKNXppD
zuzJGSPXBPpyblZQPRoP2Fm3nA2QSZdQQ2E8qiTDtSIN60cjG7HHolV4i1c0r7gtsxM27rhzKCwk
m7lsNr49lHiBCxD4pE6v/bScPxUUYNeEUh8HXCs2cd79YFPhiuwFHfUg9vA+mSY4i1Dl2tB9Vg6F
IlkZAM0YsIFJkJnRpv1FiU3gtZ+B2tQVmCQvE9LxKE2YxK3Y4679OdQcC6u8CzE7hgPmp30pNq6d
/MT0s2C6YlGAULSCoQSBF38O8zQGwwvCkq8NPhcXwxxOTy1w+Ya2bL+bAtzrorz1qAhC54bGWrFv
/J6rCUppTBVIygnIP/qLlIVCGlM2D8xijbuMt0oSeotZ6RRr2TgVPsMcQTXZ7q9ka2fXlY5oIfbU
s0LM4Q13uorbCby3+1In2V73ntr4E/DQwslB7NsTs5Vm6R10v2E9sLdRMUP96Qs94s8JltnkEZTw
wnevR6tEMJtcz9WpEZifYOUvvthlZ3+LrMVIy0Ub5OC+so7xPL0x/cFdO10y7fLZd3ZaePVzPDTg
CS7XYyKbBehMOF7DODdf2QEQncapS/xMQgwHd4MbLBw5TK2gQapDKzrNvewa/mhGZVVQfVSl8Vov
zOGiwkYnh+S3J73bvaLZl2ytUTavftiF340CL8o48aOdWUU9AY2L5WXSw4iG/IattQTO6svuKYLj
9Swo2uDhIjZ1exCrleeTRRSXXfhIX9inLE+T+4FkkZOHJT1M+6nFumogYsyuaBkoqDf8W/w0uFId
bBgSF1UHXrlOAGtgwqcpdNgIv/zrKskrIJMqu2C3mh8tWRqXFi38fVp1bDEUK2ZH5QQ5htth7KK7
88ULhjXPjQhOHVbuWPqDL6XeYzk8Fi64ngmIc1eNrr4K4JvD04BQRwM2ZLoUxWtsjuk2CZKCzGR3
EZCTAHjvzYW4sLKOHAWw2r20kuiTtSjChGuG1+BlyY9M0o8WEMluRQHXtDa7ceu1Y3rFXaM4zmOm
dgYpaDtcWsgmcJKnyJBVsW4OcUGsC35xHjCtBl0nGGVjBzgoHzK9lfAd1UWY3SBfxZek82mIlK2F
xCMGh9DY/iwOKe1T1C8uGxqP03rIYJdA9aQLAJ1vlNG8tty62LKbRNuWpAiGIOhi4N66mYjfZD7I
Gqp94c+vfpEqZsDC7cij6jJoghimq4FDu+C/wyFZnex5lvRnx2Ljqdbba8nncmoMCYSPwRdmP0/A
y+KFTCP74MTFvaiaagfc+28OHVptcsdX5ugRcZSMX/SgyxtkTuErp9t4AysE4g6uoIhHbRRVHUEB
GD112RFMeHruC/YDGrHFYUjdx6oa61Xt8iO96b/K2bQq8m643uE7DY9ATc8T1/CVzOZoj2efXszb
0NBJa+nxtEwZFttV3PEu8IYneQUxSselROFouEStAEWVVwGc+lXkUGd5bbjtsCfO0c8O1pIO0+L4
63nhsG7dY5+E1WOhMOZZ0oyCK29M1CWsvnLjTBMdUCGnmyrONAd4q2/NHKyMcL90H3Qes6Z3PahB
9OFpCxK8MXn1dQXyfKSpEWEOm3+D2xNsMY4Ojk5YmYexx0ouppEIv8jKLnUQoMHNrGLfS4zm/K4O
7sbKecWePr80ix6Brxw0Lvv+vJq4ut2SMMX+DKecPYMbuzkW/r3jwJUM3BJkJcfZMaGjCRZS0z3i
3nMcXTQGkQn+IAfsiNq41Ld133COemqp09B+xKNIQA75dJNAxJQkxCkw440t+ZHRIdJQrLi+WYvf
c37oWJOY3bJhDa1HgmmEGgX/jObenjThU5yaN0ZA/BKkRgM5DpaZXFwjjlRdfguWCjqvqv6Htvru
NXO6YJeS+IXPHI4soeH3ewDM/EH0U0A0jGppcOE8G8dQdVwpJiBrXAh9yCZXrYvumnhRsiUsDAbU
xENadXvVuOgFbE9NT41bWQCMvrqEloM+3DG/aDwl4hjICe/D1sbJjdRxLDW9vQ114hYzrwhhFpwO
4u2GDTleHSyMEjgthU9soKg2fURmOi0JV8j9EQconHxaLxVkJprqsoSVv3Nk711U2VzuDRMyTTcb
9YHVR1XdALa3sRttAivTVynM2A3lHVtS230uoRceGgg095WeG+YWQYo4KcQ78OjhAsNP1qzbULdP
Qj/6prh3U3vYxMWkrmfX/mz1NnbyKcdrm9OkgHmp7ztEdddJy6FXtMyPyoahnRpdeKC7EmPcQFrG
5BGWXVfQsWiuskhATSm+DImBLX2nm7/IzUMiUeBguM3dBlV2MzUTm35TXJkeagHZoRllhXZ0qPP8
gLuWgP3dxbRF7eqFwpVyB1YqnjBJ2rEPKtFe4LbFxMUjyIC6xB02+6ZULXAODKuDHRvRDfNKXpDR
NmMmNbuICcOGeL4i/04thErWbcsvhCKhHu6Nzl2Z3FChLlrITWqoIOB63NJdabJhQjkakxpNUoJ4
xoCDfi9ZXOyDpto4M8qVXtVIrSK/ea7rujmJhmzHoNLJPphGosxDZW9g6r5AAqAtiOnmdcHhs3Xa
ANf1koazQqW9ht/jHtIYMwHZeez4k/W1G93quqGLj9CIFlBjQmFOoXavepKLNoM5vIx9IvYo7vVO
Z6r7QWqRc2l6Md0jT7xi15ftanxX773BewldDbmtBkGggfYdoq+5pXvDRTVKCcw2cHvT5QAtRHVE
afUO2J8o9raiVDPRgmNWY/s7d0IVqEjw2qjAQDvvkcpVjFbBii9ldugMGRwtu83uFfdG2OPtCHAP
RH3JpHqtWvoUZVZwgdAhp5Hfi+1gCailjSlWrmvkmxEhL0klOVaF1HHrcUaYCTOw2HYBx1/r03Ei
oC9EIheN+9EILYRAADKgOVNLZBZ+iJ7ttpcxmRcbPgVX8VBMW53mPy0SFDf4PKXf2gmg23Y746Ui
6AuwQbaoENV9RYV5S4MNHyrhj18p+77ANnMAXZHFEIM6buoO4GjooSnEcfGdh2NJFyNSjyVwpIjp
RukybC7HVKlVU1f1KWTbOYQlfpnw/uhQ0Fe1cmTssHFIVqGRYSGJS+z41iYmemNmiGhVxA3KHb0O
qb4/+RcW6SYUWe4EvZiDTczYz3TEfkCagtnUuPV86Xk9bsehTp5bH+RaWzQdmoSjwRYD7xAkbN0W
hgH2Vtc45dcNFJ3hC3GTQMtJ6mIwIvDxR0kyjsWBNo2xThIkkL0ppy2cak5NgZhCDGQOzTnqSY/I
p03bt3JvJQ0K9XoiHYFe4xX6k7s4SfQjjKB4XeWVu4fmgr0Tzh5r4P4Q/UDH+Q/hHtGMgHjsGs21
3ToVTQe4NrQJFBeNbiqDre7dn4HX9QEd0nFcrvsGVlYoplDR2JtimBTgrw9lGU/cnn6qM3WXDoT1
gCowDhIo/FVSkzNLIgZlXduYzzCPnqtrkiM7mv4E+TSYg0Nb8OyeVquNG6OxIH6R1yRfhg6OluUY
uJ1jZQh3LbAvmzIAUYGw8d0Zxu5n4OBfqDD6NdLyhwaY3UPDIRh70tPy12U/GzNTm17SzA8tVjdG
EXgKLhamgg14HWksvLMQ3x/xqcJDc1XUdCh1qoZN5YhkX0PLvVBUVgQkUrqtGo5bdG9ucqiJe8Ld
FJOzSKNb6TwLd+DEqa9pYs1PDsEID/xvSS5oQ2ObdZGxVV04IeWDiwQjUXw3OpiYAHLV98SRETeF
xOKOWvFq5OJ/oHqU/I7UnPO5tK9cBwpfg4blgltpj84gbi7gcOBjhXDl0qJlh2eIdDEIie1Ly0wi
EkHHnayQIpd0RzGs73vDeqKFjTRSWYCSjutcKp+KkhMCXZMpg22ZTfUN9uH2tp6zCoMI8gHcOkLW
xjaXjRJnIJsf8WsKybJY/D8AqGGgRdFa1R3WNY4NlTOwjb02+2gPe4YmAlJ3mj2y/9Io1X2ysOnC
WxVk6VRJ+GXkHNvrufSxXJZMvzrCy4WUySdNI3zn+nceggbKuiWSRMywXCsDBo3N/fMacBAHYtRh
ED+XTmneqa8B5cHnKqchNvepuB7C3D6GGWCsAe/+XpQlIrXR81DYw2qFD1mDx9v0dOl7I72C+O3a
pnnlDCgmcSn/MncLY9LClVZEqMm5P3bbto2+KE7CVdoDVACrqz3zHTBODQojGuhqET7ge/zsIEgI
LNkWd1bDoOyIhUer1UR2RPnm3dhEkECHGesnbsDmvkcajhha+/5lZZoslbinEDbj8WBxZkGGNcZb
F2RbHMYKGjJJY4lbnooRFa8Pg4otCHzMsmq90mnKeis1ny0juCfybBzw7Tx7hlL+5LYOu0yfkWgc
ESTsePADsOyF7MSlt8FL1kk2czbhKEYM8cqrEMZOIRu4MWJT1vKHruPKsO9nOFFQ8qL6mWgYa6/L
dHhIQtvhIGHaNRY9VJpnM21knGR0ZKkry4LQznFtQlSRHd1UUCyl3Aq3t7zYz63URGK2BGxqWgOB
D1nq/fz0NwPapdYKvaly+de//qd8fbmPqGz/71/m/8J0IzQ5wrUYczRsCp3nv/vztrSkZ9mSxo9t
ibM8804Fiov2VJxQQX8K5nJdmNPX94f4IzKdP11oTyltAR1Dm/r9CUqRWrSGCgOjrZdk2hDtTTco
ma7+2SjW76Ooyp6TRWJ1Gjz9wIopHpwQvBVKm3FNVS137w/31mfhg2AnbGlPKiV/Hy4R3L1l5FYn
zgBO08n/IAD+o99f/vkvnx0hf2ZWwqtO1VeaJgTt/LM/fwmf/+XnS6BDZNL8+Wrauum+8Dfv/765
PH+B92WRX3z/v39pS9h87l/ezzIpfhkAsa+LCsyvsMA96ifPPAU9BmPQ+VCUrvEYw7WigU37PBv3
74/80Ys7Wy8thEd2eFWdDBuL1k3ZffBkH/2+/v3ByjIbQkfYfBhoj+i+w3/44b3ff3/Ca8QQM18m
n5Fm3wN6/KP3Y4vff9/1qE2Klt8PaPyaCint/v0Blqnz55d3Cc/C18IEafx9gIYucNk5aMm1fqhg
AOLG1by+P8TyDd8Zwjx7BtBvgqGKAK8kNW6hQ6y6jupGPxtwD3MuE++P9sEDmWf7l4YlBDWepYhu
BZL60FzU6oNJ9dEQ1u/vrJCpJ6dltcNtyFFtw3+bPxji7Xn7n8/y14L9ZUHiZxWYcPaqEwTGol/R
KHj/LX30+8s//+X3fazFc1hG1WmgxkRQ/vD+z3/0hpZ//svPmwa3l2Tmk+M3FHU0CGGs/cMnONuy
iBBMnSjV1amm2mN3+uADLP/3PyatVrbrUXhpW539fMkhTOexqU9jhlM/RXIcr3uuEf50ev9Vvfkl
fhnobAfUjZFBp6vrk0cHjex5LJbeH+DNb6FJDYc9r6j7z86+zKVvajYxNt+L/TC1vFPdZe7NPxvk
bD4RHTk6DrneJyfCLXe2URm79OXyy/eHeXMr8ZTWsMct6dhni7vL5p5MRMlutYc9CPn7KCccLo/v
j/Lmt/c0I5hYdAjz7JPYfWNogoU4bjHX868kgZQb5/P7Y7z12aVlSVd5XH5t72wMAs3a1pd9fTIw
39O7EhXiPxvg7ORzaH/Ws8MAXrPuqq9RVX8wwFtvSQlTCUtaJo9w/gR4+vIG5/KUvTRE+417QNuy
uH7/Kd6avMrUtrZMlC/6/DX5aetjE9uWJ6e7NtLPY33bmh+UosuLOF/pyrIV0mipTUee7VXaS3XQ
ZwmEiJFkB6+6NoS+tfGaToLgEiXFTAjWmH/w8t76/L8Oera9ABL3FZhaCTT1urK8b++/tTc/zS+P
dPZpJvpcQ9an5Ql82wku/AigbNN2d//FKIqygWYOXTv3bGPJAx1TmQbVCeAoutPhq0o+z9YHJ8mb
L8qhR+MRDC4dfbbiLQHQXcIVPznJJVp654OP/+b8+uXnrd8Pqlk3/YQWkY9PUzy2ThxWeCi9/57e
nGCO4yyzmDu7Oiux5qwsYkuN5Smg3TfOZBSZGCEuPeQETO1gy//qlf1nvPOaERaok04J46WUJdn8
MEF/eP+J/irZ/lgzHl/dddSyR56tGbfN8KTu/OJUuzA+9iHMXL3DYI0uMjrL7Bs2Ru+P+OZ3+mXA
s/UShUXmZDUD4ldJ7kYo1llxeH+INxeNR6/Sszlf5PnF17ZrgrNzhiCy0hxxaa2+V7a7ci/eH+bN
2fDLMGczjmVvz27GMPgkkM+2x4kfg5FJxpueplXAwO+Pt6z1809lC1Mo2+Y7udbZ7KvwS0BsGZan
Jj8m/vfM3ybudYWBff/B+3trpf4ykDwr8+mgIY/RDKR/RsW1VLfvP8dbM8AWwBKmDRAqvOW9/lJS
CqheJlGA/LwkuA06MTkjHzzB2QxQQgkYYUJgNCQAP5yzJ0iyaEQDZLjHVhHRFcYYbaM18TfKHZ4w
mHQ+mAnW2VT493ie4NrlWcshd7ZNB4gn3M7N9FF5c/jJxhziDvDFvHczaf6MCKNh27bs57aS9DoL
ULeVwCDkRqCEIdu0MXFF7iJ9oyNJVy9y8XUPBSYoRjPAlaKxQ0d7XLU1vl2I7IbrkBbWCc1qQB8P
VSdUEw8UkyydTNAZIXjS3P6tT/bX8/EuAVxcx7WEc7ZLQHIKMqdN9DHqN11T8dcz9z79N2MoyQWW
nUjJs0MIuaPjV0jsj5rYH+xidll1Z2PA/v4oZ4vo/z+Jq2FTQiKmlv598qH9QqtbxfooaUVjk08c
hrrVwt2FCZ11E4ro++P9dUv9ZdX+e0BLOegxWbW2PJsas44gbwedPqLg+tpH8gFy1tWYZKdptppV
SqRFiZuuqDFpi9V96uUf1PNni/mP8c9WW5L7iYjsQR/HFq9v7Glb2/2gln9rtZl/1XY2jHj0hb+/
0yFo59pklh/9JrcuDc+qH8ai0/vKSfQFJHb1wTt985FslpumXuFWd/ZKI6vvlRkq72iKWzuZMd+T
H8ySj0Y4e2lp2SujEpZ3lOPOcrbig1rlzZ93bLB70F/bs5d//ssOGI7j6OVh4R177tPG1K1+fjDp
lrXyx6RzPcdWlpIe5envA0zkJxYDMvbjgH1GcNn9dPMr3AciMqim7fANl9cS4wJ3Y3x5f+DlCDof
1wLQppxgl4D09Pu4lqaYKCoUVKm4zfwny/6kaBpUBeh+8XmYv3UfTb3lQ/wxINdhLMQ8ZXOg/D5g
aHiFGGlbHnOSsYLYv7aM7LLIKMlgRvXwtn17a/jtB1XTW9+P3Jz/jHr2/bwajQucfu9If+NTNnWf
u5Je33/xKu2FxUP9R4fgbKOiMRVHmfQ4UoC/oHCuIpioxvwla0+duu+aeDONr+8PuXydP14m5GMH
gMHkC54VGAMdHrcKbXbg/Eole6e+wLvwHw1xXlrgQTAgthf6GMTxN6iyDzAaZyLg3A8u/m9t8xaI
D1oVTXfl/LZpZ5EqE+lqTK/LV2mXFzk8LzKfnB8EqNIBK5XYv/9kb85EoHcpFVsTKoffZ2K5XK71
3CMedGlOej3kA8/XEdrMOFuLthVbWM3lZlJEdb4/8lvPKm1ADs4zBj8vd/208idrVOHJny9q3C/C
TWvv6+TCTf+LbUs5PKPD81nyj6Osb4Xfl3V4IphwkFfK/gAieGtZKTqmyvU8uVwRfn+FuOvga4Z0
/6SKK7Ltcap7/0W9cU65pmtxCmsFVKPOlhQxIzKgaofz14/7oBer0UQbMp7a8e8fiC5VIArg5V7F
tvT7g/QtLm8VeomjX+KnYMYXYpwvOgVrfvP+E73xxlxLUi7xMUzpnL+xyK4UZoOtfexisnGRbhFl
/f4Iy596ticQ2etqRVeBkkmenYQ054thji37qOzhWJHUNxj1pzYt/n6V4rKjWsssFrYtzt7YqBLI
vK5L6tJwVUsIu39/x14KE0s7FjAg//77F4kqEl+bMbKP+M4Qglu0D++/pjdW/2+/fzZ1Ya6UFmQg
+ygA0L5mTbJtSFXUGpEW9Bvd/P2V6IJbEzZpLqesdzYcMHMy69hTR7X3g0OefLCX/TVBz786NzN8
9AT1+B+1uDEX6D2g5BAil4nb0Z+9L5rc21WrKrKXCrYYd4C6onOuBDLLBQwF09tDlYr2uoOTXUGQ
31eeM157A05D77/rt6ak4r5ElaExl5HLovilegKBr2jUteoYDPqBMu1gB0WxcQ2SdN4f6I2N1cU1
1HRwZgLdVWeTMkvhT/lOro6YcuAQSupWSrYwVyAEu64Vf/BYb+1OtpQsZXAL8w98bE69CT5Npo6W
cbTgz8gCxyr1+P9IO6/duLGma18RAeZw2kmtYLkl2nI4ITz2mDlnXv3/UD/ez91bRBPyAHMyEMzq
nWrXrlq11moebmmrGigYo4sIPoBEgjB9dlbrflAaJ9VxAxCYqvxhkj/H+kMu3bdrAeHSWhn4JbR9
NY3nvuByiyDOTWTljZPh94BC5LTcGSHt62YJydf11VryheemhCOOAocJoBHxv2hw9eLZAax+3cDi
dqC0buIOmTkxpgBj0dl9xaHrKVbtdXuc+VnlkT4qOki7zrAeUHawV47iotG5TsKvny8tYQ+aadJC
qu3gfxHb8GbZd8J43X5osucg+nl9gEs7A/Z5YEY6L31FrJQZ0LJkqAEbp0zNfusw/WcWTZiV8qLb
zY+xzz55JbIQ120ubRDexTZOhlydKb7lJLUZQYayG3Pg+CXdAupRQxn3upGlrWHqJilbCkGWLT6H
Mi/N/L409FOdPRbApMxi5cJfHMWc2KbIRAAm+uMWABHKVZZ+KmBFyw8lFOLO4foYFp5WpGj/mJjH
eOb1IiWskLzS9VML+GpMpY2EcnVX/+6sxy770U2ohQ5fr5tU5zSZeA3Mh5dUmkoQYAoPAiRj6zZ1
uAaA4jQfIWYO7sIgNm90pdR3RgElCZQ+APxRv4IgwqzvK7utH6t8VNEWjP4trGI4geUEUg8Lew6l
m+9ZN0UPjLFMVfpcOhvloL84pRxFjXcvdwPPmMt50o2OZqd+/s3ICPEC1I4OWTOg12vYgcVNRWaI
YNWiJCueTJ220j6GVeyEdDtEFmA6dROI//UlWDr+JtGqQssCjz0xwFPlXAUtBHHLJH8ZoVQhdN50
5T9qBQBP6VZ8zfKI5oDVmU+JGB+rCTlMGd6bkzx9BOdKv9H1wSx931KR3NVMcjemePPMfFGw3BIk
gW78XMX9YwIy9bqJpUv03MTs4s5OSRAM0PbV6C+A+582TicdAhNnSQi7pzS4u25MLJ7MuTWAdZpB
4GpS/xUnTNOkBAi/YZ1otzK3+YjCjdTcB1EGqbr2XUq0D2Fa7tUsfIFD6H01u/9vG7c512xJvlnC
SIsplZS+krGdNxWg+aHe02eLH9WV/gCysFy5HJZcHOlSGW+Al4Eh/3JmCzoKGnpRrZMEw37razf9
CHzbGf5iD3KonNfMvaKo8x46W0B4BSGZMWvrZCICJH1Inq4v2dIWtOEenBP1Gm+Bef+cfX4oNStI
LFZMH2/oDvZvr39e1fj3osc8/74wS8oE1FuP+H4Ci76BdkGUnsppND/akYKsEr0m2k0tjxCsh0FU
0g2LUIJjphCSWYG0LWEHQwIzDQ7WTLMUK0jM6HLffQVVEj05+RhtaSCBn2fMnSO8u91Gc8DtIkHh
rQxk/p3iOMBNKHP2ybJsW/D8kNPkPkbtU4u4dgydVJU8FSgoDbZ/p0fvhOi87mUHh8BrBhovooHL
VdHUSK5qf7RPBVykzst4HyZP6lpNaGEDUxHiPU52iwtNDN+colKUQqW+kCZukvUbmqZgEF45lWtG
hJHIftx2CRRkJzVANhEF7o46hnO8vssWNrEtzy9ZwkJQsGKeLjUzW60Lxzo5cvd5RIPPSIJ3whXn
JTm3ISbqPB/FwmqyrdOQ0VDZwK4VT5+vD2PBV2PCMU1QWVSVxDqgGdLKolfMVRJ8VrOXxnKb7CV0
rxtZnCuHJxVJVEIzMS0nodkSOZrFOLqNqm3VlVrm0udn6A/3AJGlImZpfQpzk91V5gkx24wOEnMl
sJzPmXAO7fPvq5cnA1aoviB1YZ46FHnpl7vv6v55yFI6VMwPkj39sNX4m6oZK2bnbSqYJQAgX0Ls
AT2puMNoR0feJijtE3igNNshIvlVokW33nreSvy/sAnOLYn7LJIiO4BRwj45pfQEm7/rGcXRn7SP
kTr+ur4V1kwJb1FL86QgTgsb7WlIzRIDMqVZ65vM+vjPdUsLu+JiUMKqKZk6SLSs2KeRBkIIH9bK
U4sj4TlNQMjD+k05dszgwCw9XFlL804JZ4pMIw8NrYMv/c1GOLM0/5Lz+xKWH/SmsFQ3P6Aw2HTO
T1sfdoD+N1r9K1orDyxO3Jk54fpEAQg6Rz3BJZjANuioi96JoXy9aiin/N/UCQ4aFrMUwgycTh4f
oX9X+y/JWhCwNgjx7ozGqOKNw0XTP1sN3a0rIdLCHWOdDcESwA3cCJ2FmiG3pfN5ML7LIVwjyRr4
Wpn36BsX8GeiLOG0wJliV/WYk9+rB15vxWddn75GdvXQ5Qp6RY2r2+W/hSfdaEa4p8MNEo5uf/0Y
LQ90LmpYgK7eZCETGJoaWx2sEy18jxFdib7jfyt6efPfzMzrebbHfciQ9VoaAYs4iN066k9dcaj6
qitHaXE0wJBfkQeaIj6mFWcoVJuO5VPof8nD74X/G4ni6yNZ9AsASWasgQJHpHB8YHSDUrjz7VMg
fTBytBZp+7KjT2ry6bqdJVADaec/hoRTFBdt0+sF+BpvrHYlJKW2Tdd195Fuu406fvERoaU1u6Zp
ZUy/Xre9OI2GCVwVgOdcb7tcLTNQ4rYIQxvdqA9TehvCeqGvbIjFA3xmQtgQaqzAadRgokYYCh3l
8v1Bw5y0h0cViBobWzhaWjJFGSQu7ATP+lZE3RdV81aOzvIKEZPMVsByiVhxow4KRUtU8+TL33w/
GDZSUTZbaG5QIg3rfQNrc2CNH9McCYCpOQxT/HJ9nRb3IgE345vDCBG7mKghzwsjsk4t0nIGqOsE
xEG+Ej0shEc8Tv4YEWbSK9AplnSM9KoMbY/cFf80Ejy6NNr0z7TStz9QPkINdUR5Moy8aSXaX6yT
4J8MmdysSY1eOHAJiCw1SgvrpAzmXZDHNxbEZPBBQwpQfXKsuY96/Fn40S9tqG9NK3yKku7OTrun
Tu3ukKD5fX3OZ3NvfDZ0HK/AGE7HfHbOPFnf+xN8Wp55miSI3KOg6R78PExPclSPz3Xg6DewTqxl
dRaNAsaxgG7hGUUwizSGsQyBiHWyk7tQu4d0i0q7rh+n5Hh9dEuLjU8zXkEtmiUmWSMkpxN+hHmi
UV6C2qWYebnB+mbd89TBxT6qiOgp7TEYlOfrlpeGCFgHj8oSq9SDLufVd2yIkyafGyL73ug/i/oD
JFgH0zmOa4H3kus5tzTfymcrGE1wGaJSbp5gsdI8uM5210eiLB1LR9HZriT5ZEOM7GUvmaA8VsyT
BZlGsYGvF56IsSr3VVgXP6agfOHOjzdqKdf7Hq77O3i7k4feQNew7bvutomCEQV5rdiOEjIHZWI+
Xf+FS/797AeKDwIziCRTbVllgLR3TY7+MBTChfkXLvjcirCiQazEkkXJ++SlFIN32lrednEUXPJ4
eJOig3jZo0YhI5vCZY/uwfda9+7gZ0f9aS0DubgxdXqIHceYUQ3CMBKgkiZybGQCDBTs0IQOivGx
Mr2fStZ/1SqEjK4vzuL2PLMnbE+rcYxGglPj5E8oJKf5o1f+BY7GYjBkh23Lkt8UXXllNyoFCbQD
oVjzdjAH9OYeom61utfW3lGLq3Rmaz4sZ6etG7VwNDL8ZRHb6Lf/MBFqUtfC9cUTR1KLBMdcQxH7
HvTY9lI/JKMpFbeQ3GyGrDqWkbTRuuT2+uosDgdYIXNHNu1Ne0I6wf2XGr11QnfgZ4HOsTZZLqCO
m/9kRrzZDTQ0YLXFjKKPp1IPjyT79/Arf7puZnGvWSYRHlhCBUHUy8UJs3ioQg1AFRya//pJ/qAm
+grqZPH4nJmYJ/Rs/csmo/m/nE2QHDK2NnJZEnwc22Kt92VhD7D4lNxBU3B/OcKTrQuQRaQ2Zp7M
WRmLtZ+pdPel/vn6lC2MBzM0xzsm1+MbGDqdml5ZF5HJy1O+5QmsoxWP6PHYHrSgOdLhtYKyW7pN
5k1tKZxXeuDEwmoZxHIr2fnsRtVnXf1SBD/9BzOZdiX8I89oXwZ3TQJj5uS0CEKlygkizAP83Pk+
0BP5RxvL6a2uG2vJy4WDQJGXPUMymQl3hK2jQvhTICBGpGDeS963QYIckhLgX0y2SYackIcEpiM8
89HBiVRQKOZJQf6QFobkZpKTz1NmvbAKdwaFx+v2FsIfiBz+Z8+ShT1UlHY+RQWO0Y8JIXd22yCQ
hmDXdrQj2nW21bTiThYOIO8r2wRArAC9EqFfyCrJYWMNxCLWTqs32fP18ax9Xpi/oYmtTJb5vNF+
He5k628+T+GCbjbQJ1T/L8+2neVdJUt8PrXunfyR8uxf/Pyz789n8cx3IN5UjDXsvqfkVlUOZXi4
/vml1daIdGljofprit0QY2lIEUGtcYKQotnUJvR2U/1NtS0khzoEz6R/IZ2HGb1bi4yWXNW5YeHs
wDhGwkcdAYEUkGah+tNB1q2rP3uE8K4PcWkDgFwBSgou7203XYxohwm6xeCmf4lQO1+5plY+L15T
fZlmvVryeYRhQW2ZG/n9cFXeWnOiF8eHaxczEbXadDDuayfdquxtDbT0BoHBZsXK0nrgX+W5ZMU7
U8x3NIHPy6OQtBN6KMl06MujWh8pBF5fi0Ur4PZVap+K9Wa7KTbETEmXq6eCxMCgWbd2qkIdLNU7
illr7nnODgnPVBLXtGhxE2rz/X55dCIQ0YM0NuqpHjWIefP+LtWsL2Wbf6sAbcOQ5vhI5I0/rw9x
6URRmpUBUSiyAjLk0moa6z4w00EDel7cl+A07YKWAS36MXaQArdh/lVzyNS3CXRh1y0v7UTQdnM3
mgUGRLwl6TyLRxOq/JPctp8gVruPp3TlJl668UjIQYBEbzWvAWFwWTiUSWAH2imrjxIiy560a4Nv
14extGwz1nRWrwGoJT4duxCqIc3JATn5ZBU2Csr0qYPyspqZ8PQ1Q4wCaODvPPjI9tctL46Oq5z9
wr33pnSb5bWhQaStnZR66L4X6P682IWZ7Aq1n1YOwqKpV6AV9WiNa/1ylySTOaqWVOonODc/hHZ6
jBW47pEPuD6ixS3xx4yYw6eAP1RFUGEmvSmzbVysbLnlYbAPaMZxwKMJR0yJrDofTL4/VR/K8a71
ftjK5+tDWDThADrnQNFyL/LNoBkS1jm11ROiWi+G3sP46v0qW/u/mRE5ZybqXF5fmRr3+KzjqiLe
CrG3Q9ICSvH/NKLXnOrZlR6YcjsFma2doKuctVxCM9xY5soGm2dedH7A5f43ba91lzMjNenrUB59
oNWhWaobXqAo6lg5Kk91G2/lFBxPD1f+X+wHcnQ8C00S25R0L7c10rvJjE/XT3K6l/Rj4H+I4pWU
ytJ+AJKuYIELHVDUpYkCll99SGXwy1PytffKRy1J90a01u2yZma+yc7mz1SgXzRgJTwhSld+ikNk
wWgolr71k9LuV/aDurBWNPSSwcGlwqskpFcGRUbiM/CNk0XHD7S6qKUgAINovWUk7Sb0o/whncbx
kGdlvrNrz9wWBYLgcNzHHOwRwHPcIIdpSekebWqjheQa9ci6HfKtmsv1nT0qaEub6NpPVhvemXn5
FBW5+VGOUA5uUsM7+rQbQRNJT/mYt0gy008ymqh2SJX506u1PNsYE4S3fZ+bG7NGAcnpe3TcoK78
V0pVYKi5/N1AzvwrL0bk9NA0f6hHNBI2FBH1gwe5z54EurKJoWxwDc+HLzaEm19H+/C2MvLwIHfe
WtJqwfeB3mdaKU6ALhIf9lKsIihvAQMslP24Q4/u+qothDJ8nt4F5HN1/J/gwau+SEDgDcaprB/k
4CnP7+vqGKb2yolaHAXRi8mZIqwQwYxxUSYWjafGKdG2UCsX8spzb2GfOwYQNXluVgJ+K+zzrqyj
uOxr4zRrUzWfJzQ4w/dHyHOmDTTcXJ9B1PHyKJUNtSdkMTGhu+pDF70/JoEqElCMQxL0befz6Bep
OnipcUJaqOyNrYl+jDKtjGFhtWceQHLZzBL1QGEMeRkiwdM4OlgoZ6dB+wnrNi21qFPEzsqKL6zI
hSlhRWCH10unD4yT72wT8wPE/IF6uL53ly4HUp7AEzWG8wbZhSbbhDwE13beNQ9zehpFNn/f5cbH
rLNhzjXslQrWwi622cAUCWXVVrjHL7dAC4N13Uq6dgI398OyxgNIsvcn9C9MCNPmhL4HbZxGaKrA
ZKsYz86gHGcU4/WpW4pOHQzZJrQPsybx5UimPB6krLW009CnL41S3E3VNItcgvYPil3jo8wF3fpK
TX9x+nCdJFx1x9TfEMJIvhp3IW8KM31GsM9oV+Zu4fsOmEUooSFMIvAWlicZDSNuzUI7jSYtl2iP
Vl64sqsXDhAvk7lGbPP7ucAv5y0fvFbKB4Ie03Z++moju62WFqiMSfpe7xVz5Tm7OCKqpQAheABq
4kOlb+puaDuatywt2nuqsSu7FbezOKAzC/MvOAsQeimZnD7BAjInz0gyHVspuK/aaWu12VqYvTga
CDeRbOLdTA/6pS1HyttpDr9PVrcpLWnvGcqKR1hwOjNd1v8siA+F2IQiOFJ5+oyR98M3wRQPffHF
HvBy18/PoiF6v0F3E9G/ab41bbmvEs/TTn1TwEevoIIwabOmG3p81y3NkyJEwGDI/1gSFqigoXVS
R3ac9LWJ9voLZDmltW2jXZHtp3HlhC4Oi62Lb8PFkce8XCHbymnOmQi39bp50aN4b8OE3o/2ym1t
qQuDgjvNAtGhzpg84Rjp6lQ1odmrp2aQE3Q0UkDMOmTftl23p7AxjF2WoyLl1JP2rIV1+8mQB6i6
CfqbjVlFaC2ZVom0VOqjwAu+D5SG1x1Uoxm+JvZgboeotlE+repb2JfzTzJCNlsUwQuXdYvv0wnf
ijQdGpJaicRD58ED441pelA9Pbv3YmqEG6vIrK0V6FDuVE310ZDQQnZ8L9iN8XFq2tuKBk/b39nJ
DrqBGx9xukGBnHo7IDwOid595Jf6B+JBktxpUe1kuHWeA82h8UGSq3vF7owno7b938TB9t5AEuxQ
Rf10iMp+3MlGa7wUCJBsWxOBWqIq6/eYo7ztwKi1UYtW2ul6Pew1VBEPs1718xBq2p3jqRWU9fK0
slxLPsJAJ0yjvxP8pD5fJmc+Qi+nqKRziW4JIO3P8Ihn0X53fZcvmqCNwVZI4uo8iy5N1F4V6Fro
GSfT21spKhncD2n0syt+XLezdJpgEvk/O8IGt9BSQ6mAxo8g+hwgr1rvp2IfR/02RHtDKRoKBWv5
u6UzdW5SmD3gF1qew4BwcvoD4ENzOiDuc31Uy7NnyzTEWqD1xYu1RMQIjpSO2FHmyROWpL0D7Tj1
0TdJT1ae/YItwkZqV1Qtwc0A4nmTyECLzmqjssuflOlhtF/iBsGQDtkuf399TEJw92qHSsrMEEVa
/w19QhhUkzGmTvZURB+R9dILfwc5IZnHb2XxTh/7xpawRNXgaaEse9nTOHzL/N8OAAeHc6egTJmk
H+r6XjFWnv9Ls0gCmZYdMoQMUPDqeovKA8F49gTPTINcVf6IcAyNI9fncP7dZ3fHPK4Za09jH2gc
am5ClNcqRTUaoZQ96dqdgfJFuK+/js4xUY9l/+u6qdeI8ZotYUR+YySUPrGV9+U+4Qi30xNOahNZ
/04lWgYSgozIgPa/HMcdYoQI34m2+P+DJVNOy5VKa4E8T/mZl/K9HPKAPIWC/s5CciU7Xh/gwopR
kv7zecFzOFpRV9oY509y8RCWiI7dSP5dYa6EY4KzeDMIYScSsSu23WOlTO/8YDfpEGGsuMCFgbw+
meYOPI2arxCFJQMCdGh7Z0//JPn3zkdiykFQZMWfi4DoeSBzYotk58y/+8YlRUgV6rXGkYp/WJt/
kfsJXyFvRC+tdKe3j6iQB87L9SVacBnnNsUaFsrnWtpldvZk+e1+tL/EhbP3UUFLctdzVlLSCwt1
YUuIYCLPUQn4cE822oF9bKHnU26V8etfjGgmyYEchZKI2OqVTRYCggaHSnVe6nSHqJ/UOdvWQFp9
+ue6qde3v3CA50QQeBgcEzXgecRn56eOMquXG0aEKox1nzzFB+1g/jaaXbL9VOqfDFC3Xfs5MG6H
DHX2gXoXvfXJRyf/gCBG6KHR9TEZP0bD7Wp1d3YdF78MSAvABBoRwcDO/13+siEpG0kKHPXZ6Oqv
lfpZy8zf1we/ZkFwXs3/WdDyp8w5/cevCzPbVbIjBxG/v1IatDl3Ehop13//mzMtzND897O1qzwT
GUZi7WcLLc1844ebxLiP1870opW5F9Sc3SvqOJdWOqVED6hOtGdUw+xNamRH1ev2Zqcds7b/KanO
AUmwJ3VIvisI4Q5G6aIaSAExuTFtRKu6FDEkxIxuro/97drBOcIGMSBEALsgdirGuUfmGTyz2zpf
TPNztPIkWvu8MGh9Iindo3LqVubeTA/tyhW98HmqAMynRtbSeJNQKOOwgPPP8J7N6dgON9GwsjOW
v08+ZC4GcqiFayvMkELzJMV7RiEy25jvzOsy7XNbMNlw8iEUVO35oXe28dSsVApLrq3nqv5Q3efB
ipdd+vVQa0CjxQYnDBROTqxrka+Mg/fc+nfjoVpjnlr6PMmoV1gFxVjxKlSK3CgiKfFdUwMyycF5
98GnfA3igc5gyHfI31zOjhbwSEskS3oOwVT5+adSWgnGFwfwx4AuXxoYWlMZs8pGYx3lNP8my1fC
1Hl+Lz2vCYiKXI0CzIEuEmH3DD7KMlqT+67TQtULkcZmNP5ig5ISpGo0p+xUex7i2Q4q5CICqIVM
fO3/cj6ozdrz663TgjWXnODMswhbi5hqMKSmkUaUYF080Ogf4nKjTUdHff9GvbAinANFGkkSaFro
htm+GVGFe7+buPi+cAUiaZPkdcf3m+q2CW8RNHy3E734vrAK/HJCW6qD7vhiBQe7XPHRC4vAdUFa
FiJjoCy24ERDw/aaadASN892qrlJ7nlhSeH2+hjmzShsVi4AlF+hroEYTXwF1yV0eNS5ElcmS+Sh
/Jk9hNJ9hS7DGkRl4VhwIijJgbmeO8cEt5SGbWFZUVu7qf3IOxF1b91ZKTUIiYrZsV6YmGf07FiU
eRBxE5e1G5u5fxgyNGxtfyw/IJUmn5y4devaCD+Zekf3gZcixXh9LpfM8z4AdES5SwfccWm+AZBa
xZlaoSHrW4Alq3xrSr7xWADi/BgVRnsjT2GEkr1s3NZE3e/Le7+O/ty8MPoskCdZl5TKPZTD11ha
iarn3SZsFMA3oH+gWSP1J0LRjHIwRrXRKndQXqrJpdNrVNpN3d06druX1hpclzYLSWIa6sl0vtUh
sYPKRx7crtw28Tcq8sKl8a9WrAEsFzY/vFf0SwJqNCEKF66apMly286NyvWqB68Ld0P6b9+XG6fd
o6Z4fW8sXDoUQunJg36QLJCYJEYwuyztfqjcPiieKwhze0NbudeW5syAOYygCAzYm368inwWjH1V
5eaO3z17TqCeYqWREIiU5JUrbmkzwHLJcNAwpy4qPOR8WOvkSIPisNOkfGNpXyVPPfZmjRBr6u8S
S/k4eNn++gwqS1NIQVIl7nt1iMJqaX7WNrqE0RSJ7E3RmxDv3CnJ70kNDj72u7b70kftiYRw2Dl7
pQiPqaMfymYN97s00Wc/RMQLNWVfBQg8Nm4TthuzexoRXcrLL9eHu+RMzo0IU1y2RR0XUdW4bbOb
pI/xeGdYCD5rG092o+CuXjvfi7M7EwOqVOhmDPil8wrj2IiLkUHJiMVXzVO0ysOwZkHwT1bmdYqe
Zo1blaipTtQdN4O3csxe5150U+x++J/gepsxhJfDcIDR9Lox1m4tnVBwz9GeDxWYH74pWnbUvWMN
WYJSr/H2LS7WmdX5vJxdPJ5Vp1k2TrWbDBkywLeZ/uL1d/J0G/coyrbJpkTM/Pr+ENtvX909kHmL
wAAQIW30gk2PUn4dBo0La+ZOVm7T/lvgnQrvpvT3aXBLzXgTSf/WEGNfN7y4jGd257+fjdUPx1Ep
/BC7gf4Rmd8vXraWWl48YJQJYWmC0xECl0sTQd7UvVR4tavxfjE/pMFNswaDeJt6nQtA8+RRiUQn
QkzzenYmxSEexW3SDgleZxs5T2Z9UtsHSv9bpf6dW/8o/kepo+TxCF3S+yeRCh4kj6hs0dwrnDY/
lZyp1DgL47BDhqEp/2KRzr8vnDU7GvvQ1/m+pm1RXNfblQf+0gVw/n3hmKGNHiexEuGdRjLXXoR6
fKn7tGFbSrNNh1mYOhkDV5pQpf1vMyccNT3oyyixGVkOXmmaBSny2+sW5rkRXQgLw7tnpiWk2nq5
+5TR5jinBTvDPDrmi10T4jyFyq/rVt4eI0uGLQi4NgUonnHCOFDWdbQx0mtXOUhat0vUfnfdwNtD
NBuA5xXgxXxJC1tssnzQ6GWHgQH17xtVrjbEvX9hY05qAbaYGZwFX6D3yRCrgV+7iACU8T5Rb/o1
+aC3q8EweEfP7d+AVMR7yfEHD6UETOTIUzU72ec23MfxSuy0uBpnVoTzAopMq1pdqtxU/xppH510
f32i3l4QjIJ+OULN15kSFqMdNMLnwuCCKL9SpSN6uRnUfDMkDymtFuWjrayFS0vLP0dmEMkyeW/o
1SiHILuk2rU79sVO0g5WjyBzt/J6XDEiNh0qHaQDY2LVblB8nIwbp9vVa43xbz0Nz0U2AASEvIHf
cAl7UVSiz815D8njN3uj2nbIPEe7PoD3aMWrLQ/njy3hTMqDHSRVlRKhNLAvU0g6RPbKqXz75Lgc
juBcogiedrNMuD3HZhs1xaa1KCQZ6kZtnE1VrT1JF6KEC3uiTNEQdqo/qUxf4D97eMtQupvL3TUc
EvbRYidKyX053A3KyoFaOrZnyybyGUReiQLJQDipKQ9d/FH1d7pz06wp9q5ZUS9ddWe0FbgErBDt
DdE3P3oIqmfuouuHd2VbmEKkVTRq2Do+VgLpzgECam/tdwuUzkmRP7vcFBzpYJaGXY5sCyCYar+p
1ZUhzP/+8k67/P48xLOgrWqHZvLqkiEMXwZvK8srJdjF78/AA6idyQ2Iyw1WI5eTnpPTl9M2yB+n
+tf1NVg0QB8wiTAKE2/6c6Qo0OS+1MgeRV+CQ1S8/MXnIVOgtd2ggV7MblSDHLVdr9SujqwLHfrP
/+3z8+jOph/olmZPA5+XVUSYbqU2PVw3sHgQQLzP3WeU/cQHeeip2tgpXuVaUX6XTS8VuSeyDft2
FVq36MDmDL1DAkB9805sbbmUaBckrOijvWz6B8UE4VSpQ7pp2ozX4xqQauFJx94Fo0qDMMiPN6+B
uIlId5t65XaJcTvq/TYau53v3GjWXWx96FNmtJM2q7Jai1M6a/7QQrAA+6ZbwvNbwGFuH8PRpNgb
vXvM0m+2sRJuLnmXuTRIEtagliWW4vw+CkczS0laxrz0dW8fxuptPOgrZpYOkIoAxpxIXgDhSrbR
SpmlNbA1TM7WmPqbBD2tlXhwaXOcGxH8caFLCJMkeuOWJAVb9TDCVl2X3/LuUFQrocfCA45g6mxA
gleurNJrq8jCVnYKvE99nWyM8DDK2UaSXdl6IP3T8P+JvOmQ5QvTlQtueT7pW58FRfAbwgtI7ait
QlzfuIYcbKe6/aB73bfrh3rJBGQkaBVBh0zoKDhtrc6VWKvT1iWttzl5tItd//7SDj///vz3M68U
9KGn1zrft7SAdoNpI5WPVrvPtJvrdpZ2OFg0HgkEwDNO9tJOUlp2q6Z560IZdJwif5tOvErb/nDd
zOJwaGXR56Kn84YoVR7RFYgA6Lu8Iza+eXDGLe1JNTm663YWIlL80AyX566DjUoYTtcPGnRn8uDm
erGls2o/Kbd9eWuFjyBJy7WYdGETwI7K+3BWmSKMFwJGKRr6qEib0TX9X822yt4LbIJZA6iMSo/O
/Bx9c/FF5tgZgTXguHddf4DurplucKfXp+w17SbEH5gh5aICiZ1h0pdbIJVbK5G6iTkDVa75n6Ni
2GXGsxQ/6daj6h+MPNiCutsUkE3QubrLKnmr+zuzfjT1nVatVeAXtgpobZin0RwikSaWgHMkjcyy
CUe3hZtp2sc9EIu76Pv1QS+u3JkRIYMrx3qn9HI04qDSzed8+ovH98UghDkNO9Iuhp+NblTf9v6W
6ggEIdeHsDZPwlYfCxCKnZYyhOinE23tB8nYht1atXltoua/n/mhiE79qTRZjaA+DuRr66f/NgrB
j+rNoPgNMsdu1MKgt/O6D5Pz4Fj7/2ZlnsuzUZgjYnBRGI9uaNybMK0bXYoy052+VntZni1OKyHD
rO8ojAYOVG+Ug3x0a2jVrK26Rguy9n1hHGAalNDu2VbKdBi0Y5SsPBUWbgO27Z/fL1ycXmJDxaBU
o+tPew9ak25TFIfrS7FoApE3DU5XQDyWMEWa7adJ0HqDa9L/UOx7GrTW5GoXZ+nMhDBLpVYNaZ36
o5tWj2a/ncrn60NY+74wS0GlxUbQMwSn3VrdjnN3/ftLUwSOVUPbSqF9X+zelwdqhV2jTq5hPkfy
z7HoNtEaA8H8G0WnT8/S3CXLLQmQ6vJEjKMxZENYyC6g1o2kuj4i1lF0tKy7EM766+NZmi/6vbhd
CNkZkeCplLoI0ryntUzp72tZgil2XLvDZlyQOJzXZmLgPVzIIjlFJU9D7vNGcX09vxk55VmsyBuj
0WBICj9a0XQjqfU/bWjcTdEaoG4p5mBctBAgXIH4o7Cjae5p/BJ0g+vQu58d7ehO9e8S/eB4e9Vb
GejSVNJkRGRI5+7cr3C5bGnYjxMZV9VtdXnXglWs3qlDxo07M8D8sSBsjHqie6iwsND3O/8xOgy/
/TU1vqX9TU2fAhk77y25UT9m6WQiVOLK6c7ytll8XOX5XponuubIS9NpQSgozJPlefowGcHkIqBD
3zy1b2vlkC5aYC9T7jboZhR3nBRJRTCl+eQ29GUGTbT5df3QLE0S1SeDxAFhEKO4XOlRSbRGl4kt
DbrklPSDF0kIGh2vG1kaxLmR+e9n92LozVnqphjdydt42kZV9//t+8IyNMlIp5XDIDT/ppG3g7G7
/v15M4rH/vz3C5s1GVXPiDLuK4fnkQK3raE+NUa6L7R3w+HADM6AL6qRPGNE0J2mel7Zx93oxtG0
j9Sak/3+oZCcAzdIrxjwabGuSow1WL3W96Sh4oOSyx80eCGSwdgDTVl5Hi89z+nQga6HPhpQL+Lp
SNNASwyt7N0Bye6dTEf2Js97faNntrzP1DTcap2KsLxUNYdSL5ynth7KT6qZSceBfPh27GT0NN69
lBe/SVjK0ZDBwjT8pjILt036q5OeSxVp9pU31VLG6sKOcHmHA7whslL1LsKVmyF+kqPPPgR+Q3Eq
7adO2vfNZ91cAzO97R6BTZZXNklYm6Lym5qyoZB7rWK/c2MNun6HkmK1mZqdVe6L4cbyE0TUnK2c
fdKnU6WttSkv3PUqZUAykPCszXw9l6dccpLekWyrdRXnR6TEG1B3mQ2J3L23xl+8cB5VhNfIY9Fz
+7YLvx5ij26HrHMn9Xdi15sZE1OM1iYq3o2nQ5ZWp3VzrjzKPPkvhxQl9dQaStu5fXWQ0k0wrTiu
Be8LwJbryQYx+DYtYmklvJbD0LttBZu3pt9MSrWttLVy9pKZWe6W6IH0y5vQQdbGNC/1cnDDdJeG
x1p/VjT3+rlaMyGcq6oKY7qHMDE4m1DeSsqdtZZBWDMhHCmIMMd6mDChSYcxvKcRTlnbwgsXFWkQ
vOKc8NWoMVyud5BOObodNdKeN5G8s6X3X+bnn391Gmf3YKBaWSFrfL5/sfXHJn7/s+ri80K2QTeb
FJ4FPm80+0i6pw8761du8qWTdzZBIq+UnPsdDZ+sgf9SNZsp37TtJltrmFlZBTFZOE1N5tRBNbit
teujCKf17/XNumZg/vvZOoRKUHfWfB704bv0T5L9/ovPz6B5Unbge8TfHzSFbkOM1rtStklaWjm9
v0iXUAb/Y0EYgKqXvlxnWAiLrXqrxfu/GcD8zuCJMycdL+cnHVU9m4K6d4up3Mphul2rVS1dFSBh
/2fAEs5ZaScQzXjcjrb1mCTbAfSLP6U7adjka9wzi1EI6nKzIjuEE+CyLweTD9HkTM3YuknlosTu
d7fa/yPty3rc1pVuf5EAzcOrZNnuId1pD+kkL8LJTiJRogZqln79t9jn4sSmdE04G8hDAKNZIlks
FmtYKz171a7Xn1vHCFt9FxPwBVvhgObb1PlyeylXXm3cAYLxBbz0Eumvio2irHXCjjqdwBQJeiva
BdxMJokP7utglu3dytIiogkL5qLuB6yNgpW0pxTw6ZpXHTXwTzXR3kw+KfXo1yzxM1vWKM33SXCM
r4Tx2V8cJOYaUZwbbnU08a4vi8e+2yrNW0x/ZsnZAcimPRoSE7q2npfTEzSHwsXpEgJEiqigX5sW
BgjwSG0zPRqm7TNl8vV5kFxtK9YC8SNezQ9aZjwkBQUijce8UdWqY6H7089SMvqKRb0aXThrRq/o
ABTC6P0rHb9MzoOW7bzifFsL12pArqQY1xvVDF5h1gakTNN+yFLfJO9NTDad97tGDbXn+cq4i5rH
xqQSf1u2eIKlsurRze0Rgiv0siPU9xdX6tXEuNNwoYFK07B8RjPdEUUHbe7HskwP/3tRwwGNBiLZ
jyZ2MRISJXnfIqteHi33G2HPuvtYZz9ub87aEqELEJ6zyjtjDB50upgCbXuHGAmtjvRZmTfWKDkx
suEF9VWdFE1KU14d1cnv+689IKr+4vvBvgN/HEwKANu7/v5uAIuSohjlcTJfvOZzVNsSAWsmDZho
HpwbjoIuchsUU2P0Fp4yRwKYvZGk2zZtgCVY+XHjhno1SB7hayeS1xp4QE5FPYhoQRGbLto2QZ9G
7x6UMgrykm469ehI3hYrmsUZfUzkw/CyWLQKUaJUMajQ2ZH8BphA84+UHWTFVKLrGxcBgNc0ANUL
Zx4RtllpZ8qOoArN/FoxH8shC9Ou2w6etqkBP5opd4NJcAj3C5nCcc+A7OtFbs6OLP8VKcomif8i
NHklQTjwueZEhT5gVtUU+W6+zVxZz+CKul1JEPQ5H9wSSC2YQ1Y3fkK2Xe+r9Q4NA479fvvkrKkA
oqu8IwjXNeA/r09O4yrOOEQxO1rj0W0/AeW4s3a3RawFIgA88z8ZIrjDqPRsSE1cmAB1apsksJQz
9ToftAVm9Jr3n1P22QJl6W2pKzYHdDF4NYNLwEXwR5iYWvZ2Njs6/AJ3E7k7o938q/HFolPS6jBo
Ncan7ifT2DTjr9vjr5iAy+/3BJuZ9KTW7NisjknLE1S6u8myZyzWv5OiX29/nPTlEBMDUvKgSR5M
fRO1QSQjd5XshZgWyXSFAf8ec+n79iszyueoSve3JyITwX+/uMGQvWX/Xa4qCYEORlqJOsm2Qzjz
RLEbszSwUHODvFGosMdY8WfZaZTNQjj3URS1KlMhxYl3OQ30avPvVonbnYtV6spOV4uYu0J4eqLD
MO6eR9xkX25LWbVef46eyHdcN9Vs9zlmkbGgV591NNGr2zT9nMpKekRaOp7CuTokwiEvUU8CKFQc
Qg/ZIcAU74aZUt/V2o1uEDMEI1EVzpm+i9TsAZSUvu4175Soe6aUz0Mf60GfON9uT/62oqBK9HqJ
01IDTkaBJS7zMCmCtnnOvqH98baQtSjrxcQB838tZWY5UWmGExV1AMSD8wMUvCruNllDBj+p6OzD
3Ttk2OyQJHPtu8Qd/c6zmB+jF1li4Ne1FmlPoF1yHkZBq7TE9tjA8N6L6m1WbhVZffXa+xmz/SNA
eON5VaXN8OGrY2rUBwe4ZcRUdi5gMVijhaae7hXT2/aj9Thglhw4HTHMXc3Ut9urvr61fz5D0LZZ
zYCBbeEeK7tnpwdkZAUcw3bGA9qR7O/6CfqfJLFeHhBwg23VkDSbX+bkqVQ/F8m+jJ+kHVqr1/+f
lRUflp4T1V3XY2V7fQN8hQb8PrrEcq5f/xcyhDsmi7KhAIcz3kflhBKIs12+sPyFqJ/M6rlWd0P8
A+SR4e2tks1LuA5i3W0rBHhw+3vPRvOSu3ic/9XV+WePhBvBaZmt11yEYmihVndvlh0/TCXAIAdn
e3s2/5/j/kcW18wLuz3HE0olmIVrOnlp9Z+5eXacL0NU+2oLvLvqn14/e9N3au0AJSNRRYnS28Lh
dkD3QsHBXh0bbde0W9U7F1GYdZIZru6XhXpJAMAhKicWaSjUqOainbFfThOAPbTrAsnVxw+n8IpG
Fv6PBGEebmSBwDTGVWHVD163N8G3WJ0yZcuSMNaepkaSeVy1iRfiBJNl9LXX2c6AO9D2p8pH1O22
SsjGF2xRRbO4IjYWjGW791Zm0SWLJcYDUHyRqZOGxUqAtmr7NaicfwGQ2Smf4+BvKj0ud8YQ7jLq
kF4z+FQsHaSBQFpIJHZbolyGYIAY1czG7iacVLrtYpRKv479w7/aDrGGIaP9mKQdFqysJ//QA+b2
9vjrUzARQQR0CPgEhId0pefpOHm47416D5Rxv3N38SyrLVrXqT9C+O8XVsYaS8+gLfdxaxAvfR6s
v/HRrT/jCxaz1/KmK0qMP1lbizzkf9GkCUX6M75gJRt0G+KOxiJpzVumPDrJNz3eOfn8L/dCsCSO
h1yBm/FlisPU2hU2fCqJiNX7H7i9nLEAWPW2oLER8miAAEHI3h1DZfidFTvwiwS6872E235bs1bt
+4UoQbN6ZGbJYCEAEKf7yXxv+68dmvUb5/6mRuzNnxkJulU4WjI4OTyaJv5ql4FiP2WZ5A6RLZqg
XnpXgDnZhhs6tM/MDVHa75ugNGrcwPb+yqL8mY2gaRMrALn1ETXxfMqQtgmksE6r+wI2PwuQykCZ
Exty8gEEK3jewMCzbBMbz27xqWSgY5ZgqKydeTQ8ABUfFQbaAsRudPKy6tIRxjcJAWKnyvZ91fu7
FCCosuPNHk0jXIRd/ZzlP7pyRx1QyvSH1gGK9j9OTzdlL5nU2tpdyhR0mpmGPhK3r462tS0KP8q2
uhPm9fvtk7Omb5dSBJVGlgfsyh1mpivvbNqlOWq6t0TbzDKUCNl0BMXOWzutG9rg1e5Fx7wdHhmr
t1RLTD8rJolXy/0S0U26nJSg2Y7TWXnZYlJW6SdZEGWP8xjq42ZQP7v6+fYCyubFF/jivtHGGMUU
Peal6ZuJoIB5P4+fsvEvgtyXMxI8saJTG2Oi0HC0ZjnVxpgQRJU8cdYnApBm3rQNGCfBGdOYOnqZ
ixuhs+1nq6oOmjvsCDxLYEv9RfWYZaLx5//JEuOOZRfFo8a9pfoh3quoaE79SZJ9WLcJf0QIDpkC
DBk97xDCcPOd1r645l/4AZdTEExCFxM6TykPkQDkR2X/aepYsiGyGQgGYB7bsUsTSHCOxuxr327r
rWx04eB3qJJC5QP8ybzc2U1Y/M2VfLk+wnnvctBG2TFXJ3WvdF/s7HNd/SCJBKaOj7I86X92WTjp
VmJ3qW6r1TEuP+fZF5UclD78dwslHHAyOQ5KVnH0xgkElIEsK74a/rtcKOFoW2qU9V6Ebe6ybMNS
somzLwlKHIvqSck/g6Rti7Jj33V+mONjr39KvF+Gsc0t2RNZpg/C8S8bwF84MY5kh4qKNt6q9fH2
Ot62LygKuzaUcVV1RswfMLr2Nprg+NqOyauWfrkt5fY0UK9+LSWCezaXOaQYeOkZe0PGUCIbXzj2
mk0GWld4I+kMjREPVFYpuarQBiqLUccINmcxloVOJdulVY1nXt6j2NXw3bH+EVW6xGFencaFGGEa
JdH0yTZwazX155q8R0Dn/4t9uBAgGC8y6SkDAgj82Ap3VfvLLr/+OwF8hhf37uy2Q9uPmEE+gqcM
qO4S67uqroA+A48vUteqWHTdaymKoQD4gvqfIK1Bc7vTlJAOEh9cJoX/fjELXXER6274RYi2hFEL
B+tbCZefOrJMokyQYMW8viB9EmG54nj0m/hkFqceqJ3T8OUvtgXugwmaDvwTe2ynAUThcwqzPyuo
Izahvyifui1i9Yj8TwSKJa7XrMxUSqIZNl/1ENrx5+i9lgXrV4/HhQjBiuQOeHNQNggH8p8ZYAy/
bk9ANrpw+CJHccdxwhO/jQ8olcskhlY2vHD0aqU2mV5gCxRnVxjASJes/6oqXSyOcPKi1tBr4kBn
C3vnbstvb4YsMyTbYf77xamIqz5nNk9LWzSY0hdkc0vZbbS+SADzcgDMrIML6lqEOrUoIbIwCWSm
syHIpAmD1TngAHBaS+BEOMK1zuCA5jRjiBPlYMwCgqA9PBH7ZUi0rUY8MMn2G608OO2P2XrMoucK
fX2p94zaR8luyb5DuNeNoWW06St8R/R5arc2GFhkCrG2li6ARDkCPphCxTu3SKO2sPohR6GPtvdo
sTGbX7dPzNokLiUIJ6aM5nz0uj4/zsbvuHwx2YMBcIo7ZbgIugEEA8TVHOtLjE5aNNKHfmrKc1Yp
ZJ+Usf2EaI/zUE22J7lbNL75V27rhyzLQ1wM1buLUsgxA8QZLefynDd6kKZo6hkD4JZsunzfNc8d
NfxSyYJmqoKyzQ6gtSC02mukeDazyo8cPWhIhup0VbIEi2AAPgtUxyhyQaMcOhxEy0G7eVKqnp3j
xvENuw2V9FSisFdLf7Wu5EW7sCKCLMGK0L52mZOP7Oy674kHukejDBKwi5FZxpm4UB5BEv/9wppM
qp0xhtzu2Y6jcEpSH6oaDtKmodXFc9EBiPcwKhDFngeY9NzqSsbOqflTqViQa68kBgHwrIBMTsZv
szhymBPasaGmNv63KMZmTpQS4BRVZ8Bzf7Fa8tRniURJZSKEMwfIYttUkPw5R235I1PcfRdFkjjN
igiAvnDeXMtAj+zH0+hiZ8ypZ5aSF9W5zdSgeneLRjKHFSW7EsB/vxCAhIOuKWlZnfU08rPhEVZj
Ow5eaMnu3GVyE2Apl1MR/KsYSQd07mTYkPnV0hIgn7Y+8EZ8WjebuXwAjcQ2bduNQZNd56V+Vt+b
qgOoCQjYNAu4Jvgndlgxq3T6MhnKszEXDwkm26mS4PeKfvOCdxfggagfBTb29Vo6eaVZU51U53GM
dn2qgwRxmP0ezDh+3liRXzaZROKKevBmd81EnAiVHiLQt6u4cZJGkFgoOm7oH6PM+14TAOIH44Oy
E31KgmVweiRiUssqz137fUpY2HsyRKoVBQSfMmdPdRFSs8VFa7O+LdHcXJ4tPHfVN3+jkS+3ry1+
fwtXCSR4aAIH0doSroxagOAfS7U8E7DTmWwAFeU/hdU8tXQMtMEONDccZbRQ67P6I1MwDdnYGhSN
X7gqRzR/modWPRGtCKxxd3tuq3I48gQ0zoErxX+/OL55X3VAVuig1Ch9Gsa5DuMUpXFD5fRBDjBL
yfW3clF46K7l1cro+0Sfy7W4pOkoBXJgdp4HhnQLDcFO6zP1boBCgIbB58RZBUqhikTotRilywrF
izwQQAKDbVPKmhTXlPpyeGFz9DiZO4D0p+eK1sVrbZnVo2NLw3vLtfoouga1jGfYKIsWJlFPua6g
2j85t0OyVZIiBANKWGsyVNSlo4R2URt9uCD/REu3eEJrYyxB/jO2Z/R/bVJjP2XfneTRsp5Ub1vQ
H7fVbblyMAYWim059AVgKQQb3th5N9sxPMBpioMONdd3M4S4oIoCfjDiImC+Rlrseud70Nt2w6xU
qHMxt9bwpaTPqQmsofm7M9wb3hVECUdnHEjV1pVTnXPb93Kfyfo5VtYKPPRgzAFkOhJuorccGxR4
aqiGPad5NPiuYlO/qYu7r29oDSBVYJpdOAgiPBjUKp1ate3O4M5Rq61do589cGXwdytTQZsC93rR
2QuvRnghNSgt1MgwJ+coGvSXeizy0HJJJYlUL6U4CCWhmBvODgADxGo4C4+wuY5YdIrr1tqAU6Fu
zM29+nstQjiTrpoogwawnpOVHPLx2Oz/3fCCYYmUbGJgZo9O1YfW0uzuHie8H9EuAgpu1E8hYywc
D7Ow8n5smXuKehZOL3FjhnfP4EqAcChsA8ikdVy7p9mFurqgELw3ZyvMQLAgNfguTbw23NNYNhtU
6/j/eDn8pPluGF34ejp/a4BBRrPRkn5tSEg2qGAad/NzMT1NRZL5xoR4t36/zl6LERRqGodyAt5R
ftZ3LBk3pioDBFkeClTJoW0HAVY8OBEpuZ6HMenqXA9edkbzr+/ue3W4+0rnAngkEiccjp6441YU
ZUanZGeLvqJpK9W+k+54W6n4ENcOGO4LQGoDuZI3aYjXedFoZZ65fYa9aNH+GpRm0CZh5WUSY7iy
VldyhOOXahGdwEaTnSPL86v/kFSGOCoTIGyGmzlN1UwQUI14J49moJF7c7KAkjQR8+DMVQbcYWE3
spgZk9bbwwlIYngqb9xZhiW2cEsgwVJ5rzi/MBY0RLnrlaNLh/Fkdps23sROONQSp3SxTNcixLOH
l1Za2ClEaEjMvXoy8IGFOgnDC2cubSMndgcMH2mP3e8oRSdA9Vje3UPBpcDCwhMFxvGCWI9aWW6D
2GI8kUdFBYEsuuvvPBUQwJ+hyGzCUi268kZ1bhpizP1peuvthz46R9N7J6NnXLbj4qaAiUJfKW/5
XPRHFRAP+vpBBwABbozBesp7FoCy9vPcgRcc+MaKEm3NyfxdolVLVWQX7jJ3+yHfQrwMuCMcV+ra
fhVsjlOX5TrQOqhfWdrGMPZ0mgKk8ILBfKyST/30TNoYzLy7CJicI9nb7aGT2emlzvBlwGpbH8wI
4sOFsgQPwLTXj04ZBy0gnZuEbhz02xXjvT4An7CGByeYerHcYokoQ0+CmrBJP1rvar9XrXujGMLw
/OxdPPjmQQMPRoXhjWEMUVaftDImwHWVgb4AHUpFuFcsSbOY0rguszCDAQ+8ofRLtHFHJDQ99CaE
KBWu7G0xOH4l7YdY2ias3YVk/ta5mFw0D5lBZ1M/NupjPX8a4ieXvN0+dUvbBBF4J2N6OofuE/QR
zZasKxNdP5LG750gmze3x19RNF3FkcZtBxBCvGOvpwDQkiiu4LIjqRG2bE+fGgbmA8lFt7JOwGlG
bBNT4KB5wiTMSDESYhTmUamHB6L0z8QYPzE2b2/PZRE44Qj76LN28bYAN5Lo9md1oraaWpsoEvvW
mQ+W8btFO0zkvTb6ljIUJKl3N3hDIrxb9CnjmKLLSJgYa+ei8ArDOpYkCWr9bWSSeOrK9iCWpcMU
4J2JDIagYXPt1COLEvvYJG9DP/vl9xolnZV1ur1yK1oGe8uRjk2gKGqmMA/LmB2npIp17L2trgSG
ZBay4YVZZLrHELTF8I36ZiH6ks2S1MOaAFCMI0ENNBGgpwpXbM08UqtRZB3tuvR/Opms9mFFgXnE
TwVjOk+miPuceVFfFx21j9l4rkkEvAZt4zl3+1IgDtCgwuA9Rkf/gswnn5GnKkf7qKKS3isDGv+8
e5cdeAdQKBXcx47FV/HCXE16QbRxYM7R1LZdsjFlgMgru4AYCFZf9Tg1gJgvKXR1MBKE8o45enGQ
VgzT8N4JAOkbvUIwIhCC3biegN15jI5AAD0a0aYpAkbvvqyuxl84ghEuKopwwlHVntpftJTYp+Vh
BmcWik/4OQafrCGsf+ENjdPaWnQccuIzb37xxubF6b87MmKbpbpeC+K/X2y0WbtJD3T26JjGYfmo
jKGMrnZtJhzcHUzdurFEXB11J+ljRlF04hWBln6zzXPc+1qjSi6OpUYhFAUZeGIA3GIB2dOieVpL
zSo+zWZQRE+JebxbobgFt7Ed6F6B13e9ULQaddZ0bXxCYDDr96kMFGzt++FVIYiDOAgOtqCw7oBF
Kg0Sn5ShOFjt+JgBWFLil0tkiEpbACMnbkBod5rQTzuoW8+R6e1SAirT8Z53HQunGm7x9Sp5eeop
hae5x3aD2utWpq3c+l89txEluByeK9uFtho6KRIERdzjlIWDPgZGrgZG99IaThAZWhDf/9yDPHgj
4FCHv7sA32xjUrFeJx4gl92t3XpbiR1fnr7r8YX52N5Mm6KKMJ8ZdDmbqPuk3n/fXYsQ7+uJ5oaW
QYRub5XWr/SH2+eC/724JRyWmgORGfbiPo3msYlnJ1OO+jyCcgB+Z7l34/0QvXhRfLeHizjRhSwh
CjKSjNbjBFluc0BU2Ctk1QIr6osKFh1pfDwekXYUnIPI6R2vUqzo6H5JAc+vJndjI8Ln/HitoZRz
Bd5TjU3wnThtdGweS9MLZ2MIb2/Hygm5EsBneHFCahRVNHXUREctzXZx5zyCM8bKN7W+sfV2Hxnu
9ra8FQ2+kicceFsZKbUzTIha6s8k6/YkyfcTpb9ui1nbGBM1Bxon5gb+nHBQupEVNckxrZS+AX3D
loRuV4cHDwneNdDkBUB0mpsEtQJVBOaEbwWa74u7037YdxQXAXkJZKXwqgTFGojWMNstomPdo1Bq
y/S7vVowioNoE3kMwO4sQl/E7KbObjzraNSbXgso3dxe/7VtxkuJB5yBdb+Ic/Yl6g7iyjaPNC5e
MpM+60a3i5l3b9KfP8kuxIgHPKnLocPzEDg7G/UfVdaUyLVEsFVXwwtBTgsg40A49MxjAUhGRrJg
dtIgtnBRyQAEV9cLiAGwVi4SpGKyrwVaVFqmqYWexPmHmnmfGjQGtWm6u70ta3qLXB8e3XjJoipD
MO591XYOsK7to9a3QVNuB+r8zcZ7iHDxxAwvD7u2J8CtIBXglaBY8wxSHgYs0XCSGZHVaVwIEaZh
qjk1hx5CgMeM1MxbTu7Nv3G9uhAgvCqrtHCzOIaAbsrRTZH6f+EoXAkQvDe1KdG8wZcJSGIb75Pj
3f+e4fhjwKXm2WlEbQU7q5Y0NZPIMY5GOT8MRAnnSvLyXlHZKwnCTutm30WcQOkYKe9TE9Z0f78q
wbgasFKA6dNQRiSoUkkrXW2JfYyj8UEBmUA5Ml/vt3cfCbAtmGiiQB0jsHUEXdIbwjG9I/tYJc/m
K7jm7h8eEVBQOgCRC9kGIfmW20009nphH4f0i/uqGO9/MTxKCBHH4cXD4j2RlFpZDB30COFi4zuZ
ftwefsUAOhpKO8HYjaflosYzNryczpWiHO3vttUHGrWDypqC0pOl1ZdNsygS0zVc1xyCH/VbwjqV
mkPn2eqUo0rmUB3ConhS2QsZd0TLAsfYqAiIu6Xk+lhR4Q/UdASpPRCIOILQWa9VhWWzdxzid2Zb
oVlVexrf/RA0r4QIV3lsqKBe40IK67Xc0rtLY4EVjIVDRSTHZF/o72SoSjIDbffoZODC6+pPWaKG
TZ9/AqCr5MnMj4JwHaL2AaU8KLFx0KYtHJVsqLOZdJF3nNEv73g/bPsQ0QfjS6rJCuJXNoarM5CV
NAvZOTFVotqkrXG5wHHvp12Nd5RWo42t0Xe31Xt5jwCd2OYgoEC4RMeaYCQBCp7UZjS1p8Ru/MMA
pu77xzc1sGej8gWViWLUalQsay77vD0Vxs98Z1X/3D885x6FeQdNN1Cvrw1kB1accSzc5uSNn90k
0Mp/Ob5ggKNqLo26wfixGzjnu6lfPRtEMXzd8f14Own3x+DN4zxGXnye1Ifa2jZ3X+HA3MfS4/nP
C1HFtffyCBVNDqlP/d6x89CrZYBLS+X5cM/hpZsaoqpiKl/Rpwjh7pydUGHvJaEa3R0xvB5f8G1b
NbYj06IMkD3Zp9wnBZMIWB4yrDwAFRCuQ3RbF9NzbqbFs1u01an0qv+03RR4Pe8VML/f1tLlHQKD
zg0UcrxIoYhVrQm6CNSip82pGb5lphFMqAGOUDCQM1nCabkjH1eH7QAdzkMFGP/94i3r1XUyWFWL
49zvmOczGSKibHzBXJCmV4jRYnwj3oyOT37eXijZ8MKBGC0XZI1D054U5ICt72DxutscoWoNgDr8
jkVZoViGZw9NxSJXbU85gMPrBw3M9HfPAIYU725oFE6EmCspi94k89TQU5p/bcPibl5WeCA4bUjF
ooeB0/Ze7+9su5OdV1V66txNA7YFyW2wch6uhhfWn8QK5JcYfkOt7+yh6L7dvTpX4wvXJ80bI1IG
jK8DCOY/lZtsb4+/9v2Wh4YSm5NiIfh8vTzTpOnzrGTpiSahOe20KBx1SfxxGS1CzZoGLeLVtXhH
CjdC5+VuPKtpipK1k0vKoK2ToE2Bc+w6KAIq/EHWWLtyJlA3ijJrWCkwwojvYrMvaT27SXpSB9Uv
koe6P91etKUAD2AzyBzjqYLkpFg1OjQRulMVCw2u2Vvkm+3dj6Tr4bn4C5M0kSxFoAfDz+m4tcbJ
L7UWVC22ZOtlsxBOBk58UyKwUJyYX6YbkA/dXiSu+deO3/UshJMxA88QDxkMT83Jt8wvSjh1X1Hr
e7f5QBQVGXa8leCNIxd6vVio/QOEBaHjqS4r36HEryVX0coy8RwfWjgREVzWGZXUdqxOH7uTHZjd
G9Xv9vQ5gw1SoGC2xYtCfHM3Ctjm+1wdThp5LnMvSOLi/n3mjwlUbKj41EUJEbIZ9TQ13nQi5DHe
Jd7dUUH+mPgzvOBQJukYJ3GP4XX7vctPdnhbjZYGCn4YADbQowFSPXjE1/tbVxNTLLtUTwCvVx5L
Vct9hLpcVCG1tRTnU9xrJHHBeYwXpW3BGC5YhUyKd1fOjPnEtIfPVNvfnop4Ij5Gh3sHgnBE7eDd
XE/F1qZhTis2n9x8cl8BXF8dNIU2O5upIHGmWcSC2wKX08FUXOCs8Pw6ynaEtetcZ0afBhkOydfS
DWMmeQkv53M9vHB3JKicT9MawxsTqKTar7qJhuNtIkv+yGYhLFumJrUWWxDTm0Hl+rMn0TDZ+Pz3
C3OLB0fsNQTjFx7S4NNTQyWvClGF4VmidBdnD1XI6J4Ts65ahNd1Pw79QWMnzdu4Kg752907fSlC
jITERqJkNcKbB033axYkEi9nZYk4awTabTx+DEUnMPWMjmVG3h86decWz54s5bo2PuoYkLTghQKo
6rzegk6ptbIlSX9AhBNIcal///KgQuOjx8/AadAEF0QHlJJrgCTgwJsKCXqB839urz93wy4vO2wx
0jp4rOPiN1GAJehoS/qGWCifOFjVgxKhC9SP3AfcdZlyui1oZaXQRchx6ODNcr6i65VCYTDFiY7a
A7H9KN5oEtdDNjz//eIsZI4LVrUKww/0XRm+m/eCInys08Xn86NyOf5E+mIYML6qftPqQ3q4vTor
FgnlDYjJIgLOu5cFb1mxrcadsqI7ALjlO6uarTMovtI5W3AQSPyOlUN9JUq49nIjN5BMyLsDYVut
/0lpWHaxRIZsOoLallZf2vaI6WjJJko3Cg095itEcrhF//xjT/4smmg7wNJBajTKd4exHnxSKj5Q
e/zZaoKU/NbYQ0tk01o7LHD0+Eahq2HR2TfZFcga4zo9VLETfdfcEYSQSZWZDwmNpqcxZdMj1QYq
g19Y1FJjohwuA0V5/0WFE5ZTqVLUX1ROeqjrzHwFq7kd4TYpHABnDOB1cbzfQ5t024ja7LnC0id+
obRT44+uPWyVugOPXpTOBYhMmnxbW04suSeW2w2dRfGzw1se0bLCf788HL1BSMuwLh7bN2PY9p9s
K93UpYylZ7nhkIOoL1pWuBURny91O7tW1qTpwW6f0zF5KJRqMwA6kwCHIT+g9leixh/liIJ1hB+u
IkgPVxe1+oIf4lGW0zTJswNrK7Zz0AMLkvdWsx+rYjDCSQf2bOuaAGtkY7dnLtqMqabFWxDIfEON
qPqrpzOotpRK+VQgFOGn1MtQfZqzX7etx8qRvvpM/Xr9NbQ7RQytNodmSl46s/ilgOhD752H22JW
bCy4o3AbAXsLvG+uICZN29GbdFg//c3Rwrt5tqDlDnhqeOsvinI80WGeSWvZY63Xh3arRCevOtz/
9cgGo0YK/RDLpHOiazkzG1YfaB9YdGMNwf3jIxMMTwnOAN5zggnPh95RWZ81B5M8pfsu/4vFvxxe
MNtR2lil0WD4yTpZ+TuTxDpW9pajyPB8BwowFp2eU06Ulihqc6iNjZuGsSMJv0rGF5NPrFEKkkQY
f8g2ZuQPEj9p5QRcfr4jHNSiJVU5AKLmYDbNA+3Awei1wTQ7+9t7vDR0Grxg1cF7GrF2+yOvd2Ho
UlZPbala9aGw9jOx/Lk+EKsOvPTHbTkf0SvB8KAJwzYBYmKjM1LM0xZGZLNYa4sDvsYI3NY1Aq2w
s8Arqb5NFOIFFWCmQgrL9ZR4Rb2x6djDNgGL9yeq9+ujk4zfjGjKf88TSV/BoTGcSpaQndbH7itL
nXHbpLgp1XjMdX+sDUd2aa3sCLI0vJOfv9+RGb+2SYOSm2rsFvTQd8ODCX7zPaNk3tSR8fX2Wq0J
Qq8nMs4oHDIWl4KZl7njkYYemqroP6OPQH1ygG7/NmuVrC9iZfux66jfNFHpugSUMNyRkrxSikM2
7rvsIa6ee/I2VZLX6cpR4cUkCAPyJg/Qil6vHLIUYO3MneJQkWfN3WayZuW1BbscX7AkDHSQtlti
/JS96d4nlr64meQ4yqYgOCwG60Z03UKEqu2mV7ve3N7ypR+GLhg8hwARAVfMEstuvLzTk9Y2xgMx
fd38hoypqodx8mP+eVvOchq820blFLWGwaOm1zvRziR3LEDVHMp0T8KslliTleFRK8Y5s1EciuSU
sBGNzojbmM18GLvfyb6+t0sBXBvcZcFFitpv6JKgR2Nv9Zkae/2hAeeC8V7cXQ/6XwHAJ0JpK+JO
C3+gB0yibdHhMDQ/decnvftCRWU/oot4+MJXQqjuevXraUa+UZkQBIqjINsBR18iYHkQIIC78ihE
Q67CELR0cLIYJa1sPFiZ5cf1wVWPUX5v6zAWyQRcHqqTULqOe1WouqDoC0sdRqxDC15P2L9WEuVd
2iSQ+gHkBmE/wLMg0XW9SnNHE/Qb5fbBem7UL25Fw8wrQ0t7v30UFiUrfB54mOI0YMm4hyPIicyo
TRhxDnVy0P4BcrRibuvf/fQT6EP7uJS8KFaOBqRxaCNECpa1BEORIDg7QVqXACP1UBZ/sS2YDPLx
SBDikhUDK3PsuaU6Fu2Barb/yWP3YgZjuTA+sjn8pcKLia6XqwfXSZ0kbXtALXWghyBikigvNw7X
HgJPDkKpXB2d9ajKvRYAXCOHoB26PdjJgGrN15a8NuWTe1a+VNkc3t78ld24kiXoWJEriddFkKWU
CNKRQGH31p7y5QKuBco6PP7UFTFzzFEx7amZ24OlvnSNsXez3h8dDcApMiaitbkgKA9kHlRm8zZK
Yd1qmuMJUyNi95/W3sXO7v6lwvMIhstD7xYSANfDx3iIK3Ga8ciH3zmh3dztp6MY6WJ8YStKLUHd
WJR2h2J+UtKAOpIKvjW1gnuLTiG8BJYB06oyQHfVZ/0hNX+V07cm+VnVP6j6PR9/W5qM5GgB9si3
HRX9SKPDIQH6D7fQF/601SvDDLzF7uCNnl+YoZrum7cJ+JWt+m7TwKMPBX2sfjAWVFMwRJs0P6I9
GO83dIne3rdF87P4KYJelKXndbpidIfJqcDy/dIr3yfyPVVeMso5Jqz2MCevOjndFrtyBeEAAx0D
latwK0UoVIDAG3WeJTBDX5vvqLJALcRtAWv7CRhE5G2gNDyRdr3CY6Uaigl4vYPjtCEj+9qrH/q5
DnRzn3tkW/4faVfW5CqOdH8RESxiewW81HKryq67vxB1N0BiE2IR/PrvUD3fXFsmTLinJ6LnoaJJ
S0qlcjl50vt2Xd7iguwZCg+uibnt5Vye7vEsF4YvjrFtPzdaHMl6/NTfzPgxnxbCC2QjwNQwW8Fz
MYOkJTdrhF8gL9DqnbYGKJ7/e9W6onUUnhk8TCQ7FNeATGBE0JK4OerNo0idaBhfOu/RqZ9b3m5v
3zGA/3xnrhHOqMbzpZQ1ibvENBHYp9zaTKQyg3QcOOZaumvkqvNhK6sCEeLcB41UCxxORZQd25WT
yaE7DuCo+loyKTZG+qWKBysyebJGQ76whzPYzUQBD3gGOA3nC3MA/nALEIcdNQ6YZgYe8nvP3KcT
SOpujpiwd1CH9+YUPIeKI51SNyX9NCeCk03etmHv2cH1Q1p4Nbz3MjrKq4g8VBoJYcRZkY5ue4yr
GA9TlDZrzVWzRqlnAxQR9AAKfTmB3Kc5lZVWDsc2KbZg2gtcKp/0nu770X9mbvXBsTgP9ERfUb+l
lQGXiKTqO0eiurIcrTdJb3rdkbly/01z1mgxFgwCQmUMIUeQA4S+rtxUU09GjOuY+qOMrcDtvmIc
cZiMxu3nM8c4SE0Cez73KZ3rWiPbuLdq5A6zz8aP6e3Ww0fGGe25MNPofbuAnc/dnF6NGuux79kD
nK4HJMpWnt3LXToXobgNXSW8WMAggy9yCKfK22Nu9weMVlqBPJiz+T3XMshBNIJbiXj2AsbZcUlG
KxfZMY9FhXlgsgdJfExCd+qeXL+6I8bXhItImMnGa5zkkcdsfEsyWv7wMHlh6zNnCCSoSHaNQ5KZ
1qUPqqokUVd6ydbPyRrK6/L5As8ojnNGYqM2pjoIiZkPZJyS7JjRYpeQJvSMXTmNd70n7xy41UBX
Xj/rhVoLJMIKz4x0c6JP0aSu57kPEk96ZLluhMRgQWU+BlFb+xHV62Hj5skQmJpvRdRzgHBKrJ8N
JxI+Aus3Q5t1Kw/4gmOCHzSTZ7kAAqK9WnmKJsFRU0Ur1pHST2OOgpO+4eyhiu+94UPaWkFu6Ju2
+eE7a4XCS/uNDmUYo3d2Seei5zqdzGHiLmNHGxS2Uy2/gJyzDdLBawLWWofSEtHK3i+cNlJrSK5h
XtmCO2iadV1gtjI9YvxeMIqHqWZh6u/71I6I/NJ5W6J9wEypyDLvc5BUl8ZX3wcdqR2hBJeNoVl8
vf6DLm3jjMbH2GPEb+jwUrOwrACVxRT3DDOJtyLZJ2tB6MKtP/u+8m5xcDj6OuvYseUHJspAdDxg
q9yta6tQFKhmts/Q2M6OSWZvav5mrJKjr6yDKE6fLEYnsUfBjqMXNtWdNHfuGihvcRFgk5tdSjgV
autPYiEaLJqRHftf1Nv6xkpYtbiCk88r9lfAmfVzsBAdEXP2QHaCRm6N4uaCBxtcnXPhGFVSqBSs
mnIOg+3kiaMRdszG+8Gvg9beFv0j/u2SfVmwiJWh2x3I9FXGawR5C1cZhCJztyWMPuJHxaiVtint
xqvZ0fQfbbbNpiJ04Yrpz+hIWPEnFkXNT/AcbiBXrogiZo9iA+E4qDpK4qhjQRzvWRzU/c0VJQvc
aX8Fzc7uSezYmTYvSQ1BxDh49Qdxd/vdd/CwI/mL5J2rFqzk0PTcbPP3u9+x7bCicIvb5Fg4DrTj
IMCY/37y65uhRU+p3bCjZoWY66w9WW+Y9FauTa5b0mvElkiiGkihIl9+LsbJCK9zgsdjlJHroyYc
oOP9+kYtruSviIuaWGUUZu849JiUG5x2ZR68LOzjTb7qIs8nqjgv4An/72LeX8qTPaPxGA+YRQ+Y
gRG0dJv32xFDLW+dmDlf01MpiiloasG9svfosc2CYQiqtcLY4ioQhiFgATDNd5UjYbo3aLqTsmM8
hRYyXDIoizu7Ol4/lcWDB5QIaRxAi9EGcX7w4CauUL+0cSqYVewkn115B8qw6zKWbDL4zmZScEAk
IOpcBnyjzhrtujxiJJORbfs1fOPSTp1+X1lD2aCRbTJEeZz8TzYYRDMkBROgypm/NlXnPchWVAtk
jEhEIe8FIIu6XXVRxJnrJdWR5qkI3IF8y1MP8zfMUK+BM++qvQN8EbPSXVm3QctJICy6Ee6tbVBQ
PrTPYSowTA5yNmq6JssJ8xyKwpkZbxp369EVb3JBLXx4NHBo4NkiLFO2lDHZcW4XxdHM66c6jn8y
v70rZLYSzixoxtx14yJSniuyauhvFgLYVyogJv35Zq9Vx9e+Pv/9xA5kU9Ogl64pjqn5wtzjGnB7
7fOKWlsSUIgGabmjP33xN07+6fqtWTqCU7CU8usHzIdKxlbQo93B1fio2R9v7TWclehUgrKACc02
puCzBLIpyGb4cn0BC146CkE2KFoASUO/ofJ0iR68+dLK6JEXaQAG0XuXfTHli+Zs4vrOHNYisqXj
wI3A9CFMikC2T0kj0ZEVtpxSgN/oNg5Q6L2+mqXjQPVvnhSDgvuFoUwMvS9kn+OFLOqo9B5EeZjM
1+syFgwZKoyomoGEBI+wCiMToiZNCo6CY+22YY1pqHH/EZDPkDEtui7pcjUzuR4qdHOX6YykOr8a
PWl8uPsw+yZrdmb5qTMNkPX/uS7k8kTOhSgKMDpNi/GoePGB8Qxz6yOp1tI5a8tQAqNYxpogEhLy
fsAgvmffD52qvtkWni9DeYgdIUqnTOAbWc0+re+m6kFf4xJeXAdK42i7fidUVIqmxphM4L7Acbja
dpqMYEBfv2/eHKViHSdCFIdFJn6NbC+EDPRLlv5q4pWk0fIiED/MV9C6YM+ZKLG5LrFPmsnCpuBg
JkAZsF3zixYSHfM6/itHhfPCn+/AeQ73rv1Ku4CwqOQ72W697eCG4gvGvppreN6Fova5SOV8bLOf
MnRV02NWioCOKSD8d33xqFE/RGWwMrY5WHBZe7M5OJeqHJglh6kdJKT2M6lZVI97Nw/I7YVOAGTQ
tgimOUxtuxgRNDatm7SVhu0cwOYfPxnpz9vNAEYE+gjCZuCgWrjQSFN1aablCGHSwIhf4nTFmC3Z
GaRz8cigTgs8lHI6Uzxg5BLlxVGr72Nfi7yy211fwmypzt0+AhsJV8UA7wessyJBuqM5YVByfuza
KCd56NHHur2faBb62e2LmXPH3pxahKOp4kCKArhwpx6SY2JUGyt9cCdnZTEL23UmQVmMn0xj3mqQ
UD011qZ2t9f3auHzqOLMg00IXpiLEohGOR3rXk+PpbirwprdHEygCAESTDTTQKeAyzl/uUoyZYae
5vWRD285uPh+XP/1C0bs7PPKw4jJnHUqanyeZWGM602dIXJunakG/AJIPEGlhKBrJshTHkYksPvY
E331qpOoKusI8ycim+5b82b3+lyO8jwSyepC6yDHbV6HGg/kr+ubdXnUSBShPOijWABMkVpd9Z0i
B8SOZa/tT8d5ACrj+ufnvT6/dch6zrgbXIaZC0NR1I66g96j6wiwOu+bo49b+qKlzQ4Frm/XBV0e
OgQhLgUrKTQWo9DPdSrhzBuzoouPQnspu20ybZ21gGphqzDjCTEV4G+wt+pazMryZQ3Ix2siN/WP
aq1Tce3zylNBSsIr08fnNf7F+1G3KzCrS/uH4hUAVqhxzwN+VMh92YjSbEyRv2LklmW9psVXP391
sii+3XiAEwYR5wx3xN0gyjpsoNfdwW6L11orAtvRAtfdXD/rhZ0C4xR6UPBgoF5iKxe8J1bmdMQr
X5/Bvx1IjKn6376v3O3a74mW13H5SqYNGfblsHIUa79fudNA9w8ojeD3m3LP5NZb2Z6FqwAkA54d
C83amK6qOLvc4Dpe0ip/pd4b15rApgCTZ2tTHxYWcSpFTZqKUpZNYdT5q+YH1U/ny81HcPZ1xW4w
IryqcMr8FYwYk9wIcvMTBFoxUD3NXH5IjqnA654POF8/y18xZ5XTaFxjbFk8g5PvK0dsGXHLcjvN
X13Mg+sREITFWqJ/TYRyzHLSUIIEluDVJFs/jTJvZ6xNaluw3qe7pCJ8aJ/LygXo9JV5bv9rxCDz
I+EY7GGLOt7AxZr210993hXltQB9Jghc0G+H2RqqmylBWKFNaJx6taXEbGgaJXJX2b+FzYLS+tpM
t5LQAvKDIQTAB0IY3Gb10WBmXFBMg89fG+0tE8M6S8blJTkXMP/9JH3VdWlumTWHmjUHh9/xYXt9
w9a+P+vIyfdtWybVKHHV42mPiaerEMdLHTv//YqlrRLKp87HBiVFVFtR7z/ltw6ZxxnAhs8+gm3B
NzcVY1vG9mCN6C45IkEO8F1V3GzM8X3k34EqQOsI/M3zLXLTpCqSInGOZvNU7521vvnLZ/Xs86qv
P9V1Q0qm2ceqqZ88ov32XXoPSqoIKY2d19Po+oFf3kjEYOD5AIs84nzY9/PV5DzvpNHF4zGP0h91
uu3LcPRXZCwoFTqR5n4e1GAR7ikPeAFyaV/YvX5k9YuUG2sNmrb2fcVV403mmrmG76fWsW5fTGvl
xOc9OLciPgLhmb4CvX/w02b5p5eCziFZ7vTHsjpYetLcyax5AiXwb3QL/uGyue9Im9776euNR4Ou
JHBJAgMHVQPLi3I0qdFr45Sa3VFvaVCRwG7SQHc/J/2vfyEHOEhkZ+Z5jeryGquTmqej4TpDo7Xo
o4JHNamDw3UpFzcfqwANtDk7uyBbVWO0WHYuL2gFrFi5Q3k3dSOrvtV4QcTc/z6zE82wF+WNRJdm
lxpg6T5irPYUZl00pv64ogsXujbLQJkF/DUYiIA89rku0N7LMRmLAHQb74p2//n6Ji18Hd2lmGM6
g8Uu2bI9Ac4ubSzGI5rB+23CN//T5y3lx2t934t8wucH79HYdfRWNxRduCe/Xm3zoGVsOU2Pz7fa
NtnY5PbjxedRXgWT+Nz7pPz6PK/RR+CY47F/NKp9n9xd35wFBT37vOIh5qYT97GLz2MCgud9IPRD
ditHF1DqCO1BGwSoJnrC1EkXjpahobLi+jETcVDcj/4aEn1hDRAADBpuMy6CWu9oK2nWw5jq6DGN
g0SzAlnwsB/WchULaooxmXgsAM0kM6Xq+SWwfSQQcJ/1Y+FEtYy8tQaYpWWcfn+Wf2JwZa/7dSrx
faE/F9lLWW2nbMUzfGdXOTPqOAvU6udzQJnxog8QFOIemoqt6ciSbrrT9LremsLMo1j0SQpbKw6p
8HbE677ibRl+cXOicCYGnbOAMdM4ZlpWhoQwg2zALpqiy99jgS8EvaNpkofAk5ZPqUizX4hafRkw
og/a1gSXZ9S5g3PvTW6/7VOz3CG3h3EbY5V/RwN7/pyVQy2B4p7aJ1f6IjA0NwmZN9hHZpmivS/s
OvJdHrXWyO3Q0QeviNxyFNtY6OOGjol2QKxsbbvcSHcYwp5HtT6kaWABJrTF7OXkhynT4RBL+7sm
ehnYACUGVO+7aVMLFwBrMwl1Q+b7yW8mGlgmNR7RU6oFbTO1ddhoxP2SVmm+IWmWPjSMtmGT5uJQ
V+P0KyFW/1Cl6NNmxdSFXmakoacJfduAYzQEPpW/Fh5NwiavROAVRr/FgAARtGir+akPLihLKocc
pVVPQwD6ozgcx8p5xjAP4yfzPEnDOh/5AbZfTwBJsXs70OLYfxmopFvuJj9aEntr4OpLZcSjj5uL
rBwUHsHEuTI2U07aus/I0SLgxsDcw2wTOz+v257LC3UuQ1X4oeNNA8DN0cgi/ynlN1tOfH5OMiHJ
AfpYtZ/as2qrqqRrHR2p3YuwAgb0X/x+4NPmhnPMYlMNm0aqpmwTHF0Cx8Ezjx1dWYGDTT6/rVjB
iYD57ycWoUeTV2JImxwn+zdYjYKGJgFn6PVZSwUtCkLuEq3aCBcv0G49AaY9jzk5Mu91kDsrxtTy
r565NrtpSakwYRjwmtmMXoAcnD43hwHxL7oTRZA29xRgXNp8un4qF6HETDMzz1tBIyTcLhW5xxmm
hjSNtI6TtKLJLYJKPnFyZ3SfKPt9XdSSAgNeCeAtsK6ouCtvs6j0odW7wTha/KPUXvrd9c+/F1PU
88eUIHh2yO8jYFGCutyUmWHEvXHschn44x/Ghx1qSGHK7n3vlynuKX8c9CTUhLup6wfZfkKbSsCd
ZjOVR6N8Gtqnkv+0JgxcXnF6lk7y7y8Df/25Zk6i86zEx8oz+sKnYAQ6sl9xnZc2d25mRYMunlsw
YZ2LyB1JCzo0Jjri9/r4ML1c39z3GE/dXLgLuGCOg55QFZSh651u4kmDzlt66FZeUJp5KEHbRvd5
LkJzzCOufXA9sNwlUT9s89rbGtnvGEwSSfW9Kvdms9fW3LHLRaP3GWzd4GidZ7urqRTXmTxHIBg7
6LQJA7Y6nv7yop9/XzG5tdFnVFB8f+R/BsvdELPdjPmd1/Y3RwzngtTT47FF6gGCLDxN4I1m2RRc
P8DFpWCfANUDfOMCVJPO9f0EvZIHQqoXEEm9tnV9N/D2eyPXcA9LouZWQ1hHkCldEI92CL7irKsc
MBENT06b7ESDAq7w89A0k0/Xl3V5s8yZIvm/spS0QRUz26U5ZKXtVwu3GZNd67UYe0nLkLEFpBGz
cWaWyvOrxfxhIHEW2wfuYtxj2wZrg+GWFgEqb1TRcYFQeVO8hzKlmAuB9+aQEhnosPJ1PGxwea5v
1eIygAqdZyDBqVWheZomx4mBPffgg2ZYDzQMe7kuYHEZ8zOCCUWYzaFmpRxKRGy3E5bR5ZiZoEeM
io+dJlfuyiWOAxN3kP/6rxwlCHPN3gN0U7cPmReHxQw1L4yNxV87dJ/mm77vwlGvAlF8tbzP11e4
sIVz7zLUDbkDdIIpB+UbNEVHkqMfeILIKfCN7fXvL+zg2fcVe5MmrXS4xPe1LrT8iLAw+3JdwsLd
PJMw/4ITH8nNmJ8lLSQMzdbwvmUAvP6ka80OS9tkgRETrwWmvCLJci6kj8FK63WDfnDd5zx9Xuso
XNolC9QEKLiirxne6vnntcThaWf1+sG3MEeq39DYC+haPeuiKoCk8KkQJbEWD7XW6jHWkE0lAogf
+ViFrvNi8C3N9oKvHMvlkt7Z3+Z+fgi9sM5oTEq4zuIJmPBNNtwlVsCLlXaGRREodOAJAKeyp9bc
U7tMicGnCVCkHcK3nu2zbsUAXCoXShro/Jsn9CAnqfqSCUgRaovZE3ChTmg0W6Y92eahlLeOc5tT
JKdy5t9xosQN9GtizJmOBnipfk1iZRmX6jsP87LAeAcSOuDDFfXNKgq6Qa0BKwgPpzxCI9j1O7j2
ffP853PptUhdCPfIio1tgx0rJ2smcuEk4KehXj3zoc7QwHMRsk3NlDk0PkpjSt4Ei+ND4blvOQgI
vhQ9ZoMyqzJBfAIUZ1B02rSd25sDn5oPcVre9aYe9lz73diYKzl6H68v/1IRz26W+kw0jdsbeiVh
gjL+7JbOmzfwe69JN9fFzD71ucN6LkY5xbEBTnYYcYGn/sGKd5k46tkH00+BLlxLdS2KAhIOjehA
YIEP/Xy3J1MzEqtl+sFhf8biy2QW0SD7XZYcyzpfyUldniyW5QArCbwv+rjVVxytigIkjKV+ACdD
VOpv8eyCw7sy3q5v37IceNbAVKBD01eMrFuAJUx3Wv2QJzvDzcKKblLyatFf18UsKsPswP9HjGJm
RzKandkK/dAlaVhomQhKWwsGI1lZzpKcGYrnzLTfQIDNd/LEZOCVok7CM+PgevvEjOop8P+FWp9K
mH/BqQR0ORvI5RmH1gUGt9yLGMDLlVXMv1LV6VMZiuHDCPupLCbIYCRwx6hYI39Z3CVY1xl+P0+J
UyL0ZERG1Yhz4zCRN0yZhMfu9yv6u7gEkFjOphV5JrX+UiRD5fdpaRzqvA/6vYfM3nWNWhOgaJRZ
6swuWmEcBvtLt23FCh3WZYf73DnzdwHvfz85Z5I7DTc7jnMW5QNH/bjt8Jxa7vDV5f3e8dAvPJW7
WLZfis6NqIZBucTd6CCUqR22YQRdX6zENAMqoxRDh1uRRTmrVyDVi5uAdMBMlII9VuvPoNPPGrv2
jUOfbrwkQh/Fv9jkv99XbXiCCZ5jzBzjkBk7mt3xNYu6+PuBkUH7B1LvFxNhUZXIkz428fudT177
8dP1X79k24iH9xH/wOFSX0dn8vOxKRNzdiDvJumHo7PrhnQzDH10XdKSF4l283emJvTXqxfK7IRt
JUKHtR7pnesXG6O070bihYOhdcEo0SztrVHGL67uRKbyGtmFJ7KRQSYKZIHm303lg2nxwG1+X1/b
orE4kaO4MTR2ijHnk34Yy8/gq7Dt70nyL7IWIAb7u39KwNUbooWiQQayTx+6YfzQGSiK1ai5xGv4
6feC1IVxPZE16+TJxS5Y58ZjP+oHXWbRPF2QPbp8kzmYSzDWmwlDVBIQTZbN10p+rnXEAK/X93Pp
3DDREv4D0jDIXiovbquXkwWGHuynDZ/sGVz8mMDbr41lWtJIDISBs4IiPv5PkUIqYaMqhVUO6QdG
n5v2g9Z/FOlHkMNsdLES1lzyW8NYnkpTjDHlVizlAGno8Ly3MaAiA9mMJDyED7Mx9PqO2/2+yurI
a5pQ96bvUuZRy5O9bhlRV0zfksYLW85XzONlX8b571KN+FgnbWrNZ+2yKvD931Z8x1xk+bpAz/cp
8wPdoJt4rSd78YT/7r3qJ6aemWUxx800yRjVKfnsDFpUZ2KT0LXhkmuilMvZAhDr5AwXpx235fBS
D1HF99ZaW+viY3hyviqB6VCOE8eUHv0QY6oeNeQ2dvKgLqpHo4mDMUH3cYIutGw82mW+bfPyRUjn
fuRgu6DFlibNvkErBE1ZZCV5QKlsQl4k++v3ailfhJnliHrBzg2CBJXNdchqX1B/Vvn8vqowv1Db
GuSuax7HBh3xRfyYcvieJQ8kSqDXZS+9Y6ei58jhxKZ4rMscqL9+aMSG3VNtc/3zi5cZRGXvWXmg
ZhRT76BeqyEcgMnK//hw0ouiCzKKin773ZJvabqGDVmQN4+TAmUtggJgE2atO1kOY70vNJ8iKRJv
WLXV/9RyN1pb2/iYrIEMZ8ugWGMEUzNfowVSOXCXnYtKc6b7Tlpg55zxT+NNAQX/TOllRy/W0anV
FxGgmlupjdvrW7rwqkEulgcLgTquOocSHTRpExepfuiTnUMjOw2ttenkC0pxJkK5m0ic9nZHsDRt
KEODfwGy7na1O5OgPJuZ3jcuK3BOLhiEwAADDqX+fxShvJZ5qQ2DOUJEzF6FuM9uRslivuU8Fwha
jQvkqjghM0mSvKA5YmpqRv20ASYmuv2kweoGAOjcSH5Rj257O+2Yb02HkpPvbMgjoAN/l6sIvSWF
8gyE66hSYPyNmjOmTUrbgrnTQfPvfWfHtSyY0PR3fS0L5h5MzH+FKKehlbDCKIpOB8+tA63COA5M
sDYeWbZicNYWM//9xADk5VBSnxEshmxSEfoFehhXRCwkU+YRKKh5AyE9173PRUgUYKqW+NMhMe5G
eQ+Xq/882DcnQ8FcDbgm6hQzYOMiGdq0Tur2+nQYjV3T7JpyB2jP9SNZ8idBjY2ebxdQRjDCKntF
dUvgORrHAzXNfawnQca65w5onZ66m74C3twwd4Xo/rSWeHApCfumCFtr7cgWrA1+BnAKyEuBiVqF
puh+r3mEW+PBCWnOQjJV4fWFLujemQBF91KD9IAcu+OBAIOcb2ryQ+R6UDS3cjBCvYEdRGsJGjYB
vVC2MxZJ3aMSB9598C8GPluxBkteApi6EXOCogPsump3MArJLQgAtRGuTA/aW7rnVhFW7gOztC1a
XYPReHLiPGjsF939efsOoscVqBgAMPCuKirfxSZD0kK3DsLZtt5Pt06R/t9aKyX8hYuFqhnqiyAJ
QMlUZQTqgVycODOsA80fi7aJmjEDOcyfsvJDVE3/xYpmSjPMRnOQ5VH8fhMcyNbYWeTgDc9T/OZ0
z7kBdBhdg8gs6R5QnsD9AFWykCdoTJLmuYQcKjbEvhdVYHUBmjlWdHzpEp3IUUGxYjRzt0cD1WHw
ntyMB93NAw2g3acCFE8OxSbgoywI0Nk9OmzzNQj/JTnYLAAEETNqmABLpHii2ZCCbK/SyaEyc30n
7K4JaqPLAlS8i0crQZ4ongTfcad6M8VgBAgd61AASxD4ab9WKJrvquLc4RobuMbzLDKkZM9tfGHH
VpVqg32o2keOwR3lo9GuhHjLIvDmzkV7tHYrVqlr2wSog9o+OKJ+y0ny6PkVyIntzXVFX1QMYGn/
X4xilQaWpFOrQ0xGwHXrDZH8F/lM7NVfCfMVOHlyi8xrM8ep7EOOOcEbab5eX8CCSw86xJm3DYXt
y+AoM6Y0K2uDHJw2suMHksFJ2VL2gFmMq3CaxTM5kaXo4Cgkngo8UoeyM4PcDL0aONe1lNHiiZwI
UXSr65qRinchbfhbvx2djWuETg8bzHNwTlXHwaEobvdZCoODs7Yq7dF0x7vrJ7Jo005EKAtwB1Mv
NZ7hpqaV94DeWhE6GmioBaaRBTUp5fZ2eS5S/g4gznj9dOX1AV5LOJ1eQl5LIgxwCyzShRgVGInb
sf/YMAMz3ObCPYZWKEbOHWup+XVNDhrf13S/v76OpYPH04aXALEP2MGVq8gsJy8KI4EJzQPtrVij
D1lS3tPPK/ewrDpnzOZj6cnGZpjV/eiRFZjgQswLZ/HvCpT74SVFjOFtWEFS7oCXr0pUCPaltkFj
dhXItWF3awtS9AwzPYoEXEHAnNUeMuBPg2EA2Le7fijzR1RLj9kzljuXK2dGp3PrBYow0pYWJYeM
vfYaxouiNTixf5jW59p7YTAD18Ut3R2U7oGYRQQ/D/g4F4d+/8YHoRoB8sQEBP+z02tRNlAMKtxc
FzR/6HJdfwUpmxeD2z3nJgSN6MW7F1Q+dylY41iafy6QzYg8bq35Oov6DQoAsIga8/+Ue1r5YqiZ
ZOQg5YuXbrJuxWdb/j5BjIrkB5q8lNtZMTmTWE3kYKe7Og/8YWXLlvQNtISwAOas4+r9RPGce3ld
mwdr2HblFiUJlq+EdUvHfypCuaN5Ogw5WoDMQ4oRDlMkzfsqRV/EipItbRQYHwxwGmAgL4ps50rW
TQmoq03TPLCWN0FmWFPot3wNFKhIQQckyPoBk34fgn6J13GctqNotfWfkeLSycvoHa5r8LsHdKLC
7wKwWcDjw7uA9Vf0Sa+NujVT4T+XRdgY4QCKIHLHx5CRV2JF/JtebWsraLMQlGjTGjHE0upOhc9/
P/FqvHYcm9pq/WdaTfyHz9t8y6m3NiBbsT4XS1ROqiBeZWEKnf9spyToJjcwuhd/2pf5k0EdOLYr
vpRaVvhHHlwpIIeQpgBK+nxVA4BdnDeD9+zEJrBDBGgTQL7AkGaDr7hhjRF4uRAPKOOLnWFy767Q
WfPx+rkqluniN6h3IHOEl/Wd92wDpWzSCbEk8UN0EaEXwjzkNo+uy1Ou9X/kASwFtk/03Kn5rR5z
gjCANPeeCRebkvIgi+OoSdZSmst7i95gXAvQAl4kZlukBsw+hhyZlE9ggwZVX1M9tD5Av72VvnSV
+4b+le9tbIdEFCubOqvjxV05EW6eH6zeooxc+Zn3bE3eB9rQO58WK/kNNUJ730hAeqA1qHpfJr4Y
J1rJGtd5tvUXv6yiKb4f5MGcnlk1BUOxMbthE5t+aDjJrjXW6EcU0/mPdAdRwAwQBw2TYv19DyAc
LiG96JutNRV/XL/ZTnYcFTlfSUQsHiWC0f/KUnaTOWAlr3rfeW4QcgZIA+7ahHw0y+lj2wLLlMjq
rq67rSv13YTk2G3m+5+VYpgnsgbzWlVOmjSN49akmvOcygfxyVoLPJdUxT/5vLI4Pc7REpfi8+Co
DrY2/nXrfcPrCfOCMATHBNahc1Xk+PoQy8F9rupfZTuEstjb2u/rMi7XML/QALkAxo1+bDVZ0Ix2
O7pu7zyzgNp3GOVz/fOXunb+ecV5ckazSpiPz1up9q0026eEV4+aKR64U68EU4srwUAVHMjcjarS
J1FrMjF5ZnSeJ7/FeOQ0YL+ur+XS3GItYL1BKsN1UKhQPE4NvPd2STo0IGJ+BOqHHDVsPJt9/WB5
a6Z2cTEnspR949WU0R7o7WezTLZVISJ7jRH58sE8X42iXKloWpk6WA1Fa6sblZh1I/wPHYgLne63
t0aNurQe0NUjEQ8nZKZfOVflKXfb1JXUee7RP8pjfzcNH6+fzj8N3+eWG5SooArG8/DP7JZzGYk2
erIlY/ICTDp3MaHcKveFWXdRi9dahNLubMCtvWlTmEPzcXD7NKKSJ3e1sGTQg/PuRWrcvtN5XryU
JcgvEo+RLzSj8rUq23EHCzZ86TxwcZSYebTvAZ/b15aDsSeTH4dcF5hTnrG0DmLUIjZMN/iGue34
KkqBM4xTAqhYGj/ylvc70N70+xyNVZHnYNyeJVJvUwqXbq2eDcGks/Se5QzdG67sUE12+29oCP3j
QvqDMHL9pXUati1M5m+M3P82cb3dNTntMUwIADOtI9MWzP/koQNjaB/EvId311fjcy6d5NkuBAsn
kBOFHBOut3ZKf0hMXAjcKjXCpLa6iPBYe/LHcnhEDwHbNOiCejBqhqEtA+jopmyoIgfVBWBECbrq
cr0KK9nFgZml6caPqbUdXbM+xl1ahGnP3M+x5lTbGMWxfdIBEcC5GB5qTlGmmKR5x13ytbZlGqKR
lwRjNSUHV4/7UEvMNjRElgdeYxQPGtd/JIORRqXQXpGonH77a5XIpRs+txqggIL2Xpjdcw1yW/Tc
EiBSX+Lexgga9mA7VsBM8skbxa40+tsSl3ieZvoQQGKBPge9g1r/al1h2INhJy9umm4LrUTPdvKQ
u/JfPCPvBTYHE87QsKPcvaQFRbw+OckLAbULUg3pIw7/eeic7fUbuHTH0do0+8PzXE91OTSmiRht
3D8MlpEx0sprXUdLjwno2GZOR/QnIuY/Px6wFMbgAhfJC43boNKnADTrYe2CVtXeXV+KWiJ6Pxp0
HiGXgeohmhyUPfOrWI7SapMX9LvvfSp3uLkPNbKYiOECjeqRKAbgFcgba4sPca6vpIcuPW2YshPx
imfRJV2XyUzClI3et8k2P9tpuxv6tRzK0olhNjgoMt8HxqlWuadpYblVHD9XXvWTgCcgaI14xdld
koEkKqQAkwPrrNyppjULHaVQ7dkctcBEqqTJV7IZC06m+T5K9j8i3v/+f6Sd15LcyLJlvwhm0OIV
KUpXEUVdLzA22YTWGl8/C+x7z8mMxCSmesy6+UIjPCPCw8PF9u0nEabSZTp+TCe99GZpugH8etA8
JbdB63xWq84za2vfNdOdOWLeJGND+ppSku9a/AFq2RRfz5UyiWfbiKzSfxmt9BinP8o2OaTTj3je
2MdVOSS8yN4yu+miIS1qR62Ts9l/qXLGFjSfoSByO+tVz79dV/3V87LgZtUW4joSOOfrKae0bEza
SF789KAlT8kWj/XK93m6l9YJxj0sRI7n3+deR3TVO/5Ll73SWpy9Xv/5azeX74OrBOiBdRVzHZE0
O3buR9ILxlxFI3ptl0tacD8DA37qtKTfy01muwzUbW5BICj7fBjtW2rqWyjT1YVCEEEcy15e0HkO
M73guZqglc3eejK2eiP/wKIEdwegG5V+smxU5UXFK/R60EZN81+mNiwPamTOu8JwyIbl8HTEqZJ+
m4Y836t5Zd/Q6AhXR+/HN2UkG7yxfvirxck4jklQ7qymgkpD6dIbmDa+23Vg7xPFxzNIksnNColJ
iGX3O3KMh6g3/u6STn+aG7Xb93FER6YxDe9/sFiZseQY6JW7mNatV0oexbLtv0iQWfuRdghSy5Pz
4va6qqweEI8JFpBuEaaFnWsiXqo6Wy2aotm+C6X+rtoQIGIml1dkwSL+rwQRaDAEZTqkUii9+P6w
zxNgh7qKr6RZH7LZ2Nlt/tA1klur+T6ZlRvd6j70hv0wDc5tYOZ3ptHtFjJbexyeKA0dkiy6VbIt
DsaVpwYyE9yCZeqKzZ/nu6AYVRUHio2alk+mvS8UmDSmDUdnxa9aOk1kB84UonGR8S2tjWEqZUV6
mbpXX/6cp+lelSt3dhhbNW0YgJW4hrYWDfoy0CNEtoKTYCb6YORRGnyISk61+inZ5j5MbrroZpLU
ndnevV+JkGdzw0n5gbU43764y6sGrlTpZZyeY5Akv65/flWFCM4XZAWhLfiH8++T4CuaXh2kl2E0
lAfJN+VdaGjNLi7hH4pnWvmy1lG9uajjR9+y2xt9ttJ90PrfiGKD/dxp/iGjXf4jiBb/55hayq7M
9N4dLKklMd9bD3pdBRvZ0TWdUhb2fZsxwQsu6vxHV/iW6pCyKa39OTBpmVFB0/hbkNiVFxGu9f9I
ERlijUlKkjIypBdZQbF28Vs3PMTxRgZrVQjsWZBxL/lz8Xxb26jMMc8xEo3h7Akxs30bMT6amTHK
wa7qLTjN2lUhMMeok/NZUHHnWzczEpIoqJBeJDN2S1K6g/M7TZ7bihng8sZVWZdFBlJbph8TgZzL
0rQwc5qCtUlLoNYFrpJ1+2I2eQtgVe63yhxrNxP0zn/ELX9/4qaljCMujZSlzbHhBsqNM7Wu5Xxp
VS+qVbfOd9evzqo44KSA1hdkkljk0gbFiZtycTxzaF6woAx7cm90A9bELXzpykZi6ZlJu2TrlnTd
+cqMrg/rSsE368IB6pPorfe1m0GKDnUTUWCbN8zpysN1Kk5U/HqIsiK0R17+2YUXrHvnrMrl2Tr7
vqCDqdVk1mTy/bnAT3KzrfKmyDDzjwA4zh1m8dhMSxB9wHYBTOYdC2j0X6q1Dwp3vjF6nJMDZjpM
3Gjg6RvMg5w5H9W4epOz3jWUFGfD+jIOw2NVluAso427vqIxLJwGAuwshR1r2fcTBTWnUZWjAo9q
9o8980nT6l4CEJWE4e0YZIBkturyq3pzIlDYB2WK+0SzZf/FlvonI3Hu85x1O3hW07SfJWXjRvxx
CQWXEbJNEuGQNTCaTozFQJv4eTIP7Htv0BKed0/anB/l5s1MPxZuBe3cAMVVf1vO+k2icu5BuTUR
a3WPoYZiniP8YxdJ1ElqQ1hslzAm8l1deu5G6D+PZstcnq9pvvEOLffuYr3L7DPieDg6RRe5LgHJ
JktsBuhlr6fGwVYeg/FXoUeujx3I7J1vboRpfwYzXMhcmvEZYwe49E+f1IkSKb0tT11R+y+h+VqM
iVuayj6C6GXWQdq1njV+s6cbCe44/u2h7xy3Z1prOUW7Ril2Ut7skixwi5AYb35KLHnvMCO4VvRn
RgTfFONtS/dUNmu7ZmET8G+lQd3F+oNVPUTyxFsRulILa33myv6NbTzHxNzB8BxFPwz/1kiYc/xD
cr5Oxt1c3YXjsL9ucf90lIlrR70wudRb2ABBn5twINjoI/8lGN+a/pBNL7ToulY4u8r805xyt1Nu
VbP/IBnPOVCNIgnJo0wHFULEcpBdU45hcLNvr/+qPwzPF7+Kn0QdHyIAAs/za+3r6WQqmeK8mMHT
qLb7sfvq4PEnCi1IlXaYZgnE77GcH4ryTVN5kyZGBlXfJXneGQYM/fFfQVPt9KjczaPXt/ZeZ7Zm
Mx2n9rcfPzqFvverrczMn9mmlz8aHxathVhWdMtbv7K6ODaY186vyeOSlnwqDsHvfJj3qnIvDV9y
vSXg+9qWT0VmHRLt0JO/UcMbTT5mekz6UoMY580wc6amPihSepPWz7P1qexvev2lKbzG+TLot/P4
1rfpnZn/yqqR1K59W4YbLvJKuVMl1qcXf8HtwlQhPI+2Pedt2Pg6dWpG4obPUnOfJQ9T7RmofFx+
aau/9eiOQse7BxYvL42OSQeDRosJo9kE0U09DXUfAN8y/Q9d+VR613VrxdGFgQ3XHAIOUjOiwutN
0oddWRkvMIc9OSMMmyZ5uvmdLCj/rEJbFrAkJC8aS6yGZGFZ1cYLzIP71n9slWoj5F5xKVjIfyUI
T98I6WnfNJ3xAmw4MBhgpX29vlNrAqBgpsMHKcBQRNOgm/k4tobxQj+X61pN+i8WYNP5wkEQE1yk
x7QcHpmG7PRLBn/obfbzX/z6k68L21PXjaN1LV8vq0+5+mw3WzX5lWeRzDYJt6VzA6UVtsfpJq0P
8sp8KXv9SR+7l3i0P8dj+SlW/f1kBbej0Wwx168pL6kPgzkVdAtcJJBAnw5KH6O8fdzwKDZMACr6
MTjkDEDZOJ0LUVz8ZXoYLz4vP/WOcxMcmyRBoqpLPVm7r3Owese52wCEbYlQz0WoDFXte0YheGE+
9XedSi9fzXiEl0K1t2AFF24bqyF9ueQXYKWiJnwuag6KPA5CRMlDsK+G9kaOY8t1zCKk70H71YHp
vK5+F0HoIhAaJKa20CfH3JtzgcpQGZrvlImXRF9D814Jf9RcoGgrX7W2LgCckFHz5FyOeWOKgZp1
nZN4oDbqYxtmx9JuHuxy+EnYdmu01u/ry1o7Mg3adLLmJJ8uMFTVrA2B75iJ10wmVHth8qkJ9JdS
3QLbrsph1hixGR0C9Bieb1+qZkTb85x4dIu4dYPD+bNqN+zbxQXmiLQTGYL6xQFI8diXE48I8Zeu
B19nzbwH+UBtvf2pBsUzVLnGxq1al6kz0A6dgGJF1EPqHlMx6gnvKP094UdzKOGBfqMQovcPkMdv
iFvfxv+IE5lApHTq6bLQEsge4RkhNpT7itmG/0IpYHzDYcc2cWSLkp74zyCHg6RL69RLGRGZj5Zn
TI43D1tpz7UrBaSG3kOeI+3iDg/25CtaXJZe0sDWrQez8TWuwpu++xT5mNzrir4qzGK6NRBSWgpE
4Nxk5EFKeqDwprreFzqlqSK6c4bMnaQt7PqaqKUbC5wFc9qp4pxvX6qXWtRlTel1DdZo+DIxYLOZ
fxIqXF/Smu4tHdsL9R/oVTF3lBlFl2iaVHhVGihHKVnIdmeDKdPKL1ONP+K1Psqt3m5s5IUXwS1j
3DTvJMhl2ooEQxhKcSNbMVJb9VGRHp2NBMDW55fNPdG9Mom6PKqC0qvcId4D5Ly+Z2sX6PTXC6pt
xkUjqQW/3n4rKuK2ftyZG4XjrRUsx3aygtio085cVjBHB6nZbCzc+rxgcYZYr7OaXgJIWm6lZ5pa
r2/Q8s/Pgh6Oly4xEOlMEgCmLGyQDLqjt0y99Fppvimy+3E4ltm3uHjNx1tDvammLYErt4UHj+gE
/DXeu7Os92S7Otiw8y6ucy+XK8C6bSA9WklNI32hSvtgoh/9+gJX5S2NeTxGlMRFz2Gs58KvuhF5
zjH+SPnz73yrXeFPzCFsIu8QvgkjqGm9ETfRmJTIlODd8jKTrnoXmnxpN3CndoCU6Bn/UIfSIS6G
nZQ6n9tMOtRG9JImE/QHgICG6oNqUDUsIyV2MdPdp2Kex4fODpMAKoag/MgRKvBa26l2h5zRNUsa
lso+kx9LzYj2ZWXKhzKPatfkn9z5uT64ZtNFD0EY+7uxHpIPTWUGbhtovnXX+X38Na9DjrnYmYG+
T0mYmvN8yEmd9C79ngwWiAPnNpTl+ZFITroDcufvOZ/4BdaAXDlqg0biGuyJSx3Cj121yt4Gu1Ne
5Ep5swv/exlJjEOIsxbwYZTIh0GymP5rMVwTQkRLz10ttn8rWu9/0SRZdZ0xMJUDEf8ns2yS17TU
Y09WQifdxyaDg/05rO9iRZvcUAmUexo9/R9Ooqq92wXMApWSSN2lem7cZ6m1jAVValdh5MNzNk7a
fiiS4bnOMot9GeoN3Vq5m+ASqbksOUyqbeLVt/ox1QiseDC7x7+zRtnIOq/oLt2kAIko3MPT4Qhe
lNHajIww9MwL9MKN5jcleYqG+54NvH5HVqwkGUouP1VzPAAxFIqHuav9Nsq9dILbPXksaxv4xgZq
Y2WzePwJRXgjibY0wV0LFQ3C17LOvCy88z9a01YW8NKQ0eMNUH6hvSMcFV7hYjLmRqmk1LOCz0Pi
u0xcOFzfpbUFwM9COzT5gMvEBr11ciSFee5F1c7ovphbZdSN74ul6zKLpszv+b7uHJwDucf/r59v
CMoUOIlvyBOftx5AfbdbPdDLQyHYQCiAaEVjqA6ZH9EGNlMa1GFSpt5sdrum7O407QXfHFN3J2+y
VK9t1akw4eLZQ2pkiVOkMEw82JgTdSOLvXbxFjgd+QH4f0hynD9SepKNpg2UwGuDQ5E0bhcXbqbs
i+P1I1m5dxDD0yWE8y1DlCIcSR+2GmWfjCsxB3tNyV/02rj1R/Xt34gBnEP3GQxD4tHgIFaSoUeZ
F2qdR5HBHQb1tjS2yH1WXImFOYIIHSW4xFYG9N1ky3A2b5IGV3W6gznEB115CucXM4Y0pR9cf6sn
bUURliPCxydfC+ua4B3Feo7OKUXthR+kLD/URfH+S78MSF84UyCCYnrLuSZkVlzbVlFUnlaSqHON
rXrJyrUxNNL2CxsTl0Zk4okKR0uSVi09Q91nr6/jl3rcb005XtFmA2gZ1NS0EYHbE9ZQ6Z2Sxqlf
ejAzfuzLAyOwwKJKtju/k3yJN4Q04ML8iFbzpxgKWbmiVzETsLwxK3cd/3vXNXntuBcq4KVnnwl2
Yql+ajiinHEU3hSmu2k/TltbtSqAgX9MCMMjJlF3ftyyhIUHF117FIKqfcr/718A7zmBIuaLd124
8alSONaQ1WyQpd52bXjUlLvrEtYO+1SC8My2VqXUdtATjkD6FljqHqfpIPV/MVTkuqC1raKn3XGI
5snyiNjjMJqneoJt0At+VOGts8Xws/p5/HZqMUAycEvOT8KS+kCeTLPymuLLVO1Ua6vVZ0uAcNTx
kJRdqCFAz24U+cZ/35T35SpQbyVPRIsPY3nEBITeVZluVlLpNVH9W2vw6tX8/S4Pnj8zY5YyCPZD
UCb6fWdgSkPpaR2YbJBuGye8okpn3xdUqVHkLmxTvj+EzV0iDZ9J3hxNP7olvbfxEq4cxpkowXvT
xobkUIioqXZlJo99vq6rKw/t2ecX8SdBZ9HNalFLXAqLOTm261OW2mrAXl0BPdwybCVk+MXzlqI6
C9vAKTzdLCizA+mRnOmdw18WpSLnCf6U1mWbuEN47jKrkwrTLzgRvTrMTfPW6Pqxa7ODX25NNFhd
z4IfR7MoI4rZJmW0QtC8dunFyeN82yUboc3qiZx8Xrh9plyFameafL5J7iz50CiHoU42bOHWGoTt
UsysH0mCl16eHe30ONxe16qNz4uztIkGhiqNrdIz8x1Mp9IWcGPt/pEr0Wh/s8hciHlZ1W/LJCxQ
qSrvo+exUf+WIj/60CaBfKdrw7zxuC5bLnjw+B8yeLGFrebCYhXN1I8akSZMnrnyNLdWuFOT3nGz
qbN2Co/V3k8i+y3VInULpyZ4QVTg4CtffMeFkfoS0S9HpYYJiFSPevYhms07J3X22iRB2RbSMGtV
u3ed3D/yKLmQEFJAIos16sEPaI9S4Kg2QOF97bfozoSD+5/PL/BeyPDpZBHeLrWunXlSaAi3psD/
YmWjhmdaZ5FrTLq0c4zBeJ8m/iNwieBhXLTBFi637cS+DbNUKLrWAErVH63y2diCjwm39X++z4tG
gmuBay034eT7NdNA8zaT6XBXsn0VfvDDv5ce/+uHsrprVKZADpLwuJg3VludKuWDya6Vhkv31F7z
5aOeAAPdsD1rgggWCFcxbfhgwmqa3nQmO+L0ux6AW2Ikn9VBbVxVYdSNlijthrKtKfepOOFwqMCb
cdYt4ozvof05zY5+esz7z5rz7foGrp0SdQjCCQaDQdIk+AMKnFyJ5kjwunffrOHNn491tOHVrG/d
f0UILkGlMk5l7hFh1XeRcyjnO725U6Kb6wtZ7PKJJfqjbqcLEbwBJW/sOCvYMebbzeMxeKDDc7Bu
gK9pv+E/+BfCUGoaLyGrx2M71+2ylNRWk7isWdVOd7KZGh9jubHg68qUOyhCoC6uqsHcQzMaywB7
RmvjB6zuKdlgTD1A3QsIV2XbiR/ameopQfdU1clfY+PTtwCJptv7W8q4qiMnwpYfc3KTg4ri3CSl
WL76UP/K49tiK5m43J6LwyNCg4gHTlYG+55LyIx0LpzFtvbGaxQ9m8XGo76+gv9+X1hBSgKjyORY
9QBcuo36q85vp38xboSe1P/KEHQim+K5cXpkNP480sY8f0XzVTcq+q/XlW9rMcubfHIcPW2HsWJy
nwCL38CaCj6z30fShoZtHYngB1XhCK5FRwr2PaIcb936uf1vjCpABtjB+IPGjPOVZP2klT3jSVGs
ffAkybv6aew21rG6WycyhN2yGGEsSTQNMLjiLRyPrXLb9b//xYEYy6hecEHqRedu6uRBohRslZre
5/73BbcqD/7GS7e6jhMhghWFGShVWs1nHaC/aseNx4MemRvPzuqhnwgRjGjcVVGmGQhRpQ8W5LHv
J+ujhk+8Q3qM0tpFVolh1308DoZGgE6ryY8BJOn1o7hcgIYzyhwUEvrQWYqVwllWYdmXFM0bH2aa
TPP2nckenhlMLpNKoOHAT7Md4Vr4yjTWEvUVz4jlgz0mOzKV15dwadop2xD9y0uCD358+fxSVOM4
w/kAwE8rp+CRVvrPZM4YhZIWr04dbTiByw07N7wEnyQpaWLGn6YF8lxY4A+JmQBQ8ap2Pyff6xlD
spODN03buIZrB8NNRgYYmEsQEQjP0InqVvf8JwYO+PmGgV//PM2I5MTB94iR9NiqTW/EUKXJyQPI
xaj5eP1QVr9PchJ4IrMmIYY436c6731DihgH20y7tL+hGeb69y9vN/sCymWBojOzXExShlY62rET
Gl5lQQp9G5mMJHr/1aDhjrm8JH6oOIvxi1Ew466C3MxTslH5VEbO8CaN4RaTjNi8sFwQvGOIcJbh
qTgmwgVxciptbTspnjQ6TGIiNSNrP8bRwi/5Uhk6he7spo7um5G2GIjXy19pt3GBVs4KVA2zIgmB
DYiVhV+g9FIZGLoke0dfl2+K6J1ohD8rPPm+WHObYb7oZJWZX5MyHYOmOYx56Kq1dADAfV0r1lYC
dabOfCvoJ0gUnWudUc61VOS8XXozHZ67ajy8+/sqQDueX/LKNEYKb4qi53ERDYnmSfb33uu25ues
/HyApPSS0njJeEtVOIjOkjNFB8Xo2YzaGr7o7/e46BL47/cvOKCDNLfM2tbINf6eikcG5gALuHn/
FvGg0CJJlAxjjXAENU2qoaEMGphO043InW1FsJc3H/AHbPAkM7ArXP/zM5YhDGjbMu49KT1mzIWI
3CjYv3cNiIAed0nMqXRNCW5WEPppX+rhAGHxZz+Md0274QBdPlkIYIfgYwM1R8XrfA1WB5vfSPbd
09LiyCO1q4p9Ix1Te+M+bMlZ/v7E8y0ZI6ckI3IC3Pha2mtaefSN22yzVrx6KMwkhE8ABMVFnaJV
1CwdC7VnpmO+r1v5Z99ZrmaGP68fzJaY5QKdrEeFPHQyYqX38lY/aqQy07L4y9bSH9fFrG0bM2wp
SjNDUL4oGSs5sf9cdp0Xx56lRcweyWARm/ZN/f7pagtOE9wUMC1yJSL1C7OmW7O1tNYzzJvc+NA7
t2bQunbyaQh+TPG7UxeLMHCa9PzCXSdSVDRGm5AclFqvmm9Dy4PrSWs2npK1A+LOUwV3KOZeMHKS
8VRTqJA6L4x1t5RfF858uzxcP551IXREkLBdev4EKwzqqkhkXW89Ekv6uKcBzbA3LMCaiIUrBNeb
EJUM1rmiySFIM0lHn9PyUwsQLJdf9C0u6TUts6k0EAAZS1+/ICOuqRhTihiwxsm9VerPTmEcy77e
l4Z9d33HLr1WPEi6YCAQI19wkSuNaBYkNZOOnj13rpXdDdHBcNS9Nnyi8r7hNq1t3aksIX70a6cd
GHs0evrw2ba/1AXEC9Gn6+tZ37pFyUj8MsVp+Q0ndgAMjDrSSTZ4NOQp0XGM78t5Z28lzLekLH9/
IsVQglyJW6To0nijBLCQMe3SUp/l5n34XBwkjgc9o9pOkzVhzLmgIeicsNaa0YOE153JS6XTxqu8
eignEoRDMcbSSWKnHr1a+zkW937M2Lqt9pEVT1YHog3en3vDtTSF/cr9trbTKUfI+DWcvmTq/ZyY
B91JmaMWu7Rzt9k3ekx2knpfq491V20sUuTI+bOPwFTouKCBBYISwTWwAzuMe0sdvMYsv/WWdh/n
ysekrF5mWztoVAunSnswlgyjyaC32ay/X1fL/8sPAHknQxBvXySHS4NZNYOKxtj1a67+Vvp+X2fH
SrqTu692fOjK21Z51LV3Z4XYd4bd/q9UwR7mUzs1mYnUySjdCseo2k/RX4GxYUTWrsOpGMGzq+K0
M+LJHLzK/mbm30vIlZn0YR2v7+HyhJ8H2OeLEZ/4qTBCMAmD51ixG5aRG24AtdZsIYNKTF5CsEAX
qeiaDo8gngaUpI7LnTw2+2BObyTHPkRy8F2ygq/XF7RcrYsFEdwt7wgla9FWadipKfTnwfMhUlWr
OyUr3G68UwZ1D8+hm74TTPXPJVio3UwIlCi9CNrgZOB+tSAYvfJb7H/WzQ0XbHmVLpZz8nlBC1La
SOy+4PNy+SHvwj1kLCFM9ZSU3BbgsQMPlbTRAnepeMswUQKuxUxeRl1aHUakbwOq/sVnZ1BdPT5E
gbYroy/XT+pS9ZZ0CJxn5KkWqK6gelLX5x0cXrlXuOYU7Bz+vy7gUvX4OLUwoE94FoB0z+38HKr5
GM9T7oVHRzmYv52Jetgh3TCDl7Z+kUJqhzQX/4l+BYOHwznqkQLPputqMKy8ExCIip1JEAP6IulT
w14kKPYxDXCNN/Zp5SCI7ECILcRN5KeEgwgbrelKBoXjRb5mOy3w/sUx8M7qS4MZxE3iMWTGPITa
wOcteMAixU3675K0V5w9+JX9dVlrh6HRnL8Ma2PqgXj7xyGFySVMciYlfrSIJvIDYzGui7g0MJAo
U0ZhsBhlaYaSn2tV3RtWEvZD4clRsle6+2b+ZlglQUR3iPKjBAn+dXlrWnwiT8wixGY3lmNKp31F
dwA0rW5hRB/1zFFcuYQJNadT+brAtT1kvD3JuMUKqGJKoTVjB4JiOfdiOfqqjjFuUrybUmdjXWta
t2TAloFOgNt1wXDqcW5nXWRx/efcvZvCrXzi6jKIJ5ZudDD0Ykwh9VNmZ4OUe8COmE1h/a3kcF2N
/rBJNL/Y4HMbTTYRQC20qIA42bVzjdBGFRMQxnAh1KnblndSdZfPkyub40GTbk3zDnb5uVP4EYWr
ji9pfrh+YGsacipf9Db1qOtg6ys8Myl/1LrymEGS6wI2PQZ1/kHPnQ2M3trOUllm+BxVeQXU5/l6
VSha7WYKIHxOdznos1aZbqv4X6jHqRBhU2f4ARuoSxt6qvZS5fqv1/dsRfvQCYCM5FCweKLNayat
oxCd1Z7hRlSqtuzQ6uf5uLoktYDPLVt4EsvQ51PPfj6VjBYK3Kb/Wmy4vqvfX3jpKCUAMXKEy1NL
fjzGNd/3yy8ZjeOfr+/OygkvFHvw68ASQQ+d8PN9X7GCLotBV3fh0ZTrQwLl9pZhW1vDQiVMALM8
0uIYKUCYTUWyDLhc8KPtI7cdNxyZLQHL358cgtw3Ro/3VHqq+bXSfzvKx+u7tOi5cO+XF+0/CxB2
KW76cDDaBeCZ+W5v3Ix0lBkPcvntupiV6w3iFpQSIEzyryIouRiyvmhno/AyuWZIa61XrpqHdGtr
X/3e/iYF7cbdWD19GkSAkUFWhyN9vm90IxVpayuFZ0D2TcqaUk8VWA+SU78Tr7x4Nsx6Ah9HyRIq
BHGs31RA352PauVF3X76lG8xgK4pgK6hWjLNU3QYCwfk+Ema2Sa3JGB0zf04ZeNr0YXvbBD4s4hT
KYI5zMOp9xmgUnqFLN0ng/5Udlv4kJWFwDpAKQQvlsE7InBcNwES94HaevLb2NyP+bsTItQOTj4v
PCBzhYEJIz7fQXL5YZZvrivw6q9fKDuAvC/ZauEewq5LWqfi88Gb3n3XpNC9/v0VfeUNxxWDFAak
nWgM49KWqnBKO09mVphMzT4t9tYWfmttEQxbpX0Ck0gFXCh7W5Es9dWQdV5mlLvk4EfNhhe+Yk2o
3y4NWsQrC9vr+a0riigLO8Nvvcl8GMv7aHyYGBqn79+/V+BuFn4b5ihQPTiX4rRNFcQSezXB+Rnk
fwPAVZmydl3I2l6dCLEXh+nE8PYAWgqzZ68a41u16/KNx2/lvBkHSMjNkKvlXgv6NDIKtO5kpfEk
/yZWd/UWaHjr+4LZUErZzgqD75ftveR8GrTdXG6Y2BWbTlBvQva4zKq/OAYVykxltJPWazjhWpn2
uvqtyV/H/DXovr77MByYUWzQp8yuvsh2yk2t0Cpe1t43xaEZdiO4uzxqwAb0yoCVARdwkYLrGsdo
1UjWPSDNza3fbriaK5/HPeMJAsFNg6ou2FZlVo0yzEcNCx64dR27W3j0VQE8DSZ86ERZYndXJ0vM
EzEmACbB3/d9+Ou9e//PjEwgLFSZL6hV0r5qFSXuDW96Sptnv9xwQFZ+/IJTomGJUJcYSlBUXaM5
HII3lSY49ajl8xfF2iK9ubRKUI4T7f5B7F/CvuPcaCI9V0AN1m5o7GoHytpb452sS9gi4r+FpQV8
IjATsZtzisJWzrpB8WyaU1PzEFvyMTftd1tYpPCAslUy5kkkD6v0arR9qVIBsQxuYd1J06GcPFnf
yHiubRlccRhx+EzwbAXrVwSmNTEGRvUKJb+VDSJB2taeybEy49x+/7B2Mqt0igKFx6DTgnduam07
CFPJbyTPcvP6a+h/ua7Al6YQ6kBILZZcAET4fzLwJ5acIdB2pVSl7UV9+7mjBT2vNddRpM/Xxawo
8pkY9XwVUWroU2ZVtpepBSSPbj9unMmKAJMqCTnAhWvrovjXmS2DahQuol7/VD+pycbvX3b5PBLg
hgDq+5NFI5YRLqKvxaqZF6rhZenPoD2W3+TicVSP8nyMxt/v3irOGxSyKlM9vqgqw+DeREmlgcQ6
yMF9/M7+n+UmYgipxS4Ti8nYC27ObGjh3MuS6eWqG1M/2cqWrh3E6feFZKAdyfEkK5HlKR9rP3Ht
YGtS+Mrtw60heQWGbCEOF46idxont4pA8XLal4aihXc3dqsyg6jk9t0nAXgLn5b5EOTJ/3Cun9yN
OJGyZior2Wvu4/6Dv8V2v7JTZ58XdqpXqziSkkb2oD713bjeMIZbnxeuHPxOtZyNfD4y9nG4i7ao
MZZ9Fq4EzLWABmCVAHwjFlmruDPmOIhnL+teO/ODnryN8fuNE+1IZJXx/Jckv3DUk1T2lVTUQI5j
221oqIKAQx83qn2r6yCmwNuEk5tw+Nw0hbqczGYaK3BFBW4yemOjQWr+6boqrQqht5b3D7AIRZFz
IaVmd1Jc+7JXZi+z8TeMGbBxvBsrQvMWhUucZgrGgOrOZXRxQ4rQABZoqvdB0rrG/DKoWxSjK7dv
yVPA50UphIshLGTMKj/2k1hmzsbvQn30oUWRQFx9vr5dK7p7JmX5FSc3T54svS6qUPY04+9C/pD4
x+vfXzHnMGUsNKML9QdJ/vPvh2kMODzNZUDUr3r8RWrunOxOgya9NSo33+o/WluNjuMD1JGw8qKM
PjDZ0IKrTvYYF3awBoiVuy0lXqmUM9166QVitgSVcrFI5feUd6uslj1Vnv6qB/XQZTBXz355m1LE
Do3q1h71g1mYB5XutJrXbCMkXNFwmhjA9wEbx58Ua3HVMMWypDuzV0ufjelJC+/S/u76qa3tI9UE
0v00ii1nd35qbeSXUh6os2fG1qPWt8++02/EUmvqDQh6ySfhSV7ArBWfUap1uoio/lIzzS2d3B0m
gxLpxmVdFUT+GJzS4nmLVqflFIyyGjD+MrNcy9zSXXka92akRbuyHL9c37m1w6E0Tyy99IhY4mg3
O4LjwoZxi7aHaGf0JFCij34U7q9LuYx5cShOpAgvjl1EklEzP9TLJOMpKzq3habe6H9IUXtjyhsm
4nJJf1xvUJ+wOdA8sCjLiYmA3zyoozGcvbgrqZQrO0VnIK707fqSVqUsFCqLsw/ZnPA4+KFJESu1
Jk/xpYDx0POHeciZ7FYEG6+QOJxsydYwfvY/ki5qwHI0lXTrIUlR3Sz76Ftfney3EX1qGljaO/r5
wv+HNMWlGtLmAQ0cJoM/L/S9SyRZTwd1on3a7ZJD1cGk5TJz6P27uPQuLKaWGEMM8n3VHOl9G7lV
8L2l00Sg/8GJf14XcmkdWMqJEME6GF3VQNQ1zZ7UyUzxGh4NrdlQ8DVt+PO4ktABrC5qQzTE3Ww2
xuRZzk02M4b9petv3r2KhX1jGXYBYJp6/blazwldVk3cFK8vdq27BCIbZnpllywCC7JS4L0xpMIu
MWAPvLETFq+Gn7u2wjTfjbNeE7CMUiHRSf7REtsv1NqIM6Lg/LVL91N+DDeu/cbnxSxt4ldYU4vP
h+rnYD6a4af37z8TxUD1LmyvF1DlaKxhNLSV7HVu4YOipltsQMjXFkAE9qd/i3SaJVgUNcjSegqy
7DVxG/9bUbw7DgbgAfkMM+3o3CIdL+iPnJeWPcrVq5rrO/rD5Xyrn/HSd0KCRT6elBGxtvgK5/qo
tEqhVK+MHQtlt3AeYsWVs8c8Bga78UpebhaywP0tpR3YPMR3S+ujoSzktgb3/FhOD9Vcv/s60DUA
NR61MB14l+gIqiFQv3A2qtdwSvYQYbrhFoL78lFcJIC30rHuS/Lr/EC6Vspn5jFWr/vGeXacfdft
TFfZmt26tlEkUXGKAL1eEp9kshU1weCUr3om7/3Z2fFovPdisI4TCYtanLy3o51S5RmRkHb5bojk
/bAFN718i5BAufDP9AfmcPwfzr5tN1Id2vaLkABzMa9AXZJULl1VSbrzYiXpNBhjMGAw8PV7sI7O
OZ1KqUvZS+qnaOEC29PTc47L8o5/jRDJ0Bd1ZKt9I65lDUjatuuv9Tclb3DOokS0lAhRb0ZJzT4J
sNkELOuMbb7vtFrD7KnyL10uzswFBoE9EIAvC9DuJMSGeZGPUUabPeGPVf3QfTsLhocE7D4iiCih
cH4awS1Wz07JudxP7GEskur7AQrPRw9yseFDyfHrVVXrMCpZudd5kzIfjtDW9t9L6cxEw7MMdRVA
6paZOLl9OT7EUiYdlPveWyvrNmivI5GWl+RSzoyyYFd87LsFJxYth/lfy4kFTllSM1R7Kxbtx4eI
3i8Fj7MjQKob5QlIBiAafh4h6FXd2GrETJBrRV9zfgTHH5TDC5/rTMBd6h8LBpECf3SKZBGoQo8+
hE73li92hfFTy3hpo6P1aIOEHTfdz39Pz5n1+2m8kw9X5g0b2gLjDfm0Cjy9si8RAb7mUUDwYaOj
srY4FZwqswx2MY9iDKs9a9aUweKIxo337UQKDWOgZxY5dQDQ/jOb+Wv6s9qB6ilz6n0/vbjuB7xO
//2Vzr0DkDkRwhU841Bz+Tz5ThmGfUndah8eiI6j9oaXFzpvZ0eAjjkqnUhpoDT0eYQSCrdj5zVI
dcD9oZwnkQ//s+JSL/fcKgZu+/8Ocypx2wiwqVofw9Ry5VUPVnEAAeiSpdi5NYXePbrr6OOj8Ox+
fhfowCkqtaj2TfQhD/0lJtbZx6M9hjsa9jxOqc+Pb8shBMbBxoKKkJGYcgXpyAvzfeaChgUFvj2W
7nJtP6182W5j0a5wqj21rdjptz5laaY+iqJYSQsyz+j+GGXHarykn3ZuHSwcWcSAczpJtMyrtpt9
uVfzB4kenebJnf78ezGfSVIQ75HMATYAlOMpe93LeZ9Jg6w3kFHi1OQlzMRm9qvftIHSdfZ9PRfY
HWNfwn8Zbi9ItD9Pl6dxwek6JvcD2KxEQYWscVYkunATOffdFjrYUi5CCfk0eayLfCinBqM0w46G
m2FM3Uv86HN7ByKoIHoDpYd1cZLcjVlpFWGDM6aXN0B2rHgj487cdeYSOOXMBKFOhDs63LFw6Hsn
X8y4XgW045TvtRx/DpWTIhWM7cyKAz2sRhM+f3s9oIwI4CdSDNzaT53So0YTiLxX5T6SP2yst+JR
uSSe8M9mx38PdWbrAoMMIzzEhsWIYvn7X3FajBIJ8uAjGQifg3hwv3+YgSoCDTCweZAFnC4CNs2s
1ZiWfXnkfQLv0n//+jN1V1QKsbiA24PMm3+aLWX1jJlpkRYXwVsWJnIsNlTLRAxrbW+yaM26YlVX
d8y9lPGfWXqfBl7+/td3a4Owm0PC1H60zK0OTBqOZFdLdgWJlgsb6dSYbcmZMRbsERcCN1Lbk4TN
rvMSEkzIzAl0xrLijrq33nBbqF+yj1YBfQ2iI+EqZYFO+ktb7Ez2g1KsjbWBuA5ro5MtBkZn5rQB
VXvl/dbtTUR2oGGswmnDmm1m5kuvemY5Il9YIgau5v4Xi9a2iUaVjUbts/phGrtE0RGFWZVkQial
/xFkW4hYduA5uJD3Us1DRFZ19OvCojqz21FHRcBfiumwnTjJLbhqQuG5pt37tr5qm76L0aFKWc7X
bkaORLrrviM/0RoD/xTGzsReDTDxyHAhkBPM/TSMGRwO5b6W1K///mlffhmuyAvjeZkNsJJPLZIy
SYd8ZnZzMOM9kDExDBHbduXlGzv7dqUKA+BMihaZngVFdRIYyKhM37a9OhApk43KxIWpPvcquOMs
bSzUdRGCPm+gYLImN6caz3fi2oUuc9Wm3XvXvOb1278/2pc1tXwqG/e1YDnG8VKfRypFoclYee0h
SOZxJfP1vx//ZYfguuahXrWAwNABPK1h+JU7OXMbDAef/BHVgY8bu4Wr8J750B/yLpwMZ94FApE+
6JiQi/hqm+72lmlJULeHCqK09rXz8O93Ofd4XJyhxY9qD0CMJ7u9k4INXpm3h5b8yVak+vP9x6N1
BEwV+lSwXT0JmkvtnorAbQ8ga7/rSwnHuR//99OXFfdXSFa9DPqQk/bQyNckIBcqe1/SGdQT/n76
SY7rFTobPIrf/lJMe+vF9E/f/zaoHyHgeFB8+dLZtTpTDmhUNYey+qXhL9s73rcX6kJjxi0AhVUw
j057XjXkZCyHY3Lz6HYckTYHO+P9JuHNNG+t7tv3GmRJOJSBB8MtE2WSk0PL8nAw0rpoDyZHwU3q
RFZrP3xkl9iUX2cd48BDAEAID2WT09wZWJeoHrK+PTh8VfOV+W69eHmNvx6/DP/Xohptu+yqEo/v
ux1Xj+W3BbiW5wfgykM2I8K+OF20XlTkGcPzbTjWjnV23zQycRyZ2BQCwYQe/73Kvq5igHaQQaA8
jUG/WJyVUafDbB7NAbjG2DEfWfgUmAt6n2dmZBHFROoPazio4Z28kpkzgbSyGA8G1jp+3abut4Mg
WsRIxvHJ8Pwv/ImMdSV0pnuDhQw/vdvc+v7z0RaGGOVybYFYxskL4NM1E7WFf9DrLlLAy30bQwU3
RZzhy26H1fEXxsksRTm5Ye4fIvHiFwcu13ADvsRpODPV2HvY6LiTgyF1mrkB6j4hv+HeodtDKDnV
nVzl39YLxIv8PcZJXWHQocZqwxicuyk3Tw25VPf+erpiBAAK0ZVbarqnVzyv7ntQWjGCylNJ7nCw
rMvqw56uLG8l7EsQhzPfDLctEI4WC9SlOPZ5t9v9UAOWQtwDne2tsGG0DKPubPPvPbiccp+QW7it
QrhkkZNZoKWnkTHLlaxcQe2D43yMcE80Ixy3Bo4yRn8hxzozEo6U5e6w3I2+6KQYDtAJainTQU9u
ZMWNaYcbl4XuizA8SpF+sW/nD+DKARuC3B03PnDOP38/OrMJB5z2Dnm3grO4vkSd/a8advLtkCu6
yG3RHlz2zucBWhKysa4rcnAi7a8yyy8TyUuKW0Hb3c6wxBnRvFcQnKa5ylJrdMyVZ7ww1rPT3MwO
FVeqknzvtI2G43rLN7ifhncMkhM7Iifb2kxB0N87thZ3ZHyBqBhwucFWOL5el3ZmVlWLQiC3VQi7
br/o7u05zFajb1tvXSmcfVEElwTIzswhekqorUEUHHeiU6ZjBLUFO5hbcqDQW4jK4+TCUX7eTPpC
1P56y1yaVxgKMAvks1g3nz/tKFBu7blHDoPPY2IeeiAuPPo2dRT6Dlmcjbu+37jyKmhSCQjLv/cE
LjBnjo0Fj7lQjCDi+EVFtWn7mRkWkAPQIE+uitRtldnlduRwlgNC092zWjf3feDKBGuYbFp3gk6w
AcExjmY5yiQa7Ql2jVHQbEZflrtG67eOhm+2AL5T+WWkV47MwtfZyfnjDCPiFp73aAcnHmEMy4S8
Bx6oX8DYkatGVCGPo2gs0qK11Mr0lbWJ2mDc52M/7q0pCl49FFWauC9Da60d5YAZlf1RTb7uwwIi
bhzfqGksgafDwX7IQhSPo9G54qx4KywBLz0dtHHkiRJ+LnnzIUan342QybypqEZBvnX5S16BiBPn
0+QidmvkCGXmrecWhP+kyf2XVmofLdOQ/8RyDkQMTYmDQ81Tabo6ncNZPMsorNOeO8Mar09g31eN
yeCwectLYcew3xMrxSykf1o8QlAn23WTZa9Ib73Nk0fbeNCzm8dhRuUfaxrzuA8Qpzyhgjs1OY/w
ZhOPLcSwt45q3YT6fVgmWTkHTpqD6EZWfVw4zXMvdPTToLvbrags7I2j+lfRDM9OVI2xU0/uDY3w
0eMqgjtpq9X4q1B1iMmp/RnEZCkfJ1WjDuBaEbuaCOkS6RbeQ8gNHO5oW8kyrSpCf3i9a9Aty2XC
GgnEjnDa7CEk9fTO7eFDtVm3blT3Us2oEcc5sTIn9uwcHbZyoE9GlU9jR5/deZ7yGFRG+4cOhYqB
TIXcuzVlqT1XVMVyyKBrGURj3Sa9ZVW/Awp8WpmxLBk6Vu056pVbL2qP4Fy8+M74I6uK3E1NN654
Z39ox7Qxq4PxPupmo9OO9n5921l1vzFt9adErGJrkFogddEN/jHgQ9MnTEERIXU0gahwNtCOJnSc
+AG4oZ9VoCvkWFYwojxo9qLlL04T/pgKrbrYKqqfxlHvY94g+IvcSyoBBRrjZyZhHg9jrnK67lTQ
XkVWH8BFgatqVaoil6kNzuWNnnPexIo00F3JiIptzoZVEBR8UxdzFg++VqkDUvwfJUZ1JYR8hBlg
Ftu18GANmT33nUWegsqtr6ap+90EuhviQGXVtSonK+m1/9JnZA5TKyQd3Uo+O78RfFhcty08V3mv
Vy70rdsfCMfQFGwgXCZNbyAaKmrk+pynZYbCDHqZT9IBIWQLXeAsh9SB6L17ZgNdM3ftHDe+rtOR
EYFTNgrSsOR/gqKp0rArMEJN/RKKXk1VroGqmbGUfDd2jb0rJmJXsTd5TXPVTdKLIXPoJEFhmqTK
GqjnlTWMExzIztkgTyUor+rUnsQPN0eg1t74BinlZhOUMksM8/wkchvirk2Onm/STfQ3ma1O7oxo
bwV8Hm4rUxUulkb76Eq5mwrrRxnWytrMA06spPPsAQqq/MjG8pdDCwQew31vTn1ufioolJnrlvJi
5w8twlpficGJLQc67bIochaLMGtuFbFBtRORMI+VLTNzpX0r2xpfZYcJ0iEWeHK9wh3Er2JhZWSD
0zy7arSs+Kqwwp5tsFTvRWtvNIPDZu+Kn6ENsQfkh20a4BckXajqJBdW38dZ5vJbl475QzsykZph
GJrV5JsbYzfYfRVXtkqrcaTvLjLI9Zgz+521675cD6AtrGxmsAEgT3A/Fp7LAFiDF2mlbXrXclfy
VNR++0xbMh3RJX+DHLp9I/XwUJWYDcvx7J9A7FFYAvEuTyK4cmWx8kCCz/OuimdTjkkJUNwu82Hw
Uvr2+Nrrlm3IQOUjfAcf56r4BVaZuqJu4+/cMiA72tTlGtvZSgZ/YDHOUB0Xls1TtA0YFA6qaT0D
PbizBLOqGxIMwxiXcn6DhFZhbQi6O+7vpgspFCW156bCjCbtEe3jMveCFB10L+2DpgE2T/uznZRB
HcXGeFFMaPk+NMQkpTUguFagPsFbNXfkrVjEZna9BE5tAnijS9vS8mpo8/t5tKol9D60a+MgcgOD
JHaESiJXsCLotqSfftVTSVNY3fBYubO8yeZ215lcx3oogU51yrcICRT0qvJ7Hc5uChNWsvJ9OFHY
BpHVN4MXd56yfuHg+DN5nNuJrus+pe7U4gsPuP3EVW8rhVdn3NmEOP9EOsMoVmymqZJYp3lWw/FI
kzzRPS/jvIpAzPXrR3tqlILvK6rMRLMxBZhqW4RWMpcgfztVBXlU/ESbSKyq0pBNbRF3xXOXJryn
xS0ZhYzLvtwon8XMwbzoAT8MR3V/AELffnDbrErAWscm9YYGwjIFBMvjptTVE5R2y7WabHflc8Gw
aFl3CMYRCqBMNT8MMCFbAln8HcDD2aYc5zym2vyZ8CkTnLgqoegOPwRQvtgsJfVURsSsiGeGHpPA
zK+mhLaf7RQPQG+xVWUV+hfioPkFV98pRYiur2uad3sKk10Eh9BrEhYaceeW0/yT52VNbq3eMS9Q
63bjuW1JAlgx9pt22K+2le9OF/jrAEEhthd322F0WaKsXlzB17fcRGH/2yN6bxsHyZXXAA5l0QNV
BVnTPg/ahI+AgBD061C0DNjWIW2XMpXXCbRWeeKxyN1NeVDEWVB1VwjDVVwVtF4J3oZHnGXNnSGi
v/YFxGaEi93Ru3VYJBKliI0RXr9hrjA3UcSymOYjdXF503Nc0aq5Bfne+0XgMKxdmj8ZDd9Mf6TN
TYkYErtFAapih8RJhQ12zohs7oHOTaRgUDeSOCtI9bvTdpjit+JA77oSfu3M/p2V6Heng7KPnh67
cWsFg9D3g+fk752LVGYg7XUbuT+0J/kO8qgRGvxNNIuNA7OSNpnrdmfzcC8CI7CUnTIO/PZXRvWD
Kpp6a0WSw+ko3yBfo/4IjdhxjUC7abt+uBKB5aWONQZXkA/UCYD5TdzagzuseQ3lvtaZF6wejmwy
yS5xK2gn9L68y2aSrZiXt6vRcgb8H10aZa9tF8qkb6x2hSUCCaSApFypIh4jOm9w3P4hk/NmlFlD
UqQCjwJNMBFtvIKmDfN/Z6SyYdnIQEcBmTUOWw62UyFRq+Z5HBUGLxEonaDeMd+qgR+UyT9AAy7X
o4KF6eB2z0Q0PCnd4Nc8+fxaaP/eEBc6aVT9kXVF74rM7n+Dp2XvOGX9caaMbZyygriFZYrHKtP1
SjJ72mYqMNFq8kq7uIWBRRNbMspubHxy6ASDkk9DU+NO2va+jkltIfUSoMGsIjMBf01xnPlVXyN5
s2D00+Gs/KkmnHWx3ZD84EFFeUos3pDX3oTtL1d0L5AjfjVZwBI55x3StgI+OubIpnrcN61G1pcj
vOzsTg8qLUVQ2klRmLFNKA6k3yOd6QaK7MMrUoY2RSnTj6XH0UUsdNus8sxqVj4rpxU8pYsbiDu0
96409kOnA75uAuVjEgIhkiLrZBQrPrFHoRXgrMztynCn+7B248wb5jnNQstdW679h+V6uC/d6rEN
ArlC2MWFwebN1qkCBh2gGmC5wZLZK+8qjQy1DVp8nS7KNzXCUWKAiHnxrLa+waUBAnazlY9mV3my
cY+lCqpqCylbDis+ZLZQsGfFWpSNSAXPj+g2/64FcrzaLxLi9xPiXY/bRDT/iaJBI4T7iDUhfj1c
R/2VFFQ8A41Id7Nyi9VYgAQwYTcfdDAjf68b/cJdX+Ox+qF0mgh5fahxAZr6pOpgcLiqSwmtxSp3
jgBsUL1xpoIXSPoq+IbfiAhi0iVObsvtkZqilab7pkHCOFfrzNjghvVW8GvABP1iZeRnt75GnyUE
+nJr87H2rtTg3KGNP0CUcyB1Ir3e3paFT/pVTlsUPbMJ3UOwF7y7JuAU1Lzy3S18JLPQnbxzIm6Q
DJr8Gh7qdRM7qM4+WX2dXXHCMpMqF4ItVhVAJAxMmPo6aiTCjSpF/jwGGY2tsMR3ACoNOnKqBgXH
IfUqcu3XwJ+FDTIGEmBvpA9Kdyru2hweld3ME5EVR9uZeAKP+4O09WONlta1Fynkd9mscb7TLmG5
lPe1LatkRNHiuQqqh1nlSMRsWK0FvY39nNf5lYPzYsMdRTfQM3GxmQlNgcyvrqHlabd7ELvcmHqs
qW4zkzfyDoItex3YLzDP6vody7RHfzDbhtLWbPdlzJryXfr90Sblo9u0PtarNzzntq8eadk5Krbc
aX5WXj/eDU27ozILUhyUAqs+oi8Dn59RQ6jyCmegsuxtFvjWS1EVdoxCErgOPGzcfM3hb7pnkER6
DjL8eq+uw7dh7lF48MgPKJb7q2lST3XR86QqsC8k7T66gWbYZfWzZ8YqcWbcBfOxqeMQvsWbJiir
pCPge/VjZB+R9z7m1OPPkO0PXyFgl1/PvtPgAO3CMi5HVt+x2h37pC5xgy3BQlqVAK/segiP2Wtn
zti+plVUpXDmqNR29vp9VwXC7LhYJFnLAJe6PAJ/sTfswxmmD6H7m6EpoIIeyNcpnA81yhYCFyY1
yNs+p++EVV4sG2CJV03e4zgyttNDp5ECX0bDCiKHFLJnwC7oGhMOywH3KtJ1COaY11z5tf1mj/6b
F/VFUlcIkL6039wOhFwXoSieOT4GWq8SIIgxxzdrmH6agc9KJuow7KBy+NN4sxWXfpglUxvOuAG1
ebbT1dBfK2L1JBZG7dicWSCu+oBYFe7gO6nIgudRgUPi8OlhLIMwxdUeVz3DCwSW6Nja7NlS3IpD
v/Q2My9VMs2k3M6G5uu6YD1+Gm9+BKYacIdXC9OGFe0LFBh0ymdk2LifImDnU303UoJ3MCCeirkc
jpaZy1cBR7mfIL5WwxYCbO19Aah97OLoGRITeocZsmmPDWQ6tiEqe0Xi5rbYQVfPf1Qi49jhQasB
14RbV4x8kfxSwHpeze5o+pTVVtisq1oGm6Fv1r6q7GdciE0qAQC8GyAVu+pk3YF2QpzXstb9tB0y
sPVxdwK8NUOkwCkYxZG2m6Sj0bxRI/2JT89i5CPgDlEkqtNsH+vSM1vBcfsPhy1uguuI6+jabkMD
1w/G+zutRevtIpiPrnqfu9e8o20CnEWbekY/oWVAtoHl/oryZozHOnrMB7wYEX4c5P6OFfbBMI0E
XGTvYad+ISULV3NOoivTevcqAkxlDIU5qCzXetW2dpm0tmnLxLLtKm0I42lLcZ/RE3sLod+W+FYJ
wUqv3MrS3bpNsK2tSbYJUuQmDoN51SCxioJyS9qflGx10MXO5H+4Y9auu0Y5NyTPAclFK+LDR+Xj
NQ817t+VnfVpUC46ymV1j6vmk9tlYiWGQSLj7Iq1icIuFn1X7lC7PfCpsX9NFlc3UoahTA1Tr441
mw3iKt+2+RzcMc8zP0ybMVwpIbFkh8VR6vm9yGp/M0CzfYo7khe7AmqGj8Xc169l549HWkaPlWWX
OeCEASpuJR9SgW2RCO1EV01pybSAQlcdo+TsvTMcIo+AIQ3Odi6Kd4UM4SYbiX3LM1RERzMOsY0Y
czNT5d5rR3qo1UjLjgePQZ+ZWj8j1zx48+xs2sozq7rQfGdcCEkzUBBj3ld/aG59tH7txREtDqGA
sJ1CppyC0v/GWAVpXQYMHZt5eJX5MgiuRwjXPXkz6l0dijlXPW5dcVZ7j2PfBiIdspbSxM8cDYf4
YoZGhq+QD0QWHDqZDOPeGRQE8wv1yKsMY+bh8xC5QzqU1NkbQ9QH7xtY6TBEUAhGzPNPhWNhowmu
tusRV8EfbeDi/hgESr13REAzt2v2raNdKFFDtTrRRW504rjVsRLBeI3TFl3toIGILyqYaxv/UG5q
UJNRb2MmEJyCwfQ/+s5tfkJCaYbgZytXWWtFd7CwzdbFXH2IFtfFAkzbMG6ZHFE3jF5QFCiSTMvu
eQbU8T4Y3SxLKGUzXhHpy3XgNtyGmw4L14ZNJrH7Al4LLn2aupZ/RCiBPkBf7BnF92A7uxNJUBKe
EVDyyVvNLHh2UMMrZwTaANYG0JjMxXvfujqZoqIrUVYYCp4aZU17QTrxES5AHM4MgmKUkReNy+eN
NdPmN+uXZWB7D/jdXTq2aDkkDSpmKUzvhxVwcs2RRbjYOkO0d4ecJYNXh7FLamzOSpq49LiXjAhC
a+3V2WsBENAeih5673TdvHZnfTsEhjwA2ln0sXH5ctmwhIflRcYRYRe34mZonU3FZ9RAAGMH7Eah
QnU9E7QsPFtOD+CP0lvPwElukn61WYLHXrcmmtPCrmhcRtYQo/SM3ZQR6GQ7AEkFSeMQcQGncK4J
B8kdZ2n3geJ0in5UynOQa03kEA7Pc7gayLY23+/wQs4HWB0Iu4BJ5Z30LUVIkW1IQdCiTp1im12i
6Z/rZQA5tXSPHfx3Ckv0UcMiqDWRg7RWnZ84l5SXzzx/wVQA1QSCC+xVTxBqUtgsEl1ED9p/Q1jF
Qvx3O+bMFPz9/FOEcNCFBoU3PL9UA2pGW6+6ylCB+/cgF16CnPTyUJ2fKMo+FMiNHY4W60Kb9dzj
ATGCpwLwp2BELn//C7nhotoDb50gBJ7++iO7ZEHx9enQfwS9Acgv2PVCLO3z0+kUEYvwnhwAirSu
qNz++9uc6fp9evzJt8GVznO7HI+31S4Kr4b5ykybUFwC6Vx6i5N9gAol+h6WJodqfp/HI3/791tc
evxJO9hVncqAniAHpbeocJMLM3z2I6FfD7kNYAMC/2QOoIBXBVz5+PX2mop4UrH3UV8S4z33DmBM
LALeuDZ+EbViysmFKgAGkSNOyamO4e36/a+0SLgserAA/59yjnnRoSUNTeiDh5ok91ay/i6NE+zN
vwcIP6/VoKjnQkFI7tCTITY0ZfYlRsG5jwRqCbxYCEjsGOvzCFYzEFSeXO/whDpaHLBL7eFzz4fQ
zeLptpA/TlEgJqKCE9UHB4PzEFl8aKwLk7B8gxNgwQJYws8H+Piro28vPPRRPR0eBnM3Zyn0SMym
3UfV93fEp2FOUISWLEQWUQyj0DpIs/L7gA8XgF0frC6wSL74/DQ1SiB5XodImv1bMaa+3HhoGbco
zPx7zX49IIBhAXYEhAHQ2MHM+TzhOnDIIFWE+4Y3893kVwf0KPx71Q/ehZG+En8AWAN8JcAmBPsC
C/nzUGS5eFfUZgfnvgt9SPNmgF68K+8x4nViqcTpUWq4IAfxdb0BxAIYAtgrGNg9ZZexPqhpOCp2
yLNswyxr/ePfn+/M88GpBnFh8eOCttwJ1iKcbFMGTPFjU5u7ypHXxPmuNjN+9N8jLLHzr9Ovljrq
oO3Ijz1aSnplBd/GReL5AJYtADPoUtKTWRE+PJF6IvixKBARk4v8vrNfCGLvAU5YgOVOGWtRr3q7
hCDewXGBBJAbqNv+L6bgrwFOVnDHRk9NDQZQ9ro72u6FZfv19yM5gyELwLbgn38RKbQHzUiN6sAB
tD6hoCr87ZiO52MGoJe7pMmnTADhZJauDbMOMrypnI2hF+Lh1w0ONOp/224RgoVozef141oaBhCO
L450vqqiYxGsq+n6uzPweYiTWFiNjW8DAyCOvpWC2iQvabqcmYL/+KfguOH8/rLJMqgWC7+C+Zxn
X8nrOvv2Doig5bcoqiwuDl+gaIPJSyNnqzhW7znQzcP3FxA45kA9IkAg9oUnX0c00pXNFIkjQXHQ
jevn73/8vx9/coNwhzbQ4YDHy+qG9rdteOHnL+vj83m6UOT/388/dTH20EURg4fnO32iQrRk3Rjl
SXQLE04vCQWeWau4JQL8DfDYooF1spXHIgjyMpLVMQwe636IR9ibXWImfc01F4nZ/z/Gstj+iqeN
7CCqAvzU0Vopw+Nh5Sylm9W3J+XTICfHAg0qEP8ZBqkJjNOKm7n69rmGt4AGFYi64MsBhHryFo3P
xq6oqiMC+mr2pmtW9pv/xTv8NcTJZJiOBRVjZXV86qbbsfj2sQbXKcj/QN3Gx+FzGpZEObRjhgbX
QYo3XSfEvYCCPBMzQD8DNjvChwJ//WSayxr4h7FmwWG0U34FJMC3P86nx59MsLDAZAXcPzgMfFxD
BKwW04V9d/YFIJUKGRLkLUD+fp7h0uXBPMwGH6gFviuEmY25MMLyG092NtASONfgKoXSyWkuXrDO
QfGJhgfTrgHqCcSaDet/f6Yzmw2mHrhPoMTx367+/BI1QAxujQbPAaK2iVfc1daNytqk/LZ/AeQg
UZ2BiydUGxdm5edxFKDDHNKQ9JAV6oZdy4tZ0pko+GmAkyCeu3neTmhWHsQfoKg0X/s8CUtwRS9s
utMkGXwLNMOhW4W78AKLPmXHD47HOjWG1lGHyMdc9Fjda6t/CkFd6PurOZpSYFtQjM23/56p/1gE
f62GhUgCdDlgw9DCAp79tNJVaU6cjI3kOI1orYOWKbw4Q//3MZonsuEwmEaptn7i2jcfTLr9h6mD
6KZShv2RUSCvK2Y/KRhirKXLotgis4tu1gD0DbGAJNRNB32KqczpPtcNPMx6N7+HQq+BxTuk9hN5
PZAELBPTZGjDjo8WrdCeVd0KXvPRBk1gtXF6AkAcQFdXHXr1sPYQI+C5MhLlDvC6fG8i/whap53+
+8MsM/v3d1m8kAE3BF4bDqULsvrz0irzvoblSJH/iIK3yN8W/Cj5tddGcRN1sQkveWScbEpI3WA4
ECWWsinE0U7nv6sBoMxMk8N89cppYYP6NJLv5Tv/Z4jl6MCcUzCHTjaLcEyDlI1mP4DTo86hKr7H
HVieHyJs4XPB0XfZlZ+/WOXk8xSh1frQAO/teEf3f0i70t64cWX7iwiI2vVVUi/eLcdOnHwRJolD
bRS1Usuvf0e+D3O7aaEF5w4GgwEMqJpbsVh16pz+c7793QDi8UVKE2lTZAXPDRRl2RO9Nb1HPuy0
vSM/59vfP4+A1kU+lsL3WspZp27lTJRZ3mMh72+l9Rc/Hg2mSDmCq1//wBQ4akZJNeF4j1D3ENa3
gW88hxSXu/x6UDkiZQ23DqYs9UGf2SQzpmRgUWv5cfbLsAPd8xv2uZD/gxXlemXemJYDkywqivIA
lM8/TpN/LkL4fxPoO0TQjGSRqhcptVhysN2zyJ6mA4qZNw2wupfP9vpc/deEcrY5A3fVPMIE068N
ErpWkJSHbisHsXKkcSch54VrELvWU1LAniGrWqIT+LFoLH8yQNZzVX+5PBAlWFjmCm9UUPCi2R0n
QlW4pW7czQ26jR+7LjCbI0pkl7+/MlGQrUB6HEEPXjFqkpxrqZtPnYYTJ940MgCTcF1JPRg+SWiE
cWDvghaGomsZE+UqR28sXIsB1+k9zr+6/KH42stPnz4YgAAlRXMu1kQlPQdQuGws5rqPJbtNr2r7
03t2ubiXDDAqlrhGlQ1FSYtMTaG7j2glme6s7OryMnzYSWjBRRLivYcImQi1WjRaxI2LtNYfe3Fj
vunDDXU/6/tgAZ2YaBgH09fSwXPuWhsyxg2ZWvOxapLQbAEcmD+X7zCwj7DE6JkEfSlqOqroA9Cb
btJk1HzkhS/5FXc3tur7B84ubKwwjpmBsg6ycuA+OB+CJZlsy7iaH5OiD4Ga97Pk0I2AwaXXZT0B
jHifTl8G7Tuzdk18jOuNLaAymSwDhFtf6GUoiIB0tbNNotelARR1fqTWk9noYRJboCu4mQEFQiTz
0DSh92dmGzvjgwPAvsOjFo9mhMAG0jzngx4oQWwMcpRHuwQg+SbvNhyM6gDeo0MDJTIwPYDSTl01
pntwxo40nlPr5vUgytv89fLWVgfwbsAE3TqGsZKEKdq28zStN541yUK0WDVSD/83C8qTueUd1c0E
Q4C0FjnEfzEAHSz+KNDg0l2UZs5XIClROBEtxedNckiz5LgRtRkrSwDmAtBTmKCL0D6wXxhDisqJ
WxvPUDIF/Xmc5/fModUL7QR71CyQPRJrhnifiLMwBnliYOWVdQdYEoAMcnDavWP01nWl5/YTb0V3
QEul/scehrt4KvhR0wcXEA6ShXVGqitvbukhswg6wpweSTHaAkntttVedoDWSjScAV6djMGUghwg
AOSr9au8137X0GLw+xjub54QuAKfusXQvuIDsb9RGoF7Xan490VGTN5X06MGJpf+zmyvSfLZABaH
CeEZskQgdEaCRfEgcTl4Rmxq42Oh/6ZGCgT42+WtqLZoLj4CFiy87pc7CJnf882iMwBpWD2McLON
n3YDel+DufOH7oHMj2hf/G5l9s4aAYBv2fGy7dX5WwiIIAlmow9VuaKQoheaSKvx0ei9r9BKfs0n
+4vRbD2b1PO8jFBH+A92W4h+ICg5HyGfUG0FFe302NaaxEKlzVWRF1sIk+Uriq834GRRWXin0VVf
S6nHSSszMj2+gww73IraG3RTAkvjgMI/XZ651SGdGFsO6Enm0GYA/ZUVw8XSAnDFQ4A3tu6updD9
YTyoBCxBEPI+6nhoA/VHj1jY3N4XtwDg0y4Off29ooPf6EnAJ+bzdq9tSZCsTiPCYNA7YlN+6M2X
6DrIQe8zPSZ9C+UwaT+PKGfltghiqz+0hbZxRyp70IT3MlCCx0MX3dCIxxRf2fK8zPhYl9Fkgg2q
OzbFkQH9dnm51ozg7EIuYkmo4E19vlwFh7Rsn4pFbvyNVz/iAbJi3y6bWD5xslzv4zg1oYzDzYHV
92yYqNJ/bCO9KryDG3vB6O24zvZ9slWsXbW3vO3QjIbMr/okSvjsljpJy0gS6CfPZmCCnphwGTby
oUp+ka14U9nx7+ND7tTAM1sHwkolwZ7MiRi2TKDbis7Yqg2dSewuz+CqhXfVNARN4NBQ4hYSu4Nt
JDWaTOI9I2+D87l36n9GcPJ95dLPKjPvShANRGZu+Pr4ls/h5wdgop5NEeqhPKWy4/ZdpoteI1nk
GAGed8UWsGdtFwM2jYgcp8UAd9z5Lk5zjZISgjRR7gWxvCJkVxufuxHe5+jUhLIGQNuWmscgXz4M
9c7th4j29UNaO4fLM7U2EuSbQb1JF3Itlc45rexUc0SfR1Cu84r90B34FsRgy4Ry5JPe00cvGfKo
kHN1cMGNeUCqMN7l7WZacMuUcvTrBUU81ugSxro9OkNyb49Xs9y4cZSQ731lluoIPPKy9irNVi2B
QG+klkdtucuM42z7WhPEPy+vy9oRPDWyXA4n11oFZhGXeXqOrk3vN1qZJ3RbDhtrv2YDGTvcaHid
6MCUnNuAZAVFT2ZWRNBhWLo9ttQeVlZj4TtHERfXFN716hYm2oyOxLSKSPtKxg4PiKcODYqfnqgz
I4ovGZvEzRjNqgj8E+hP0cnGhbUySWffVyYpIXMzuBYGYRtZaMmnvLE3RrA6TQsHJF4pywtfWeqU
c8k5cyGQPfvTdxAL5Bt7ad3AkukCoHXJIJyvs2OgD5bLWUTAsN9aU3XtduK2jssvl1di5R50gOj5
18wykydbNpeIPUFNJSI8in0pD7OtB+PY+xO7N+n3NPl+2dzqwoCoapGgxftLLbaWuBqFRjGqIe0C
pF99vf2bAZ1YUOYtFpZWt60mIlq6Rw+yA9R+aFkVjM6j6WZ+yl8vj2h1nfDYhoKaCaY1FRbcMgvd
nnYlolnP0E84/5mGGtifmFxdtrNsKCVAchCq/GtHOZcp+rgqq+5F5Cz9doUu7R1tJ/AujOhMkk5H
ngBc5Rsv5fXBoS5goay8gIbPdweKTrVkNnbHgOpSfejja9ZvhBVbJpSLJq0FrdCKLyIPPVL2NXvO
qr86qwt2W7OQdfnwRLRGWxpdA2rSzHoq5ZtX36fV7i9W58SE8qCp+AymqgrhnRBzkFtR2qGzwf6d
5L9pFn7eFFCxix4M+I/wP+drUkJFwCyauIz6xAt0UdzFXKC9kLZ+MZvfKEez+2WDayuEoMZcgg08
sdUbwVj6gczJKSNdULAKgPlCgIgi31LK3TKj3glw2TRxMC6i/87E4Bv1L0v/cXkoa4fodCiKc+Cz
mJBRdGEDcietXoVWAZXZ2kdtZGfPT5eNrYQczqkxxbUSNnPBCgzIw9qYzVdrQieRLnZxtXGE1pyq
CU0a+Etguj4oPms6t4AIZyLSS+uGGOwWLWYbJtYWx0LkhIeFBcZPNRvvMHvKWIo9kHsCLfoPM/na
extP9rVhnNpQ5quhA4nRnlpGfAyrxgcV0eX12BrD8veTq86abBMN1vg+nn1+O4NJQEowdmz46bVV
R5FtyR3jqYfM+bkViTRVbdsjj+ioH4j5APKm0OC/xCdhM0tA6yDrBU4w+GUoEimjacE3g0JZzqOY
PKXWVTxvzNbqOGx4GHBJvvvN83EYfGi9FK26kTYfuqLy+wSZ5OLw+/KarIUfyMOgrQnpM2QIlQsG
eU82giFHRGQug6Q69vMPo4Ymugwdg6FqshV4vicc1WsU2xitC8jQLByA58MShlM0jV2ICArs842D
PG+QkcYItZGSQ+bW5hE8NS8A84hdpVvTjhl2tkMTnuY3IHPxaW1PwWQAPqGnRASp7onrGBXq8PK0
rG1VZBTBFri88T5wWjvoWxumzoPLLb/megWu7Ve9/4u7/dSG4m8hFaMRqpEy0vSI1A/osvRJtXGk
V5f3ZBzKbANjUzJQWogInKHXjj48Oca8NPJf11kVQoqshoplvoHn25o7xY1wqsticDF3zSt37hse
yvpvLACAjzfSgvRXnSGEXWYHJA4I+QRyo/IqkT/LSW6cv9VhnBhRhjFyd3amKRaRLKvAJKlfW43f
Zs9/sdEQ3aHHA8UoROTnx8EBqQoYj2wsEEgyhvkw605A8aS5bGXt2kXwZZjmkuIDNvjcSlbVRj9M
DmI8CRI+EHaJA/caf6qfk+L3ZVPLtKjn+9TU4tZOnHy2aInYPWK9cfw6yHtj4/NrqwLXvvBFI4cH
SOf5553SKpwcKHZkXopb5up7OrArkrifK5u8O3dwu4ImbKF8+KDN7MQ1cjxyxtk0QWsjNPJIXPfn
5ZlaWxSICaKwgCDlYxKpoqBjJXMuIngv3u29ZK8lB6MCa8rusqGVOUPODesOGRxkXt6rvCdL0ghW
xsRw8ijvfhXZrqb73NlYlmWbKqsOdk4EQAuOCf8q14gnMmI5Fskju/ozxGi69wKPgACmvAKdX0i9
h3pLKX3lejyzqDxb8hyPwRybAPts9HPjrmaJz2c7sLVp4/CsTZ+79Po4qFh+9DZJKoEZAUNd1BHu
j9m+Af0gdzfiu9XhmO8C1KAIwAE639fQM0hmp0mQVWKvFq8OuX3M2i6kYkvrbnU0aF2xoRyDzkFz
Ob8nm6Fv6hLcY9gMJvkGtgSfuq9dvRHlr9qA9gz6cIC+BH3quQ0G+iY2J1ibcuH8CY3kQRveLu/p
tflaHvyo8yyYRjU7Y4s6daGGWiBtYgVu3vkaHUMtR5g0bRxTe8WjeQt8DtUkG0UlQ3HRoESTc9M3
ReSZaftY2/2PmselCCwj44Dbc/IYl/EDULt7EmVobCOFtRcIgECOAxZSkPzyV4dq+c7r5tavq8zG
+3QuX3k8pcdh1vM/BaoGe2/WvbvcboxrCVoi8ByCXMuqLBQqiN4dUUIeI6BpS78ZhvGQEzML8ViU
UQNJsDs5EJBkaKDzE0VHbuyKEvA0tYb3S6t6cwSbl9uHRt/r4TzXw5/OzJrAqKbhrQGZ0wvjVvaL
CeEdBWjxri3BAR8DHcsBUOuXTJbSF2xmx5TY8wGyL+YezDzgTiLJjNevFD6NzfxY5Gn51hsAFBPw
WIKQDRBs8HRv9U+vLjvOIUQCga8C5uZ8Z7UZqGnTpMNZrA+Q3LofiV9lh8tba3W9wVOIHBbQeqau
+DIxF44B6r084sDs3mtls7v8/Y9jWGBDSB+D0hvoUrUv1bZrUpotTiB4v95A+bPrmuLbkNBbrjsb
ruvjUJbiPNRi0PWvAcqhOElLgMJbVjlMHeIeBZeNp5Za+8c1ie8DI4Z2RKQnP5xCIegMAkHUQTiq
k6C9bxEl1TOqR0LuwSR7zcR4Mzbajyl2b4t8PoA64lXL8o2fsTahuD9Bvo3uEUABlMyclpeNhkZf
uDTNi8Y0O2oSD35LtEew/waXF+9jQL2M+L+29PMNaKEPw7BSI4/6udkLsKva81U+d/uqeXIb9y7b
cterK4jMD6AbOjrG1It16BvHxEMBMyzjPRrXb6Vuf3q/Y0jILmFXgs77g7wxzRuvc5FphOw8XAV7
a/mWWt3qIABvxnsPTYGAy51PmkxICWCIkUXz3rOvm62evbX1B9iKwi3owKipSANGGl1YEkU/nvQP
ReHtaAYapBSEO43rbASGq7aWnoLl6lzwGudDGYCJzb06zqJszoYr8JyO+8Zpx1A6oORMvLqKLu+3
j1cpAJhIMOClg+YosPOf28vlFHvekGFv64fcBb0k0mT7yybWVgf06kuqBA8QtIeem7D7Gs34joCJ
kTl75ujVrgc16MZrd/mKGiGi3ABwrwZ8C0jVz60UOi9bEBOiNDc9ZzLoQJ2bb3Xkf7SByUKcaSER
DH0yVV1CFNTMQVqEmim6TTT+1ap/uvOeovbE7C02lVVb4EYA9FaD97OUPd126FW0uiRHTpvLZxt5
zcDCaxu1NBC3H0AQ6vyc48TacHWr2+HEquJ+PAQeNEa/ftQl43GJIKAp1NMAwiRi4+pYteQCrI5Y
FE1IanoLlHd53mYsjyzxvRxbsPM86VsQ4xUb2NIAF5tYL2xzZXMP4FObmsRLoxTvuFmGXqmH5lZl
YGV7nxlZ/n4S8LIFlZFlMML/Md06zJD4uHx+VkeBUjCWxcJo1NBdm4RWVH2dRdVQh12nfaum4k5n
/UbSY20caG5GS5ONWsAHUCa6U/oWeGyMA9RkLyT9cnkUq5/X4UPRyYgUqQoxcnXZIajG52PIA9hH
HWSJlw2sBQt4fS4Vc3RLLtwf5wsB+vp21rUxjQzQ098WOvmCfkq+bxB/gkcd4bszip8Nsaw7kG5J
cLV35bUrCvu2khlo0y//mtXholMP6A0Tj2/1iVKSCfx3o5lGo05COcq7ZIhfLptYCRWA/UdJckkj
fqwTTUND64lg4xXGVzQDh4VmHpL2ts68kIJ9vzI2VnBtH+IBDiwa8Oioiyvzm1R2IUuH42qKmydu
NfdenR67gb1eHtbKDbh0UCOWQqVjpRoVj1PfVUYaNXFzZFL7kYgYGNsxSnvz+2VTqyPyljcXHBjK
bcqI3DYtLZG6aeTUoaMBCXE/tMFlE6v74MTE8vcT71Avsb4GfphIDlSEC0YMbPrF1t7fsrIM9MRK
MzZMY7UDR5cfdePeGo7/2yiWNTv5Pu9kI1oX35/BRWgA7WsBR/15E1h14MOAStFB83BuorUMCQWL
GO6n3PEmzDbinJXrFHrpSLIAbw4YpUpuwowW/tV0kWfrjrp9o7tfPDCjjjeO8floB04OuQkDUcLH
hCuSpFk3dnkSyZnspeftDKP4XFvI8iqCCWTc8HpEDkS9EABf79DJmSZR8gzG/E/yV334urLWhTel
Nkvxda8Dz+ptu5UtVJs+PhhYlupkMzVVOxVWu/x8WocC4s95SwOSTejfhcBnAqo93o9vk+zumDm+
VNVWXnTtogD0yUFjIXYbAMTKVoPPL7qpr9HKlusPlgQx8c8SfcN6AdbzLi2CzLAOZQd1aAqGV0a/
5PQvzuvpL1DZ/qCdFNdmiV/Q2uajJuIXmXqfj+QAhUN9CXsEzf0qHo7ZZj0Mjc4izbsdyR1vosnb
OFMr7hMmwFVDkeuDu1Z8W+LatVMYNotSa99ykCpeky1yiPW10vFCQRpgadpRMJ2g9s97cD6xCMzp
5XfdkaAdnag8Ercjt2jBYwcTdKW+cGISDB7SUkkNAQlnYuQqNyATe9lJrY540aZ20I66ZLvPt+5Q
Cb0BCXESdfSx4K9W/cbERqJW7Wpfjge6+pDiXrqaERcrx0NwTSIyLtMI/vY3ipa/EmaCnfWtq/s9
tflNXzYvYB6FRFKHNvHL41u5R5AcRszioiEL16Jiu3OTLDdyN4lcmQbjtzlNNq7D1Qk8MbDENCdn
nzQTCDjQcRNV8y3NIS6JsuTn2hb/M39QYwM0A6i6D+Fyrw0x1doKgeZc7wawl/L6+S9mCd0FFPwJ
qBGogaab92XXEplGLBti6FWOmg969y1UzupanFhRTleXmQYYA2Alk7pvAsPS1/rGcq9EkODw8aDH
B8AHGlaV7exVrvCchqdIcoPU2E9BOPwlgxDEzTwn+XGq6PQAeSo9NJxxK3O4EuXhkkcTHp5+yAuo
uAAwcWfeYCJYJ3V/bY/ddeHOz/ogX9hkbmyI1T13YkrZc/EIvCvENBCCOV3syz6p7nUxD4GrZVvb
e3XNUM8DGyDKbh9AyLMlDOhPIep3+kP5Je82wrC1SQNHwNJ9ghAGsNTz0xOnOau8fk4jsEwUYrx3
jVta9EHd2htBzJYh/dyQoc2gzHdhqCle4t68Ie0TWgPQs7EF11ibMNAeoAkUyst4dyruPR6zLisF
SaK4gLbdcdpICq1+HskTxEhg0UMi4HwcEytyPoPwAvCE++Elrv/iAkRx9Z2HBPAsT9lZKBtVNJuq
JOotik7MmVUvI7OGW7tBv8lln7N6EVJ0b6GdcQFpqbmMagJJeDXqSTS1pAviEtjAMc+beyfuxso3
MuonaXIYbehEpb0MrQzyXFWu2W/G0G916S8B0nmuDV1qgCQtRUskqAxl3GNiV0MPjayoh6pFiDJH
FyTGXO2pW7qh40i+iIUVUOTyXiBxOm54rbXzDKsIaYA1WOAz54uKfijQ8sfg5LBH94YWKaTs4jAp
DpcnfPUIgJYD/e9L/kgNEhMOsY5Zlkmkie6XmwlQ2XtveY2CW9duZF5WB+QCtmpSbUWAVeBGtgYX
tCk09+RuqKfqobfq8nqohy0R3mVl1JVb8tiILuD2sXjnczeRXtZTil2U2P340BYA6Vj1o9XaU8hG
qt81rDZDA+wRG0+W1e2LRj2QCaAsvNSmzg17JLVrLRsTwLLKxyrxwoXgoSsmENhWYYcyZOFA6stp
PbTu6F0I8v99PBmfBwq7OoBhztIjAmSEiobJEuFWc1VwPPghtQOSOfa93nrxr22cExtqF1IFbdVY
d2Fj7A9ikL5lV749XRlDtuES1pwbACroBkdCywJz5/mU6mg/onmpo0SdHx0zcPiXz5+AhRIMcCfc
z+BSOP8+UsxTM9kZj4pEHtr6FWVRn3Zf9e4v7mdQntvgugWBq6lyyDAdSpMynnhkJLO/0PQCvE2A
Hvr8aPBIgQeleJh/kJ+2DFYyL5c8aqBap4OQ7wpCveaWcvPa4p9aWdbsJL4FjVpTGgaIagbI3DVW
ExbjP1mS+CX5/RfDQa4EoGBIdqP5+tyQ1Myy5JCKjTIjdJqg86Ci+M/U/Y2vRcZkeUciQ/YhbRID
AdHYdVtEPe1732sgnWN0P3or33j1rLlA2Hgnnl2YUxS/lKWj4Y3QaInKucVrzmC1b3jiMPP25fK8
rTqiU0vK3QW4hGw8OhYRNSB+Aq6LTHNvB+L5eWFdpakd2kzbz7P7ZYayRFWkUIiiGwdr7eAu6U0c
rYVQTq3xsTZrKSnmInLc7gckGB5FsgW1fs8vq44eBQ/9HZEHXJ5ySdLKgjxjWvLIq61ns57DfIZk
Q43h5SLAZQNgvNmCUnq8NQADykfvmovsamy3mCRWFxZvC5R90aLwMdeSgdsMvGQ8EnoN5VdSh5A4
SsIWYOPLC7tqCKHIO3APEZLirXKep2nfw1sNYw56Uitle7SDgiEt7t14w9bqAgL1CpTgEhqot2g+
N6yDBi0g4O3Bu++Kv4haUWb89/PKFuWxg1byETeIpLY/QGGr/3Z5rpbT9GFz2KDGQBIKtXm19tZk
vS1LnfGIVfNvp7r27IDw8tqYrd3QdrvLxlYXBry54OoDTuQDeoJ6rBupB6ij4z6gscXX2ocClNaX
jdB1KwjWENm4GJhyGXaecOAN2zJqTZDpeWJ+sGL3AHXYvcnk3kyh+exPPqReIaeoz+ROJPQhFskR
bHVbJLZrs4syGvRLkV1E19jyU0/uAB7HAyspOvZdtOt7E/1eC0hITngs7Mba+dMnBfmLKV7obN7R
pAAUGecWM20AeSCKGdFEbhdQkZe+mvo/l2d47WazcIYBe7SBS1AdSgWdu06OiPkN96DnO5rsdQ/q
sX+RtVwysh7iYHDGq+RcDoNUT1GbPEIB8QAZ3gMkwu7nIg0vD2YtDLaQ4kJ6aAlIHf18wtKYItT2
PB5x+t2zkyBmbxpU6hLntbe539NpY3uuOYxTe8oCmRD6hFirC4cBpTXrjw5NxcsDWjOwFAQ03NEo
rqo7QEicv9rKl3v6KmU31uNffH4h3kb4DAp09THEuSvxnHBzxM2Db0Nsuaq3uIZXR/BfE2pKHLl2
CHi5QPiWScevprEu7vUEmt2XB7KaXV2oahZmIApnpAQa/dBNjdYAJmKl3Pk+xWN6JCnhgWXK4Tjm
cX4AeROFAnQRA+aTmvuyn6DodvlXrDkrpM1Rul2EPNAdc779mKz7orMloh0yBwD2vObzeCyh0HzZ
zNqULkT1YJTBmULe4NyMAyFzOvOlAy6Ogwn5gGErK7FlYfn7iaubWFsmaO4vIsSfLmg2rP3fjACc
FEiFA2+jKd+34tZNHEGKaHbvCmhHb7w81vIYKGgvfcqo0X/gcS0MIbO2QnQrzVs363zbsQLoZ/q4
GxJy62V6YNGNEa250VOTy99PZowh1E6FB7Bvh9DEFWPAmysdVTxDHi9P3WoEeGpJ2WSz2QHOxzs8
D1PnWDb5ERLHu55n+z61rgcwsfiFw65dcBh4pPtWlnZYuuS5j7ONp//qHgGGGoEsrkTczecjdhh0
sMWA0N4c2xevGK6BRN8Y65oJtFKgPITAD/8oJqya2KLigImi9St5dmMeQ1lXjl8vz+japQEmgCVs
Qs8+OqvOByIFMDOQDM6j0R7DhL2YGbKvd8K67SzpO+TpsrXla2qMtshxAIkDPAv4Ks+tMW1m7ciB
mjPsEjS/0oMcoXeV5MUdy40bD5zgG1fIWl12oTD/16Jy2DzSon6eAd02Ze2drHgSlFpzPckZXQm8
vxlrtifS9qdGQs7aMSGG2A3h5UGvLuTJT1BCJ51P85zOHCQejT8aYcI3npnr30ckCrZXVNZUJK8l
DXAO0Rr3GHvSi1/QVd6YxDXPjj6Vfw3o56tmdXlHsgarlvIJSpmivIKixy/D3GJ1UAayMFAveGgQ
kS/NMKCFOreTZ4juE3s0nw39j/cPMza2ujKM5fN416B8vBReP5JcVV3setyNjWfoA/kmZEXH8Rr8
LZcXmyoH6j9WMIAFVYsOtQ+B8uyAa9Jj5rMzOaEoDnH76h2k43fmD4htI8owRJi/eVDPtEM+/bZp
ZDs/JESviNzIwKp7/z8/Bb3JSE6iVwKJqPP51L02LqZJLATM4q6pi91gJo+0miHhbN1oyXxvxFAy
TvvAQIu8LsTGvlduhQ/mlW0DyC+erinMyxYi6bk/lo+kumHmVp/eh3HixYoFRWC9AHHR36g8k+a2
96wYd9B96o4PxLR9uwJZ+VDle6Oosx2AwA+1m76OZEfb/FEztwJvfXmGn7g1AGLQK7AkPjzIkyCz
qPyAfDCgQVNo7EHvId8oeo8GOhhpQiaqZ15rxR1e+OIKZWgzJEhIX2HvdFBiB7diDnUqSzv2bsEC
JsEL2mVWmHFWQRAcLGJ2gwBOL9C9u7FLF0er/mKUku1lcxjuBxCp1sgcVRX0GLUdsXbpSOuntBmn
UGYetABsu79HobQM26Z0QJ9qQ2nMGPYVBO21Sv5Oyz7/5F5BDzWOyjJ3QBXSD89LI9OKpuBFGg1M
L6/ARtfdOTS1gqIHi8+c2ltacOrefLcHZBYsogPiQ9HR09qeN0xkUZKEFfUbOzLycDA2Hn6qQ1Ot
KCcg06tpFj2sUPrbA70jUhKX11F1aaoB5T5tZDECVAEDTbxg91+ofGq22NA/Hi+szYJuBQYdaSEg
P8/dCDhNk8YrRyBihukmT8W9SYyDQxp0EfX9w2gAhmzFYZzGj3ij+G3pvnx+kACcOgCnoNXvQ/N7
17kpdISBlgEVf8hS49A6D9X0etnI2oY4NbIs5UkI62QkNyinLNIn0CykmZ9MkPAjEZHPlw2tLRl4
lReubryUPiSFe2vwirn0kqipnZ9JKn6j6QuEgXLjHlKvoWVnwKug12Lplv3Q7U3LcRBpaSRRlqZ4
/Cfy2PbQyE7pl6oYIChn/Knplh9EMkF1K2AhB7oHzcooRkFRRNmPsoLsrpXP8yOZIZHRxvn0BwyP
DoPkLG3ANpWDvcwFcWY6FvdzXtYhyYoiFBZQeTn0XcEY0MtgrADb6Ox43iFAnEAXBiHluexLpDDw
jF14COujRHOVXxhl/4X1BmR9+6I5plx3d2xozXtzGmhkgGIo7Arp3onRlceCsq9G1Q7fuGmMv1ue
QYSCOEOxg4BS9mQnOd+1I+qEDsijA2oNINp0y59VTyHZC+hAxcNe9GXq5yOPj7NX8T1hnbiq09E+
MrORftfbc9jZYDPy0mna1ZolXpw2TwOzzsxdnzTkIZnaNICAOQ2hKAYJ7qSq7vpZeGhgt719W/TO
dSwhxE1FWYWQeQS/o5dpPuXasHNqF6KSsiP6Xo8JDZLcdtE9xfto0Jr0wTMhHm+a7I9wNQSxVlM8
FKMFsCO8dxBr6MRnOdg8BCAQd9zIzV3Fcy8cDWsIa+h17/qm+wcQwSwwLU7Dxp1oCE4dVC0SHt+C
SEW753qpPbXcvGXwkxVUzadyvDa9mO9SL7f9pGzYlc266WhACQDXNd0z21k6Dd3flsXnMM2a1Ef7
OAuLLNV2mWZhSoeM7Ly+zV9L9E6ErM+LYLRKDcccii6+aY8Ove3S9AlgZyMo7DGO0JXw0xD5cJxy
WUnMf+tBrxsn6kjMPsFrPfnuTQ2Ic8eheqVz6g5BJ0zWB00zf5+azGqDkrr8gbhkCAEZ03+CnK41
w8HVvR+py7TvOorhOzI0JAvI5Dgv+qSXP2OH02fPbcWtxrEVa917a7Sy+zYbc+Jjfr5gd0y7mHdv
nIzkyyxAxY1Nkr64XJgoy5noI7XY3NihaaWuj42oiyM8959EzvbT0EJgO2UeZOrdiR3xbpWBhIr0
MesKGpVa5la+V2f9V7xn2p9plcpAIwk8VaMP/8Qtcn4geCZhDN0QBlnthARyLJw7ox6+pAUE34Ug
FLLxZs8OaUXA/Tai6RB03uxq5LwBsVRn7mgH3txk2SmT5QjooE+PlSkk5jn9lRtT9qNkbv+wQCJ8
AObpS4ZgzL6KARLbD0Zlf5lizL1vI7+FpHif3BNasueirn7oTsW/tZX+PY9RfZqGqYIk9gyN7oG0
+xyrNJPR2mORxgfMrffNmDo9gNobDVNTdKChmcQeImpuKHLtO1SrLSucuhZCamlfBa1V4T8NiL5Y
0XlfQUuS+rTnZagBHb1zRq39wXA8q8BzOLsz667HQJesjjsAc/nTyX5K8OqCAdOXxhsrrNm30PoZ
0oH3WORqSf/0hW+3TnagPGsDd/BkONuxCK3Oy/bdZBZBiZ7iAO3udG/Ipr4yhGeGOUucl9bMtGuZ
xiwo2MSCsjVM0LC4nj/MMRTH2agFc92iMT51muumH0iQFXaWww22EEdNh/QA1tL6WytN8tNGbs2f
TWiUc6eSgZ4W6FlO0uEwFy5HwqU0fRxkLUitjAd620PKsU7N9gvArC104lP3wItGBE3vjH8k6J5v
GsC9fvYiLa4MPbF8rxM5g6YOhyA69JyP8D5aIKxkQAuGpF8zo2xFMAngRKp8zH9aBAlbP4VUQ2Bk
zXzwGlteG1ltHaqBOLuhoPKb3ud9F4xuRUMiZXdg0+Ae9bIzg2JM9G94ebh+ljf5s8679NCkeBxJ
sM3eSFQXozHuK/hwMh6R9nSDjPbafZ9n1r4gAG5x256irGj7sO/czmflbIe9m4tHSTr7moAT7Nj1
ZN6xys5fWzbwYzZNFLLrVgmAhubcTKkQ13YLKfcYr9sJ2TG3uOm4ad6KqcjC/yPtyprkxJXuLyKC
TSyvQK29FNWL2+0XwuMFIVYhxPbrv4Nv3G+6KKKI9n0YT0w4hixJKSmVefIcRW3OROsLn0XuOVa0
KIAK9U8ouiVe0hWosWfZG6KiHF3eSu/lkdUEbW4mW1WxcWq4xfiYdk3iKU6peSnnuB3EmDwI7ggf
mgutp2cAH5ZNCoIeMyo2IisrZOgEYcea6/hN+FH3LWvkNmlS+TDqwkUXuVNvDCjwbdBnPfig5i0D
SgZzH8eqto0ABNig3gxql1iT33D1ZpuBsmQz9tBZsJUKmvOJwjZVCp9uS9M61AAt+L1lQnNJAWst
RT3rgbcy8626cH0L9Bee0dA6rJ24fqpYle+EAbu2rMnWidTCc+O0/1I0mR3wrhk99C+qjxFF0tSQ
TD2kbtTsKkVUG2rL/ug2SbfJ8tba1oB8bQWO/0M99c4qdWodTEg5Pctcdr4iUB5EsIfelQrOI1Jb
39i0tYIxB+W8MgB+6XcVWOp7Q8QBqnCocUeNeZ8NjoL+K/xBIrvwB4oimVuCHTnvcGoMSlofLbfX
NowX6ZNggFgbgldPdZlVaEgd5SuvkZvRBsc810LDjy7qbNMqbfM9lQP1emfgnqu1EJMgTbcrpB6j
nQOz5eluXGwIinReWrnFIdMjYBeMkt9VBQQfjMFN9jW8GHs6aZ5NNE/9YJZkQVvb7V5P3M6LdDBk
sFH+LIkhPKh+MU/X4Gd9Wmp32LORDzUifVvZKd2B7AKHd+OMe8DDsMsAGAtY0Rh+n/PRM8bMPDSF
0j4Cx2mZRzybhs6jLGJbQ1jPKYurY99KvikbFU5rjWivikpQRknVOlax0W55TmzPafX8YQQE3rdE
ZQdKSXLIfCG2As+d6ht9BVbwuHhPCxXIFnM0D2D0irYcxZpt55jSU9XM8YbCEqgKSRQoK+Juqt5y
oS5r/XDG9kcN5O1720Ya2MUTnHlSV3d1WzI8wyB1NyQVuFDqyrxjA40fhEKTnZHK8ks6KpGvE9ns
0qww/Fy4dcDjhAUqlCm2RC3rXQEpg3uEBfDBAQD6XlJ1i7Z6d4NcyFnG1CUemsYTP+M12SVRCXWy
Ej0FwTDdNqCswJoOPYKIPjWfehPZZDNVwLiLSq/imy26KLjedkFkpf0mEiLZF1B2D0eWRftSSPGY
j0juKHVjPWIjDZuexfGpFKn6WBclBXGbrmyZpnRAUOGpPUBnwfbyTGUBmr+rLUubqAmktOXzgIby
jJR+ZpATR5S50STt3iwnaQe/BMfFN8MeRKhxmf40qyb96o5WvCHMHYNOpT9SLdW8SOkyP41AK1Bw
1/BFi4AW1V2EAqR1t00dqRskhKnHW2EHZHT6TSOT3o9ytBe0lRlvmYLuXxBfmHtXk80mUzQ4HVj4
Pa0t34fSBTSzd/OTA8xzYBQU2VxzHNAyXDleD3GWTWyWyoZqQ7KxSExVEPRUOtmZxTC2W9DcVuC0
7CPPpPFbPJrArDVN/Y44gpKNiZd5SE3W3hOoSWRH5rKqQkgLWQ3kBWTATPB9kNoVj25s/+zqtPOq
Ek5vRhXd9rJHaAp8wT5yO9w7Oe7BJCutzcDa5oCko4TyOOq8dlwW74ae2feAvTUvdqNkRyHKMbSU
OLG8FEx75V0dj0TFizbiPhNiRNCNfNJJ9DgQqD72vgTzDe4U5JjQ+Nug1YekoUA//xNCM3CJRFW2
pUjY3hd967xKLYsqn3WVPPZ9jDbuJlI77qE1OfmFHkQZmgrQbllsp3e5OY6BWRqa5jWApfoc0d0u
Khtl69YDTgaSWD4YI5xg1LVun5Wc7ku3E4GZ2t8auMFDVFUNaBWi/EuPPvX7lpZQbM0nHZqhTV4p
k8O2N6wykKNjgLKSqy+OXiWhHisJeFYSivcQl7u8HbCEOVoN2oxDU2HMC9+tEKIXrrSRriLukTZj
sSnj6k0RtdgUzMrvCyarO4hXNg/UaON9RQx+IlndP9sWjw9qzeAlwkgPnLDf+L9YQDtDQukQ25LQ
od25UAk/4L3FQ15xRPW15iCZZ3bRhqZxG2ZDqXhKZ7ONoTeZl5t4Y+Soqb4aEdG3Vk3Uk4s9/dKo
VrmhNMqDgnU0SNQclCw9b+/UdCy2g9UOT4mZN08mMEQ4OU3NKzoptnUa+Q5zDsDWf0kjUwkkQzYv
1rvUZ3nRPuo9HksCJ6EPsJrY6npmbjW3Ib4h1G5HSasFUVP8itJa4pxo+bGsE+2x1B3mZ6oI+olp
qR67FnlXp7k3NNp8zwoBAEnCjQdwzDkoYBVakALVhGu6T49ULVM/bmgFsJO6o5rigSWu8pRRH48d
eiA2TcT4UXFlvDVIBAJKQBqeIDmGMh9gVEHf1PndVCDYZhWLfWfsnHutYmlQMddFpi/BjY42yBdT
K36ypHFOqoETznIrhCwdV5ACMbLDECfOd73WcqR/IhnoTd2crLww77TCbY62VH9ZdomzWdbakfUG
SEp7ZnpISWfbkUBTlELBzXcR+HmkLoeNJWUCnh/H2ih9r+1iokovyRz229QlNMWMWDlxK2XHpJT5
No071UcTJN2Ijo0eTm9lI2rcCQkRBZAUDQJQFxqZAD3XYamRca8MpuPRtHICMFApfurS7NAS6Bb1
Dq28qKuoByBV9d5wtOehsSY6jDrQ3aOajUdXH9LvSI1bW6fW+nuwu/4eWJq9moaCuSTpl84VyraU
0Q8pRP5cG6wKUVWHXGav62Gp262HUDTetLpV7BCEx/7ELxYgMdIFAOoanob1OchEgXwlKG2OMgbV
jIeUifqoQnPGl03XBJlWPFKt0w6R6pqb2B2Uk9kgK2Exs7yDslX50JqsO+eJ0r+SRnsemxxaoZWa
u8+Ra56MVlVe0UKtQZEnK0Euw1wamjpH8A800V0JDKLPzOi3W6TyDpD0/qi3vDiYuK78hPaIGJR0
lL6qj8WXKM6eKjrYx5QxcCkXrPKLRHW8TtSxHyWkujO4pu7aQnV8XjntNqdR6nODfEG+3NmPSVb8
Bh0H8cahmZ5YNNukJG7x9Kr5yWrQod7o7ki8stLGJwtZ/IMlNeYjwlV3tp3/rrPU3bc6T4M+thCG
JcK44yAy3OaKdk+rLveduFJDbrTTtNnDoXEVNwDVzPcc2LldhsfWltWZRBLBSP1MQ7apKBRE2Hhx
kSOyfv1ricrnNhpVvCB7ln9NFaV+A4LCOlrYD7vEQHsIqTL02CJ88pI0igOHc+Sy2lzbQ7d9fGwV
dAPQkpRPPEGGHy/V6C51HH2TV72yNxs7416nC4pgwgZdXVyXuPWzxkuq3N0UkK/xYsl/OYnkXoZt
vVeQN9iA+Rkdf32tbMaqqs6Ij0dPQc7e4yq8KHZJ5+l1rz04wNTd07xOVopl16lrZPLcP81mmjaB
zy7zoXXfWWR0nTEE9sbS78dyezsNuvT9ifoXX0anDDhULr9fiFhYSCqPYSMfe3ag+vP/9H1zhpzs
oEDlaAm+756yyO/XIDfXWdyplXGC3U9Y1yuwZG87uNf6aAy7MkN68Gio24Gt1V2X5uijkSnH+yEn
LUhOOquFkZT6qeKtEb+sfX62BC7KKqJv8HkbecbyzOP3zy+BO0l0AV0FWsZ5OXew+WClyDaFufgW
CmMFurfw6wGpA+AY7FXOBLG/nJyo7hqlbi01BJHRNx3pIGS8PgfyQK0BUDrUPCCTBd40WLk0Ad3q
Lq1ERcJIzU+EgIffGozftydpwZFggxD8g64hoAQubaB93zVQTyMh6B41EdYFMhMvt01clzYwDAPt
DuC3QN3Bmf7+gxtJszRRWS9JKHEvgjHgmWQtEvLZNxt9FitQgeuyw9ScOkEQAaxHsm12bAxILPKx
KgguxX6f5u1xjOQZ3Qsvuoh/qINE+nFND27BEWDSAkcKesh04Dgvh6dWSu8wk5OwjJmXHWn88/b0
TStwUSqFF4ANDnscPJ2QPp15QaaniGGKyA714ucIzZpk8JA79XpsfFVD1metXXmO5vvjdiAjQVES
ZqdG9MsBkcp1s4KqVli0trbheoSeIqs+ksjadSXdpEmLFG3x0hvKpiuqyL893KXpnM41B5M66TZM
f//BW5DFbRQL+zkcGtUfuiOzPskB/p/xfbAwbYkPFlrc6bRjuhXGUEDO4ZL2y+0hLDk8ODGmUhS0
vwDPvjRQIkB2kDyCR0AnEYWVzkTZBoy0sfykYssk4wcIIqbrD9s4WvkvLQ0aYv3OlkYokDKjg6cg
b3t7LHPE239MgK8ZSMFJFHzufmg1qNWG13o4oj4W41FWhEXdeQC4jxXfkly8KU3+VY3MnXCLHUX+
zux/3f4NVy4BOD2OcbS0oghskHkskKqc4NXqDiFQnX5K8/vRECuCcIsmwNmOzi90ZQE6cjmRFd5f
SB0YQ9iJ6rdaR0c7d3a3R3HlFdMoPpiYId2gWszirNaHMG2+awU66ItTX2Qe/SS8c1qwCzuzWxtv
DscpI9hBKxOeywli7ZVDdmmyED5PUkoaqlLzNnOKei+aDhNYmDJ/Mfq90GW0ipy7ArUAHoEeG3Bz
AVSMe3Z+rg7c5DzXu7AWdlxAtxoAIt7XDl75rhBeQSnfZ6zM7oZeT15LK3G2Rlf8c3vRZoDBaTKB
1pqaGgEL09GVe+kXuRIXDB1UEKtE3sNGx4GjI/A1mWdowm/TNSjRojlYmfDzfzDGl+bQwqTb0jK6
kIALD7SbvYQ+CXL2Qr6Za5wYV/fKNDT0dgCy58Bh5hvbrkHTq5V9F/a9+kUn8ba2rNojKEwhzBiY
R7oiSKzshzauaZYsWgZcCfrOiF4B+rwcZWcaVY1mgS6UQGV10oaSleZbxSFC5317Fl3hRwrf3F7I
q8AAowXMCISJcCgcZbNLjbbQ/ms1p8NDtByDYsgfLTBm0hJkOU4D/CUOM2gm6p9kHv3jPwSUBTil
wQQJN7ocqimERNelC24n3AG5taN67DFF9yWubvxn+UlRkz/24K5YUKCK8G6anWOZ25fIYRvwVyCh
cyQB1/S5p7W5iEYwj8DBoLg2SaWjjH45ICMrSSHbEnsfj2rHRRNmgzxx8+koYDKDutqExkS73Tws
xRYAtkIXfTiadtCP5ATC08Ntj1g4xWAC5xcx7KnBY3Ye00FBSaNu+zCtSnkeHCSO8R6Jn29bWfI7
EACilgkmWMiNzqzkblQTopR9CJdEyXNP6ql+dqyk9CXZ9+37bXMLl4z50dzs8G/k0A5JxPtQo8Bt
9L8c/WVwre3Ifty2s7SFQdcDVBRibO0KSC3VyqUxKfoQ6awnElU4hId3VplfbKFB5CPx3dZ+zON2
TYD0OjiFY2A/QYcaQvRTk8Gl/5VZm2WQwRvCBHJKWqQgE8Q3hAhk535y97VEbBob/5hrSLolt7cB
aUKJAs8YeMulWUVxSSMSrQ+t8VXDq4XUv6u17uOlUGuSwJnIcOHzCBUujVhqgnJlN/ZhrJ4ITmAd
aB0lO8nI8hNbeNp4toq9oT5Q/bfSHT6PFsRRjFMZf5p4LIMK5dK82ZV1ZiSqHvICbGFI9MYJ3d92
m4U9d2FidvI7DZ9y1aMeOrkA/n2n6OfbBhYu0AsDs/OvNo1MEooxaAyVImNL5aFDjw5j71JfCQ0W
xwK4L25PlG1UbbZaYHPRDYZCYGhbP6zo+5qy9Mrn/2B+P7xSgOEenaHI8Hmv0pk3ZmvplwWXRsMF
3g7T+YdnxMylk9ZE1Qq9TKFb19GeD1J75UAFHdNOIysdAtr0rdmtYUO+EDE8eknBVzGzNZSiGLVS
HcMG5XkteTeN+1FJtrT8YtKfzjiVyPjeAZrNXEmhLBy/F4b1S59mJDXinsgxrFn8rFj2hhpvURc2
uoCiyl5mK8+IpeMJ9sDmCcewcIHNHLxSQFTAMzGGlR7/Y6XqPxWImVG9QrmBxl7Cih0ah36MEb83
WuBbbjv/gstMbN3IGIG2G7zxM4+UbkWcXEJFWydeBCqO9//p83PqirZIk4Hq+DyyBl7JN43z+y8M
IORH/zRwo3hsXi5WLBLBnE4OYR5DKK1XEXHHzlpT8/SRuSsCRPxfI8YsMdu0KlPdjkNqPIIBSNE/
FSl5Rdb+Z09R4lDVd8UdmVc4/e726Jb2G5qXkcezsEZX3aR1jeKBFrEx1MRXCzF2s0MB9baJhdt/
6o/+fxOTg3w4M0xhWX0r8jFM7MD8Xmvg/NwLsuLji16GpjAcHCAfQJR5aURouW6IEUaMMSADlDRX
5ml5EP9+f7Zlo0FRK4Ie+rCrtq27i7VtB3bRtazd8mr8a2UWx4rGGWTRworBN6rhJV+NtXEsWvgT
wE408FeZ1dIa0LdE/7z31TbIHPot08WjVpPN7UVfsTPnaHAoFebIhyEkeMf1IJKJUbv2CBXh39jB
mw24aojKz+PlqBDA80kbdsqHAihpEQKPctvEomtBm/u/JmbRqxvXNiiuYCIGsEmkpUfWZEIWnQth
I1pOoJZ+1ZKkAOdQCmYhCYPwseh0QHSsANKSnV7/xVhwEIPqR4eaDg60y22SomtgGBQTxROkTwG1
W/n80qp//PzsXZHh0ermgLGGVNqB/qsFANf8i9NkIlzALCG8QRHicgSgRDOSgZVqSHmQVH58AOLE
WnuXLy35VBpAIhOqjGitvTRit8rISoE6mTMCkqQ2lccc8nrbrZYWHZk36MIgHXvdY+pkUQTMe6yG
jt1tXFbvWVR6iattHLa9bWlpNLj5J6EJvFDwPLocDdCySEAoA0patdPuNOgnBDHyjSuNdUtW0Pnr
gJQCmmpX2h8q9BctJUE01YmtsgHe6PYglqZrUsgkIEVE7XXeQWjlAEREIxnDwQBQNOZ+ZtsbWe6t
ZiUsXPLhP82QIDLBpTV/5OuiICYY3PsQJX2vTb8XQPUU+cqTY8XI/HgE3lgYspqMlODu42+tiaTI
Wrpi0QieTcQ0QIMAyqXLdUesXrQIVXqsSO3nym/Y8njzfHtdFpcdAd7E64hq3by2pSNfx1wHuR0H
oOCjGCt9F8Xy920j0y+dh0dYjf83MvPgiNuRrC08dPMUqUf+XgB0UBnvWBm3/BtTqJ9C3hD1s6sH
SGe2uTvagPmzfoACh1rfuYp2bsvxAXJbrzUwz7eHtjh/LhhE0W0OToz5UVNltVmn3BxClVSeo+Fh
aKwcyos7518Lc5a6FFlAAbKXIXTtHVOCEW3lwAGuBWDaorchtzcRiCHWnjNFRtC2rBoTE1egoQeR
xUNnQds8E29xnTV3keSGP6Jggsxx7nxVJLo3c0AgvLzvnZ10JXpq2oDZuVwJ3JbeWqB7mPAIyM2g
vf5yE7RQckkVibJAldf/5FryQCpJ0ePUJH6DcpjngoR5x4v88+9w+6PZmccOcdUBZUOHsCadDyji
hg9Ptx3nD+/bfFMQtIZi02F0cNfLkdluIl2KvhqMLOqQ8QQ4rRicfItg27pTB03cgbjYfQTSHa0V
CfAxfaHkG5an/MChLrSL9ZL7ijTZyotsyREmiiJU1ad3/LwQQ0aQLYEYFzuou6NfJQ9Uurk99EUL
oOVGGx/4HZHpuxx5QtG/lqDvMtSAOU2dGrje11KsoVmW9g1ErKCSraNz70r9mTsAjrcuzuis14Ji
bI5I9ooG/RWfJEie0uPIdfxraOYrsVMUTctgKBoA3FDLANioU5/3aLl0zbfbU7e0HSbSPeQokR4C
xezl1HVJPOK8RkmxUJQHvQMTv6vswFNy5hrqRlnH3lQ1+Xbb5tJETus0UbVNVKSzaCrmLY2cGv2P
WXQqTXBlqR4YMqHpedvMnO/vzzx+sDO/VFV3YHo9IGpLIaBVovFIAJHmQtdPTb/Y2Z1RIsOCDc+O
baYeqmaN/25paj+anz1B84FHEUB0Ywikqhj8enwrxVEjQa57qr0SPyzdGrgPMZm420E9Nt8Bac8T
S+p4KNa6C5B54+HlmKxM6OKAUIkDgyqAPsArXfqKwxK7dGOsG95e7c5QlPHe4HHkR0aD9FGa2Rtm
dumzyOkQ3F7KRcsIXBDqgTzAmQf5RoauOpNgKmuxr8EKUKNuMOoviWZC9S3U7JXQdSG8QKRvo76J
ctj0rLgcaD21UssImC+inPG4z4dtVd9hXi3Vuz2uhYMLgTEiMQjRmEiHzXaf2Vg9emyZGqLJwR/r
n+h6aOiX2zYWXMNBdQqVPXVi2pirQQhVG9IB6OOwHF+icUu6w198n0xfB0uT684ZBasyzrW251oo
QEs9eNxZmaPF3//h+9Np8iFdpNZjXEgj00LdZX6q9R74e/9iBGAPwjEIzhPcUDMLyH/k2WCooUpT
D0Kmn6U6nw4iBwwKIJGALMxUNLk0UDmiy3PD1kLnYWCGp6DR6fYIpg/Mrn646vRp3P2TrNqlgUZt
MxGZrR6aWWoH0s0PESPozpV3Rk/2Nbhp/LpzR/Q+pl9vW144yyEAAlTZVGFDyXo2NCjiqYUywSNH
tB90vvVFcTdt8fQ3RoArg8IfKk7zpI6RRhqze6qGmSrB+T0MBxmpkU/d8dUy8pUAcXFEICAEVzS2
5dUryexcsJIAWRZKYT2Bm+V56hz0lJydBmctZls411AE/9fW9PcffFsR6GTV+xRv/vZbln3T6jNI
3IETke6X3BUrTrJ02KAUCtghmCmhCD+7Iwy7cOzaBtK0RVM/QjWQ7eBBSz8phPDH2VGaA5oVlAqT
nOnlmHT0g9jRiOJCYTS+66KR/POpXSQVICYHOMh0ns2cvY5N9L6DlDKc+gPIHevXmNKXTpyPBmYn
jmGNgBU0xhiafGt1x+bXbW9eWgc87HDSYIpsqNteTlBfd3YzRChpsfdBPTpGGK3xkC8OALwZGnwY
Jeh58tu1OwqNDdSTnPwndJ1JtqbdcH1BGogx4EfIsOPf8zNf06OM0ZrZJ5KgVSA+xu7XBK3bBu2D
noW3p+t6MLBFwDoCIBAyVvPTuSzQGqklg3UqtWNyl0Sf9qbLz8+2YNKBUmMs8Pni3il9dy1mWiiX
T6ypyLIBgYZi2/znu9Vgocu7ISe09NAapBHjScaxJ/lBI4dKVwOr+alNvdLKnYY+Uq1/uT191952
aX82PhfUVuiW68hJcV85epnr5Chz7dNHC4wAcTPV9YBfmid9Wrcr+JhikFryxCW6MXMvtc+3B/IH
6nV5yU2oSvRjAY+FSGMOBStHgC0YQuATcvN8W7e51QHXZ5BnKhP2hllGt2uZP7mDaL7ISjcQiFYJ
9ZRMi/wxq9B437jirtft+hHAWlQfx4glb1KRzq4xe3lnJjQOm0Lmh5HF+Y7EdbqrjEnudQDiAI3h
EEtHKCKGgBRDf+wRO+5jJBo8ATzEAaJl2feWJ/EZlacetXxHewO3p/IWD0Td2gOtwpaCVEbWY+ZF
VoZmhXhMvQL6k+DvBwtal0qt2OHiadHSNlaPrGQtoMym8doz97kpm99Jp+ieQtUMXXJj0oxb5MHo
oR6G+L0EO+FdPTjyAGWuBFinllu/e2DJfmX6oAS3V2LJpaabGC9u5BKv7ny7QIeVmhOsNj9laBJF
7/YandLSpv9gYv50M0RUF7SCCXcrU7RLbW+PYOn8Qj5iEt6A9ONVQFGWmMlextZJVbttouxH/qvK
G8+MjjE6D2/bWh7Kv7ZmG7DnjZnFNWwNrbOL1V9AO6y8yxYsACEBFlPk2RAEzhnstDIuDI6b/6S1
22pD4v3tAVwHRBMT4JS8+UP9pOqX95UdV0gXxhoovPtniScQJxPKZ2+uZXGWhgEteUSw4KKcmJ8u
7QiWxFzRWueUqN/au8L5+vlhYBxoNkakfC07BZYppaKxa500Qzjn3hlB1wH60JcxM7pH0qLn77Y9
fZqXy/MK3Pu4HAHlBLoeeIvL8URSxu2Y1QVQUpyfu2o4aA4aojd1ko6gLHJUUDUV745apZtuTMWj
3YA4iRUF9aKmVtGWiXSBcIT7XOKIcjaOlfHtUJsFJt+xfaPS0+9g/9XPE9OBXyqlfLk9gOttPp3o
BCgvyHKiyjL7/XGmNa2Sj/kJHAHqxHMqDK/+dHEFgjA41JFPQLR4Va6liLVNNHGyk61yfwRQTlg9
yCOC2yO59qzJCnIxiIcWwpWipqXOpM1OSnunudTvxs8fibAw6RuDPhOyRPMLkMbx0JtqkZ6MXPWI
jT5/VXpd//vz4wAnJx5CEPLBm3IeOZYDQfGuzE4Q5y7Pwyoz2bXDYoP8+/lpGj+8RpjWdLQj+HxE
3sdkozT34M4482bHmp3GP30smpAyQ0SHUwuJq/mbDtUUe1B7eJdeZA82GrrLboXi+XrVJ4lx5JtR
tgX55BwNCXo5mzlNKU6VDvWJXVmunIvTeXS5v/F9PEFcQBEB0Z3vj8RUaeIaTJw0XbCHVnXoi6q0
9JgSq743o7Y7GIpqez3t1vrHFkcGD0DGG2S2qLJdLhQ1K11kDRen5mebeez1s142jevfr8/OYXVI
QcbBanHiDBrwzaH9i3wISiHo/0D4AEEo/Hn5+6FgC8oKHHmnHhwFg8eMtXh0aYJwZGFVkC3EWGYb
xYg1s9BMLP1QPyrRvWqsrsD0ip0tPnQICPIDUJeDG8+GoEkdPAtOrJ8a2NrERUf8qAb7kq9mue3u
41EmL3jnlT76d02/UvDK8N2m5Xh1R1DhwtlAlO9l5EK/R41qHzv7FR6jQdAsblW0jVhyq6COek5b
3QloSZ0tdzMFBBBDFqDiAFpeQ3+Ou4Y8OhFR9owWQO6BzXB87V1rsDyt1OO9QF9IBfo4W2zVko13
nc6717zBHd5ZSQdoiVBsxRe1OgRFXdmffllNhy4E69ChB0LKeViiYy+Av5rqJyiScwPsip8+QS6/
P4tLkrrqhLCmJRiec/PNJN9v74PrIPHy+zMnalqNFbmpaKcuS9SwqxvxoAExAYZFtTXQrE715LHQ
VP7pYwsOBfEQ3CJg473qp1U51eXQDDyU48FmLw5fuXKv98bl92fTxp1aRpXE91u062o4PvqVc3EB
XgoL2NaIYaZs0zw7IGjcd31bccCbnzKgM0gPojxQN4C9N1MeOM2gRvQ+FHlwe73mBMNIEEACBoah
Tug6Lo6Yy2OlSuM81kAMco40Cv6BHKKI1QASwDKxBsXro6F71NLS2XCpvrM2zX0zss4qZfg9Rgsg
NjgPDhw8rkFeOM94g6aBIWOwnOVjc9fG8tXOwFN2+zfPa1RXv3mWa9L0XBAtJ8W5MisQZilvbkPv
Iq69QTZvWxutX0BNzDX7vZOTeyCCfDnqh9u/YeYQVz9hdpsMbpSCyhXTpo7vinI0QMT3vxmYXSik
pb1KpzHKLyDO4unK56dl/XAU/+f3I4jEg3RygHn1F5dA3lRgZjmXvABJ00OVP0nY+YsxfDAyTeKH
2KhmUPRJVBgBb+BgoYt1xXnXBjHz3QTMdiKbBjGx+I3BAHbCNdHA2Xl2NU8zVwPzpuOwTi3OefeN
yYOp8Y3k9yYtt7qyhiucp72ujM2cChzyqu7WBsYzfBPKXUQqkDN8KZCrzZvX0j2B93UrzN+tam+T
8iuLt7eXaxrLLZ+YuVyvl2Aaj2C+I55toAPzmKXB2K0cpYtWpqQkmgXAIDyPMLusjHjWOcV5hHK8
7mvVLpWI/je3x7LoGkCb4gZFzviqBcyKlBjJCmwfkW90bevybSlW3qqLR8AHE7PpGscSlHSOVZxB
x5m276698v2liXIm0DdutCnanz0lQTMkONVECemdk9nvgPzpdzVbuTiX/BtULAaqG3jMg7P8couC
wChGBQmDqJxTO95FOjpqyi9Z/NKDt+j2kkzzMXcv1FBQHnKmpMv88QKaWqMwU7c822BWjMsY19tL
3B3F8KNs9jlZwUv8+eVX5iz0S6DaAb65uTY7H5ExiKEJfs6ipvWsrgKTKitIvcdvq7ysB8UgJTL1
RyQPQFnmiABAxm6Xd2DCiRQl27ugeQHFIa4Up8vp0TJktk2Jk/nAu2W+Qitwy0mVVy+iIt2zBsGv
DRiE7UcBLdonVfAXwni6MUXzDxky+QIKevulsCwWFLrTH3otscGoKgru8dIBXxooen/UCWugIsKj
3WBFaKNqkEWoq7F4QbO0WKtHXPuvMyEf4GKg40QRehaqGaD6jIcaNe6i/xLl78CGrhz/13vw0sDs
+Ad4BOqxCQw4ww5sMwEIGdVmjd5/2QguMuBykUKwZpEZ2M/y0WpcNRzMIuBj44/KkylWLprrrQg8
A3BYk4gA+m/nVUCQoFuNrkh+xqr4hvUwFK/CfY3McmWLXC+JriEjCc4xwAIAApwG++HCVPWGtgqc
4Fw6fm75w5rU3vVkXX5/GueH74+V3dC+wPenRL6zdfuNW6zAQBaHgAcMDi4ooKLycGmiJ1DEUdwo
OdPGDgR6wmi5ci4uDQJ6HFPZBHv7ChqXW5VKTV4kZ+7cJWxXFEGar7zC1kzMjvY2VlJQS+XJuZW+
XoK3EI/Vlc2xNE8fRzE73Qe7UBuDYhSW2DY5CL2C26ftyvedWUW5hAKHUVqQvTCz33EOicd4JQJe
maP5Pd7bg1WDoDZBSu3Nqn63dQ1et5X9sGZjtrkdXhHdzmBDcl8dwLl2NNdiSG1hb+NuxZb7D9nK
fM8NoIKtFA7Ne7sE27tWQSZ+z60HBimi6DU3dL8xDuBvl/SXtH4q7q8i2VO5TWuxvb1gy2P993fM
9qZrtCICYyc9j3og9S1EX632L0ygoRXvPPAHXEM+FSRLhqphyRkM5Ya1a6Pneq0LZ2kUH03Mtr9d
t62dpjTBu8JXQUfY7Fc1o5YW7KOJ6Sd8OMQiaopaAU3jObG/avlGKfY29y2yu70cS/vno5XZcuA2
0GIljzFXERrQ91z9m7UA0gNVDgNY0vntm5BxYFAmo+dSPYDltfo/0r6sR24c6fYXCdBKSa9SblWV
VamyXS7bL4K31kJJ1L7w199Dz9zpTKaQRPpDY9zAGK1IbsFgxIlzwOlobP9iCGcmpLWwkMgduwLi
9W4PfsXQqw5/8X0X0SniRmCIbSmA6DSDNn1G0teEBJoOQm3F6V9d6LPvS7/ft+qBIR2Wvg7+C4rj
efXigZ4q+5uFOLMibSeofzhZGzvpq1PszPyJwuN7qio8duRlKIpo98yEtJemBSRbbeliIb54Tuh5
IeCz1aQwIi6MW0akx+PkFYBXV5itKa12Ta+DlwqErs73AQoh7ivY7Ar24f+2/tIt6cypkQLvkr7O
yw6U4bnKNa8ewbNpk67I0UJjIpnF960QiB9CFbe84vtyvVzLKt/LXHwftJnd70LF+KP6vPS0svrc
bdscC8LNoPlCfvyfJt+RrkaT9pYHX5u+9v2j0+yUdByrhw+cWWh5Q7kGsL5LL9tPnecu1pK+ou7q
NOCme8lApWy9/8UozqxIW2ieUncyW3hB6oVOCWLtze3vr15HZ9+XtlAHLjeWuHr62vGHMcrLh3lS
OFnFPMlx1sDM2O4mjGACLA0lZQjpTL/r+Mvd40BZAP0gSNUaIudwuRpNTwEtn5PktWdBM4d1vZ97
BZ/CynaFECP02dH8LeijpKUAFCez63TQ0D0fB777q9FnhaddmSoIFyLLhc8DMSxfebod6xTvkzia
J2uz0Cc//+hOhxLktLcnS/xSyRNe2BEjPQsQDEvzRhQh4qjQvqHMCdGMV9NnGwL9lrn5ZjLFxImT
cMucdIGYXjJDqQHmdOtLmUdxul/Kr9Q+5pZKW+96NwsMJ0po6MMCx7EMsY9BmsYXGuuRQw7QUHCr
F3DW3567610gTCBthpzAStKJJHg1gKDJiCozdBN726eqCFFhQYbvc6/Iu/KPheyrUNxQpeXWJglI
FYBWoGyFDKO0HEYPtZeqmo1oSQhwUM6HulwOGhv3tyfqetXRaG4LzC4yjMAjSyeyztFZAfSeETEw
90Ccaa+19S8jbrYTYJFNNyjOzuqowP7go1sL5G1ymYbX81IuHUZVauOjk8WBV+mQw/h5e1DXJwcZ
Gx1wIjRXOBAul+YOfPoAEKeIFdp0fsqb6UPntgUyZPznFDtPFecfoS+teM5fewXYRFFerBUeJnIX
TpqOfptPBRoJStCnc1p+X+B9oC91aC2aKVzD2uYDFvJ/2SIpZKWW1To5S43I7x56fkKEdHsCFd93
pV2RV0QbeIwT2hE0EkJo5k5gHFwnZguQfuDfwd961fzikBG4XmTWImp/zLKfBSoft0ewttFA0Qqx
TMi9w5I0Q+BuaQD1ckANkEGswotTsjcdD1x6o0UUe3p1skTyGWQjQt1PHLEzP91MU22MGhbDJt0G
Ff7Qsf5mOc4sSHca1JvNhDce9rNef0xz9hG1W1UaVW4h/c+SQLMKjCmo21+1OFr6NFGtdzFjJE8C
O8cVk+pHELm/aakVuAa3w6TtfjOOHpw0zSAwyA4xlEG7XAtIU29vr9/acQIZs8h5A+QCcs3LSTWz
YdSHGV0tjhU2nzV0GBlRw/9i5RxBD6qDsw38WNIm0ZfFHQfo4ka5lZYHb4beXlO7qt6Ltf3hAPMv
yBCQopGbIqg/AdaBVqwog3BZ8gl3+l9sj3MD0lx5dTyO8IdG5ObHbH76m7N6/nnzcila20lou3Aj
4jGADxv2fnulVdMjLULDR2cE8ZYRae5hrB+Yrvj+6k4CjBHCiWARt+RoY6jnipaDbUCrL+ybfeef
fOMIoZ2/GMWZFWmS4qZEj21lwSM3+cYYss0/t7+/AhYABwW6IBFZgmL1uoymOTmCGoBRsvLdMT5W
hEJLJUrNFzNjxxbSuU4fb6B2C/mj0zjd/cSEcbQqAS9NgKeTr23W87pN0QQdeR4oV5Nqc7g9OuEi
L2NPfB9OB32cLroI5CQshDdZXRjoLqUzi7PA0b02dDQ6fJ4RAe1GU68eHOhVKSLetZ0Bd42Gbt9E
G5sM4qtyY+gG4LaiqQLMbWAFf3Y6lNdY7wyPqCYOiiLlmj1UitEpB2Aamkylc5otNLXapMOtapB9
2XuHDmpoZJfHitlcO1HndqS9uCwA6LOlEeOKv3DaHiAp8/n+BQMBMK5RrJt9FWE1EKrkvgEamXhh
eyfNn0HIAnXVcX4uTCin68X9STRM2ZlBMbdnl2yRGnnq6TBYdV+c8ZGRZlMvn0Z7+gtfin54gKdB
xoO+TdkbmVrcTK6ug6GuDgc/1LlK9H1tdYAWRvgG6ADQqeLvz0Zi8aVGRXFBIiuDrk0NwaL7y2MI
bBzU93B1AvEus9RB/DRLHC729VSjQTuqiQEVyR+3d8BKgHVuRL7VlqJv3TyFETahLxdBOPRyXSAg
THP3N4ZES6FA8171f+eQtKWlqO/6/aHTfsX9Uzt9um1iZUlwM6OYAMAa+LB0Kb6itMwyF/LWUWl/
SfzfwKrd/v7KwccrDiyceM2hh0k++Mzoeatp6NDP2XPbfRmbPU2dsFR1lK4sCcIlcFcKOmdcd9Le
HZvGYAs686MM4jvQn/oCYY7bA1m1gFZjEw2GpgicLvcuJI2cBckoUA3M9TYrp+d+jrdNq2osXjMj
0PQgSgWIFJfCpZnaaG1v8XDXce1Z5xAE5XnY1ooH28qio3MZyDHUQABDlx/YbK641XPcaTF70ZeX
4vf9U2WBYwtFEQhrXamYE82HwK2H9v4CmnvQYYnK2n/jsa7w9atThesLxAhgf4Gxy6laIGrszcOE
rTWa+0Ubd7Tuv2QpVZTD18IPMDs4nmGiHR+SO9LdBewrbUmVwP/6fiwUOZfQKrIHwEJ2FKqnQZ+n
hyqBElLNj1XLfoKKogsGUJrentWVQAE/AzsQM4qXo3xlzySFfLqfgz5knHdTAQ1lp/w85OTdilPU
B1Sa9zItrHgUAUyEs4vXKhhmZLT9iMaOuBh7sEGgbXDHayP/NbT+CCV1X9+kzTxuFx8AsJloxZd2
cMmGxfbUBgxSyn/hQ5CmEZxt6Je56oBMWq9FhwF+SZLOAfr+giX2w6REA6Gq6VbG8P5n0JZlgQwK
hq7Y7xenTJsOQs+RSdjwnCb0nWpzArlGOqT7gjD2UmgWedRbuwv7mHibQXP/4smLg48nNXBj6BWQ
fRmJC+j4DmiUnrt0a3n1a2+5dyP4sLZnJqSLuJrQb9VZaPVGSiAg87Pta5s2gYphokJErrka8fwA
iRjakIBTvjykKfeh1WwUPILOaDIHxZ20un8WDMERVgsHAzRQ0uGkE0cmjINgcwrH5MXVFXGyuP6k
6Fx0UoDKCwg+dE1K94qf4408miBxMooasLNvWaFvG+NjmSTowf0AQYTbZ3zttoQ3E/OExkPA9i5n
C9p1qV/F7RI9me77DtxA7/d/H+3CDhwIir7ocrv8/tDYKDDSfonQ0ttvSPrCzZdM1WW6suTYXSZu
GHgQkRW8NIJH3Ow2kPWLwMgTf8rbt9tjWP+8YMXAVY84TJ4jOxmIhqZrSKh8q5yHDDWB2wZW1hy/
/18DUkhUWZ3WFhUMwBXsW7PFKMaN730ynXE7g3FxNJPNbYurQ0K7PLr0PFGvk14tKfWmRc8KB0nb
bZbsS8V1v3JRIoPmQJ1KnHq8My8XpJ/Gtura3oUIFgTKw/G1yv9iAOcWpCmjYz2SzuncqOK/KKpB
meUqFkU1BumyH7IEjJRd60ZDvDWMrd5uOsXZWLcAeCs44/GPKxbp/HESWw5D2t6N0u4RqVlGj6aK
iXLleGMh/jUhfsKZCa1q9KVD5g14TT8oNeENbfqtert/N51bEb/izIpTeCZvOQaS6Qe32JsquIXY
LpJPhDIjJAgMMKkD/iJ93yesAqy1cCMn/U7YI7i46+y7/bXl9wPgUC5BuQKJClHPkDscjAqMPl7F
3IgXXzvtt1/fn5S4+L604nUzGAT+1o1ibwwnfdsBrRnbv+pFcduuT9i/45CWve+ggTSOGMdk7Ef7
EKfQYt7FP/xhe3vhV7cX7g7DQtenfYXLh5iKtiDhQyLN+VGgwc07UTu8s01SXLiYtH+NSL6qiQez
sr2YRHrvvaeleQAn6ffb4xDzcb3B/jUhXbr5YuqZNWkE1Ffu12aku6QaFzQyqTq21twubkOQTQtJ
D6iXXR6UmSWQbwI9QaSxYGk2iYrTdGUcIBRFzgvMyYgo5QdKwyGzOy8jmNr8vVM+DL9cFUfByghQ
bxNc76i8oYdZumpNuxv7CXyD0QCB8p9ZpthQawMAKbPh4X8mIAvSxUEa3YcErYObsAbyPm/CtIU0
wqfbq309Bh8WcPPBlwiuTGkMBMRTOuSFzaibw8UK/PHh9vevByEoHoX2oyCXvAJecCjMQ38M6ekO
7aPALmyZSfdJSu4+5DADvRHBz4tIVy6CemgEYK2hmdEyA+Ch7Yj7WhrHnu5N/e32gK6P+aUlMaFn
/j3tiU5ZC0va/NFvHksgwQ2gNSEkfNvOdRx0aUdM7JmdmuRayQofci1gnLGt09AUQd1Hs1Vt2vbY
3w/DQQMLCvIIsy3sZvm0eH5rJ6BxMyPXTbALoMOdPEPjMjD5h9vjWttwZ4bkFAtb6sLThaEYMszz
8K0F0u62hWuHD/wNaJvQtCQgP/KWntAADBbexgElbbPhNoVaUD79qHu6y0b6w+TTl9v2VkYEYBFS
t+KVcq0Wp4GNchyMeY7cyf1VELgaN7+7DCJ8DKQxUCJFAl9mHzMsZoO1zZ6j3PmQ7uxUsSYrh9RA
YETEwwdBqiXttR5Kumaa4PPuOx2ObfpcUMWarM7RmQUpanHcoZzLGATdMaXB0H9cVMHdmgGIPQs/
j3/Bn10eFz313MwyK/D9ZktY9yQYkzuFrnD3IilwZkIKgsvEIzO6PSHygsix55sJ+cFiUmRbVhI/
sALlbYL8IIja5KVO2GKZ44DdNHYPUJ2vrKBq9iTZJ1qI4+gsW6gyEFWRY2X2UF/TkblFQIkmaumq
Sca2pG3fI9VtTqHXDehNvv8egAUk0lH2BnpNBuDF9tIZgwXFhCr54aUVgGSbke5vH8SV/BGUwZC8
hXKdyH965uUmKAorLoYRtZq6fl6cZUfRA6ZXJNCLh2R4TthjMZYPNbs7kIVV1DuQvhfUNXI+F4le
L51NJNk7CqVZPv6cGnurV/Y3MN3cnQaHKTSdISJHhQjZ8MsBmplTGvrAkHT1D9X4ezJetDuZW8Uu
vzAhndSc1mjeGRrkW3ttQ6flueuoYi+s7TbQDOD348bGg1uKORqtNBqqZcht5mMC3rH+xdRVBLEr
1ycCS1DvoG6D+EYuRaXVZHEheB1pk78r/eJUNl5ISjBeNvEmNiCznXWNwo2ujgvFA6RF0A9zdXSp
luOZX2F1rD4JHGQof93e3ytuGpsJiSPBbIGnhOTjGPHGjNTxErHsWW8odK7zYMzuv2pALIKPI6wF
RlJ2pNCc8GiXIKVXgK8ob3lYqh5KK9N0YUHyo0vHtXw0YAEr4n0dVG2y4j+/fL8IcjUfjSFI6UBX
TdrANfp3zNbR+ih1mkdWZnaQGwzM9MtLk5svXtKQgBo2RE5UiZ61caG9EblQtEKB6VRyos2ctiwd
qgEh1BR2aRxO92OTMDQ8KIDORRwAJ3B5/K2YLPawpEOk9VPgdMdF289TYPnb2/ts7Q6CHWgBQekc
qXg5B850DaAIDXYscAwObKd35FnXDm3/SDx+MPp0Q6tqn3gcHZCKtuOV8NoSKQdctJjHq4wy6lVc
Syw6QPjkTeM0LIbHZQCyrbgfHIW5PDMk3RWL1YuEeTFEnFigeGZBXoCh9vZEru0IC2Rm6EjV8TKR
O9BRHsrcvC6mqCzeNQoom+Ksrk0WQk6QSiHkAYpWcqSFOcxJTVHia0pv18OXGgN5sBIP8hoK1yZ2
lnyoxNUNkQeU4q5op8BG7IBNuhqjqfvAk2lL6++JhuJFnOyy+uvtWVtzc3iEAECL16/AEVzuctsu
iV312H1m6h7IDDqjMme/NF1XhAsrVwRKF//akXYA70ZjgvDEEGX/kKR7bn9a3/qJPTc//2IXIFHn
4to2gLsgktvuWV4WVj33ER03oHtUyUStTZcgPEKlBCqsltxAMdGsHKuuG6JhKaIZDXdx035wPRV2
fm0vA9WBbabD9yBvc7kqBEAFcyoJzgtNN78TQ9WHvua2kdQEORc2Mwqs8qqzrDCmLB4ivYpY/o89
viOAN4ZjjYav/Jtb7W5vsrWjg62MOjnSm0Kn93I4nma1VVHAz8QdFA3Tr239s+QoHKvSBSucJH8o
P/9nSMzr2Tven1DbNjthqHyxunxjV/OR8/hgkfqtsYZAT/qTTdmuBBlOaBe/8oRssMiKPbhSRsfP
IMir46Eq+vClq6PTa4/3Oi6nymyenb5/nrIKVVw9bB0CVoF+05clVDfosRsrPwBs9JB51qe/mHP4
KhRDEMJcPczryfBbNuDAmYMdlMXBG19d9wuLVVqPfzyE7K08X+ASAN1CPlbaSyMpnFmL4UGcCRLZ
SfXElvlTPY1osWynQF/IpsztTVa9e33yYx6gQeeUkFrnVdjq3k9Th2wcm18GDyVNQ9DxFie3NLad
rqIrWDu6wP2gH8GG/jleEJd7Y6gSlNwzTEhBDqw5UrSZe/R+YJngNhWJA7BqIgUnrTyyuL4D0OYS
2fpzZeyN77cXdcUvIG2Esg1AZeDmluNFBtn2AdSAM1Snu6B+d5b7QcZ4MMK94RIFRJO4YhLPDhAH
5VnsVPj9jGZhg3yYkhlwxfXYECpGwPMnxSJ3bZQ6TWq9meZIK6zQ9Uqko1/75aflfEr1H/Hy5DUf
/2LOzgwK53Q2pKRmPvVivPEb7ah1ZuCVX/7GAJK68HBYd9m7ocYJ/sZEnyPH3rb+Zv6LjYtXKFDN
iHSBYHKlATR26yyg/BujxPWDF898Sw1F1XQl4IAF7FzXBEgejx1piszeY26jj9CWyb9o3N/1vM8C
H8BIyro0GB2V/vbKhXBu8E9u4WxNbDujfdYaY+RCGaiYd2DVDuvso97f/4S/sCP5pplRt2tBzh5R
z3/WF++xTYdPqd/ubu8A1XCk4KY1JrOqJo4VmpBwM19I+6kav84qmqi10+9ArQb3itDzlDOHJgHD
0tAhAoW4PHeOcae4MlY8JHpoQDiKOgtqOb7kvBif8rpJhzmylzHoTEBYAP3ovt6eq7VBCH0fcCsh
jtJlrmliL/89jhXPoK36gTFFdWLNAFJ6yEcjvkFzkDQKP61bvZjaKRpShJddur//959/XgowW88a
csa7KWrmDXdDqoow187i+fels6hnwNnxCd/3bAgOB3G1N4zHut5OqpKzwpAvwZWmlhEjRzdwZHWb
toBI36u/hIWDDKjilbluCL03Ph631yWCyusdzUvZFBFQTPt2FiaQCaTuBx00+fOg2F5rexiiLng5
gUnrmrJ3Yhr+/2zG6vOvNf3o6cfaVjgVsQJSwIP3xf9MyBOHroVu9r1xiniX7cGlNvfoPAxb9lTU
R0KyYFJtiTX3cm5Q8mJtZRsd5TBIxu9l8TRlR9Z8LVSXwPrMCfEd1BCvKYe1xbWBldWnSPNxKaN9
yU5B1o2Wk784P7hs/r8Z6fygxh0XwAJj27EN7+y9r6mykavrgz4P5KPQfI4u8cvbDJIQxtwmcABN
q09PdBybZ7+fijA22+rJnV0DWTZ9PLjd4h9SujiH2wNcm0cE/0hNAp19zVHqLBT5/RldlSz+aOiP
1rwZVY2bKhNiw5xdnx1Diy8AunpksK8LTTaG/9FHq8Ttcaz50T9oRgAazWucOZmbipSdiSKC+7Xb
DLoilF2rHwDZi15aMUvX1IpePC1xzQc0bwOh5zQBND2q4bgUPxcnDxj5boOH181U4CqxveTDi1qv
7yKzAm8k1w8aGzognjUb0WB8Hb12WxvTrjaf/GoDcudQUNjdnsW1pUL6XWge4M+rPCWzUqjDmFyP
elDmhbj9ipeZ2OOJ15qKoV6WIxDVBHTZwo4DXgRw3Ijfcr4tNECc9RllH29cdl0HlYVXlBd2SGWH
TrvpDR4WcPTW1AUtktkaNEv0RwJpjGlblXFgGz/q6dhXP/UB3Ur0oWlUkh/G2slE040oRyD6v0p1
erW/VK2F1ihu7+PeDVlsnKyBhHimgwX3aGd79NYiEgal4XfHfqDNK5xFaM8IQ6zXcXxAALSpC1WK
3BQO4WpPELg8JCnB8yk/2jq3iikkKnWRNbDLo595Qa8fdG16LdkPrcpfybBtHBaU7nFunjP2g6cl
oMRjUPN2H1v+4zDUgdYm0PE+TUP+6nVGmHSTIkhfX15Mn4BdoFVWTtV1tILiroHlbfLPvpcGC3/R
+w+8aXaQNwpraBuV8daf/ymdnV0dS+uxrqJ0TvH4rzam0W7bgoSOC+EaFgeoCryS/PXuvS5aLEQd
QKjB/uk9Ptt/cetNc1yi12LsuuXDAn7yo9At2ZJqUSEoVo4x8itoMxKhMLD7IuY4M5Uno+a0HZas
1rr6SDsIOM75uDw6y9iFHq+7Tx4d6g+t5msPtwe5avkPJyiSpYhmxB4/s+yY1DFy1HSiyQP1GdE3
xvLSLS9Vm+wmsHfw9l43jLw8so0AV6EvAF5LOtSVQXO7zss+yrwnc3n65/ZorkILfB2qGWLfowKF
o3U5moVr9qRTA/Ub5vhhNdA0AB54CCHpmx1AgJooOkyu3KFkT765pkbrJn/qown8mnORmkGlAwGB
bKBi2q6CTmFIVKaQ/RISDlIQIIChtJ/mITKakYQgkfee0G1hBZ6WvZljuuwx3ypc1OpkCmI+tNCg
YiTXpJhfDKVF7D4y5mNnQ1Ewf+Lsrbv7gSOGdmZG7NCzHYgIph/NGWasytnoNg3S+evtXbGySiga
4nSJNBA2h7THO2IVtWHwNnJ5+nngTfGhqrkRWn5sfLltaWXK0AIGWWJ0YgqsjXSOvZIAW5lVsBST
7yDQOmml/xBPxXYsBhWJ5cqobDQaAN2H8Aigd2lUVcYNN2mcBv1/r2x4LYoH3f10ezgKE3JeA/2r
bl4ymDC0xw4acI3xMqn6i1dtmKAkIji4It90ufwl6qlp1sR11GXuhNxMOSKIKYqXMuau4hCtrA5c
gusJ1WE0Msv7wEyaxe9Z3aJ4vOXeg8MP3XiYix+3J23lqAKcgG5pAUVH4CztgTKukRAkeRv5Y+mU
AeuN+TBo0NEwkLp5Yn1aHMjAMwWQ5DpJ/+eOEhy5qFwjLyt5iHgph8xKMLhifESbSB0/1e7JNXBe
TzbqO/0Xmp3i5qH0FIfLxvpcRBvCLtjEUX4BuuQqy8KHYlo0k7UR6Sl9gCwwDz3XUz0RrsNr8Grg
CKN+LTofrwisG7ec54lwFiVD/6kwzPfRNMLRSjYxeNIBr6GbdKg3RuMsoQ8p1NtLer1HTYDDQHKM
JJWD56R01IwYvJqzPpVRko8bqifgFNGD++mf0P18ZkU+bbZVsibReRn5lf42Ie8Wc297eyDih14u
1qUJ6bClDgE54WSUESn/WdiHAZVx8Mvs7eF5SL7VaeTejQiSxiSlEtPaMjU8GMootULfcAPtXlkm
3E0YEo4btgVafKFyf+k/uF83ndfDAvunfSoUp+p6c19+XPr5ee9VHl3wcWo+LcZmjD/cXo9rj3T5
fenQgvF/hpQF1kPzHptPCzmU+cGuD7eNrO5egoQVtMjxpyFdsAnxtcTprDLK3cekPS7pE3EUYIKV
eRJ5XPR6CMkyxxPjPLvDu8qvKMnTMtJBRRmMuWLbrn8e9WNAi4AtkhHabc5sYmm0jGbIkZpuwFNV
GufaacOvCJrQ/1oQv+BsAKU5jkAYlmVUmGQ3F3AtZXqoc3dvkPi4LKVi3dcGBJAxil+AmyMglu6I
NBsI61DuinrmBZNFIRMe3l7069oxnCTSxuJdCi62q4hRj5k35fOMEdH4afazLwkvj7EzgLBbf9J6
LexJsbeN4TE1tK3B53Bu2HNGesUjSmwuyeNc/AxpYqHh3PmM6mXEnZGGWTafgFLddqzfu6AGBMT/
d9ZyxZV0TSv9Z+xoLUVMAeqSK+oCsBR7WjeWkTO60ewXh7TLjlA+2LUgmV14uYXCy/OcLoHh1xur
4yGdc9Ss81MKKl29pdsG/dHB7QVZOYUGFC8hSukAKH91hwyD3xFu6kVkLC2AHBGUBTZFrSp4rjh4
WPFRu3MMQQQvbazeZdAnc90CEKjj4kFS4pTmH9KKhHVLg3760NLPt4e1ahAvEjBFib5nGXqBdh+N
l2NeRpCNdMcuSJddg7pelj63tht0tY5MAr3foYGpH+rtkM9Z6c7RNMbHvIc7sJrDUGwXI0FfuSI9
sbpc/9qQWw0ShsdPTzCuFOk7L4WF7FvGVYpgK1YEpySQpug5EAmbS7fjcWR9SelWUVK9z807Ld+o
+XZ7gVZczYUJ6QBm3HapMTlVNOiH36a/v/111QDE35/5zR6HKdZbDCA1jwTAYmiaafmg8GUrt+TF
EKTbhY1mblgNjPTGe6+Xe6uk4PRawkRFSqwyJJ2epm3bGXdcFTlDkFqbBLBF+lBaqu0rVlXyiRfj
kS5kOyMWpxXMED6ElP5yC8hvOlBRTXdIt2/d4ofbIHcIGT5vavYVKQJS7qsJotDs5A9aWCD61Y96
yQOiHRsOfT32FY+bcBrdwPfpYaHT1jObYAaxcvVgljsz6z9xY9lxfwt9lMA3f4OoJKjoewFt6Mqs
kNLaNK6xSRZ9k0OEzHN+6eNnWiUBzT8s+o8ZiY2emUBQvPnps26obt+VPYqjhsyGKNlf669l4wx9
9rKqBaaBmGzbObliztctCLpQUzTny8lG5ixVTRxaR6Yxh5OHnkQV8HXlJGAM/1qQQsUE/eULc7M6
YsanMd5n87ujbW8fNtUgJG8x9KPre21RR4b3wzSPbbW5/f2V7X8xBGH/7DCPfavXOsX3J/25mIDR
fVj4LukVp1nsbmn3X1iRXIZOnGG2TSyFa5EnJLaCJN4jFgpIvdO0aesPP26PatUe2BghTIhMCTRL
LkdlUL3QdNNk6BgowzopApdFOtnVU7wxtafkbkYABxBu3E5oJQKFDtBql+YcZEzsfopZNHPrye6+
FuXdJXthAVgDkIRCPhsQxEsLi2nhGZrUNR71x9wNehUEbnWbnX1fGkG/6D26bhlOo/PFLn4wqgh+
V7eZoMgUnDB4T0vu3CoGPjetiQ0AxSA2fMjMz0WDYoMKzK+yIy28P9p5RmOjjmIoVWTusG+Gp9iD
RJTi8bO6wQhIM7DcCO1kxLuWdxSEO6SOKAlQ/en4oTKCOn/XWMhVbcOrXubMlnREjTKz/IRh7uLF
29Ul3wwjfRg77/5gVZBn/m9I0hmteF16mYkhafHeq51grjZ9ruLol9YHNTMH0GbgC4GeQQexDDSr
8qVJxt63T441LpveaqwX086WPXSJq2M6D82d9Dz/MQgyGwwM18wV2zGaujXeoCB1MosN0U308t/p
of9YEBrkguoID225/kANz0hAemuf6tR6NRaUs7RK4T7lBov/2EB4DwsIgYGcvDz+IxS34qZ3rFNa
OxxEFPb8k5WVswcz0BAaY+88OXSCTk7amGBCB+DaieHqEs9pFL9ELjTil3iQxgNbOWpjKOfIvFao
Mi5W4bddlAESwMwKRcQqaOJ8m87vbfzEk70RfxnJt7jOAVU+TB66uPOP3vjG+zQw3DIsADSZ7H/m
Yn4oQUBVN8/2qEjdiUN+dtuI2TIFcsqHjAJEq+Te5JTablEnjnFaGJSL06D1hw1Ltp2/sfX7ruf/
mhI4MBeeGYYvF6ZrbTwlLRs1YAKGzFdDBcb9k6iRxgIANpqscTR9QMEkA6iasbSuWuPU6rR81HO7
2TnDOL7GpDe2AC5bSzB0ZdYG0K/VkdueyGO+eMauY4kZ2NriHB3u97sW0fTLXC7tljlp8ikhbrar
G4Ty9zkReXvIwKLOY2NPhr6L6m5baxvmHnqqmHIx4ssZudiBMmFRWlhljcp1BxaFd5bhPZgHnQqF
r7IhnTd3ae20tTAMCFqa7Ftp9cGo6iiQrpD/ThVY3xEFo3jgiL8/i7y0ZcnHock78LCn08tS6top
Rzo/GHwAfXLOrM08am9LWbSH28HR9eCQIxBN4Wh0/NMAfWk47pbOamPLOtnOjtePiPeUGj9SOCEO
gnjfosSPIoGgnrk0wTMUagvU4E75uGfpZlG9oeXKhzCA3gQB9hV1bERdlwYgaLq0teGOJ4hndJAg
jps36CumReCzmn6waGp+4jX5uSwx243lbOzBidG/5KQEjw/zYxVrxZqDRssWWjnBfINBy7gVvXe1
qWu06ZTbdNjUg15sKw/gHMBUZu+hXSBeDqXZdOOl/vARTUxaMPWdgzDY7e+sEYqpufgpUqjlQGDa
bHQ6n3j7oPm7xDpaqpLCyvLCtyKWA9MI0Lxyn1q+dOkytTCxVC/WkgXa+OP2Fl0JE84NyOEu5Xli
6BUMOB9B4tjbB1SY/ElxDhSjkLUDTGfQppnCiOYHeQvi2bt9obiB/jdLruREyIIlNmk1nzz9W5lF
JN1XKkUoKRP3Z62FBXDQiZMg55LSuAe58aT3p7ZYJhsKVGU5BYAGVr8a4ic/SZcl0DP1eTi7zOQB
Ii2VNvi1M8GjRIChIemHIoBcJrPQbpFmvTWc5skcQj9JTkbroooV34lCw1AvDMmVsoVz7tDYHE6a
sTHqzVLsZqIIbq7jBkSAqAcgVYABXdUbHbuc7ckDIe20BEhcVyU6cne9/Tqoch8r7uLSkuT764n3
jFtZf/LNzwbfOulTN7+Z1c5BHoZ2m4bss/6xQHvP7WN1veMvzUpeE3xTA5TcYTa3HP5QpsR5RAl5
eLjbCiSHwcgHFL4odYktc3ax6Uaa2aPRDCfotQY8fy9Vz+1r7wBekzMDkocrk3bmbdENp4VqTUhr
bQwziBW8aSWdwOFgqWQcr08ZwnsDb28cNPA6y5rNngfhPUp7DOgtfjPKEPK6FIC/0Kr27Z0E9mKb
A93hA/uLfmawq0iTl81Q0+EuNU8MD/1mn6oEulbmDjUv1J/wmMAVKpfV6omWzLVr8zR1xzzf+W5o
dLtF4b5XnAK6wFGYBfsYutXk+0FjRsIr3JOnRT80+VNpbpTcrwoT8g3RJTqKaQTgS1rgnRFmgFrY
itOiMiHlRJau7Cu/FPjO+Yl+G/OHVtXDumIBnXAmcPg2/rjijoWCoMaspuInqnf2piroQ2UC3koc
FQvnqiGor4BWSzCnySUiahaan9OFn7y2fuCm+TQmZRbkC1EFHysuVNBII0cF/AVOjXV59genS8CI
2mFE2bz1+Funx6GZVc92WqvTr8JLXr4E8OgS+maQm0BAe/XOi9NuYpbPIpLnQWL948Svc/+FDA8Z
i0O3uTNBgqN5YU4uD41DxlnZwNzAv5HigUG+FoTyt33n9UJd2pD2HF+quXBMjUWV9lxUB3v6mN4p
AXg1DPNyiWYIPFZpimSl5jyIrHg3K07/9S1zOQZpD+TEaHrTSOtoGfM9aLdjiGLcnqVrJwYPJpIP
AvwB7JP8vDBHktslHn/uPOnBgt6+JLGm4P+Rdl07kuNK9osIyJtXKV2Zrsxq3/MiVDuS8l6Uvn4P
6+7dyWQKSVQtBmOAHiiSZDAiGOYcWvu7xEFh5ba0lfVcSFOctdMnohvbhp+4N239IH1irnakdEWV
MVeEJJV8kaFXVvHM4zCCCoH77DQXmypA9/Gzm8aDETXd80y/3F7Pio4B8AS5JABPYjZZ7fEc5PB/
w3yOxg0j8r37tqaRrzNta5smTQBAqQAJgkjgUsuckQ2d0478BDbnT66OOGR1CWdfV3TYwDBRl5r4
OuCCnudgfjIr8pQYyRtB9eRdQesoelwwieCg501Ju5d87ioxmfxksr1IH2h+l5ZplJGHdt60vqax
eE0HzoUpW8aa0R78zsBLwfkxuUdjIZGV8zijwJ11/yQd04S765v47+KUTcRQMUbNPCwuG71NktAo
RXqO69ql1xUBUTWK3Wh0V7WtAI4jRcjDMbPeZl/qtGnvfTKYGp1ek4K2AAyPoPMDz1K51rOYk9eD
xRw34SdXfBpEHPrfb98Z3feVkHOxk74oOU9PhWU8W8WPPre+3pawdhrnK1BsmlHZwvZNrIAWd0Z6
qI09rzRFi2vnDLwPSTWKoAO2Ri1a+CNvRDHiwNv+c18+SGi9wrEiD/QuTvdGvJzXq3MuTO7o2YkE
LsELnkObDW/azFUQz79ub9jadTkXoBw5IP38iXKLnxLySbgbmgoUwsuoqEFrxXjEiaY7ZE0FAImA
nmUEUgCLUuRZyWyWeH+yU3I//9DCd+q+riiYZfQVz/KRnWziRE91owtm187+/Ncr6tUvxTyZIX49
HxArDVtkNTPjZaTHt2c9UOA52yZ5bGfnvjhlgSEpCDpO5FewI/nL7WPXbZTiKVNS+jx18H0gHTZj
7G1vf37tGiKFByYHcBJdB7B+VbqzHeQMk7H+BpNvm7JD76GtI2VdOw48YpFnwJQFQhlFmaaZ0oCO
jJ3SYB+G96bx0TanPbHsWKS/b69o5Z6gboCRJmguYCLV0KJKQfqc2DM9lSjqsWTazb11b4jui1mX
B8AG3gHKMdWETCu7CAo2QA4iISorVsryzKQ0miYM6YnQDfkZdHtXVxRdUQPJcoIKIoqWCDIUZ5kV
QQ9EwBatdS79UgD5x1g0VaQVCeiol4N+6HBDk6hyI22bTIQ7FT0l/J7eh0JjjK+3CHHRK6AQdA1g
zcqFtAQPiOeQ4VSbXkSoaOIgGD9TS4cyJ3/m5SMJcjzZaiPHlUP1ReYUhTdZPhAXqiywnwpRjhvk
sZsoEZW/b61RN+P3moi7FiiRg0yJz6SCarqLMRqtoOOJ+0GU2FXEzG3Q/+L+Y18fWyq2pF/i3tzd
1vLr08ID0ICqoVqGip/agpEPcKCOO40Y9V1AI1ceGSu2t0WsZO2kDBBj4eWB5lp1liSwZp/PXIyn
vBwjSoAIWcVmfaiqSk6cxUNZRZwGkcDEr1MQTbT2WjNR9xWPXYk/5oMiXu26BHVT32Bspj8FvfdB
cGDqtcHG9EqgFKf3HhuqCGhJUWPb27k0RERbpC29gmwdkPr6df2n5g7+d2ODoViNhVlTZUyLYdBK
lirxFr80+aSbi2pxm/5EDZvEhZu6D4wFQdQlbajZhTVtlqVnZMjw7kc4eSkqDey8A+xPByLUTcWA
VLLscvTo6+iU1rQJlgvQU7LifgUIxYIh5yS1ulPhibsqNz+aJNdE+2ub5lmv5XQMxKJX6XIlzB9b
w2MYiiTuFiNX0dhlUV5pVHZtHedCFCsJ8ugWOay8P4X542h90DVpXidGZRkR5+AjUwmoXvXgjd5E
cdoCVpkbRAP7g2nIaOEvlePvG+PZzE9tQDWeZXVFZyKV8KJY/HCuDVNCTZrAHzM/F7aO+lsnQokw
0GScAFwOqzKWD6Z7X76RZAmR8cWuecrJ18ngJF6K79PyT2H/qnU8hKu/H1lX3EbM7GMu7FKzelzS
zjEyYOwEU5xiVKrUTcGvSsB5I72LeBiQAJcS8txwG2/2h1PaPodxUr2Nxul1g8AugBFH2dOOHunL
z5td6zussQfk9fihcDB21WIIlo2PRZ58YXb6kpn2RmPb5aar1lUOe0mwDczTqYaFU8djXRFCZrYP
xXcQtmGEI8qoE02cbnn/I2vag9Pub4td20iJKQqYR8xsIBdzudLJ85lppAaA5/IjexHz8//v81L8
WSzOZsx5D+GC+4l+4f4l6zSjUms2DLGRA0RR5Huvxvl7Cf9pL7iMVvuVY9h1cEWk5WNZDSjOpSh5
CvQUDuZsYpOSYM5fcuI4d0VC3c9N05KnajHL2AP1ZoRO/R887NjRsufibYBMrxopYUzh4hBFX7H5
OSXYAvsFYJaZM0b5ziW6Pp/1nfw/AWrfTDD6lU9zDG1W3ia1Nlawf5euna1B7ZshPuWGELhVTs+3
Vkc29Z+3a9u5AOWckOwDnWODNfT+T/dnYr/n8xj4g7dEfucKp7lNeU8WF+Pw9GBa8PyBLs+7FlvI
6MU2faBmA6ng8rb4bsZNEs64jOwHnem2CLK9Z93ZrQZMau3SB6A3QbvwK16H4l+8CUyCzQDraSRP
/N6o32E9zz6v8t3aoKX7j/U0guJ+mPJ9Z4VHL7O2Rj0/URfTQQDFe8fJ22hPw7C9xEdVPFqYl+hQ
K2E8wwPvCgRlOq8vt16xzkCeAZ8ncB4w9qe+J8FtnAD6I0S7rW9g5OE5be+GprkzBsCAlO/pYTNe
S2V4L2E5ih509TKRMemaU1g5wCwb94YlHstal5FZs2vIwv/bAKbogVWHxPV63p38Io0b5+DUT2HZ
b1luRalz8sFXWp8W9v3NR4UBQQRtQCx6RTm5VHKWN21puhDqlGiMfDDr37e/v3KJgLbgS062AC8C
V3E50wiXYw1oVk7zLubNP53tRYLsRv7/lCMN6plr66kZTNS065Pj7AwvKrxHHu5Nrsn5rZhljNaB
GUb2myE6UOLn2naTommm+tQOcV/f5cs20SGjXadnAmQY0HQCMFQM7KqtvcRy7LZLoNo5IOVc82NQ
HYH7LNqvrLrjup7DFdNzIUyJN5LUyI0lgDBnjmozziyNIVi7p+eLUU7fmXlG+YDvm/VzWPyYmwPt
fncWQwFD83xa0zN0LwAaEw9BGSZenj/oh2orCY3uZLMXn3dxiXpZ6m7s9tdtfV7bMfh8GbKju/tK
n61aCEACdd0p6UkUDdkbId9lZIHCCBQMoNIo/qmAQxjMdZYqTOfT+N0yH3h19+afjywcGrblW+Ca
4SSD4k2lV4Gd4ZF5//jOt3d8/jUljjbra3ZP3iOurdNQnCj/1vAUeE7vEQA3iYkR9ElcIVwIZGIC
cwFa8OjkMSFb0WnNsDSzim8BBwMAygF9i9EaWzHDgZl7ouiATVsNobnjTvupSbpvNmuexOjHPgeO
6NA+JjOJUHB8MMrg94zEViDwMqiWQwoOFyv37nnR/q4dD1DkOpbZFQ08/32O4lwZNUwyMns8Ocil
GXUd6VqC1gSg6iwdK2wccnaXV8npfU+Ieh5PPvGjDD2rfaY5xRWzgOr2a/yMtqardEraVMU0tGTE
8CMweGa3+RQMxaFp+shnGXr5OrG5rZcr1gECATZshnIgWo2BOssq83Dk0ylpQX/UDcvPKWj8mGO0
U3TT39vC1vbvNbcKACCQNrxCxp25ImrVLAPJLXg8QHf9GFYaS7fig7AOyQYBbDwgNEvxZ5+3E7cG
xmkAIP16W6a7iWwcXcZjbbvkjCSSixK8RnVztl33QQGOm9M8m0efFc9DOsUCpBCi0iVRV0UB9wyt
4YZ1PTiVdiTATHwxnlIn/d4sHDNG+edABId+0M3crp4L/DZ60EDrdoXlRpGWTGYDkMZdnUfbGv+4
fe5rAZxE3kE6WDZ9I2tweTKhAwOQDNN0yipAZRnD9EEYzQfTpoeGWcsdJjJ2o5k9uam9n/Pi7W97
kG9BtxHLGchGK4mwrMonVHsl0rH17LkfU40nX9M61AFQyUMEbANs/nJtuZ8abTHN0wn0ylHFXgzn
mLyRpe7V90lOJ9gduEG0alzKGNuunPGGB+Z0721+EqSzbx/Qmq6df195kNYLclchuOiRnkjvlr4A
TGf2MmXj5xC14tui1nQN4/zmKyS8HDq6XEpVDzldlnQ6ueRlzA6Wbv5z9TiQiJYVIwxuqE6KJ6Yw
gi7EDR0erfbB5sehe4dCyVz3/4pQ/QxhbRvOGUSUYQrgXFALaFRq7TgkHQhwv/ECgU4pezQTk4je
m09usguKp9kCsNjBONw+iLWNwkQmaiToBrHRt3UphGYeuPD6YT4N1rPVPAPeuNU1H62dNay8KQEc
cPtfzcKZQTbbuanAHzqfgMNH4kF8ur2CtTITnk+wx/8ZtVPTnwLoouOSN4AY9Zvi+4QW1E3u+GD0
440dGf1SbpH3nu/7JfM201jWm6Jsm+dWhKbm/qwsFCisaOAKJUUeWFYu97Ks7RlDydYC+BLk2MI+
Ktrt7bWuxF4XEhQjJoZuAkkiJDTtrmtjSj4l5mOGEGeIiuxxMjQLWpmmQ6ft2YoUFWQE/XBJ6gLe
k3ZxP38zCnvnu09BlkQu2yWMxdX8kfbzDlQbcWNvOesA9Z1Ehruno9iX+akydB0HK9cCrxjEzwGK
pRiZUnbZB2e2w40aHtGqHgu/OvTe9yYp0ZeZf72922vniShdQnFi+B04+ZfnCb0y3MIBZU7fjrFb
bB0+aMzgyu17ZS0Ctj/Yn646jFgI1EXqI1ahJAByxIecPBltpTnFlWUAf06iOuBFA2AoZRmT3SFY
6lDfEOlLHlXj9zfv0sXnFZ1MRemnfs5H9BXRuNtXuc61rv1+BFsuChwIua96P1oxCpdXYX/q5jjd
mW8kXpJeFfBo/35e6tuZefLT2eZNjc9TgB0ZRxBCaw5Z9/uV/c9rsJTVeQI41yWI5h9LqiuQrWgR
Ct0SyThAz6CpHrDhIEU1CQaweBaLIErLh15oEvqrIoD+hWw+IJPwcr3cpFnY1TRnePS1Nd+XsKtA
kK7ekbFGtR7xIdiFPfTdKy+3GRRY3OUUtC1uzKJSNxW+dg7nn1fCJ9o7+bwAe/5k0k1Vxu+5Zqgd
WyBsQVEfAymXW5SP/mBMVoYAswfIIv7WxBtrR4BEewAuI2kq1AyOz6oFjWKuOJVjDP7LroiXtw//
o2KDrJpvYSBBFl0vlzAykWT+tCA94ZrRNkSQ/mZT4eHhDKY2aYrQZ6N8P6DOMHq9OFkiHkiUMo2W
SlOjpCYw9IZ6E4DegSzgSw04u8p4EnqpyHHCCf2w2H1U221s8w9B9ZBiqCoTmnLeiie6EKdsF/LF
oEBNkgkXO/5pvHRAB/fes2MAQoMTRob9apQqH9vRADDzdOrz3VLs2ZfbB7IST2DCDbdNAqXgXaTo
bD+WGHwtGxy4MMkDEof+IWNB98daaicGeANhEZkL+kCXytsuWcM0TV3XVxJpNrxnJEyLBIlXDiwL
iZ0ImauZ+B/DjAQ4AW4vUCdAOaJi6Hs3IRaSQc+z9cDE3Ts+Dwo0mb2Hc1JrhKVpIvrM8IzxJ1RW
nG+Wq9Fo+fsuNRobdCbAutToAfC4UxIgMeO0OzFu2/QorP171uAhQpf9gYbalDJx1gR9G4AwqXmi
5Ohubn9+bQVI0+OdBOx29NUpRp04bj8VYzUCgpk/ihGj7QjXOfJm4s15H+QUpCqDawz0purruG3R
oAqA+OFUGNXWL/jewN9i1iVkVjQK6IQuThwgJpLu7/JEwrnjpcMAn94fPQBkWYYuuaQToIQLfWqB
2zq3IQDkelOQAGVNo1SvjzpFqxAnIMGNwAc0xGrAMNKetUMIEWnFtrP7XLuf8+6vO30v5oPhDBHt
m2jus7ju8miY282ctNv87W03iFjQrWIiWyu7IRRngARUSeagDo6kmaIgaGLP1VR2V1QPL1pXIi9K
+6YGLZY/dGIYev9o1XZkD+22rKyPLqgRbmv4yoEhrYXeZ8QtmEtUF2JMQ+jUeeMfC9eNzaKJc9G/
3Yzh6WyDAR1DT0gzKaGLkwTgOw7T4Fh4dVQVdpwbmsrd2iKQmIMZw4ATIKcUCTYPJ4OYPJSz3HIs
ZHy7pUfo/u/3FUPmkypxwzENj84c9/mm+/b2Mzj/vKJM3PDHae7x+amORVHGPNBVuVc3yAe2tWQH
lyBpl/e+of1U58CGObZFERcF+vd0s6A6CYqvatu5mhoLElj5vHzFM/v2Fl0HR/Cx4I8EHhLKZ3gm
KAuw6q4MEobPt+mH2QFfcsPDEfCI3i8eDIcWtBmm8541nQtVdg09xpg7brPwKJo0BsZcXOomA9Yu
+bkEZdf6zGrn0IWEJd/RNObdHX972IoajBwzBHg2+mjVuyFYmnUdSvjH2TYi10Dj8JsTDTgXGGNA
xpku/L3qU+wK0dGQ+McprsTnnn66ffLXcerl5xWPUrvT4lojPl8CeyQVB+YCy+gu0837rugvhuMw
8i/RNQDtp1xxTm07n5wiOYLH1eJPbvlyexm67ysKXC0l+liR3TsuwElvdvbb34d40aDDGKkeJHau
uvNAhQZPtLTJ0Rcf06hI3/x+u/y8sj0pRRajHPF5ILQMQxQsG/vt0ejFApQNykc3d5YBEjAbMWzz
t48MYAEIG5BrgLJiXuzSgIzIlKWl3yfwc0Z052SGxsmtqKmEBkRMgn8BqkhxQQEnRlKKlsD+lW1U
UndTVOWp6+0I1SFNsLgqCz0E0puiFqk+1k2P50AimxDuhj+74YdrfxqtH0TXDrOmsXDa/5WiJjQs
MD1MXQEpS1BsvDFEOfodRw5/hEsH246HgmJfBeYmuD1MyXHjFUMc9Dog0vUV/Pt9xbrONXMNFowJ
EFBYRB/s5R0OwpFQpxhMQkMcOhYulQrjRCQbMSVxLMlLwF745rbNWPEO559XydudzumSKYPpNsVD
7v6k7k+LaKLptS2SVI3ohARWPXovLlfQ5X3d2WOdHHNWgZbL+ECBbnt7FdJAK/E6KpfAbEAHObbK
kz/hLK9h5X5jlSwMj02GqaDFp3HhmVu3Cve+RXdAF3wjLChyohI7D6Un+GdUTdW8gHAHl44m1mQS
J+7AcBsAf98uTw3ThJ2rK/tXkFobWgqRD6OAIMI/WtMzq7qN3YNZbQqPJNEZ+LVLL5kHXxE9MEGm
6JrlkWp2TCiz3W+97XjIl4fZ/337qNa0QXJQogtOmhX1udskdABgHIK4JU+RsQFfHN3flrCyZRis
Rzgi06TX4wpDYqcGySvvaAdf0ubQAKGNse8p4ZFbaUStLAaiQKYlIel84Ndf6l01ZAFty9E7Dh8C
65OrI25dOQ9UT7FVaEvzrnnOuiYgNG1TH+Cm5oYXv4qyug8mcALVGs/yqkbKBfKkeZGIpq+zaJcL
sfzezoN68o5irOaoXNKHjJX3g+dtWCZ+imky7rCvXyx32kxeub19YGvLxFAncngARLmG/6dlPgNc
nPnHUZT3zDmwp7Da0SJ8ux0CZxPSzzL8us4Po0faaYcKYgZzT7fDoNGF1T08/76iDO4kkGFJcFot
wNAzsXe7u8k4GfN91dQRLepoHA6JDrlkxX5fLEpehjPLt3RelSYtFkWOXvgVbWTT19uHs3KbLgQo
QQ3yYYKMNgSIYY6NDG2rSE6xmkdob8R/f74tbeVCgYYHbXOSiwyDuEqIk3ptwkwPF4rwo0f+abgu
37m2HGBHOCgU2ECPUFMeZSmCCvOUBEBpXlQnX1w6Ra4rdmZe7rKs2d1eztrpnEtTVCJLk6DHo5Ic
qWUOoA7HeDnNHgAfq9m2NTmICNFSCrQvSUt2qQVFyRIjT1xyrNvlbqi7R45B8yzXVdfXNg/dpRjP
g4/FjI6SqmxCe1poi+VYPI8SzI0ekQaZ+ggDIBqDtKIH6PZGigsBA97jaicU8aYs7xwC+BqnQbYt
zsIfbz4ZIKIBsgYD2eiVduSOnt2bIcx9XjlFeKT5xg2jct6a8/62iLU1nItQDt8vG8vldYmMzjPz
gKys0a2VzwOwRk7go050jYNiLA1xhioIjkD+u2urelsUTJMflP5e8Qoo16HQhdBK8pYp76UFoacY
GR40oUPi0PlSe8+Vt7NDjH/9k3RPnXYsY21N5wLln5+dCq8WETo2BPbfO5rH8AEavVq5KCBWhmlC
TRsA++r1p3jo10ZfAiYBECXkEGYRsTXJhLU1oEgIGmfU2dDnpgRR45RO5WTbGPO/X3z0fRxua9XK
HQQCHuJcRByYTlcn/PDqKxbam/Qk2tKOhz6IGiYO9fib2LUcmFs+35a3thyZxZfDRQAuUE1LY4pO
oGWIgdv1ATy51t07Pg8wBDnpA0upYqaiKMyFM7RgjfP/iD6NQs3PXztwfPf/vm9datScFAUdE7DS
ZfU4x95cb3gybo3e6eLbC9EJUu5KVQI/oimwEBQG+zwu8rgbNSJWQIoxPiRJmdFWK1mpFNWyFi/g
fgeQj0rQXefXj0UG8iJhb4rAesxLP49QDttgFKmJShQvmBkiEztjiP/2Ul8zoapdOPsd6qMkpXSw
lzGhJ8cn3bGzM7fagqTvGfzrwCrO3WyLokP94AgE4UHvfs+p1z8sQK+N6na2fhugzrz9i9YM1fkP
Uvxfk9El8ytsDJzXzmhY1OefgZ1M6cmSYFdo9Z8WzcNMJe6WT0B0sqJkbkpu2yvMuArRZOl7uBgh
Th7oF/+gvSjyzeaTwLB/5NRjt/enqo7NoKG7IQvryKq4Hy/DMEZNW4iN0dXNhtOBb/CgdTZpyvMH
FJbaXejohrSuTwwIzgDRA4aK7E7BFNrlNWiTkNqknZNj0tct+iJM8zlh/h+nIuW+m9twx9u8jRKT
VhvDb/+OpPyBgTV6WPzZPYKwXXy5fWDS911pEJ7rss8YdDdqrr1PU0zdA+n3BIK5ZzefPuYLP1I3
24RhrclkrV7MM1HSwJ35FHOkXkb6lJ0a30b49cLQoZdkmqu5ZiVl0QA9AmjPQRPjpRB/Xgw6dUty
7EordvNDVeo8l06CEk2QRLgJuBqS4zicxnmbBl9vn4ju+9LvnG1T32Ypyz183/hTpBt31Lgt3eeV
Z8RseAA/bfH5MkH+PnZqzeNuTaHOD0BRcK9LDaMIzOQ4eQ9dPu97J4mz9Dl3dDAba/4XI/3I7qKJ
FUUPudCzfSqTtC6sIEmObvKBhHeTmW6CwYyaDOjEOjiMVVnQKAy6IO+LTtNLWdwWBhLiDsGi2IeQ
YXCofq77GZj05tbyNQXI1R2UoISybxRQy8oO1k1uhLDd5AiApy3Y1be1k3xjFfk90WZ/W9dWReF5
B+hjwBNfZQT52Awldwwkyjse2/TR6uatRR9zruvX0gmSf352WJMLEEx7gSArv+fgFsn7u8rtAV6u
cQZrNiZECyya6dGBefVsrUHW5IQjsswLYXd1kX6gs3voZqo5opVObjTCnslRFGIa8GZKwkFWYMLP
LOMvE8d41WCFW7tYPhBuxZXf7arO3vWGse/t4vvtg1tTSJwbGMLg8VCrVvwsdUleovSBB0E2RmU9
RaQGix75kiNXWH66Les19az6iHNhymIrT4AubvaSIy29YZc7DkVs4f+u02C4t5OR75u692K74UZM
bBNzbCXAoA5hK80XNCqyxr6KJvTcbP3Zqn5z5n8jZvEQJB5ChKV7TDyriMI5tx5dExV3MFikuz4n
bjQawK2sMHEUEwQukbv04aZAQAM4/JJ+9LIsuau7NnwoZnBihgWwm0DJEcZl1iWH1kgGRGFO8sTK
FFAmsxk+hLR4qTPRPizottoA9yHdT8IJQBiaTXdN6VRPszd226TsrRjs78mHNsv/ioHvBj4MReRO
RRsbqTc+kb6r4zabwYlpoUg2l11/Zw2omqDX3JlFVOQP6RKOMQtnO64SlDGpl9Jt5dDikI38+0x6
tgGDOn6wt/xE7NZGBZ/JMQGu4m5ZnDAau4ntnaXALK8tpr8uD6bN7WO9cgTo0TBgQFFVQrh/hYBa
W8ylYVFkoBiPbPe5dE5v/z7mzsAcgFc93LHiiQEcxcolC7OTA6qu45JpmgSuLAp+vsxdez4GARGW
qVayY00oqAUkIvfFqeJpF1o7L/l8ew3X91xKkcMgGDbDqJkKqp5nU2I1M6TI9Ef7SaQbL33IKULG
DSFmNPVLNIN8FxDFtwWvHQ6AwPAMwwtWNj1e2ks0vprgfVogF9fj89Tevf3z6DxDI518x1y1zyZ5
CXKndspPKZ6v6Y7zn2/+PqwjJktw8Pitan5qpm6/BDYHgufw0fnRNJp0yMruXHxe2Z0sm8spDfF5
YI+nDt+AXmxzewFXfgS10LMFqPYVFFy9OeVIe3mJc9+1xicxAYncbStNuLoqB1wAaMRGKi9Qe/Qs
TFV0pQMOEaNrN13wpx8fua7yqpMhfcmZ7y3S0S+XvAJgswBX8QhiL17H2ajxvKtnghY9LASI94YK
Dli3Hp9MM+WnplngiT4blSZwvbrw0NUQdgSwV8iyXYFfNeA+SVMSIO4eI2d53sWj9c+bD122fwKz
ES+H674jO4EbGXqY4YCcpvEfIOsVg8aXruzShQj552dnQQI0AXXmQo55HldLVOvIlHXfV4yuM6O4
zl18H8i5D9XbLTrCbFn/RuvdtcntU7CO2WFCjgZnQ7Tk/gcStJoNUtm+cbSoGGIS0kNFF3k7dTRt
SToLdWrYJUeA8abxWblDVTa5DwYHZUo6ofIeTHmEBoI6rop03pWG1e4zI01j16z5L6PuzY3NC5Dj
LjAUEWlC3bDZVfCl/ETlCWWPINltu5yexrD5BZ6vftsM87NPzA9L08a8HDQP59VDPdsSxdV5hkgW
M+P05HO2dQIW8+nXbc1fXZHE3EDdESNSqpuz6pR4NSMoXXnf5tCI++LBxezJUn8EYtptUauL8RER
ILUhaWSUxdDJ4cUChJdTks5f8sL5BG6t3W0RKwbPQLP+f0Wole0UzQLu4CEz67LHsPxKvDjn79mw
MxGKB+JJ06ZTZUAFAkBtd78HNmx8wIfy7xxE6e9YDtwDyvR47l4l/33Q7iVG31FwEYNysby35r99
8ve2jFUFOJOh2KUaY4muXQ0UPoJsihn8F9PPqq2jbnwQtm7MbPV85Fg9MqcwJGpwY2EGDzEDrjhI
DDfU+mcqrF1jJO/YNpDhAHtH4lciGLk0tWAvC4DzhTd7YJI9FXcuML9sf39739aWci7EvhSyUM4c
aRfRa0tjYMz+7Lh4MQTTxGs6McrxED4utdHIsmLwZc5O1fJUvCNKkLcRjA6S4+MKTHpEds6qBeqx
Yz2m8UyGgynGFEzmutNfMwBgazVQVpSzc2oXkmOjvdB30Dzn7YX7tTQ1TvwqTJA8AR5y85jhNgGU
KTX9zMPWEwHy1gBTNs7hkx2aB8rtez6zjTE58TsOH03o8Oh+iBYX5fBhTMFWmXjwh+YPj/1O/AN7
M5a0XA1mh/FQQ5XhaiKWoQ+oZ1YLb5jtE75xrC2tt+9YBYp5JsZuMTqsgsQ0jekIUGKSY1en7G4G
BdfeG0WyL7tGl5yVjvEikYCYGuil8NcIspCFVzYsD0Al11dAIjGH+VMWFm40VPT7UvJPsNh/2gWJ
NRGYOvS/VamonGGGQw4mqPm0EvP4IJjrzWM9sC019mkpIrf5mibbZnlYADV8ez9XTCl4uCQ9OUBj
oB2KArpBQslYhcYxqf7SEsgxPIkmjL3b/kMDMMvbwqS3vNpRIO/IiQ55pRRvmhgzmN/SEmRZ5ZQ8
+DbSeDMf811rgjzVISkQo3136xQej5zU19G1rZgltPDIhCj29botCqDA7ZTR1DyOZh8b1ve2/Zgw
olnidTuPfIkBr/m1RnEN1UbTmoW8M81jYD2zxYqG6d6qjIiOu9Tf0GSLIDrMft7e11etVzYWvZ5I
XcjaMTIAculnZqRPkFTL88Y9OlXWbEGyCCh3m7Atb3rjUBidvRkK80u2FO0Y+e3S7ce+L+Nl6bs/
QRuIjccr8ymsWRuFtT9EmeH1e6tl7Y/R7vpPZdsukd3M2YepwYQsvJT10WqWcmdSRNbGXEBRG8Gf
29n7IeamOAhfWLFhDOMO6bAi9gHqlG+qnFdbrzXYjiyZ2HYN5sMjoCPRWMCUHJOFeJ+G1gcEoVnr
Gj1XzOzF/sg/P9sf2tsG65zePYJ+eNOZO1bFHsAOkX27fRArKobHpAQdRC4JL0vlNuWDE1aiNYOj
Gxwq86HCa4DtbotYWcqFCCWcrxESF3kFEUjo2GgMEvdsviO/3yEElwRN6eh3wPZf7le61Bl4vMfg
GGSfHPOQNnGVQTWY5rKs2AP0wP4rRgkU+oYtg5FDTO4WG2RLTfsPmzaiOdb1HBXND2AQ3l7XdSkc
Bc1zicpFyS1Cqq7qg2OSh/HSB7GfouE34ds+rKKkeLDmnY0ctWX+FMV28N4eGAHyAn8FeCyiiUxR
D9H4tLZIHhwb7j6IxntIePd5CnTN2Ws2yAFTJFCk0X5xPdbG2tnJfIIRwKyp4lAALLKLCIMfIVXk
sRcruy8dN9LyYa5p/7lY61JrCtDlttnUBke/+jy2+5TFoW6wWSdCUUy+cMKHpcHAHq1+2XP2cxR8
KwrdI2btkp2vRFFMsJNWvkmxgbb4VuWHRibLjf1kb2+r49pqMJyEhyW6pIC8ovhDn2N2rJ4t/wgU
nqi2Po78cx7ogAXX1mKj78cABgFosNW7bMCM+0ygE9MZ7W05h7G9WHFdvHRcsxpnVRIQjwAmi2AS
gHeX5+9W9lCmBsW4FSgrdyIN/LhelvGLXYQYh/V4+913ONklpjFHveDTzgXb1yEtm3APkktGIywA
6DeE2PcTL5u7ktZ1PNh+uq1dlt2nbV7eexxtGhNxrHgBvvYP16tE7DW1EaETeNoMovN2aRO44DEw
ppJGlZu2H/tx8f6kedU8CDcPdngiZruudpCh8AHV2Q1J8Mg4mTduwNtdWvniyVxSfjeHKXxTN/Cn
fsY4AKakqqjuPPIhbYc3Q4TJDC66peQhYXRYndGhPnNontgYEHUXRAl/s77ZOaB3Q+HmtsqtnBG0
AI1gMrZFRUI5o9Ttm2oA8O6poEdm/yXD3174sTPPGtOuk6O4Kav1oQygFj7Z5s8yv6/4r3bc+L2u
fWrlefYaTZryNQCuV8UeGENLC2cBldhkzZskZBji1bUtra4ErNZyuhMgIWo1fTHz1vCyGYxVKONF
nlEfgrT8YvvkQGrdMOxK8P+KGfbfG6TsmrO0ZCEEd7WZvgB43ekeW8+Ohu6+Xp6nYvdmVZDNzJJn
ANCpqL9eXtcqE5OH8M47jikIY4pDUb1Az6PJ/HhbzsoZYfAMrQE4IBS51QQK+vfaNO0c77i4VczM
f1DG0yjbmgQ5UPM/pF3Zbty6EvwiAdolvkqaxWM7lp3VeRGyONpFLdT69beYh5MZmhjCvgc4eUmg
HpJNstldXcXBjSAREJeodsaiWMfUf8jCfswConwlyQ5qG4zFkEKGCiNoCi6nqk5GAENohosbEK0y
Ksqj7r9jNc5NcDc8C1EtAv1om5sYjMcSQph6mBR36be3LwU049CFCWK319kMpypWeyt09Bo4T1oS
F6obAL9ReIagixcJdw6S5WShl2OYzRw33TTAfUER65agvVAdK/wLooVzQJpgYeqZVwBekzxApCps
p+k3TtMbOviBleE10bdMsSoqe8KGZFOtQz8UCA2tGj9YvX1o0vGYmqjEJ+REGVOUpWR+5iFqw92J
kAAefTmBhV4MDmgDgRJCx732Mo1g9lCAQVQmhNAm04bJq3WOlSb3lvFUsSfqK0BVsu3IkR48aY4D
U0xq2UUOgHOXJw/50n0vNJQifS8/XvdkWeXFhigLyGKBpgStkpDTBqPWsDUuQYHN3wzoXEHe64g6
oZuBp6s4aj09DRVcIy8OiQHGjZXcuBrbjV7ytarsw/UfIx0wChJ/k7evpe3mxtIni1ZARGQGCLaK
6uswqJrsZOvGOXEh/IUTCPfdpWtorO9SuzHhiQ5nQm27fTfaS7BphiJCkBpC4yUSxUDq4CF7aShj
S+vnYKx6YF59PxrW3iirD+6meseaJj/RxL0Mtab/DIkraOtG+hf8SCYrv+3awt2bfl4dqjn5iuTu
ttcBJym03rpfLK3bb6uV3LBxandb4rj7Jhv6ne90Q7QZUxeMbYn3sO38soCYOVRrl56azRsjlgCt
o5lJvUPLnL3L8toA7QqZkMzrNdhqXfLszNSDlhqpo2yggNsgmj5Unp7v2nXsg55VfdSZ4HavOgO6
nhUgPA2ZptsqX/IbwshCg94H4MJLIJoCSGcfTvnq7JuWNieWWmRv59u6X7qlAlmK0wTaghbyAeQq
h5LigEyLYT7qWeEFKCdvn/3VQ9g6zeVh6XPnWBhGEro6sDvzwPQn20O6e0MdEcSDgdfq6wc9SaEN
4myfa/yrD8NEmt3mbdthqO1nz61+bqXt7c1Fc6EaXNzZen2o8MLdFQ5N0YnRtad5XqrQ6uYmWFoL
Gkdbiqr+Wmggp6rWsAK3WOCP6foEJcUsaKu0D/u2SCLX2/AXyGnvoOI9RtC9pZ+dJuuj0aB6NLq0
OqBtzg6hLL+EaKtiH9BR7R6gNOjuRl9Pj6AlXqK8RxeNO7WfSOnPRrDB8XfIoNRmOLPRDVG5Anxq
aJHeT/P03ivbPOryZQsWtGoFlbW9dKu34dI39N1MzQ7tWT0LmhKPBwAxxw9TQ/WdvaxVtFpZtTNr
e7od5txAn+844Ucm38feNT8nxWScSO/NJFxLbfrBmtRwokaz0OQDqSfCyiYwELnvIcz0p56mJQAP
c/0nHbUf5tw391uFxwsjTf40rloBnvZ5DoH19PD+bT2A2lvy5JN9Zpzm5OPS+CTOtNo9bA5L8FtX
77ZtnDFK0w6tK1BJYhEdN+eubPL6vs70LZzGlgTr0LLIbOr2c2Z6Xbz5FZwRrtTcgJw+D/R50ZHA
yPFEMdCk4mm9CbTW5Bl7PdcB7u/LZ7tif7y+rz/442iFqEiYf+wu9fd2naYHUGjMd6Sw/GiEpMF+
sWkbVaxZA1C+Dg9Vhx4LzUzbfdMN0ylvqhISf9vQ7Nxh1CIPN/Ht4MzuCdUyDHSp86jSq5e5T8bD
NGf5o1bkeQjB7/Sz6c4GC0gxoXCbppN+49FyPdRt3wVWamQno9DI0dSZE3pblkFhyfAPdDCWiBrz
tOva3gZAd0jCrZmzm9wa2sO0/ZlGM8zgtwPqa5EF1qC3B5ig7UPbF7qMeF5eOBO9zUt6cxuKuLd3
wIvYu+v3h+TIvfi8cBLqI4j19aQv8IpJAOMvPhS+fmNauuJelhy4F2aEKyTJpoHNKSviYQv85Hub
77N2nySKGFNlRYhh8hWrRZKuiDft5LQ3mv2JDjtXf/stdTEWIYwx7MxrGcGK5ODMbTugDOy7gSii
P1m6EFY4KgyqtUjdCetOB4BJddso4rU1KuwAiC6YOdJnICxa70eK/Cs2TAmqgNquw2Ks9cheSBHV
aamCXklCjItfIrgIJDW1lGb4JV4SWetO0xVDVX1f8A2WZUAreXoRm+vOjcBNdt3DJXE02gGBwtHx
DESGXFiueS41s5ixXMvwWJf35viUlLGV30A/R+EY0oGcWeJ77ewdBbYZA9faVMS29gJkwPZmthwO
RD37Pnf/s+/3teaimRWbiPRgU0lsuwxLHJjXp0uSGIcR1Kq4IC8encJqr5MGtoMJq11XuL6WMNN+
bmOy4x0DQzoFY/17UPWFSlaIwx8drumqv6ZZ1efJm11KkwfqUq5ePnbB0GR7/OM/NGF3bq9Sa+UT
JYZ/vBOCc1Ria4nZwiUdrT6F5NBDt5Cj1aELjS7DkfYJAh9TlcSReAWnq+MNEYhJXum30NXyKbiV
kocsjXDxtKpuIen3UT4FgNjklNNCJnfsC7MpcvSR1DY0zXvjcVgbVZZDcktwljQ8C1FZQoVd8Gyv
gSYKGXL3oawOOtiCi502v71AcWFCcG40WJSas8LESPd+YwYm1IWbN/f0INPp4eWGFwFIQ/ACuNxB
FeJkw8py7CDwup76QvGGliwFFpg3o/DWY7jy5ecnE2+9tXSwd/zQjdw3N1Th1wMag05dNM4Djiwc
lJpubG3tb7h46iGYPVRM10/XN79sAHh4oSEMyBCMQZif2tAyN1uR0xzSsM9AOaU4XFTfF/xoMVo2
4ODJY+9rYe8XTeFDkoME4GDksOGoYLQWU7Jt2oOvIweAt3XIKSdfQARSbEvIPJSe2a93TNWZLWGq
EM87DdmGPF72q/1R15+uf146FFROcPkj9fcK/LP4mu+7Ky3iqfIe0f+BP+2c7pHdihrVka+yJbht
3lhuO+OJFltoyA+XtPi2TTrQesytQrNsnADqO1+vD09yoHiohyKw4fmEV4ggTV9Ti61FEWcNWF2T
uzWnpzx5vm5E5m28gRRCOzi24BSX2zHxrFWfEBTFNvng1EGl6qHi8yJcI2BnR2cIri7AocU8kEly
q0AeqoDEkhcseEMy/ZeRzLuEvB2qdWFI2Pj+lPt+1WLjW8Zv3//WaHaQ9J8clcySxA8uzAjhMzQ0
jCZvEIjl23eKDp528IIa7L5O+jiYP66vjcQBLmwJ20fzoRhVGmYRj21sJYepjfP58A4TgIH+bUXk
nW6Xy29nGbPNFstf5t+YvSsQXeoKN5Z6ACBahJfPgNAUgiVnrd0GrwHs0rJaQWpXF9knqDNnT92Q
Q2beavW3p1BRdPpXERKWyFy7vOyxJuhFMklAujRBflFLItNJtt316ZO9QEDhy+lpESe5ryoPWlWk
zMkmMJrgpUEQkIHs4sUftJPZ0MjJsj/moO8WVF2CxCO7KdFfSjt5z3jPfoNwNDXQuwWjMMY7GZMb
9o2/A1fzI5IF73hmXwyW742z2HobtsJPqJ7FTa61u2H7YQ2+pphRyXmE1ns0KqGUg4yt2ELeDFXN
NmZnMaQ0ob2iEhdSfV7YUp67LmmauKgW+pGBy/vndX+Qfh4xE2og8HgIT17OEBDCeTKkoIuYNDKj
gS+/MxZA368bkWwozuf1nxFhDCNkfIx5HrNY72LL+pG51sE069AwP163Izl+cClAnJXTFCJ9Jtih
2Vo7A7dDvJuVHZDEQV5IBeWQzRjAm1hpwP6QbBaMeLkPMduuRD+R9QcIgVRXdPbJBoFUDKdtQWxu
i8DtGSqjQ1X4WPBmR6uI0B3UWa/Pk3QIZyaERc+aeqtYBROk26Vp5EXXPy8fAWJm3roH6IGw65Dz
M9t0RTzeuqBnhULFynY1VWSF+ANIuKYJMC7/GRHuAapX0PJzEWsgAeAMsZ6fNO1Oa49l9WPsfrJJ
AfRSjYn/nLOThJXdkBYpzFH9U5LlINg4OCq6d/my/DckMbJp6FKXOkrbUMy9Kb2DplgWxYyJkJBa
2xqfTliWxUHJQluOa74cO33c+dV4P9j1Uz/beyTmw+vewBfiykKJdaa2A6R6WEqY1b6n1hgUSUzM
uGjmwzJ0AYDC180pFsoUfJvM6+jqNSYxXbUD1bYMFChmgj7JUfEsVBniq3nmEfOYLLg+Ycilv5Ps
0YUAQLMcrw9GdnCeObnYLOClptH3RoY0cbrL82PX3pMu6FRIAanfAa7Pq+yQOhcFa4o0z11vwatE
gxBDUhYRe0frHFdG+c+CcOEbmoU6A7BcsUfbYH5Gt0hwfaJUQxCOHHftS9/X4GSsfGiOk4qYW7rW
nPsSGgi4V0T5k95rkOV2NaCCbDvIl8du/dokijY3/hNf7ZMzG/w3nPlTWtU1W3xQ+huEhs30sjmf
hnGvb+i3/nN9slSWhNWwvCGdUa3Di2Desa0PWnANmMYUFigIDdm2v25NvjT/5k5YGlIw10oHzJ3m
HV1Ix+SK84X/2mvzJlwEABE7laH5eLIbd0Xy0y++UDCmT+Wv68OQmoFEBbKnnDHWFc6VbhwhtLst
yGfXJJ4zektzM+i0LSxKW/GKkpoCyzzvcgc1oJgRSru0c7yJ5PFWuwClrCa7y91tPNhjM8c+aKoV
Myhdob9iUijRv841lpTZhY4afexnG7QQV20O7Eb1rJYawYMdcES0L0O59tK9lwod98ii5bHd/Syg
AthMikhWukfPDAh+gMZm6ha9mcd56h05H2FJ3I9Olu6u+4F8HGgUAx0kfyEKfpBXVQ9CFZw0xbzX
UUVVEamqvs///uwY6PPNpmuCa6X8AnU1T8VEI/089BFA28ZV6MRCwJB5LAcNNQpQ5VebHRCZvWN6
zr4vJDUWVDZLpuHtXG5hOj1iHP/f94XpN5ehdf2sK2J/jki9U722pFsPbNCcVQmYehHNujmTR8EJ
hFTy9tt01nBpAAJzvzabrpgnqbcixsc7woYQnc5/yNkyk8FKW8TOuBENN6iB+ADcJHTmObo+XbLx
AIaCbjPQriHNL4St7bjMSVnPSP1C2h2JrBosNJsTjYOpuIAN2YAsMETpyC+jyUMUwbWKtjXTBYdW
n02HLGk+aQO6sSatqEHnBoAFha5ImU1Rkx3maotGsgZd7d2XyXIAhd3BU1HNyRzdhmwxwM9IfONc
uJzgNEXys/FRtlvn4zObFYGZ6uuCm1tN109TgtuAfbPWyFI1fckm8/zHC15ur1rbp+WK1GC2b4Zo
bcCE/vx2z+CEgaj8II8KQonL+dn8tZ7nDuEGKe2g/eTdjnW49Cp4JT90xcuZs59Dqx4o8VesFSXV
F8Y87KckLYPR+cDQJFoeZ/rUEgIKBVVFS7osZ+aEO6B3+2UFf1wRG/lnvD0N9nR90mRPKKS3AdiA
vikUYPi6ne/azHXLPPHTeNOtB2uc1yhLgHQfrPnUMjsiSHumyfg8Tip/k4Vs4CjDwYRNjPSGYHjW
dK0gBsgDcbvu63mJLGruF9M7mib72M9kd32cKnPC6bSZ9eK3DcxlwG+387IvXS1CaQniuusDwHzv
OKXAbAI4NGiWUePhy3o2reXUggx1y8HtahbPnVUCpFqiKKIFzqjSAJPtLNTCIJpAACd9JZiQa/3s
sGkAD6sbTd0BFFiAG12fPIUJkZVUb4ntMo8zsDbPBv0ypL8W8vu6CT4h4rbijEyc7x94VfGwZaVT
OyRFSWztbsvhW6bSOZINAVVnZG84Dww6Oy4XZMmzOvWdvIybDk8De7m1jafWVyFQZaNAJQc8sLAF
0hzhEIWXIUHklyV003826bflzcTXPNQ8+75wijatVsBfQfEFTUYglMpekcaWXa7n3+fjO3PbCnzY
ieXg+wP5CACjnv3R9V9uqXgXqmaJr9WZFfR/+pABbMp4Hh7WO4cpBiE7oc8HIWz1dCyLGhVCDILd
zdCm6IqXCtIL6XiLppRWUz3UVXMmeJa2tpNnMphbxhByJTR5ctaDMqOhsiLcAxBWW42Ecc+yh6AY
njPbDzZ68Movb9+H55MnXKKuN2Z9PmA0fvunh+TOrKKHf60AeenD4mHS6BygSKsyLj1yZNNtSW61
5EZLPtP8d6Ev4dQ8sf6XRW5GY28Z2mlSbSLFVP6liDtzP8PLN1YV+AFJG65LlGbHdEOf9s07JtLn
Au6ougJVLRR1s8oztdmkgHA5BxuYF8XnZfcZGD7/+7wQDNYD6TsTuNAYLUmFsy9f+nKXGIc8e37r
MADpA/MuQE+c50rsv8xWUtXThtox3tSBjeTmpAizX68Gmn1RfYYEHTg+8Qq9PAxw3ixe5rMqRqdn
MOffQL7U66elUulYvr4ADB3szA4MAZr2Kjqka4EKnQcCvrZ9ntan3jqZjuLgkZmwbTSncAJGpB2F
09MG3HLW+ymPG42h/QBymYpM8OuDE0/0MwPCwTnba2PRBgZozQKAHpiyu05iAQkT8CMAWOOASFBY
jcLwJ7ZldR3fru3nfv503ZkkEwScCIolwL3glSgykyAtO5NO07DW1RAwrQEpZhWQRlUjfX0BwKHA
e+MiLQOSELFa46adu5VOVqHa/VgnOyC+H6v8cUGgXg8nm735/X5pTTiZtcbtnd6HtfLofMhV/f+S
BbEgRcEBKECbo33zcnssJqmXLs3bWCv8YHny2azYfyoDws9HGwVAjQwG/CICZeEy7q6vuWR/XwxA
uFAabfH0rcX3m/bb4pzmOmTLqXA+vt0KFI7QrAmIIvpDhZ2RFwvrCC26GHFLe5ysmz49lu3xuhHZ
VOHZjcMQfyDAE9ai7Y3EILnXxs6vjnyxzc/XPy/ZHfj5/z4vrMQ45zpdDLeN22oK6RDWY+QnW/gO
Iy6ibMh0ADsn3r6ep215axdt7I2nPiPBiGbQfFUEeNKRgBfIBEAXD7y/XfBnNyz18lzLqEljr1+X
Y5lX07OdF+Nne+5IdH08sjUBNZQJ7W2opL7q0K3bznGKvGxjWt7GpvbmihiAJWdf5859NpDa3SrX
KfF15pz6vA0svQ36+c09BzACylAo+wKkBe7zSyOlAfW+usWS0HQB3PNmXWOKNhmV7qRkplDbxxzh
9AWmQNQjdLQ18TywNsS2/tg2cfn2hbj4vBCQaLh4taHC5xPsjzZWHVMSlwJ4ALlFdE2aXC/+cpJA
iuN53WJRoDrQ8tMBE++gkBiRzWCKyEpqyQFVLzKm3JRwBTp6UTtWsdEYPheUIE43pjycQQty3XH5
ql4+eDnE5p8ZvlxnrpUgCp0SC2bK9kvXL4AzksB0HhL9VtNiS2PhvP66blE6MMKrFXhg2+htvrTY
DU3D0s3G0i91AGmTlT5oteIcljrZmQ1h8qBgptOa28j73+CHj5j/cn0QkuuEZ8OA7YHEIaDRgh/4
mtuUFbSyYrO927YnrRkP+UiP+jwo1kc2knNDwtb36sLXAAgFUVuYl2iYW1SBr2Q5oJ7DybZctJsj
hrhcjsmrWrSycnJa81n39sy6sVVQKMlkOdjyCN1R4X1NXwDu8wVP0wmqYuSjXYC33f3JvC7Y5t31
RZHM1YUdYa7Q9EnqcYAd250DWj13Kkq7168dRNRcHg2t0pw0U7gamzRfgYKC6AwxO+wUP2xTMxgG
IwTEL7D6tzOAXJoTTmRUD5OyacGLW5Zfe+eeJLshOzR2dH3WJBxE/J2AmhUHEoCTQfAARgdb78wM
HJ0GuP579LDWewNSF6z9vHjfPLCSl82npF3e7tkwi2CSc3ABsyjs0RKgH6R32zRG92j9vBT/5+e5
s5wdbJs51qQjJZhUyyHMTd4Qqzih+WoLR+fFAIQzYHD0kpAeHIpomqsilx60/Kueob95l4TXl0i6
Rx20SqCpETUFETmNKKYsqhxsoFWtPxkayW7AeDjcGM07iqTwhTNLwuFseRSNqlyQxO9BrxVWrSKS
kW5RHDQOKC3AzyG+iSzQMI7ODIrW/pe+HPJW4cuyicKTEQlo6Be+prVc555mdgmy8CWdnhmju9Ii
t/B8RWApG8W5GeEcYPVss23inOSa+Tzl9sd1fM/uAEBJxy2J4BVkgZfum3jO0I8Ny+OU3q79cTlc
9yjZSQahdx/Ud6Azwlxdfn4YrYJSywF+1+N8jmbUFyQq6Ilm+Y1hKW5j6ar8Myay9ts6bUlDPaBU
t3KXpc5XSH0E02y/XB+TbFWQUoe2sYFg2RNPZzAUGLTyYGZip5dCV+x2+dcxXwDcAq4kVqj8tLXQ
2ww08upGw3SvvV0ZgJPX/vu+cHmZC2vw7gKi2mZPxOsPYOYIQVugOBVlS3FuRXg7QlzQ72wdo3Do
p72WfXU9hQGZY4H9FgKvqDsB5i84Vq7n0zRQbA3PRL93D77vpH5i+nJTEG2XaYUqySJbFhDYOMjk
IK2GSOnSkeeGtJaXYJ8gXAs+jHhKXncq2Xig9oUvg7YICtDCePRar+wc7Qnxwk7udO+DAx7dJCTK
f1+3I1sYHIo8EOeXiojiccatskezgx2/LgJ3zI6m1t77jooqVzpfUJOGGDPPUYjqVhrYd/qlw3y1
d+XkB/noKiZMbgAadOAhwNEl0tRSMtVowV7Aj9ZnOx8i44WKHlkWTiJBwVm++CNCBAptuV94q7/g
7Oq1qJiTYLQfxzmLQEKgGIvcEmI9aMEgOBYxPelg+IPPVsR7UMvx6mAKSjA2LK7ieleZMS99eLOr
MvU9mEln1B2AfeoA7abDcPCXL9e9jHurGLJAVBQ1Ws7F9gqF00JA0Fw2xgPYgFlHZ97bxh062dwR
L/4w6RW3vUTmBsHEmT3hFqMJaKbBSJHGKwLlBkAVq9+jK7YJ8n0FsrQoB8yPviPDcGFU3LJulxUZ
oJixVYVtFWkqLXXZVvVAmM9Zd1xkeIUjxwD7l2VQKA0Qcp9Pa9R0t5mvkrFWGeE+cxa+TvrqFhU4
IOKt+zR5PcSebrxV9fiX7VWkEYFORg+7j0jg0ohFzGUuPTwuqfvMpqfVPl53N+kgiIfOUuQYoO0h
OPZILJMSSFLFo5U/jMt6w3GWE/RPrpuRtF4hhQGNZM78jueZK0yWtpqdD9lL2Gm1AWrSySntkr2l
lfHmLOG68mqeHdJpDCDlEY7JHLnV2xnVLn+DcLO6Zu4U1OmyWCN7X79dJ1WBV3YTnQ9S2EuZ7eSk
t3hD0Xxb0GfNbvbe5kZQKAlsXXHwyRzDN3Q8NuDfCBGFJ+G4tF47Jx7CdHbcyhvv5vqCyfwCBI2Q
0QR3zWtIG79tfeS20rgx6sd5ce81c34c0Cxx3Yx0FHgJgIRLR5ZL5ALsNoTlBkCHEJ9Yh31ZaN4f
s3dy1UtTdqiCJo3LWrsccCGsPARNFpAnIJbubYRs1Dg07Q2psiAFw1nmzJFDP46OKs6S3RnnRgVv
0JhZM5MZWexz6qwmA/zvucuSMNNVviBbLGS6+ABxTABgfHlIDHXSgM8EwJ7Zp/eZhpIZoXmYk/HX
21frzA4RKtVo5t9Ga0KPGaRconQxokxF/SC9jrgaPFLpBvjSXq+UtiTmsGXxoru37dZ+TGr/oRm1
QJ/SGAwBnyCJC6yoG5flGGlFt7s+QulMIvON4AWbCqC9y5nU/WlN9DLha5Z9QO0xhsLyIfGt91xQ
4Or0OAoRBRbxOET38wIM7Ayx5HZFmevPwl68VpWYlAwGXg3SA2C+UDIX7w5apJNt9hW6KkzIlzra
zTbMB8jJK44KiZ/DjAs1bIR7IA0VNlcKBqzaMjFn+eKhmL2APcgNU+0xHX+/eXHApgKKIGjjQQ1d
RBhMbTbnlEExzeyLm3SyDsxwQnNwFVUWyZmEoBsYABCQQM3BEXygNmxwOoBTI9b8Y5odVKV56ar8
+7xICWhmS8HMFc+vVgPr3MrA5/hrMg3F9aCyIlwPDfCtaV5CJ29wBkQmJNCQAFsbVQwky0yCnR80
pVC8AFRC7BfXevCpLci6xsX4lWjVvpuSsLLbqHC2YAK3olF+NMwusPPH674guWov7ApxS0rJ7DgM
i+SgkS6jGfjnPif0ptlAZ5eprg+ZR1gYHJgX4OmvXpjrtGxaN83aA8o936u6CYd8/vz28QDgig4r
/IlGamETjcydTdeGepvBvvVjv9MBeCM/gSuPtErRZCvZrx7a0fiLGXk4T9yvnddTYMO7FAqQiPJ9
yH0lu21Eh932jhIyP0RdgD7BJID+usvT1E5t5OIpUhn1OuzKzTiOANOQztldn7u/eWjhzXRhR7hp
G5eNLU0toE5X7T7RnBDa7vtFHw559wSCmYNlVKGdjOGEBi+UnY6D34YLVbUB8HPh2q8Qzg1WQEkL
ZIC4HZkV2IyGdYmK+XJbbl9JMgelDr6p7en60PnIrtgUsWPFYNSAXCGw8dwBmYIPqV+Ey8jux948
OHSOXaZIFEq2gocoA4RDOBxfCwHOTdGxpkX7NDwsKtshGlQPYIUFcUhjV1iTxQiCmfweIObAZS/v
mDPAGgBTAwcsXj6XXrmWVjsjy5PGRgMuxmiF4IoRkfJTNx/mdwC9UAz4Z4sP9uyN2M4E6oQWxOKS
dZdat1710V4UmW7JSQgTSKdCWgnBhFgbWkyUHjLi4Bk63xrFvirvwapuP3iqIpR0Xc7sCNOmjUZq
J7zMaZHHrYXowc/ry6IahzBVEB6n4FTD9/t855nH3g1B+zu9kLdTKvGeD/zPoWUoagk3Y6f1GqSn
arxsXC89+mvypV3sz/lks2BemX1TgBtQcRnLhoYnDnQccUVisQSTs974rbcggCVOk37wV5JGGc4s
TnrbhcW0kT2ZS/rn+nxKIgAP9wmB1C+4o15FS/1gmwM0YWAUEnVt/xOlxZ9JqrhLpEaQQEIqHzE7
/rj078GA/gsoYdNYH34yogXF8hlsS4rpk3keKIl4XxqSX7i2Lo04zcLcYcXzJimGYHHaQPV+kq4P
HrScmgphshjENL43aAAYZjENvOU2J7d2h0rL17fHlciyAGwIUmuARcS3hUfRlkGLBm8L/bnoT1n3
9oYjJAP+GRCJVXHY2POm10g/uL9zb5fWoVWC5iYwq3BxouveJV0THJ4otGNE4Ou4XJOxrAYyshQv
au2k7Xxf8aaQ+RX6wXG+o/71uvjFoDwxNp2vPXQuiHHWFv0wYCW6G+dE1TYli4bOLImVL0iVWyyl
qODzlr1teJxqFkLsNqict6M/PTQ2g+wOlS9otonhwaon7rTiKvBT6D+Bzd+/zTajUcTFsoDgzIp4
e9ZORcaa5208v3o2rekDHZ2jaTsf09I/IvYMSfn7uifIlspFMYknoXw8mYTd2Zms61eXC8CwQ52x
IDVDy1bMnWyR0EWHzKGFqsgr0XJ3oyWAXsA/mOMWGPqH2kA85Q2Bb+yuD0ZmCFUE1EX+aiKKscGk
VXOxUBhKnPaU0DQJMls7gLc2Sun2jsIYrm2e6oBTQDxEODxT4k5gPkDbKDXMEFJw3tvpW3mZ9Z8B
Ptqz6IOgfcGZdDS3zw74ocH6PL3jGIAFMGrZQJtDpUDICG1tmmg0tdH5WoBAW28ChXNJ1gMwAaD5
uBISWnmFEaTOxpg/cRx7tlYBwxalphd66fTSDz+uL73sKQtQJX8ZwZ1RQRY2aL0V5Zi4qCMmU3Ln
9/TF6cYwA889mh2PabrFU1+cSGvvGJ1Uz3X+bSGOP7ctnkJuteR2SmF7Q7nFWu5q4Pxm/ZZp865x
nrs+D61ZcVJITnCYRAqZt7rxDOylc1TIgZC0Quq1y8GRvx4WvQivz6jkZADfI3wDaXfMqbiZhmYm
C0l6dOp5ToigJ7BnJ6qIql4qNYNmDS66iWhHzCGjJrjkerkhzWW5J2M0Qt9PjplNFHG2bL5QvUDG
nWtuQij3cr4A0HCpxpk+Le84pKCVV0Q5kpMbdx0w0H8TT6+eJXU3tQO8EgWRsg6d7pBMR/CETa4f
UBDH1I6nWB1J0OMjKYj3Od5zaIQWtq5Vd4M+NFaJ5yoN16JERRvcK+bRy9Jj7+2uu4J0c6FXhHek
oyz3ih6TsqTvCtKVsU7TQIMUWVaRIJsMHEtzYIJpn4wQUXmpHdXz6G+zu7i1UBrmyQ6Cmqq4rZGU
9LLBRA8hsGbeLUBPVZD1vX3LqmUJkO6pI9dqfZSjKA0T5BchYzGWweTM68l3axDPuc1dkvdFH7DM
K55ASTKg2dklu476L5m3tqdxtpddi/hVETDKHJtDvTnbGk5ZMWJoTH90/KEtceuVn6i9Astk45qg
KiCTLH+CBrH/DIlBg1vSdgXLVxl3LlkCquc3Q5ffeXhJUkgDT0dkRO/6uYkWaHIYKd1rTnUzQMXt
uo/INhhQVEiKc2o59KtdbjC36dIJdDw1WAvYYc60Y/aOAiCYgP9ZMC8teEs7bqMHCxUNBv12VEnX
yBYMERDCSR//4VV0+X2r76wK262Ox3o79dUnH3QQqfnrHdOE54MNVDm4M0RerNYwy9rykzp2Jk7C
E1UqnIvsIAKp938GhDs372wra0sYAAplP1bjbl4hwYHd8gd1m9Pc63Ww1loWXR+WrEKM7AKaILli
E4p0wnm0AIPc+QWpwD1LQ6sgYeqCb6p8cfImYN4Jms1kenDdau91v3NAfa6bly3duXXB+cZqahwn
8dBw1t4lPdnVVrr3BxXYgsfC4lkEqmtUMZDkhYIb/xVnARlwjz6kD9IaOZQhAKXRERqmN0nWgSek
Mm9m5AVKXvm2/dNmTl+b1bz1l+KejunL9dHKwirf5xhp3hiKo/HydzDIGY912cBROzQJ26Rvd1rK
2h240MYgSy2q2NqS2QXTP+eTBXQK9xufl7Nxa01tsYHQBmXeJgR2L8y9J2P69OZB4XhHxoOLN+Pg
FnY30Zt6WRdcoEMBwBFwegFzoUcLjewAOpPXbUnOqgtbwoCguezUSeKXsVHvbRKUZnj9+5I9iGGA
ZYPnWKH2J8Si1ohGO2dBq2BhPeWGs0vaO1b96ar7sf4OoU2FNUMSfp6bE2OBZOwBkk5gzjcfDShl
djcGyFyz6t7RIWC93OcrlFR+tP4YrOtHlj6tyxI1kPWdf0zJn8bda+TP9fFL5/ff+MUknTVa24RW
3ypepv32aEw31z+vmN6/Z9GZP9oWFH96raxAKaKFZHtkPhSZHif6lCZfKv37dWMSeiBEjGeDEZzF
a4xhckkOazn6yLdvfXrbrt917aX1b4eEBVpyW9EhSJgZ0uKhYjcozwSNrYj3ZXvw/FfwKT8bc2cg
fMHVXsXa8HFsgyoNNhV1huRYwUB5SsjlJWePT/uZidVzIVE7YNVKZ9w5m7Z39OpYEvMB6L3j9UmV
j+afKWGDjJC4cvQapvTqti6GcIX8iYomSBIhI9kAmCTqVyg4i8lNQMjavHFwWrc+1Mzc72T2o/Wu
Cof0+fpgZN6OOBwftNFwh1ayy3krFw8Xmo+rryr2LcSxdtc/L1uW888LB2NmM9abFsbRFce8inQf
jKcAHRyuW5GtCOBCuL513nUlVjDhFIRZzCzjNov06mbuofSsuD9VJgT/+h9pX9Ycqa5s/YuIYBTw
CtRou1y223Z3vxA97AaBGMQgkH79t+hz79lVmK+I7hv7YT90hLMkUqlU5sq1mN+quqpgoqJ2xJKH
asrl/0IAFTUmDCgAQY6JKH0+/aZzIu3BcPFgCKh7n7C/uDomTBVuXjyGUPq5/tial/UYQ5VItus+
GE+gs1l5SC7uEt4MwD7iFflhANLu28zh+oBnQ1JAT0kPmbi3yUo0WUrXkCNiLBHPbnQC54K3umEK
WSbYpbr27nuDHiod2GtHhTWkA1BHC02uQXM3MYKMly8NKUMT+pK3XW7JsUEPACklMBwSnJ/rreT2
UNXDUDBoLvT6FgJpzgYKBsU+L6CC1hFRvvyFPWTdAGLieQKqjmt7wvZLu6lZcabYUYnKzE6kn9Go
um3FWLqdADT4r5lp2RdhdBrTsPwR1ArZ4N4PBQm8pDixPN2UtnuXgs5FT/OoRHkoddXRqs2DKMFW
b4tvTpd96Ux26mm9qS3yQLj3aeW3TaFolsFicgfT2hhEA0XnvNo7lchMXcbsjKrvD8K7DpkrJl97
aJQckxycHyK384DrEpo6RnZPWr4DH7ZY8b7FD3/xK2Z3maHHyoRuIgKmhLrvm9IraHe2QWu//tVy
4d7TICy++uywpriea4s77GzJ7EHTyp3OjJ2V4tLOyhrimumJjPZz48rHvChfiVxLVJYX+l/7c8Qd
SyW4WxLY98cXa3xOrEBvoGCy4nFLEQONNdxy7nSW5qGbVgXnnZ2XWCUPre5UYp5Zp9vbe7lmZBa8
WxuSjDqj5Vk438tur4kfylwJrUsX9sThij4xYC0f+qy8lb6bJKQ4m2i36/xean6ok3GvsSNvyMp6
lqCKgJL+a212rYJJbbR56RZnN/2K1g7GpdIQRfJAWJg2z9IwaUAvXBxt+wHDtStfbClEXNq2rkNE
ze1aL0zYznonKOwX4achCGYDgsPXZq/oza1cKksFvKvVzo6cixqAnjZecYYC8HZsQdqpvxhjuen7
J28aEecbw4aaY78mbbvkNg4x/YlaSMd48qymIpoqcZnqULPBUIdnHSX7ZvRrUN0lx0HBHz6Dys3E
2HG9nUPttrVMEHG5al6U498VpXHsdIJu1ugeaLyGpVj0nUuD06ovQnwL1uZqADH4uW+2lAcgjFVW
1Ho7moMMNRDmEyP7bg0POq1iHrunq3pqd2Ieft6AtojqB/AIAGythfmuMje3D/jinwfWYLqeDPPD
KI7P7KQ1CcaKKrCBFfUDb/e3DSy5woTM/F2aQrF/9pUY6fxOUWAahfMsqoPWPsfZSkaxtIbfURCE
jgYKJFM8vvguXdWNmWdB4MIs7wrx7tKVDHbp3CJRme6S30qYs0w/HqlZpQJLKEEmVnlOVPfaEwo0
mHZQZ6sRm0IVz7d37fcIx/yzX9qcxamMgXWOU8BmQeS+ZWUegoVnl0y6wm2+yUHBm6DK3RcswoTT
tuLpNiY0QkkYhWC8dbzyzJkKKf7N66r7okvvQUFyKJ06wmrCtEt/Zna+oWZ/14EmTSt45PUdZOT9
Oyt2D9wmG71Q0e01LXqChWhA8LLGXMzsMwGlrcC3O40UikNfbdxqV/w5FzWYI1BdxbMFEQGIoWtP
QAabOR6tMd3bR6jwaGTltCyGgAsD89apicmrRACieyaOFzjWQYKA1unYlmhPzN207VOn/WhAbqZ7
a7u36IT/Lm1e/bOguYQhAiCQew0c+Dxo3E/JeK7bc1x1IVtjHV08UhfWZu5XxAMxExMo9KITL10q
I5Hna0+exRLL5WbO7kMyApjoF2hmxiTfly0JROMEOWkCSu0DAaceL9VnwB9ebZNvs8J7Yg4mjRwr
TEdwBw7k7bZ/rq15+veLMCJy9Iu8qbfqUrBWdugrqZX7ePEEXOzq9O8XFqoxFpjGwKE22iGQ8V51
z9YauHvNT2anjHQaNd0eXy6rRBjbnySI6hJ2kLnY5tUPw1/JadY2bXbTt3nn1G6MA6H1dxZUMjK+
UohbagXiTOPVDT6Y313v601LMtD6KiiLnxPo2Ivmc5x9QjFBj0+j8VSKk+c8a6oNeP4q6veC8YBV
Gxvq2LbVBUzsKvbZqL53I2S7V1rLxrSTH0L0xQ+bBRsq3SLhEj8sJydRZZEHyHzSnHV5MFsZ1RZA
7dW5N7+r+qdefhN8m8a/svZQii+3/fb/c47+d4dA6Hi9Q5j8Lw3KEPWYMkKukdMIeF9AjXLrIC9R
nR604OpJ7CbSxm6nuja08XPBO703Yv0IXqeft3/Q4sZA0MoBOA/d/fnLREiomNUSg8St7AOrO2DU
YD9AHa51Vi7+xfN0YWg6CxfnSQ29rYwRAzm2KY8l+tJt2dz1qxIBS0cKWElMkIOEDOCc2bEdMy1O
U4b7XzpOiMm6lgxh7SQBxJxAaZnsWLw2IL3oW5cmZ6dYyTRpVINoz1oR0n7re19H1KE7/ymnejjq
mNPI02hsP490i2mh0NTGDRlObYV021+TYFh8RkDcywG1MnBWH1AUhq9ZrJ5mkkr1LusdtCyDYtj3
9aMjaCDqb3b3eczPt51oKbBc2pztADFTZogpsDg+3ddBqtL9bQOLX/ViUbPIVVZtbKgci3KGeoNx
r7Csv/hEC1TbRYb90ie72/aWnitIIUEub6GZ+IGhtGv7bHQlvKip6U7wMRpiBw2a4YFMYyO5ubK8
5f37r7l5pmKZIuttEx4ErrEa2HKxspyls+eC2B3nG2gh8INcn70yB+O/qyPomMD3OmLnYAqYltvb
e7Z8Di6szFIE+LLd98A1nGuB7od8tsldWeQ7MNCMzUspnu3sMTbvIX8auPWnGhy2cfs8dtuiONz+
IYvOcvE7pt2+iDTgwjC1uMPvEOq+ePOzULSBbm0a7564a2te29lZuGl73RyyDLbS9JvGnoTzE/GT
0s+5rKEO+Madcyd3JPvq8Z1w62AavLXXmBEXE10oa+ELo9gN0P1s41VXKq0COdLZKp/07lWXbZh1
+yxzAlAJh34MQTnXDgh5ytbO5RKwBY/6adAJgBIL/efrvfZUrSiI7DCAxAa+6WzDe+6E/Jo5dRFg
tP4fQjjb6KkRbx3SZQBKZ7+oNJuXnpbfh6xdK6Isfnp4OboKkwLyHOHiDiNoFaehtcZuNjzRzymE
LTW8wmiTb1mTR71Ye/0tkGgb2IJ/bc4OF6Jw49cuBvQA3zwB6LQRublhZbPxdLnVOhHZRfbYFu23
MYv3ekUjhMqo7ui9sMzoLzz/4qfMvgbxhFkO00vAlm4Acu2QTlp/TUAo2wzeXq/fb9tb9P4Le7OT
Zmii1ISJMKm3iPuYL4d6zi/psm+3zax91dkh80Q66Fk/5a3NvrT8iPVvdYcIFvMw0dFog6/dNjhl
g/Ns8fKTzu4zp+QdmP0Rj2lSvsS8/FmM4yGNq6CUIP21azvsS7FB42TlHli0iyK4bmHaF+nLrHjh
adbAIGiC+lHaPxisvS/1+gsEDjYFy+90rTzQXEWu+It5RR9PfNNCbQkyIHNUVeUCd2mUmC82/XxP
VXXgwOx1wMrUjrOys4sec2Fq+tQXsblKjSq2UxwWi8mNMLRnQ/WRyIoVsNH0gT58QEyzuI6OSc8P
faRi7KjNdZjJyy5o6Z0JKEWxadZQPov39oWZmZ+UsjdrzYcZM+6+5Zr9K6vclZUsu8S/K5kylcsN
s5K4GBQiGqgWH1IrvTfrngWadAQAdhgQZM27yuWmkpANvX0IlhaHtWG4yQSLFVB315YTsHuKoYVM
kNPkIUQ7gpivpCVLFnx7Kv0AHAvV21m4Guo+M4QNwK9bHrpTnf0f//wsOvmNlqE4gT+vFV8l/Rav
gXoWf/5EtgkcBh4b8+ZoN2j4+QqQcgyCn2jSPOEIreQXS8cFvf7/mpgtAXNtzOoNALxtL6JOWIgw
XdulJQe7NPHhM1cd7Z0eWVsX3/lg9XJrAXVu+VjIPjTs/B9co49a0oS3vWvphELqcmrCgmoRFH/X
3lUlKmnKVKGeRFGVU93Gsvo3myUngJtXNvGjKdTKgYnD9AQgZfjv2lQJrQ4QR0OVDi4I3CP9ypGJ
tLH7VFUeiW4vayEXmwrzSLMtCzyy5rxrr9FC+dmkpQS+7VCpn4A/BEpmgVbt2uFdN2ocI9R6CN1k
2tpLdHGh4EskSAT9Sb3neqFu3ynTjmsIK5EB86PAMYf6UFs7ZGiNERDw2axZ/OifWC2a9dCzAyDQ
nPeOxgF46drEo54P2itIoaGEm6PQs1I6WFzXxJHuuYCuYpLnel3xoGIOyQiQnUmol/ZOs2GGfWS9
f2/KNWK1j8cBK7qwNTtxhGjKdxrchbmbgRtfu8sLMxLS39ZNHNGi2Ogdf2oKsTLmubhE3L2Tx0Cz
aO42Kic1AdMDBiR7O2rKEfOqyRD4tDvmHPp9t5106atBL404gAGj+j6v+ah4rJ2qBG+OWf/0JVCc
OOmutpLLfIyOoExC+eE3CaL+YTbFbGKDpy0KS45UI4paHI03vsYHtWTEnGD1k5QFfHB2O7pmLwe7
Q8JUeS+YtAicYo1zYGmvLi3MEpZhcPLYnbhKFGhxygrde2R/NLY2f/5JIFEG8C4B//AHCbbEjDEO
0aNzqOIj1w4lCcZhJeIuhqZLG5MPXqQSIOdK9KZDViurLBh9SEy8FY2MSLaL+yEYzKe4O8mxDQz7
0+3FTXt0nY0hg7hY3OwrgdbRYMrCsySzmk1d2EGqf0kxcFqrHG1MAQKCNb9Y/mr/bufsq2mdkTTC
gcWaOp/6otlxwaIMFGkrJ2mh5nG9tNk1lrotcN4Shopix5NPelaGfrU3zF9p+r1hecTZ3WC/YYAw
sK1jAUpuuxeh1R/c9OX2Hi8FkIs9nuNYKkjCQQYN7QpXb9JAH5xns+yPecO2PTcPt22tfE9/ds9Q
nng+euuo8vsnQ96jvO/reRCj5knUF3dt/HXNb33z2m9pKxK7cvD8U/5jTv/RzQYDRXDY+kcPBbG4
BAdIOWH7fxjD0+2Frpqe3TwU8iamOUy7yiO9egdWmtb/DP5ZeLjR4y+WeoDyRkAG9n8LB3O4hIFR
oTzVsGS/2xTiqTYOY7+ytunQ3TiU82k7Tv/3UCIrestt85A06T5LoaHds6h3tZWTshyp/3si/Vnw
Uf5oxbaHnRTGL/B2B1J8vv2tli7uywMwCzJeqjmZ3yCCahYJUg3MSB2IagXtQEOR3rWad+rt7jz0
f4HTnEIAHtAowWF9c8De2FSZVjBkJ5aX7nIjDZRR7FohwqGsQlVvc/PIEhp1xTaz7rxhpbO1+BnB
EGCCgQLV/jmyWRlG64wFApCvn8Y4InEeVvKFaJ8kgKG3d3jZ1NTec6YZyjlUr0yyWogaL4UBxHFm
2FVRlexSEjlrPYzF+AIGy/8xNI9ltkv1MZuQATEIXYy3uhLBBEAsknvT/uVWz7eXtdAxwQe8MDcL
Z9wpstwpJ71L/4WVwLUVFSTKX0l91K2frftQZPuBrzzrF8P1hc1ZTEsqzPtXqJqBhNbdce/e5E7Q
dg+Ov5JXLh67CzuzACatVE+hJ4wutoMK4Bsff97evLVPNdm/yCnsDG9jbmIdzdhs+toMLO5uXOFH
ErQyjVlFaYOe9m2bi5f7xZqmf7+wmUjfK0sojZ8dsk+hk87Cwopum1j1iVm4Krnd67TAvjlKPZYe
jZLSeWotegSJYFTgLVnr+g4t8L0xyhXbi4EM1EnooE/Am/mbqsSYrA7uRQSysg3d8j4BLghCMelL
nImtF3+v/lwiCv6P9h24kNECxuDc9X4C/2ymQC9R8GYY26rwvw1FFqFO98/tPZ1c4cOFg17BNAYL
haV5EwqkfLbwSkQqltXh4H+r3RXo15qB2TpqoxKKJLg0O614Hwcon5Pk++01LLr7xRqmn3Dhep6W
DW1RwoTjyMCiz57ydongQdU9GdmbPa7ll4th4sLezNWz3FVJW2HPuInq0qd00ILB364LrC9uHUpx
oHIm6AXNKwdpLDpaj2CByPoQ8kqxt7u9b4tH9uLvz8KdpneZhF4lAFFemAzPUKVay/iXVoCqy5Rg
THwIcwaoNgVDpi9drICSTYUGi95Gf76GSwuzNfRS69NceriVwFrhYyG2Ve/Q1rxtZemSxdiqjtkY
z58Q49cepvrazbpSwyULrg+z6Tdy+KIlbaBsK8zblUR+edP+NTb9mAt3rvBqz8wWxjCGv23oo+at
SQ4uWkAZAKO4qNx8AIx3vPYb5hGkfZkfFD1Qfk1we8PWLMw+S01ZV/DRoedPvnrN3Lfbf33pAAID
AHJXNM99kBxc71DsghM1ASb23AaVtpdDiIbquDaDsBRVQBNpoiKD/suHOriyBYG0PHiraPFPXSA4
UhqCbjHIceLLJLCyFbjGoo95aDGh0oBxsvlp93kyUHeAPQnHivnX2rDDzPtcGfZOki+3N3Dx86A8
PskcTt2YWXJVARDtjCXKQNz43AHv8/P2n1/8PhizRvkdGi4Qjrj+Pjy2NMZy/HkyOButGyNluyA3
pyEfViwtfSSwJiDHNyca3nmaz9G1NnsdGYEpnLAdsjDTHsrqrm6GqQl5StP8Lxwb0lAY59Zt6FTM
aTV66QkOwkvUtspIBEwPb++cubgglOd+CztMMjvXW+dXLI6LKsvPmex1jBcwdK0ThTqx5aC3OQ4q
qimY5tB6fTcAav8qSvASpE7MN0xBXLtIhAohd2/shjYbNhrI1wLM4dbgHpHDIyX1EKgEM7Cxb/y0
K1lhUK6uI5AjY4pI80e0ii09YlrvfRF1rFY8fHbf2CjBowqO/6EE7wLAPIuifLC6WCv64dRzGpb6
qbG/2oqv7OAsUfttBLVaVL8nDVLoE11voAeQQ8+ySp6yRqtxs0EwWzZ6w4C2MIdj2lXae27bybNF
Cn5ng5JlLRFeOlvo/pJJyWKCac+ygzrreoeAhPispZBK0aG/hlOw1gacbaUFNjX90shsK6uRaVwx
uAniH8+zwEPBeLD+4iK6NDK7iKTbUPBhwIgWlN52XJucXdwovCcBCMSb8kNjxCp9sPmnTQ7aENIe
de5AwERp2Ur+uRSLbA9UWpM8mYtq9LU/2LKxE8AnMXeqZ0edaUEhyg0GpQJV2yuxYfGjgLALQ1jo
zYJH6tqU67XJ4KROdtbtWu5Hwiow8cZuoLs13d+OE7/La/O8HfBGnCXwTxMwJ1/bsphLcqbZmAHt
MIbkKJzzYnStR8cuoSmReoMXeFY5AmUY95tWxSggj633GVv9RZddGerCrqIW7EsHVxM2fEeoQHdq
C1Vgvznhzm0iS9dA+dM1w2dGIR5Lm0YeMcvdBAm6xz9iqYsY1FaN/chZ90UXMr3zR1FEKOzYG49R
zGvavffgoREVqtRzzwWympDI6jP4MsbnRi/VzrH6zyhAfZO6zJ+NBLOeGcBUd9Ij+abD+BHon/C4
k/l3XfJk16lsIuUBjq2UCgU+c3wRaZNBzbg370fXiYNOp04AvaITaMDJfqhcJ+iGCmefFTToBPui
+/JrCqKXEBgStU3zt2L85KmnChhJsK3sQLkmt3nTQ/qlVEEaZ0M0AKMFmdNWgLZJhlXihHEFjTDX
8Ha1XxQRbzHraVUWJrNtFD0ri1Vha3be0QPYLeTow22zuuJ/EwCAAQB0ELPnHzl3+oqpPhd48irw
fJhNESr7vRIrAXspJbk0Ml1Wl5loz8yWJWkG4LgeQiv5zWT+RhUQlhmSLb74yvlZgGFPmm9QsDWB
8sQ01cwe67DWjnXZOTM7EZQ0Hs5+qlWHivjxXQWnDo1UjhtXM/07o9fTl5ajlxbW+jg8YB6XbC2e
seOIEsGuS5i1Uh1aOt5oVRO8xFDZ+3C8iYXZG+nz7Dz6KmR6FVEdA0X568rJxp7OD7aPuiGG1SCr
+IF9gZVxndkNHjTUJmwaKBs+ITX8wTxVBU1nk8ek6MXOwA1zT0jprNyeszVOtyf0tZF9Au4EOpn5
+A8OX+vFQ9KdelLue1e+NL4bDqBdWvnUS7EfWK5pnSjR4hF47Vk183K76wg7G/IdU3nxyiYuZVEX
f34O3WUG2i4qxZ+X9MjHI2DCrrMV9caiP0r6F27hAaTvYPwWX23+GGnHSgeNEqbxGYnPiZs8EFBr
92wNo7V0j6EDDjQYgM849bPLuM+qxOj9DiPZE26+xCyxHaWVs9X6lavld3t27oGXlmankEDfGX3P
HpZI8pj1gx70mnmIob/qSBoCER3lLQv8dthbrtoMfndKTeudpGNoyXrfsSLSBjMahrWbfOabv3Me
sC5MI4TIIJGDX/tMauptPMQDOzfuD9v+6vf/OGt6TUsB79LELK0qLUPyOpMMzP3fuvYl8R/Nehvn
zwlY+24f87XFzDaZgTw0NTkW49gy8ItDN07TyyunedlnsGFT5oPxn1mS0CoK9tayBVsMyubxKEIX
FR7qHtCXXLE0y7r/59v8a2mWdWtEb2hcwRIGSvQQhCVNmFFlHc04o9vYwv1EKyjdJjVuR12i23p7
Nxe+G6DOSLrBI4OC6Xyh4KSqQQVeTK8mQLydwrtXcXaIS2fPM/Je2trmtr0F5igQe6EaDJIq8FIg
Ul77YmyBZNYXyQiEGeTj8vGOpO+aa2yz9gQwjBYXmzb9zP0mcPmvwR5Cqh/r5odnveDFEGAbMe5M
Hw1vjdLwY9xDJghBGjyFp9fwvO8EWT0tTZJYnkrjXeT1hvDPkloAjv2jWvtY+8+3t+HjtmO7p/ec
ixtx4ni+3oWRk1zTbF2eavo8FN958YWBd7sw8kg3vt029dHBrkw5s3cxCLObikglT3kRA4Gz9bNN
DoSx5772yZnLCJx9tw1+vKFw12NeHBUmcH6g3Xq9NoNpZgqFCXUqrG0monTl1lj880h0wRCLvt2H
6lLNpCWlw9SpSVhUGb+s+OX271/okmMB3sTjhBYkyhWzj8Mg+YaarCZP/fhod9DcMQ+afG+8U95t
W/tc2P+w4Uk63UpgW1zYv2Z/93AucsZaARVQ55k6AedG/Of0L/B0IMQGJAsIRYD5IN53/WEEdVha
Z0Dv510T2vyO0mlUcac1bysb+Pvmvr4Iry3NYjQhsk9pnmFApsSQsoX+/9YZ9O9W0nivBRRAwV9Q
kc+N52aHgtX2IbdJHfUgGfxaxqr57rocQ8YOfp4+uu22w7Ab5k4suS309g0vRecErBYYEGhONoC1
u69JnPzMe9fpQ6qc+IfydQki5rHdeoz3ny3qfsr6ygzrlpS7xLHFp8IYs3GTZD59bCrT/EWHRLR7
gufAHYZP+KsmGh7WPYHu3xB797Sox2deFA2qQVr3lHraW+rm/hO0NIqNzyp9x+SI4lBS5ulpSEiz
Q8fXyQNoKlgbtwDjUSioJw6izUFGTVINT8we6EVmJkkgAMXdWSLHbEOvQU4isa1t3cb9XZGO9SEz
HLwbuVBHmwzJwa5wD2SqS3caHAak8xiXb0GBsBWMm1HSmfHZQFaPtgrmkExbIuvt2jY0LZr4Qe/o
3uehLLTHNGskD5zBEd8Hb2BHXW29pv8V+803G8jrgWp7lVmRC6aX5zQjzV2ri6dU6+xdOfL+kJFq
3KQVoE8YTtHxkuMyFLXdhS4olR5jUTenHs3AL45JtZ8Vxli2dMzEi+1r2p3yuQql1blfOZnaM7Qr
Hp1GNrucyAxf2FAyNKSTfm16w3uqcD+C8or+VGDb3LYKdUOP2HRb1LzdmH7qbhV1qtB34+GIrg+U
+awi3g+pX+MRC00DwF2AO6zMMTSMPDtgYIfgrwwibEbze195JUgHpIqU46URErMu1EqgRcJXnRph
ro35s965xauqGu85N6vsIQWHVVCh43RXuonxKGIGDo64KYADgQhTbST1Oy/6fic95oYMPPQ7l8XO
g2ElmF7BGATI6FFbkGYLzUpIZ2N63u0Cw2HukTml9U2XlvbL6JBH+RlIEAiGXA9NkfcbUenljvY6
NnsoIJvhDdkGJTooKciq27qaISLTafsDiSvjqFl9s3MTkNbSGK9xTRo85G0sQjPLzB2xOZKKwnNW
4v7HnOn60M/Cph1rtds0efaIsa6t6X/mdOeDQz72f9wOL+7CjYYiP9g2MBVqT1Tv13EMxbVkzMuR
Po5WSr5xx80KyCY57TG2SI8zgDJVb8fextU7tcdFQgI1mH5UE94cXSP3g7HINQh+f0WNMXSgQvIw
NlkRmv2X2tYhaet2m55iAH9QnTqnhT5891p4jEnotu0GM4RQihlyfbAfS7yUdlATHjfZgMHcrC/a
iDeseujiznpGn4jvNFPFWxFDIGQ01XCmvaZFdcvepd82e+qgMqLZmRuJXoDHFTTRu6yo++99x8pt
QfwfsoTKX8JRa3UV9cPKj60HyVGUanxvazp9+6xLNWw83+PAcuZEvHArZ3sLL9VNk3e/itaCOkkD
4gJL6v1OkKJBFqA1aVgwOMQI2hfgHHS8RGJLBG5Lu18dNexAz8Swi1soA6U5dFU5a+ljYfR1WLYp
fxpKuVa/n3nPf97PUOVGFop7FziB64+qYf2uL/vuxP20DvqqukMuuC1NiJ7ojbvC+zTzoN/GJvEW
VBsnQuR51utnuV8odPBPbuFEo6M9gKz6DH3KIow9L8eombmFBM9Ps9JW0u2FOx5nVkfFHKMCaLrM
rmCDVkxzhJE+IspVoGXDRF0JRrKVA4Ktmt++GL5FbDAhR/ihiWTGCbDyUqWP5hBZAtyaG5VFaPBn
fXTb0OJqLgxN/36RscQ00xSiJwyJx9imQVms5K5LqRhqdIBXoK2Dof45o2aZGhI6pVr6yC11SmX6
yvpBgOd7+KXo8BSnDiq25gNGOu7bdPin5uPrygqn7Hi2lyiyYCftKeSgo3m9RIgwZTboF+OTqypJ
g5QU/q4F+cCrYxZWwKH8EZGuZXuROTJqe5ffNwVrN0M9QAp05NkXjO8bD5CejjcMIo6hInXyWhlu
EfkCHtBAaHYbx7q/b2JPbXFB/ML0DH/gPmsPSZfUDZA6BtvmDhfPJVPkKcVcS2i0TN4PKQZPTQze
RYS6Y4SSNkq1ys/HLxJf5SmWwn0CEWnyK2686lOiI5O6vTlzVNF/jhHeLzbUL/B0nNeiciN2Omn6
7cn2X3Rtj4wtoE0ZxVoO5cgo1d6bIUHIWamtzp5q/7FqgwkTMB/M6X5oJOacuYmntxB1qSMkHQKP
Y9AQlBrKO8zxd5VbpLsxXkMkLzzZyFRaBXp+4pSaj920hdcKIKjoI7PchypOIV8Sm2/S5Ue/ZLsk
jZ9Wdnd6Cc9cj4D+bZKwwUAK6ovXrpePvChL3UWsqN3qntBuvOeocG0Gpzc3qnSyI3ZBF4iVpv9o
dcS/61WqHdFWjtcEtSYvv/VTzNlP6THRZAiSPk5EEFXRHn2rflbW+McdJ0hmumgDAcLh4mU3j469
k7kid9JH1zBC3FRBS165RON1WHl+LwWuS0Oz9wnPuSYh25o+9v57BkIjBqjp7a+3ZMGZZMshswcd
onnzTHK/JpXXo1RhjIHm6JAFWonys2OAwpGPwSgcPBtM0QhOs83ylV+1mQ5/VBoySE+B1a8MGk0L
0PuKQHsfmmvKGEsWwaEJqCwmbTDPO4uFhURVmrY1Pg/z3Ds8/N175ehqY5TcP6U1wc2pszZ9UZ25
Jhu0dBGApVFHqQRsblOl6toDmRS57sXKOpkGl7tssMzXAnxfz66pioPPgfAi6LdAIIvU2yTDlZpy
6m9NZSS//vjDouUKJBEKyr9ZI69/iOFJa0h6aZ1qxo60qI5rVeQFz5nEnaZBNBAjo1x7bcDkZZ4n
MnFP5b3hPJZrw9Frf37+EQdtpK0Fop5OHBnbo+d5e38WQsXVz5/yvIucoBI2M4Dyc0+o/5biJ4je
2zXNbXPhUgY+AV6PA4aIN8f6A3pnG7Kg5FS7LI9BB6C5YGGiEIADQ8Dg8o0LRYKnqf4od5wC2I1+
bH3UYiAb2yZ5hpRngGFHa5sLt3rKNEPfCDTCvuW8lF84RWIVIO1Ewd5w1gCQs93/z92F0+MDYK9j
TnS2+7mfqUHjuLuEbII0Jy+AYny//QFmJqa4cLU5sw8AYtGM5RjAO7nuc35omj9DYGMF0L2HbwLF
A6kmgBCuv69XAhQQ271x6nPog2XtPR7w77dXMHOhyYSD+WmAhVB7sz5Ak6RVGdKXhXvyUrMP/E5L
3/Q0HvAAE/2KqdlmTaYA40QiMYmeTbLU16sBf4A2IK0SKDEkfhGw1O6/Uw2FlT9eEaIXxpId0N3j
wTqL1cJEwxtvQwH8DpBGFQ178Z4af/6E+v2kmHKiiVJ97lyUo+jglHI4xaO1YaCu69MN0e+7fm3g
cnKhi3Tg966hY2fjAT4NB89BnUbTxYOuuuFkGH15qCGivEkb8Oi1XvrFwNGL/nz3Ls3Ndo9XLgaB
CcxxngWoCESjSja28/O2lY9vQuwZHmcojKIj+WH20uxLtzd1bziJYZIfJztPnmx7CLLsWwukp283
wMfl29tGF1wdqR1eoJMiOoQQZomIC06VsWxGGB2bYDTPpOEBtVYS5iUnd4FZBX0YGvDoTV87OY5Z
Z7UAsJ1s6gbqLW7/cKj0tz9cGpidIiJ5b8PHh5P+BrH6wN7axpr04fSN5y53aWJa48W1AqEdyZiC
iWSvgwFM+xmqGIW4ldi55NiAJoI8GN0kCI/NSlil3nlx1cOKEoHm70YIwmzJX+3WVLsCghggUmv2
zRPX7dshzcUpbf0tehmBxFvCJv/c9qyFxxnwINCd86YyA5hpZ6eGdF7DcwOT3WWLg7mlGDEUKIym
gPTc5Q6I1N7kGs3YkqNdmpytjGpA+1pJJU7ywao2Q7n/f6R9Z2/cutbuLxKgXr6qTPOU2I7tJF8I
J3FUqEJJFEXp199Hubj39WiEEbLfU4BzsIFZJsWyuNZT7g9p7ednX6fHQ7zWXUxcGz/y8QKz9H//
fWDUJ8VjnNFAC1yvMeZWugb6a3dmLveTqSGxJqi8tN0noywTqFt8mXkjvoGiUQxsd3dOshc9tsNc
/Cjyb/9hFFP7bQIgYh3PNuNIncG0LNqdWx9pemCytRrW4iBsNMjQgUOTbH7N8J60UBJXxbnQUXLf
U2/Dy+1/GMOnELMcpmtsR8s6TZx5exDDjv9bjorzaurqoWKBf0+Y8dkUMaFSN2vs7uzx6sB4e7Lb
J2Dq/nUMGmy0YSqDZB6d0PmdL0F60Eou5ZnxA1r5qO7c//3bExG//1d9HBmwCcGA69Wq9QPtOmAW
zyb0t4T9p0OPJBkPxBRRbuYrTdfFYA6uRw+UKpQjpn/+6fh1YWqbqnEhz55W7ovh5IGlNqipr3LL
V9v/MHOTWwbuQyTKoCRfB2MAt3o46odz/M6MneuuTNzCyQhsMUDOk1EPtok7+319NMqcNoo8ox/2
xdA7SCq5LIAsyBOY2ZCRbbwXk9JnRcQHbvQv9z/b7e5BQVabvGnRAEN/fHaISdHEZmd03bnT9Nec
qV9BkPkwWrIyyNuz8irMHMdl2s0Ifk/fnfvC+aMOUFVCpej+SKZNeH0lIwTsjlDPBmscBbnrz0S1
WnAYx3TnePzBDXeDmgeURdoQIirhf4iEcgdyddRUbuzW49ZtFc1l3Zkaw4NTizgQVh0kDVLBXLYr
DOQ5ims6HSasoo0ev+rhLpi+4Ke1TjzCasOR7ZlVfbVBpD5Qi7p57LXYefB6XUadrQYmvQADnPmN
W8aHzLYYuq0NfR5gxBsleur5jNljVHW26RMh+P7+jCzsx6u/cfo2n/5Gc6y0vBSiPTe5GtEEer95
Xx5GaOWYWvk2FCy6H2/pW4NJhwIPdIAmCdHreCj/uQJN2vYc13rl67Gy02sRgZR44vmq5tB0cs0X
FtSNUG+fbHMh/HodrOmsUq0r1p41/WPsP1Llm2O8iOGLBoHdEvXkg0qVvdWgel7/lsbK+3ZpZj8H
nzbWp5ltdEXxkq5uz23Zommm9++1079IqnrBWNo7Q6zxSOfGSH/XmwOzQ9R6UVmCXfB1REknbzmj
bc+5WrZT+1Hb1UYK42MdNYJCdtkDy43s0ulQh0gbKw68BtApq9G6AHePtfKll84nlFaQa6vmVFqc
7Wpe50UukpGfmx7MiJYpFyryD5ms4d6WVtTnOLNcEQ7MKH2paDyW9UnrslDJlSDLk4CX/6gn/3/n
F/k8UpWpiTTvIblxzlxCGiBzEyX+CbGY1qc0S37f3yGL84bOADCWNp76cwCZLdpR2oPGz9yrvwzl
sHOYjNI2WdGOmiO9/47GRTdguvSBoZuzdNqGG0muG+i5jGKMvL4cI6IBi0S4Yvglsv4wBhgiiA2W
fxVlXkSD6Ywh8CwauATM8mtdg3JRiaSk6NR/hE1OfxyEiwDAQE0AtnTzKwHgYcmHlLbnEjIi6JH4
RnxQ9IOw3u5P9sLtBiQTXjYQhTZU1KGut0xroQWeCsQR6pssPrSmXLnblnKEqwizHGEAMTrr8wKg
RLlh4H45sO8WaQHw7nOjgSfSv+Lt7tv6GNwf2cLxcxV3dvYVBTr0hY24LXutzThwW2hg7Fr6lJHX
f48E2YtJ5BZ53e2RTsrSa6eDzqLv8PZI5FmUHy3e8OPT/UBLH+tToDkxr9OJCXXMDneVDl/s45pN
1NrPz9aCp7ZJZhKMQwIGYnoCWIi1etfiavg8hNlqQNOjKAxluhTYecDd7lQEXEG6KfjrqJchVkpA
tWwzOCtTt3CogFCA7eTh5LrV/dQtosDRO2mhw1sMUVeZPJrUKY6xAeeU+19pKRTEXqwJEgGjoXl7
E3T53Ks0VKY9jx6dxNwl5NhYK5frWpDZPJZFr8O0u2/PhI9wkXlrnfcUtKj7I1naQp9HMttCttOC
mu8iN0rcfTyhLOydqb9YxlfTC/93kaal+SlXqKFaylmO4YxJmDoBXtqtFcTtKeMrp/7SGv88pGle
PwUSxghMrTqi5U2GBzW2nhxq/Lw/loX7GPJ5//P9p3/+KYTM4U9sKJg1G2+huPyZGlqgA5S3ps6x
OBTHQf0DJX4EnOUXOq+dpM6xlWg2WIfYttRQKmMV3R/N0hpA+Q7ERSCRp3bQ9WgKCuKNnU75al54
T6JBN6ehagU0luGGPC3rAxdj83Y/6NIUfg46W91JnyWSlNhCWn4EQiUxALo4KuXL/SgLQwPPyEGV
GpgU2ErOUvEmoW4Mf8funA7V+KiPtdypeeXuXehFhcId+GPmdWvspqUk1UFeAwQEKKeY09mmEip2
0qBheYzKo92+N4790KR9BBeoAIyzbW2L0EpOJMlOhMiwGVfeOwsHB+TY0W6AmjQuq/mqqToPwOCM
N+fWKP0+NmGz9qqvsXYXZhZB8B/ciiboVbMxwpNBrYu6aM6J5h3SGBA51hw7CYO+/MDEaooxrcHZ
MwdCAn9B5uABoN94vUbNtOcFjbPm3BTZo5UT1dezBgah9N1qJ2g7pakfC/OlEI3f2Ekgizrb3F9L
C5txqkGAg4Del3lDzBN5Qpqh8Go0s7MfXv097bs1uuWUx9+M8n9CzOkHeKBAHKp16jPVdqirnrLB
hlHPsz5mPrP5k2n+h5UCx4zpE0KbB6a217Nq5GCUxqZZn9OSvdudfBFd+6xIpG/3p25hs2Pv4feR
hk9AjNnX66SlNyO367OWmXilnYrua8cf7fT7/TBLXwjVFaS5QD2gYjw7loUHdpATN/WZPHLr5K55
Cy+NAm+8Kf0DhORmyQ9l1+NL1JgtJerrByHeWwew8JXTeGH3AsgA8BxelWBIzisq4KszdQAs7lzk
1qFV2mDs4AVE5UqYhaU2aZpMEC0AYuAyfP3pAaWmZZ3HKppp8oMl5nfCvd+8c49FoRB/QF3H1/CP
gvtf6Dbq1KZG0whAOOcWppU63BskG9SzBV3kcOxGN6x1xbdjE/4QNA4GAiq0NqxV324XxhQWBXjU
ZDSgoCeMxKf7OpdjXytlrp6ZFpovQtveH9Xfybret9e/P7tB8bDE/c3w+5ADzX3ICMOJHja2YSfz
M7wAI1qY267nv/S0+oYXzXvTjBumoEijjWWg5C0JR83ayME9j53ie4kOuTHzS0aMXebKRyY87BW9
PeVjLULV6F6g7PxVxnGgx2xbuSLS9PqZlgzAKQFaXCwjgjocB47f6OzXBrr0eGun6KXz17Kxd7S3
AlsxAo1rD1SILW7OlQr4HHSCty1IJZO2N0qDOCnnfRWvtN3Mpj0mnCX0MlK3O/RVq59KqYldnOja
E2w/U+GDWFBdPFP9pSi8eR5i6tm+3W2JfRp/9EnH8lBJXXryiF2GNnN/NaxBzZR3w8puuF0gf//M
SeneQadmXlZSzK5yAAm1T4MLps23OLy/QKDZfnOy22gBAZqImiy49M50nX5agU5Nh2SoWutUunYR
1KkbWdnwre3GwND6CBYuqa/VcVgT9FBLYwOW4cFqDChH1uUeOpbvoDr4reSAJjfkUXHcvTSzXVk2
e/xcWMFsRKVVADkEpG4Dhz4j9JBKl3bhIPEAb9z4onJOD6ATwhcmNz/0wX2IKx0dbr350rH4WOTe
Y1018YOsmlOXVKgap3VkV+CNZOk2M4buT2zUQLSTrA0bGFL7zIFQcUn6rWTuW5nxDHAieU5k2ftU
ayNFyx/0KflIjdrw+wTWuZ03tvs6hddY0Zu6L9y8jyQsxcOU0lB3lD8uywIJeo6blqDtVLC/VGrf
EZCegZJR6tMh5RuCenHtkyT/Ll37KEr+llpe2Jfu3mT1xdLak5VloWEkT5wne0nUvcm9BwIB/TRr
DxAqfgPHep+Y9g78IUj0duHYjiHt841m66dCtrusqr86pNmPVnwck3xToTY18u9VpYV9a0XCUU5w
lsG53HuR1TMYfw67anC+ajZ5yhOBvrHXqCEd7WPcqKhC1v27WapvldGHqJee7UKP6t4DwSU/l7RP
9oUigDx3ZaQnWAmuHiWp9ROWVwc15l1QelkclKMX+3LIk02lxSkoCel5NDJUHPvsKZVtaHDzp1Ja
zsaE91AIrD5kWvryhxE7zaFOs63dwdQN9Sybgf1jDCHtcnNrxcXedAqQOyCwGYCmBTCyS96zNGkO
eeNpoVOrQJA4fegC7+2DdpYEXcx+SA7BMJtYK3jWhS0I2TMAlaF+hmLdnEhYlJXWt1RYJ1PxfmhV
9ZaIlU3+t110fUzbn0P8rVx82oR4yeS8lZ11Ur1WPRNTjyF52Otvg1KVQwCOGs4mywg1dUNQwB7C
i2j0vZpmatQUfwzV3ZZQx1Wgdiw/6jrkWFSnqmvRFTVq+1yoDfg7dlgag4jg+T2GUIofX2mmtUcK
R5mVO+c2GUFh0wJAxcBZi8fGrCSckkQFNEKTJ9tmQSvPLdylGvbsxsnKrN2eXNeBZk8o4KUthxsj
krZxVykf6Iwl/17p+BwCMKnrw7GzeqHgCS1PKWwTsq+s3tT8n4sp1yFmNzQrwTlk03TRIhrhNqn8
UNfSQ3eGtMSlh+WFkrmKB/tEWpnNFOgqjAASbJ3sximBkx6bre52zyUwnVpiBB4oSYbX0XBUx37j
aam+0dnIw0ZVfuntEDGjCwlNiiiG6/goBPRkPHu6HPdCoU+KXX7rZBOCpNbvR5nnOGHj5JhxuFsP
ktcRa8FupGP9IuF9vbeVLGiI8l2t2WOvqCCB90/FaDwqQwnlN/OY9j09SV0U8GMbnmyvjERnbnVc
AB0zvxGa//CK5C2PC8sHx0oLtKZB0uDJ9zITPyyNH3WVnQZTC1PBTk7O9nE/BjTxDN+Fts3A0x9o
3iCVsaxjiubeZojjCgxO/cihMk1b86s6WLjL6sAURqA2zcZMBApdwI4lQnvA1tyl2fis5Ybl95l3
RGH2+f6VfPt+xccCEACOaUCB3lTfk9wFjSkV9sniIsZlVjOfdcNTp6dPlar4xLZX3kC3qe8EPUeP
zkKbDqT5WcGDDrQqBB21kzeWUFxJEpcchlLy55568CMFvxg7Kxn4qWyHanN/sPb049cnH85oGyx6
FHgWMJWujvaF05H+lECq7VgbTf3iFLzYd7w2AoHq0hacuuQFPU1lsvOwf+YAXh0A8IH0aKwaB5ge
NJMBqfsK/q51bFJOYVjNctO3nAQkH1mnzAcjL30eylxGNLZ+Vo0eP3dDxWigszb+IjNVPOGFb0VW
HkOkAS0Y9VVnhvqrJdA9NAXHNYx9ALXiEYhMqP59J6rFN17leC8u0XEADUqJMlvdH52xJUezZeKh
dpP0pChpHaLEzHeDBgli0REOTQItfehaCbUvnTpfWkGGr4TY/YsoGU5s5MEfmt6CL42VGaTgyxK/
TmylgIS/HQcZEQ2URKWxhTr0Ws11OgdmHwMHBOpCOLsh8DPvGtLM7PFKdsXJaPm3Rk+i2hKBWxth
iVOisOrN2JOndFXXeGEBQuJ1eriqkDW5eVi6raO4qZ72pwogni79U6UvCd/nCdqIIEFU1vvKmrsd
JZ7IWG+oKOJBO+8k4r3iCrcbBtwbUdddRLGHBLq5dq7fZg1oBU8MGBBccfLOQWK1I2oWu+VwyurH
obz8O/wQkBcLJlUmjNCxe2aFix4W4rxWcW0UXl/Au9hUfK2L31Qbdjf/Pl24okBjQFMb8OrZBQUt
1sKRsSFPmnx29Q0WnXQe+jU42kLWADjd/0SZHUJYFRrrp73kGKkPb8RtbnznU9nferk/nIWs4SrQ
bOKUGnK5lYpAavUHDwiIZarq2/8uxLQ0PmVzUnelRXWEoF4Qy1NrBkq/Qn29vSTw+acn7AR6v2Wg
cmoSjRfTdLU43uAgmbzXPGiBNEj/PZ0DOclCHJSq9Rt5J6bJbuSVJk7UcsTvtFDHLYVR1CXNDD2C
DAvw9vdnb2ElTGwodKDxdsJNOA390+zlVdWYHbPFCTqdoHfTnYlhlUAuELlmPb4wiwCPAbetoyRt
ae70p3wKpVqjORS46U6itfX92KXjtmSs/l0knnw2uJoFjuzBF70/wIWTAdyRqVoHiBIO2dkADSJp
Vyu5OFlmU0fNoKob4QzKyndbWOcWsJfwP50onTcax5bRdFDoZOKk9c3wpZYDRT0n1qKhM9agGX9x
Q7N7Ax3HyT4cBTugyWb5JVW1GCQdKk7JKLKzKMzK1yCNc+nsuv2SsNH4RQc+nhzHis/NOCrvWUJT
GArbPeBmRfmdj256ILi1I0aSMSg5MGhK3mVPnvDwHK80gkISzFyMchx9u7D0Loh5kUc5/C98mSfQ
yJAcCuR1VW+kyN2wb8b4iAu/C5jHVR8XZ79LZPuLM1MA7ahgz3RVHQ2y2kpV4rUpGASOjRKij7in
/cGWUZNA6693aYosRMY+8H4By6x4Y0oLvYvc8fapwXHyjoke6rVi7bsSFjd2ZuZv4BR/aJJbH54c
7aBlnEfc1LqDrvUkShNeb7Oyphe17KAr16FX8gEUvHLKXa7nvqFl0Bmxm7Z/5Bnpy5U659KywJKA
oLMNDOhNPYkVsT6qYJecTK6SU19V7Q8KeZejxqthpda2kE2grI4SG4DrDuq4s3U+NoQZiaD9qVW6
cjPalnuhRJBLrcAaEkpNRkR4lR8dPScfeIYm/2GkkwQtFHeBjUC36Xpz05YqQN42/cnVhl9NB563
ncFbKs7XAOcLp8jVg3c2zk7LEwNaQ/KUEB+cXTcOXfE4ZBex5mW9cDLaAJ1rmFMPHa55ega1ltpT
ckOc+vERbTsIdj6U5pum/L5/Pi2lY0iOIDDuQnoA5enriRsyJXelQ8TJrpyAxGbhF0PxzZH0lwrR
wkmT5nWEMsfKqbg0OBctLNeGDwMgqbNZTPIeLK5MjCeeAJURX0brR6zRYCzWFKxvAgG0i0eOg4WB
/gIeWNfDA1jcs+u+zi6md4ShCuHfSkBAnO/3J3Epig2OOeCW8L/B4XgdRSNgvlHbSi9CwNm+h/qF
BgMDB8CtdGWdL0Yy8U7EaABGnn+ujDITXRKSXjLLOGAtbk1R+V1eHXLb3d0f1M3NhalzLTRIJtog
eA+zb9QJa+xt6P1chuLB2bBxJam5OZvw8x40Q5BqglxxU2gbdKaTArjNS6OUm9qhXwdUJO12XIFh
/G3qXV1XUxz4vqPl5+hAqM++jfRUlCQknAU8owgNtjFLlJCfU3oi3RMYYxl/ZlD3QVvGz+QTRIdW
VvrNefE3PDD/ExD6Fhjr8ooWXOXppe6dqXb9zKTyo4MzREbYYQRR7f5HW5xVvNr+X7hZNgqBFJYn
FoRfqG5BqIgGmvUt+WeaxGxMsylVTdkX1iDSS9m3vmMcvHZlPy2MAqvOcCAND1NzfLnr/RQnwC2Y
PUYBZm/gFVpQmK9Ftb8/VQvrG0EgXQzwo3OLmlWok0C+zAXdP/9O7Nc1rMDChwcuy0QXB6QxINJn
2wfrTq2RtmQXpqIYoKAX+VDGpniHyIAdZrmDfAc6ZeH9MS1OHMwBVDA+JkLu7Mv0hRuPvYbjAXzr
QHfrYPD2SZL/+yHkqICLTkB7XExz3Jlt1QqT8YjvbyR+Zz6W8jVrJ824lS90czfh8kOUCZiK/0IG
9noZmEUCI3nLoRf+F6nnSnXDGeyBIeP0Atvo2u/BoAzMjFnb+9M4ly4AOhWRwfZ2dVTqpz/hOrJS
18B0gpR9Meok0hRzix72Bv4CP6Te7kXFPhrLOlF7DM26POrdn/vhb78iSgkw+gCIELp/QPZdR4eg
WO7C+6m6qI+tDHLux/8MIgEs51OEeSe61NXCZDYioKlrPfG6Lt8l1cXaQlkcyN+CH454lIhnA2my
mBiJFlcXKTflb9l92O7j/am63cQga023E550cEGYQzpE5+X12JTsYmZeG2S92YQq69eoFAvrAWEm
919IWOqoi8zLIlLPaKM17KLm+ZmoOoTBkqjyXo3spczMoztqYaLZUNBBD5AXK5v6ZoyAkQBNgn/h
cbcA+Ohtd6wzbby0rfD2baa0G3S2239N4GdRpr/i0/NYmSSXC3eyGiPbdAD+AQJUxeBGdbGv8q05
ch+X5/2Pd5PMICSqTMCxoCINmtpsedQwloJbbqleHCHJscSD71JIkoU68JmhZzTZymJZjKejtIV8
BkoI8zKa55XtmDVkvMimSIOeWZFTFkePZb86aIrdH9vN0p/G9inWbDq9qjQM4iXwLWfjxTXarWjk
kz1q0X8JgysSBhmgis/rdQqL0Z7HQXTJ4Q7jjw0PcumWft30K4nFwtxBbAHCaxBSAV5nzpWArxjk
z8igXAz9OLI32pwN/t5mycq03YIWwbFVca9AEB5VIQCpr5ehUXNaA6OiXNRKf3IM6Y8UlInxobTg
iFhAaFloZdg00jomCml3Aq3zyBWw2rw/rzdXz/Rn4OYBuBZGkzfKUYocKgAxoLo5dpqvxlFcRSIl
kI96LqmAi/TmfriF1YJwSBW06dIBC+N61NSyFWgAYNRpfshcCEm/dGtStSsh5uxCr04VyySdgnzk
rNBvur1t13B805q+SrX/Ttr/H4UxOyVz8LBR5eqVS55v+nJD6UresTYE/XqW3LTCnm0wS4JWPhCz
0BnJfb1/vf8tlj49khqAK1HPQKVpNgpTrQqlUFxy4cavxM0DzfvS872mPHjDiPf+mtT90qShbjd5
h3uQnZo/hcss0Y3Y08mlH7+n0MuumzW98LlDNFgQMKP7FGIa8aejfVAE6/QMIRjKoke7MF4pmIc9
BJ8vSs6KXTtIz6e8ahrfMsYvuhdTWPAO74a0QgiEBoQYT1VqwwHO7djKhl/6pqjFurruOipyvNl+
b4yMmTEh5JKPDxXEqSRawd5a0Wb6kfnCxHk/3THAZd5YqMGC2hzaQXUvA0oN+6/kwViT2EEP834M
b4YeEEmVmi3QGRddutplyFGCLQU0jVkP0EzrothXSPaLZY63Ea7Rf6vsuopaaTh7AewEZGPd7+DP
Qw05i3+3SAtDrYXajAokbmDVXhaKwhKHCiEOOlrhu1rVu31cCgUVS4FaJNcdsVXUttpqBXZ4DO2t
znfVzvZNiGztIcychWi4pv4wYZOprWkwL2B1oJup6hMr/eEIW4tkJ0pURS07bIG6yeFxDYFEVwnN
1ASDNKg1MMTUpx5daXcQVRA3MoGFuhcUag7J3yxW/CGuHJ83MIKCGql+NlLT9qmutT7TDAb7Pdkc
+0wrjnrv9DsVlMJt5tnVMeVeEQAyrpyUMv1Wlw4wrZUri2+tkKjpyjSvQhS0B/C+h0bZ1iPjkTAy
K+I0YV+yWDN24F86b0WcGFu0vY1w6FJ+6BuSHsrKzsFXVPhBgXumrxbp8NA6antJEgeQAsEA+ISM
3RaSVK9JCicV0jskGnSnPJhjm+2oZzXbrlBZ5CUgQSSo7oTwYbWB2mnzC7hFJEiJlQfIojGfhc3D
UsFFTKgwosY2yk0PcuyGOwqs4VwoBEsZ98eKJ+YhNYCaiTuN7qROWIRWARoTCRx4oP/jQWZb6jCx
NZNgYFKGEiRbP5HOcGRD0+EDdf2RuLTwpdnbW3VUu6+uMhW7M4dcGicjmx51qUvrOKlvpX3q5+h2
QCUHaAlTVdyNaZGzQXgetYQCrQ6cHgxnVPXl/ml68wwG1GDqfKAJAuQ18ofrsye3vbpN3caGDKEV
JMQNKRm2ikOOgqCVmdNVKtHCgYKA2OPQisVFOsd8ahqPJR+5fclgypQr41dTUU/Ss/7cH9dimKmA
hQotOi/zF4HKhgzvEmJfdLNWfEXTv3W6wbeVbrHd/UiLhxfyAgMiURPme3Yf5RD3FpzY7gXGqYGT
AJ7ca0UIVPRr1ulv92Mt3X0QwsabFxWzW6ZP6loMmV5MLp4sXR9H6YOZ05OiS4D/3ArMIhpqubfC
3l88OdHeRq0RwPyb1JLlKcydck4u+g8XblfR/SGt/fosaWgMb6yUCr9uV+C9AJRpdSuVzIUljvmC
uCIIGRjBfIkDS5h7oyXJRSvyQ2wk27zOwtKzvkDrtvKV1F5ZEEsjwlsU5Rd0OkDsmRUnXKfPRoF2
0sUbiw9I0kdNlv6HIaELDDL/1BgARfh61w4oV3XC6MkFtlQBN9WjU8FTQftdWzxKlDWH8IW9BB8a
6LMCFYK34LxHCgIWyYpK86BCDtozeOzUyjb5uIauXgszS4OyrBfQpBy9y+hcUr32lX6PpGnl4bC0
GD6PZZbJ88LoATdBEK24VP2+YL4hjwyY23YFqLq0VT8F+gsD/JTUsS4bpXARyOi2vfPYV092AXWt
xIDX35/WWimjr8zd/Lgbba40aTsgmvBeDCXbcnt4ILjM7m/WxTCwG4VKkQfUzrycAw4V8phcepdh
DKrsC8BHirK/H2LpOJ2U6aAgCEnam54o9FWY6Y6T/G5MAqESHzgst8oCkAHuB5q+9DzpRJcGChwA
9sGmZhrrpw9EIP9cMgeuSgrghv2fFHkWzNsbEnkpckGwMQD4+99FnIb+KaJO6qwjCSJ6bb1hFfRx
2KO0fsBIy++rXaIzkFrW+huLy/DTKKf98Cmm3SOXbQbErM0ioGWB9OrV9oCyZ8Wmzeugl+bKK3Dx
A6IYBjAXanKAyl9HHNB1V+MkITB43Yxw34ktwMzJ9yz9dX82F+MAVTz1IbBY5tDmQfCYokEFV6zW
hnwhZBjYj9hrN4Sv7OSl83y6PbAa0TsH9uZ6QJoiKECIxLuwBnxCN0q7NZvY2/olXoDgWQHuh9sI
/YHZWkTDPjcaIe0L9HcuZW1uC9f+WvcSn8l6arMhArQn9yefAGiyJlsvM37fn8yFjY2GB/JA10Y3
7sarSaF9bGlpYV+0AbqvhYirYBhhOOnWyhjdD7VwAiMU2ITAQQMCPW+8UNqqXYWa2MVW3ka5i3u8
JKi9S+Edsir9sDgsHFSAT4KOCVeo60/XqzVtq0G3L23GfYcYG/i/b/p6rRq1FAYSdBNQE0bC6Jdf
hwFsqmWVmwCG3bWXVtWFb4AwuRFmsiYHCEVk/Nbs2MJCMZxJugDCp/OlMkHD4SvaW5cGuoqPg+J0
UKUmmp/GDRg8Z0uIAMY6CnoFSd1EtZ2itwUjZ19p2EehiuoNNBpZ+zpvtB3UKiC4bxUNUOCa+VjT
uH9AUik3Sl2loZ0VMK7Oezb6yA15YMFMKcRf9TFQDTgSrRHPsahkCM5Sue/rju3TJLf91mtsGKLE
3jGpCYqClmgDwJWgXJIqZX2OFc/4opMEnJW4GAI7dSjKdqO1JTpPLqTiFH72PI50uPEiF6xEFBej
gIG2ZT3BaMPe1wDl+o1qipDBKsC3raqE32g3nuKs/1kW+Avc1IkPPTDdQYsrEWBtFfY1pqQH0JQh
KaBNPiRx421ZrRonLlqYEdXia9yrcisr3GmxlbkPLhBE2yQmVQCShnyIc8qR/MbggWTxbjQ3GWAE
lVY/WKjOpDgWujJKQfbH49R1DgwNsR0QG2KbAd/zoLFRvQyOOTwWTe99RcdFf2hjS40URS39TKeq
b0pDPRS2dD5KggHRxhgPCYBJYQ5nkwMMav4yT7yvtIF7Fjg+7XYy59y4QGwFcKDX9vhfo2/QLg46
lnZhbvASCHoj9vGYg0G824IjFRsgCvPJWMjkepjDyzZ0yNgF2DxloFUZDzVwB/900lG2JUntQDVS
91BA4+Ykass8wIelP9sS6KAYcl7HuoFHADEzZUdFr73SROVYWIaUfipc7aXMG7JyFC/cZug4gvoB
YBtQ5vOOY2+5zCxaG35IyRiV+YvSfQjJwIeA/k7/k7VrTeJblRI8jz8HnF3ZRgLTMsW1LHB8Lk3x
XRo/S3JOk51lPKLc6bfqGIg1qNbSafI55uzKRtYWu52CmKDSxCJswMWzN/fP4IUrDYK82HVTZwcQ
wVmINOugTGARB7kPDwUeyIRt70dYGgRYklClgAvz9LWuj0Qa6yADYTlfhPFbI3DsGgsg+dYY43+V
2+enITy70fOb+JI3wplS73CpAnN2oaWlbOCSVe0aBpEtpat+yq4zH2DuY7zlpp0FA3TPA1imNWHe
ZIDAUYeFGEH7mBXc/fd0HMLH4Lu5WKY4pWcXgtVTHf4HmF/L9StVBDVOaR4H/z7FUIUCEBxSB4Y7
r2gqXa5kcSusS1z/ETFMmkKv/rgfYmmdfA4xe2cylnNDeghhHVs3hyPUGv5rWgbz74fOGPRCUYa6
ZRv0GelglZxbaNxW3+2ejDC0loNPUvXValpk5NkayXZxYUIlTUe9Gf3iec+bUSsvJZ1WTO38AQYu
PuqGnUUGhYT4yuQtnVaTZyMSK5QfbmEyqCXTZBzdS+xmdZj04HN1on6DQ68eqKnzGwyeIiRA9Edu
3RvgdmR0y8tsUsWCIuDomfHZ7qzCR5cDLjdplW4abVSOKRJF9LwgmigGKMUWBVX3ipsZsPdsUKSH
kRxKmJ4MqrTQ9hUDZx7VSvshtlt766UyjsCxKV9TSJdFtqJ0GxP6zwW3oB6EKm/YlRX+P15cKItS
CdgrELkopkoUJaUZ4VYBQFqF/JkJKiiuAYG7uIXQtttAReT+/K1M31zmwpa6MeREcy9Ob0EP6v+Q
diXLcePK9osYQQIct6xRY7EkS632hmHLNkeQ4AQOX/8OdO/rrmIxCiHdRbcXimBWAolEIodzwr96
Ua0Tm0Q+GoZ29ShWRgHulOtCF80DUHPUBgvOZVtnSUu7xTwyhIrxfuTlK1rsvoHU0FHIWTpZEjD1
/+VI5U/eZV6kV0MBirxDj6zAmCS+OalYfRceSAB7/VfELNVBvBwT0kiCHoB7RvK7xoKVm88xwrH/
ack+pvxPVHEwG1WYNVSJqtfONhCdvCjJ3z9C6LmjOFFmXt+uwE6RI/Z0D7xEijApvuW25hOzeeya
5FdW2M/QtgIKirnPaPKQprpvle16tLgiAlm2D9wL6B+gaE6Tfz9RVmsKEA3ajXsQWr7SMPLIMOkO
kJHN9TVdDDzkUBS8O7h7kOo9l2MNcZHlWu8e9CxchwBXAoWqLwxzb47079oyf7Up5smn/gYcdooM
zJKKiAoQHci2zAs43VYvqAATi9zPlQZUVtjm03XtliWg3xc4UuiKmIcfpC4nVnrcPdjFo94zrOFT
0Xy/LmPpgCH2AFYDghCMZM0CED1sdYHg1jmAnC8W2zZSrNIlaiRCw1MBsxNsaR6vwVOIXGX1mGp/
M7cD9MLecu717NENNx0yfb237zuwSVkPHX8Ystbv+l/XtVy0k9NfMTvkFcNU4zBBTZ09giDVT2MX
7IebrARQj7sq4t9GCPyjP9elKtbWnNVSs4Gg2Qq3wMFh5aHP7dcmdxVOZVkxNGwjfMN796JzrGIx
+A/i1DmkQ3aoqvHO5WhYMEsOZtPwzUryH3h2P7d1+J4SV7GqH/0cc28jK0fAlJYZ/Pkpjx09bCyj
RHzc0UpfteDEWTlT2Ny4ndnt7YonK9uNipc8GcNDE+PNirmsAswgwLcAVyB4zLj23ogIO5AJsU6i
MN4bgjiALB/6dT46bMM98mMcaxt1ZM/bdJ6dgl9J11+FbaGdBW3/22wEJXdYgK/c7wmar6/vIV08
hCiMoNEQjTwAPzv3MIXboGcpdpwDyeAouz92oxX3orfJ3iHc2JYpy1ZdCTSHaioRu7e1u+WMlHhr
jx7sWWNHEItpOxZ34tgDkQQFzMnBKHmWWJu06QBJNIbM81GoCPcRwiM4Elu/HYaw3hnINqzQWKmt
0M9Q3eKRbt57IB8CB6vlBWHYlRuuVfS+slBIze2xevVqhXv4uDDmWwwMebQl2pi+uWjpidoWgP55
g2RsgXxE5f2sR+NtstDI3JZPTpuhPhkedbc9IPVxNLQaTWkUUO1T5JN8QhqEvjE9u2lpKvzKrO5j
908sEjSqU9VJWDxsSKciDpeQZmS2T4DpaKYaAcghAaQftbqNTffXTWHZEv6VIH/ByZ2WtGYxWgZe
K3qXrFnWrDUGVIHi82VEzwboJhYdKNQXTR5WHANw3CXOweXVNwKWr8khChHLTuNfGfMnEe8NUhed
5RzKTrvNOxs5U3v67YKPwB8ycTCNdDMM2m0BOtspVuGKLcVbJwp6s8eS2ZoeS3HIDwMQ7yP65tjH
Epk1YJlf3y6VnFlSc6rQ52fkULICBTa4R9rHsloTFaT/0svsYwAEtObYlouqaRMDProq3EP3Wk7o
f0Ftu/KpBWRWRTCwaN9y0uS/gqS6J9aH7nBwUKEz/jCZK4p9chWOTvX9WSAQ13YDaCR8/w0wA7L/
RfFMWfq+RHjFKx8vygviW3CMYropK92DUYfALPIAV61lX4g6MbaEvhh0YKEGOzMtwxxiGmU4oUWz
1tlT9NYWX9gFvIol0pssKNvSR5zsgsbjKLYFdZApJ75dAvFDE+TTw7YImSR0D3DI4d0vptfREtPg
sjcgRBT7iQK1QQV0v7gZgLGWENaoZcxBSkkWJ4RlHp4JUbmlzY8wchXbvXQuZDwp22bk034WcOmV
DoCgMvYOkb73yE/E0Zs0uzXraZ9FCne25JdPRH14u5M9iYHmlaHKhWpr9GA4hd90fkufrzuTxQVD
lQ5d3rIPcV66qDwdhO1l5h0cfQxQcg3G1jl+QYQDLAkUtiiyjTPj9Rp7jAxLuIdYR2Ku9qdEVVhd
VOJEAjk33iydnLyO8FjibNUk/he6fz2ZyUT1D+XGi6n7eOr6jIXI4yDRMojfdQKmht31NVq0KtAL
YewDs0EXPSohN3rDZiFEVBh0z3IP90af62uDlfqqrjuycwjQPq8LXbQv14HvleVv9LaeL5uw2qig
uZwEBpSisO5KcTe4iqfCxWVFMTKNUrCBt/JHhexcRj6kJo21NDtGumb41tQ9GShlgE/9hwk+hk/q
8yELZT7ZAXn5rHSL2Ol0rciOoCF5cEbzW2KytUOLX9fFXOzVTMzs4ZcN7sjspsyOlo2nZURQmwJW
X6RtsqyA/99el3axSTNpM39j6IU2WCaU4jaGWADZxlEETmxFOHxdyiW2FuifWV6y7KiJOzfa6vWh
VBHEq0TM3AAIcP8rwqn3pN81v4gKrEIu/FlIf7ZUGK87tzVes7rFizQ75rS7H2IDb/IK8GrWkRrh
wYn654YQxbotm7fsDZcIawhizkXaMYgwUm/IjjXYaeJdVm5jVEBthXe48G9SMTCCg1gL9JkIAs6l
UGr3mlvp2dHT3rLALf+6bmKLSsD3AOBDurl5Nxmeup1Xxjw7Ck4y3wABGaqt+6Ebd25dKNImKlmz
PRqK1mX22GRHh6JuvQcZZG9tqklxcy4e0RONZgtWxS4fcwaNnNBLgdg0rNvavBeTewNHfifGaVRE
BYtqgUkZ8RmxLrNNDChXo15H+TEGBXB2ZHxc1Y4GKiVF7L9oCXLGB+0iC5PsIAJtbVKx/OgON0ay
//RAoDQ0hLDAYsJTE5mBc0PDkPxU5bErzfmHrj1R/i7S1y8YG6qCgMwxyWVeJ+S8QckHGrRsNVk3
ae4Ltge+7XUpi+uE2WR0PuGtiQTquSJlRHMRyf1oWfQbd+im1Kz36yIWtxwT4wiWXclhP7NkLUy8
JHPS/JiNqxIcBQBDMdD/rTCsBZ8mEQNR60bjBVDZZorkBQl1rQvTo9FVN9CWIBPT1n7Voy9ocB+c
QnsdUyQlrusmL5WZJz2TKnU/iTzLMs9tJ4qyI7o3Hkv06MN5rEyre26K6Q8ZtB8a77Zl3H/2mQO+
VvAIAmoazynMds2ULbiFFlA3y46ue1fzzG+iO7tXlRzlRy50sy1E8EADk8gr57pFAwIP5pLsWNHd
ND2iWzZRwTQtWB/QHzAjB/NAaXOeWuNtlxcc7L3HPF81aBD4vHGffX52St2i4BkJ8fkJ4yLRbeV8
3smg0xfrj9I1OmJ06V1Pdr8V8ZgXJhD0Wwqc4FWhaF5eWp3Tz8/ip44Drnyw8fmIbfL0ZXC4wnoX
TqZpohsAOAuAbcTw8fnvj1wSEi81kyOmMn23xHgPifcjmIaGavqKKMTrmJKFT7sYWU0wM1QRlGCO
jhn7VQGMLPJHB0LRgP7l60dyyRFgGleOu6PX4YJbKMzSWi/iLjl2Vnmkub3XW0Bpjl7jm1z7D/xy
3yh89dJRwcmGarr01/PoZgK8DWCmeHIkaR4MHrnrm/qlB73uddWWDALvfrhqCEIGbXZbG6Tkrpmk
yXGqjtH0SD9/XAAgAXIPMFsh0TvvjRZTQnjRkeFI6q37d9Jurv/6y+ZNzAaefp+cmxtz+8pBm+Rw
BO5UZllbbj4OBPBvrm+wW+F9i+q3CfPMVEXhuBDkIGODVzWQ4Dxc1rNlY6AA6NOM9kcGEFirf8/p
HdNuQBHMVbWuBdsDuCEmLgGfg5zKPP3kMEELPYr641Qete5uTNFuNX0HJng1/qWXqm7YBauDNCTm
4aERTc2HbSlDVUVoVByZFz9oqR00hfWStCqc5wWrg00jqYa3qZykmG3bUFmTpYlWwEkL8EW/ep0i
CFUJmO2P57VkrASqI6BV7Mqt+elmfGAOnCog5Z+46QYw1ZYpv++yn5G2HvSNE/26btsLG38mYuZJ
09BlkTP1UoVvep+s0Q8EV/No6/nGLe54oa+vy1sw6TN5s7ijDdu4t+xB4KED4DdSoKQ0+vgF26wN
alchTK7PLBAAFijK64g5MMown7hOvK7PS4OLY1o/WztDfLuuy9LanX5+9t7tOt0MmYPPjxgnyABk
tPZAIG2tmnhXsbfrshaODFQBrAzuPPwzd9SRZ7HGrUpxpP0joCjX1fQKaDmFH124Vl20bHsIasAG
ApKbc3sDkB4msmvSHQFfDoyVFe5gAOaBBcTtd9fVWdoZPEJshB5wbxcQhpqbpQCOjrpjDBr3xHyf
FPea4vvzneeFJswhyrtjGzTGOivX13/+0m6c/Pz5nH0PZrksavHzqXWTpHfTcNtUihBtYS/QGyIr
lxhKAPzILERrmkFvHUzjHBPjFndLTtEL8shUnT0fIHazIwIxKNuhFo6Jn3mGcMxyZhgMBVDXFH6K
eYSweivCnyF57fMXTKW+xnth+04Q/9bcVWxvG2NlRfvrq3mpKt5xwEhEeyAB3s/H9PyJm+ONB+6o
KW6PJn5Dbt6kMXgWfpTlp6NSzPYD2QIJd5Ac4TSdWzd+Q5lrmB/BcQUwXIkcmwrh4dLqziXMzs9A
eOlVUkLM0YXt80xhdovfBxANQgJwOl+kqbXCqUo9Jc0xeQUC/1D+uL4Pl1aNn4+1+bCFyyCAVHkt
uJ62CAb3ZrLCtCYTnz33eHQayBPrkkccz6aZVYu0HUMLcKwBGhUFmGhQ3byuw8USSQEeHpgo3KCb
bO4neRjpem5mYZDfg7sE98v1z18s0ezz0pRPTBUD5mwUFj4PrjGja/xU+xVZigSaSoXZGjVdAgTz
MA2DsKNgLM7QG6Lw80sS0DKNQ4+k4yWcsUebSKNR5wXl+CN0NyzOv7BMpwLkzXmyTHbpOYx4LTo9
6lLf1g1KsigbmvcceOiK1VraEXhJB8PmqD1h889FFVQbUtBre4FpPBjgL6mMfNWPirTF0oLJGTQY
FDCgUE45FzICxdSMKq4FidPFm84Q5V1eaIXicCypgvQsOuYsaGLMfbFgWdb1GP4+ut1wNL3ozunp
zmjy9edtWOI9A+cGwoBXfK5Mgq421ickDJAMDDzRP6Z673uFiv3wwqvjqECAZaEhROKMSm1PbIAT
7mjgfw0DOtSIJfuV1SaPaBAHs0ehuEDkiTi7xCAKTVwYlzKA/gnHeC4qB7pIKDIvOhZFoT/nXv4H
5W26rgZz9DG0BZbF0Pt0085MpkywnahHJ2NkvYjj49ps3mnzfn2PlgwOCVr4YtBEobtg9nWzr0YQ
F9TRMR3RLuEJx15PURFurktZ2iIPCTlMBIJaFHHYuQ6gHhmzFijRR4/8acYfI//O9e9D8fPTUpBC
xfwGDigAuOeP/3y0urR18/joOgCqxjR7SzAzVq7bVJWrkfs8s4MzSXJVT/YEgOLZoOtpfGzAw+vU
7CjImPrgm/1ZWMk2Jc4z4+TXF7QDdA7wEQlmA+fDjn2S2mQMYXsj4FkSJLsza6ePD4mjGja4BOaS
mdMTSTMr58C4a0jtRMcWSIFr6tn5KgV8yaYxNes50UjvNyOIsxKjmFapjr7okk+xn+cV3SAfX6t8
/ILxQF1U/NGcugCC4KWYNY71JjqWnrWqiidtKnxq/k29P9cXeMErYuSSAmQQM+nAlp5dh0Y7EmNA
IfsIXq1oRTHysCMehuAKDhaw66LkqbqwnxNRsxVuc9f2BB+j4zSKQBvHYlVOOQgJ29DP6wngyJ4/
TejuFCrwokXDBfYYcDbhLPFUPTdclvKR9JhDCzILwwJTwv8ghy6TmxiDs171sfvuhrX5+UvawKqi
yQVlR0DyzXzMUKWgljZ5dAQz244BslFn1TpE4+r1RV20Ew/pM7wvkM6Yw2jzkjKzsuPomA8jCkJj
YzxmoGfZdNU4rjKWuIpbdGkTZZkTFQZMAKGh6nwtS4OK0AZnG9yN19wyPEK3djSWj6J70IZNWm0K
g6NiWA1if13RJUPFBSRZfdDihDjhXHAhpoLEuREdKQAc4zHJ/MqeNqYZKRZ0WQ5yAB9i0Nl6LgeI
Qz2CaHgcYm1RvKm7n61KlaU9Q5j+jwj59xNHKllrbDOL4mOF1uQqem+cB8+6z7xv11ds4ZbDev0r
Zna0W+QgtIFr2KpYQ19gnv0Afv3quozF1UKryMeOoA1qFh/mrt5T4brwmm67mZyHerI2rIsVUhY1
OZFCzhesAghiNxrYE1qC/iGb6vymcE2Vy1XpMjNtcC1PXIwhdIkA8DCiMU2UeDK3qBVcX7RldTDa
KCEgKeLec3VMISIkT+X+D96x15E7i5vPErHB8QAABEOdBINYF8FuhcIqoL36MHARKfpGU7BN3I8H
ZyD6F/YGwHOoqEtdLiCZbYeDG8op8CSM4mdm2uA9Iwqfs7QxBBD+OmDUJcn4bGPiDv5Ga8swYPXo
rRtz/NXTMbrz0Arx2bSQTGVi3dAjgtfbxdBLFlZmgcH5MGgktgcltbUDFeQKsShf2bmr6hFeUgyR
BMhh0CCMi36mWD3kgnY1nHc9bFtW+ba9F6gNXLc2lRBpjSfeZjK1lo6VvCEAgmg/ZvVDJhQ3+5II
CauFCoesEM0vIToAgGI0EvjMcGP/CLOt9fvzOpwKmIUOI15aIACJomOXFWTFQnD9mYM9+FZXqNqd
VbrMDie4azIrLKGLDmfpABnY+q2roNkXZeBcAngbgLMX3YqsLyxSVghIYtzWIHBtjs0X0hwy3vlH
xOyO4YJabOK2FoRASk875JtU3bVLt9iphNn1Yke1QaIBSkzZduiNVTLxTREWKzoo3OVSyHEqaLb5
E0CbCamw+cxbldktF49efgvgDdP1gTSUqHp4lrwz4AMQAkp0PbAAnZ+XgrooPmvQi/llhXb9QZUh
WBKAZn28pKVPA23CuQASajVmEBoIKH8Z/F1VDV4yLnh9D/UM5J8uIsK+swS6qS1kBri2DifymLcv
ZaKCdZWLPg/mwYsqYV1Bun0Bo9Jhx9skKRBTF5wJP8x1exc5FENLI/C7hz4ed3ki+hq4Ei5ToAMs
LqBsTAD/J9Bi5u0hVqbnrWHnWmCClXMySt9KFSa3uIZ4uQMkH1AxF8FmluKm6+tMC7hjs+NQ6uFt
npZ0z5owV/jOpWMkcc4QKXsSzmfmb+w24YXgkxZYQKPt9TcTCZUk+xvnV3EPLK6aiwwO+iw89PfP
zK5pywkT8jA7Gm8csY5V3cOq78/OTSOmuGZRqwVedA8MJKd6uX4HqL4/8zeUW4gBHHls+rUnUp+5
f18XYCza9MkKzRxNHTZe20gJibsymG8kfvqqvYPN9d34+E9oa8306z+UY+LcB218+Hz9FyyaHTB8
MamGVyqSOeeeASTsIwVBKZx2twGrBSjiDBXt0oIIJD9BJQD3gN67iyLkZAyAHIvdYOwIsAjHVThR
APn9uq6I3IuZdziTMgvY+wL1tdHUnAB4fa/MY9tyiIIEMEqriPW/TdA9fUEe4g70XAKRAvZ9vnCV
7oRtbZduEFrh1uvKvSUyv0CuaoWpwxvSotJ6XeCCMeIBDJRKzOIAAm8O6WiB8KuI49oNnLT/MXps
rY/VX9dFLO0UGkbQx4fAWsLMnOsUNWbSmVPpBO30SOJnOh6s9vt1EUvbhJtIBtUSYWMefzZhP41p
kXqBrZWpX+TGoxY3AE0z2V8WOLOQcEpvrku8xOrGlMypSLmwJ9FoQ2gVVkkCzPGu32mAYYqschMz
97FHE6YRR1stdXdx2r52ojno07Dpef5kj6BgJvmNFdc3I1e9Li+nHuVvAhgBaLTAxnMBadIM8US9
CO8L2kfPXEuOPcs2qWC3bQg0Y8F/GxF+XFX0axqrgOMWfA4g3CRuHAiDcWHPLBdMQ1mIDgsvoF3e
7kw7bFcgzuO7uI74pmNVec/j9Geae0JhwZdtV1JrfBnzapCOwbvznUjzDMRBoeYFRtGZ9xOSmPuh
YfpDAv6/e8BVpbsSSFX3XT3wJzbU+qZFp9uNwdrfCpNYtEKQAsAO0UiEO/D8hwy2k7RJjaqfnVBr
VWeN6UcT7+/Bl2zsAW8mvrMqz3yg23SHuonr+wLjvOuiqs1vYUPKdVSmxSrkQ7UDGlw0+HGtVQ9F
FWVv13/o4lad/M7ZgewMTmmfhF6A7o54FXM++pjstF/asQ9XvLXjXd/o1tqLS9VeLbkC60Ty7NAY
VY+MQZeEQTvStRuDDG1ca6ry90IgQk6FyB9xcjKHuA/tfIAQObxMNrG7LcVqcj7b1CWtDoYlGwVk
jmJmdZljdVoPDM+gpubWE/V2SFQp0eXV+kfEvDulR+NLgdjXDfope2Vo8MZ46bHvlSHwkhwbjXao
8WB2BZyQ5wtW9K5m223sBSJ6ihokPQdzG3W/rxvd0kUD/0+BJIJg+6K3MwVAVz4Z8JdFigIAOHgH
7+m6hKV9P5UwMy57anQSZpBQTnvu7iv7J3unKtjgpbNjA0xEoo0Ck2LeQ+p4RWHVuecGOmgY6xIN
HN53o/s1EQbQ+XLlJJvrSi3uDVJFGGICPR7wzc73BtjlYZj2uhfkGBrc2LngCHZqkIVh4GB1XdRH
+WAe7KAf/h9ZM//FkJ3itdF7wWC6v60YxO+N/WB640PJOLptrCOY3n7YIQFIrb7HAO96FCQYHLK9
/jsW99FGMsEF6i9GQ+TfT86viBsNJBAjLAWkuDVoEaj1ntUY2cZkEnufwMSquMtVAqVfPxGYpjUw
l6wJhvMy0dwvzR+J7lf761p9hDkXqwvGN4l3CtvRZ31FBUC1sjTJvKDpnP4GUxyvEycGsDGG/EFk
ebnRm2xc15VtvdhhTm9yNmFoccr5SmBSIUhiMD5MiSv28cS6ncmretvQTqyswutXHjpAt30Wh+tS
VOQel0sJeg4vViixdMPJpj8b2XjgSc2jxbTVAP8xOWGQ0XRH7b1l7S0dbMmYzcjF+vqCLe3KqSx5
Ek92xeiTChMCHnpoSoc/uUYe7rsxin+5cdmuuKhUVKdLDspBkhnkSShDoeHlXJ5WCiPFzHgYDP3W
+M5Vk/uLn0cmBi99NCAAD/7885bG86Js0K7jZnd2YGTB9dVaKvsStKxhagvRCyr1M0fhNoMhODPD
QEui8dkGfOr96LgppuocwCnU8Q8xhfaDNlpO4DqF+3PUdD0CvLUhjg5LHUVQtqgt+PgI+tLBb2jP
jL2NwgJUaEjb03itW6tMUxjHkhtGsI8JNVNis80z6RNg6VqripF41MrvVdi/FrzYtOXgNxiP9mvG
/yShqs1+USZqy6AuRsXpoh3dEaRoeQuD7LV7QNJ25l+8YitN4F34o9JjRQZ/yfE7cswD0TygA+fv
W44qR+SEOGp0CibyniJRgFklxTIubtOJkJnH10tbSxrLDQMdYLJlzHxVzn5JgItGJdtDVki2Xp1b
fZH2Le0SxGLjxqA3bqlYJNXn5d9PfERndBwxEQ5VPNA/QPs9oKK2vn6wlvbhVAP59xMRVQ9oShZB
xGgcPOs26ndmpzi7Ki1mF94HOCTAiFGsedTFcx0rPq/SYHa9RR1NUseJ4Nh0/TZqwu9ToT86IED6
3xZq5q/jsGisMYKYpNiFdB12K6CQfUEEPAoqNAb6AOflGa8B9WAkHC8Y3bWr7YWLGpoiFljcixMR
My0KzFS2TQMRMV5BFF0yChWWbjWUlnDBgCwcaNkzN80yOx0GIeBE9F0YIfu/rafvVa7oYV6UAhAa
TE+i7waR1LnR0pR5haNXuAy6VXxgpt88s1YVLsqfOg9o0Ev5j5DZjdbBFwp0CYZBXRSPscn9KqMP
YhieETu3fuUixu8k8ck0rKOuWeVcRdywFI2c/ID5JTPIRGpb4wewAkmfqLobCuu+L+hzHg3g6bK+
UFcHhAXYYyRcLPSeuYI0a4ZMkiAHbeJjJl6bVlRTmMei+VHw2UEQsn+e/PuJt8k8jG+UEZ7mdexs
cwvzSGBzu36Ilq4xzA4iQYTrBW1EMwucSIJmCrzQghp4u8hIpPQFdV2y1Z3WuI26rN0jWwgaswrj
t9clS4O4MBigCgAeAfzryKueK0fBpcxiF36uEOkbqm5HM6VrPmB6LCs3HmjFV5ozgdwgVXimxdMA
Dh6wl0t22DmJbtPSiTrdhMo+8E32uQayygZx9W4AmeMKyfJ6e13PRXkYxAMTANrjUUs+19NoEYul
CdJwCf0WJX9i7zGPvtX85bqUJesHzyyqIIgQMBc+O34OwtU874kboOttYyD06QHBWL6kFRL+hqKx
WSFrnokQSL+nWkqRlu5+5tFLT3yOTFEMPo/q7+taLR2AE63m1kkivbdFD0mCrA13VSuclurz5Hxr
sr62tRbP+iB1f/TV26cnTJEU8j6GCnBDIUKc+V0NeD0EA9nI2GR+lPmi33xldeTQwn++P9tz0Wp0
Ihq+bxRvIThcklRV/FoKFv7VAOmg8wWKDDfqe+66gV0+UntnhRs9vLmuxGLC9lTGzA/Ug0PxjpQ5
FD26KTNjTcAAiGfTS1NqT67X3xkmezIyYa/LlrzphQpKQa7S3A+dyp8ZQd1QlF1xcwYCTA65+8Km
nVc7vhCPvIr9uD/246/rKl+CTErDQEZe0p2g/UefxcEhvEHSFrkbaHqViB0HfwXSvVPy1NWh+cvD
s/NgpALJYZ6E8UPrjNOuqcP0gcRZ50c8fhNjn+0xEFAdbOSxN4Kn4GCOw2Ed5/FfZcSsnVbaNTI1
/fD5WAI1VgsQvQA5xo0xs2nA2Zr2GJp4NvZIeLHHTYn/Oar+u4WDicKxnNCQA8wXeTV9TKkhYsMJ
elBpvrm5okC0YNbIyqMW6UEVnJ5ZDDzV9ghgFlQLecSfrST5MVp6A9YGtr++0QtqnO2z/PvJ/V03
JSbyptQNrO62534XKq6WRUeM0XU5fImG/3mXs6i8uoqcSH6/2qI2uetD8IiVO5OVa4BcKUKFRW1O
pM22Hk9otHiIzA0ydptmN0C1+sJqAR1DsvFJyDO5ayerFZe0MkReuEHl0Zuwbl4Edd+vi1i6i/Hw
/EeE/PuJiIaMdV05iRuYIff1/B2JrZUZ3rXDt+tyFgyMeMi7YOzOlhxRM88cdWkZW0DJDFAsTle5
bWk7kEsMQPfVcoX/XLQBDBJ4ki4B/85WLaW4BlA4cgPCmwfesS2SIbcij5+mMb8Rw6cxp6TrcnWZ
87Yx/Dl/wkeaRvMYzJrI9N7U6V75jJCu78IbIz0ggSABAzQHtrG0WreStkY82o3Z7xHl2lXpMC/3
B73XdkbrkdsJZZAJDcYwwArTrvsiQ5+JX6XG6McN14CxmuuKiGdxP9ENjDFTCz/Nmh3kXCsbW9io
KE/EBJPYsAX1b609XTeaxfPlSVoSTBNIUPtz49ScKG3SJvcCB5jhjy1XsaIsfB83uGySQdoKQ7Mz
o2RmKyq9RjClf0/R86PCHVi6yAFz5aK4j6KBpKA8//28LEhjTB6uBmM4WGn8iwJnz87TtZto3+Ic
jc0OazbEEU9VQe/LSQWssFTwRuuWJdtMMPqMefTzH0AEGKx4aaM9w3Z9hz5Q8GM07XPGZNuz2IIF
cxUXzkp3jtc3bsGrnMmdRRATeFa5lruQ64w/vXJ844a7B9rvBFzO9AuzqhgiBwg/LmEc+vnzRePl
KEST0mAkt6T+HRUqqosFMzkTMFvFvGe0zTgE6P06vLVHxZ21+HkDFk7xcEROeGYlwjY5i0hJg6at
/nRUHLpSlaRbcImyBVEiZmJQACTG53YwVcwYPG6QwPHCPZJDXHf2ZfEy1kdkuRWX1pLRQRgy7Igh
gRs+LwGWYkRBLmc04KTdeFP6jcZwD6m3A6/y3ujEIcUshwmSz5Ux2N+uG95SjQ5iESmh4RakQvOW
waFtMjspKQ1oldXAljHv2tjdESPGVD7fTE1m+UbG0dflan+TwbL92It2SZQOPovE15YCaQQ0meL+
vqCPInHXxZNT0cDObmsOVACr8nn006PtOkTLCQHrY8wfEv3n9VVYcM5wzVj8D1KHixtQK5llVMZI
Aubekekmam8b8fnM8pmIWdzABajarH4gqPO+tA95osjJLp2JUw3m8WhX8Ip6PQni7o06b4rLS/X1
WdxmVdwQDsWPJ6/W0K7tiK6vb4BKwOxioWaXj2MLAWzY2zoYegF+el3CgoeVbA+yboDuXDw7zk+0
ASRiU8ttEthpZ/t9wsxdOxqoduoabn63/UJuDw3MOt4gElUbrR3n8irmTHUxERIgi72OATbDIn0l
ss3ntUJyWdZ00AiOhtxzKSwyacIdlwSYvvRr48l1H1jxPcu+/W9iZtsTjiAqpCPECKP2LfJEnceh
A6BnpLqalvwuivSy5AiguIuaKZ7nhRMnnAQpWrTHiu3KzkDvRbfC2xaeILR21xVbsjsACEueXnRL
A0T8fP2yqGSGx2F3wNXCSK1vwt39TxLmHEasBo/mOOoksMTz0L5YqhLGsgYYlcBb2kMZeGZnwOxI
KqugODlFux6s5LFJU8WD/ZKQBplj2R4NiDhgZ11MZSBabdquaoxgTGzrWzh40cYpS/0lH+p+XXI7
ezUsTIrr3OTfhDZGNwUn4wodOuGascTY1HFSvxSV7j1EFUleri/wkslInDKwqnjysT9bgHoSNAIv
uhHENNslHnPXOukeSFgPfsrZHdhFVBiWS0uOyxIXlIc66sUAq8ZINlZ2BaOxbqtt233+yY/kKx4v
wAVHc9McwMBlaHnV6hh3YOGg/PwzzlS+cGnJEGfj9wPl5zJvzhyvNRMnJIE2BGn53QCbDG9afzJv
u/4LeRjEgv/KmkW2IwODra1H0CZeoaK3z1mmWK/l+OlExCwerPtiGAtHIwDyAhekNgLBR6tIiLWz
CDAMRn1rtUWxL9ORA0GZVagcl1/IPCChBdA3jMYh1TcH+bG7Kh21eLSCTDfQUJNs+kLhg6Udz561
EoILrTKAA0H2TG7qSeKBGDjnJZ2swEPLrVk+aXaQoRH/+mH6CPcupEgMLqCBIGs2Tzg3g1PlzJ3M
wOgL+9AWTu8P8aBbPtGmjgMMsHuPBAfHQqhPPhttYA/06W1mPfTUROaoByLGyq6Y9Rh5Gml8IkJz
peVTXfnlaKRwgowemsaim6Hs7BVPxgZ06LRu/dCIzADOwn4fdSe+mWKBO3Mcs2Q7Drb9xnW8xCLm
jSALHsuNoBV54iIVfkR43ftOGT568N2846so2mntLnf07ncMYIIjmZJfxKqj17gwio0lBozXc1r6
bj7md3B3ALqZyn5Lhkn4Ho7FXg/TXBFgLrmMDzog2bBuXUyd0rxz2pID9yRtb13vtlMhQC0ZB6gp
MJyJu+xyEDQVRj8U5mAFIR4rdaNtAGB8k2Lo6Lp5LKpxIkb+/cQGc6OkbQJ0w0CvVp25FlzxslOp
MfPlE6mzqCD4vkXukT23yLEzFd5CRkTnBg6oDjlghmtMTpPP3qaGNrR9njMzyGnk3HidRv147Lbj
xAC20LrDXTL03brmAA+/vnaXukEwegz+j7Rva5ITx7r9K1/0O3O4I058PQ9A3urmzLrZ5Reiyq4G
BAgE4vrrz6KmZ5ypJJJTnogOh91layNpa2trX9YCFAnQfPDUktbO6okG2AFrP6p41qDTCNygMLqX
hZxv0KkQaYPGLEetbAYhtNrkuR8t9eUujS9tEEnK3Ain8dW/2uohrR8uf/5MAGj6foTHkI8Cno5c
M2fZGccCUmuvIalRgNqrmyiEAXju8Vrc5MAl0nsT5K3liA6glr0p4+eLRSEZzYfIyAM74qxjF0lY
paGdbe7VqtwZeDKgoylfVyx/CPkSwOv5agI+CH77lH8D3qacv9bVQehj6Zh721yX/CG0F96cc2+e
4/Glu9cpuomPNjT38XCD/xQEOvW1mwSXN21pFpJix+ZoGmKaRW777L5Zqvw7PzfTIuFyRTQAnfSO
NAnUGPWjamESo/AQ/hDsCTQVl2cwK+KDVRlOLjqlJK3OaeN2HIq1H8bI8jK9R/MsHQLViBeeG7Mb
4qBSwnTAkn3W4KqAOwg10RDkhqV5D4aUZN12IX0doyh6BMcu+52tIYilooEHOiZ7JQg59yIfKtjT
8NG6NbqXy+s2u/NHw0u21LDAhEl6DK9pnnatuwvbMjv8B48n7DSIZCZTfnTbmOPgFpZZWCht2pnV
drH/f358E+8aAA2ghFZSXN1mJXJiuDSHq0KJvCp6/43lQdDh3+NP8o++H6kipioC41uek926xULD
yKzWHg0vaa1Qhd5V053ffiWDZ6mbrF9Q1zkJqNuDcYJbC/dFcjnhnNXhOOLolWRXahujTDdNucTn
PrcLx0KkXabhYEWWASE2u+Z+2i+ErmbngMY6NHzDrAML7HQTSuaEMbFLa2+QL3pxU+v+YK4+v88T
qCGYv9H1AlmnItS6RFdnRyy8P3bwaYvfmQHeggBnh2lCV83p8ABfQR2/Xdp7lQVD8pQUd2Pv/8YM
EPyFlbVAlCjnjRwntwbNhHuKmoF2bQpSrbquKraXpcxZPzg+yDXjzkPU5ey8uUBFgvu6V6Kx8hQz
vu3beKNGDTgu4+A3ZKFzDsExRLcR7ztdNKMfUAsGQqe90pLKB+RdfpVoIAgds1Z0no52xcNlgedq
jAoa0M8hCAtUK7THnwrskhS5olEYe1HvErJdumTP1RjDI5iIaiC4C2d991psxmYeF+a+NzqfMBLQ
SFu741LmZtIl2Ts+EiPTXCZgHq3JWMJjUDLhbLgV5nuj09gzWKP1fZToKTjFM5HsxqIc/nJYHz/9
xjKikBABJ3h/Z8WEda7EFc0VYx8ijsN6n9XDgmbMbtSRBMmfaJU2RsTIMfbx4wCeG333301AUvJQ
/HsCdKReX/oZW0IbnDTpbI+OJjBN8OhaKUqNOupoG4hZxn7G11qNx/TWfEU/wafNApQOvhdBkQv0
Wk4UlkORxqzFW8ly38gu1hZqaGbiihgfQRhE5ZGsP0/k5RRhNDfDq1V/bMQzR2zD3LQIb4DQy88B
0zaQ0Ut6x6N9CYrydWPH3h39fIQWXzExksMwAaNHDqzkgzXwKm7xMPvBTDiX959XCGBpo+rFBsqe
Kh+pyOVJHjbMQrX8XqFftSVOkjl9RvBXRxIAJDdoBTpVh7SrHYomFXPfIe7q1UuIPNP9KGkb+vhB
DjZBVyO+LNm1glsoswVD9T5BZCcz3sat8h0Nf8DLRgHFIozyjJkDeslEdzYt2Vl3olIxK9NT7u4j
HgZluGGkXHeh8nm9xlIhvzDdpxNfz+mSqUNpKmS0yN7wWo60Qvf5aCAghswPdwBlwnhIngrgsWaU
TQEi65w//xj442WNmlkkE9XAExD3BPQiJ30ESL+NlA3sYIQIsAXM+O62CyJmlOpEhORzFHlOI6uD
CGut4AaoFgqoZ0wYqmDwrJvSFnidSBtABMtLZHXyA0naXRw6vqntk+yA8L6vjgsxpSVZkr2fGreT
Qm3zgxKvEh3T8ZVXByWRxsPlXZmLXZxMSrL8WgckTU2I/NAUP3CkvDpJPIPfJiBSskm+jTIj9tqh
RBcLCgVb99NswVNpuINDg5IxsK6embEe+EJ5VIM83fpSek6zsGXz0zsaX3Kke5PmRSkAbqvytRU+
6eTG4rdWsZ0qq0S8K82VldyaS1haM4o4MR9DVyYMWniHpycJjxPS21aeH+Luqlw5fOENNascKPOZ
oO2mR+Z01I7uUiARG40OPNIDVW5be0SG4hGQYFsVxVn9Erv23FRsPMKBC2Uh3CMXN1WFxssoi2AU
el9tVM+KmwW7NmMYcIsingT3E/1AcgV/VaGXJOkJDhLY4jQBzEkBN/vlsp7PCcGzeEoPoK8ExISn
S5apVdu1iTEREvpU89MkGJeutCUR00oe7UqZWNVAcys7NG0W0O6J1Neo6VuILpy/RiaMml/zkLY+
5SrLeY55hFlgEa+hgVWv4VxfXq05BTuWMn3F0VQ4yfs0HMwMJeANMNp+1r2LlMWPhG7sRZSmyWpK
V/XJjKZvOZKlDi6g4hPIIiPfRkDpVDQtQHWvNwCpJW6GtSDNqx7xIHKHvZJFS61oS3OVLIRT5rFr
Ujs7DHXipwjXVOKmrDYR35p0wajPbh54uEG0Nxk8+U2cJSCT1DtsXm/WHjHuKsfvtLVlL4iZO7JA
4/i3GNl3y5Hw0JAhgCLGuudS7gl9Ibc+q+qAqgfoFFxQJDFP9yzRlTiPuY41678LA1WG5E1XF4zc
7GIdyZh+fqQXBpjjQeygZQcWB4njU6TUGl9buiBmZgKQGh1Qy/BNpslIUmpeRG2eZYcW9YQOapbZ
+OjGn46FTJRav4RIlgFXhaoChjw7FMVdmvzs9auiXaikmkknn8qQtoQhoolCBrgjpdjYzo3qevCz
am0dJ77jXhPnZbGfbO5uxbRQgocmEUCNy2DBVQZcipSX0DNkQq3mWxFeieiaIUnZ2G+28yLUraIG
ary6bJymy1MyGCdiJdeIZgp1wghia5Q/jdBwpEJ7Xx+8rlkJfR2CefCywBlNxFMCnuv0fMUNIulI
armphjh7etCzADYi7DZ09G1tYVozT5YTKZKSCFImdTgA2gbxe33YOeau7l4rtwwSqqBR7+3ynGb1
HmlddQILAwuE5MuCIqHiBVXSA9P/0tQnrbjrlrrSl0RI+8S6QsusAiKKat0kP2i+Uvsfl2cxqwpH
s5B2BrU6dZ45OFh4cmw19t2kz65SemX702JfM3rFwgWjtDQnaZP6gbS0LEByC9ybVVm+1vWOgQ/k
8qxmhQCpElU06IA9CzAoWgvYatLDulrXAEdvkTpkS7hNSzKkieRZXaeiGWFdM3ADeKII2BKS9JwI
PFXxutBRdn/m1zEtTQiKMNJDH99nDPxOD90SUPHcyQQqv4qeAQeenSv5DqIbdK7lTQp+PL9Jdjrf
Fu2XsP986RTivoD9Rz/W9MKX/W0ljVrUuLRguG993m5z9f7zG348vnTVpW5pWWkzjd9/beMXpXgn
YuF+mN2MoylIKwVEl87q6JDitRrQ5i5PAt3Y/nezkBwpuxYiQ+MdaHjrVeRqQLfaiWTJFs/MA6F+
MD06CLqf5wYN4FLnqCbhB0bqtTaoQUmuub5UkDAnBWkXok1deOcw+Lnd2FFo1fygiSuubU2+A2Lh
5dWaUV04aB+VFYaNGJVkulolLDWtrCuobhsY5jYV2apKfgJn9zfkgBp9KtOfyrCkjY+VjvcFQwuA
6VaeGFyPJE3AosGrlW+XJc0tGhqkUAiBHhQCFlbJlbJETsNGrQ6cpUFJXxOU3QumLxjHOUcHLMy/
xEgLx3umk1h0mJBWBjGlvm0XXq+0fmSs0qHZorce/diG9xsAnhP98y/BkskcKgXwmkAdO2Rj6nf2
XW7qHlsKxM8uItrLQAWPWxn5udNFdLgV2cWI7ara/qpNus3YP4XV5/1RvLORm5sg8V3EsU+FmEKU
gEYQ1aF4VlVEXQ4hwOovK8O0GJKTBpobxHWnsAHcC0ntUDdiuL0D9e7SYedaWTAYS5yPSyIkewNv
CZg6LkSAkfGHGfU/ddTeXZ7FzG4g6+ciFY4rDEWnkq6BKbnJSRnzw0CzbVXnd2CwXZtkKVz0EY6W
VutEjqRaWaaj2hAvKnDvpsMVCs1/Vq3jBEaRGzepk2g7FKvoPqrYnNVgdaGXhg65FabzbrSqdeCR
am2BlNQ+jVFagGWPRR7hJl11tvOulLTxDHewgkot22tzzLNdZUbvtEFQD2QCjzbnpl8bwNyse/Kc
tC1sqmM+jCo1Ngp33C16N8PHsVD1WxLF2bOpscS3axf4d9aABpdBB5dzw5nv8DD0tEpNEGBpXJ+5
Y7GNbVateQw+szoi5nbI+bhmrdX7cAyirW6XRoAkQ+G1bhI/FoAW2Y05KC3iTjOfXRPsukrOnUfU
IdZ41KjN15azxg9tu1lFceXip676JVZKfk00QDHURIu+umpkB6aJRnHPRJsViqun30bUzFZFsoqL
K0JEegVEEMurYhcQpIXJrtKMN14ustLrHYogV68rmyS1Vd8ZqiQYmJ54UcbdQGvMJYKCmYsAJxAs
ktNpQWBc8sQ1LvoCDffFwSle2vRLPfYex6tpyVVeEiNZ575MbOAGRsV0O+e5F6e3MYrdi/XlA/MR
R5M1Gc8Y+EqoVMSBkc79EEeRAi0pDrk5OtvQBOkCR9raZxzgNJbRK5vRSpRA5wzFuS1PgObVg4g+
sbUrYVfiQEWebA3RJDc5V0e/idXxurdFuhpbbtyL3KA+YFtMPxlU1DuCbSPQI5H5BYDfnnphuRuW
dKOnc46d5OVrKZL3tmF00/Vus1JUkgcRJ5FfuRYHItuo+uWAbDCyRMTLcp35Gp5MnqZ3BzMUg8cY
WMtr8G4uhKWnVZBX6diuTHbnKLZhR4yOLsN55/SdRStgIXuqxv2y28Xuksc0mcEzWYCN+OhPm+Ic
p7Iip9ZUTsPyoKOKxB4OXPlqIMmbGcaOujcaXbhbZqwyklPoPURPtgFPTVKA0jWBzmiaBVik4Wlq
yR0VfLWgZDMzQrMrygkQo4SLJq1ePma2HTlpeej42K4Tkyprwein6bBNDe0MU3M5GntRcStNhFZJ
kaAQvDhUOxrdYKl+YxJHw0u311DHUdknCoa3Xm/cz7MI4uMRUwc65VR6Iaeq4kRTGrWpy0NUCwvh
swLEVAIookWo3CAGGVyey5w6A24c7f4aqG/O8hEmrpgEKMCQBtjxUd+mVeQJFV4F9YHxv3Anzwtz
UN01teecRWPMhBk1OCzLA+O7LHuy4PxHLhooeOXVZAn6Yc7bxPX/S5p0MyukjwALDGkdT/w4HD0w
ywvyQvghsh94/hIBP6PNXy+v59yRReZoen9MmycHZ7S4qxvRucXBZPuGtruqyb3QVHzRb5N+k9tL
cEBzbs7RFST7g0OoOyDoDNmhHqOVMtz0AMlDrOvypBaEyGUZIqpEo/QQEtfqtRnRXadotzwcF5tB
ZOuAYghwLJqIa6HJCThbp/YOJRvANDHdck9YFbSu8AFmBxCKZOGmO1PDSQxMBN7tYIY986ERBgqJ
mSZ8H9qllzZfSIwX1lU1ICvsPF5eubOrG6Im6kiQIYAV6Yze1LGROA+tjAPvz4hQBZbuWKx4tAX8
cRYdLss6U71JljHRj6JmD7+TrB7+f1wmnGFa6KAugy5fRTnywet2/EKShVtwOjsnN9OHLCg52v1A
Byp3xA825a0ZpXxPxJPKGdyD39gjy/glQDq8Y0zR/xNSvu9rJSDttUZfTLRV8ffS2FxetjltOJYk
XUnwfMEpo2LZrIe0C0o8Rot12OzGJXyVWTkoZwHUA15wMBCnys3DdsijIeb7yABFqejUbZKF6Gxm
+9HUr0EL/zuqB15dDd4cYNHle0Sx40wtWswrNn4w9Qcooz3RvGnRj8vLd6Z1eO9OJZY6ChERyJNv
dA5CDx3t2tl+1MiNwzRPHbeg5nkARcAmzpRrYK75lyWibEbWvolvCMDa6NoHpgt8ltOlzEgzAO0/
zvY67bW1VtmaX9QIxABHI9/wNrJXSsYiP25CtgsHBz7mUBVfSR621x3taKA0o3sVG26yNvNoDFoz
QSNBata+4WZ0jbeo8Cu1xU/d1rd75oD5OPuaRh3AEmJb8WlEWo8mioGCfao/tKUTreoRrTXgLu1W
rdnxK8IBzOeEiu41/aBtBiCxeKOI2c0wKspKT5LmTtDcecnUTFnRwvoygCzYj6HoZbquwexdE+FV
2UPR32hdel8Vzu5rvBpje0cc7mf3yk7JuoOt6Luk1bOVETvjqhzb3IMlQlSgQytOo1u5n6glEi04
2kEa43v7PqJBAuYEn2RF4/U1midoOaiermeaH+cFyIIUYmzokA9+O3ZPhqKIQOGGHeRuXa7BLNRg
RuiVB94NyHBRb7PRafSYstFeJ8pI/ELUAK9oQoBgadG7I7I+4APLVkohEEcGTbYPTsrQE0lYrZUW
BSt6jx+AiYAGdQyE9MGoDK8ENDhaL/JsW6jue5HYQM3JB3Nt9CUSY8SMdx21y3UVASHZSA3d42HT
gH5MGzZll1Vr1RyAgqYnut9bSKKpLap+FQ7WAcLGbFsCSNEDJxveUHah+6mdZQHDJ3+zHCu+avI2
8arGbdaJYShfEB6JIy8k41dVTQCMoiR2vwE5UYWMiN1eu3Vc4mjZhkfpaG7pUNUr5N3cyCsymuxr
bvwYekt9IcISO05ph/cxYva9ZiyFcD/qfU9MMlgSNZh9NBPhZKA6/PRQjGFWhi1alPZxXd1YPff0
2D2U7Utt2TeWZXm0UA6lbVw79K50NohZbEQo7ge+UVXgXHTZKk8ML7cpNCC8zSs3oDUegFbssbiD
CiXeOKRBRyMwF6oe6V+a/GenqV5n9v4I88LABhetGpJ58A2i9C7qLBi4zDPDx4i3q5B/0WPLM+tN
ghdTaVr3Wl9vLxuGMws7rQByFgjBARwUOHWnK8AGkD+PtGf7uvxpCOHnLVuF41sU3ymL7bdnLpEk
S7qfHBFxqEbH9igm11FbM+BIgIL78oTObllJiHQ1xYqJxtACQmrrq5M91M7Lfzf+5L0cvWVVoSUw
cxgf8SuvSV7dpTtvaQLTjh0JsGOwtOloFN3HMEojmmWDyxM4c6+kBZJ03jJTM3JaTKCv4CTcF1Zg
V4+1taBXS3stPcMz1ttA9sLJapyJXaYEnZUa1Mrb5bksSPl4zhytVcnGzs4VzCXlfs3vW/4cmgte
28JyfVQFHIkwhIWw4ggR/C+NeGlxozSBvtSxuSREOoXESQsrG7DnWeglxlpLvmSVb38aQOd058/C
uzmrY7dr2IQPbVHfLDxlqZLqvFpckiHtO3fzxoqpytDbqpqr1FQQZ4WVxY1JjBWx69ZDPgWwRI6a
o41IsQJV4PItWJatWF2/cnB9aDH5hmD6kmGYJJ/Zehe4MmA+IwhuS3rPtMHNTLvGRubOU1TtDadb
9eYL/Is2MX0XZGtGt9DaOaueLjIOqKNARF12X4dmLPUa+HV7O1w1+hrdstn75QPwsWfSrJCmRS0M
wCjQtiOnhFEZTYTe2+neGfiOiGs9WnfRDWI5PkOFZMHWdfXNqp46epM313bfLBA1zxkrIHypaJee
Gl7kqFFBAOvQ1nq+D509EOe9Nl6i3lmSIG1bk/YIQ7RjjlbwoBp98enMDRT2eAaSwsLPC02GxvK9
SttgBMCgVmwu79Hc4T6SIIPL9KQQmTDUfB/pVzHyCBwIyolqBGjTXzDtc/p2LEl6LtVAv+sN5L7R
GDSuCt1emVbhZ/pSwcb8hBByALsoKgXkbgOqEm61tpHvm3rN20NkbSna8u2FJ8usFMRVUakGpo8z
mES1yUWqRE62pzY83uK16u8L9Wcz3F/enVn9QiW27uKAIsImmd7BYZ1IUR69H78p1G977zeGhwHA
a4+Aj9WcxB9dH2YY1fWIost9Ez1QdgdlXBAwt+fHLqzkLqhmp1VuKOAuuJuOrADVoVYLCjwrAphc
aAQwHDwfpSOC6Lceslhj+y72SeErvVeov6G5E7kDHFAEAc/iMLlZktJx4S5E4d2YH0rjpdI/G6mf
bqYjEZIh6YUKbux28vWTIEV+a6mwdnaVoKmIPqPA8Sy8kxdj3JhuxPaAWvI64M6aroAx+XRxzjQN
1ITA2AL65QwaQ3CzSR2FMrC8xquy3xk2Wzh4H1Rb0p1yIkI6EnUT4fZsEgamwNQOaqAo70htgjpW
F02AvGu8MQb21DGcFzGW3W1q9/nWGro60GkVe2SgxBu1+LuTMtcbLYSHeB0j9ZRFmT8mWukPvE9W
iEfYK6dD6rQn4RA4ndl4LsFbCYSSnyakkRZNCn706MtMIJ3tiwp7U39p6s9WCH8IQFQPJCXIzMpA
wA6ovPrUIfmeWq9iANtjsVP1Jaq2OVOlocP7byGytwtU1xGt3hAyaqnm2Qr6cCKzXdj9eSEANZ5Q
y3EQJXvCqgb+RBEzRERb74uKPtzLBnH69+fK9Wt86RjSMBS0rOET4XUcsU1P1mHQNVfay2UxS9OQ
bJZqhF3RRJhGk7+F9MZy/7o8/jnz1seO/2ceRILMZ2nRTSzo+T4Ni2s0DwapOa5Gg97nXAusPlsB
uusqDVXH10EDG9uIg5nF6vJHzJoc1J38vVeyf+kYjWjCEt2/GQDiY+oN4VNnLeWEZlcSVe/ILSDR
ALiV0xssjFADNNiMAZ4C0T0EIgyrWtCJ2XkciZhcgeNLMkt1mOaK7VUEt/q+8ULnCjbuv5QiabZD
YyD/t5gIcER8YMX44LHZRP368p4sLZek33o0WKEel1iuMYDj0tGF8znnFqG47T/bISm2O1aiDu2C
7Vn/NXUzhE6v3OIxjRfOz4IYGZSEkRyW3cE0UoSC+kL3xgjAi/pbb/zGC+JoPnJnLLIMCu9MzKcy
QuxGcsNH5cflLVlQL0u6z5IQpSh1iblUGjgUUrirKHLJKVlIcc+L+fXAlC6ZHGJyvcMDUytuR/RH
Z/qjlizkq+a35ZeMSfuOToqdglktHDkDUYrtUXGrKI4fZcPK7JbqKOb1+Jck6dgnwo5AnYDZhOML
VZWvYkRM9/K+LImYJns0mchxq0FpIKIYxs5TqvJeFM72soz5Tfn1BJf2PlLHpB40HPo6X/U/42ot
lmA55rZER/wYFX4O2q/lgpOQ9VGR6lDgVNuERebpyZ3LVlH26VY4XDg62okN8EO5SB1J5qt0u8i1
GcFMkDVpmtwXdgu8vpvy0yjFkiDJgnFTEY1V2rBg6k3l1D4bogUbNrfxx1ORbFg/IBDRFZAAar1+
wNPxN07i0fjyizus1E5nQA7aC+eHqn81+HXVLujVtAiyG3MsQnpq64mWl0hG4XgU6zZHVIu7NzXs
faO84JXp8+bnZT2eXTJ01yI5CX5ui0hnZUTuonWQm9u37VcL2MgmW8B5mPPL4FkCZIFoE5SEpF4u
6CWS3M2LPdNQN2Nt2vg1btOgcd8YqmkuT2Z28ZDTRfkfkFnRUnV68LtOIym18KDUnWtaB1biKa/R
xngFEPNlQbOrdiRo+vmRhQEFYtlRHYJI5cE/6sfV5fFnJ2IDe34qIjgvzUJ2ho9uYed7gJUGoRGB
7m7P2NsAohyl2yrx82Vxs9MB6gJKgVDrgZKP0+kgZ51qBXMR30G+L3pysp+Xx5/VgaPxJSVLc9tI
Qjb5k8hcKT5cpN5dp/xLuYSIPWeV9SNBkrKZDbpCEwsTKRKw0Ef3qsJARLoQuV8SMm3e0ebrCXEV
1IPn+2qonsClcJcNlq8BTfzyok3G6swSoMUVWHGI8p7BxYV6gVpGI0fsfqDrFGnW4qc65mvugLra
zf3aYqshDReEzl46R0KlnYptWlXgwUBkGZyVQx4MUVAaLLCMOrg8u9lFRN8GSJTAsoBfTxexct02
bCcNF9qdVSMpuEmWiFBn54KWDcT4UIF4VnnYm6IQparle4bEQOjeVFx4Sf6FkMfLU5k9PUdyJH1w
bQpPqRjyfan4X9NyYaHmR0fDiQWYa1SfSmdTjYawIVGD0bl205vDo0KGBVd5di+AsfBvEdKmdwnK
1ngs8P7/pscPlrih9oK9XJIgnUu1Hbg1lpCQRoccmHXNDQkXwnDzIjALFF0B1EWuQ2kcmpiF0ub7
1n1T6XOHinXx9Xc2+peIaauODj6YTVD3qXX5vtOu0vy1bBeCPXMnHp0kpgpyY1SqyTlzJVYzm0Tw
Wweh7uy684bRDVztebD+KjpgE91Zze+8+o5FSscQIWRFUB0v5CTiNxqvghxFIsCqvap6+nR59eY2
CN4sSoVwHgGELDlnUaEJNGOMcM4SlJbwV6M2POQ8LwuZOy1o0FJRk4S6OyDXn24RMWpQnBZYQoKK
Y7W0dxEBseFvyJjostBuBnQf2aOxo6ZJs5Bn+9TTx81itd3cFMAdAZy8qR/zjI5E5C0IDJGtB+7W
o9V80RcO+9zwU8QFQOIagEjlGrE2Jy0q+XFO6szLey9dyhssjS8ZE7DBZjSLYA2tbE2Yh3Khz60+
+v9t+KlgawDNFXhfpYcXvEitju1O3AKkznPIW9EuNcbL94YsQToTBgWco1b24jbttmp5Z7tP1U26
xD3xQdt6fL1DCh5bqLrHJugojJYc/V5xB9foEnHLO+2LXkbrIYweNYNtsvQ1jx5ITPeZO0WutStF
ebaMF5R7xV6Tpws3/lnAcfoQ0F0hvaAhjaTLIBRZUhdaD8qw25C7h1x1XwULGy8FXZ/XpHQD6uJd
b5pbYEJtHK6+GXEae9ZoNwsRCNn4fXwGUtlA+8H3wIRLJ7d2OUp48Bla1K5dx920tRkHYuie+jJG
6VKKtD+x8tgzRhIFl3XqIxh0uhnoGzMBWwG2J9dAwf+p8Aiw1uj6bKrbEbXKm7Bt8iunZoDQIYPv
JOFGsZVnwPeS23Kor0Jqfa+M9t2Mqp9a3zy1ESqaEjd8UEmCAnM9V+9CTVTrCvnZVTh09+Cq1oMM
mPqo1BuDKlF2sTV6cd+vC2e8MtzxDteZ79RhkDUJ8hQ92zS2mH4jPHNwr/lYFB6YXt7RmHpjgak3
QMMe9UmUrMfS2iQotGxTpJ5qHq1Vqu5cHVeF2jzkuhODBDl7i7QmXVgy+ZjDfACrYvJ60ICDjJFk
aN0mHA0yZtVt/ZxHV0b0rwqH//Oj/7/Re7H/19rX//xf/PkHwCKrJIqF9Md/fn9nVcL+d/o3//k7
p//in7fJj6qoi7+E/LdO/hEG/ltw8CpeT/6wYiIRw6F5r4b797rJxIcAfOL0N/9/f/g/7x+jPA7l
+59//CgaJqbRoqRgf/z9o93PP/8Ah8qRVk7j//3Du9cc/27/yl6nBod/jfWff/D+Wos//1Ac5x/a
RGRqI1LuEvLBaNq9f/yIGP/Ao82ZmEiRVkEbP7aKFZWI//zD/Qf6labnA2qcQYf40bVcF830I4yH
YA9eFyYOHBjAiPnHv6d+sju/dut/GJzMImGi/vOPjwLmXwcIjD1IpkMd8Au4ow28wE4PELMcF80C
vbniIo7XeNJoD7ozdNtxtDnKmnr9TslbsQOtg24AZ0t3793Stm8tEDvcGIqaBoCgMH0KSOnVdOVu
BGr6atxPQgncJlE3doxxIvQBAVymZ7ujhf57Nsdfb5w+tz++/oNECWYQMLj4/tOv1zIFfHmha6yy
iQ0ZRLjJtevmOvVRJJ4EglkvBa1RVzhQJfGQfYyvBgpGIqPE+90rzMTaUBKzdaviQFIsQo9cKhqF
8vSqZmXndXbzvY6Le3j4/BuuAhUlt8z9HoKlItCoQbtA76nr837oN+jya69jVx2CcBRiqvS1V4LF
xR1A7JJtUSj1mjpKu04boq/Rkk6vqxy0WZcXRIKkmRbE1qZuXfwOmGJA4T5dEJaxPCJNra2aDr+M
1HWfRDYOQUGSfl2W4Tpzqixwmhzhj7Z9Vvo0vRq08sflzzjfFqSkp4QErsiJwl7aFqtS86LJUtR3
VXn/mAHYpfHGhkfXoRtXQOY30m9IXeJx11Tt22XRpxGLaQGgzuDgAQMIRKMC+HQBirgUadsTsepa
Q0MIGb21apf9pTjk2dTzcYcP+FzDzYdIeKyohkAAAw6aHIdtyzhsBHfEinSq7YNF4lvOq/uasCVB
58uKVyTwvCc/Cn1tMnwWQ20wwwUuViYFCQoS6WD8DQtLrBnXzaB3kMquK6Jf0ZZaC480qQ/sX5NE
R90Ua8Q8kW06XdcQShWVZSNWaSiKTV7yEsV7wDkgdeSsgC73WDJ0P/dZHYAK9Jmh5Na7vLFzkweV
AMB6gPoOvETpJVorkZ2GbSVWhRV+U8Pitef2NwrGV493wu+EtmbMfrws8/Su/Ji0i8oNtCajB3IC
+zqdNHr6OpU1iViVXW3tkiSqfTsl5afeV5MUcGDBmMORQqMJbPCplAZgaDVD6mPlpEkcDK7JYLBE
7aGZIlnyGack9Km5n/i2AKo+EdwRHNJTWY7ddSmvrQrbaF433HnimvWuxIyiyQFllyOtVlwdsu2o
ZYEu6oV3+McmSeIRUsYTbGrHxXSlBa3NEb410sUrYeg/K9TOqn313VHFdyNqtlqYr4syQsFrbwc0
dh5Uxf3e0Yk8aNRL/F9rwyM38RuSAqhuqYz79JX7sQsnnyYpuKjzuA0jfBoC7lc6cwFqLN6wNdvL
KjVjoae+G1R/Innzgdl9ugO2kpOe6mO1omb/4Ih6QwrjOTOqyiNNs6oVuo7V+JZ0gB0FbDdAvXpC
Fo7SuVpP8BpAV5967hFzl5zmhApBi6aHEhBerByzdIOuNPjCTE9fY38vKN56rorIzkTeczpRFShR
eae2kEJRXjs4jyh6fGa4bau+Xl1e1HOjjwwVjhG43XD1oe/6VBSgDVyVW021Msay2o6R8y0pBtBY
NTGAqS1heQkBPNplmXPTQ4s3jAPwcVDko5/KdCtQRgMTtlqZZfMYuQBhs+PqDZgUVyh5/XlZ1oz1
xQQdAOmi2g5sRHLvKFfsUQ9BYb5CSDkLcoX3vkUKMAUNBaAkStpt0Ojfep0g34oIXUO81Bd2c1Zv
DaJitiB4BAicdD4a4DmrXPBqVdnmrQvv4jrhLV0L8Lv2Q/M+YFtuNI0mQZ8UG/it/4+5L2uuU1e3
/UXsgxCdXmlma083sZ3mhXI6geiEACHx688ge9et5ZncuPbbWZWXVYktQN3XjOax0sp555v/8SHA
/NsorLgH3Gu1wprxfvDKTuWB6T/BCfjREu/WkulJEvmC0O4edxcEroOffgn9P9MjbP+fq+j5n/Hm
L0j49fkFYUkcUghuoHh9dXzqVrQzH7nK9ahtLrRzw2q339eFKPMpALbaH4EnqOodBNKdxLCpcJKS
BmXmeE4+TdRPOgvxVR9Y9mJw6kMEjadM9d176MnfFydM7QD83VoqMCiiV4vTjeHHucKtCReX/1zN
ND7BKH4fxRYkJP0uxv/3o3OzFt/SCNiZRjCHf7sVxsUL50k0JGfBqL8jof0Q0J7+1M574a233Q9v
vz82OQYDpG5rev0CKv6jkCtEQWqYI7k5GTyQ9+SnldZ+arvx3nCEtFWxNAlXttsNbXcCw45lQGYu
B9k22ezWLWTkIM4oShNnXR19mcJYH6bF54nsWu8wBQgmSFlCegjz48NQLwk8cGLkZDNNZz+NIErC
p+4dTsD1XAEcuBnAYap+hczXpzHoF2UIiZ01n5FA5UHQxg8AEIBmt/oFaIbde+fy9en/7/FQr0Hm
iUTS3f7+H9+wbCehXanWXCExOPcCAjojL8Ls71vl+kjeRtlMuCH+jFWImPXtKI2PfnjltmvuFWsD
reHy62qqL5Mvb8bWzdm0tu8MeL00MCBsNze1QPh5IPe5ig+NXEqUfWubezzin+RQe3k5D6+eIt9I
U6sEjMQK9D3/PbMm8of522JikOYw/uZH8PZNAxFPYopjkzcDBCYkbiGYnD8VEzCrUPmnJ0/LXATi
OV5/lmH8oXOruzDubgpEQGvffvKIJyD/U74nE3G9KfE9kCjgjEJbAvTy68qY6fg0dtgLORtAJoUm
oH+UBWcpk1a+k4ZflUQDWExs3pm/EiDUpum12VcN0M7UOJXBGQhELwyxOMTIZAaJR+hFIEvI18hz
s3AlrxBv2tnRjimSTgeEI3+H5QHpmaX6+vf194flAHeFaHsclJyBXn47K/PglxirNrkYw2k3IhZJ
6TDKPIjWV4/aT2LmVcqrptz9fdzfrmpIs+KSRCa4+YpuScPbgVGzwXluxALgff2zCVdYr7CorduM
ma7KvVisN0s39+cQ6rE7LWoVgZY7TN///hjhtov/eVJuj+HBjGXT68GBeT0lczNQzWdH536z0O+B
LD7XurpbXG/eF9H0o17m8EkjtuHQyGX8UYHAfGiaNWs9Vj44sTrWTRTfQJOxPxgVwbo04rxLOqdX
58E3auc7KxSbYHh7J1cnOALrSo4M7Lu8d5vuc9AOwQG2p+6XSa7evvB7tp/hEo+EvxvQCW/HdDQu
nEhlmzWjbi/gZ+6HoaMpBMbaNFygKwfp+q8d6msnglIYim3EQP6ox0PCwpIJr991nvcyLNQ82mbt
knipNQS1xuAy9LBrrnTT37XjtO7Rc4/yckDxFcEoxAL4spjbph78yxQLlCNCV8Vns5D6uY56Eexl
NNH3zF/+sCowEwifkPNs/jjXh4RjBysC+NXlvKNPAfef8VG/9pH8Mo91nVQLR44zHoaI5ty+h3b8
/YDCrQwlkE01YWtFX0Vu6yAg1NEonS+g4n2PmwE2AKToDu3qvgSKmXeC8V99h7dLb7N9c9HQRZcN
Hs9XwUdbrV1cho3OQekvXmYivaStoiADxa/4BqZ9WGWNGZzUaxzzGC7F8rFxqHgqGxWdedSHP2EQ
i4UojHOeWrh0JU4Dvf8Uer3VirAJp1ntWvMI4XQvZR1kaaYIv8gNRncPg1hy8ce52v99O/1+mqBY
DkkvF/0LWNGHV5u6CaxlalmwmxSH0JtU1b1iVXwXS4O1E5bFMdaGQ305at7Ve8QU/baXca/88nFB
7kxxab89UkpSTLwoUIYoStFVu1p0MHEP4vbo9fFUgugfys99VY9hormJjgpK/G0CGmx7VwRt993E
VfWRd+GEXLKqjnC2N/drERSoINWzf4aer/0UhyU9elL/bGZDLqKEdr9Xk+YSLwSZ01B0gQ8qX8wO
09wavXMq29+bIfjcEXJxo4YcPK/3zzLuFfgg7fPK2lfaQdmrHKb+SMfR+6iiNvpieyZhtdY3t52h
5tjAI/QgA2+4nxovShGxsEdtfXlZfG+M02KY2zaXrU+PDmvUoYyF99S7MDHPtENzoF7VoQtm+bmc
XLIXBYgvjYEYA+3koBPAPMdPUGNYnlG3YWCe1p5CVwdESDkILlLWo76QS+riQ7St6m+qsRnvjGPx
/0Wv+3MhFngLR5BreHXq2XlFnE2exoUGrxAGmIfUYTVubQKyYy4mIj+bholsHRbzUIsZPVTgco8u
QHR3TRHbBwIprVRLp0ic0YtQJxeCZCUAca+lNxOgXSFlCMWDGD69ueymnmYjZGguiqOaDMhVV6Sl
FeY2kE6fBaXLh51Aew1q3I7jhXtbTPgW4TI+tdOkRLJwV35edQO1iaHtq4RQh11IReTtOBvoJ6J/
8yWmQ3kOynLaNT2PMsZDL4l1Ac5mGE0iV31di0SiovwZsUzgJaicLkkZBeLQrGWUdwC35Jb2w8nW
Qhy8aqi/u1zP99bGYWpraFKtZCkvTWvEyfpetQfSY0EPYUUHDOKK6ei2WGqWiryU5LYsXGdOHHhX
ZZNmkDSlY+ycSFMGP8xk5YhAwuUl9BN6bLR4QplrXwU29tPQU8N+0sVAj1YhKd71oUavAlIrNWJ3
2gCmXsbxcHCZYbmAgkfKha72NVSFjnE7VHsfirAX14bVqYQoyaFR4wr8mVeqtNJMg5SyNPa0RpY/
RCGCFvCX2E1NxwLl9eoDETW5GQLZ7Sep3BfFaHeG0mCQ94stwLUFjCl3q24+GUjFZ0MXspdaML0z
Ko6+VHM4HFY4QA+pv9ZlamrbfqzmbsX12tnbwtHQdfecKU7clnmnJSiGtFqjnNh4zlYTOthkpHoU
npEnv4/Yi9Wa5aoIzKNyEF8kax8Pt8o2xa7XTSq1jfBFANyaOj6kK+pht0VoczOMy6mvSXTpexWn
UPwiWcimaj9WLTyvlexj4Etp4JzQ1UWHElizD9gmn+dI0SyMZZMBi6L3k/JgzTzV7IR+qnNYgwkm
I4ETPVX1FOWGF+yTIcI8mtJbv4H7BV8dvsQ7iUPzsUZ9+XZ25ZR1TR1fbNuEt1FU6Fs1r9FXD7fA
N9Y5mDpoqn2SQe3tf83pMtZh3pjRvxSVAbMOqVp/JpKV5hBNdZ2NrULqZys93Rb+gm5VRX3yRNAh
eLRdPB1gUsHSqnKhnym5vXPqNmd0NOAIeSCXgjp7Lgw0IjUK+zsvKmzueLGTNwsLU+MGUF5GNgxE
kXhdQugrJlMhnNR1JnpowuAhbEdcRhIynV4VivsKKep9x+sCPkJt6QIhvDrr3dSv9HaZItDcOtIj
WBSQ2++TEOLhLRRd6G1YBXpMwmZ57pwhhzbu+gHe7eQSCaxfDKFQN9UyCUUNBrFSitL01y04TR3a
XXrWBRKSyuuXvMBd+7mJ8LPdGMvP3qzEeaRl+B3aEh141Et/ppGs9m28sLztWtjUV6p2ebrgQ3yC
rTOekRjdXYJ+Pqip0KehGY+yjPmdZrHadTIYTrC4kZeqbuIHUBIhtGzn4XGO4/XLqsbqY2h9+9Cx
8gPE8Z0f4Rr5OHuqIEUNjVyohQRAI3SXCrvO91ExluTooAVub2VXiWSWoyCJ6YSM7qQQihxW3cWP
KKbI09rW3i6EOj1uZ3SlnnWkwSg0Llu8rJu5NgdIWfKHqvEBYI0mNmf4wjALL2fSkQwNNWGymEoH
ysmQGdpD/jralbXh6AaivWvSetDrUa5E7grZdQ/whNdDGg9hnyqhnhvjQpNGqfCuX4r+h4Bd+cem
ZA6GHvWy08QUHymcM4ekdPpyt4y6/yRQHY/SUDthn5cmsLuRKQA0lnJi5ylyv68zFPZnPe2mGpgD
Cl5/nUIF7XYURkDjtWv2VRGJEKSSOE5xyyz3KI5rUCyd+rV22+qpl4bv2o4GdcrM4k07z3hjhVPc
WT87PjStMr+G6UKKXw+yJl9x3rjNcWHwTUF/tP+5drROIUEINSp8r+U5NNQCKalRFeHwm+hAJW8T
T0h6IqUYdsBSzGcdoidTy/3abloKSE9eF+ZNFw3h0+eiYHLdGeKUl6L36Q9IAX2VkY7u+BSo745s
ECfOjQ6ezYIzBd1Za+4l9G3CpJZx9LyuUOSL+sC9SCnqIxOzh8LjZJ6QB8G1S9bNGVdq83leXZZq
Ddrp1I3AK8OTUPX8g1vrM/IdqFMZ0CTZyM+NEg9hoLuEaUD1HYPNqrlLj6g6QpkiLJDg7MnkoM29
Oc05gekerdt4e5csU1aiA/nFiLWtXqJx/Wwrv3R3uKShPDyrLbjwNSZo7LE7y5KdLCxPOML+Q2sU
VJlC5Dx7tQb3zeJ0RRIFExKY0htwywFchyPYh7oZfEs69BHwTWJzvywF1F9+RUEMLEaA8WVw7PVY
r9CObYcDMdUpxjPeIlwZ73GQAmI1RS9tsMUxqmFnaP1AY1Xoh4UAfYKrW5zNtJ5BqufZFA7xk0A0
HbTuuI9mhNROA+NGXTaHeZkAJoZOJ/DfwZjMXvQRePB8AX82nZ2I4EL2fhZYU4cggGemdNsgB3M7
b5053MmyhcBt0cUJ65dPoZidQzMaPPIiMWBQly/4QvXXFgLJSd250a6OI34Z2IDoOmbHOtAmj1tv
vJv8ODzOW9FIDaX5GIZtdRobjhNIFRYa3s107iNslb7t86WpZEIWt8/m0XQJN32URiaujy6l+wFy
kikdlz6X/aGSxmZQYnzCZm7Smq+XWnZxylzA2yGdcD+Fi4udT/yHuCAGtUTj9kdjq3kHXf/url6k
vfdWOcJoXsnyYglO0AANwwclyn6/QuHyslpxh7ttNtuXQQRrEW+0CuHoErIxr6KwhcttMcL4AECf
uGmDGzFWw+NCObuJSfut0J09N1DFVhk0+eMbs/2FqybBU9+tmo1OTnJIHPlJWY1xPppaHZADzUmk
B3MqFxOgHsbnZ/yes8buOml027aqPZleeftqoyrYuRMk+3qs2tNcW0RktCj3g9/4iJNBlPVm+DMt
o8Qc8mLIq6K9mKAjF8fH2hSIMZzZ6w7FWJhdObIOMCq4gQ7+8o2GTpdDOsxeyoKuWYBg8OguNX12
in64gbScfdQVqY50ql0IQBXDXnsukpx+rp0wI+5i2gwNU4Pjk9ibaPWgSqd8+xwuckoE68UjXKsA
6xhaaM5F2oP0KuRN4JfOO2Ajyzbym6SHdGmyInFLIhYNZ/RIKpUwa2mUqMrH5plXImxKOrfesRKA
RE4hz5IuwPZnwqHrjxASaUvWhqzG7+GFRpw+TOG9LUqKpROr/ouIGv5BO7U8TsKYfseLBTA3lCz0
wyiR56bCXZfLMBXLRfee2Q2eIyHHbQscU71a26e5EdCkBZwU1/0aIgDoCWzNGWqYwNdksw+ftgLu
dDdu65vHUYJPbnT70xFD4O9QyaKYdBcq0JUbAVcZL3IEKsXKZr/4QXyDUpRz4mAh70jdiceqCeeE
DIR9Ltuw+9hqZ0rQE6720G1hOSk7hC9NhY+6KouDd4r6ONMeIkGA9JGEjZLfuWE3IcReq8PYex0q
uYHMTeMMF9NC81wHLAEI2iQoxMR74cRVqtELstNq89YOckeYE0OofKqLfKlodNAln/LQNvKbxfLK
XB4FuyJ2ol2AqBG9/clCvn0orHMfwCZxjxxB3vwC00y+Inm9tlYnBOKTr73pwyxUQF0WYpLojJVx
KlHnTpDgxLtxhWAcgOapGJooG5cAQR01ZeaKYnl1a652jYfJ6ZfwNDB7QWuPvKzS+R51gr/ohVZf
9eS6u3Xm7bfZaQHvcOu+Tv2pe1yamZ/GoC9vrKNxtgMinJXS0iTwF48nS8fIB+bzyqRyDRLrbI80
hij06OYmnsBATQKqunQGryJVjh5udOztF4qYDjYFzmGQ9ZB3XjSfXFSv9yZgxYmstNlzZ5IZ6Qo3
47HEZlXoOHm8W84zDit4GCvkL87IblGgX6GKCJrwrkPR9RBMzOgEEUOEfkhfTLhfBz49eVBfKCFT
AEPMpIaUWV4vzV6hJHLLXFRoFQ1OBOjd/QptwUPD6YyvSHv/uJhZJZzaMOkrqj/6Xr0cpXQGLy3G
Buu3UwEESOLuDK163HfKy3T5tAZ+eXJc0ruJKREwFk2M9o3EfZrA+BvRXUeRCIgnDpXFY0FcnnUo
SaACYT/wsQpPVnOVgc7D7VZDno8FJXrX0bZKW6cDxsrFkcRgxjIm0OWDdydC6j0qA33KELvnUBAE
Dz+Jo0JaFOxxR4mRRDeqni6QZYRMO9Iuzaj+xtGpTxFBf2beaC62CVGMAmDvnvtFl6Iy4id9CJkb
XRQ3LALgLJzGZQfBVZZTpz+uq8KV7TufjBLHMSx/dKRt0sXfkril97JJQO/CrOGYIFpgezXJoz/P
ZboUw/qkO/wwLWG0NRniHjmpcuGieYVcJR11rbN+gSWgduyKHctELsvI2fWwYUV9n6PnuN0IopL7
wdTLTSxQYPT8PkiLuBBZU9gnq8AOcqO6zl0njG4JrYM0qOQN7eoqrysshaAkNo+ti9ZJZW47AVzr
ypvHooaoZgBmIJbYhHjX7L3QfcYkvE5cvOBDgfVQHxZf7a0Jz8vcDrcDbmQ/14rLIauKeCyAmKNs
09S0LEjmyHZp7DvmHlbs44l4CIJWCLRHOCmXZPADJ4YEWmPv41WZB78azGZw1TmPflAPycCFd4mR
0f+oIPUFvczu44oeZQ/cMZQXR47iCRsdk1t/4mlRQU9VGOZ/w35iidiOfYvFct5Yz1MiUSxKOXLL
rmMTcHvhfdGEQ6KIph81oU/x6vkpVEElQLpQCQXK62PVelUWMVsD70XWc6eGJpeYzUPVeyStGEVm
xvSISAgelQ3hyOcryr544/rcjBypJLJ23KIChRYrvqM4UacDq54948wAY8KrM2qm73MhdjjtsOR8
JNcob3r3gae9vBLMvS0jP36g8RxfqpL0GZGzOAAb1164Q441suTLVvWGAOUyQ0gybqqXwtoe13cd
XKYSzogN7E0v7gAG/LTBkBf6KeaEp7RD7FBA5es2NKrF5lrCQxgI/1NEjDmQeUw1GuUXjdAAwMLJ
fGWLIx97YdA1CJG6FCtZTygzo38QUlTLAhPJXTgP4wFQ9vbiQJL/diob9jXqFfEArOyZm+ADoJrW
AFCgUj50Dm6K0g2r5wlFnhBlHFN43wJQX6qkIaHkW4JML9r1ERBzDsabO5evEWoi5wF7AoYSHjnz
ZejOnUttnMVrNP5goYUr5FQKtCWgF3vohOV3USSXS4A7+bsRwvkgFa1/FrKFEnjD5eexpfXjNLma
JJGLilY0oGFvl4BA/DOa0fAfvaxGsSanvMTi6XmQUTXE2Iqe+sS90T7BMkTtDav187jCGgCzO7kp
TB7KQ1Eg8OHCFTeR4k2OVr08d70omhz5DuxgiQ3PRVRx5OeTn86BWVRKyx5ioxj6dupMhQ6amo9i
gF8a6nCAbo1+vLMqFIAF6unCauiqcm3L+7lw2g+t0uqgqgBRTVxztEsH4XG0IJAfmceKdKbYDfDX
XZOaQJifr9C2TICoZLluDaYJwq6OOHsTjhcvBkCdKdxTa7RIcGkD8F6GsISiLW1hrdK0/ktnKf/o
ILSJesvyuB6gG4HiHMSoh6GXiTW4JtrVYRCEjOhLNYJFMUWGf8AZ/4iKXur6SInR8kdo8qFG9RGB
WrAbwmFvqBIAHMdHDspNEoPNGxEoChGCZTKz5svUovgw9gYmdZHzk9ZAlbmlRIW7pcm6zn6Osvah
RLMhNVXXZU7MUfSNseeGenqp4uGIrTt/UzOKNaqBjlFfhnPqAgose3h28MJBYaCsglONV08iGwQ3
ioAKWUasz1fTTFmj6+lYooqdBbhkf7gFrugpaL2dvwbBD2sIS4PZwP0FgV6oSwQmC9PnquvlzQYA
PaJe76QO92Bbs2ooCvsaasQlg1tdiZ870QEQC3w6VPpQgh0/zC70ZFG+0reS46Dw3II81fPMcnem
YW510JWIcjkSozGGpGQ4uk4C0CqU9KmJYYkBX+hfCbeFVc0zVHLIDaVcQ7JZTIlr+/IQiybAtbvE
52oMT9DtakDo8HYWXjI8GYBt33u9N38gPgGnwbd6h2J140D2thd7qht28JfZ5B6d5GcBIebXTlT1
J0Wm8QV1tU0fC4bbIhNe2Z9bbcbvBboE5w5NtaNxUCa2iHggBBLKe8bBbYECwb2NO5HRzr7Hqf4l
BvC2f7VByPAKMGUGqOAaZLSgGVWXrjfkxBd+6oxgnwaEPUPgJ6GNvOsKIj8EeKpn9Fx+4HpC0ALq
SASoHm2C13ALpxcehyDdINWHNvUzWUR/GnsogNRVV6K+FrCXv/en/tCBD3DOA0hCN+d6NLzftoh8
VJiKhdZAb/bCf7aVYXAYgpHm4ss6bXwAtcbtxPHm/ntJsZFGNA3Ooh39Wxl3Y7J6AH0iOFLvIAN+
75sFkDPHLMUgxYGndNV6pFCE52vEh9xDyXsE0gT9qIcCCWbSDaWf+UVdJMPovKeL9Yu1cDWFALiA
I7F1IUPAIN5+jihYsaKnashXeHBCDqcYEhsaLbKijJ6koK9Axj+DhK3TWAmNFAGBeoCGQTIN0NNo
VtkAtRi8ovRQ36IRGV8WcFSP0WBptjrotrWr1wM+625NKkXQTDDEZGh2/FQA3yaoaIPrXUkcAy5c
ows1XApwNBIiSQ4daLZvV8D2ArTnb9jatd8cC9ZABM2jU8hAE4MtZY+0OwyfUI4pj65e9WdVExCQ
inbeO2KkGfBEDaKZ9nMM6gFPtCDhtxV7J8HW68/+yu2PdxbYhgl980UDoO7ARmHANsC5+Rq5y2wP
xOgCuKh0Apstyu7hSskuqMTX+6YPUQ0awqh8mmOnwnFTf68IzKOoCJb/TrkNWBMAKzwwUQHyQQsH
qndvp1bjb2Q1u30+WRo+hAWP0augy/2v9/2vaEz/X47SG17T/ke/8YDGayLTm3/01Lf4c/1P/i9y
nTbkwv+DRP7GdTp++9G8dsCi/IPstP3Ef8hOhP4L4G7iAvsFHLv3y8fgP2Qnz//XJrT7S7sTsBiy
ISD+Q3YKo39t8hVA0aKDith8m9L/kJ1C+i8gLQHjYb+QBAGwBFdwzX9zz/5MdrrCpPlAO3v4D6Qq
6JlAl+Gqj26VDdxi7nUeQVpC9T3PLcKm/RCbMWN2bdLGRQX2H9/n/t875J+Q0SvwBcYEFQUIuI1j
BUDQNW1hDoOyQOl2zFU0Vq8arZYdWQjcO2N9j7bSe5pAV6ivX8MB8YQLzMM2xTS83R2TOxV9DaBT
DkKBvx99KSHSCACeK+R7CL8/DvUL3A1gCU60K0xEMTcIt0kNr1PioOATsU2ZfrYFQxnOf08f5AoC
8e/3AvYBKQUcYCBv/Pa90MfrSUv6Me+pqi8lVTPs6Rr6ZRB1+2FyljBTjQfGFpCo6tYPmP8OqOVP
0wjOCeKBMATM9RpQq123CBHPqJyHcXuW87gmca3UzbTOIlsG5z0y9h/HCwGsA+keEPrr92XFIpEl
UZWvyA8e43UYkIZRfXaXOD4zBFb//SrF8U5wSUdAeP/i2f0DEzq0gCahPaG2aBlIAKcZsknC1mHE
UjssLG4O//14IDEhuApJhJ2/vf4/xhutrOBTZ1VuYxPuJh6Se7C02G3r8eFu8ZA1/32867Xqw8Eq
YMDtbCcQXA2udj44wvPq12A8wHfOv6/HEvGQ15RZg8bi578PdY1RB7fm7VhXoRjzlhDlKwDl564b
j3U4dxBkG1XqIvhLHBTjL5x794yE+gGwOPeM1gjcb6MRDhx/f5I/vTQWrLvBzgCAZFdnAdyOddM2
eBDL2i6zkbP0CSsr9AGG5evfh9ou3X9EB9s7A+0L6QMc+sFGKnk7nwDeSh6sKBoGJbNJVcFqF/V+
8wHt+Iah2rt84/jBNi/5UOz+PvT1yQBMFthwUKeAE9pm5Xp1DElSs8EOvM3blyp3Lj4Kdp+c/Wyz
9cPfB/rtHUFjweWGdwmgtwXl5rfvSJWjFB9YmaPDPW3uM8GdRIZQJlEEMFLLeHSM65Lm3uIiwP6v
x4bZFtQ3vACutcC1vh1bV9BhAvSSA82pqzN69i7gFbO5iUt0KwZOvqMfNx352kXvnHu/fV3E7H4Q
4n4GxBcX8bbG/rFR58bvCLR6oSrZAGyFQZBoQ5P3BDyjiwLs2KUa2i2wC+rCjKKA/8458ftmQhEV
CmQEZCmcu9D9fjv+wGpGBIAAsAYK1p3HgcykBfxaqZxCknsNTItiakHyDKcpRheqG29QzyGA8ffv
aQ38Pv8+hCs2MWo/wp66BpiPTVe55QTeoxklarCx+I6cgCLsLbs9UbrPBtax3UJc9c4K//PA4HNA
bwmwSnY1B8Uyj+A9SInXHfUhWNo4r2HNtF9d2l24mP1nY/VjuKIp//dV99sBssXXLsQ6trjMxS3/
9uO7tiCksjEoYiIeM8dYuYOB6JhOlXLfEej7wztuCg4MvI5NH+RauHYJHTFpZfu8Gwy/WUoW7MbQ
00fZsig1o0cel3gEeJ4F1Tsr/PeREXvGiAw3Vj0c365WGF2WyIwufN5oi8SmqJ0enob1i7Q+RSfV
4ScfOHo4H3bs4e9f9/qKR8tsI+Dh9KLwuQYn8O3XXbzBafD7eR4MKkL5Jya5uwb0HFv6QDhzjn8f
7pqnAP0L3LRQidxug83d7mq8qnc8NggYwVFB1lewIUgWeSWMWKIKNmooraqbwol4heK6KG/4yqrb
yHHo12mOUVaomnpLLkEiQIfxyfGhn1h5wDO/85CgIeK131wlSO5iBoozYh9Ee+xqPqK4GCaO6m5W
QC+gTd1Aq/UL1PRo8xN4lXa4oMTWmZsW3qHumU+VoLko0EnZ66BEV0yuiyf2ZjEGVj9Vv6oAXQto
DmbuXHjVlxkG7e4FLA7oHBTljJalr0ZpwA3oA3qqTVeOMO2FOe8X7dm+O7i8XusMjAWFTqnoXe7m
bdQU6ykuKZy1ZpBRltR6cpx2jmia9kIXGr+Ow9qGH4sJHqe36AYomRU9tSCtcsDS4U89TV9hfGW9
k1Ny/bLaEZbPEnKnPehhPoXXljesj5wCE7BVcTAlrVfXUCegDSzXi7Ev7qE20PC07RGk7dBgtC4y
78X/UcseSKegs58sN51KY6u6AB0sxp+RqMCZOmqnOOu1XOJUFcyBbR4aE/PRKQcQ0WTThhonrXRu
BmxIvnOAv35Fc4rKXRmoZd8yXO9HtFwiFHBWPc77NSrtp7n13Qc1RKiMAtRSfLHLMugTVw6cjTWA
7hcTG4dnC3KSNrFxEch9zQqpcKSUkUxKH90y1II6wpIaBD/oslaoKigPQgHpWHnja6daNHt9SF69
xLOCja8SraXwVlXcHAUQUa8m7vQFiKlw2S0OoGl3WhsApqpZlvAgq1ribIyTeQGKNHaOzVQFN2RF
Ya/E7xtSsDKiS7eW/U8U16Zu76mYBUcbQvc0xXtX/8vemSzZbWRp+lXaeo80DA7AsQVwh5gZjIFB
bmAMBgnHPDhGf/r+rrKySlJlKS0XvWiz3ihTooWu4mLwc/4RNHtVJj9nsnCvwgyDy23o2GpPqWfu
h2uV29bBbqrIOo2+P+VHx1jUWFGa3YjEn/ZAAN3kwX1YR/yDYJyGIu0BrsoDGZ7jgmLaDduEFhCS
IdZgC6trOn1zquSsXR85gL3sUDJcEYhJYsSaOrvqoO30vt5sIp/VAS4ln64C3bRLMjuDgB3ZnG6+
ipwuKI6IAbKfUWSt96C+9pSUUUXBnvQszEBVaJZnrx93TNd9z0DcrC4qtWqysibNgqX7Ulcodw9i
nJwWtbIn2qPQXvXstTnFcCMqwDzZdTYdPVNM3Wd3Lq06dSY3Lx9hkvTB9autubF3UzQncjkmeRE8
yuXKY5e7R9Tk5Tc40MUTHJGFVbKLYI7s3c7kU09d721vtsGjLzDs+IRxhcNBaDo7idPsFzeKKrzx
NKK7OaG6KbvT7Ivsk0DA25w5w8surnukvthhNUis3/RwGS1HEED6VmLqy2q7fHF0lL1ytiBuNMqW
lNoRKPIJkTRmrmAKiMFqarqik6C/NJSVOG7fg1xzXjApWiIO12gvjq1dDssnhPql/eiquhkOgA31
o3DzwDp5nd0fsWm2MFsF2UJ8HfYcfdp7TKKfWEAiiq914fV3KxEpT13vOtV11NjzbTE6CvHmXrU/
NkylK1QwZHSK8ze7aovNMcnG9ITYrHBC/nHlgmIute2UceUPs5VkGRbYlHjQGfFFV/trzOS/AMov
Qf5RTq5tDrmR7p1Vs4ikhYnUedlBTuLJSPsBGXmSoUb6pNQ4eEmRYWPlbcISoxoRTtDOrR8lc1M6
45ecRj8Ed72GfF+qHlOCHMJJPcy9UxQHZ1S9QiaLcOeqw+mDlBzaMzzuLcxGkrv1uh79vXfstG4i
/36OeKG9VEslFsaBnOtaTsTXwPcOPpREjYAp2Xdf/mzshcCrImBVPRTBkHlxMOIqwpW9EIbs9eaJ
whiJMbt1tqOpNJmi2xrSuzSMq011lwydNtZtRJNhH6revnLLsnxo976t07qOcu9htsX8GtpjaJ9z
e14foyhXz6j5gzf0sWw6CxVVeEa5bc64Jdw5DpbMojVxq/oo1oxmRbriykG3G24goRR6mSBdGsvZ
kmwpesO5s674nfaifYGj8nf0VW35KRhLijK6Qe1zLJspZC8fZPO0dXLnBboHzlOIueKHjpa+TxjR
wK+CkZAj5FsivOoI0tuvUJlX+bHN4aZPZp4WfSWiSh7XToVrGuhi5jiSRf6zoYB2pD/eLvLTMDnh
S7QVakpdDFGI6OVOqkdI56dJGt9g4Orr/bRpTLAB2cMGqCebnnrSbAixUtZ6A/lIVMMOf6l5DWy5
wZng4r1ru9B6Q1hvfrWNt5UHpyT06EyHpEw0fLafQIzA5zb7uKFi6demwGMS8FrKXVPeGcw32Pmx
oP90lD89NlCz/dW+ZPj5iGXkSHWQ18UCSwUZq5btXgvjiSXFE5PVqedlcjhmzND4IrTnbwmDEifR
3Hb7griZcspUriPtFirwkGMKOM45zguGDp6P3X1fVa1vbdRt775Cc3BUWxvJOFvq4bj35C2mW0df
TVxFBT2JzmL1Sdfb1Ubs0Wq6tLLC4GFwh92gggwW/xDalVT84d5PCbIwkyWN0teq6z5ywVhx8MIu
vCf7UT9PW1N9n/NaoS9ScM5m7USeMJ207z7ejiax6A++4xTUS1oh7n/vxKDdOBqcHhn/7F5oYzrO
TLxXzYQmyMjKvi2mwdeHS8nmnYDofc7DbfhaI9qaY2W0HJ8IK86iUy9lMCQhUoAPa77QWdYsHfXS
jKZ66ExXr2hcXaMRxtYuo6FVVz92KMSrkZjFAK155kEEdnn0vHNbi7TGZ+zHk76AIKZCzjgGS/Uj
o5y4iXtnJkpeS8Lsr7tlu4ycHqMPZvMBYpAR7mYP57m+QgCn6+Nqouraxg74Ff2le+5lJZ2YMA2G
hZoL3qT93rbWYXFk/oIdajm6gpcLitXM+ZlN9ronHcqpNQXkij5hiPLV2YSLAxhU23KDGVNUdPRt
uNcpE5O87loL6syMdv7Yi5qrhdJj5B5yzOjckcak9bGeYdHQzHlRfnAZJuZE1LCtJyewVJhuZOb1
N5aj24KX7OJ+7/yqHpJm23h71cHYivMA1YGWjgeaFlkDWX9057zfr4e8jl5XmPIok+9Mk8K7I0GV
GE5z6Q3zJtpoC2MrxBU9CpWteG1FAc2Yo3iuQPBCjbV4EtuLZc/dQSyFfMZ9Q1hohKJuvVbM3x8r
gyjATKDc59Za8ud9bXV3tra6+UIV2tp/IKd3ToShGA8lzbY1d20WkO6zED9fwPK7W8V0mw/TraZv
+naetN8/LP44XJeZXNCGhNTCxtLqvfXKyLUM46jZm7OxGqSZXQV2E9dI8aZ4p0KsvR6JzFNJEPYs
+dY66JxSwII2WpVNVnM/LvaijtLSyiRroJf53K8XPdCg60qdYZBXL94GIZqrupeGfIxmpZIXIGz9
Wud+FqI2a3F7MvJOBaUPEf4uAl2lwQsjp+/R3oQ8/mhlG5wPdX3jsrrpE+rAhslGZvmZiDYvTI3u
dypoN+WdLTRwHOv4UEhedBz9bnmz86Of8oW5CFc99UY+JhlM/gZVuqIpOQHhcZ7tsiDoOjAWnpZ6
Ujyixi5Q3fA811uyEdB1DP1hRSZDyFWMWYgbNoyGNUJVCGWIWFxF/Avp/+HtUzHlJu5UyeWw7agY
gDX78rEcJt6J7uC0Z1dzMJ77TfVLzBbIZ7a7Kz+mQoQ7t+e+/bCUQNHDVePNF4oV5w4SxpJaxnLt
mDhVMRTnKe+aJh4WyxakI4So4NcGoUE8hqX3zcOh8X2pwGVO+O6KKa7nqL2jnJtco60PCy/uFq/+
UoJxtOlUjTyhhZzDCtRodbEsehNjJ0RyxjjpiAHPdDCLeBqbcIsFapHoaGm6BRMXbh7dYrQNLYNw
i7JOGic82ToqSfxA1DQ97NJIyixJROnPQmiLKQQFcKr8IshT6IV+P+y7Zfsp3sTqy8LZtaVqdMJ4
FhuGDsvBm0R2R1nMsa6YM6+32l7EwWXUW+Oe6TVevIpG8GYOn/PN1tfhtI3WsVozFr3A3tZjhyrA
Psw82iOMBGwlw5k1ifRiIjh40VifW0yAC90A8/xagU+EgIj97CZlb+E+6Rzhc0H5WrkxQ9QXcbiZ
Pjj0ubt8lCtI4DX+MG3flMWgvQ8pp/2M5qybD2VdtO9yqAdxnLOt+VFyl/KkICvkrCD8ok+rFQou
FhYnXTp0Dk5SLcJaECeLVTqMpsk9BHxP1qlVuYN9Ais7Ruu5ttJ+xcpp7UFtzkvYWD/4ThcT4w8p
x3js2X3jtl6wOnTb/pktduYANyXDkQh4yhyLpLwHy0TL1eg2UYsIOTc3gy93GhIG75KNv1CqeqjL
rftcLf3E7rr6ESrEmeuBAlGvYxo2wjxgGLjovdm7X5aSOYEf36OS/6Rl/uQweLwi+fZHHCAgmnHn
uNnjLOwsTBBD1f2hMANa9DY3jL5qy5rbGfDASwRippeqsQtuk1zw+gNrRSg9YZyK3bpmO9t4bEc0
pR7BXGadGOmo9PGoDLJRWMeOXNyN8TxAaTxx5IysdDOUvouLY/QLsrmbgZEBI679gtQ1T5eBUFIa
zzCXnkSmBf93sPS1JgM/upIFL8hONvaQ5P5GcN/U01My5xv+JHubXP/goNpBp1p4wL8wYitqSW+l
01yoypzLJtADz5WoZYpiyHkP5k2txwGz6ZPUS3tbiGlvHu1GocRWqsQPepFnbTF5ApObemHBqecB
i+QP8ELBs5jNTn3BmHt3Qs8heSu5O0UxQwHG+sACuEDbS5B6LOiKt2kQtxQxAPs0LkBJU3+vonDe
0QS7a368gD6YCHTQcsu3rsxv3EGF84mXvlmStt2QODdlQHpPTbnJgW80y56kX6ITKfrOx3NSNkIf
/Z6gp4c5sHTxsy7K3K8uUkBbk/LSKPgW12PZmhGcc6NVuopoDQ/J0hopD9/PvplGTOOlsIdDTXef
OQE6yAYIDFdKMHazeR6WzCkYiuf9VdrV6h59J1uvsq6lqdPaGOiSbS22b8SSWecNhw9267zkTLKL
fv6J8tTc5tZseI0Iv1hvC5TVDkpGt23juuq0kxaMHdst8sRmTgDtidWzHQ0B3Ulew6nOiSu/6qVb
zgevWobHzKZkPuk4PfRDa3GCIxmnXPV+skIVHSUHmYV42g3zM143qMmhsqLhWDMbL2nQRSE+TGvc
bRTZGByzQOTecZl3f0gtb2t+idoK7/rINe7Ryy+XxB5Fzom/DAjqWbFQ4OVgxImXgxfG3Ab6awgc
JtHzORyEPJqLgyJlWt3rnSqib8gsmdCo2LOCl82QOcDq7TrX22xymZRwxY8hskD1tCkxku02R0WY
ohub6riVmHtvo2Bzf3TNKDIUM3WJRM3pmpm6d1TnCT8zbreTX5ROsnUc5jG608g9clo1bL84MNko
JrowbCYwEkZanGAp0agIFH2Uy5BhZpXqZPuB0pQKyAmH0GAhqjSNbY2pwdkRHujuKzWrxejm57Wq
ZI4UbIPL8/jRFPX4fAeWEBpghGwtUpxwPuqfvh1J/ZVu4yb2XBi2PXSq3zdXz/eKoZYHtbtUM17g
tItR9eJoVA0ZPLGzm/yVtBx2dZT72+1Y51WAd0GFt4bqnSrBg5L9KnjzvjdEFr2Mlt5E0gxZwW8g
FsgPI/vxiY/08SlHQ/fqdWrcYo9cgg+1j50599FuuWfFJsmJorH+J1jkwwcmRLOfg6Votk96NPlG
/3PX92kpGvKTKyAQ3j1GjiQ8lpO+L3Wu1qSZu/E9dIoQsT2T2U9rr8N3exq6B2H0DGqxSck0T94A
2R41qMsNVmiqKT2FSrLM4XrPyHlNcTUMvf06cuR8Qdy4Knwja/Wiw8L+GNAYu/f90AKRLaqYvNQW
/OCVqdf81PVDHhxVPZRn4ecu9DFY2YRmXPyAujv1HDdusuRekCdlid1q1h47bDcy2Md4/8ynYC3F
1V7u1QcGeHSY7WA577w+cKoyQ6vgrLM9lHEQMkCk4AwV9zvrmDqQCc40AjS0gyxCBX3k2sq2hK25
ahMQMvvg46cdDzo0XGhhAuubZjVkYY4kfw33UdAMaOrBjoW9zF4arQxRPYCJTjnIjcd6qi1x3m1l
H/q56Iks8eoNONEbdwwxDVgD2OOiyURwQ1bXyiwTMdfh9IZC2VoS2k3a8rg4i/0+R4ITAggTYspH
EfJUBqKSeAHJSMfDgFk9dsp65Y6NWCQRwEv7mA8zZtiQsAkW+zyclnT0Ls/sbo3LNQdTUx25FyRh
thib4gx/6EPtGcwkczeN5Grl2s1OGKRb76jKaLbYynD2pAtw8TdedVV7uR/y+4oYt5+hlSvMg7Yu
+wM4ND6LZQhncuzgfgiGyXkcErxPOznYw46ZosLyxzLDhDEfYLa7Q8VlTDq8OJgfB499yusbVNNI
niOHfIOZAMs8GMiBaIi8pWB06b5aRSnMMcDF9bkNGwLcWi7UGGv87tiG1bZdOVMzgjkMQdOcKw2O
xydo3kNVW/WvuQ0PdRUtvPSfAGzwdTdGBIw9wJjiSMq7r5MxnxRIddRV3bFy1F6cQELY3HlTOCPz
adeFcelO+ZQE2TywuLR97sEILNhFuemmBxv8m3CPS4J8XTgDgerGSHaSftHpbpQGuZWmw7Ru5c2l
TTZo7lU/K6AooslfwXIgsqRN65gyGbiGHZbrmxYDSIMbqC9zNC/4PEoUx8nEHjLEuYdPO95rvXO1
QY0zIiB2vM193nsfJS8sQKVQ7KfMlLhPQl8Op7Uahxe+HXpbPatWNz2sUYTh0Ew3YccIFGu3JQh6
6NhkltVsc0L+muxS2Rkcamx8vTrUfcTjaPXBmMG3uGF3ZrKwGS3MMDuYhHuQ95bxmY1GlpKMw9zA
7DumccIEDpIekqkqMOwXuIqPe+34+siLfiFQtOOlfpImiKLzttgUJbj5JKt08wsMUK7TD1/Bcys2
IEN2Xprjgz7vIbdLskJTLSdrcOvnqdwVnmg/D88KGQ6yf9a/rxVoriBvw9aPgUew8E1Z2/kd3/20
paXMLNJWaPCOIw6FLOmREDO/5AS2JLbOxG1BTYAbB37B9uWKoagOoFzK4LHzuAwS/juKB7fJcMTb
naeSIs+rz1HeKLaQWq7fVdE1BFm2WWgRl+Utr1shLUNBOVaSzcAGpf0kxzcr71i3d3CH7JBDCbap
DP1Wp0r7bFhOQMTsGdS1+kYHksM6tOi2vcOJxF3YRcb9QVqZ6mC0WvkjqAb3WZgIdfYF66WE090i
XHS5Wx2x13k/Qz3WC+l78/AlGD15wkYMlBiRSAK/ETZ7yQEZ0BFaKKIaD7DJGOm1t76hM1jet3UF
J8GR06WWXof61Axmhx3pM97OGRAIHk5uyxxjXF0Hh67tVHWY8Fl2p87C/lsFhJIkUW4GeW707n+O
2IxK3qNzoD8pNmUHOEjnjwDc5rMfaRIae6G64rQTleTeMf2xsaBcXbIb4XVL9hkrD9Vjdavs9RfZ
jIihuZShDl+gW7CD1jtU5KkbeF5vrH0r1aPbhI2HY2xb9gdZln30uXPHKrwVVVBM3/wq8kiAc0rQ
ZVhK/cnxq8aLIR6J6/kX8pD/RiV71IGgTiDTTwqC490/Usmi6XeMe2JLvaxYr7bJCx7szY0OvOS8
o2u4Kf+apv0nn+cIFLg+aojIRtb5x8+ryk2PCj4htWASUhGt3TkQdXnWKhzSmvPj7+qA/wtq3If+
Z/s0jT9/Tnff+/8H9LaXMK7/WW6bICxGh/qHNoLLT/xdbusEf0Mri4ggJJgbaUoAo/93ta1EhisD
suBdGH/JbYFy4z/Etkh0CW+l9gHCibYO8k3+U2zr/I1T/pIbetH8sB27/1azwB/FI6HHbQE85iEn
hDGiJeXy579TDnWVdjKPaJjFnttzkGm2fY8ArdIy+7/Qx/zxbvzHJ/FBfBu/deP88ZMm7BVkDEDZ
tNJViRr8EirAJoSVwLF3BGPA07+7CJ/+u6b3j5KRv38gGjdCJpG9oVO4/PnvfjUzZ8ityHpSqipO
I/5MSNVp23/tcoV61UCH8EAuJSgbi9nrX3/2P/tacSOStErpCV/vn77WbHUKvEgsHXZh16nuWaFO
wtETZk7SY+p/8dX+s0+TAfIfj4BLlDl/erFsoK6t6Lu0d2TrfrGyEQg7XyVhAGs/w3j+9e/2z75X
AkP51RAv037xJ71RAbG9dnWXAig2J8gFC6AwfBM4MVi9YW0lzo1Plctf/vpzL8qX/5Kc/HY9CcgM
L+nR4PX8/R+v5xL4VV8xoCwBCCxS28SvpoCty8O6URNVaQGp//ufiJiYcDzkPyS//ul75XTVoxyb
NLfbFfvaJIk0RHtx4/f0uDm2wd6Xs2X+9Yeip//zLyo81HSolz3+ykjxp5uHDo1ObATlUO2pGfq2
EZstV57Q3Jk3yccautmd6qwsOtNV7g9HZ1LBFe0G9rO12eRKr+GFSB/8AITPcnF3t470fjqTWV78
0oMl6YsRppC+e7IhalIubz19yVOonLl9X0eEzlBgrvhkReDRJ1Zjp3kR9ER0sWxXrWKtSb49MGP6
bRJs2RKm+9zuD2Itl8+KUsAtlbJsH2k38m1yVmo/O+DP7K8tF+95WpV15sR2ARQWQ3pBpm6jztzU
VHC+iVV0PZ7VwcFXRgFPZcrjNu5Tc3Qn31eYeJsI+jTp9rJcTnsvAvQOHgxzsm3lUsXl3NKuGy5r
8zHV4/ZWjvCTJ/Irqs++ETp4XKLeP2J7BpfuVVAJVB3Y7smEjcDivIHszzkL8TazE+DA7F00KCnl
vfUrdddVebTq0HxbQLjUhfdyWAXL3vtKwgvxUyqzKA8mbKL6ll/sZfEouLcgcVrnZUWD2p4irZm7
yc1o62Mpyf48AC/73Mx2PuFrRSaQ1FqKK5v2iJ9KL9N+mGRUfhAVAv8yZLokqBcR/jUO3yU7EzSw
iFdP5S2pS4QgtVfUmfSEr1mr3r+WdHR28Yqp0HmLPMVSFE+dDhvMQLkGZFsth/2MGaFVr1WjEU3F
HBVZlm7gMv0jUU22dbMPGAqZ69E2NuxXi6iGN6vK1/A4KTLpLlkZVoZ9nuGyWu/bbRLDQ+Uu5HU2
OP4JyZ+agqGskAbXJ1vHymuwne0o3W3GfdIgi0JdN7B94k6xF5gYKXtEYFEBEh8KHIvARbdU9voW
GYF8Hy3IqjWBFxKMIbsilbvj719dEmL3WxmObn27DuTGnNCfLMMHUZTDWjDeEo9l4jGYFoJQ5Mh1
uXdEVuQ/7NnqnCcht8w74rkuBEEDg0UIJkVY2/pmbLcL4j6yR0p2fJCurzxf4xhXs+3mSLUnqjwa
uq9/IcB1B3q92ZkRMJmVxzGSc57YRPItCQTz8tyEw3TZ1z1NsU3B/hlXgdjfFATd875tfploNuM1
CXujcNJnrfWUy3V9672CaC7BIc1eRdRWPCIn0DjEq+yOlTn46uU6w6rG3Aqg1e3Q+lZJVjY5H+Ie
owxqmLrbKNEV5iKOa4IuQDYot46nr9ydJxU45qXBuP8DuYPznXSr+qvHW+TH4EYbmR78NxH2Utr1
p5yZ+33UMvqo9qz/vrqZvyAvGefpuMlhCeGSsGbHbRNYj8FAmkzchb73Iyd9F3g+a8VTO6t+wOEb
8X02XTg8F84067gejHcRzFXVL49q3h4npPS/hzTiEFDsW4hPxGLvzbeh8Hz0ZKGfBXZ7tYi2/OrM
q+HfSF/xx44Ej009QIN1qLqsSCMlKnjJtvG/XuA2RblzBWLd+GVGPOBm96+97Tt7Ekz8D2EfiEdT
RGTNK+o2MLuV2iKiGwa642LV0uAd54Q8jkRFZAYTr9dnUyzdigtHlZGjWZy87nqNADFjiSD32SJo
iURnoQyhqMXiv0GBOzbS/jDHBpNZoDd6iMLPU4EGMFFyyLjf4US/6aUkeciunKI5irKD4cCyZ00A
nciz4ka3zSX0kgDeO4kmpolXC0A/Zk0kGkw3wR7jHsk/Q3USnINkQV3JsO/VQyGDYj00mgzrKuXn
6igu3HYnLGycxwKp19yP11szEwZtxBauRBU2TnDSLjF6R/CCLrsoEilQGC2XhHyXuIg7QoGy7Dla
I4ssRJssdt7urbc8NYWgirgdghEoDOSR+w5JBztIiSURqAiTzqFQvqD/p7aknmJNOED+M+qXPHrJ
CaTNb5W9V6R0KBPVJ3ya/kxuGI5PVCdbrT4coZeRxtmL0iYsJIIGB5wySjeP6MNPSJt6ccM7Nyx4
ELteck7PEVhRRTbOj2jvq1tkoL51yBgFVxZIC9nXDYmmjbjj9zLmTc8SiRIrUk5wDSNJMX2uymx2
H5bQz/VBFtoZ0Q2E43ITIAvdr5Vtyvo4WFEBQZuv3pC/B627kPpEVL7uYw2Qv14t1B0ReLXohtW7
WIsnBD3GO/e8+qBGFvclnwv9CxmW+ryuRUHC3CXMc+4s60MPsz47kljXeHc6VRKQoUSYEDxwefIE
qajxMubhnrgBH3WsfJ9Yjkjm401HrR8En9N0ItagzytJKMOmSUUgRzJ1YJd/LHJALL/lkT45xWT5
h63xp696rcVrEbQZ6N46yh96bzveP4Ue0NpwlB+qSA/syohPGoRXchJHjHPZa1DvGWGIXX6x6q9l
tr1hh0Y6gM6iuvHKmWQSpNymvgI87/UDlj5zzelfENuCIEVuKcmV8200d9rcrSXZtU9kAMlXnW8w
jaSWSXNghZU03JuVfA1hygCSGwqne1pgaeUVIFQUpmT5VAskixM25GkBXt91raNJMhn8ifxOIluD
N17eVImhJp8JX+0zOSI0isKPHNXg22Cm6Ls/BdZ9vhI/eFBTQPphK+q3bKgCCCpopA7FidcGB+UH
nYdDqgOq3YINDMdUjRzTNrMKGCoOJkRk1gQDVdmOD+HNW54OBB4fqh4g5fhaLbktiQ4GatHybsm/
UYy63xUsYlzYheEnpqDC+ub2oCKAehj+B1+JjTO9oh7RywLzIUyjb0lmbdy7gT6klQaLS9xM4CNQ
Siwax8YvK5EW1lET4RC8b3KP2lN4SdI9ZwMX54Sl2USxBS85XWtJhcP1ZklenAwYGIJUteuL2Fgo
VGQZjcM3w6iD7hlpjpyJ5dkWdWNDKwRFLIKsx2wzk/FFjwOjRJIjgcWS0FlsRUjECFRPnaEQb4CK
hD5QREdBGyURmhhQO2z1YdWkoTCoaZT9iBA9FFKqh88we5hAcO0MpNF+Z3ZyiEhS5Shi0kHai2tz
39HHThWv4RLZEHDuNns7vPiUzWRoBqC1XVx1YnSpusML8wvAdBlJx9l4Ju1CFeWXhjwYAi0ivj75
IyIUtIZYCaZXxPDduxVBc0Jd7oRIuYQcVwktjuRa5ahnr1to5YJSJOX+WrYa5m9F/6SHtvlslI/9
GfQKaWnqWhGSdoRGrE7TOvlHBO07Im0ZWOew1Oq+LaryWwD5/wW3I7aDAqI+SOdi4dSWS15825fN
JShH1ErEue31aLel/BUg+HqMYOKJSevG8evg7kQjdNVKjEQgJtHcGrfcH9S4MADy/s0tZIrEi6RV
v/G4a1HzfnWWAX3jvFfTaSEjn4KraBCAmZ12v5uiNF8oUXbbxCKU7kMOJZILh2IzrqHtr3dqGHTI
Jw7y+6yigUStwfJjLr19npyuxA6OKv9T0bR2wIE/4o+igIhxL8ppB9OZY72r1R+ulh7pCOQtrpfE
YrVHpbNX9fdZI8glrgtFb+IRKTZYxElbiuTqCucLglzCNqC4Si92ipF4a8yLwyFiYoQAZ7lo4im4
SJVQxDWfIGvRN2Ba8t66qVm/9LDQX0SdVfdMZA4dMZ7M7zJiQ7+iaovKo1c41a3vTfVzEOEbQDCx
+ntSbmNdciZRyUw8vJV/43XlQZV4i3pbMwfs343G8JqsNjhZeJfgi1PO+lGvxjxPecUhiWN3KgBI
N0Lr9nl3b8he8NWxH52pIhtKec89dXxV3AvWrRtKUUSYIqKt4E+LiHSkwQVrPGUc5I91nxVdInAy
3DauuFjsvIsCoM1riHTB6PQ8rTNrQMRAfW8jo8Lk3AUsca1XT7c04rUdD3ZJ2uJvG+3/xwX/tyuA
BP5nYPClLaafH/+LPJj8o2t+b8f/7Qf/Ax/8Gws1WSIRhvyLd/ECwf2jepR+UV4eESoq6uCww+MN
/Ycb3/4biKF7adoj+sQHVv5PgFBE/BFMvwQhJwUV7OnfMOO7FzTnv1AXKkmkS6keVUruxVwGHMmf
/x5Fa0iBpXe3SY7lU3PXx/fJ+ebxJv0Vped/ZZ90fnMN/fHDqAm+pAxgOP7tl/vTh1WTMs7sqIRi
3H245NxBZB5XCAYsAb2Fc4PXQHQzWrlGsTsqB0J+ICfV6sVVjXyouDdkuvzKqs75xWLbXbP951d7
vYfHrQmLZ5mvF2NgV49PxpjtFLZD/8m2ZHCDzUe8teswnrqoJ2HEn/osSzp/t78V21R8C5wSJn1F
+PWFd0CboVBrXVSg2zYs6UDwJ/H7hVy8U7Ba4mklWj56qCIiotJKXeab3Fv65QqiKHCOTVXKN6gq
q027yaV6ba5JUobxbKKffUf+Mxo+H4QlyyyBrWK3ne00VnYZIrqTLn4OR6/toV2Y2SCDm82/Ylde
5Gc6QUgOzgrUCVcia0LODSZNVLhETvLFzSTRrci6T22zyuglY6pFkF4P+XmKAqpRx2hrvpJZVT+s
piIHqQAt8I+tBFtDd7lnaS8tF5NTvy93jU9CXbKSNEduDZ324anxRHbI3FGppF3z8LbsBoL8HIzl
dQJGFCDOWYQm5LgW+8dkbD/D9hHsKAGWLhw/Kd6WE3S/Pa2pwIFESxR7w1PH8vHgMvOTEt121Z27
Q+WTeYdz5ugOkbXEQSHar4tHKN71GPWrDzdpnKMmGPYdmjiQj3WEgx24AgVZ4mtNLSdrvXuEFSQv
eKpU/xAaMIlnwl66OWmivuXMAGbSV1M/2e+2M+8nO1PUhPr/h7Qza5bT6LbtH7pEJD28VlHdrtp9
K70QW5JFmzQJSQK//ozy93A+yw4r4twXO+ywRVUBmSvXmnPMpcxc5p1laM5sDNGX3MtCdB9phrNl
HZbsyADNfV1tVcATle34OJnOVYnG3/MSU8tfJ5RW8910vvkxkbj70S5G3CLsK449U8yzBg0F8Cmb
wjCBMxUhIBUBYah1Z71Qa8snkJC9TsyCFMcF/nj2dIYhpqhD5xlXmNqn7PjrDjs30SqDyaq31lb9
g8KVx3ZLGhx8qCkSjNJLtGhYw9JPnwn+9xZRG0DdaFgPum3RirqhklMCgi/od7oMe87O0k63kbUQ
sryW1TEAu/rW2/o6cYtgaQOzJ1+4K0O6b3lLZMlWmfAzy32Huhfw52OhsJOpiBAJIGFheI8Ll8QK
UXFs2kwFFqiNRsuQ7RqJeISNKy0/I8t29EFpHk2ebuj6V5M+xjEfWxDH3aK5jQYfrWe9DODv6aF1
/ilo/fqWuNxF7Bte1m/BYgO+ArjFFPy/VvJ/mC78NbmHmUzE2upghaVLG0C7+aULLu1qFB4ngk2t
klaIY6Cy4//hClAQaO3iKnevudP/vfIOA44PXXEFmrlqDTE5lv+fV/il0Rx32sCA4wooKAq+AzmX
/5crXHEVvFKRE/q/uFntNRt4VGiv6BBZLQr6Uv3mCr9wwEiNYgSBAZWxEtsgpvtfNqiMQ2Tvwofd
1CNt89tcd+J5HWT0XmSeZaOS67uGb4aWw6mi5hbpfbpzurC+JVUJbV3kDmWw72ct3+ceXw4wSip5
mGeoEo497kzy6v1CzBdh0YxMCCnrnN88Sn+djPENeHqwU4fEykZeFP8aLde31dwHiKk28WpfxPgj
QpfntYJsCu83V/rroOg/V8LLix4eyzhZyL/ccIsRVC5qy97gNsQgRbIAct7HJpfrf0o+aEn/zPD5
5wvBDYGjCxTg1/nXWjcIgRoIjh7nFs48W9e0b0VsPv79Ffn7L8dkD8jDNXHzOqD55SWcgxqvlb04
GxFgIJpEu2W6+GVuAhT/1W+u9dfx0/W3C93IvjIF4BtQdf1yrSKsRsaVjbuhNXRCv9VjXJzxhjnD
OQ9/M9D7Bajw58X4UoBX0Arw9z9d4v9VdVVBAx6SBg9tXPwywRuhEewPMXx3Tlbh9KSym0gytml+
M/FihPzXhe3PS/85qsZrz9TV//VpNERhZIgkXU4Wvn4J7akMNouKa451tLTvGxPPLvOXOvxBMlR9
Q9Li+sTImKPdgKcj8RQSmCObfHHPfCJwthU4Xua9bYooN0An/oGgpsYGjhXsmprCmYbO4yspUTwt
vi7Hl3Qp7C/pOpDgHgVXxxrxL5xLfZSUiR3Uut9Y187CrnAZJwCG75SFW1a4l7JbcS5G1HS0gc30
rSYRINiHmWNegy6aw62iy7Gr/SF68jUNyadsDD1kyL23zgwhUuGes86Ib2PXFQ/015HoWmAsNB4W
a70R+HQ8Wvdx8eTq7A/2B6TKM47WGHh9zKw1W0hRSyJ4aM9mCArnrKPOCW7iOeuf+9UooPSdr/Ci
WcMPMIrjA7TH9iQJSj3KEKioN0okRjmippaJ8eSow6QDnESeGSb237gTW7peLURkYB4ecQAcHfdz
a3ffyoLsLaLbV6SITPXkTNpbPyRd6tAklmqZPunEtec+692EE7p4jN0herCV0yYtY6xLtF5bfBOl
FFYcXcJr9EV778TtJPf0noR+zuY6hL/M6R5xVAWx83awhsycs2CYrGxrp8PMKHYYK03DOEdLLKsQ
04pbtuYZk1aWc1qNqi/xGt+UrHdHv4VgmkfKfaQojJ9Nwxp+sDOC72WOdAxRIo+dG+ISsNOLpWKU
cTLV2aUrqsbccDOd/dCHczJH5JvoNqMNLHCZo+QGSv0Ck97Fbl0FM6YIlo+LhunaMt7KQ/8yEhR0
WGm1vHV4uPBsaT3sJlIP6JQsgcofKB7CbT+UoGGvXPkSXVCrbvU40Xa0rBL6oEu/3OnSvH3S44Jr
GKlprM+Sn/I+ppF/wpjH5tE0i1leKp4d92D444DG58grqVVqHBXxy+gVkGQdDBZqhMsCr8TQVBxa
nmU6822EequNaRDUhbliIcP6BlswjV+/nwz5ZW0BWOzeMMwrv0/CDexdOuO+Oi4+9OznQPjl59Ba
MWkxcxqe6mYlBn6OW0DYC/bdl6BqVHEZXWxkmxgnAz4b/KxfaXqWxPugb49TRCGOc8B81GOaKMfa
peuhQuvUKBHopKW2fG+qWHl7zP8GUZMLutxb4mf8UxVOYY8eMAPQ8dOpvXzvWRr3yGLUwyzigNLZ
6346NkylUoBbpc8ZHUul9GfUC7PzM2LBNsAhognNeR1DES96sACFTqfjsETWK30Kx0HTCdETqZvO
f7Q6jp5S7LrwWE2zvivXZWAedvX6GUMRbrd+Kpp9aCb/ZnA6pAIzq+5+whT/Ebh59LksPTbjkGbh
wYJS8zDpks9h+TB2HdXLmyIAHfsZDrlrH5qhsHY6I1ksabx0rpPOmaFEM+lHeJ2zyE2HasWMijD2
vW26/JN8o+ZiQ7X6XhZ0uA9GSgi0nO57yOikDJnDbDllvlV0cMCCIt5nzmOpgy9T1O5A8rxiJ2oh
f5qxJ1evcw0JbHQKgoMA0O2fEe/Mzn0eMpbAdNIVS1L5alwvvlcw4u+tDFeB9Oe4P1qFYnoVpM38
yOnS9LcKfbF+Q/5vGH/1okbzmKCohsQBDDlHceBYmHJzMW+L2Zlf+NxNgg8HHH85T92XkZMS7nKP
pYNcsxyZ91QuFl3+EL9kTgwAAyDJqL7psf876GJ6pjll+yNovXrZhKWjbmSvyDrW6Dd2oBcKEuzE
YD1h75RwruOmeGVY5b82GtD1UjbdTdzZeZa0GpJ0j6fqLercYL3YQyFu4azP+qVXonLIi2qaB4Jh
8oNGoPPNaDvChRR3OQlE1Up7WrR55OLzof3WzFlH0kxGzl07epF96lPbEIneLugqN8W6dOaZc1+5
3tSiKNp9OMIYfwhHb5AfY9qbfu8Vji4eAxGQIya1uMEA09pfa53jo4sKv/ceDPXjpbfr6ZHT1+oh
h2aCesRtg8l4cjIm0k3whAkTEcAaYJndRiRGpURkjhabXQ+mPfsMFPf1LoTf1xA4s8zRviQaIzuC
/Fyct7HCFXBQgZnPDKawQQ5dnN0uMNGz6xFcnRbHap9lhwaCN2cs6nPma7z6CJFh/mPwi3ezs8iO
HBwJtoS+O3gMe8xwpelUDf2wSS38doQ2BOgXiA0AvSCitTpb/gp3pqR38QT4U/XHqQocOOTM6I4+
7RYcoXE7HAqR+e8yc5iClDQczD61p/G4GltCJjDrx8oCEO4zr6D7akVLmbDaTqceehRvSeCjPKmc
3D5kQumHcS2m8CK7fLaZDsOS2lcDoT0bHFLuEy5Y3JRmRqeOHuIzu5KQNumSFs9uhR9PqJTkoNIh
Gk6j+GeeFjBjlCUmN4LPKEc2ymdKgYucFSxcbYDR61rMm3olXUOJybYvVRwYJgwIsZsnr8WsuKv0
JJ5l7lvNYYi574y4VBze+e6SPVkcUpq96VbvdWW0xzJNzCnZYro/9umsy4+qymJzJ6263IYDcYJ9
Z3nRhUBEQYtIMWI/o7PwaXkEJQ2CEUfbwoFXLWym8MBoyRBolmIEvZlEhT1ppbSaq7GWXzEI17x3
E9SZzTKYqt41LsTbK6zb27kYCcZvltXbO2lWESSZ2wncGrWuLoz9S/9YwB+pEluVZObA8I8tpB5w
3GjXIOU2mzT95BSPM5hmePlmRrtgGyPGKLpDVFDKs5qjmNAA9IDdBlJHdipJDwR1Oa3+x0rid7mJ
srE9TGRDVay10HOPGVMRH0SarpobBAElCHIz4kqRQ5U92emqp4S+XkWq1ypVQoxEto/9YKWC6pYX
QGfD9IyDHdpCUd5EGR7qhr5MYjL32As/v8PCWx1SE+f7bMSMkNpBts94+zHMavyy9Qo0fwaCuqsj
X61JC4fmAjJCDD97nI8bZ8KyZ/rCPwy1ZTXstRWDOJKB5PSIOaavdunkVPFR++GIoa4RXyS+54qF
RHc7a52Wsxy62UNKFnv1lh7uvICSYe7yAZodWk/fwjLeDO1iX5xxUFS9OIcuYhlb55ZxlGMYZsX1
t5LNlcLAirNTUwXEPzLiCc5MEIKHMl3lw7yQCPNpKmj7b2SQdQlBBnHJlhaEX9IsxaYNdYNQA2Mo
JizxxZqxmEORiIfH2XWY2Uk5BGcU9RFNh4ipTRwbaW17AkedPRJ6/F1Lvs4nxvVS7/GZzA0oByv9
BgCJYlA6jfWFY5Ret17RLRYYjDwK6TcVEkFSnC+fY5lWyw9wOmn/zYYZWuw1XlWdkGqj5DOJUywh
MNzarVagEE8OzdukBSAgE/p8BPW5LciNYZpz0CqD+6IXyTkBs9dyg2U4PVmoL+Um8lIrurBjTFtS
3ggMCb2+/9l4FRU0XU0AJNVpqaqzhvncLI3r7aDO5Ff/hrJO1dJXewC02bGMy/R+Rsb50g37kVJ+
oDPExGriBRCzO8r71R/pT0M4hB1BHYksED8OXlZVreEjnCtm5AZkwx3TsmbHKQN2ikDHglFQ/6wL
v37llYsOIeLG80AYwR5FhPXTZsTIUy5ghBgBaPTGT/NenNe5c6kaF7giAXF8h36FA/Wq3cqdAV9F
qbNtS4bV1xpV4EgCOpIsdulPb13sgSpq45I+2jzWO+VbYAc4ZsF4QLd0GWpHRDsmAY1NiEFL7IKa
SUYt1nXJTnhFQUfbgxQHabDobk09mfJkBWgRT6rss+YS1UzANz4P7UehQgD4up47s4O82jaXSq/m
3AImWk4si/mJQxXmtnpwBdiZ0izf2Q3KZktOkFtg/ocMkvXXc1dBNBxAhjHfE1QcHuEnmS2YnmA4
diUmt6eIaRjNMXIBH5ay7r/14TDdor73Sc+uYoAHMZFeTl+l7UWTvfchppGxbdjMzMGSRgcjy2Y2
Ej+AGqHscXqizrkZ066UL2MT0ZocuZ/hrmce/OFyKK621CLT0zzV7qM1p8PXaLDFTDBgsJ6zXIzn
ya+9zxk+KsEYnhTN7WrIs+Q1HlX+FKTCCdgmPcgQrraWMyCHxex6T8x3VTg2x4HRnbmeTar56m7C
R9JN6jvsIX1vWQpMKV3H6puXYRTaQBga/Sbu9utip9Wt3+frF4wAKkycUbkIRv/Mh1qG8p3UW4c0
Nbbdeov7Bt0BKYlMFEf2n5EprBMnVqBILmuDni1gCImXKQ0atvJqJQMUQc0QawbzdcU/xiDii4rA
Q8wV9VNnE/MqRE8GohshrjONiA4xaVFfS7prL4TYk8DSoOnAflcXj9j78BLaHFmbVVT3Pr0oYkSC
QZCL1qZfHNWFNOjs/hw5hbrL15bLzl0GzdHLzfQeB13xswZqQk0+xzPmV2LLgmnhXD5epaoeVMcl
afB13AM5cQ6VH9gDoTcYLtFBYa+1cZnseeXQXNao7rfSBN/R71i32Hd1iZ9NNI+UpO0XPaEwovRC
LiKxS0qi/lKEWAQakEWEGoOTJqMg5wSF0j8EJCFcID/VF55oO4H+Uu756P2j67T2i/Hq57ShTPDp
bhAiU5AolgEeGZJZ9OtPFhr7pkRC5e3TIDenhfqdmL21ad4HBTHiwJ/m3UEsrbpEQqdGhNm635Fn
VztD1vbJrKFt8IkOBryK4iySItz+EvXSOrZzR4+KyETSilwci6jeCTued6GXdx2FXYufkfXgzcJG
s3c4SX4E+QhA3xmsnqZ5D+ejcBBPxQRAx6TABtWjVUTzFzzm8inoUWH7VjafawY1F6NSkt1cO7Tv
iKGVx2khjEWlJMqKPvK3TUjO+8jE+hhU17DeiMP7ZuC8JxPoXear1r5MRoS3wbGcuV8JD4Gv93ku
qnDXCSs+uGwo5H5ip+IkQoTjKyKy6LDajpXgTrOZ+S3U36hnzkTsrUewAeVJkfaKpzR2yas103Aj
F29+iRnjPOY2UqqN8ec02MGdw2YpSYhIJvrwz7o2wWGdSCXczsEkQb4VS3VsnZSOBeSebZ9qQtda
bRvUJhYbD+wH4pj511OVyLwGK6MEMhUD8IBj+lDyfZvanh8JO8g5Jvfq4pEYmuAGXjbp1XzoG9Y1
pIidu2HkwP80xFK+1UvpVAfEG9WywWqY7d1uiRPDDxFtIVVOF0h8Cq30qPw/sqFqd+z0zVftX8mf
UfmUDrZLzgh+x+RaPL9GSxU+4wrGo21fVU/f1yju3iEmegSFQxKrH/g5eH3ma/4wCbJtR8RBVPPX
VVr39hoEDPyuvUHqgDkSKP/bcDkW5SiWS5PZ/mdbeKhtMO9jDXA5WAD0s5TB0ls7O8R8iH5juw9x
m6m0AnMwsR2N/fR9SgO9i73gwbNL4o6HjpMUIAozXfTEqxPCicKf2HoPQwNMLFjoTC3SMSiCnHz9
iJvU+0iB7D3RBOMsGZeoJCLeLjTi0aAjRIgVR+hcOwziVgY25NmtxXMaIyxXbhHuYrLZin3HNJps
HDSB645MPe0SO5b3PnJ0Esf8iQEqAFuSaeF3QeHomL9T/fLkbTiIzdMz2T6b7s26MMTDEyHAXJ2G
ltH+vqo4qEGlqrtiF0vrx7hodJ+K8/gfyJEsewfBz942ZFLsfYCFZ6NC1FwjgNn8aBo1fIae9A7I
jLyk1wi6j8toc2nElGi7LTGpR3IK7fu55sbFldBI8qRJyJVFfi7tMb3zWsB1m77HJ7YVDXje264Y
XjAffoaRmm6x3S1P3hQXF1x9K6ss8C114x/yx4rH70heeT1u4Qys+hAqX3+sRROGYJ3kzGrb9u0t
PfmF8vCaZYkiKT/BUvUazk998MbZ0NwYLAM7wubm6ZhpQrI6ikqCWnBaJ1PHo3GNANVJRHcKTart
jbRPqultpA7+huuP+6ACjo67aoSkmeRRG1Nu4+m3b4EQNPFRqSv/Je8g7m0oO/vb3ESsvpRsnrst
16V5jaWdQ3JA83A/I7ZuN0q7LBy9NxJEXcboloF41e0+msZw2LYDZwukBr755mgUmId6CPUJVuAQ
H1Jq/c9Kl8EBQE/1able1CWhgZmA63YWew4PizkUfXzPa/mI1JgoLCK+4H/MfnqKlfZ80ExFDRGR
Ojneh9RDt101ggPM0i5Oyi5TH10xeVs1kDK8AUOZviuOPPHW0ZGZkVNH6i2gCQucaS0H98ltGRSn
E07MQPL598JYMk0UGGC5dScSrZIiT82wGWuPxqBrAnWLoPVKFGr/aB35mOKM8jfDHDn3C7gqG7mt
wZydhWn97I4e8H7lFD/dukJVTnQohWdkSW/ThDjLr4S7WF6WEpcHrwLO300/+AQCZkG7fGYdXJQt
x575zUtRWZDaVJVn220mWkq6Ji+IRFahD3q1NOkuZlBy58kALab29FjhF5Gq3JdWvlQ7ZUvmk6Ow
pvRlBtE+JgRtrdOe4XK6bBgIprdRFocgcoquggPV1O7FKkbHBWGVLfERDuI63+UwfheQW/7cM1FY
iu82zfFpW2FSvZRe0/tItbMlPLrLUloH1CnBJ/IGG5QQlVOQxFmtD13brNVjZpPD2wVX04nmyb7o
UPM5wg4e8Sk2FcZhBU5hApOXdwSKI0UF1k/PXtP65yeDuTD05hNltnG2vdv3nxNtuvXHyEGrfpio
e08NayCAWMQCKGU7xwE03Abwu6rGfrGu1e4x81x7OMYtIKaRBPGdZ1nyXqXB8EzWg0/fvBf2H2vh
5kgLbcg3sd9IevCz25GPFQAAq/nd98RzBXSgbbGnNiluPbgc66G2MvU4ZI4+GmQEHKNUTP55KooH
yjo8Hu6AKx3yA0aDQYT8V1iAfhAgLtTWKmEYbJnVZuRxNaU/H0QrjXd2/cZK8mBI3xpc74mEWBFd
EMu0CydhuvBP2uHF3mIJn94k5AS5ydbcojRAWPyGAID8s6rXdb5bJwsChc7on260RZBhoWgHsDYT
Yrup6zRZA2+4ZGPKwhwSY8a+GzEBaudPLkaWKVKf/tmCsvJa4ylhssaO9Ycny/KhlmWUEKaeo3oM
omhXBwH6OxkNuTy3tAth5K8e2YDEdjiXwtfxz3rk5LohqYTInzwdMJ24YgUyGoeZBzNk7SBQZWNc
H+emQvdCyFl+amSFlFIB1ARXVuFx9xf/NtVWdxKAWZ6FCyYUxw304RQxfGc9SmtQ+zL+UYQbQhjV
NQO9pnMwU4DW26ARLcJOXAV/DLaBTzrNZQTyt4GVdEYGnL+XZJooxJw1RzOheJ6ZKcevdAXvCY1+
SfGMtMmVP9JvTDZ03MUW9Qj4Ug4aXXmWeOaPQxuESFSGRZ+XhkbIRaRenO29eOnVTYd6tTvpsmkY
GXCr7zy8OeBA9VSCUUyrydmQa2LBqkGg1JJWv44XL01p8HHH8VgwTa/qe9GgSenQGCONh8+T8iHz
jAb9FZKGmkR1R8HM8Km/brpQAnjygrirQE/xdn9l0GfjnWkcheEqXr0dONaZArNZnZdBlg2K/YZK
sKLvyE/F6Q0/2ZRVBwKB2ReaHnAQqWZqKW9sewo/7MopzpbBqk70zKjtjT+7pN81uX2TXa3riTRt
75AQVvTfKhu/2F4peCfvXcfMYtPHJsdr2rlstqoI291kpYZRHV2bx85M6zmPy7l6bBjP8c0iCNoP
9uhHj0XhwOrEj9NaiWxC63UdOnEvMJz0GwEC4wzPUopdI8DPbVYncCh04O/At1nDd1dcW+GZNQbO
zm3q4MKzlO6po8Q+XkYNGG20vW9UnPxCZDR06sis67Ud9FXFCimLWHYJC+XgSBBlCeiX0nkBVdzb
W/Iq7JbG4qq5nrbmLYMjzCu9CCKoeJHFcl0Hk/XWpnN/hBk3tiDA6uUbN86+LcAaVl8rvvbGkYVj
PTMUrRmuTAjiaNyF7rMZIyKkMzcdksoGAQrxQpnyOnuaTiNJDdVxzbpOHbLBX8khB8qd1GaeX4mU
wj6xZO5loV39yBS9/NqMvSLNs5HqFMqxq465alCAzb4DJohndSOhxaidVw/lc4Ob7mqNrchnpDER
P4Pw8sbbmoCa+mls0xBkd1SvnI2Jol/2SBi6eg+uOKaRiJhWUI2EwU8L0Ut9Gk03MqyRrI8Iwevh
lGNbaL91DHGWV4x+dv40pLIyPLKZWyNj9mjp+5Eyr9NUojhPCTZ8HTAdUCOT+VcBM3AtawM3eGj3
6wR+43FMRyJzCqCZeL0yiWtizY8wEvBjelhirnmMHmrHuXrGO0VfyQNsAbzCDTTdNu0IjGl9Mast
7ZhOXEaT2cVd5cPPfMoh13Jq5NkKzz5b9knKxS5uSqbMnElBabPGR47+RCQ63tmV6RFzDXHwWDis
w1vTj/IhysLh2eXY722A2HTFTToG3WOW2bO+GMdp9pC0si8BhRC5wHNKr7EUUAaHeFg++wozx1YT
FYxHTrG5bB327fmMkbfQW9vLAOa2sy4e3AyAzQkfad++92tp7uoigIPaIKB+b/BO4gq0h/Fl9AP1
sgSo+jEgdBbN/qK9IZQHtNQak1i6ieGVku28coYAzFQ5NJM6LS809OpHPrtlJx6AK+97tWh1nhpf
PdgBhQkckPWt65f8tvWdKMGNSaLzSkp7QNtEcDuZHAQbH6NTdlgCH3fi4taRajZ9XYbzU1mOTD5D
oZzHstHOD090cZ7khUsCMnZP50tBDUjvc0EXsWH0GB6xB9FW88srpckJv9qdBoYZeT5tdSX6JG7Q
fx+MEoXkIFjAjvBK8YgVczo4RdDXvISL90quMyvspFmQwrHX+VFzJmZqKQf76GiPQ1ZBfi7ZeyaL
dz7DiZ9sWXYygmzDtuaX9eeglbpFVpg/tDM+tw2PFQrxgP4fuGoLFeSmQSarn3qndx6uqOJ9IacZ
ZblwPmw12hfiuf1d3/FHYSPU6bYpBtJlip4RYu2Ybr8M7cJT4kHKJGQLqL07WWV0w+hnfqdT1Oyp
nAUmNhC8Z4XP9Tb0u/BN6ACapnL0XWc0Eb4ZiBksps7AeYXo3vnIYKyhJmXw/4N3Kd3hl4wfSqXp
VNUpHygL3H0mbXHvFhr5JAGAUQKp3H3XguJe8GhiKfGBzI5p7sifaUbtdykMOsebLHKGHCI56/GR
Ih31a25KcapNKp9LezBXwCbIcxqjA1V9Fiv3IS/Sbjii42tuytELjjMWcr3x67nliRaWxKOtYsaZ
ZV/+IZx0/eIMPpMRwaRNHWlXLq/9KkZxmzMB5LeAIpKejIsjdGfiwv3D5TU8pMJLVeKOJWyzxqrq
pyyL6DogZLGfDD1MKim6bnAynanZ5xZjz1iOtbPNCjd6lWva+rtg0mG/G8oCkdskpU4kXMvmlMaZ
hZ9Gh521p6Lo1LZmRnhs6mytX5ZinWEKS3NxqOuIlK9Y5fYtW9oZ3Z+2D/Uqmwfokf7tFSsT0Xm1
8V9wa1PqluuN26cDRfU9fc4o+zqtvcOLovzrcIspQpLJKbvFEYdQ2l2acXoLWsos4sQHuFYYS+YT
bkWPrnNEI41XHFP3aq2wsVgmrS1maxDmjHTXepx2cJwPrBfVQwq5Hy4N3qunnOynC62V+Uyg4frK
tD0b7goBH57+oZsdmX9mL51V8F4ZXd5lNpFRW4R6GYoS6vRyHzYWR1gO9bwXKz+Y3lpUz8m8Wv2M
cT9X39VUXcnh7Th99bHDQ+fpc/kwtKS7JxXzLZLGy6bdRUwlmifNVZ+8pZHnlGXsjiNMcK/HWT0C
Dwer5YiGicUkhz3wHs4rhLpO21V38bWmr7192Q5euMsdXx7B4MJGiEIhMIJmNH57/qx2k/leelrY
bKabMQj0vekn9I2ET7nZXvmRrDYznQX8OGS9OigvdPvglp5zOzdW7p7R1rXzyQ0KWlyREu2DNTYV
w52JV4VJf8FZo1f3mfJ83g3TwIPP6rOd5utnqirzTAqBzwR+9c1FxXq94tGylHzdkAJrj8k6irDg
1YQOFJbzFlB5vyM3X+jQ+y5jB6+3P3Wb4objtUvbh7mbq53nV1NEibZ4N6YqVPxez0JdGn+d8c5w
W9y98mQvob5ZGI9DjX+epNfqvpz4gfaUCXZEb6kZAmamUdA8MoXIl2eUBLX6oOxRcLNlnx99lVc/
ByEi64A3bMofOMpH00FTzyTuUAfkn0xeHGL4Bwe6u45x/U0fRFgeJ2Q4TywDFcol0bJ/LJ08qHV0
XkOboN2UxtaOX1x8QdrXsQpiNJ0d+GspBT87t+EQu/q0I5iZ1izLcipT5kMDM924ZVyDq9IKaK1T
AFQ0+i5l4XgXnAJ9uZUI417dLvPePIJtkip08h+Rw0c5Km/uCG/XbVRyWrTpTPGJ5/y8RMP8Hq+k
yu+LGOcuKEAmvpuJzTB7jyMV/ciW1alOjWlpI6FOVM2OAn6utn7X2rdLrCht7MgsH9BIym/F3Lif
PeQqCzFYE33NUTaNkPQ7qZjmZ9GPnPFFzBLP/IUW6pWLaqGpZukCgnki+03ek/6ADcJGl4GVNVy6
9YhzIn6khYkMxMmi4nmSSnR3VSqM4TUsfQoWz3TTvcR2fZPb0/xdsK/+4V4h/dupclh32ti5Pufg
yj4cqAzPEF2B0LWqKNLjtTwLmRbSWtrTz8ZLbRzohhe0aMQhpDIi/KBw4vEDyEN6xoFbqVM7TGmY
aBbqZVNODJOvvOXrSp1NdA/kmF0jW7wevgbwDr/arRDfZhJUrOHN1bP3LW8o8LdunadsJmyt402R
jm1wYnY+P5KMoNvD/xvntdFg1ljCC0xuAJ286WekB5BROR3op0o30cEOdHkhZ9Z8kuDR04MV4su/
y23/ruolyDVE90EKTYiG+JeoutbY05Drxd04w9NSOLeSFxfy3enfr/IPQltmkSJiEEqAref9IugW
HZ6+Be7rpoYTJKynAtdv3N4xy+28h3+/1D9oXWMcpjEae2IOneiXL4Q+q6sHSUeXTJEt4ZEvgAN+
kx/1D79ZHAoATqHL9xHRL5Jr3+0sAoK4hNs9diFgd3L+fiO2/rsKOhKQoK7JrD6urz8tXP8tFsaL
PdGt9hhKm+QacllUB4FMltCg38iDIywH/+vPumqDI+F7Nrt5HEY2nM6/WhKanvxUPIZoSbp0U9LW
M4XgiHAM5u8yuikwVP77/bmG1P7tgliaYjQiqMiJvvzrBdturRQ6W4zrGKgnmofCvmnUoYhvy+KW
UK6JcW/wG/H13+/YVfaMhs3xIzsQv2rXnYyhZow2btNOT06rj1NDqo3e/fs3+1Mu/tefMhZ0wANu
Fz44ZnJ//WZzaLUISaihu8Rshx3BWMmcWBtrY2+KXbulyEziLX3HLQyK7bibt/Ddt/zoG1olWyth
/LALEz/Rv3EI/P2N4GPZtAFQf4cBnI2/fqwuqnWhAj6WHd/P+m2MfpMg52KQ/OWOcgF+WQdMNV7H
X++oVWd0qSNsO/3u+r2nZEqcLRGmfO9187/fG+/algnpFn1M8p9vjdZymyXpll7qtvvNG2Rff+2/
3I2r2B5PTxgIslL/dFP+t9fGNl2dRtKe/4e0M12O20i69hUhAvvyF+iFzZ0URVL6g5AoC/u+4+q/
B5yYb7rRiEbQr0e2xzEeJauQlZWVefIc2xwOAU0Jb0PHM6wc/Vu1k+7dKwHuVbvhC3z37W9/1jZd
PjvBM/PTuTs6wa0YtpkbYh62Tebb5CcTJvTDz4fMqaH+dFCtCA7uLr/6AMpipzZTmIP9t7NDJ1z5
/NI0xXC6ESiyM0ijSADYdSL96U+Cgi9P1lLXbRUq60ISEY58CzXdKQem/iFLcyASt5X2l1y9VtRT
KEkfgtBYocA6CzMMpzDJwx3D0LF0prknZQnTANZIzVPRHjI/hy+8fh5CvXIgLXqUCwh36+T+8oGc
Ce8R2yajSD/r8AObHPzZgdRjC8iuL9FbCa37snjLO5LISu2eKiG7HVJ523T6PX1cSttQAW0Y/nrs
TZTPlOg2LcarykNEzuufV36qhe/BT6WgAyiyGYydnH6PshpodjL9Zbv17wxSE5HUXQvVwm6zO1Nv
HK83J/al75YcP8A4Q2tJ+Q1F1Mrsy+IHsUTqPBAPwlU4G+MyZJq8aCgYdpGA1NWEjWXFdldAkG9K
VxGVO0BjH5dXfpYFTJ/jyOTsSMgIJXlFiskSx9colIm+3dGjbcruKvNXQv5Z1JsZm337XvMAxncY
awFVkefR/zZ4hV5e0dm9ghFOlqHJKpcZH/P0U4KjHaAnUwxbHLQtvaZ9HoHN5glx2cx5LGHm22Ds
m/iNRKM+O8GeIdS1UCvwI2vm45CKf3VTo6SWVN/H0cheLxs72zgTsVPFopRiGOADxSnaHwUuWSvb
Cj4MSAayH4p6E66ply/9/mROuD/bRkSYuX9uAS31MjBrw5j9rilpjJ2xsoSz/WIJxyamH+FoCQKs
zuBZMAGH/oanqB12hmM0mxqgxOXNOncAC14/eD35KqpOynlqKU+UQqg1tGuEQNzDOu14SvvKkV9J
as8PK2ZgnURAVIEc2pgWfLSgrPbkth4t5CKk1zrcoV2AaJFYMAHQvBu55lxe1Pk5JVmHX5bG/sTD
Mk8YOqH1a6uASQS2I2jKg+bQuu0WOcGnyBq3bTqu2Dv7XAb2oE+QidP8fR6KEL2gnI5eiK1mv2GC
vI/7+jkdYltNvZvLKzuzxJ3AAWJRKBrD0jqLQMLUCU5D3YAazHji38yuPERObehFEOyoxZVje5aB
kBHJijEl8TA6MAZ6+tXEsi8b0K7Eu8ap1G+S9rdj1ioV6bAb26R9T9s1Fdczd5wsqgYuArulqs3j
UVMkSeSJWMwgiYF3e9to/8CZ/1Wnhz+Cdwn+TtxjHnS2Lkq5g2ylOkCO/r7Pf2ilS91rJV9Y+FLY
MPlWEOryFppFCZrFuckoPg8f4dakUKaW10b8NjSvlx1CmqLZSXLEk0AlQ/zkPkX7dvYybWtlMNEP
5C1XCdIts/71pjCK/hD3SngzNNpfV4H/qfCo5+ZtehUNjDSWdEi3MiRYK955du5Mnqs6/Ygp6pKs
z8JWVxUxvNeSBk+92gHOAdNiJqryoqhtfBhrmWKf2qQr2Tvn63wLmGCcRrlBp+Ons60uQEO2SsFI
6Gazudls7jY3d/y33fRrt7N3h4Nt87e73W7Hf7MP9r62D/u9/bznL//9A2Lt9Lf9bO/5nw/8/Zl/
j393O/3v/MWZfjn8sZn+4jj2xnl62lzx6+YKW5vpL/zp8Gv6V6Z/dfqHzZ+b16fXmz83+Sbnn25u
+PXnZvq/8HPerJzWc4+DohWKFc2AiQQ96tk2qA2lY9qqIHwg2InKD0Q6d2506+ovl13u/CsrE4Ox
ojF9DGx5PrDtof4yljWoYfhY7RZdMCRxbxLAXXng5Nbfy8aWFsUhVUVdNVTszhaVKG0XSMi82FGc
PzIofmC+GpBxd9vKwtVlU+duhLg13AkwK+o6GcS07qM7KvKUsB091IWSONpk7mtVFHDf05WTq21a
f4BAuGzvPNYpGnkOPA2TNjwH59SeDzVUroS+YY+tWt6IsB9ugChk8Jsl7fayqfNAjinL0kSLfEUj
hT01hWiSp2pVxFhia0YHiWaDHbRDsukhf/dtup/6NTR97Q0wnFcDFM5KvP3cutMgBZZvSjMI6sp0
g53aR187FZEFpCxuZ/bP/7yqlQdAUza0Xnawb3fMoW4S5x+0pgA1bt1vTLXtuxt4Bu3XfCPaf/+Y
jreD1PdaWDk1U0ya/2gKD21KHtOZmRMbjyA0Q6PKTLtRKvoUsAIoaznWuQlF46BMt4Ehq2cHpm+H
CEBYY/BGtehIMxZcXF/+vuc1KZ5jxyZmvpRLZmNIZYvvBoj2Za0wbLQBHecSgK1TDOBcFCn9g9BL
4XRp/KA0YuFc/hEWDuoUeHitQsjE+3j2EySx6/pqy08g0ZJzIDe5zVDEU9ETj2H2/7otEFuQP1GP
5Sk+e04wkTHQNuFphP7hRhKuResugbgdrYr/m53p7j2KCKWAQlIvYQeEwaaT7hCLtwNYaYp4JVlY
8hBLgvTe4nU51ZlPDRVuHHmNBOqlyKQndCI+QmPNzxeiDYPNpDsSJZTJ1U9NdH4EpjimlFAC/LUr
pXU0uYdTWitWDrs07f7pieLDHFmaeUIPhYDpZ+xaozLhGDyOOJ7/T43itaTB+VhSE25+VeD8dWHN
9EIIx7TG/UcjgP8yW2TYwHcAhJGwIr0E3gNQC1W8KqrHTt6LABnU4DZrr8UepaddXT775S3Aqsba
oQE3Zr8u+85n3fl8G/73s8y2QQ3rANortoGfZcj2sGln4k8XThhFu2XgW9f2Qf8tdqHNbQGkbPVo
NwwrqdGCW5EZ6jKIXsqbyjwjkFpdyfSS7chLUaK7lnNfg1e7vNCFg69LKhcm1G+U6OTZtdkAyId7
gn4Zs4Z/5QziSFX7hyHlbYGu95dNTQRykFdSftepxZz6cOF1hZpHim7TkH9rg+Epr7QbsLUfbpSv
Be3z88ILAaI5mj3cCsa8ryR0clHAoYQXK8K+KMwPJZJhdbB+fHVJmOFBLIv0fCTpM70/CjFDCyhz
0DBj1O2t3yegfZj+yIYttYeVauLSLTy99Kd+CeWy/7CsHNmyVKEq8hYmb4FygvmU02E9oHcodG9x
nRfQSYb0q7d0Is03ValR74SDh9tKCCKUj+l4BAeG4vXXGBIMAxrKvPsHfjtrvGXMi9kjAyBEskFp
iMdOPdK83YFciP8OLmOkGx0x21eZofRHsYyta1ymn+TLuvYFfUpGBnvkoqjvIp++V5WwBwToB+V3
Qx+9FxRhwx80jutDmPbNP64R1gfmw9DO/vKXIAf4XyIwO68oEXQdg4RIbXpCvEmiHhG4TOyuRugj
tlDR9y+X7S0ECLrcskRiRp3KoEt26s1ZCnC7MVFrBzZp60p+nUeRPaljI7xGmiDdgKt6gWTjWQ17
x/SZTcrSm4zRfIOpF0kOny7/POdpvU7DESIBg0Ety9Bml6qFokMcGALKian6rKoeU8olfATVFeTl
7yjlrmS/57GJdTPkQ1OLdxsuebp6L8p1QW4ggS30wL0NK+NvN9bjisufHWL6OtNDxbQUUi99vqai
r9MmVODD40m0kZrrscZPzeGrnjOzMgtLAxRZI0p1kdMOzBrRj2jgJhnomhniSgCcr4e3L2nCVEC1
iIFUFk43bcxR1GLwLMYzq00nPzXGPoe97rIjfKa8xzfXZEWTp50ToT2x5r1bNF89P1HQFIXpZNii
grBhqHADGfku3pib0aHURBfMzlKnA3S33/y6dsztWkY7f7LMf4jJf46CVUBVsFTFAXjqHrEvlAx/
WzfuproLDtnBujPt4k/0zy2g54d8Yz5f3oC5a85Nz1xTGk2/jEBQO6iVQMnCAFx3ddnC5xZe2uJZ
sFGK0pxwvLFTx05EYvLzZ7jTf3xo1+YDbRtbf6pvg5/JU/ZS34+/9YC6iQOXzkqKMj/x83XObm5j
BHwpKvwQZQLC/zFkOFu5SpLbDIqNy+uV1rZ0FusAKKfkKZgiZ/9RRLbe2/nv5Ptt+yr8Na/UZ8Zr
jJWS86JJyrJTKWS6WmdfMUr7dDAHMXZ8iUPPwFLuf1xe1Wdqc/YVj0zMvyKazGjqYiKLN9JDYQfJ
vqZfbjy8oFX/wQDxX/3lDXUGyym3yR6WhtxmFqLZBb/1++YmXEt/55nY9D1J9oioUw2VkvTpkYm6
0MgpKcSOKl3L3XWqbgfzb6YlKx9zYdkWLUkgAnADk7p8Nq6PjqYWJ83AxDDOG8I7Y8ENepW23B9A
KTVE3QzLN+8C1JTvPQvk+abMkuK+6+IYnVkluI4TOcmY5JeEkBnABnV0ndEumSmYWzns+8GWVZD7
010V/Ky6rqLTnoVCgLZ4AAENRELat9gS0PaNK5l58GrSFRJiCTzm5a97HoBYn0HqTHfRJBGcVZ6o
OsNKAcecoyCzvh261HXUqhIOHah+WyjQwZHlTt1rA9KjZVuYK+/p81CP+aleIFmU9YDqnH7MxEBs
Icq9xAlkudih2eK9mwOCKylKWrvLK100xR1mGJYIn/u8odVboURTwU+cuGkZGpNSFCpyRIHKtl97
LCyZ4svhnlzJMJXOLrAwV4CYAG+CrCOvUIEAlw8wzPwNXxJkNpeXJcts0enxpLavURpnG2mgz18m
fVA3XYUUsMMs+ov1kF31G03aNLENf19oR7f11t1Ft97e3GjbeEsgekv3a+ikhQWf/AyzwCdBrdbx
bEmdNrzVtFff+AFZ3MpC12zMNpUxZg/gJDbG9MFtHkp/FwbfLu/leTA92cq5zlnZj1UtjJgAnraT
pPhqgJTk6yZgDVctlT958UyrPIoqRsfAo+piAhT/LtCNxw4g72UTZ0iSqdtzbGMWsBk3itMaSLaD
fLu/DR+T7+ateJAR6b629oiV5/RyVz7O0s4dm5yd4yowfM1i/sKJmce2ksBuf64s6vwaP13UzMU8
IBKZMFkob41vviOXNq2zZ5VB8ASgUgVUy3wwrlNHXEmupek3np+v46XN/A7dscCaELcOhNaPkOKR
MP7QbuTHwDEP6H5j3nqVXts719FWfGXRMig1qFyhpqXweeorutbWdVBgWc8Q9khfwveMWVuk1MG4
iv3vyxu8cBFMbQGLK4BWOVX0U2OEF7izoEN0MulhaCHV6b0N6g+9vjHd/eAynVF+PfZjEQJ+YDbQ
3M+bHk0IJ06etYggkPqJ8ICGyEys2DhPFrBwZGPy26PjViqlQBkNG0ypBn/b6k30EAlZO3BTY2Hm
IgbqNhN2aaoPfR7IIysoB0/tS1gr3O/idf5Nn9xC3jHpRl6/0nxc+EwnpmYL8mGu66lPpJAK3gg6
xCn+Nx1hJ9S1JP2m1JxiXKmuLewgR0vjD/gDQFnP0q1Yay3Y5OBhyfOHgrJaxIhti5ZcLnz9U8GN
rE0CCogSyeLsnHkyRMxp1EL4gqwdRLRM2gf3vtFtUed+vuzrC9Hq2NRnn+Hoe7k5HM9jjalBL5i7
SB+GJv9x2cTCbYVHyABooBGfuuOnjleosNy6UPA4Xesxdo0sJ7Nx6PjsL5tZivVoNoAIpxoNkHoS
ozh28CawhM6Lh8QZu10zPsMsKISvnnzQVMgPQzI4eKsYdLnP48cifrlsXJ6+/czvP7VyAT9LmkIy
fmpcB1IT+a4Km/BTN9Dz6m/NwxbilP2k4mgPO+tJ4B2LzlJjfxf27orDLH1FE/T1hBD5LDGdWhcF
wWiDiGK7lDA22nAkgn+RMk7IMbRBqCeCiT+1AJMKmhA8LZwgf9Wy61FmTGXl4lx4MzJfQ0d2qnmI
qJ3OzpdKh1JH7Y23KUXebgOea9fa/VNwNz7V8EUJu1/yVXG18uGWDjU9bSYXTYYXFWVmdMy1rNYK
FgYngt1cv1fbOrQhMm6mT5XYDyCD99Z9fqUAwC2HLeOpTuQYyAnRnlz7YZYuWFqm//th5NNdhnqs
ZBaAHwYFdQnsb2u7wI1hyXoMdzwnxXfjOXCQqoL/8v7PykZMv/eZBx/ZVk5tU5hEXCjFdvse/R2u
N5K3LWz1sfnxYf4Z9/0VjD5X3S1IpPDJ2GeZLa0DoJcixfHyJzc/CkZNoYZ5OX0LyP6+Ke/opjnK
nbbH6Zx+K9w9yU/5Sh/urI869ccmwI5FrRARhfm5bbjsO6/MYkeq94PvDNvqjrrXQwXby2O/Ymxh
edMrHaZJmhokMbMdHrwoK8cyJxBGVyIUmuN4Fcjx10MBHVLYeImCpNbzC9jUsiJghBYXQqG2ibYg
AFcsnNWx2TP6Psh1c1DpoM+bbq6b+tBfIrJc3Vd7/01lDOCWSV7x22P07m8RiKAgUa0Fh4UM8MTo
dI6PfEMW/CQ1E4wC2N97VxLkCk55Vf3I34w7+Up+YDQYSsm75EYi+q1kGmfI/M8VgxOhLKCCF5nj
4gwLxkMGrxKn3rj74i48mNcetPi/5UfSwqf0Ndhoh+BH9BZ8C/f1yvW5EKBAcCgSsu2grPh1uvCk
kJg6RvrFSdM7178PijvD+tvJK3Fw4QbRuTYRPmLygu7ULAyaUZDWURrxdC5eJfVdX2t4L/g+dQa6
hRTn6BzOSw4p6ihDpKapkzMT1EUbOQWTsJKfTXfsLILxPpiwSkCPFe7C052SY1eFiGN67El7KXnp
zH1mvKn6QdSeXS1mHrpcc8rFbJcLi+7JpCY/x5IwaT4IUP+l8N/su61nC7+sdoOgm52uvoCWTh0j
XP+zNTsAwhiFsl9iCxGg5B7d1T8QUm6anbyTHxzf9u/E3+LaS3PBK05szlIqKYPRuZOwmW39F3GP
MhuonYhwrNz597UNue3aji74yYnFKQwcHXNBlPoW9tIU8LM9fojI4DJ9MhwGu9pYoIQkJ75uDsbm
8t238KA+MTpzHDCumZoN0zKtb6Nwo+aILTiQqkK1+OXZFkLJsa15YSVLWk2ve2zxDKugpLMrx3BQ
Jb4JN4/GU/XNW1nb4oYauoLnEECkeY3YVNuUqCYSLJsBCS06SepLQff28g6eWQHkxIGDXpM5Ee62
maMwtSiOPFJiJ4CwSBo2+URjH+z/b0ZmvlHkEpwyPUY0VI8RjrUVaK7XAtWZy7MSwPh0KCkFo04z
C4Si1PV630NgHco4uwJr85po01lA/7SADRhqGGacf5G6QdmjlWMIlAoL7p+NaT1LseWIv7+8W2QA
gLM0popA506f7OgkuVAW8Y7MY6cqJrGHHm3SN+/LzwINnKYkka/z1XmAzHZLqDJfK402hptIeVLg
xdZSaS97K3FowbtOrMinSxlgtmhCd7KiRAcwYugDNw+KUX3dv7g+pgkPCj+U4WdhADVTNBDHHoLa
GIWOXrkzjIk2qPkXZjRqxLIls2XUPmerGQVZLzWND4O+DQmNUSg2BOeXv/5ZusSHASLNLQiKFrDp
7LaQsyKloq/Dz6VpOzg6ttk47Dt4k6o4fO6FbuOvzuVOP/fJ9TszOYsBoZnDp1qjtIfwNgTJ2yD/
5bn1JoIIS413KkISwUpeNv2OM4sGDQzSUEWCoWH+KDXGTM+1mo6qiQ5zN6FdUVbUonyvj+Zz6yYr
OdIZ0E2mSs37DBkThoBoA868HTX5xkWzB7oMt9g38TbXoaTaZ6GTGd+j6FWSnnz/3fJWOuNLqwS/
BySaJgpQ5ZlVsqouSEqKrUp5jYZNBqNDFdxUvcVs8EqFdyE0TYMYpGmA+QFRzL0mjeIRRCJeI4uH
RHFvmzhqqJz8baz66bKDLpliNgh8EpwrYPhn3qKmsKhoLd6i6S1igNAL3ZlQvd3mVYG4ANij3WV7
CzHEkCk/mTBkoIAxv6E6GZZsV+ZAlLK+Bc8KtyrtyLVCzNK3wkvIcinGANCdPfEsKxrwHnqImRRN
fBceYO84fQokZu+zNNsNafp+eV3LFpVpbdPtPk+sC2Mi5SjMCbuh/QPp0B6iKHv0SpSnzWhX6WvT
8Gv2pvvz6Fqp+qrODB97eRL8FX0Ek9P+umf6Er7mJ8R7Vh6bi5+NMY//Lm92iyH2biBsyoZC4bpD
gRIZu10WbC/v4aIRXj+MEAKVJ5qcrilFrwNSGdbQR/KhUJ7qFioiKVpZyqLHH1mZ7RwqBWUUTlie
HvUX5D/em7q4U8YPLyhXkBBL66HZSlDkfmH0aXa2lHFAJSYciMTtc9xZjgeZm78WfBduGKrTE4SR
64We6ywsQQg+lK4wJZSihI7Imxi8uXRZU7d6KoJfibESLxbNMQVnonSJ2PZ8WAMeI1FU8+nWHPNr
I7qNlT8lwtr6P3nnHVrl22WPWMgCmV4FBGqR2LCLs8WVYteIVUvGEVnWhxBDcpMGK9WgJXcgPUNY
cyLOYEjq1Ok4RCBEK2ItZZwD2kmbpht+0tOAdEtbuSeX/IEsjeEdY2r5zxtaqM3zhoMo0AmNK2Y2
7Vi8quR45QlwXr7ldjy2Mi34KDLoKorqFtpCQJzU5I8wavq1C7nrI5Rww3dJmMRDVT2HSxzKftRi
q5swp1duI2lkIfPWtd+QLZK79vD1L8kWW9RuVEO05k/0Js7HFIF6CnyW+4jszGNffL9sYfFDQqui
EEB4Y81B17IHhdBQThaCAlIvJDulEHyrhHR0mGvur9pv16gilkxSeFPJeSjz4UKnW+3WCnyVGkE4
iJP3TnwbIwVqT2QEabPsLq/uvEI6+6yzYIIsG6IfOs4jFFcunE8Qpeuj42kIKYabrIDq0d9Xa/fo
0mkH1cRVzRSTKn9mYke+JEFgZowayKa8rA+BrhzGoLl14/5qIJS5ZXMdqeXXM+YJSPX/Tc72tM30
AXUgTJYoOMGRZ/fmR+1uYs/dgrpMg38Rz3hfAoedHpm0VU4/YTsMreoJxLM6DfaNIb6nYn6d5fRk
DfmuHoKNkBjby59yyWsYgWXuiVSZEdJZUPOLsddCi5Trk5xyFHdDkt6oGX0WU1spxS2mypy3KX5i
kD9PlweRfaRlMPc7kLfbStTZKter4e3C6IPJAUG5L9xvhrxTjZUotBjq8Bh8RgVtNIeqQdwujpE6
QeIqJpPS5BFdmZ3bBCtmlrIgquv/NSPPirJwd8NNPfkngo9br34VaFoU2c5HfKcNV6L30mcDv8/3
mgiItPmz1NMEKZTjKadEP82uXPOPVcAOINS9Dx9ztL/sJIvn/Ti2zLzEQ/IbwBZfS2+U+6B8zkwj
s6Os28eat5PH+EePcFYJL5rur9yIS98OBAQdCRJnimQznzGKNnW9EJ+JCgZ0ck39a9XJNZ3ltdG1
pdsdTBqh2gAlxlTrqXMGCE5mY4+cArjGH1kBtZcyrKnnLn41DXIlCwIbkQ09tRE2PbMFNTZSAwK3
SSozDLnqZTvRV96Hi19sGodWp+6sfsbpYWYoDnYjcD54W03puragqr0j2cx7W1XRrt/7bViZtt7J
EdzYmv+Mym1zYzalv1KnOV/zNPFJh4RBfui55imNpnRQuJIFOHQyth3052628WoNMvDny056fvww
xKg9HenpnTU3xIyw1igWlX63uk31n33i2TGj7rDxQkB22dS5U56amtZ8dBNpkpUrvYopCax/ZW3h
aHHCtRRizcjMIVtNqwppgsIl7tarfltCa0faSiK0ZAMsE1GRegmiyrPTFZhtKcLLh8BVjsxS3KJW
F+8UYa1IsmAG6DU3mkkVYZqvPt0vhLA1N5eoN6eV8Yvhx73hEj+8fI0YY8WOMYvAikClqIMc1tGR
IfQhhq0EqCw1aSUcLppBAHu6TLg25+R8gkWHp0KEyIkGt3VEk7lhS5/UURr368dYAjSFUCDFFZUH
78wJvKLkDMdW6gRwEyTmFvqtKLwzs2Bjlj/13N+ZUuGMaxjy80xravfxkqOIy+jHnMpEDyC5dCHN
c8wYcbmyfJVzbmkRjApKLbYmRE4CNfPlM7UQJ6bxd+aBJkSfOfeRVvGQex0DWN0Rj26V3zGSJSO5
1qB1u8uWJm87rRB+Dtr/19LcS6AJ9Kq+x1JtfkfumCsUsRttO/Y/NZnUZLs62DvfTom6PqEPpDNY
GUa/5+EijwelCMC7JcXvwIIbzfxTBJUzFvdheCCzu7y8eRz8tKaSGvAFCf2fN8NRcGISQoH0vGbA
zxyveBM8Qb5rS017pzIerYxrWfn8u03maCXAzGcCmuCfTs82D/OylirLhIxGsv1mS8DfGSPC26lz
eV3zUwcOno4CUBDAXBMb2uwoQHboZh6887ba/goyER0bYyco2ctlK+e7hxUdmR84aDA4h0pEOTKk
feB7Tl5JH3We7l3kO3vBQGasJE5Klbm/bHBpWcAmgMJbtErAR57u39ikQytItDSN7CXNEecMDEci
tly2ck4iB37KYITgs7LAyZ5+jCOviOW+TDIh9p2b98SObM+G5eTjzdk6TyuZ6dmTnxIxBHkTuA85
ElBvszvFp5Ls8voFg7wvN/Ct7Pe31Sa2oUK5vKTPnTk+x3NDM8/rFLlHWg2BeORQPskqSwgrQ0ff
KvyTwiKnPxP+c/P+vrmztncPO/vQTwvfP36o9q1qF2D+aQ5sP+xHhPpsiF3tt/32m3P19OfPzRrf
0PlBOd2X2RdAYi3ySoZhHHB5oRM0PPFSKUds24ueDa2TVl5b5448mTNpSnB3TK+70w8Owb0sdXBc
O2Sd13D+78TCuDbR1e77eseM68pnP3djCqWweoCNMqEykWfm8kZOUYP0AwdJkeuqEFEKHLqbXBZW
ypjz4P2fj/6/Zc2iQOwKRm0WLMs3XVuhXjom26hiQLfprxTo3nQtlmzdX8Oany2PdJ0MaSLjJZSf
TZGMnlopZl9EjpeNPIJaW4t021QeLrv0khVmOvlgUP/y3pnlSbLrW7AywVvdVbfaJLI7Rgi9rZyb
+UOH5zej+pDiSZAjqLRoTx2jiIpcVNIOwGLTXGmUTgiFV19eB0sAdTpFa+7yWQhoRq9R4pJ1jG77
ilQiLQfpXoyNr/sc1xtEAFRMIH+ewzRVd8qQp1Fbuhq2hoxeI95G8fvltUyOO4syJ0bk0+1CgXEY
YlgMnD5gzyQPVaGKSkLH/Q0nQOz+9fvy22WTZ4USnBw2a0aiCaOg9ebVwzbIO5Q++gB2juAJTDsl
kdDpS/FDkrynPmqR4hHfUMCB0avYBOpaU+IsdFB8kpk2w0t4PZ65YYOSc9xOurqd2FL26owPKzW0
X4XSSI4El+cmLtLh++U1L7g+B4uiN5MAsB7Om2R9h7payCCHU4bMMutaBhwyq4Kt13GoL5v6LMSc
fFLWRxqGNVNn7Hz+DPdDOqptJQXO4O0QqbfhJdqm46vL+6eKXpu4R2voFmnFGz+ettpJEJTo93oS
7vJIPAjNfen+YxgHrTus/GALRxP8pApgbWoJifPkYyyHLipUPWCGC0FYiKBCsigrrRDUQeIhuYuG
LNAdxF3QmAoEvamvskzWHv1YFrZiUDbuVRKYnn9NO5MCA7mfskEPBPQ54iPtpmyHnOleoRduTDFI
GSaOUBZyENsG+lMkhfLeMMtDoq8WYbO5vLRzlyaATrQzEtPkU1I6Cwml5qIWmkaRE6LyhBat5Dsj
KDxG4sadIaebosltq9z6awOcC36FXRXCDHHC7pyxBBV+6go5cigIYE5DnJusEjaeIW0vr+8M609U
ne4G6qjkwqAApp/jKL/Sq97SkjJl/D+eXrY+hBlPlvldLbcRwp2UrupgW7jXirdvs1cqQL35rRQd
v/2V55Rbt6a67ZsHmD8u/1gLDkVeTjNgOlQ05ma7jmJloQXoSSF4uHdVhmAIW5ctnBWaPhd+ZGL6
EY4W3gBYkuQKE/kHbI20G9CQbq+H9+53/2MNh7UQmKieQUcA1oIHlTmLxdZY9EWcYctEGX1Ax6l6
qGWa6NWmWmNuXPIbmr6fxWrCgTa7ij1D1z0ESrnCvPwK9cGNR/HFzMSV7TtLCqm5kDMxkYh7cief
pTNy2wsiHfIcPqtbGGbGTd65uSOOrXglBZ6+cjMv2qPDyK0Ju8PZ5Q+hQStVOioclh9fy/UPL5B3
HrmhuvIIXdg+iLoBGtH+4iKZT90GcdTKXlCxrqG458aia1LsPcF8uex9S8uZ2CZ5PclcHHOk/kTQ
4JM6h04c/pS0P22705U/ub+SAixb0aQJ265PclanLs6Av+Q3gRw6nnioxz8jzuf1j0H75/JilvaM
UEVDkgImuzYzE8Y1ya1rBU5IJr0XAi25Tgo1CGwrCLMVUM9SvPokL56g19r5HRjC35gZQRQ6st+J
r31iWK2d+qH01A8imkED87GyLQqy+LtKO2OXolnzPUbd9DZBVsp4RM+bmYV25KW8hwpXRMNGrNw/
lVv2L6PvxR+GUWlXhpmiqjS0pvFDDTPp19f3CxookVSF+SoI8k8/C6wBRdiJbuA06rBxfbTVrOzK
cq3NZTNLX//YzCxfTmU3gnYPM6ivoC1/5dWio0URqsCv/8IQ7SNNh8N7apqfrsdSCzkfVfL9JjHg
FE97VX2TzKh4pmijfIy6T2Jw2eKCx1Fwo5ZC/IE1dv7eyOlKD2Ye0ITTo4OA8JOK+LRbr2F0z1Lo
iRqH64fIzfLOqsxKKbtqXfv0/VTQjRUsHEyrXA9WgwQxlDx5UW+a5u/lpS3bBBOCNAfP0fm9X7ul
O3gGNulVb4MWtz3k0lOZ8WhMHqM1Sp6Fi4k5xuktQq2Wdsv86OLseqYAEIZE4kYkSUxaY6M3f4Ma
Pnyj3V1e29Jno7LyOQ1qGTQ0Tx2lcE2EfDS0s7zRvBY1yJpMbStXKyFiwe+ZbKHKjaDK9LqaranR
UAy2BDRsxUyHfae/DpPc7lAHttNu5bZY2D78fapxM2zCNMssTamsUCGg9KEDGRYirWIr3BFEfvdp
VSMCKabbiT1hpT6ysLz/UMPDvQX11mfCepS3CK4pFHCpoEfVKbdh0TmJKKAYk1y5XbJSs1gzNUtb
zBEysyKi8Btlr7np20iQMbP+7qsrkWrBL06WNNvGQBRrTUmxg5rXxmNczaiDq2ZUvx41eKTwHwra
Mu/DWZwSA7FUS6To2Dlz00jlvZvBSBKUK16u4sWzV9rUYAEUzRQr1+LMjNKWdEebSaA4fOv0kgf+
ty8fo4kLF0w/3TzljD8gd/PI17MmcnS/46Qmu0wJbWTMvu7cE7ACDAkvTYYJZ6dV1CrTF3SPekuc
3cKAB3moeN2kf6DiRTt1+PrHOTm1ky8euXWgImNq6ZxapbReYgR/Y5rm47Ap9aFc6ewufCBMER4U
FsUezgJE0GYB8QNTWiEczMF4GKQ14pQ1E7PVDJrfermLiTLvrWcQrDC2DJ73fNkRFs7nyUJmnuYP
zMiMFlbMjgFMYo9KB+NZEdbeSgthDjsTeT+IMNgyZ2+KrjTEMUXYywkK9dvEktta7tUo+9tiiO4U
wVyr4yzdgUf25o2uwVR8kEr0pq0cXcqq9DMna0Efe3Lxw3XNnRd4ez+LVs7tolU6h1PhmYfN/M3Z
xZ5WeUERO2MWX9MXyuN/ZASEcvUxUZg+NVfMLT1ASV7+Z2/yoSOPl7vUAGaMPa+VnaEcbKHSbIYs
HG/41mkPCXVibdha4fay05xz7pPVHNudub8q5Z4o+tiV0KZHz14tngblBTKomtXC9ZpVzFZNguLV
QV8rNyx60tGaZ+dCd4UEvVxs01XCc3QNghDhcYi9O0mDT0BLvl6YPlnr7ISovcXFn01rlW89KbGL
ijlDtGAvb+niOTxa1eRZR19yzEOvKSfPGSxr22v1z65qmGfwQkjlx81lW+cNsenzUWEFKkKJBLDt
qbG4jr22Uinl1pqQ07gsbUZVPtKp1he4L+FV1tjqcJsiTa6IB1Hb++EvV9ed1ntvs5X4s+BKJI+f
sGxiKT2GWWAAQdCEsdtpdldaynM6SuLUPdFuem0sYdO3arvJYCKMXJlbJE38bcPMiR02IewfSmD+
m49twsBEkZRO+XyCppXhoG5yJmj6oPonMZHdbtAMjk1v5WJc/NxHdmZOrJgFHQiLLyDI0qYbZdBr
6NmPP4N/1fLgJFCMoMYCeHSWGHkFmV7eNxwXYbBsJbNQXbeyf3HzTtUcRmUghDkr2lPl6RPRZxCo
6empePmtFjMrU5uvlx13adcmVAZtD7rtZ4x0Rt4KPt18vCHU0xcdcsxD6XrNrQ/2/1VLorfL5pYK
txP7J90iuhIclZlv+m1ACyRgbiBmHq2tD5RBsvYHMzPucN0IUHAYdzEEU+7ust3pt51lf6yRIzqR
CsByOjueWZei++yBMMYbbs06V/dRNYi2mGnVo1lf+/Fr32Slbawydk+/8alhyOslitQyJQVedDPD
hTUOdaA0kHlUFiXpsTZuBb9/FypF3kZU2u2kMd8ERCLe6i4fNnU4qE4VBc+eovzsJO9VMcvoXtCH
cR+hnofUNn2Ey1tznhTx87Ez4Ny43cV5bS0WxEqYBMrsQnmp87dubXro/AI//f1nYThNKl9NfIm6
qrSPhFdDfunj/0falS25jSPBL2IECd6v4CW1pD7dl18Yfbh53ze/fpO9u7YEcYUYr8fj8ezEugig
UACqsjLv0sxTDbsMeAqD52+WU2OMeylxrswl0mHUT8GnFdIUgs8AE/JwVMsTi1lVINDwEy90pCRZ
8Ahp2h4FL+SKoTJCFf1JTX7K8qOQj7RS9wl5rIZd07uifyCgO7i8XOeACIDEsPtBH77ISiKxd3rS
5HpfpJUMyCORXqXETn1smt7RlS9dtQCYqZvBUtXBMYdHP2lcH7y2vLryd/soM3x8AmAmqM6juMa6
jKAVEH3u4dTQKnak0k78ilbRVatA7AJ6LcJNFyYAKWMba+hAlix0pY3EmTtHmO1BuSWl1YSbCjfw
yacJGcD56fWQjB0fBoi7i4sYbmJVaugOhmJNvg9c64NSbyawEoxGTfPmDSJYdiIc2vJnpvxq6gfT
uFFML55ELwDyBQnGNHvowE+X8x55K9fDZfb/DJ3x5ijSfTR7YOgQOrZDLaUjnmAB4IEKZERtuSvt
Kb5XOx4samUTnZhlFh0cpoKQDjDbT243oHiLeXxADg7OFuyRYuNcnc7D5ckoWQaBeRgSowlgrpiA
Q5wmKqZXyTjStreIhK6M6VM0eA0nK1v3eIhs+T0q214T8l4F5Z5mBeVMCXjio5lHI3DG4AmlGNgB
swyuoIAksqVhfwK9XtLBzgSurtTMILz4kKe/TPVK6u50XaCJac+JXU7PQ53YmuQS+RNpCzqoGjq1
Byqg8FXKh2H0GjGhglByXgJnPM7sBzIvED+Drk4hYfLVAJNvXMUgecyVDOaw53VAU9CDKdE6JY4e
3M7Rz6KEXkFGWzG389G0pihHf9cdpGegCXNj9AGt9WvSaJx0+XcJ8iwIHN0ymZMNeUhxmhrMYzAT
W9AtM3mMwm0FoBbwSLEZ2Ip+b6AEi0y6WT2jHtuNn9CN58zWqtccfQWzH0nlj3ri4ytEKJ0o/mcF
2GDeZbyge35NgtOAtcZciCygGsUOVjTnMpdGFSwHdxlxw3orKykaHjOqm3ZnvujFq4gJx8sYf7+p
Y+GI5utQAz/y43L4/46tZ9N+9CXMgCGAg06YBl/S9DONq00HOGaeVDuDXJk+Lr21LaFnRCA3YnMv
im4wX4/ToyL4NkiTOhQg4xhsyN1Vjfp1YziZ2lpxJNNRaSFR9aKDG3IqSu/yN69c+pbZQ18QbrIL
VcBynB69xIQkHXRzmFSAOl984un6qyCHtG4UbwRuwO9nqwWeALIYUssJZKvugSVDqwcKe2dAq8Do
taKPZpV26VDQrm0KOxP6T2Xpmrg8yHUP+WOJWZfA8H1FrmEJFT88DCBKE7qtOm61TuOMiWeJOQtI
hkXzE1gKZNH2cVTOOcoQ6a3ScS7N3yi7c1/7PSb2GAB5rqFPIcJOVPm2AfV4gt+mV2U321l01wmx
QxCbAgmQ8WtJ9Ih8FUQ7xcQ15Ck1X+TySTdm/MvPYTog7Q7Fx5vczNDa4BTkCVfNyby7vAbrMWnJ
IKJFBKne71f6kaNpcuqjUogP1gT/egwhBlbrd4GEfjRwbbgJUdxRRGPhpNuZaf5M/I+6FoDN9SNv
BqtS0fI00tY9/+iDmLgxh0o1ojkX/Sna7BZTaUliS0Nz34TEMoUSGZ1dI94OrQYqG05KYsX1F4pK
CM1gPs4Z1cGILoDUAYEib0Pkq4QD2E2cNi05hY+1IcKOjpLfAgE8gzgLTYJmah0ReFSF2BKCEHrd
E7Ssswk8PeghFVz8f33PhxadBcRqTrNkQnG4N9K/GfACeEIOBmGarTD5FRS1clSiKcRdtqk+uNGc
O0XLA8GsXcBVJDN+25FPo1kq+xOIzWEnrpu3MZDtwpSe5FazyVhYZqE++MGwNcRkb4q9lSnhnTZI
N5GiuGqfcIpq65N/9C3MXaEDbQGogLDI3ZLsUL2+3oraoZih7h3cyINVi9mVru67jLPTlj+XiQzo
bltmAcEVWCDGr1OUOqRosZvEV5oUWGbLqQasj+zIAhNPpV6BHkCOWc7M60B/HuVtk22S4Vke77Li
Cug1hewhFcIJIEuR/9K4mNiK2nwQKgbGpeqP0vzsC76XildCfltHX2kLFAWwLf+8bA4JQ1DwQh0F
whLoIzn1J7XFq1WbMFJFw77wlU0mtGDyMDmP1mXCzoZ2ZIaZ0Fqsw0lfzIwB6IUHL0wcP3fk8b6Q
0UbXcbIK3+DCS+aYmcQtm7RCiVMqKW6lzBXiA0DjUfArBXlyJTtZjpPRKvJPEI5A5Ytz41iNfb/H
qosMliONs1RqU4RduQmdwRRverk49KnB2QU8M9Lpys1pghxXijGW6n3Tol31ZfbvL3vk6kY7Gglz
dSoiMRS7EauWoC1LHCqrFzgWeINgwllStCLEimGhC0NPHvG4HIMrs2icywNZvJj1B6DSgLVDP+yC
RT6dq6CCBCkYbXBvrWUnqmLqGwepagFsBLM2Dwe3dkvGHWBBGiBJgl6pZdBHF4FAMUq1ibEylXTV
T19qSDZ5u6mK0dLiGAfwjTh3VjXiTqKDtVH3RDB9GeOD2W069dNUrkX5s9A/BdlWyK3Z5nZTFLYy
7AT9zdBqK2kJ5063Fu5OPni59B19cBGj8lkurhQnpLkh8YQMSNF+yCZE6PAfEoCzs+gpCOJ8hw7w
yBIG8cYIoTtxeZXWti1iEO4Ny+sYGFRmmfSukHwllFTajmXmhIZZ2USuxb3kQ9S1VwMTXbDDYClm
/BCmGfqB0RVsJZFKcNQDyCbpvA2wlnFBkxkoRYCuBjjle+aOZkbAotV6K6tgOXo1U5Gq+UsAeSO9
etSMbTWC21B/EBThn7vryXow84AUG963BdYjrJACIVor4rHV9dskQ9EYkJKSBm3Mk6tYSbucGGVC
dJARI4IkBs682cmRQhvyidZRDr6xxOpihYryo6Hz2JbWXQ935e9sHoG6/anrKcUo59qInakOaD++
ilMDQQaITtu4TvWbfKq/FC27rzVhy/G1JXYxIQG+9tuwwUTpoJfTFLO8PKp/dMOrRL4CU7RL40dR
b9sYvSrzXanvqm6knco5DFeC3ombMzON5vQGCUyY1sCqkPWvA1pjel4L+Qoq0jixws6splW9P8FK
jCO2Txovmp6gYonT1paNt9qAImFOkSPVixY+Zc1JaM95jKTbQxmD1S5yi/aFmMiUpiByfuHM/nI4
nc/+UtBf5BvB5HS67E2el1k5YacX3eM47VJ5K6folK3tcd4EE7CXu0yxkpyz6GvpN8zJH7OLUxxt
52RGn4uZ4yE5mEgmJk6CuBKlkdOidahubEMyrMJ/62NPCmsoF6IaBB6KKqdT4KXCfUZsoltgjoiR
hmyNXcP7vmXhz2YFLWe4ionLccXueyj7VaGAWdGUwY6niCZtT83u1te3TfI6zfecVeDZYxxRKIK0
iBpMRxyNG+RwpGigoeSW5TYVrqLysTceVPXQDptwBEuecpigSRIHv+LRjqQ7reQK7a7uyaPxMy6r
zaDH7+NledSXvJu3dTq7EkJeFz0SwUq6pwn8El36o5rwRZyY+z9C/e/JZxEmoM5RRwnsmciqtrhT
7VO/dDX/4KPwleH5VH6aIVSMOVkONhSAKR29zcA0fpNogJb11CELEO31oRw2FrRfsBkrS5WfwVPN
eVmw68xaYc73tM4VMRlhRYw/GslpOrsKP9TEmZKKxjzZ0bOQzlpjvFgV0J4LQfYGsp8NnXRLbW9F
3Y76zu4aOyzsTi1dvX2KAl7ymjeZjDuTrhLBU4Nhtp1H4t2Y/hq5JKC8qWRctJWnQsoq2DAJHeaX
Idtms2fgLVOD7WfWOPmN5U87DgjMVH53fx3FK3Wqo65fFg50CULnRJ0t5p+CH29n0gNZshsF73JI
ODs1WItMYC6NUoiiGouXbv2RkiuITJf7dmdC5iY6NG4MoW3rfnIfU6+/GiiKcBxXZZ8crH0mQqvm
7IfAMsJ5ktYJdB30UZwtt7jf+Zwu7LQ62HDPmNr7TgDogcSNZRRPXbjVzV1bPYWpo8ucofAMLUM9
XrwRt8fMh6FycqvwcxavctR8BrvTeNLOy/69NCQmimg9EE2jAkti8VEMVNMt3CBpUXDuLetrA+05
wEwNIrIo1ilGi1GqJY0Vo86RAeJnKJwDen13/bHA7OBJDMlsgLLDmqUYwkBg0v8m0VD2fSFQgPHs
ZtA5uZ7vBtTzyftjk9nRhhqGZiXCZpRXzwkBmUuW5hVKKGm20ZtSkWmlCPIM0JBCPqIOEjhAW9e7
LEsrwMcjQX4n3dx8dGMh7Gukb/biMJY/FfQI3PdCrBxQtUWWwTD7aJPNTWvHpVajRbA1vlJ0fDx1
kzi9gzQqtMpqVOwpwQ3FmloBDf9aEKBDQ/fdDFjoghqlmRz0PugPyKQE20jUxqe4bQ9Nu7yApkIZ
7cqUo4/emMqtkZjqZtYb5VcookWKDElWWZqgOrE8PoilnnlJpT7Io2BuFPRdOrUQ3RZmxLtmr+4B
9LVgn6kQNlOZk0fIiV6jnb6xAukVvK2TEFFdpkqyH3nkb2fn93fkODK1fMrRdtPqwTQEIUNkjslW
gxZnaGxK81VQoC2t75KwpKLipBqn8rIWoYHCWNq2QWAMYtxTq1U3xEKuYE9MI4q5TQoGXLS8F922
VnMvRNlrytDR14rPl+P02rwauCZCNgN0GwrbZZADcdtNRtqAIAqbXb/r1TiBgzTvMTAXosTje1g7
WY/NMaHMD3VVEEeYS8Q7kKc5jfEYt/8UZrAs4LERJorptWHORQ8jQfELbVsRIFrpXVVLNC12xNc4
0fkMqPhtDkeAjh4ltLqyKi9ROg8AYpeNpSWA6vhvA+C9tWnLQIUMPzrsPzRsmHgDm1NLfen98vqt
TqghoyEFTaDwHybvlQpKGRtFi/wB+QSq34oAwao4kW0tmIK15LcNZtGqDDQCyVhj0UICLAPY0Ymt
x7hBvJLuU2k4Odf1EaF7EWhBwMHZh7whJ0WgDtjpOQhYxVB3lPdRLTj3obUTyEAq5j9G2Ed7MoBD
XEgKXJeL5inMVTevedxNnHGwhFhaOQt5J2AcTRkhBQU596m1NF5/5P+4JP8+ddiRTP6s11qDUycP
HKH0lHGmGWTBVfmlEqkp7OfiUQfSu+dtsrXhLQf4f85wdnj5FEqkK3BVyP2ZSkB3+giJYJb/5+59
bIW5xQl6ms9FgqhYTY6qdqiyu6H/67KN9SmE6N6CH8QeYbG9QWUqST7BSBc/BLMnDo+z6iV4mvuB
B304oXmvw0e8aC+bXdtVi9Tff60yJ5oikKIBHcgSed+i6imSYlvpd0K/lZMHKNRxrK0u15E15lCD
ICkwDTKsCcJrJH8oIJCYuScnm4z598n5Z0jMGTaNRRz4JozE5R3kdol5PYrAKxRXU2g3AbJDhTUA
8saVgVw7xMB4/ftysAz+6MQuQ3BzzC1ObL32vXkcIawQXndDcF3r05ve8Jh+18whlYuWFRUhV2YD
vim3ZhShbGr10lObWEQDc9Ec20jWUyh8cI6XNTc5Nsa4idzKMykSGDP7B1+7lYBYG9R3Iy1sVd+G
7T+EuS8riHlEnwquAoj5zKvN7/JS9yVIqsqk9AK9pvGoOnnyftn1154Zx1aYXR2LsQrIMg6twrz2
kxbvDC8ht3HKMbN2pTo2w5yN3TDOkzLDTDDnm7RVvKbvaC0bYCxB9gcp6Hy8EaWWs2BrO+3YKnNa
mokfmAMwOlZAXs3ui7RXxPzx/80f4++RbsoNGhIQsNoxBbXtFNLSIK+AIe0a6f6yrdXh6AC5LylW
IKiZwJHradb2Sg/ZEHgCuNquBkV9rdGAf9nMqkuAAfb7yEdjLWOmbIt4AoK/sVQ83UAEYt52pfIl
B4WXjaN32dbK/kWVYFEmAWueDP7B03BRxxFoSpO6tlRjc0NqiFj113LEK0It68w8B0+sMBs3n5QC
FaimttJ6U84trXnXshX3hgGkd0GRB35I9uo+aVM0JT4MqEljZzEENCTFLbofcw0coS98hA2UOg2f
06CyEo/QCEDAagjmL7QLMQtlguJcDuq2tiodtybRp6Om3OngdonzPURJ1Pju8mKtOMaJPfZMCaCS
5wuwJ/Su3NG4KTZptp253CZngBiEvhNDzPM9DzUtbUIYkqptqWxBe9lq6K9wEvMJKByC5H2abMbY
U+eOtp2BR+DM2QMrW+34C9jEMR5GYAUm+IJpOqSAKxNjk+Sby9O59ro9McJE+Czo8Dpa1i8RJscf
IZ0cmzQam30DUFuix06HaBJKw0OBJw9ngP/DOPRXQLJCwMHD7Ilk1udpIF1tybg0gs4KdJxuGj3n
ykMjFBTVCdTCacxjbl3dKGCl/a9VxmXBdEQGUe9rS+9cKbBzAj6ixhXBvVLQMktcEH5cnuT1hfxj
kPHZwZfzTJgxzLo5VMaNOaJIz3nArE4leAikhbYSneAslndSdL8MygHuKkbt9WiGoy1Wk+/4kpzZ
o5mXVNZIR82QxFRVZlTulEL+i3EC2QJ4HrhB0aPIBNJMaychGdCOF+B56wfEIvN1yGs+WovWx0YY
nxFSdCbN/VRbeQUN0eQlJZ7o26ZuDbV3edm+yUTYkH1sinGUVjTr2k8xHm10AjR9lHeR+hyWD2Pr
mSMK2aWTJocwfZdFb+426GqbZXSro5b3evlD1mLe8Xcw/tNG6MZKa3yHAJXqUn7KxcnG3ZrG5sjZ
kWueihYgPLVV8MWgG+70KEwWFdKwIhixrFoTqFxQHisL9/JwpNXxHFlhrkShWYapksJKrGa21Njj
9G6IV724CyvPV3e9nrk+2UfJQdKtsXtVky9/fkc37eXPWGbtbHWPvoLxVvC8iUMLagZLjhx9wnIW
VlcBIhLqVKuRt2z/ZncAGABiyUVuitXCRaOtnwo67M2zWdpQq0Z9RydvKhTQOasor901JDxeAZpf
auBsN1UaV2FShphg4EvsyhltAJToBA7Y5BqF1u1MK2dwoqsOgt1faEFyo338/Kt0shtyHdmSh8Ps
ObXCvbj5p+0wy6F69GEs9hq5VAAfBnxYZTwkPuQD5m3Ca+RaCxDQcQZ9ACCzeI0x6zrLw5SmuVxb
Wf1UiYgR8aadrtTZkQivsLw2z8emFkc/emhGkymNs4zhtFAkRd0iIf+U3GGZsGMLTAjKqjYdkhkW
CrC1N1JFE141afXkODbBRBd0YUF3sIeJKN6q9S5UnCF7C8VNrDidcAWhAGnk1HvWogwEY1CgBnXJ
Ii90Om1dnWdTLC1eoLii4VTR3uSZ+K5gsrubgIUWOhJoXwdj5qkNwL3wcgBljgWM2VXjNp5p2s1H
5D1PkP4FTbztWz5FJTLTabMpHIFzHq+FuGPzjGcIRaain2mZ1LK2RMRp3Ix15Sqa/8YO7vqGaKLp
C/5+OkxDG8S4iTDMabyJNFuJ37XiRiUPl0Pl6oIdWWECtkiEYWHKQ8CORXQhbDRouza8xowzlN7i
6xANg5g8gCog92LGMpC0W9pAkdowsmtB9Gr05hlPfvDUzVRWi11i3mawrxiumTomb6etmSdoZV7o
uPGEgnD46VSmkxaEUjE1FhlvGuBkRv1OD5/V8YPkP4SKhrPdaFfgoOzkG1JwIvZKIFnSR0AELgKn
IGo7td3oeH+COb4BtF34hB4omInU/i9sEDSVqWgVB1ebwoyvS/qmnUwNudMSQD/ITbiqnnBeZytn
KmCwyKLj6oDqA4v6FgdJS+oe4oZqaNA5cuZZobXx1UVOM9Y04vGarOyyE3NM6NLCKROjGeaEAZxs
ggGaj5HWPe706ri5vAW+jyYmoEB0AZdLDTQ+ECBm3oMhBKFr30xba7gqKLp4Ld8uKMS8Eru7Kjx0
B860cN4Nu6LqfQ9dcd1CY7v9kdnJXrZEqr/yuJ/W5vrog9izFIKIyjAr+CCAfkn0a9JDGyE7rFPa
B4eynjgP/bUHMSYAWu0g/QfpBXs37AO1UPQc9iSJmlRAEwjId62P5iXcmAl9HTJa6KDk4NyavgWv
zuf9j1km9pC6R3qygdmnzBlFGlS089CRQv2tchvt543p9js0LFMozPxEij6jb+b2rdn4AZVp4Dbv
18Vst+5k+c5lh1i7xWI+dHQI4ekKGTtmPwVtJKJWiQ/zHwW33Ad2+9FV1LD9feBIYEqhgLla2ZZH
ALMWKo7NktNQ4QepIM0yzAaNTCW5p8bz5YGdtepieU8GxsRhWYS+bKXDwvjR2/JGcaLr4jp+aR4j
y39QkQOmwYPyUuI6CTiCfRU6Cf36Pz+BWfSsTNQgDbLWmqyGdk77Lu0Vu3i8zQ4fr+VB9YZn38JK
C7ZBVXvaGRynW0MrnUwBc3swSRCgtoopEDaH8Sb7Anxzo2obY/vxUngA7vk5FX6iV/3B9PS7iX5e
Hv7aw/PEPHN7GGvgiKAKiTB6c2NYmte/S/ZIwZl89yFZpdU6slWPlFNoPesz/F53yHlA/wIiBcjp
nXqWmZRRmc1Ja3W+05QueNWRHQfDjQY+aEtsD0JwhdKhGFtGa4k/o9AZeYWA1TN4YffRlr4hkE0w
8z6VeqnpA+Z9bvG4lluagPUCQdlSKk+Wt4V5YzQ06IASyq9n4xpCXZdnfu1AAY0LxMzRYKGL7Bkp
jGQulA72QSxkxOgu3uZmgHzw0/9nhtnDA5oUSCNifX0Qt0A4eg+ttQ+hDu+llqeOdNY08r2qQCaD
nw0NKmeKrGEetpK6+JJ541utHXr+neGk2/GH8UPy5E2/G++FQ/71oH7i1uHiKHEbe6Kj1TzzdtV6
xDz6FGbYddzoQyBgdpMJ27bHGxhP09iFAmAMg2NtEdp7ojtf6dvL8732xlnuPGAYgVoTWrYZvxon
SQRZS4xJaEE4po8eyGGstsbSjtmMjvfpBgnWt7aVQRE6cILJWsBGahyCPIta5VkpIxVquQJ5XWuR
AKDfXz2vl2T5dvaA1CAnsvDdiHhMMXdHcVLNIVgOSBJO0whe9QJykaMUpOiFz4LKuTyVy5/GWIPu
Au53yBpLSPkyMwmusBCKuKjpZk1KW8F8qGrDitSUGtHPvuQxjC8h55I1JhDWvlSDYnzBXuWBlaeH
rLZ8X7cL7T4ZGpo0B0XmuMq6RSRegJRfKtfM+IDZUfKkQcDTo9RparwTlecYolBdJj8M3VfqB1af
8Ipqa3erRU0Jd0sUW4H3Yo7cWIn7VlMBDpGgC66C2CKghOQUzPjisCUpKGYgpyGgaP6mdgWtE4ht
c+63K+sKAcQ/XsRcpeOgaqZqhBelbbvNa81tG9mZjB5tUAqdwtfLXrS6J2AMaE/QigLyeXrUNLoU
DN1QtDhKIkATm/0oppyX8dqcEjRMLyIxyPIhM35qI4iLSRTlsrWKYqIg4qRgiIZ8guEkfrHr8/zK
HwI0H0QbvQYJQIO+TSlFElm2iMprzCFr5wqwrTrqmeBZPqvNkT4L5L6rWysXDKccW7SaoRNlSr3R
HzdSStw8T119eJAKDRy7spd20zYnEq2MktZqvEc3oBUKxbYDTU7n/4zztwTFSrUDp2ySHqbIAIML
9GJB4ssJXquRE/2GePdANhk3A2Y/JAoJhUDEl0vViz7sJZOS9rU0vC68VUs65jsNvf+XnWMNQbcQ
Qf22yex6zVdrUWxgM1joX4E6yGXBCgYnkwVXLG5G8yClKfpXgE50u79IC58YZ9wmTH0yxhOMd4Pw
2DboBDd+NFLrxGlGR1BCKdM7Z7hrW+94uOzWg4pwM7bLcEtgLZHjC/PXBAlpTbG1QKNDZcv1RgTD
o6wg7dJChdyLBETDX8O0081fnK9ZQg0Tck/GvwTIo5wm6mJpII74Gh2dgOa4/0YMq6ABcGY/cXT/
tspfRJAY5clzlf4SjAeOfbZZfbmv6EjegpMcCs+oRJzaVxOprtDJhvknP2rccpXwCdkXQraqhr5W
10yANeTV5tee0sc2meeGEklSOSo9Ym/6EPYu6BwnQaOm7PZjSYuAE5lWgt9JsGeshdMgC4GJQ03W
i5e8QVeU2ZKak2NdcaoTI8y+VaJBCEAQCPR5H2yDILI09a4GOT4qSW6r/AV4DdZQ9lsEeRb3OV00
PW71bJxxapqR6OhktozoWYqiH21huFOMC4JUbi/7yfL9jJseW1SZNktc26S47xbEJvC8JUk3PlQU
kvQvMvwwA/yOglsP2nSZaCCAin0oYoB5BTzJaCnMP0Xx7fJIVpzvxASz/X0ilxAYXp5Ycb5BYpRq
o7vADsAGN0Irjggvl+2tegZo/KChoaFSzOZx5DECgKyoMKSc9oLsNv5NHXlQj5bzyb5sau0MBtv/
H1uMq/e5OYG6D7b0uRBvp7Y8mJF2182mV/ZAR8tEeCBK1FAJGWU6Nul06yPf44Am76pLs/imNbLs
kfNNKwHu5JuYnWH25dCbEb7Jz+InuWh+ZmJ5nabJhz88ZSgAJr5vD6DIUJOYzgo6V/3gg2gBL+as
XAmgKCwC3r9wLYIG+nTLlIEMmHgFaB0YJIfqrWttM3nOQL7GGe6y9diNcmyHTVOpZuWLDTSNWhv0
UIETbXy7QzGbKlT13oTDZDc3s5PZwYOw15zLxtc26bFt5sHXm3086cVimySemsZQsTK3GejWL5tZ
m8pjL2PuC0WhdrGxIO6b/LpfKO8aUGWOT3q3+Rs7EB0D6yoo3VnJvrnJC5T8YCcKLEP09CDZFmhh
4wJKv6MKu2YoBfw2xGwbRe3HSO7gor3xIYadp00tssu+/hiE+UZOXzXT2EjGSOWptbPmuSH9baea
zyWcVcqT63gS7cjMOBF3NU4dfRSzbwpgIUZweSNOLYx9ewVXMwi9Zjqgymj6GSfOoq75zvEcMIsq
CEIn1AST3U0oI7Q2xNkKQJP+ZkWxmkAyokWErUQO4pjXYwzkZFVaoV66PhSqVeDYEolzHK9P3h9D
y38/ulUVseb3U9ygZyL/VNT5VgfTmOFCJrCbPmSfJ5K3viH+WGOO43oImwioXWwIWUYSgIpm4wkQ
oQARweX5WwsuII3+7/yxp3ABER4Vkm6NFUavDQoQqWhnbWa16nMV2rqR7EYeCc5alhK3DFwRoWNP
FMgAnc5k4gME+t1HMWfjZqxGKgEZkkclTZXiOpFHS9BK11A/oZaj5r8IOpHx+KJibtpal3mXh7/m
o8ffwqzqrJIKJJU4upshBusKoBj2UMmhrURhsrlsam1Jj00xS1qqRWrECkwlQ7BNe4kGUbeN58ya
R2JdNsUZFdscPHXlSEZ0I1iqJByKCsUTmWw0nVMqXL0bHI3oOwd/tCXgNWmh+zDjC6nXRcqzUAA8
r7aOEMg0BfNXIgEUOGjeqKO83ceODoL7RlFoNPD4Ntd2J4ItAfOXqiHrzJyRhjh0QqXCjZtgsFJQ
ZmutbjWmuh/a90gCg28+886stVsY6F8AUjGQlJTZavOAC18dGoim8iQ/mnUX0aaIUxjNK7uSCbRp
AomzWc9GKQEbSKCdBfogwC/Yl1UvDpA2FgxoW4hbNZ6sAToF6l6Wnur+ntvTe768qCAsOpaABYvI
w7BdNIuCVz8LRWi9uO/u9tfth3P9ENg8amzpfFAmQGmAVSGzKgHwwyxdIJRyF85ZZD2pFELalO4h
XU0tZ8OpjphnG3CpiCwziOQnEp8mcyYTn6QFCcrIsg9Q7H45/PuH6x7cA4VZ/MQP5z9/4zce3VL8
hJz2f/4bdRzq5HS/t+zN3d3m625j7+6e7p4+nzihQjqLyijOLuLvKBOCBAX3/NMQCdCQqvhFB21a
q7Fc142s7x+bkHN6noNsFkOAzAPUhtwz/OrUkDgUWZJNmHx7Z9uu7WLQDuVEo7UVBsc9pB+gw6zh
ackE/Fo2s6yKqgj1xt3uaWcffrre84dCnx3OEp83fi3DObK0+NpRRBLzQPLNEJZ2hwOWDcLvlwPr
6sIsNQiCVKCMWMMMJSpMdMhFILraHWz75eD+oh7cwdpwNvp3Ev7k/oiBHNthBiL1WREmBewcfv58
//HjR0Bn+gOq7rhEAqaw/PUDpp29Y20evkrr4ethoMtfXxOK1uHyD06w/64dnn8R0HimgW4OUJ6c
Ti3ALWoeLnLC9rJdtjdbTO8id29tNpbFGf73H3bJGHN1HPQc0PlqMWbD+6l772FnwpK9sTmmtCW8
nJlCaQeZVcQ4ZJlPxyWOTTC1ZrOYOiw7wN0u234JBBgexmcvPy970fpcHtkkpzYDMxm7pmphMwPG
Ab+gEI9fnzDaxIqsX96zd7u/3e8dziKeX70WtzoyvLysj/ZHV/UkFBMYRgQsqOv+8F6ta15QWd3v
x1aUUyt6IBGIaSzDsw9g/ET0vPXgqY88NzlPMzPDYXxSi9J6AcvD0Ivtbj16zbNwjl1ZLGiKAi4q
KINAe/V0KHJc5EICqYxlpXY6fendzrFd7/ajdD6+Q6W1WfYA562xvv2PzDLbP5H9DOkxmF38I6Ev
nfXy1DgDjoMJWYDG6W1bx66gOCkV2uKvFL99BogGyAIwiVCNohcOu9PmHEzmWW6XmQ/mvDDyEBI2
yr+XdjlG7cP3L9g4y+ZZTlQco8tmXX7Br/ixxz+/NxO2E37Yyza+vJ+0Zb+c7eE/08U+YoTKrzrx
5Ku+v821/316L1+xfAt+4kRYfvC+4ByvjXkBBBfIe4hw4h7DzEtRgPBWqaEysRjGjeL7B0LkPX3G
6K+tqyVM2ncu71JzdqcBPys4JtDOtxTizkTe5boJ5d6A3b6batpp6DEy0SOSqI6c8gTkvtVET6aZ
McZE5TbOhTg0ZBx+Bb0JaEDBUWf19Bd+NwO/tfwvuLk5GC/FsL39rXW/vfe2joPhf33dfWJatu6y
kZ7udps7++7paXe36ehXYA/0k5c2O7ue4368TAouBOhLgjrv6c5VkyHLQZGBBwl62gAinpAxdWZJ
RkK9Gv1O99C6FG2DOk85QXZlSUAboaIKApAd6oVMUEJvWzXNypBYowRucqBFwW5VzC/qpMZXSQ7S
Co7zs74PnA3uzvB+6HtJCvsIq7tCr/t5BE8g8EwVFNlNh5iLWKpz2c459mMxhMonaMFVHa1QzLiC
IRLR5AVDEtoRJQ3VnRHEOCGdofQhu6HwEviPTe6O+TPRPWhlTOQhFRxD8zjfsZwejBeefAfrhclo
ip2P79BinxrEd1PT1bNb4H2VEs1ZQHbtdQROyalyQOuATBc47NZL8L30AYxnNTP6zyaCD1Ckf5H2
XTuO68C2X0RAObwq2W7bPZ3TizA9QTmLoqSvv0uNc2ZsWtfE7APMPBnoUpHFYrHCWjH6T6zI0SWw
O+ighC+lzC+i0G+Bm3Nd7RVzPtOauxFCtaZ6yiC0H2M/rW9agMrkcUCGLRnf/4ModBuBJAjzJwo/
ftGFNlVAd58BCb4CcPqmVvy8xVDU4IWi3qbFZi6WEikEA0zgpoznO34/iUesrDK1qAXf22h/m3vw
Cb/OIsTudREgSMYrFg02EicilbShbBTgaMZTgx57b5J/59Hb9RW7DESWswHu5/8VwgV0cRuHM7hH
M1fqwBAOwg+p84ka0bdiQKe7gbzPNspm6bEckULP65od+hpIrv5ISbLL8kQXPYRWD8nJB3GBHuqv
c50A2s+NgewiuW2MfLrl6eHeBOhAfG8nu8YOEoqUmnlMdLeVRR+wCLjcWRO1RHQDWnhgnu+s0mfa
bKIYshSh3V52C+Kr2s6QjjrqJXriVMSzMb/JQMT0Q9N3gv24CFO+9uOvdG4/yKRN+tTAhCtpE/e3
sxk6SvJpTR5jrxImVNugawUar9vZX5Hcitssa4ayhcJq+JFnD1N9LLTf19Va9QHAyvrfNeXi6qqR
ZrleRIBdR2p/oMhdWN+GGSRVIqZvkTLL7yfnUisqVJkrrJ+aTrcV/SC2FCjxP4NPcrvEeXI7A35J
OyxS0NYXoytW2zDLNQF9a7a+aQvc9hKCXbNIzm1XdpnpaEuBr5nvGHM0+9YwDmO5SUAU1t+ALeT6
Zl2WgDjtOI/dgK80pQTySiCzvIW/O0fdzp/5Z7SrdukDuoI22RMM8lMXRMNre6di/AU0cEjsA/3j
fO8MtcnbsLIzt8a0K/sepWDZEOGCC2R89Ryd2AdVMrlADRZg4FkIiqPMUTA9C1qL60u4FkmdaPKV
7TmRooCnhhkNpBS5+qQw1UeJVRpYhqZ5weFdu9IRv4MyDt1dYLbnDi8YtbTWjsFZA9KqqA0KEGNM
bzShDtX3LNxcV2t18U6EccdYznVjHGQIYyHzjeg+1UBcPXxeF7K6didClo84WbsQHhBRIYSYuPaU
4VgYQY7MuxSKXO2qNiBPWiaOMbTOv3ysvozmqcMVXqO9p/oxDsyZ9MLTZb9tFN+KH3PQAckVngil
S1tvUr/F4/eWCj5jVd2/X/GV5zxRF+0GQ0JqfEWZHgr2fdRv1PwxJIKjtSZlGc8HHaUBbN6vbMGJ
FNvGHW5koJru51st82zrloyeJWIJWFtRhNcLzDN4qdCRc751Rj3EHUNzLmoZI8iz3zvwj7JUgAt0
mWKDe7JQSwDLDUDuLl6OE5NBob5IkSXw49C8yTWwNVVAqFAacFLB/wPHB3y8rR9lFj1a1lxjcoBN
1XE0zA4z11ZuNb8YQa4UnIpVZCvunMbUs6Jc+SV1uZ6CwS4Cv2Kll1ITdBMIvHzNKvr+MAzqKG3y
Qh8RmbRarXmaWkaiyubaZmGAGq24KlJ7F33OObovCU1A8NvIileGfiGDTsxy6PSvzWDLQuroU0Wr
m4xIn7tX6lpWG2JiIZs2wmBqav7Oa10EtLH4BP7ysgASAKKBhUKIb/kJqRYTEOXi0VN1+wQMolEZ
C3zg6nrZYNVa6GAXPjTO7IaYNvOcgIsWvR7eOH60mIEyRh1IBY2orWhNHdTrMau5tCNgUONcVoi6
QzMBagJzBIVjVfdDfnfd/a0KQMZORneUgu4vThlgquokz6EMhvNxOe3S/sd/EQCuIaBrwRd85UpO
XUGUjpGtxUCMYOZPO5dcCzw2gqf91wXH7zqmgjFhjb3XQbd8vkxVqxRNm6KoOHbhRk58W8GLtvCI
4an6S5QyryGH0lpQAQWS15fvr+Dl9xPthjoCPkee5a7ZlN+BKOpqkSI4Nmvmdqobd0HJXW6BSBq6
AVULk8meOvrE0oNJF9y2i7e8WMOly0AzTBkPTc4SMEZuWqiy525ryqEbNz/GZWiEvbZDemePAAXR
yvwgZaIobFU9kL1h0lSDjfBVzQLlxz4cIHYajBit16qXpeZnXgH7g/y8borrZoJ7YgGLRx2PL0pJ
SBaXxsJbP9Sqa4QHs/o2GbdxslPUX1Wz1fV7ojyZw/a62OWMXiysgYsD5WhJw/v93Ea0pJoQFEBD
o43vFAx0lj8bkI9a2UZjwXVRqzci0G2+0AA0QAadi2piTcFYN1w5aexbliiuzNRDH2X+dTFre4ZE
/x8xXMSedxqtekyqgtxXHRyVAXYQmM8JKMtSmgtWTySLu+S1DDjaQMHHnpXvVr4vs2Ne31IRyfVl
8/9yOaHqig5FkKhfkKhERTJ1Km5jF4+RX7RL3UaijpnHSBVrThG3d1mZe1XzmbQiQuhVF2J8kRcg
Kwk2tvM9q7QhNhsF5tH0eN51couBXmHbt0gI985PJbOEZUBIwrIXFkpPJlDprxvFqpnjrsJI5RJf
8kPCZDLtcSa4SSZCfzVRsqvZhF5ie2uxj6YdBJa+9hBBc9QfaZxCqoRHPtqVc5fKMwJpifpIuToR
+27F5DUc7FtZf72u32WbB0wEc/5gHsbcP2jKucOlmyopEgKRVVzfM/QjyXXybAICHyBFDgNhuV7K
Xl/WtROqb6o9eQrVPGrVvtmKQBTW1/rvp3AHMESzaZ43uHZsnbkNwdG77RufoqMoF82Jriy0CVZI
JM1xM+ClzJln1ypzU3xxP44gfO82qenFOnqk0EZrfRDRBKFIGretCbX6YS5KHEO8l435uYnexkhB
nQZPJvvGEGHCrTgXQKag1QItJOjfMzjn0tWtPiuM4vrWzQ3yfpT81PsHa26867azcreaiOLwgFg6
Ly+GorQR2PBtMeRuBlaW9slgW53clBrmoTqnBVYZrQWF0bV1BDqZArRCaIZ79dypWAUF43GImy6f
78bGjctxr/g7mvpD3wnQElZsEeMCyIBj6stWoOK5KIkYbSTVuHM6au1HxBXOSEGtrqMVMczMO0P7
V75FNHRBIIbdVBVDhGhwPxc4R9UYZgSuOmXKhhLL6VHSYDhn1/dszTZOxHxVeE9Cu7ZTar1fxIR4
FqXdEf25Ya0EoyLwZGtRCWD90UIG1jZMAn39fiKosXXa1/OCqVa3YJXF2HDm9KXS7Kdcuydjl9xb
yaT+CBsD/YlllQVxatAY00JG2bjXdV67BlGWtVEOxF4ufVXna0tiSyl6C9OBc3qoMYCuMwyoh0vs
7qhqQCQ4NNRT7Ob7dbmr5noidrm+TpYAPHjFOMQK4veR3DcVDmJsvFSxtSH2fNeYKZjUhFShiypc
WHamKhdX6+EYql2p5m6t/Bprfxw2iraL7INp70ztm90/0yJoMO2rpzsWCp6Qa/7gdJk5p4qhMtkE
HCSu4/EjkT6YEuTzwq98o0tuZHdOIkqyihaY86tzFzZJZUBgNRHQP70283MB3BClSl1WfMjx9vp+
rvoEyzDQsKjaC8zQ+X5S1s9VtAyZ9hIGT7ttb2LAzHKlIXJYJ0hXXyIpLP4AOQUMhGNcG6OU58Ky
aAwHkkA31agl5MYTNICwCYxkhYZhZjn8oUVp7WcxU26ABPhIgBPpMbM3XCSAbVzisWh8YE17NBmA
GQdFbTytOQdls7pJ9VKDZYWWb+r1Xks3aRdYJNs0oDq6vtTKsnW8HZ9I4zN6VapGfY2xdIxRfaMy
0DqaFsAx/T2clxtXmseK1Ctb5djEQS17imvujOSpTg9w0qR4kIA6ejd6xJNTwYethJwmdgZ1cKTP
Fobc820hakeQUsMqjKiLZk39DVfD7rruay4aqEiYukJ+wcIk5bkIAE7HAC9cvFWWmJk3YdCqBV0W
5sjbuUmCZLT7x3+XiOZbNDUCbA0pGc7WhgYVM6sEf92ctOk3GnXIk0lzdmwGOfHCqO+c6/IWDfjN
xWsErSvokQBsM7eIeHzoBJ3MeJR3xAvpbobFxr+uy1i9gE6FcN4XxAmdxGIIGYhtO2OdumNE/FxX
vT5lTjWMmxmZlDK170fTTgB29VPwAStVSCB1/d3HZZ9P3L9G+0xBPI9g3k7dqvk+0Gdj9pmMZonX
UTkWMR4S79dlrlonHBMsEIdU4+FXColEWdrCdHIGgKWiO7BQNAq/ap1ofUViFWkpNPSeayWHcjaj
sQaT9t1Byvcm0EeUjc3uryuy6mwwQYxufhmIHyZ3BqxKbRujWpxNVN5lKrlp4uZxshI/ovQ2jlrv
urjVdTMRVQK0DrMwfK+71EesL0Ca7C5DW/vOqOyDMVsv14WsWT3M4Y8Qzh7A6wIypwFCdH3ErGDj
kDTzGuX7dSmrwc4Xsjv6HUzlApwxRzBbppkBu9eK+5bJbmrXu4TFWxLWcCnaltb2num/TPs/xVlI
t5rwkDA+1eLONQAwYjtMbDw8KE5Z8i5jCDtulWCIQ+DAFptC/2DVuEGXtsArX/acAtDsS+Yyc4e4
czmLJ2dNHinQFfV5CT3sbVUCXGA0vSh5USdlS4hx09VPbRTvUVrxbA3IkYoGLi1MGaYIUHrzWUvj
rUY1tPT8uL4b6kWI8vVhSHXLSw4XFYLzD2ujdKjQzpyDVI50HqFRdhPrlaS4uZ2kL0ooze+Wnds7
jAsyIHZOmdfSHvVp4IZnbtTPodOAgPW1bGvprgyVNPQAeqsv09IZ1ZyKjT3I4zASDHpWQ/VMJa5/
0nSImKeQYvyZlyl4vsI2CTptBLYMSwzlEwgB+q5kU7afIouObhi18wO1W/mp7qXsPeyapTEu7gJw
O3fFAaw39jGThkqQo19bGRnZQxOvg7WGMrRsDkUHOzVB/rUhxqz4qPbu6rptd6paFd5kWeHCXjYI
XpEXh32Bt15AqjQTkydoaDvfktGKzXSeQTff109hiTSDKmo+vDjpnATuPmWA3ZnSIi6QsKwR9R4M
ehOK+HouPOQiQ0O9Gkk2DLHzODfFhH52m6XQQj5Io0eH98EM1Gw3MYHb+jLRs9v6SxKKaMCXkQCs
xXl8qqZmNIWIDigA5XpvaVU3A7gvR3lMdrNb3wNrSvCSuMxKcTIX4zk5z1ap9IOBN6M7BtrvbM98
y5s31SG/bXaA2Qj0nWjLLt4unEAuus31vjXMAQKlTfRQPCeHbDf6tSs9XPcHK0aPXfuzlnxYq9dJ
bLB2CUoCMwB8cxfoUGcQhAEiKZz9pWWM3PwSX40/Zi+6Dw/AOyXePyMtnS/ZVwh/ukeREgLcGFLS
QwhEx/i18wY/CUxBpejyQuPkcLcKlbUe5TbI0e7lYNj2+9aHX3jLN6KgY/XYnmzO4jhOFJoVs0B8
AEGGtJ1DL2p3ofJ8ff8vo1IEvKgaynhCwuvhCJ/LQIVhkPo5QZo1f6+BzoxQphr8yXgIzcCyQZvz
25SCyhRksy6Cti+py2NyOb82P72jxzQ0QGteuOFCb530ThJuG1wClejcLpbF+QqoB/jdBfsPeSzO
8uSc5p2CmTK3M6hfqQ3aDl8r6Q23vgMeIt8agBneEbpBh4MXzUL4wZUdRNBjAeoDBCrAyeXE11qY
2lqFEAuMacyvg3JbHdTUrffhdsm3boB4VG7kx+j1+q6uLO+ZWC4Pkae9rMX18ljtbubBJepP9EmA
JlrwbLrsKUMwgQkDDBosygHP5Nx4kPQdelTDkCAfWjCzx3E8HBEesN8JRTpC0iiakY2sHj+tUqO3
5chqMO4NGdIE4CW7YebYPuSYW42A+zYXz22iZXdNTuhnbZNZcLtf5i/wrchjynhQAontonCSFLW+
dJ/krnJPX2yn8FXFiT1pN99UQTU40lO3vb4JK9f6mUBuE8BAtaSNIdDu7lUAEpoiMIy1XT7ViPND
vRb1FkGw5sqqDxjriqAkkkhuqnnXFVkzYiSB0VViIu98MUxCmqGhiYz4xDJQ/aDZbakilz60ghag
lfXC8xhh+oICCFhF7lovi6FJGcYkXGoxLyEIPEf3uiJrIQome4GzoS6zn/wjjgGxkQ0tFFEmtBj7
SukPVHE69OW3soi6ZGVzkCtZuqZkVLOQtz8/GoOk1fmAQXQkh5yh/GjHb33lp5nIqldVOhHDXRED
Yw3AxRALTRv7EZAyils9mPv8W3iXuP3vMnKyxFFAhk28RuBaLzNiuAYt08ZKYgxDByTeuYaamvVh
lkFD+VF/1G40n/jpp3b/qd8i/wiYv51VOhSsso6b7FR32qbg9RQ4oBWTOfsE7ohlup0o1rQscvlu
WMdURJi0djueCeB2MZWSQU9sCNB/qInTh07iDI7mJQqIQ336aYiSrGuB0umactsZJ3k8pDEsNN7R
Y4WxOYA/zxuNOvNN6cj3ZDO9gqLKfVGfekGIthrhnopevMBJsEFIruaaAlXbN4DU7hLLG141p6kc
eTEkt3/Ign93kGeLuxyhE4kxOkKHPFn8ylg6EvGj8Z+L/pyJci4FPIBGXyw6lUq2M4Z0W9UCHdaP
+d9DsGzoiQ4NiGeaeYIOTRkFtgo4vfHVwASkHFx3XatyAIC/TPQtzFacIeoDEuiAHcGEm3w/6yjB
W9979dZOY4GLXPH1IA34K4czQAPkmuAgwUsxInfTcOzYK6EiS1scAxeTncngLC0zQqVDHQpII9FD
GqIKV/glik8R2/bzUWnvk3In2d+n/3BdnonlzA3pc5sk1uIsNJdi7IM2EqiI9qpoq0RLyBtdXGGA
m0K90HrU628tumbVzLtuDiIZnNlN1RwWSg8ZbfQwW9sKIJ6acG561btimBOAD3i6XyQhKeY4Iw3d
vm4DyGqqezaQvgBBn5euKT2DPk5LXtr8sQN0eSiDhTV/IqLIY/WphakB9AsBfgL43ZzZV11TdEMF
s6dNoII8vAhKGVjEDaDWbIAQMUcaD7mQTmptdVEoRvc9TsLyfDg/1L0eG+20pA1bb/TCXf05YyS+
cWxMMkffdLc+Sg/gIxZRGa1FqEt9+o9YblNToqZYBeDmGRsT78oxiByn3Y8ufWsem73oGbvmUU6l
cQ8/08jmqZVNZCiLba0dMZNqdej7968b6vLN/Fk/kcKD0rV2YQEuHFL09q2sPW0+WuAKAdpzNwZh
8XZd2GpIciqNC0lk0oxzo0AaMN03oxdhy9Jv5i1CoNQpNnj/KG8R8kXxw6N6A97M1AO93SDiU1jL
/Z7u49d4+MmdUI207kNQBrvzt4/EyY7zFnBWj7b/S9l1QYhBmxqVw/1eNCe5brXomzLQNA1ccM5q
51rOKktCKJi3Xtu2SCO7Jnm4vsL/Hxv9K4SzUTaj6budoFsfDJ6+pbfIKX4vDswLgbTOtlQU4a1G
YPBBf7TizJQC6EPpZAhUNnIehJvxKbqv3sbZlQ1HckRJzNU1RI++jNAdwDB8ugDjBJrdLPFeUiJ4
PvTplomeOesi/mR7efr5irUpS0a4NK1IHTRsj1nkdIPgGl9x3WdpDy4wHrJMIlaCtEeVjE5p3cqi
6H/FeyD9uhTfFbQOgwrg3EXmJrh/mIUETgcnnJHfI8pu8TEWXQAri3UmhtOjj9U+aW2IUaNDlB6G
eKuHwXWTXl2qE024K2ZWiNVEWVG4oGrwWCc5dfR0XYJIieULTvwBaaMW+QgogboL+ut+x0Pv6PXH
dSFrJ9NYcI5lvNGthfLpXMqMTmdMHEFKGmkOiDecMM6Bc+2U5S1SM5A36t7c+XX1PNLnUDShuRxD
zs+fSeeCq4yoQ4rhQsSnQ7rpbPNRGtBZBQrsSDV8ALN5KRqaSqvbXNd68WnXxHI+L8nTCK9vKD2r
D114yPXjKL+r7Yc6Cw7U5R4icWACeAwQ0qhh8i2MBTBnjU4yQcReSaBoos1tYRAAZ8eCxOjlOqKP
Az1hGgg7kDS4iPN72vTlZGDGsMTcNj3WwIprgKym7qQeg7V3JRMUn9YUw8T7MhSg4RTwbX5jXRgY
ADczN0c7u/ycxQ+ke7++SQIRfIufTo3SDiuIqHW6abU3lRpeJxrhWXm/Wgbw7wAFBYZK9Dlw9h/K
do8nEkaSZpC5/LZqt/htO/UenEZ965gf5Gg8Zl61va7apfM4F8qZ/URqk7ERQhsTs5PAN2ciT74S
00CEtbQsgt0As9acp236PoqTJoQIv3wagtwtgnRT7uxDvuvQrusCv7V8MTe1e88c+5Bu7INofP3S
159/AeeEC40YpZTgC8wBgNU7XfEHdcCd9XJ9LVfEAKlmSTCCwGFxJucODMcL6AQ0gYL0Wbf36hiY
0hMVteh9tYWduwxApcFCbBDSYj70K3o78cZSp9hNkReISJ3iIXuRByfyU9lFWsdJbpJN6OWOGrnp
cfCjoHi0hdHhymk4k88FNE0+Kx2YoFC9vJkD2csD7V2+nQLFyZ+t409z8/3n9WVduRjOFOZLfGic
aovUgsDwQ5cdJrnZy7AH45qvH+kYyL/R9ukIRF66ZRQ8bDSMoaV9yX1yd2oqTaTV0T6MBxR5TO+a
2+ERDe3GwaiRPps39ofsotMkdMEJLCporlmRtUA8oJS/ZHo5N6CTyZAzcJphSDvMnbkJH3KJ3rKZ
dDsZpPWC87+m6Km05WtOjCkz9XQmKgYHy6TJHK3+Ppb5kxK9W7Oynfrf15d1xXLA6IJZDFwQOiYi
+VVN6zhsGmykXYGEVvo+TtQx6sfrQlY8mrUcQRkAjOCs4nPkozz2lWlTxKVLN5SD4qB5jxDQEljl
mhhDRbQCRCL0l19sU2IVqUkYnthI9IMQprb+PZS3kLgADDPAETGqyHcJJHZCCiVDo8tcdp5ivmC4
2IlFY3VrWwKIUHShLrIwCna+/5qZJzWzUGgj1v3QBTn10M53fUNWIgJLAwQAUF0xvXRRoJ1iu5Cb
oUdbShhk81vcMifF1A/KtHKA2TEUFwrR8f1iB+J8JG4cVEkwrAWt+LpePJPCjiPMh6joTp8dSQsn
twil8G5UTdi5GSOThsWsNde0BurZLGZOI1voXUHqC+QaWHnSuRojyPgnc8d2jBHtpQg7vEYSaai3
aa1mszeoCKgksLzHG8pyYB0PCK4OXcvoAeXG9raRp4juazPR7ozZwM0zT3Og9FO8N5RC+lCmCqMQ
idXtKA5i4soyJjgdbdbkBoMtGWmdJrKN34VUjcGsWdNnQib9vurC4jEmXfZaY5B8rwH8MNAh4762
ImNfl6USe8VoDzdabhhvA/r8Nko2xcu8BesnT45IeVsl1uDNUg6GiKmVhu+Iu9F5rEQyCHUM2JvT
MkBAsbLt5z1601h4ZxNJ/ZaONviPmK3aPYhu4mpn6vH0UtM2DsxksCOnknsMQbDM2MSJOicoVlc1
gHvphAbRGbw533Kgh71lzRzeV32XoG/M1BvAFJHUM+uJtTeDBjwxpKPjcl/WWXWDbVQjX7Wz6ZfS
KFXhzCwrnhKq1Eif6ZIUlF2X/O76BoxBxGxLJIFMk2ZItwEsSNFY/17N0RA7Q2yln3LUqj6GyjUw
B5a5etDiDln13ghF475LEoE3PwiXkXnEoB4mSM9PVYJYNSZNhTd/MbsaGFMU0m/mFCw1fe1iivVX
SkR5BmXNIWG4BqU6BPhwGJzMoWiaOOrh98gjElTl4a0CxYRTHDWAnd4Oe9CdPOq3md949K74jH0L
YZiyMIJeP+yrX4EhdIDTAugYA7TnmuthZGplgcOuZoEB1Go6CuOPlQvSAhLLHxHclaWycKysHiLs
MNCpoxwn9xN5ZNNR7uzSU++bXXJoHXsnuphFqnHhXV3mZtUzyI1UNP/kmOUrd/+3xeNyU/0kU6CM
LJ4S56tLbkfl/rqAtVAKIQXiCjQAfzWmn29Pj/dHVfYTYsdKIR/mYJrvZRwhidhYJao+9tzlQRHa
wEPQCmOYnT4OE8VD23Xxs43UFPabdPs6YYNo8m1tcU+vUy40yKNwZJGG65TRZ4KQ1ogFxfk1qzkV
sHzASaBjtX1WKaBzcxumvGRKuWlswLlP9U2p/AdJp1cq99qwixIeJUUbZjd+ZLrhpbT22pKhiUUE
VSi6vLlFkypa1Yzg8u6mrdzedHhqi5DvV+JDDExoiEcxNqFfjN0nw6QM8GaIRrMyKPQqKDbGI9DF
fS2UN9eNUySKW7exkopsIsh9h3WyBaR/maMtsfd66Rj/89yRhtDqRCtu4UbZjIYsRKECI4Jeb4Bw
T/Py6kWTGq8khntdr7XLAIR7IIoGLasBFtVzy2uiaqCdjSVktZt0iVPHrqpt7VZ19HHHUpFRrBn6
qTjO0Ds506YSVNjuVKDaP3iT9DscnCF/ua7VSpFgoZtAYQv0AJqh82MLYJVpY1YPeAb61De39uMv
1JB/4MppUWtKHHUjbdne3tZvzPZEvaVrho8gH2nbhZn3oqHHoCPVcx2yY9I76O220Cciz5V/XUWB
FP7dOQFCx0gm3KhpXDpWjBHVB4MG12Ws7daJJnxypJgxgZRN0ESvdWPDgN+GAqF8BK6qjLJymD7+
38RxZyyZtCbvcohT1R+5+QMcixg+G504fb0u5ytZy0dAp3pxRp82hSWT5RWWfLefJOQanfmApBku
z4Ppo6AF3JVbK0g+BWKXTvMLsQg7EAahOwq4qudnrYULaUOKWZoBN2ihY+79gSqP8oQ0buLFVdBP
4s6GtfO9NEjqS6YAk9ScqnYsxyxaJmvUqqzdelb3FaWPlNUFSM9vBxSZiS3omlpzleBeMKCiZJto
0TpXE5EwU81lLpQwjQIY807PKLBbk1La1VbzBgYEUS19VeLS249SOojfeKIng/Za12S4aqopN9EP
ICfzNmOJ/KFkIYndRmvCfFNgJEVQFViJCzB/gglJoP/iWcF392KLy8wAaIJbxvquokczbDbXbWbl
lIO5F83DoDlAnY4fnSNouLY0iv5hKcsKX5+l2DPabkQnovnruqSLNQR6Ejpokf9YoATw73zXMCA3
ycympav1vaOA5ZT+bLV7PflhiMBtL7zKImlh7Mb7F9ND/G7RlPamXA2lOwBCNZV6T022BjJmoeAS
uDB9Tg6nUdrZFBlRaKSaIGul2Q8Lk7UAQguy3H7XQ+2mzkQNgyKRy3aexHFmyZCxmiESjwwAonlx
/NBNYCCugJnwIwan7fU9W19J9AkCCEi5BPOYMLmZKyYrUZRCtWS4rVnqDMm9nv1zoLUspQ7LWFI9
KPlwiZgZZFiKVEBQl7/qxZHkQYvcQmn7DUsEOq0u4Yko7hIo69E2RxWiJgKgJsVRCurn+U0EzKEs
O+j/3MPGacb5RzVRY8lulyUEbF0Wh/uIse31XboMRjgZnCEW4HZLNLqs3vRRGg+TDPCV0bGmmz69
aecgY4BxcvJ6i3o40SfXSJ6Z/WD0dyhUoXv+SfA1ywKe3ULc13A2miq0qiQNX9MOgGjcg7zOQUbS
GdAnXht7O2wdRQowFhmXvpCs97LfYBGOnCRmHzHljmLq+QEhRpNFVjeV6N5S3jOEEYAfvCUAgrDk
bDPZIH0u0RXUfpR2jlg0LERbsfz9C+UB6Ij8rgKWI/46xGthYglZwCllA2NnaE0G3GJJnyUDFYpC
3RL0eQ1F+F0z2jdNElyMl0U0aA9WeWRecFUpGHU9175S6WDkFrQf2CsrDS9UAJFpFa4eNS+hrezM
yvTrEaTC0+hHevbGWOmHRn9oC/DcXTeDNddx+incMdNDXQV7OBYCeLV1FPuS/UuNj1IT/ZcVPxXE
HTAwgkp4kkNQY9Zunr2o1kaRarBnPRnIbRI8dYfOSes7NRbyUl/EW1/LvVydwOuWkFI4X24bULVD
Y2O5l5yIWvu68VOV7oEVn466n6Xf4um2UPz/sq5/ZS7u7eQGmDWcLNpAJqAq5sZXAHqSe0ZasE2b
J+P7YNfs4brEtYsbiv6PlheQd8Pc0lxDEAm4c3Cihw1ubvNYJo+FXbpI6XrXpV2Cn38tKgYQQUCB
qIfnkMoBuFJRScLfji0nnl1Jute13KnNJ8v4TBc6NrC3a29V+I3+M9DRuWh+6rcbiZ5ZE0T3zRgA
bqSg1CtU5MAzkY9ctZyFXs4A3z2CBM5yzHYkc6tAUlG9xGHQTq4SHZFpBhbxDfrazNmdRQB7q64R
Bag/MjnLMec5L+UKMg0w7WZmkEuaS8KDlQZE3xvNZg59g3iJ/F2wocsB5F3iqVyuYpoMFqG5DLkY
EXFbe9f2t7oBR+j27FBQdI73XpgHeJ5gmCM0RDMAq34IbzHUqADcCgCU8/Mid+mU2YVWLjR+z5Sl
ALEG8U38khMRUfzyly70PJG0fMnJyezHIZdGBkkVUM7qOPbUIQlq8s8w1jDSJWQHYPBCCnLRgCYP
I3BcZChEkGI30zRyrAg+p9S0j0ymgpGGteVDjkMFMzT+a7yhWk1byEQipUuU0gUWkGP3MdD3m/tQ
E1H3ra3fqSjOPlVUYSIV5RmkNYrWy1RArYLi0vBqQwTiefk+X9bwRCvOJE0ACwxDAVFVue+UD8W+
MwCX2Bzi+gfqWipIveUXOdwqw2uVPcgjGvU31w/Fmk89+QA+uVKOaEfC9BfChOpnUdxI1kHWUtdS
7opEVM1flo03y1NRXEwwNKHW2VFUud1s/s7il6zEcL8xeDWKMFYdB4OWC5Rbk4gF/nMtcqsbz0ld
DMuFoWs/U7LPaoeElROPriod01x0wNfM5q80+NPzYxfKzZQqNe5/s6xukqrb1l2IgPPX9Q1bkwJe
W5w4DKPq6Ds5l0JSg2TdEMI4S31nd/SZ1rHXDKF/XczqcTsRw0VNqhXniaxBDKLIfV9pwQwRyahv
20IRtKqt7BLG7zFVieZFw8BYCqdRkv+PCZo26/w81GyPSUWLkQTzLu2J5OntGDtoFG0F8cTyGuEM
UgeJEjCuFcg3eFCZsqZGXBRxhSpMQh5UWpgARrUGgREuRsZLAYsz3pNw+xbGBc/Vmxs1rAoVD+Oi
eQFnkpQcptnpwg/LnhxMLjuyqDH4sgQJlHXkudHiD9zcBWTrXGJTDQD5a6TKTazaUTFEl9PBobPp
ThSpOKZvbWX2E0VzMp3sVCo7phn5ep9s+hng5hG7TUr0YRvMnw3zSapkx7LyTW5nQWpnXl3abgYg
7evmtmIDBvZAhVUjCEFscP7Jc4Z8Qk5k8PKYCJNzp7F8I/Qb+h6pDfgEBNIux0GWthS0tqIWgMQ1
cPzOxbUWEgrKIs4sMFfzyTDPjXKUod+b81ZmPqMborvXNVxxtPBDJkBAUdzDnCP3OtAry9LyWatc
IDJ4SYQin+lX0W1rHRotEei3cnhhADauSaAZLd035+pNI8ubsYZ6qMp7dYh4NXXy9GfR31/XaWXX
dAzDo+qAsW3MPC86nwQa5lCSJBug09hvdAW5ungXsSclwwuz35rw9P83cf+PtCvbkRsHkl8kQAd1
vVJSqa6+D3f3i2C33aLu+/z6DTWw6yqWUIRnjZl5GcBZSZHJZGZkxPJzTswVSj3L5rKEY/hS2Iwq
9m3c37HgJR96mv2XRxW8w1D60tqAWiK3illZRWMjG4UD0pnUgoh2S+NEcRv1NbJoo+/m4qYI6HUX
176cic+GM4CjANracxdDtdNHlg6F09duC7LDPP2TT8+DXAuWcmU3gszgrx0uvIeZDQUSBUFJt7Y9
mFoNqksEvRsnLYUooGVn8wEQ9xR4tVSAgNB5O/dpCse6JhFsmcr9SO6l0VFRjoC2X9f2VLc3puIW
5aYGcCvWfKv/c31F1846NidMgw0Y//CCeZlhxkY2jd+btJU/k+rD1Ddqvy1tR9YBZOn8dBSciyVa
XXh8YpLbqKwNxrwx8BUNCErMs/2UaaIBmtUPeGKCi2DM0KZB72FCqtix0uuNFFabvo5u9CT90bNJ
gO5ee7OdriKPvVaNtCmtFqtoVsPvmt2ZqQydtvAOFcU9hK6fpNDa2Cj7tuStsUSZ1dpT/Mw6dyzs
wm6n0oa3rNkllVfFYHwqH6XudxC+WuxYlE/QBay155IIXh2XSA3cpSe7x+YOSiSpaj5ZsFxXsSvV
6J+17Kgb8V1tFC9NmW6m4XHSmC+FPZjwnyYNQOBUEM6Fi8/dHYlmTMVQYvGT6ncaPHTV4La2k8V3
feWk/S6f8Vr/0YiAj6uxaOkqIxQBRMUnLtMUymNOYJUpbt4+mc19MGziXJCErd0hYGD6XyuEy5qT
OOgKSYcVnSBD6pCrbGZlq+of6oJ+e74eDFZyMZSNoJyykLhg/II7NZE55UQB45djWy9SnvhG+TrZ
0lMtg4ezMI6xDvS0LhIgERjlizlgsFGkoYXRvgAlzgvE6mKUHBj0O+SjGUbUEOmPLQGVCz8YcUUj
FGx54CHjnwgYsrJDtUb+hxnvslWpWu8mYO+uL+XK7jgzwh0MPTOyoAWvuzOP9y3qOGC6hPQJlk9w
U4mc4fZ+JFlKYZaLHesXMKvoLKDDKuLtXImmSD8xuYIqBgaU+a2eV5hETNCqc9BZJemrXXjW7EHY
FOVa0cdZXbeTTJfzx1YxAFHIMFUGd3P/pxqezPBJbwVvqrU9ByIdfHxAbBYE+/mdazWsUAMLqVKR
MVokO1t5YcWbNY5Ubz9noC8RM/59PyB1B6AHVzwgh9zRmiojhXILLAJxS6U2gJZAeFTANqWm/wyt
QfZ+YoqvWaDnkOhVspgCoT0YgLaS+gMciXQurPvrTl2Kw36bwhNqEZxDT5DLcBtQgZVjqBfO1Nbp
7zwIi19WqUhvg9qUT42pBro3FWkI2kmWHtN5No/GBEpuX1Fstks6syioNUakvQe6Wum8aGZV78pa
1gsyjpUoika2CrF64LvRbuJWv9THsekms0BOBVEtdWM09zrIiFLMhGoFo0P9fn1h1g4MUA+AAqjI
UtGwP99fodGVfdnAHmsrmhRABr+PSCAN+d6KmOD6W/UNbV807VGJv2huSKQuOm3xba5qBQSzbPJU
s7ypwxJzlnN5m6RFtIXzAsjD2jMampRo4S1Sn5cvNpZqVYSiZomRcyN4tSAb8WiGRHmao1FVHK1P
2/fB0JKtSjL9q9I7+6c9st5rehAL0hE9nx1A1PobHizhRMEfYj1acaInvlSQYXCNqmfMq3sj+aEz
yK1lhta4sVQrX+Gsod6hKKEiTMVXqv1geMZMG/S2oB7FA6KDEjwqQwLwc1m8q+RGtaGCYTyU6oOq
ji4b9w3x0JK8vlVWPt+ZzSUgnrzaiDnXPbGa0pFSND3T2c2mn0tdVU9T2gK+26Kdf93iWvfxzCR3
asdpCEeTLCZrTwYrF/HB4730YBVzWyogiSt3dniDOlNbbfLyobRfr/+AdZdBZgaVJMQMPs3AZQvO
prQDy6J8UxZu0z5aLfpy4EhG7wGb4bq1tRwV7v6fOT7BSDAyVAYKvmosA9Oobgv7dup3XeVImE5b
BAAC47UE8x+aPMbvsRZpuK29sM7sc5cNNFXBzhDC3XDexZCPjn6AkzqUnSl6Ydp21N/KMBb4vJIV
nJnk4g80u9GUWFZYVR9Y/0eGbmH3dX1ZV67QMxPcRV32fTqPMlaVQWS4AD5DVjY62qt2ts1mt16+
rHfd4kpQBfsVqEI0MKSBDo9bR2lQ7GHWZpAZ2/vJgiSoRe36VxT4pvCbrZnC+x8CJwRUq+hBnB9K
u84wihMCCTtKH0Xu6hDjsRIw2WV0nEWQmpWMB5M/mG1CXqXYFzUN0oJNB0Q90MHN0MXMj8hNvTj+
7Kvt9eVb24eYKsFbArFtQRZzx17pZSPoU6V0SKcDv5ybpEspSQlzh6YtZjo1ssooZNbzoyFZ7eBm
McaF3CocMwH2fG17KiCvhUABpC4vRlD7kAVWPsXYOxWGfELwu2KAPrBMQW688hWhiaFAtwHjrgq2
/PlXlIlstcqclGik0hSMyrL6hMapnfzSRAyia4cBBBmajMkxlOh5/pw+x5QRAfWhY4H5Mn8tp5jK
zR7Eepk0+lnBdrj4BF9z2e3cK2ahvAOrpw3hRpRuzp2zpLouK6XA9St/yYmPlJYqXUQxo9+PySax
34viNdRe41xEy7q6qn8Nm9yLdCy7RG41GCZS71QdyA4kN7bv9eCnmva0GjZRsLcrX5+3ke005L42
36LwfS5uGyGTz0oh6XQN+IgwtlPWdwZ+iiTVjo7NOygAEkGFVv4Zm42j1Vs1O4azm080lIBddoJ8
/A+RFi9lgnEVXGYXkwemFmgh0Sr81ZbtxfodY+BLKd4FH3stMQGub6FxNZGD8OwBqtmqWWDASo9u
xLBJ1Z9B5lvLRq438bSv494xzE7g2mVdZRG8UP7KNSzH+CQ1KSCdLKUZWFpCKduQ3Dfn9zC4JZPf
NqHX1Q+q/GxpX9AIv+7txVflzC4B88RsU7ealWkA0+pxsZFQ8zTGf02ZFwvAXUEqAayqAEOfW6hD
JdSaBvNFC7xQUzylf4kln0jbLomdNBJNm11EeJhDqwHTuziswB9xF5c+g3beYoB7K8oRd5gTt8Rp
4o9CigRBYW3lTg1x135T6nnYmJjFJWX+1M35syZ8x16E7sUXkNqb6EWCye17pPXk40QkSDWrB6ab
tW8WBFYrUGUIwvZFesiZWLw8MaHLbVpl33JCwwtUM8wIlIxEd7oQcJ/7SgR7Wf04Jw5xm9xObLmK
AnycKdkrQEJKZkkHCy8UEZRAZIjb1qMEwGWfYOXiYK9YL316UzePJttdPzxr3we6qZidWyIF4TH3
Yzxbs7HMDIWpBUZU6b0sK4wp5Q/XzazttAVqAg5ZFf/yNbSAyfpMTIQGK4nJQQ6UjoatEr9ct3L5
UsFWABDdRuubgPCeBwXJbWzmwMtiPqOTPrpK81VJoxLIdyc9ocPIjkODGGi51VRv7C70Qhwpqwyd
tLP+SzDEgLiGFgmSlguKPK00BkwZ4cVQzy2hedSPNMHUaE0KSDAUziDZIIECeV0Z0SaenWI2BL9g
CUpnF/73Wvz9AdyxMOwqzcxlFMaAfEjebRLzkIOnBPLrYSZ7wPJCjEpwEte27KnP3NnQgwHv+xDo
JbseN1H7q4n8YtDcuf0l+M5LYLrmG3c29NyeIlOBb5MOSYscPKXlACILs96H4ICneEK6ZvtLmxN/
QcLGKvIcTQSEXb3uTr3l8mOS9Ko1LAvcYCQtVX0yZJRYf2b9szJ+TeymBawyIX7TCZpHa/EONSIU
psDyCxQEt8qWNrEESugIqUq8DU2b2gWY++On1nJjICl79/piX+Rv3/vorzlurasC6iwS1I+dkM0/
8qnyemLsyw7thEXkULG/rptb3UM68paFbhrzvFwSjlHc2EZ5A2KRneVOFXqZt7Psx5MoGVx1C+OS
ICRZUN18ss+iuehIBDtV9rQcir7yRyV0rerGEmm0rZqyQeUEVI4M+AB3n5d1xow6rhAKZMWRw60m
uVmxmYKfkSYosK5tjWU8XddVdNqRs5xfhdFkjW0HSW5Hab1Wdw3loU/uZGNAr/jYtILTvnZ1nBpb
fszJvatECfDfJozlfZP7fazIFDNH7U7ttFawB0WmuAQsSeaKZApMacOtOX2m0j1kxwQ21jYeCFyQ
4QEvg8lg7ispDQDnRYwNUXaowXboNoPFo1QlICMFlla9ObG0RLeThYuhPTTbBSyFmJiSNGCWgtu+
f79+jtbC/6k73DmKq57ImNxDVkwiWoGGrYqooqOS/pxNFW3Gu6ryrltcXUCbACAICho81rnNh8sm
7PIJc/4juyXFppR3EUh3YsGuE1nhdh1ecHY3VrACShCbgvbjA0XQfaSodykTwUcuG+VQAsWJxWMN
/iAgLV/y5Esx4AaV2ML8foZkoc5ByWSX1KhS2pEvM5V2IFtXcf3o+7DrIQKiAP9RC67xlSO9jJ3I
C7wEzVb+SI8l2oDl8hNM8qWaHoAspb7ri5rK5ieI7AVbcyVULeNgANdBtRAtGu6goa5UAE4qw2G9
R8FR2qAA9UyMcWtLxSELMW13fc8QLCB3kS8LS3CfQc76YkxxVuqx0zR8zVk2vMGwPMhyXrewctgs
VSXQNFnqgCAPPf+EgGylU43uAtDHH2V4C+gKjVMB577IBrcnSRrJZgacHZRia7ApfiSmdFSscXPd
k5Wdf+YJ922GKNG1sMROqGNUvxsnBSWI9qS0pmDFrtvBuMb5ioFYBvUxUMA7MulpId+xCNLJqEaL
KN++r3L+46MmANgg/mObPKmiCgnnSqvxrJ5r0L7Srp7KhDKi2G6gjOh72VbBCi/rKtsLQPW0Y8M4
7OLBtI+jtYzopwNL3NmqBn9mLN7ARvcnlxM5ojUKhfdWaweZl9Qx5AejcQ5Nmk1JMHgtzpq57SB+
K0NtrdG8JC1VALbm8UcwzPJ7HDbh0Y7K6WMMUzN4SDpVeyfoiLkFkyCxOchm6FupYvwOomS+N1M1
U13J6nO/LMt8oMYYDjH6+HUX+HXQmv3RrhMJRNlNojBfCUP2owbW6IdUV5rm5EXB3svJUiIqhUGW
O1YLNBW0lvPNENexLTjga+EE2NmFuAHABQwccB+3xOWXKRjrDnKQUOh+jaS1JNuxOpbEQ0/t+pZd
Oxin1tRza2HcRQBxwxpgThTIanSyMbGHksZ1M2s79tQMd9c1Cbil7AlmFO23kj0kwWPffVZCzeRl
bfj9iv4TeN6QmdrIss69qQOd2RozkPBXn6XmqpmvkbuExaDjOkixbxZ3dnVvGA/XnVt7Z4A49q/Z
xfuTS2hoWZjiFYDpf+133+u0yB7TJqFG7+kYwZTJXSN5beRI3U5geOXr2Us1HEEThMKAP58btqq5
lWzSguXdjD5J8TH3oOTSH8L+pYNMkBFOnoVnQJjou7G9nRPAfQ3AOFmxnzTTv/5bVu6ls5/CrUFb
WymkbvFTyKAY6MHrrqSDtlxrwYAPPAYotATnZCV9guO4lxTgvmUMGJ37HhhBHpFsyDBeZDwVKRAs
Vpk4ehbcdlLxBXXRbTM1TyUREfB986Fym+zUMK86qGdKMoAqCGX5Yt4FcooUxwKSvpVIe4Nh03FA
4pPEh3gGXGCfMCk4yGC7ixzgB9hXMGmy5LSJoUBaM+vvZXWKtzFIKwpKpCRV6dQF7TtL9PG1DyHB
TWPCqj0ben0/yXJ6L8e4hvNQJOG4toWRi6K3AiJRcBfymNU4nJuW9SPUzKS+R+m7u5GtRkdUIO9A
+CdeXSfPqMPc66kP4hCNQqfz6/oGupylxlwVHsvgqpHxOUG+cP5BzVA3m9HuMseYXvRS3jAle7WH
nPZx+mSjGRJaMiavekdpaqqw8T4C0L/Vo6dWfSJdfBMozyPmUCVNxOK6sjZQ6QLXoolzBq5Cfm2g
p6yRWq4g7ZGDaq7SWtWJzPkOFSUaFMwrZ5nG068RGgtp8xlU+tP1hVk75OC7gb4mSEFlPPPP14Uw
E0yZkQxpGyn7oQF6aTfmq6Gk/55UgNpjqYWh+IIXAn/vDPFo6BW29TTM1IDU66L0wfwME9zX/Vn5
0EudEfSS4KLAaADf5GkU9H0VawJtj/o+4r1N3gAUrBU3m/e9/EK6TdBRUC9p1UhTaICA/y+Ndizc
ypoDJi3Br7lc3aV+j2IGJF1x6RpcZiin4CHFwUIRTgfpOwOuBvN9Iv2slZiBL4fgiuaWhUKusWTZ
JzeElNpIaxlUbd3Nzd3z8ufRp9TZO08T3TK63Qry3cv7FgpqOiYvwAWIc81zOnesN7Wxwo0UQhYX
0t8j4KXq69gKoC6Xj4NzM1zQR9KoVc2i0gcGFjqQ28kWMS5dXiuLBbx2FgIrGT3u84XT0ylSMh0W
MGHvTfJLPrtJjuGc2Qv+mQXvO/7gMYm+H3BXfA/JMOYAWwHxJ7Hj9r7NI4hut9m/Q5Jg5jSacGsG
Pg+9N9oacq+VvekrNFgnaQKxDbudg6+6iTYTgIR0xitiFFXu1hYTXStcl7g0EeS5K7MoAkUDySYi
LB7KUX+DxuqSHAXjYU7+GR65uPnXFo9ZjAZgzBhUhx1tbkHJYIHy7KBFB0v0Rln1SddQTwNSjqh8
NTJhBiraAJuBl6WlilxQMMJ0023afuSSLwhcl+klfDqxxZ3isScNCFNhC09W5OR/ZAU5+dYICoeY
v2aUtSOyKbRNPz5fN7ziIx5gNpg1oBoBF7k0T7WtqDFJkTtD9hWCK1bNcTMTKsd70469/2ALxYWF
Vgqgue/L8DRSDXWWgzkwd2zg0RXiq6ovlzrmEDra/nsbVcFEBzrSyDkAiOfT17KdKjWcKthqfAPk
Y4mNspeCCRXB+q10nc4NcWeu1KbaSEcY6rJDwm7m0h+136rlgZYxR5e9zw/otMjqa1HsrMbrEsED
4TJVhXmCDh5uPYyn8RWiXLfTEMkoqFH0wZWyxmkjwxmWLqj5lAO1p2q/E9Gk9coNcGaTu9c0RDM1
I7A5k3RjxxslC7amttdbUR9N5BwXVMqq1eNyrNF2BwoUfPhwaqKgZFJ0UByS3onkTWS9X9+kl2/k
swXlZyhwl0NSXIVzuYlK275t3Jl8zA3BI98Z43r379aQlsqgAcMTC7xW53fQNMp9jeI5Hv5F5GlT
5ST1UUJ9LwFXRdUNFAAaQVKyduBPLXIfT9c7TKSaIG6QlNJvRsBHE2ewjE3EMjDAirKTVWsqXrBo
siigU+EyP8BTYpbU8A/jTu6Um1SHQkc0Fa4avuaS6JF+8e0AioPqJcbTliQTSdf5agaDOvRdp0ho
sjrgulbAccgMFVDOGyt+wIvt+re7yFAWaxB1gRAE0ruL64FFet6kAaxJ9s8mC52BCFKg74vs7DnI
WeAuhYCRtipidCEMf/6MtuluM2//aL60L18j51dPEwf4IReLu/lnyRNYNkyEFCANkRx9C2CchOq+
aMyoSk2J5jJeQqg+tLdN8RoDqpZg7iHDPP7wz2o1nEnu46UZCMt7FdsjnD5S9DYxR1TENE83pfKz
tzBsHQjO3kV6zhnkVlft5rbPUa2l43hrqRsN+udK5F/fIxehkrPBXa/BHM6ZyWCDISQHUKMcOgqA
ekUEvqztRTyuUKlBoRO7kYsjAPs3TI1gpy6fUw3U0SIpo/XF+muACxtG0k5zViwGxidUJBTlgY2C
9EDkg31+elt90uKkhQmLgSUX5I8zEe0xgQl+8rJQQKmULcvUAHlHwlfZFnyH9WUCTwBYECD3Rrhs
IBhVo8foLHyImwV8V9ePqvF4fU99hzE+LBgYaUZ1xAJ1JZ/bDAYzJKOHF8aL6r9hVvI1BZm/r/jJ
LvebrRALvLqJT+xxTlW53slqCXv9RnlS3vo31XlMnAAKDvfH4ageTVf2TVfgpIqvfc1JbkeTdk4Y
YGVYyTBxw0p36tqd7UPfQUvbpIZ5xxYtAYBYk8aVRQSaq/sE6GpA8HTUAXkiYCVMjMSs4bEZ3FTZ
ndX86xt6CQsnfz93msK+72NQZODqmAyHaL03WVSeb1KRFIbID+5IVYYW6tMS4oo6pZmyDWQRDuBy
quvcFR7hW5NOiocQJlDnMEP3I3qYj/32E7S47Cs/pNTYZJvyRSR1JzTLJRZRYEfzOMCsrTrT40P2
JTsRzZARHob3H5Ob7V5sN9MFudP3K/ZiU+LTKdCSRJrBv2A6uZNk9JIkOtu02uufqj/51k311brP
93FKpzuGsxC6NY1f5INIK/cSk78s9Yn15cicXMpgdwcSIsCRmHQ6M694haZxTcfAk3z1BxPcXN8k
UJe+gtQFpR7gVnikUZFFSjEvKUB8rL6qV9VBOfxg7BR/fITW476mQM8cEpmK9uyqmwuOGArq+APh
43M3rXge52GEm2NSUEN3S7QZ4ttac7RpV+puHNxWoq7nqrNgl0WQA7EI6rGczSYJ+q6U4GyWgfpb
9vKOVn5+0B8xAXicNpjHfxi2ox97/4xowDc9NczFVqOp2qqXYTixb1uZTsozAVqx0rfXw+laIDg1
w0VTfEv0CVSYkdV3TK2hf/TnuoHVXPXUAhfSJDMI1AAoT4ylORVV9+WG3LeUhscmdA1q0Zdmm/sP
2k6/F52LletJQztTJmCEQSGDH1VRx5Lpcz1JtGpeFPRqKlDf70bRHNrKzQ4ruAwWgAQm0biAo8WZ
raf1jDhHvBzNE1YnaFqLpL5XvhOKFhgGl1GVBPaEC9hyUJtal0PIOLZfbPNBZoJxvu9h5bNTjQok
mH8xsQ+FpEVP6Pxw9UqlY545Y85hdC0n3Np3GrX82A02FW030SHx2kP2QJzQG53WmV/vB1+/NfDS
yGl239wh1hwCj9zezj541nYqDd2X1Lm+lS5WmvuJyxqdhDlmRa0EGC/DzMhtMhwSw9OCfz0OMIFv
iAc3CIQwqs4tcx9iphj0vcwp46OcPhJN8Pcvx4lfZQM9HQNwPMME+OTcBamXwygbCua02pdSPw3t
fmAbEEGxSGDoYu8vjpwY4tYqtAOcixDyCypmsoZgH5kfJPWEFDfqcnp5h75zIU1DVntxxtIZZUmt
6OCQa7yOFISzR4y43X6ULoAVTui3x2jfO9mO0fhWf0gf7V3mIgPwpefCEzXNLs4IgOoyOmCo2mMm
H12I88XVshyMZvnAHEX9aiO3w5jL9Q24sqhnBpbFONmAWRsrxhTBgG7ezcGGZbsSOFQRbmFlj6Dr
hr2noy0AIXduDyZBpgR6u1ipbtKgobm6XYgtrBQdFfe6Qysn6tQUL/itjHahKSNMjfM9Kfyu2feW
IKNd8wbVkG+dSAx485d2WjAydK2Gj0I+SQn1ikPQQHMMLdVEsOXXPv+pJe7GzFVjBqoIlgoo4cU5
utjCIdyLtwd22KkJbofZuSXLRUmwXhtTpVFDVS9wS68J/Ql8DIib8+/rH+jyScdZ5LZcaI+Nko6w
WEubRVyBEqdy8kN4rJBqkU/dckQQ6MvCNWeS23+tNOOKIDDZ7XPppkTL1PljO6Mjv0E4QJ+okrmS
O/nXHV3ZiahUY78DywhwCd88bIehT0ijg20UFbrkhRheXAtg0N/NNC5WwQbmjcA2QHRErfPjq0nG
3OejwZzerW5DalJrb95lj1C5c8C582W40HRzWpoc89svzRvoLcBukO7I6M+Bhr+u+3v5YsDc6OmP
4XarVWeNDvFG5kxODHVTm7kEY/rufCQO+9V6wSanY+UUbuCo1ChoILjvV0LZmXluJ2MqK7DaAGuR
an8sQsNSp1X8WIC1/bqfl11ozk9uA8eLElUzw9DkaTSjzW29Ub30Gbw5j+1W2c7+S++QDWRcPeK2
t7Zv77stmjOCedNVdzWwMeCVhEze5O5dyxpsENzYDDOebqxB4MA1rLtZxHCzEoHQLQbKGXRA4ELj
B3i7SFMjY+4iR2+BaXmOspfri3n5GsFinhpYfsDJBVSHqOdFLQy0nw2CnE3TXXQIPWvHfs238p3u
h07GPM/eKTuB5bXzeWr54uxElVr1sNx4RUr7N/LV+fMdRDqBbr6RPqpjE+FeF2XwogXlDkmvdjkD
pUvklMmmye7b8uu6W5fbYhnpRmv6u5h9ke5FDPKOTR0Caxqr7dYO2luLzM2uLQCfrUYmgo9dvoXQ
EFh6AugZIwIBb3T+/dJ0LpOuR0GEac7gAeOP2bfWHX7O1HLbzKvptInpa/KMkkHo/JbR5REcxyV2
n4dA/ACM7iB+Y3KVEO4zEmuUoL6JH9BHCDZLtCN34f1AhUWCyy93bojztCJxmqoRDOlP6dHEAlPg
48tDtMucH+qnurFsKqJS+8ZEXXOOi2lJls96Y8AmwKvP8l52yHuH9fxj3UUOALo0+yWS+1hbzm9B
WUgw4ejxVC+9qUIYd5k40yudktjLmTva94BAyrEL/UQaiIC6qzsI16QN2jEg1i7odOWpN2JpZpj/
PGpuvMu8wbM93BzojkCGLP4Kn82b3nImarrjZwemIsEGWrlEF7je3x/AfdjINjBVbeIHZFTbSFvo
nipH66s9vv22NtN+dMPDeMBMggfkdkHzQ/JMgCd05P1tOztVQIHLEPyi1TN88oO4r4430DjbcYTi
wuQZDbgT602EVBmj+tdjxfL38LsLcDz0Ki1ksSrfSWnSuQu6DjLZ0XinsAZw381Q3ndqsymHn9dN
rW0rMMuCjglPUfA1c7dVUulAYBKYsorOfkhyeXwY0uYwT0m9LfomctRp+KU103hIovHzuu3Vgysb
tgneayia8MMtQ6iNUm1hOXXEpsDMvUY0K73c+PxCggBwecxjgAXwy/MgGMZgMcuNGPAqHWJ6EnIf
swVtePSjNSenB3LHBGf5f3DqJO5yYS/WuoiVLSJDVN3H4Gtu/xmJDITdKSsKl+U0aUvkXpMhesjG
h2b+LKK3FpoOUwJW+1mUoV/s+MWYrWGAHsOQMgbTzhcQfdmwjjtQsOD1jczQlAhm+vK3wjbfpBRw
1Otrt2Jt0dgFV86SPwFPcm5NjkywkxVx5YxW9sMq236rRlbtMVxlD30wiYAPF4kGiBPBQrYUugCS
vDhmLOwjq7KTypExhE67KoFmjaImdGzxIvl3z0BJvkyEL8AjnncuSsPeZnJdYUCg9Fmde3nf78bI
3LZdI8g/L04VvFqGjXDxYsdj558vYjcMoFZvYMqK221mjj4zG/e6N2sLh0kmhAu05pce/bmJgEky
2jp5BWIIkAH2YfPbZFLnqrP557qhyzo8nEEWjTXDIcZFtISvkyy0QvZblvVQQbUE+m5yd4AUhmf3
wa6UTV9u69tErfZKUm6UQASEv4iMmAvDjAWuHwJeArzhONO2NoVzAZojudNupdTylOLdHh9N9VWd
u4zqHZicqn+f6YbDmP4hSBNl7Bf+mgeFcxcDEV05ajB5bTB7RZvulKzfGFV9g64riM4amkmam2W6
n08sFnzai6tnsY/2AyDDgBxqfFWy7vJWqzS5csrBAD55nEyMvPa34HxmHomlDFN/neJd/8pr2+nE
Js931kk9TgKqwmDmcqF89yGD/ihPoaJ93cxadDHh0VLnAsiQcIEzM/sUHQK1cqLI9uVh/KwUfYuq
/RYVpc11U5eYeiwjEFVojCNo4iXIZQpRbadkBnrYKSAdvMyJkp64IYSzlKh1E6jRW13lZv1rAlq1
vg/9/6d5zlVrhLhQWMF8042ml2XgNSfRgCSCQIoEavcObpA75C0TXuLhL1OPj4FV/xL8iBUOIKDB
gSrD2UE7gW9URuhUQAFCRw2JxfeGDqn6AawMdlD9VCZ1Hwea30EXr2MYOkDMEuCW1j42NBp1IBQU
aMXL3OnNrXqyatusHDAh3QzN+FiG86MUym/VbL9fd3Rt+56Y+o5hJzFqmY6F9IkFU23ZucWUZ3dx
jyqEUROR0MFabEe/AJNfqIHreFydxyR1ai0N0om4saA2oFXl+0D0z+vefFcOznImbF0bQMBlAh0d
Gj64Z5g5QfanluBU3lUEuAYkg7+7ZJumGs2bN9YaByN8mcpdMD5Vyu/YLp0qvZHKTTZvzdwnE7S7
vDL09XIzaLvrP+7yq2JWF4A9DPIgL8Y4x7n/zaiHpOij0lEqV1Vm2gHyNqmfsf34H+x892ZAOwiO
C+6CG+1e60EQXjpFGlAdDMUxMFOptie5SMV61SO4tCTBgNDyTV8mlXUwRGnpTJhkaOdHk7xNwd2Y
CdL8y40DgVSUUsHtCn5XYMnPF84edTJYAZjl2iE1nEpqDScIkPX/+7LhJKCFjQkXMFZz27PpJL2p
GSgW+3JMD+Dlk26KWjVcFbJYmPZqBKTIlwdvIcjFVPrS3QJxLfeVFCBJxjkAyVhtBkjaOl/vTMco
RAn32toBCIB0FE3XSxg3snktSRcc82hus+C3mr5dX7UlGJ8fOLgBeir4gsl3pNTn38ZMWD8ZWV9i
5N3VShpgJoOwg6LqaCvsSPfnurV1b/5aW/7/SbRSlCDS0gTWokH3Zjk8GqkIN7WcwguH/i9zuhBO
0lKrMtBVKsExtG26DdP9SXakMfMjAyIRgEsBfn/dqZWdoGqouC5TbAqqI1xcsEYW2/2ogQcXDR97
3kiz7IL55rqRy6IPDo4N6qiFF2Yhxeb2WzAOxQSGCXD065lrFKNjWhImkGK8keMfU2w898UrnrJu
EjyAUOFzkssDJDFrW3MrVTTOdskMwf0Y9fw7NgMoKYMlB7ftB2lGxG29EGLcCW4j2lo/8q449JBW
sGfJS4ebcZwEEWVlyfEgBDgN9xD0kPn2sjqibhAX6BtkofWMd1vogC2scZImFSVTS9TgthOBpg+E
hBZoBVKKc0+LUokizAzV0MgmGDOVWmygWb6vzPBTN7q7pAKx1PUv/Q0t5k0iB9fB5YVhQVRsz02i
MZ9bg9nWTn5UP5aKaeR9vscumIa9xGGb2gPphtdtXwaq04d/HyC0MImpYGIEcHWkL3zySCyJ6erQ
1U4z0aam4W1+P8Osq3vhTe9or1pK8aq7zZ63CZVEmeuybzjXwRGEYb6lw456ELfaIdJ+SSugc6Le
lEfgMvbWLnF+FG/FLtmIRMnWNjFIiUDBgPOAJx7fxRi1ABRILdZZemqceQsNDB8UpLvZA7BjGwuu
C6E1LvSx1Axnw4ZrlWfswz0A0XepG0Gw4e6dHHLRS2rl7YqDceIct4lMO60UpYdz0wM4UzAIRwFa
SF3Tj8X16OWOuPhqJ7aWNOMkqhtKjKPawdaw77xfKNb53RsE6ykYkTbjnSgNW4uEZ65xF71COsyC
Lq61bxhb/GkeetrvMcBFaEnDp9avXx4y0Zm8fE6cLyf3pskhNjYoBWxaD9mWuaD/cqf/Ie07liTX
lWS/iGbUYguq1FlabWjVVd3UWvPrx1nvzW0mkpOwc25v26w8AQQCwRDuZnAwiIPiRmk1tuwM7jv0
gJ3MfbntD65L4xitQAJiToDhWwZNz5fb2ycGV48VsIUv4zv+dLyjiHpG6yA7MO3yLbO8sOLyLvAo
S1XClo+L+TjlIz65z9CmReW2eSvR5TL5RDxDL8ZMjrqZMZ64lZf7Apcy2aYfDUhwArc1Cweckr8e
FJfn2ea6vj4IG6C9eW5hpewnEcQiEIwOHm4nuu3v9ChZgYXGR9MwK7v7DLefwa7dj8zh1JXgB+v7
i0vZkJFhiEuOemgRvsWfyDL4xDtUvypbMAc7S8jzPUt6dBUQeXXI0xkog/0Y1uJeKo2kZOJsOD03
HTAuvm8yFuuVtOqxFxiUsXQTBrKzEM/FaMqoZtf2WdiO5vnhzUNHHaokRDuJ22P4/Fsl4zv6v4jv
uME+tOST8fSs//NITMEop6yDEARJMzph14dKqEeiiJuSPxXjQ5K5I+t2rHwyIe2HaM9Af+6sTXJ5
GSdFj0svViozkQcLzIuCCFYO7+h3rKdwFehnIBVfwfjMoG4Dl0dCHmdyhUK3Oe7CzUTEd5ko9yok
WHpSW+WBR+1rumt5xiauPh0IMfGlK+nonaBrp4FctmU9ooVucDp9U9z5CDts9cy5mDa87dpW17hA
mv9/YaDgXcAA+gCkmVbRROsXgR7kv4CAHA9yijq6Vuk7ELZJ5/cJzqvsngPwiXjSpgy3OityWV3J
zKuB8iiCCTqWqDIkrLsRludzBzV7EEsUDM2RpeR9XRXFU4CMEm6zAIJXXK3LDYt1TJ16moqn72uw
wGtIYlezfaJu9UOQkMludgE59STfeEdty5JWnS2Ofubx3SGimoXsDPgsLsGNMSiGUoNFanp7N6r6
pm0MJ+xlxomtL/IvjkQxcKWTAOmuATjjDkP0nWSCn4ozBRc+8qF3DXtSSMChbSm3g7nkakDBxepY
mhA/xaXr1YKGGrkEETGpdLnaNgsDIc5hOOqx/tQffHx0HUCXa41fmlNtgk9pItJHZftP/AZsfF8h
BOsYG7FqU/jimLUG0bFM9/LEvpxCnga/IJ22/XCveSWGAWwdsgr/4ooscCgXPqalPuYBcLxUcgJw
GsHCntsoxfjhyCgPrT3xM0vH/y6Jcmozh1ukt4AaueqoCp7TK4aVl7kpCt1LpX4lVYFpR0bwthpA
LVGpW8M1mTR1FVCnmQslxsTM71EgJWaNUVbU5C14ZlBWaEA9o4tbsbZvb+/KK4wxOANMG3MLKsb+
Lw2pQsyfRZkHQ9IiEzJnkOv95weoocKMTmCkBlCyokwVbbQgfZ9J/TMhICNUBbV30PqEk3V7IWv7
iEwUeEfmh2Gmc71cSSH6aJlow9pMwcvkFGd56znKkf9u7M6GOgUUgFiIK2H3BSJ1cpo4tkYNshB0
YyXo4hHv+jujJmj2qDcVizBh7ZyWq6PCwk6M2yKfscISvZGa2SOvd3sDVxzoxWqoAFDs6qlJfSAU
xlYBywVXQwqRtWWzOVF+6wKE8tJpMahtZaBvg3fV+8BqbShNJnZvPY6u9n17PWuRAmZBQDABVavZ
LijDm9I64as8wqD5F04Fky8pwUM0kMpVj9M7A2wl0kRUp6OPAlPZokwXJ4cQig6+ktSm6Bpn3p72
nmOYBSbNPqGs5zI7/lfNYQFHmV4pFVKvpBmIJjvJqiEZIeiso1rJvV6siLK42JOzCSo5NZjArP5e
doOcRE6lEcHVrdYgjS3dz58kBckP4R/libGfrAVS1giaxlKdMqC3Zj6nlk6/Ooc3vTtoBT3m35UZ
/L4NuPLZdbFayjC5oeWHssCG9sZdmNhcRkQJGsgeySRGz+8aEphA0F6B7kPocs4rX4SV0jDA2/N5
bY7pvgIVtIcU6HceWg1riua6uRnTVkskyiOKnFhOnAgk9RhxpN+prmKf7858QYrNQHw3ITtIPbXE
s1tWQXmlynuJTRnoVFWa2BjAzu87IhDD9M6x29l/WrR0bm4f3ZqhLpdJGWoZ+yLYRovalD+yQ3Bu
NtyRu68ZIKxTo+yxadMgrHKsx8Ar1gvzIKJUQu4MsnwsXrK14A7nNs+ZgUkebczUghooxIRCXM4L
mhxQxvjIVUHB3h621eY9cPI34yg+BQ/jPkKSIP4Vj4zQbi2HdfEDqMWCoLWujB4/QPfQc1+9lflp
HmvNv5TRykBf1X/J8tdUn1DElZSKQCacqdFwPdL0Y7x/N4G6kFU6tZCvmjfhGG3He9UV9ro7YMKV
/063HUHrk9ORAR36AmZdQ0fDwFvgDmeDvGjbf9wAfflb6AGdMq1afhzxWyYIo3fqvZwzRLR+sjr0
u6jOklMqUiEgSKGOPK7Ccgr5qjY7pCUQwrgpaU8BYhg/QFZU3mCOajPd8S7r7qwlfsGz/xeYOuqM
w2hxPQAYc6HTlse3Lo8uYQjczj4+LJgtyfO9v7VQ6lg58J7HVQq8RhBJj8pF5RFRADOzYd/2CvMf
ugFED77r3AjGLh1nxo+mJpi1t5fD3VyrRp1akR0p+LqNdz2wMxvJ352kS65o9YoicH/X5oe/q0vy
Gy8Ibu1kIui1eNJCHJURsLFWOIcki4ckz0FF6qtYYRttssKqZNR9nFTBzAMp0j8aC24tPlyujwqn
dAVStEozWwr4wHhrqH75zR1jD9ci6iUG9TYqQ5m2igAMzH2a7W/vKdlzHxFRT9K/KItenBb1NtaN
VMuNgM1rWhOMq6lwSjqGBV6TIFAWQb2BiSo3/v/bMQeqcaa4y6zURUtPA4uIt7WDbviN+Co/3N7E
n2zOteWDXg2TBaBCoFtFlTKJG1XD0oxHdaftpVcD2eOa3HXIxYA6zinMV3hOM0Fql9/wlvD+L9JN
2Nu/P4A6xb6M4jALcYoCFNzKA+j5A8kdWHR1axEiqs1oYZbQbin97P7C/CFzqHETcoGg/eIhVZ8S
gzloOJv01U7KGlKpmBcB1QJl8oExJHyrYyGqi7qYGX0HEOY7hXecldiJ22996/bRrUdNC0Bq59pI
j7zAAKCCAIOMPXl9F0n9OG7yTc/wHutmssCib0CJVF7lASu3ec9WwasQE94ciLxtULEnKoGc9p13
91U8+HaD4lV8kCCQwvgVK4cInRewA6AOAMnFn2zb4hDjuPKSUgSxmoriNUHZ1eqUgSV9NL9h1DFi
XktHFxF6VfDUUccoa/HURIaMElFZWZzqVvEbWnKnDgMq7TlgqZ6vLUmftRyByc+V4ku3XCayOlUB
GtHUhJ8e1aZ8HnGkrILtyoc0ugdRSkDxEqwYNBMBiMfLCR80eD99yxuspE4tXyU1/yI2b01i68MB
ar8Ti0Z05Q1YotKPajpBV6luJRQa8+8iUV7FSrT1Onu7fQ1WUNAq9XcHqZikBe9XnidoUOxD8D3L
4q5RZXyLqZvbMCtmAZZcZKxn1mmUMKlQpIw8Icq6AFuITKZTdhokMGNoiGRZfi4rQ3/w5LJ8ChMm
28fKw43GOQR56NpA6wbNVd90gdfq0IUGHc7W1+3WuKsQ3kbHMv6AEFAc399e58qnywUc9QzJPpav
yYCrRtxy3o65wo7KCvlFS4CZ3gZbsX4Md4L0QIVlouOI8iq+bBRtOpcvp3LbgbswgfT1bYSVCPIC
gVqOliRKETQDllNA5TqLIb/4IKfHvB6s20Br+7ZcCnWRgx5vQhwBSOXv6x5jVH5hT+VeyFNQ7v2L
NPfFqiibL9RqHHIe5dd24spzGsSD3XKlf19Mxj2fNSJjbStXDBds7vQGlc/8gl46qTFt5WJUANcZ
91m6rcJvZoFgbfuQWYYLlOF10XV7CdGV8ZCO4oRCdn4XKqRvN30MQfTHLmMEPGtxFmjL/yJRezd4
0OOcCiCNruemfyan2f+aUJTRbOVBfvTvClf2kfW7bR1r3mMJSu0g2HSgrRkDVI82KdwTf6d1ltxa
Y/AQdIzPw7VL9RcLCcbLrdRbECkEObCa4THsdzqrTr72wQ+/Poc4aILlobF8CeBn2uQJMfz6dM51
k7fTY+8OM8c+vpbw8Pf4gDEsfMCweMLWzHCJK17ijn4wICEM3NCfRZNeIy+xeI5RYVkH+c9TSX+Y
9XliFGmPpxKfm25cIAhP8p2ks+SZ1gwCLLFzeziaw6/0qDwDUmu+jLVo/J882fTpw5THpKtA6I13
+ddt61u1+SUa5QVFSPE0cQg0DHWoH2MbK/sYqlcNOmW9CcwokmQPsM67RvAVE0yo+UGDxPIWs0K1
DSXg0BySrt4GUapafdXodhMX37d/4lqlFM3y0CfHpAcoP2hZgTCXsjFVRxhVLNpd89ri47sNRCuK
DKcvv0QNJG3gC4SKlinw3bGRRpn0JTJe7fuk3yVBteUEeYeq0Vnhwe9hsNS7Vvdw+QMp6xuqHKT9
Bn6gehycCFRK/ibBF5rcmN5Gfky32S7AxXYx0XR7Z9au8xKXikf7QBNLL0JNII9fG/mYspI6a5a4
/Psz/iKozuVIjmUZ7kLErZLQM9h0lhbsoujO64iRMqqma9driTb//wItKzqo4WJWCJO/H2M1581f
FBa719qbv8SgrF1t9akvC+wYlzhR/CQhfxNb4vhw+1zWKkYYNgCzF8bLwKNEfzlDwCsd0gRLmcQX
kCaaVbmthIbkyCgqrlrvZLQTlKykx9ralqDUadWGVOqeAivsu+ckflISfC0fVdZXyaqLh2uHTh2U
x+epvctjktHLEo7QdDMrCxdvss61G2o2Tssujp6tI+fXE/mBVbZcMw5Ma2soiGFs7mpINtTaLhV1
7GhfxHZYogJXdy9TpjJqKmsWv4ShbrKe6h4fl7CPoHGn3MKdJt2ESXfwkfN8TGSJ8SCvW8piXdQV
5iq17vkfgxwbcwB7vYxBMXxMHFIpsvqc18DoEpyhTUSMsmNEHqw9pQxGDCBTL/HYU4+/D9v3uHWr
gSFjuxa7LfeTMhZO1PKJj2Es4ZA8dDq0iXRQ12rVUxV0NjqJGMe3ljs1lnjU/UaDQKN7CfCkR0ve
JY72JkFo7rF2JnPcor7o1KN1+67Pm0TlBAxNAjsZ5hAxS0o3sKEwpoS1B0Q14X6PUf8rS2QGxNo5
oU1+nvDDZ/oVS60UJnLTG2iHktO7Pj4l2hPPszzW2kEtMeaLsXC+EoLsusuAoYnmsMe87wNnhra6
7SMy3bfbbgdlInd4F75ZzEWri9PRNwLGfTRb0QWLTk98PU4RfyhT7XhdHJK8LkjqeYxExzVzERLL
GMnBt5aCCQcMqF6ucFS0ZlSHHnwEj6qb28IXd/Zwo03/FITIkFmChUZ1l9/qLZlGIr+hDXinf/Ff
wYvuhIwTXRl+mH8M5DfRWAAmbzqT1ISar0JErUH7guLk+NoAkQp0NzVHOGGgNCI+6JPqg/Rb2PoJ
ydzIVZ9Zru564y9/wmzYixPHVNdYgdoeDB7RzhBtEd11rE+b6xcJEBgkxCwcWDtBOnAJkdayUPL5
vMriu63+GHJHQmSyuj+3r+C17V7CULYbo94e8CVgEoh/dL/4fuvlx1wcyMiz+FJW6mszFr5wkCxD
Vp4e8ouneJgCD1j+ELlJ+z3J6r4RP5GfN9W+IAJkmNHcDob5+HejhpY2dkdDgbZEhS7zSHe45G7w
46fb6195RC5/FOX1ZGiTex1fNia+XSA9UtscurzH7Rhakvo2lRudP0ksQZTZPC79HjD1mdYB7EfX
E3t8ZYy5JCLNlOr8fZyqj0mkMcLb68f4EoJalhTE3DCWVWOKmWRXkdkLLh9bXOFvR24XgLr39jau
XojFiihrrVuj4YIacFBKIz2m94KkBjd9yYBZtdYFDGWtvVpA+M7DxqmxsPFrJ49QOpHm4T0MsGz/
xZLAhAEvI2LYie5c8vsuiDrIq5gCColKCS78xsaw+m2QVfMzIHgFpmwQXPK0No2aVUkzpFhRJfwJ
0EWETB0C69AzIVNF0sgMVCKKm9uga+ZnoNsRE6nI+EN15NK1aNOglrqCwypSDNxW0inpK0Ywsea9
lhDiJQRXgiilDLEsLoxMDnNMUKlAalwqnm8vZc0gljhUCBiWMXa1AE6mxQhrz/iwntByD1XchmPY
AwuK8vmlmAtxLQMqFjMr0ElRiWjlNqvmkIRft1clsk5ovm6L96XKYnVM+Qbbt2lBhSgS/dhsZdsw
xTNmNk3wxoJtWLAnd6efg4fnyHz2LcW6/SPWPMhyaykPgnaLvuWb2TLbzE4zu59yp0c/giLsOd/i
uO/bcGseZAlHeZASHBtjrgMOQ05PnDghpYdpyrJAvuI20Kppzu0d6ErEJaDJqwRkNySubRtTLp1J
goLYUfc/J5a1rO7eAoXyVIYRJikGThszTN1e7zYcyJ1Cbz/UqV3od37r3F7USpsZxloWeFQmNCvL
QgM/e4MhVKL/0XySvkkWfy+9KinxO1L4JveCFoiNeCqdBvNh/uPtH7B6fJKEtBsGKdAxRVlsJync
EIxYLxdBc8cPzVA2VZYkxOq1WIBQJumPasD9bKqHVj1efA1b1gOz0oozjwfNc60zZ7RAN0pPMVhB
Bg/7mHHnMr/L/PfKd7XhK5S/q+6sRju1OPqcG/NP/2L/Frjz0hc33gNbRBzMN76efEuA3KqiISJK
H26jzFZABx7L1VGnxFVd2k0eUMrsJOe/5fEgIrGGwp5fZBAJSexc/cc8J5f7SR3ZkBelgewU7KLe
GdE7VA/9+l1hvdUrd3ru+AUVBtqzETFTz0CHLMDUiEApPM6MNMlJUCqK9XMnhIxXYCWFA4gFFHVQ
PkSCey3DpxCU8oxHoSPTJjxOLneU76qKpFsQfuyNd4HRlLPiTlAFQyIUCTEUWegZpaLmWgmi6Y3Z
FEfdG4gKoRcow8pCjoS63eaM1MPKbb6AoxbZSH0CBQTAFeIh5R6EaCNwDFO8lqEF38dySZQtDmrR
6yUPjEp5gPwfV4Fv6NgmVpdBqC+0he5PIzuVvuf1+6rbK9ldHZ6hk9DCsQWM3V37pMRv0bG1MmYW
NLoYLNQ81O37GOu1/JN0bnGy+adsPoSH7tBsgofWSTnibWY6ZJXsgueaJXGxElxc/ADqmmQeh0p+
jB8weI43OEVgBcZ7Z5yKQDNvuwDmWqmHtir5MAkVQEm+VUYbXsGUqfwdOL/jw1fkRK+5YIVbH0So
2aEl4VPhgvL59k9gLZZ6G3U9H7QSIq+Qg7R62ZLBGFalduh/SNHLf4dEvYqJlo9NBl0uE6w/nbcv
k92YPNTjoxeyHo75RlCedXmAdHeqDEYkOaqAVImHSv5oYkZAvdKVhKFBGc1kYHvQZ56JyweilgtI
h8hJY47DWfHOmHEZEqeUnCnbj4OFxUl+ALFJlpzPD+sYtTAMleNSSCBdQzM09bEQ+HVdgHW9MY1G
sir4twH055EbNQYRezvRwT0Um76hbtJi73dHLthDI3pU9qp06pU3tb9HFxoRR0j/+W7sWVHe2SCb
7vl9PDl9bmkTvnwkAjWSSPf2rTeSUB/sDtrnTcaZNWTYgwJzV59i6yapamrpSIp4P1ZnreGdITAN
fDD54J9necAVGxWh6COALQihwJVwIRIyaO2cFMQB8IDokM2NYxybBm+XSmXdNtIV334BRTnbvJen
JhFnqPAQqlYdgNEOWrbg0Ac1d8Hw7KtgmFZEfQX/rojf/alvk1QCWALK7CGdHJ5TSSO8cf0hb09R
0Ti3F7fyMs9A/8GjHFtbj6AeE4AXcy88hlgk8cmvVWdq7ds4rHVRXk0A10xRq/O6FA/ai6mji1+5
4kpT4BaavtUnVgfMCqA00yLNvV+zQgUVcnBioHuiqremUNm8X2zD6WNsjlxWnkPB/ucj5UhCiJio
QwIWuXL6+U8zDbRwvtGaouKZY/E8orwcqE6fMaxj5d2/wKFMsRCkQK7BoGhmxnmIj4nwFHYMl7zi
KC8gqGdfmiQjRLGtNRtPhvJub6osncfVRYBhFAlGuCt0AVx6SnGSVD8LsFly0L42UCzviuAhixgx
w+o6FiizfSwC9k7QOTXkgQJuPSKh8zXPN7dNmrUOyuNHXGCI6DxqzTL9XZRQvkWuC2nS/wqEnqSW
lVzycUHQAQBJrUbZ9roMz8uoTjP2iubs0VP09ck5VsK3yjnoRAvze9btdawllzFi+J9T/2GhWJxH
VcVlo4BjBiP10zFUD9D0M/scnHWjZBVhdkgbFAOCHh/jPHjsNLuE4O4QCFbQZUTpedfrH5uYVSeY
j4h6PC9+FOUkMrQMNQaH3U3bZz1/LMeT7+9BX935RyG2u5bRZLjibC/g5nNY7EHk8V0WibNNhr3b
hQbhwtdEdL2YUXllnSd1h9vO0OvCmO9wHN21VblPs6fbx8lCoJ6NvPQNfeCB0MtvXuaKjcCw+7XE
68VeUV5CDZMJQzDYq0Thn/Qognj21INl2Rjvho6zjVh3hjAnTf1g+PF/C045j8CfMDLQe7gQ/FPq
VSTAJW/P6XRXq7shMsDGss84kYG6aozIeuHpR80BI22X1lFXuurLXAAJKngsL7NDOUKrj6kNoI78
VB/45vftM1yzxh8le+SZ0f8kUzusD3JdDAbwWqP7k1b504BcWCtkFi8xN1RcuWhLLGpD+wacB2Uc
YgT3gCbsyke/XPGpHb3HZ/Gh+soZzWwrTUuYZIaCsPL/l0a5Zt2TEwiSA6774k/hi/YYn8bfpQFV
B/C2S7albF+Ue+ZgwtxhSHuTBSrNQ1xoInTsE6Di69Tu/6B1XjnKW7B6BKRgsYMxDo+W8tOFIuez
AVgodFoZKM+nzIyjB51FWrj2yC3XNB/swmUFSoRBmQg4qWRs1UTeBz0kiEZWgogFQzniVggqKW1m
GIU39X4XIbvGytqvkB9cWIVCud9RH7WxnUE4EN/pbvUWPWUHwcr2+Zv8GKkkZLjh1TdvuXnUjQab
Dd/F8yHV2Yv/CcXfjwa8Y5wdup2JtlHud7EXn9D8aNwnL7fvNms/Kf8Mv5lUYQVkSfrq9RdRqknJ
P9/GYC6PciDdGAscP9uGepTQDvghkGYf7pTManssKX+bdsNdbCkFEV2d9bnNcCgK5VDwaqvBUAIb
dXF0TAlnGYV4omLQ3rffebQVaIwYaaX9RgWruqjMFLg/5FSXN8Eb09AoGgGztkWIb/tzmuziyE4k
C+P/Vhg9juUx8zZt65ajxZWnKHYZ2z1/yV+6l/kHoIkb3eIoTNNfNFCU9Y0kkzGy1lck7tCFWSjm
yBOcLTiyIgwAB6o9eXZa2Axkbd7NW9DUzcl1Xw/RMAB6TnWPlr+mSsEgtIn7bRgfOeOc5oeqfMsl
t9JeDIg9iSHhclvifwvCp4pvFIXwQ3xvzLwtPm9LjR32R730NlMXm1rxhCyJyL2leWUZRURqUB02
1ccQ8GbTnH3QGsvFRhIDFCi3nYyBQKQv6kM9xSjUfOigJ+Ua2RxGRxA3EWhM061S7nIus8t+m3Gu
F23VbCINGjx1Vx3dqnuMh6MnnRU/gySvb6XZtw9hqhQ0jogqUvTFTXdJdM5ESxUdNBwWoAHIzlG6
jUaHbxCvZi8pur+9TaRtdOMlL+6lBhkByESP9wm0bITY0quNVj7qjZPGEim6g6LuIv9ezQ8cCKy0
VwMF/+kQV/tcghJMvNXyhzR2s/rT659QN8mMR63b5CrRRjeWzhnuD9+BICr8qqG31pz7yYGYjx2C
kj194+v3XAtNlEQIgqJYPQa6KQvPWfTI5Z/SWFsGhtMRsDSqj+0CwVsp72rOMsIvMVdM2X/nx1Ma
nbkCxLoopIgd+vR1B+ZnRvmzV4Kv2JmaPw2UGowD752RxurqZz3+1VcQYioPHQQMGkgMg3DTGMy4
c3zZrvl6y7XlofFHVxHPidQTPtddPX5Dt5CThnZqsOpOK9U1cJ2haxPTazzKQjSxSKr4XqUE7dyM
YwpbbVs5DWhTQpIcaozhEv5OOmrPlQ0Le8R03sgI3NbgMUMKYR9DQAs3Gr4uXUOZKHlbiYCPDokl
mr0JqdlzBd5D8vqoHnwr232hcPRa26zRgJX5RKToF8jUxVTzUdUqPGo/7UGeLe5KMr36JUkRupoP
mq0dIfl4GDfBVrMKK3K5gfAW9G4ZDmLFP1z8jPk5WkYJXZ03PrQzTXGmIgG0Z6kunHEPHobnjOCF
s7RDTN6M79vA11HQ5fKpZ64rYn3kNdTLBt8K0o9CtOuiIK3EWt/8+yn/d7E+6qXj47QvNQX1q5Sk
J9mU9oETY52l1bnQP9zXm9ZkpZRWClmXa6NeuDQAs3yjY0/Tl5IE28wpZRA6IP9ofTbHU+IqZs8I
m1mrpKLmRKpAUz6bsWbsJMX1hpPEbW4f2NoruthJjBZSlgJ6aTWugBGp/i9e2Ux8ti2imtT9JypO
lpEMn00vEpCaxwSaEuYoQPYh7O7jmPWF+cO0938fKop2lz/FMBKxMOaSPILBeyOARli2jaz45Fm/
Ynewpge8apBiy0jt6KSD7mZj9tZOicjj7T25MmLoI0HoDlzJM5GxSjed91wwJrzoIYwaITiJYcMS
zrXWjszW/avzBdAP7S4a9+HCaVFRI5mSQoWOBxJvoONTM1JwtiQ6t1dzfcIUCnUnxU6akqEGShUS
HYM9iM9IHrnZxnvMt5KZDSRH8YpF78taG3VDM0wlaH4Z9SaX3zfRU6E4vWDeXtn8Jy7shVoYdSGR
seRqvsXCuIjnt0lcpq8iJ6mRPeRjftTaKPnDtdHAyGOuWQf40UE1A7Fv9G1QVhpHaJPppqRHOdDl
QXbHY+qi2ovS2+3FXX8y/6zuLw71oTfJInQx0ONtGojrLGFwVNffie+cYfoH/TF7KPbKMd4qZs3q
hLz+LJuRwfWEXktpZvGmjs7XJqM3whgkxVvcuq3Gk1dMJtiSW28jG1Eai1OXCUgdZOuXbVi1AFSP
0PxGZtg1TOVe++hBAB3s9BMzHXGVGKBWSDlWThmzXgsAWCpgrsnNDmwupEKk5mQmU8b2unB/ifaT
WVs8xm2W5N3IA22whLPudl9QQa3BsGnO32eTq55rBEZQQf+ENY0b1ru1ehHxLQAhCsjS83SpfhTy
PBOntEdjFVpau00/Z7EUlRVyrV4LCfzPGJyDXghdRFAbXSsMbCuCrRb6rjz0XLlDuSt+eXeaDfGy
6ZTe+U7DEjxftx3QdqB0MYd69KOBGavWV3XgorD0Jd+jsd7xrOSX+IR5QrM8t78Y13K+dldOZ4FH
XUuFE5MmCHIQxYroZGkagv5TM3Rri7d6EObg64+xs9f9B7P5LBCpYFZrvURNOaxQ//Ch74Q8tZM5
XAdeO6hPQVDgPIJsidtGoFn6AwmLj2LHHVhU+3PYerVqjImCD9PATtM9gFVS1Houzc4oOcjCH50l
YrK+yAUA5QLQWdanfgNf3gwqurxzAhVYM+L1h6xFe2pbGOh3QSm/Skg0ykhBB8QbUOTug41fRBDh
U4ioelAKKc990W9jXSJCXz3qSodUHxeyPjCuw/z5TBY/l3IgXQzKal6cXzd1q37MIry56gSPxeah
AI+m/pU6U29FO2k3mIJqDeZoPf7jDpjLn2BQgZvEyUOVKNgxUNmW/AfX3ushJJ5eIbTGsMDVw595
BucsBz7mqPcg6pQyjGr4rwm1rmwqTsPAu4xrteo+MHYk6NDImClCLmO/IdPweTp7ZPA0KSCqO7Un
R9lLoJN5b4j/pOygQYAeSadybgOzcKnvtcirYilsgGuE4lYupgOq1Kafj3bAotpa38W/K5z99OIV
6KJRmRofSLrxGoYvcmjfXsl8Q+grii4XtLygeQBBKxWXaHUR+L1fwiR9xa2R9PDuoG7YZy40hk8p
q91jbTVLNMoNpmoxBXUCtNF4bX1nFiy+vRwWAGUQqhYqgzADqPqjLHxDOvT2318LHn/Yy/H1g0Yd
jbrBgjhKktpVvdlpv2oFistuHTqYZjF8RpS6Gn8vkHTqouYDuH+1GEihxHfQzguQcY6jY+p/+17s
+KKE5tKksbLOeO3DDHRFWfPCd5hmUPT85CU1w+KvO3bhOMDgAkWaWesTbd2Xhjj6cil1GX5P/AdU
JIbVoKmoBh/qCU1KSIg0POMrdu2KgRES84Sg/EYHDeU+5FCS9aCse9P3QDShHQopxXSNndfW7RO9
CnRmtTVh/pLSoOoEnZ3LdXVpBPqbsoDyMOR1Jisu7/Ea34a4TizNGNBgVRUIv/Lod7rE0JqSKzq+
hlr9x3CO8Eq5neOUpNug59kwMXplgxZ4BIN6arHa8NexVR3saJDvFUH3fYmtq9UghHqTmPEmasnw
mIGrN4AUfI0kpMkh92H8nlRzOvrOMJF6z4zSV/f3Lz5No4TCQiHJA/CRW7nHcHmFeUbdmszc7e3t
ZPaBJZiPjP2+uqXzfi8wqTMNhy5q0WED0Xvw+G5DEu+gU5yTX7FZfqGZDeIXNtg0X4sj63W9viXz
1w+EPnV8B2mQs6asthDzFvlZH1ml8FXzTD7clt1mgAqi7pOcu+va2AKndabyaAN3b6/66sJQ0FQs
VDSD0IQSoEVt2A6C3QuqPXQPE5PXer7pF08GBURZVBOKgpdNAIIw1HflTG/pTt5KR0y/KRDfCRF3
MZzuNbvGJSJtQ1FTy1HCAxH8lvJHvhms6Dwe/Yduk5D0iGAJQXt2zzvhMyJbbVcwdva6QkbhU/aU
RdAYDFXgB1vubDz6L8m2fEGO6aA/jb4NvUsI1Zrlk3iaOIbruL49F/akUQ+mkDT90AhBjCAqIWr8
GmSF03CM9c0HduNANcq1V17YR3WP5U3gKc1aZPHE4qE2kOFp+BcfpBDpnMnqWYIg17kKalvnx3wR
2wxYV4z5fhyr2x34aIMUkxn+Hg2CwuMsbjTsxL3uGJb0dPumrG7q3EwIOjSDh4DeJW7R1zE/ydhU
L4GKUuRW+YunMPZ09TYirsLDhWkJg3a7Yul3XDdjlIaKr2fF+B1PwrnhxmID/QDG47y6oL9g9P3o
DCkGKQ3AAum3AkJ2NJ74rA6C606e+bQWINQl0AL0TKoYeDVl7uDJVqceIq2zMyhVVOKuxpRc8YXy
3+2TYuwibf5BNBmj4AETcXZmVUl0VDow58RGztkY7e3+cSxwuUTKMFLeywYtR6M1L90H3l2JnhpW
BMw6KsrmAyMKJs0PcVT6L10mEuqims/wl+sXC0Lp4LoTRJCGzj9icbEU9KfL/f+Q9mU9luJYt78I
CTAYeGU6Y5yYp3xBEZmdYDDzzK+/i9JXnYQDHdR5H0pd6lCdje3t7T2upWMdunUjKYCnu8k1u8Hr
T/YBP+jsyZBCJ0TSIfRL/VbjLrom1Gartj8rxDezsviK+XAXXwGWrWI0enzFUB1kYqugI1Arz0g+
ouEW0Ld2j+pSBBb3LXdrVWkWco2vciM0YClFDblj/KhSR032U8FcyjasyOqFgBiAiakzRaOYIqun
NtazAHIkDWSmGtah0GofBLkL0vbBjsbUKWXFlWpyjKqNdPKsJuLeAskOYHPgMCegM/m6xpLEDI5z
DjUKR5R3Si/hWxnAeZu+iZjn50GyDPYpkV+rZADqUVQsLynNo2YAB1ZG5WQgP0Ctewi33vjvgxcw
L6DY/D9xINn7uqIBg8z5qKL5n4Mxw/hPMShuiNp4/VCAgK7KKjfK/TTrD3AY/3cbsxQsbCW6i+tR
DSE4i8HlReghZJVvqMFDF25Ses7P9bc9xUjA3B4IRB3RPeRtPYDOCLLMOg1tlFhAAD/Zmc7dkSJy
KwZv/v+rmlwShe+hfO5kboCMrG/04hsEP7Fs+ybjPb5BMuLgqTKk/pTSTHLjKUecKReK20vhtAsH
czwWTK1u06HaNabZb3XirG+GDk4lhVBAJglWSol4Cj4TfIhMYydo3K5FM8ZPqfETHQ0ISI2BWAub
hHaTYctCrpkI1NAAAWhi0g9ouV+VTR0tK+1piT1gP8wE/Rm/LPDj6s51zVqz9cj3ATjGBH0c8gVf
pcTSQKS8qGY/Qz+2NN9HLZLo4+d1Kd8zBbg5VAaQ14xiYsiiLTB4wRQzhhuldjCxQ2C+ZAboIvWm
QAG/5epzQIgfN2ngBGb/ORT5W10b96UWWI6Skueg0ciGdVo1jRjywwAlUIfQ4iSY4I5LeJgqQKIm
GMQOSPDADGS9p9KR+ga8yOxea1NPH1Iv3GLRXvXVZ0AzDWBECuSLR4saf0ckDtHFXUWHHau0Tz4m
dto8TErjKmH0HzNBWGg9d5h574r3JsYr1FfqodYTOGqqTa336yc03yjx1uNc0HEGygO4goKFGY26
LJsRxpoN8THp7lMy7rhO7ACl+Tzr/CDZQqZd0++lRCFsKDqLjyMgGZ0inkqbwF2rZf7O9MbRpXzD
fq5p+VKWoOWK1EyD2kNWAm/a6pltFC9Fv+HSrD1GSyHze7jwJSodsCeKBSEj7GMclzYLd5J1DBDI
b0HZr0VDS1GCAuW8aaM8KoC126jo+PQsbhvsR5CEroo4D8zfQNLesMnrIjX0DQDdHegk898Xq4v7
giUdxerkoISk2KkS9TBaKAxR6xLQ2tbT20SaNvpa/xk6+aaXIGMELffsu4tpKR60FHUp2Cdtx141
Z7QRxp7zG2Jz5yR5oxMcrPPgYlDFTW8Kd7KDJ1DPaofhyJ6Ct/KXtnHGaz6NgQlOXaUqGud1QZEA
Eq2PkQKjjHwRAFLNCws3fbZVZQXuoaUCxAH+k2CY8iyddDBXwSTfaw+Knx9Dr7NQaVF9fRf6iVv0
Nkh2r1//Nd2dDxUA/gAHBRjM19PNC+QO8rqBg0GNsbhLx65P3QRWU3cZL3onDhv9oa5zYwv0c22x
4BDXIRV488BA/iq4KlK89WhddtLxNiF+k4HNZ8tLXLM0JlKxJqDZ0dIqzsvKzdBnTO8Tp20/pOkS
Rs/Meqamf30LV1cC4gMcmYKcsGhBJ2MYOZ5TXBCTPbZt9xJXkW32k3ddzGr6zsQ7OjPWqsBwFCx1
YwVBKA8YaeLWjR55NDn1GbpHd1V7J+terngEgRI9K93TdcGr61vIFex1NCht1EfTbEORn03iAykf
8nSLq2LtHVquTlDEOGRTmPbYxcjQCqcixn9moXuLaZmjFpnhs6JV3DLLNsAp1uXqiJQAP4g3WTBv
ep+VpG6wuoml6CcwT51B3XECuB2oxzJF8in9fX0/10wJLMi/EjUhmAialHUkk2FK8hAINxer3aqv
r7o4SxGCqiDC00oaQoSJ0l/R4mZ5UXgX9q8FxTDzXgW9Ghgmry9r7Z1AM4YCGuIZZ1zcyEAv9HqK
dahJl3um/t5nOQA5e5d0zYUBGLPR0rPcj4f/L6niZmp435Oug1RzuJ2K27i9U6OXSrqrtT06NEpt
Q1vW7sJikWJBxiJWm0gE4vr4MeeniGhAUt6wJ2sauZQh3LcccMg0VCFDS1BWA5mzFtmqxMEa4I6N
N/1Nfm4pTrh4Y2omYylDnBF98AwYXYNXtRun9L2lRVOBXIJ3HGo/w+oIQkgSNmUNR8JpR84Z+ui7
8B10uvQnmxLLt3IlexxyM7kAG7sC1GgVSrdpJlOUQ5KwP0cl56cG03JbBGsrx4nnHPV/IGPrMgoj
Xx8hM7NY0SC+nkkSArBFgavJ7Lb4PNduI9ADNBkhNdwHTIp/lVIByDgnHRKFfV/qZ8ks1bsw1U98
ABQ/Cny7sVN7Fz7cDUpDox3F+eRcvyRrywQUIMaEUB2laH8TPsBAJT3lCGYD89HU7nJzr2w2La1o
LV3KEEwO6Yops5AzdxqgvSXJ5GlNbveT7BpB5TVMOquNYUcdJqAUMOoSy0nSzpYzxQazw37MuDsQ
FX30PwzkBK+vfsUL+PJlwn0yDVCx13PitAo9i7z0Le7QMdyqcK1YdSi3STXMnINCR0y40Y7XSCMg
qlSr30n1FFXP11ex9vsEsJkzRCB8ANHy0BwxPDXw++ACBdxq5uDBvy5hVU+BZ4CJMXy+/s0lC6cy
aPQQwUVOT1azH2rPzB1uvGsYkwHu9tAj5bJRSF/LDyDf9EfmrFaL6KKKdKp0FshDyKOl2JjmsBVb
e0e35AUgsvFLfbZcbSP3u3YbAD8Aij+AX2A3578vRHKKKUAtn8M16czpTkLQtsmvu/IY0qWMWScX
MipFDgDkNS+rdBUZOSJ3Sm8C9iyDi1212y0X9Hs/Juwr6h/oFlTgGH7DhgJZlaHUA8KT1ulc+Xlg
dmejDOKYoBljZ/NWRgVfOjXAIN5qalndzZlsF8DAc4Qo+PF1PYYzcQTyB8pRi47F8MPcnHGczbAQ
C6Jx/Y8MQUnAVKi1WYjASN4ZNtuHnvoenFvf2kU2fQBU2kaGaH1JFBYbeau5q+Tr4aWlxqJowpJM
Ba/Czz69GZsNEejGWVsT4mkwDyFywJ3+KqQBn82YMCl2uMTKZxnv0yeI/boXzUyLfVsE6g9eZ9Yh
YLF0MbK4OcapknoxmGT2QS5HhzCumndtCOSPMs6DvayEkx9LOuZyENCRXd6FgT+EanuU6dSB/tDI
pvdkxBgbDQcO9Rg0ubCl0gTk1hi3Nw3j0JGaFg6rW/WmHg3ptirRkGjL5jjtSqUMP9RY4Tc0bYv7
oKiHsxaz5o5LVYusVFRY6GRIrcFnLQC6Qln9NKekjT3MEgaqreKZfWpbxvAqdOyiGxUwfZnO4skp
CLpAgMpg1KY95WP90tBE22Hj+gc8KeFB0UvFw4RZNNlta2r7qACeHEpTZXVmhMxfhvG7zrR0Vy3b
LAOKUBRjvi3v/ZLqlS9nvYWJc7Rj71Eq6A80SFnoyFNEnkM+mceegnQTo4MZYR4muscCE2+ydlYL
TN+FvTXEdlHLNWirsYl+n2IUU68m6X1Q0L+671rwd7QY2rH8mHZsl04WfUubCD0Hsiw9xXjifkyB
GdzWRa95khKRFlRTGuE2a4xRcwkPtc5DH7XySibQog/hQE88bZUPjNaq/9FyJt/1Bo8xVKYwxJSB
mnJXynL+miYUY/uhlfNfWaAPx5hI6UusdN0hzxTAKfVjeoP/vMWsnpk5DTfITSCNCgqwJDqYgxrf
qEwv3SqfQC1aoiz0apUqve+z0Iptq60IqIk1k/d+kIYh37VFpB5yoBXfY1ag9DFnYmG6hpDxKPVZ
/8PoItkzpApFJVPKw12vaDJaaZjO7wBPXl94UMaYmrVmN8cawscwSbOHPJto7sZFVBzavCzfQ41G
KLIrVf+hdbFU2VwZJ/2oRrx5ixND8mOMlhyDViZPWVuQ4KD1Cdu3iTrdKz3JMAg56o4USMa9bpTB
AVO0Okr3Gmr4XtmWgWLTDMUTR4uTsdvxuh7uedGNIGDkVnDudSnd00Bq9wErJACJD2X+maFR54lg
XyK7jCrpMVT0OnMzo+NPeawNj2rYKD+swoqdkFuAyo6LOHvKSFd+6ByZR1vN0EJuR0lUvuY9t+4D
C7BHdlYQsmslLT2Z/YAGjbYbfJ7X/ZNajmplh1KV/x66fvAUdDw8qZSBe5ubKCrbqZoPhYcR4eiR
JEF8TpkegRYY8euTOqqSnwctiWw5lznQb4OhfyFVCCxvnlaWnfWUnnrgh11C0uAC57I+4BYBcytK
i+7U94n8DkBq8EQmpYZP180gdccuNy5phcSXrUDLDmXAJJgOWiXjjoHn6ahVUnI3xlMLegUtKg8l
Bq/8TG+QV9cnELrVjT6cJfhev9CH2z8XwGY5pCa30NCGYgHmTiMvC8cycosqrz5CM4gusIatK1Xp
+GmkKtBZNSIhhMyGCONKBdrTpnEMT6xjiO6skQY7NFWnjwPMtS/HtTpPPWjhIbeK0jeJmdxoRR4/
SMEY7WlEdFyHpMBFolHjhSQbMFA7dX4+0eQdE6OSrY1R66VjYux72egAsRjqnVtVIyjwJEWtS98A
BKOvjQZgJbWy91icaV7eJXq/KyitLMdMNR0MHkSpLbvPWdm4KnpKI+QtKrSv6AWYOexOI5nXGqwh
jhEaiUeVhAN9hCCVmtWDNMGE6dXoTLU2FUAbq5PfEc3AVjrkZfNS5lbgjaQq3g0taPZdxBN/1Hj9
TkKp2ZeAsnYqqW28yqgKQOxg06NMml41pZV/91pi2oaR5PdoEzPOYYMhWcM0p4MCRXxuUwkdaddd
ylXXe06MyXi/EWeJzoEu18FY4yVNLa8sMXLN7bF0TaC6XZez9mLrYHJHmIVmaxixr49pr8aILRN4
riQ4qtJ/wPRh8o00+JaI2T9feHSyPmLya4CI1ny0Oma3lSuPG1XHLRnz3xcy8qTqgNkCz9TMf5eJ
l+S3Q/FwfafWT+TPTn1zTM0WjxGWUcBUlPqrmf8I0LtabaV318KV5YkIJ88UNQqpDjlZe9TJc9z9
74kYuvx9wSUEI19vBRq2qky9MuJOrb8o5sv1vdo6DsEPjBOVdLzAGpr6GLevlfWYBPfXRWxs0z8h
2eLErSAzqFJBhKq9RbyEVv2vaG4IDEC3qhvIb+DfxJrCKLfJKAMWx0mVIxtAbMBsOdgK4tb886UQ
4TA6wntDbiCE3qcf5SW8THvJoW7r9x0m64oPeX9911ajxqVA4WQSjpbVGewHk1kK3ra7aX/XndB6
dUd2z5Yrn7eCnDVnHeid8+QseGoAEPv1YsqmpJZWAzs2puj36O9M6b7Vb0LzFt3J15f2fWJ4juQW
cYGQrSAaH6o+QVyg22hh9au35nDbe6Hp0F18R10DrAp2/9YcqW3tit+ZgyfiWVPsfY/Einf9W9a6
Mb58i7DsiEljQswgdjryMDFfRjuIYryr1us8c4elSyAjHn2t86/LXbsUaFG20PmO6tC3YBZY81Gu
zB2DUr0rh9TmVbWxy6vh+UKCYMzDtlBDa24XtNrxR6H8Ag6YbcmBTQkqXuwnAEXvtGaLt301vwL+
LdB9oCNCV8SSVx3XpFbif45WBfamrSPxsAddDshQbtnn9T3cFCbcybI24naQICwxkVtjB73zW1x+
U/dZtB/Ya6D9isvfG0Jn5RQD9eUKhXuZVzGS/ymEghKI7Ktf6RFpZUf7KbuYYN5lzxvi5jV8F4dg
QwdeM+p8wiOjyWUZBtLcXHJfnYnLD5/MCW8a20ht5qh3gV8fUIQwL+HtVrVqTYHQl/VfycLuWtUU
hcGsohX3iwP/HZ7ln9VLvIkI9A/h57UlCjuaWQkLqgiCgOoLyK8Xf9oxG3D+tmbTX+mN/hB9Ity7
YISZXqpnc+OerGYp0MEDlDPADqOZT8hS1AjqVK3Agd7kD82teacVALUq4WY5mNl24h/53XhCUG25
6evfnO1CsmAHdSvKrWhWpebN1O1buMXKjrrEsPOfZmSPfmUztz6xz3jXZcBj2ZC+qsgL6YLlYxKR
MjjOsVNiEt4O97eKYfOX3sUg6o75W3Moa88LGizAUwsfdu6z+Pq8sDriGPXEIefBhTG7p35T7Pr6
JtgqLa15NEtBgt3rxmq0urnBV6qe2uqNhIdW3lCZNeO9FDF/wsKjiUuoK5tN62QchhSNCwr5C5cG
ZXbUkwixQCcvXIncQtZOnfsUrf7UjxhS8ix9I0U8e8HirVsUM8QGeaVOa1npUDKQJvPcm/zYsMRV
cuaQeIsAeu3sl66FcCQlwtAoi2bXQt5pGP2tTFuj91Oyyy13Q6nnMs+3VekA+ELbBRg6RJ71mKc6
7VKICu7jW0Px8P50R7CTqB75FTxcF7amaTNO8f/JEh1bVSmCMgMYutMprqldJs3v+r/xnQ2CLD4K
CDM+0VdNqwaqciVAMx34EHQLMJ1bTBmrWvBHgIi1yLMmp2Y0l3S656z3aXTKgx0lG87s6k6hhRmj
hJqCf4QLY8gsK+t2LhUYuz70pTKxMYR9/TTWVgJAFky3ossBQO6CgcmLycQkLVpHoiizU/QS0dHm
4PCLvety1npU6FKQoM2yFFda2syC6qY4IyGcHDMkJD2jqes7o8LUWdWBsKWjGDaUldqlk+5zyojT
amzL31q7WSjGIepBByrI5oS3izdkyicVQYKR+LKKQazoIZRPDSbvBmWjW23N6C1FCY9VVqglnAWI
mod2GLnvo61WpnUJFM30cHSoIro6hPPUiOcyS1PvivxCuo3LtKohKFD/+/uiQ5OBMqYa8Ptl9itu
YzfMkOm0DI+wYsMMrQ3M/YNqAYBDGU0q4kQXFBEtG8BqdsyOuhjcgTcq+XqY2gXyzYBlRq+1Yash
88IkP2Mo6TIibz/VLbLaQIjA/DyZZJv11r5VLm1gIWm9sRez4RDt5Ay78e8HCkrcdHk7tfNetNKr
Se8iekwjLwIUV3MsARO41WC5uvULcYIBQL0Azg5DdStBv0fNGiBMjo6a70Mkd69fzzVTs1zY/CWL
tzmzYl3iIxYWY2KBPDfSRZY3LMCqnprggII7jvKqqKe9lM30UOgnjNVzlCiouW82N63v1x8RgqqO
NNdQwMB+AeO6dKLUaS+ZH3qA83bpbXuQ3Ow3e2ofN+FAt5YmvDfdZETAMIRcTLCxS3OnSjYKL/Yv
+ay6EgaFC4B8XT+vVQv2ZzNFPAyWcStHdyY6/pjs8PqpNvyMv/H6LKVb02WrFWS6kCVYy6APmiQC
fCYQkqYzOREX+fWL5RQeO9RgcQVcGiD+dLj/D9NGLXRjXy3BeAYWrfpShcpErNjnMTtTjf/FG7tc
nPD+1UQdhzjARlq03eWkR+Uhs7nBN5R/67wEw1F2SaUpgN8AP4uE3hbbyDq7TFyte+xj7l7XjfW7
/N9bIAKtjYWsjh3FrqmN5tL8OaWJTc2Nffuny/q7KfwjRbAYmLzVahn1Hid5sc7a/eBafoBx6v69
OQU+P3YPo72lDuvW94/IeZMXRiqQFWZYNc4qBDER5muq+mbsb0qKxBt1M2VnEf/6Tq4LRFc9HCPg
oosmS2kpG3TeImJ568EenJyTu+kIAKTX62LWfSMLRL46gHWtbyN5RTwmvaZBjgGOl/QYDLcc02Oq
8kr7fYs2Dc3WFAedcjb6izYMyaqyzO37KLwS89vMZTZMCYqTEB3Vx6yNHBlV3ijebSxwVf0XUgRl
6WIj0aNZSu2hx+pRtyefHYvXrPBC6lSn8VA+xs/SzG6/Fa9vrU/QmU7LRonOr45l7mJjV6U1Rkb/
xkwtVic8O2XGJn3SIWNIQ3TLw/i3G1d61RAuJAgPTNgXBZMkSMAx2oEEDLetoa/vIE/ILmMACe0o
YEJHz/+8kYvLlQaWOmXNgE4ap9+xB+7qPnDM9vTFz5HR6W7oG/MjPGqmX5+fAcS13whE1qZ/v3yA
oCODzkx0t+IDBvcmcK2f7FQdwDpGD/GF2JILwMhj7l3Xy9X7vVizoBy5DvyRPMUUQGbGTzF8IDtN
+/oM+nBwSZERZUk+PqBN4QPTCIfrojeXKygNUdnQ0BKygZrcYZjatW6BcbZj99mrfmNEjrTTLFvx
mG9s6NKqtQF1OHIkM/MSKNK/nnSZ9HVszifN9PA+NYHIYz31dYmSdXHuagMYmfJ9NXxOzQtmWD1N
2uJGmg9SfDkMFRMeChC20HIqPLm9lPZqpWDlaawksS8bo7zXOkn/ZfEC2BRmrjxf3+s1GwDFpuh/
A0cZRo+/LnhgvdJEHRYMmFUlAU57djsBXO66kDUTtxQiqC9kD6zQICQiP5mBvo09h0/UVk91+3Jd
0ur+LZYjaO0wlGPYtYikiwEkeT06OtAsBRh4hzTv1yVtbZygo3CHKEe/BUJL6yMMgRfyaGxSXM/e
4zdtAJQRZh5BXIfs3dfD0dBIUUvztS8NdzprgBhOz9J/9GP/1J6i3fX1zL/1XZaJ+iC6DuD1CbJU
tSwBDYuJjiz4MACAZaCnrUCXE0jJrQ8i+WX4eV3g+gb+V6A4g2DyFpOMAItH0EY8OqDdkwKXHY1V
18WsX2nyR47gooPlQVXGcpZzrDrnqY5d9RcQPjv0dIaNrcTu/4wkh9cC3cz/7qSmfj21IteVSs1m
HUx8mnma5mb8kWgbpmrt2VtKESyFnql52paQQqq3FOn8YiOZu/X7898Xb57B6DSEqYzkzODETWj3
8ZZ7tapxs1uHzluAO4mJwi6uOQgbFTg+xmPVjE48vFSyhpYodHMd2IhyKdvQhVU7hME2DHADrhf4
YF/XFDa5ge4HSLSUMwOscxb7WQgU61ZBBsG/rner+7eQJWiBanJJ1yvsXwSkHQklfrJh6lbL+fOo
+7+rETQgM8dMqwZIKDF6FR+L6jEPHyoAM5a7Fm1uyCLERyX0ezTmKRhgyracknkF3ywGaogqYPVV
85tnHvQpVUA7iXR/pIB2MTW68VljEtrmqtjMAaQXZCiBD+UDN2h6C6ylJHfmTsobBWgmlY2Os62b
t2pSMJyOuWwZVAOin2aoYV/WAcEXdY8xEOf7Y2N51491S8T8AC2uBUmtsWRcgysYG5ekzUAHFV+y
Kt3Q1NW7sViJ8I7hcelMNkFM3fHmpBsgZQ4k5RgPM82lHh9Ni4PDOA5PWplv5btW3S+01P13G4Wn
ra8KZQSOcOI8gMJFv1W94B1kDdlePpF7UER56gOM534rgl29nAupwgPUNy3Tu2JeMpmxtP0qecyj
XQ5q1q1R+tWr+UfSP6nWxRnGcd2ZYQVJEah+Kg2sdltQ6xtaIhoag+SGUeWQwDXEVIWvoltaSzd6
67aWIVgYa1AK9P7imDrlxQA1yPB4XdVXD8QkoHIHCAUmW+ZFLrYpi+Ns0EuU8xjS87LupMBo4zdS
cIfRo+uSVgfdEJ4hzoY9w1izsJSEKzEHbyyeTHO0A3Lqut88ADb9Raq404Cyi+yN9H0Mbgr9DoNQ
G9LXFopCxzy3gAQKFV2fTEuiieWoQ/T3lq/t8odpnye2dmi8MxCV0VFknyunBdH2RuPiuly0CJgg
D4LzPf99scEBlbJYCtDGhqfwo4owNDv8wEjA7aA/EQCQXl/lmkUBEg8QKzB0rSFJ/1VYniO/Yc7j
GaomO8N0SuPPgZi2njtRduoSt94isVsVCK68mfKd4rcFgVIBF6VAehStNPlprN9rE2nQ4RKZgPYN
wqcpHd0QuAjXVzn/qPgmwWkwZ/hxjCqJVW4D+RojUzAfn2gY4kkOancauy3HZVUIgD/RZoXhTE0E
mwO/YouiEnJtFUiP6gCoy5G8q0PqXV/LaiMZekgsLAfzwbrYRlL1akITsMk7KeM3IG6eRiTuq/pC
KPUwjOVHZXSnGcrDGIN5in9cl75mXQDdZCIGBm8uyoFf9YVaU0ZLa449ALstDecu/3VdwOoumnOG
AfcdY6SCgETVykEmcB+MYNrNPa+FJPshWvaui1mLCM2FGOHBlgk3AcMAL0k1AL6hYows9dv4UfsL
zCm6lCNcZiVX+g4Y9PCX4cMy9N8laOpUgM6y1eu4eq8WCxJeZ2YGtC0m7FuuysC8+UBzkcYfG+22
NdwsZ/va/IvOEbh4eAbMmQlFbOso+taSqxLmMUyO4/Qm071S/UVfMlCI0ewO2BIdnN5flU0iMTLV
EnKgVhyDVhMQhHibt0pgaxq9FCI8MjSZYi3KICSl5p1M23sre7iua1sSyNdlEJKl+ZjC+pQAbVbA
Ns83jmI1mEXXBuh4NaQh0VT7VUIijyzsK9zK2nyVc4AgnEb1UWqf4+gerLzRjXSDLPi0FUOv3aGF
VDFSi+Brc33O3/TJhGnol6Yy7MJ0QeJ2ff9m1RWt91KOoAZhJfdDBkI6RylptmPqeN8Nr9Vk3dHp
ZwqgEpAPfV6XuGaElhJFncgSkic5LlMCdktapw5pH5LSuy5ka/sEtUjVWg2rAMvqrN2URPZE7dKw
SbQRsW+JmbVz4U7kRt2TwYCYAhEnH0Y7pZ9Nvy+2YLxXm2SXmyZYbm1UuKGiHcHRkdMPx48pwIHd
BMVDBULcMCnAta7Ck/uLZg6Um0Cqg2oQcMDEdnIrDjGqND+HvJOPTWZcuvbp+kGtXa+5omVZ+Gc2
d4IRD/S8HzA1CRFGeSnntEAx2Sxq7TQmGB8vkQ47GiRze/1tCN/U4i9A7NBLAjoJjFgDe0fEz6Nd
q6RMxSMio1re57sY8w3yD51t3LMVrf8iRngTUeEItcSAmKbB6F4z3DZa+bvJtpjFV67zFzHCbjbt
VHZsBonhdXyjASjPwLTr/WBYN1UOig6kB64f38rLaCDuR/8EIIW+d1HE4Dwt4xpPfUzLF03Nvaj9
HQVAFesfoVKYBPu0wO59XebqGhcyhddY0qReLxt1NlluNT1Wyb1tE9CQxs1Gs9TqmSFOgF8L3Hfg
gXy93UVdpSGbBfVjvmvNyO+m9FhO4UZMsiVGWA8ZqtDoZYgZml1J7+La59H++pbNXypYeUM2Qe2B
hlNcZrGTqQnKIksw8uh0PaZQmGdVyFphtDq1m63i6upqAP4AoEY4ZyhxfN00SwazQzuLGqLebeme
DGAt38qXrAvRTfwaWFEA0PtVSJ0SDLfqJrJOwJcANuMIqAk93Hj51/RMkdG9C1cc2yZiroThoEph
K6GjPVZ2QYTKRqwBeF4bXasDiSgfkDhl+cZJra1MATaCiUgKNkkM4eKeIjAuQoDuN6bsWFVauobV
9T4j08byVt4uYNL+kSRYpGkyKMZJsbzI0gC9pJ1BgnEIs8jFS3O4rn5ri1LRaYWRR9RVvgXCALIM
uJUgCVwM1OtlYIXH1Bsra+M1XtNylSIOha5TRHHCo18arcVzhhSQlWQ2G3cadtE8UcMeY//6gtb2
bilJePcjKZ0AXYUFZZIP3EabGp+d5XXk8bqYFefWWIqZ93XhXiiSKodYLsTo063RW7s8LzYM+PpK
DITtuEqgGRJuEk+5gZIoMlpp9nsE9pX1arRer/+NAgCp918pgoljiULKaM4St8Vd3oKb2RuG3fW9
WptHMwBUiswOcJtw+MJmFUOXJvIM65VilI//Ks7sYTw+SQ4/DXvdr07sYBxRz70FOP8F3cun+xlq
ZGsaZE3Tlx8hXCqWplbbzx/RjJdBf5Fa5sj1xpFtyRCOrBr6Ci8uZJiar4VvvQKU7K2GvjXbh4K8
ZQDKHSiwYupq4GoCLGm8SUC++CzS6NyR9JSQ2OecO3pp2qYCKp3rJ7jmS8yDEnN2DghEoiemYyir
b0Ksi3UFsGguMZ6NMs3tugodWnhA7+i3cldrFmMpUjiurlB5WMiwGGVqXNAR56h9+rMrFNAym35n
pBvGfWuFwslpFTqjA4pdHfMidxpt+AgKqT7wrn7LO/ldtsLcC5h1SdGPvLG5a6UrTAjIQJecMVzw
P19tSdxFcVmM2F20kPmEsQOwtR2ly7zOaPZ4bJCNjF0AKz10HfHRP+qZ4YcshXc82rAF3y0OoF90
0DmAyQeelZgv7DlwHBjo0xzeWoAYOLDiR2y+UcO/rk3rGvxHmwSTI2GeeOAF1jsZyrCTC+QLAfHZ
uakhfQx58C7nyk2kb1VUvi8OVRpMFc2ta4ByEcFywilVx0Kan6D+hGiNDIk9MacKfl9f3FqeEnKo
odB5hAn9gF9PUwPqxwCkLRg7ld7ICXVGTl0QQO1KKT6lyXtjgvodoB16OO5Dvf15XfzqtZnzh0hc
AyKPkK/Sadd1FSCeEDPlP5skxU1hvhp28CQ+MAi3obmrW7oQJry1RJdZAKht5MKAJl/Ql2RKDlYd
+rr0N8EMfu6/yxI2VQdsRUwrLGuMgD4kmycjM+COG/t2yG/jRnarqLHNaXMWZWuF898Xz3yGTwIw
PORGcbEHlLAT6yDiAwwFAKhvhnF00J9+F2J6UI3lfdA2j2lBbw3WN7bU8F2ZtLYC2oS/OOI/5kJE
iQP0DK/6dr4+KBjwyLdCl2ouYNfs8fO6pNWLupAkrL43KqAqRli9NvzQiJ3yPUfxC00iwTwr2m2o
7urjuZAmmOB8BDwYmdcFZjRbHt8CpKeVcEtnt6QIxifqE13S+axJOgZAPMCk2HCCN45o9TVZLGX+
+0JtSKO3kTJb9Klt3ojVnKOWul3wgrlGT6PMY9FHhuGY66e1sTIqhHfgYKMBpiXnnLvqgjobHAxs
V0jNho+z5vmCtA5RELDvQf4jiDF4XegWiD6d0AB5dUz3wFTa/c1K/ohQv24fBnvYEEqwK3UXHmMj
Qjd/9BJM04aY1cu9WIlgK3PS5GYzYiXaGB6qurhRugclM9Hjs0kDPP+UGOXDWwNIKCYN0VQmbJpm
NbVEIgvOJ+DVh8Ge9AcO1HPyYmhvw+S3wa0OBncNUBf/j7QvW5IUB7b8IsxYBIJXAbHlvmflC1ZZ
2cm+CcT29fdQd6YrQsEEVj3WZv3Q2RaOJJfL13OE36xN7C4VlNGr+0e6tJ8R3PKGcCxURyKtJA9W
dIhst6+uQFeTiU+ABuEWgCGw09Ei2PuXD3PRiBwJl3a5oX0t+JwQKGPgTCfuBMLuWHhh/lI4jKyh
+CylY0/WKr1JYRhVUY6Q1o2mW7PzK/T8m912ijnct0dDecx0b1ijAV5UpLkXer4Qxhlup+JkveqU
kFkF0b7gHYjMGr+wla3AEi/v5uL7PsMyA4OKIDUrKVI3mvkY6EgNmFGHlkTNVwTZZghkJvIO3/Kv
HUIg58ObcVSqAtFTrrmOZUhMhZSIKwzaMJ5mX23tdK4eWjGbdPPl8toWE85wPzFBCCwGEOpKqhKW
jt2oJsSh8ZGArLW6bpu69Mw2HPaAtbW2wjJ+tXHdsMEWpWcMIB2sgukJtKtr9Gbn+wxXeIbphxOF
WrNsTPuSGwIdhZlL7N7Xhwz4BKkXNYRlxo9wIO7llZ+b7lNp0gWdOr1LEg5p7QR8cl33M3pfD3+d
zJyFAHUfLQFzVnj+iKNHSY/SIaROjNHVvP/VD9Zwb9PupUzaciXZs7AaKAsq9ZaBQRVTrl+aRIkG
uMGZ6ygfDUDHROxbaxAB5y+sMbdRAAhZRWuDLacZNTH0GWbNcM2tzyzYTxmodPacAqYkvSrLt+H1
rw9o7vsB5woyLsg4Sg+62qpIw4UjSEZHX7F3pv00/X2XlHEsQu7DqvTeVGkFEby+ycIfNYjii83f
rkKn8ErQWURwxc74evS8NQY47JmbZM6BCHBd1PQmW81QLNhg1K7nrZr7h2Z621NNa5OwAytHhzJA
/GgXP6vuoQTV0di56LyMCr9RlLnkd3lt5zYYMpHcxryCAfh4uYFCsfUoLgPITHJXa55im4NgaV/2
a0jca3Lmvx/dIqqLJAQgKPxH6rbiaSw2dLrj5O3/bzWzeTqSUiU96A5trMYExk9kY+BeeyIqelue
L8tZuKrYNdjcGfEXbCGSxa3jCBSY7bya7KnvHgr1rl7jVVywpCcipAc5MqvJcWYRA/0M6V7jXlii
Iel7WqvjnTumuJ8qSC0wF4cGXLmBrAVQpDLOwxtD9RBy51G1xUrVaVGCjdAamXK8TnJrnKElURAH
KKkJ7rbJGzFWehiXdAtUdBYYNZGkQPHk9NRFVI3N8Lt8Rl8aY2MEJUuDuwLj3JdPfU2OFAPpQ4F2
1x7Jayv3wixjIQWQLcq5ZGU9S/uF4jHKt8j8AgxcclZEi2ikspBb5s6dXv6T9frKu/k7c3zqVyMr
gMQk0AyALIS+nNMdsxRaqUOHaK66xkzU/kMPGfVqP/hotqOfM5W93ugHY2P6mDid2FuOaYfuEHrI
FTBkQ9Cn/TPwQ3SKgK9qe3mPF2CP8Gk4xJm1bK6wSM8tx3xkMRYIx4RZsWZ4VkXAIqBKYYyF8fLG
cb6JlTy0htikyYPaNTtUT5+FbniqxgGwXMJ81WvB78JdRG4P9DJ4agATIl93LrKgAcImQkQruwom
ccVjbWvU5mbEtRynNUy/JXGgocWtRIEBGi1tQVmCL6Cn0DPeTNWPkQbADs0nm+pumWVNxpJRIwBL
E7W5K5QcU6uEdJRNA+0PIfhlfUdMmc0ANFIWYPe0Z5DlpGteAuSG782yI6Z3+cwWrCGeYFClo00T
6XW5rAjs2qk1lD5z42k3kjc1ueZrTVGLImA+LBVgGGiYlK541Okanyhe+W54QjFvTK/hT19exdLz
i5GbPzKk6z2aANoGpjr8L/4+fRCcLrp1zX/0+EN0D1nImSnyFZnLyzJgeh1M+hiystdVK0iJxJRr
8n0YfscgyjZ+Xl7WeRwJpQUV6P8VIT28gabaOQ4dMJ2B3yu79LsxvaS4nRxfb/6DA3ssSjokZwyz
iAiIckBKHWq7Pv5Ale/ychbuxslypENKxdg3mgoZdTyyOGOEvo52zhztylizkgvm/kSU5I5ptOaB
VkFUX/7SlEPWfFeD24fbyws6Vzsbhnh2+jRUiGBdJDGxGjWKAB0kIu9swJJasHGBHsGO43/SCC27
NKo8PHyFD/cp9Gra8+/LX3CmhPgA/AAGVYF/judg/vuR01SOg15lLT5Aq7uQ4X9GyWbsPwOlWaPQ
O9PF35JQyURnFCJxGYVxzvEn6BLirkOCtyLrOtcBOrnfInE5mGiWR4co4yYdV+zTmc5IYiWdSVCa
CgwNYmu0HAL1PaYeSTMWFQEL/xpAU5IlnWbBOSZrFGxm3AC2rsCBVrv/clz/buJZwMNRYEsgx43t
W4Bps76/4msdjWeqf7oKORS1hepMQYsdCwHowhV0r+msVMO7tu5WbMa8HyeeyCwJLRtwQjR9fvEl
5dPHNBMEq0nRIU7FgOIdnivndTJGt4nT+5xXbGzqlU6RNamSUVStODID0kAjkkMP9oXKusaMChs1
d5hBjqpN1Oaby8e2qIRHC53/fnTL1KinKsqiQMHvdK8qNWDGiqe0qD3VVDCdsuZHLZ7gkThJ52MB
PGvbgbjMHEH0ube6h7oZXWPtYV6Uo+PoMHOD6T0iLQt9ZIU2jnDsLae8igLqml3uKxUAUYq1EZvF
HTwSJS0JKCtOZ3Yt7FQDPIGf1rCL0wE1lsLl1lrud1kWomL03cBRlkNxodt9lRe4AKYhbDaWP2mU
HZBhijzk2HacrA4vzT792T2Yw/D/Ffibk/NIPUyqiKJTYTcwYrRXK3Kw4uaqCdV9Id7bqL7DJAlD
Tem6zlVck2x/WTkXn4C5UAhMR6SGZMNcD1kZZMg3gxGl8pIaFLTTZ2AGK3Z4UVeOpEgHWIJEQbQJ
pKhR7Cmi26tRshEg3c3McuWCL76qwPNAAxCGAehZXsMG0joPc8hSWl/vMvBqop0y8/QQfAeE2SEI
PwxG1vAuFvcRmHcoZOMhP3vLdWHVedb3sCsjKGCsvmKakXiW0q7kJBft1x85ci/9GCl9kCsdd8vU
cTPjA3S0fQHWYkCwYCLZ5L9Mh/iXVWQ+nDMFPRIpBaWDrRemYkBkhgNzIg/vdZe7Tf2RaAVTrZXz
W5MmZ3btCpPXNjaS9EwPnkLl0XJuIvKENFi4Fm6vbaYUDPdWYZFChSyrq/1J8ZCbaic4I69Fh7kl
zUsR717eyzWJcwLg6LKnoDlByx8kaujja8FzkTih3yOHHeJmoxj5ksXDHQZ0vi6LnX/20hFKb61W
aHFnlxAbolclrzMvArLxZRHnWGbzew5XEsjFBJ0cciOFXqCZm8YjvBPlOupeef3eNlcGiKL0HRhE
eLHLyWaaMhYkD7YKDimMEZpXVOwNEI+G8d+GV9LHSPvMwd/SjRkW3FmPuRj9Kr1CRm9FyOKuHq1Y
2tXMQHdcX2PFaXow+ODXY+td3tRFu4kJ+bl0BZxSeYqO4qiytptgy7CFWvfVkGCGOLPrtXrrovk6
EjR/yLFeEiOokhqC+qplZQdyHeNVs1Zs17kQMDBhBAMTnWDUUGXfkmeanqEBGIYESQwF1E2lIBsg
C//1sZyKkSyIQuPQSA2cPbASO1QVVXC3xO0aFNz50ZxKkWyHAmCDtmuxGHvSvTx55eD3qoPP3vz4
WxWY5SBJj0FReAny2Io9VGaSWfB9SGttQYW84w4FFVffbntLX8uEnJsnCJvHmKFsGjRbMvW6nU4V
KlEYV4YaROOTkbg29aKZDzXxEXvg1q6YjfM7dCpROqw8Mqw0zFS8Z9Z0SxvOWid8uLyDi2o3d1/8
b0rNkXS7owMmOEcsSjGyz6LoyVtKaLANUnBIXZZ07juioI3BGwxYYPAV04intyirlGnQRoKmp7QE
h9aua41b0uis/oE062VR5ygLmPoGn8HcXoqhyrOZR9GUemrnFtzG0dXeN+rTwPSH0q2u0DuXstrr
30NXfGprs3y/U/anT8mpXOnANIRm9miZ3KXs2T5k19N940933eZBA006ZYIVW4H/TEPmsGfTH9zu
rdkqvu2ZPihJd8mr5lpM9Ry3vC691u/fjK/LO6PPX3DpC6WbaZclB1XZ/IV30TZ6rt6oH7m25/j4
gqvK75HMng420x8BexZtDbYK+Hbuwpxu0azzR8Z0UgEtLQZ8ANgZOX/TrGct2ZP8fjTwUqwo94K7
eypMeoRiVQ9LZYIwPfM0cmOYfgi6MBUtv3wTVE888KdqxSQtqvmR6kkXauy7pIhjqN5cazMEOhso
iNFL1gU7uvYCLu2lYWkqam64vyB7Pd1LjAwEXalQXKmSDYrBMF/Hxg7weWHnCX611vN+3oyKa3Us
T1LvIgYRegL0DbdIX1o0L6i3efWB6M91yhtlRCfSxhZus4YSv2R3kQvEnAciB4CFS4ZjqAYlSrMA
GjPcgVlRiR2Whb4Gar4UXZTqi73Wp7JkE8ncn4LMI6q/cnneiYGcNYI1wG3TTc8/aPk6BCv38LyJ
Clt5JENOV9WmXuktV/Bycf40FZMnxM8ujT8IuF/5qN1rFbmqzMxT7R6zYqGfTm8Y31gxyectMtJX
SAqUZHGEz8BK+75yK/OzDoqHfCg3GuYHY/116kOEMteKEm95J1BKyf42bS3JlxQqLTUzdwrsgoWp
mhqQaBN5m7RrM7mnwwpY5pIWHW+4ZPjKoqtq2mCpKrKdvAKFBvUM8WU0GzjbabOj3X8xPscSJUtX
mkZCmwkS0/E5qbdD7oZlzlBj9NrupaGhDxJjrv59pvVUsSSTNwDrhEyz1IG+lIByJGs+19pGSgbO
zjWzaSoIaIopYiFAeBSgoDdFjNGR0jeM4LVQCjYV5uPlp2vJ2B1vp2QGlCaoKps6MAMGiIqGJ5KC
VqelbhX9kyT7+O+zMvM+IkdC0YUHrhlJX6YW466ZCtUM8+++7ZCMYQVIZf4aI/L3DfgjRlISvQ46
jc43oJ2SXdCMN6QlvqrXK9HFkkN+vBpJK8y4DdXGgBi1eSz6+VEyNkXlUjTcXj6l/4dJ+bMgST2M
OhiTUIEkHlXukLW+Gb9Zk6fTLZiswK0wh/CmO0WeYa51My6+T/MYrw00WQ2owpI5s4dGKycSNm6f
mf0/eUqG7YxMsS8qClIrkQfdo1KR5g3MubXXcVEeiFn1Pk/yNTamJS+AaDpmSjUCzA11VuYjL8fI
LBFTHjVu3hEvSp4rgDsgSiDEp/FKqeB3LUB26Y5lzRf2SFYwmF2cNlg15cIDzCRkQtiUvNQYF+HO
j9wYPSzzqjXTba1bPyj4RlX0eHZDf61234qdb6D++0z95WiRi/HorTEo2yQOHmuegJ0CjOvO2qDo
2v5It0uJqhRN3/hmRf1nKPY931TKVYkkrroWC6xJki6YA+q8JMohyXZCt6R+UT2X6ntYR34JXJzL
yr9oGo9OXbplIRJYBMTEyMNnm5YDO8TFEDGQmSuWm7GriDctfr0scdHDPT586brBe1HoZOG6mXSb
mHtF+JjGVxLLDThYKx6cEfklwVaEzqdzSeMkU+yAdVe0FHtqVA9UQJvMq6x5yybNbwCKWPCWiTll
+DDajDsHEPKtyF900ACpa6I4jPkyeXa6NsaANm3cuKZ2jQfP7S3BwFQ0Jbe45hX/sMMGM++P2uBa
/XPvHCwVw65rTLL6smb9+Qpp60k6iqrX8RX07s76geGdLfeSPRqbVUbcFt4b6z11X7q/Khaxb5QL
1U3qKZvMd7zpx+UdWXwbjzZEOhCtnjoOi9O4gwLQfb3/QBIDfHfF6Am13puk8QZhrvVILsaS5Eiq
ZOSyMHSiRoNU7lFWbKKI/fPh3MYs+IoQRqL5HxsA7hCGsU5Mce2V3bAWcK8pgmT6Yj1PywxMJW7K
GQaP3T7yymqNtceYvdBzdf/3oB1porJEAjzJTEgBElnui50Owjtr/wme+k+TGV+jG/rVW6Aw24v3
xaHzW4aGiB/G4y/NjTflHp0SXuqtX8KVQ5fzUaJpDbubP6sSKfrpowjTiHDVm12QRppbhnx4UTpb
e9SAaNC7tI/aQyNiTPMmeSz+IVpCwE8ajM4nIGGSq67RnBu1ze2WhYVDxodpCNofZZfW11rXBJhR
o2bziD5tsRmjBFMlep86XukgvG3jQQFnZFU5Al9RB6EPRu36ECZmuwNyqXFVgv6cqbWiPQyqsJ6Q
goiRsaWU7IKost/ypg8OKQ/HkKHDVni4V0h7G/10W1An2ybK4Gyboin9WlEwG2yL4jrHtJ6HDDP6
zHLevmTl2B8Cy4ncQa9LpNEdu7jJbOLclZjF/QmKO/smF1MlQNlt64mnlh21NoFJioMRDenGDKjq
FWg8ZWD+IcjzNsaPuE3FfQn9zj0wxFcoRk+FN7V59KwkncUw3Wrft1k3Am2IcNEwa5q0XVvZJsb3
2tH6pWIDr6I6LFqkCYUaur1TqQarnWjYofUw2IP5hgK+NgGJj3Ac/mpP3fgM/L363h6G6K5RgQmG
pl1tXyMD6md9p37HtY7u55KrP7pWd/ZdEeEXA5vnm2qkNRi6R63dc1SkDmFK1Ac16EPDQ4nKfunU
rr2J6tGqvLpWi69gAn99EFkimCevjJ1m5xU6HMOMk4NAJ53F9Kh1ig3yWUQwHgRmjopTKgaGmpA+
MjvRAY43NOEDCXTwqpdVFtw2jqXfI1qPDGbVdv5BeRg0gJoMAdrSUK6g+66mzk4lBblXg7Q9RLmh
3DhWm7VupQL0nVvB+G01FnHLKSna7WUr+TuHfukiS+EmmZAuTFXcGP0mfoRD+JF49+kh8H4BRWKr
35X72Hvrr+h+3EQMTLIr0mczcUm65PPkUVM63Wwu7e2nQGZtFz0B1GR6KJj+Y/JtP3nA5Ce9pnfB
LZ2N59qo/6J34mCQGPTLqMTKNagxw7UmYYrVtyVh7VjfWGSy/UD0P/PE/pVycU0LHJpZjvvLS192
zGdcaFw5IIPID3ZcGzSvBkDFZ1qzCQzAO5a28zONarLhRofnwVLgeSrIzapZHTNFQzapLIuVbMP8
IJ8dwNFXSA82bXlpqyh+uShM3QbKsCXKfsq3YFH3Lq930TM4EiQ9xx36VxVU2BpX1AI5X5F2rEqC
a1NVfojYZt0qiNyiG4j+YNDaA4IUraBS5KNkqWMOBFiVbX9l4NkZbY/TJw22uQ0R33jdcJOsQegv
rRL4BDNoDnxexMnY7qO4g7SjLrIZH1PlnwXFY2++Wdxktngz19pplteHdJylGzYgM+VoPIzA5t1w
7KilPocDxu2vTExMK8Kz0bFGySauvVhbY5te8i4AZa5hzt9Aq4RcseicOKy6tmhgjAp0uSZXURv7
FWL0y9qyKAYzsGCl+D0OJNmFUIx53QXwpstpx1OHWcqN3n5fljFHObLqm0cypCgIATDoHnXICGlV
bzTedvs6DQP/spSlC3YsZV7pkUYE42iIWoOUrscEaFqzHjMnve7xIVyJtJYVwkBmBnVz1P/k8bPY
KqpEUSDK7Lk/9fC18YbY9eTWTbkHapjFCiTbIm57pDLWTPnSiWGQD/3WM5KcJk8HIUQO0YzdAhkW
3RCYBY1Vixlht7u8m0v2Gjf63yVK5mrSnFTUPaLJVLnGZfOA5/qO8YWXRMk+tACXPCOsatfKdMs7
S6y5aoaBRej/6SGaKUIGzLnCreS7wGCptu2A3Ky7k+5a08BqDWTWa5DsSxuKJhowjgK3BAU7yWAS
MSoYIsFSHePRhL7kI4jPVx6hRRnoWrMwTYh/ZPqXIa8np6ywrswKr2p9q3fVrqr+uXxmiy8dyD3/
lSJdtKS1edb2kBJj8FQbIzxj6WMNZq2G2C6Y2Do35xz8a73Xc/PZ4YXyH96e4w+Yt+H4DlaYPi1z
eBltOr5bA3JwU/xLMaqdCpZT3q5FwYtX/mi9kpKaudb1XYD1FtG27V7j4a2NXzuxchUW+meQvcRw
PUaiHdSgqKSUQR7lWingu0wi/ZpU+wvwK75JU2Y04XVHfnU12LcByMSEER+InjM7T2MGGtueOVaU
sGr4qmztJgaXNWnX/IqlQOzo42wpPiyo1cZhgC3vJ1bHV5O9FeCuMhs3UcGAsgZesqzHGB/F7AK1
MRJ5esA6hv+DcN4KkFSwqtA8rpR7UhQrGeNF6zOPkP4fMZIiD0TrQVMFMUn31lZ3Ykq8kWzszAam
EUAakDpeQ1FfW5ikuWOrBXXUQaKaT25rhxmz0XlctkO94omvCZJ0NoysimjNvIP0JTVvB9CUVMAg
vWwJFvcPHZZzTz8agGVkZ0LTKp5Zu0HAi+AnfeuT23BMvCb4iVFFPFCsQSh2WeTiXQTEv61hVhpJ
Z8khyyohrEAvYXvMjV3b4GsHl9fNKLTNZTmL+4eWWBM4fyBPkjHDUjh+E5B98faidXoi+wiJP8An
+pelLLqXR1KkU8rtGUVrwgbWZnVdYABpE7bKD9raE9N18VCGgBa8LPEcOgvFmON3XRI5tE7aW2WH
CE351QpW0+sIFTQ7qF1FQ83JYPCpLe6pia9HH2E9AOGfrnR4Lp3h8SdIL+FgRFmWRPgEWueeGpmb
lDyOZLjn4uHyYs+2F41MmDXBawiQLvDizod8/E5MXQAIRQzvjcAGY0GqeujPOdhxeT0o7VcRi7/2
2H4LhNLMLcAY7JG0EwM7dAjtGTZE4bDCjer1hrgG1apHp9HjtQMorRxk4/0W9CFrs4Pzj5/4v7Nw
TCoSG4M86ECWhINtEtNEE4Auhs7xeK/uFNXZUBWkOaa5UYTxMsU9ADDAnKM/d1W4UnuebeWZdPQo
zl8ATH55mqPAjMAEokPMX4effYTummatRfFMbbA+9CtgTI8iPoIFOD3NrAuH2ugCQAUGPon2tXY1
FL4o3i/rzLlvKImREijgqlVQEsU2qq+V7ocvxqf6Y/SATEZCNm4vCzuzMpIs6Z0bikhrzRCyOrpH
AMHi+s6x1278/CPyySDwQvSD/je05Uq3oOFTPPEGKKyFOWwwclMxJLU1l7bauIU1SFlh9qmXlSk6
45N2uAWjAzKheBoPTS4eunYa175o3kLpi5AeAOkr2hlN64wbYkp6RMAC45ZjnfrAXkOpVmOB6K5o
jaKOznfUqW4xOLQdzeAmouFDVP9tB9O88SbwIDEkgH/Lc6tGHPQEXB+AjtC/ARrKcvs2UJV74fSA
JR1W3qxzh/m3NDh1M6gPQg7pmI2uAYL1DOhTaYg2QCd47QQGmtLqsv7RxVayAaTAXRtO9FY31JvE
VqiXTOnKBf19ztKuz6EWAnAN9gl0DKf3JzDtaOiCCGgmldUjkOxyQ0VWKifPipPoHlLBHD17Q1pE
V6BrwCWLkxTJO/SOT3tKE/48GKmYWKtQ8tPukHRNFWPCC0Ly9KDWYxGhgQe/xJrWap5LJ9a8KqiQ
Nm2KdvTDycpfdKvFmGtbas9qS5TvumjqrZMo+qsZBPUua8fcSyIyXUcxyQE3GgTovUCa/V4gz//X
8S3qvahbzzsBzBWklE53Q42p2o1ajKunTx5mKtDZ9RFMa4xx5xf8VIrkYQZOkZtVBimxcRUlTwJt
CenoXjYi53YRMvDOgQLIBgSQPIdV8bwMJgcyarRvTGCRBcYPoOcj4JldFnT+nJ4KmmOEo+c0dYo2
QIc/Hhgd5GHKr7C+cQx/4qxea/A5cyznlANwcAyqa0jkylP3SiAyFF1gsoA3ZxZ3Xey19Kkrb3FV
0tKj+UoccBbc4H7OXiwwXgCGgT5haWEDeuT0rsjQMA7WVp3eF+avFritqcaZsI3NsMZds2gRgPRj
zGP+c7ewJBHFFdILivAZowmO/YApiUK8FfQ56n4K5yEGGh3em2atT+BcG7FOaApCqrl1REYX6DN9
NGkG2DLUyXaDFsBDSe8sTla2c3l1tuMgdQTE57NMbQJaAN7PIFhl0IPH5rMZgdZ/NTkMaU2b+Do9
dOCKrtZ89nOtwfIcpDExtgesVDkcsUlLAwsTE67VvkziaahQnrtuFZYqLyrfaWvoKedtQFAbdMGq
yNgSEBjKcNOiFFUOZg4gXrUveecNhqumXhD7bcpo8m5kGLbZadatXW0v38MlV+tYrnQPEz0qlN7G
Ou2m3cZ02PXjGkXV+VXH0jAHgM3EKM8ZZCFv+1bPCpwg6OCrZl/3u7HOZy4idOmvBJFLSnksSvK3
0jJECgDAF64dtpixt3a2mTE1zzaXN21tRZK9DxNwuPIIYgINKcXhfkjfnbx0g/ErWm2bWLIn4CdA
rs+BQUEt6tSezFCWTdG3eGnBO+c8OonDHPOBB08Ccw7WGoqlvqQPFiwJolRAfFmyMdFqBakhY3bw
wA3TasypnvQJJ+cr9UMTvIKdXSE3Ivw5lm5u7wzgQFS3EWZItGRrd1cq+eJKzfLqKZt2heXFRf74
91t//H2Svlp1Y6RmCMcD7fCJyrpxw+mD0Xy28YqLc178xI2EOQXXOeonMHFSiGBwu9EiEzvB8UIV
8TYbAfnM6ghTJelDbY1epCHb2xZ+VsKyZx8V6vaBm9W/TOOQDq+FPTBrcFXrYT2ZP+uX7H0df5qk
5kLHRMIwb0KdX41qjs33UThA2cpwnpN8Y6F+le5KxcvC3Cv+A1IaMs8QDw4GJL3l4KyuAcOEMnuG
nkQVXRPguUcDgLpykZfM77GQ2U85dg+ayilA0orXRfvRtsxstzTfGNFzb+7y4E5fS+Kfuz0466M1
SU9oXY9mGANCwLVMDClZjBi3A5g/nbWwc8lwAOEHqVkL3hVqMafLQtoeKlfC2hppB9bWPZ8eI4Qt
RPuZrY2ULdgNPJe/uYnAmHFW8AG5MNpWCETFyZMVclDiooW7vAs1lhqY911x5xbO60SadF59ooeZ
MoMOpsl+qkvwdEdAeyDM0llOPgww/4K2+bIlWLD1JyKlM0tA5lyYHUTq3PDVVnh9eaOuKcbCgZ0I
kczN1CdJwGdoyLDPWZ0d4AdjW5mNZsG1lmN98cRwn1CTAvgYuqhPlSMvEpKRcd7D7Cke9n182xYG
2mg8M/RJ8RwnxI0wtVl8xdZ1MO2owb2eoJCmzlMkwK1vww0PMLcjfLA1opUYzUXdBh5FSlgZ3fXO
3z+CqAz9+Vxpa2AfRaHH+H2ONgwHPWsa39L6s1dsn35dPurzcgY4c45lzep3ZA64Dd6/afZSgvqz
NL1GeYsB0Oa0LI326ujzeFMZ147m6+V9ax3ysXBr/dEx37M82lZrT9D5LMrJ16A0dvo1jZoFvari
axxsM/CLwxsT0/KpyppubxUhC/p3wYetad4XudcP/wEDEZvxL8CnXHBUkBNoUJ2bN+N+cJ71CQ1U
5WGIVh7Axfv1R4w8caNMgeI0McQUzXvMey+sdkVdrFziJbtxnL2R7EYFJgIQICN7Y9j7bvzH6p51
A9iOhzr8LO1NrG5XFGk2sNLLCVI1BIMA+rPh2kueW+dM0dBrJmIlHrvoxM3iF1r6WXAYyIRxsDcD
KZUWLs7KMn+fyZlcMMEi4YgqMcrEpypDc2XkQWlhXp41r+Jn7hufhhd9lWidY/Gepyz8Qunzrb2x
r8YV2QvnCNofkNWgGwS0wr/9nKO7k/K2DiiwWWdYNdv28nbbDf7lbV04RTROaxj7UCno7FXpelY5
rYY6VvB81jEqUZgQ2qKlDbh0zIw92KJkDeN24b0+Fvg773q0JksvuFYNAdSGJCxLMAcV7ydxnRgr
efClvTta2O/g9EhOp4IDluQO4gklRFcikkkDJnf+wwEdC9El3aiEWRSw3G4EDjIncA3nrecrZZKF
dwysvcAdnjFhoQnS25JaypQbKfQPgIHXTSlco8aoQh/75Uyb2CUr+7bwlJ2Ik96GWEEIoajQuUz/
StGgFusayxS/tg829nKNjHFNmqR+3BQoyxaQplseT36C0YURvhtSz9QfUvF9WdcXnmlkrmZIJMCz
4KGWU5/UzJwaXWKpewXUy223yZ7L7Xjg+8a3946rvMQuuQuvwYl2q3wABdevtsm1B4PDGj/0Ln/L
uXqefoq0zaoaWIWgCmhqmxrBxqElHdp4Vt7587sGIQALQEIQrV1nQ0LmlKMSNGC9OjAjifBqTATn
9JEq+8uLOTcikDND7YBRDnV02f1JprBUqxhyNO07pT7SWFP9phcJ66yHnPZuZK48cOd96nPa9kii
tH2IqxMtCCDRuPuIXeO98Z8wGLcV/vMvh03v8eOvvPFjF+1ZMRqHGPHi64plh/Ip3Ey+4SO1t10r
sJzf09NPklQ5U/tSG/N5swMfKCedc2jaH47pFWuj0AulqWNJaCSSrI6jVn0xq/GEDiMkeYMg3tA2
CG8ANZRsYic34Tnx8otEVvgYaXa0tYSTPl8+83PggZMjAKXF6Veooxb2vYWv6F2OqAGz9Y7ffmYq
ux+9CsADMa7NlbKjKxdncZsJyGPseRwDgGOnYgPucCNXkX1u65sGVCCZ/mDTH4Pp1XzFEi5q9ZGk
+XYdvSC5mai8mPPcaQ/8RcxvAW1FBQVFSXZR/9aRB9KuzLct3tcjiZKpt0kAUlwDEg26LXt/0inK
EXdB9R8qUdCgP1UPGY+ZDFExjHM9QqVubGG2CENEQH5ELoCL74A8qvHz4NyCr+ayziyf3Z9ii6S4
QagmoVXM69M8IKkzrtxbjl84vtqv5J4XzeufBcpFcC3kYGEuIUkhPtpn++leG98vL2b5Gh7JkB5/
TVEqTIRFIFuZabpLP0cyu50a3wliMGe8dAlTxn23Rpu8sDILkCxI4CPBhfyWpCNJhO5LO43h2yfX
VLvPzPf87z0OZA+PREjGNUbbYtKPyFGlxX2r3/PupS4xb3GnixUzvpCyPJUk2cyhRtcNSoQIRN/T
n8TlBctY94r5kU14bdyyuncJi34e4PPcNQcjYd/f6ke2kv/43cJ66uDPyVIUAPFOArVNLoyPgHCx
B4EisKYBxYKRrX1Qf9YZS1/LbXZVRO50GL6HZqOvOI8Lt+FErmRfaoEkJe0g1w7uM/UpqV3bdgkM
ejLu/l5VT0RJSgNwaJtWFvbZzr5b5d36J+oxxjKyRtxo9auW3ITB2tDWgi07ESkpUaYQUtgJVod0
Uq+9T+qWO9fFWq1n/pVLZycpUDemzTTaWJijfY3dT0P5H86ubDduXdl+kQCJFCXqVVJP7vZsx05e
hOwk1jyLmr7+LgX37HTTRAvZB/s8BXA1KbKqWLVqLT9wnuroKYv3AVnxKcoVcVCUguR6qaFKD1Bd
DG00DKg0migU9OjKAQYZZie6hgBV3vAzO+Zl3EmHntC0g51wvifMD6qXfi1XWf6EvG048PAgS52c
yQlb0fGoJAH0LIChA63rB12rNKsNcB0CzToAUPKzknJUB+wZupqhQcEJQ57nVYJHpQlQjS+dKQC7
ZJAVBv/YgEUvXupnWT1Z0Ie6fmtU33vhMv+fAcm/R51BxrnIQc2dP+poppP03s6eorV0TvW5z81I
x6pJ6h6RCuuI2sNcfLFrNwlW7r/K05ybkE5UFLYhRv+wEl5+0eKvoHfmGgpwU+pmaxStyq8Ceh7O
Ac8ihgzZ5ak5GK2O/hqLgeSvvDZfg7SuWZAWkyJZKculq9whJKAOVLGVLEz5Qc6WsPz7Wd7XdBVq
eA5gAFr0GpsvdBq9ZFj5IkobkBNaZM1Q9JNbg2EwF3U6ogVfjvea5vPyRPOP68dXkb4uWtv/mliO
99kysiZsU7OCiWq667grHN8Enqu6rbW9qGof86Yr90XliwkH4hC9C4iIyHEU6AYDbXlUHaNpW1ut
T0o8uSZfs07wz/UqhabyUJ+Zk9bXMSeCxDzM8eY0GPvY/mJTf2r2oHi8vpHqb/VnXVLwHHpe9/EM
Q2L8ZiW7Gpz25sqRU64FTaxFnGzpFEthjNdODqUZFORp9TJUr3F0MENA8Z6TZCXjWjFkSxl4LQaR
5zUcvz7t+/wFWWtWeT1wWdbfTnoBukP+rEiemAsJB7AQgDfPit60DLyfTbxx1oDnSg/tQDgBIuyQ
rpFPnA45iwTCyjjiYPKFXhZGoHQBrciVDFHpcc7MSCfN6JLEiEKYIfqjpr3Xa3MsqpfEojiLT8yB
XEFif3lVy8RKimABCtRzjsnv6MiT1Kcx2WOe/agPd2NRAEtCihq8PO3KpKiiJYIqAQO63V5yYChP
XRpPChrbvJvhiu6MY75DydfXNReNW3CjuGCNS9xxxeTv/oOcfpybXDzJmWuCpxCgHIJJsisO8dNL
cQCLhfHmeLVffaB6sIvujEfjG/U0THy42s/r91l1akDtRh0GITT8J+12R3OHzgUu28jvS8xUsmQ/
aMB8Ha6bUbkN4DCW/AGVWUwDXy4y6no6txw3oDR2JPjVT/cTZp2v21BArJYhsn+NMOk+Y3pMQOYb
RkTlAULjY/g/sL+a9s5hHsgG5+IpAaFAtnK5VRfi3KpU+gkniqbtYrUtjjHmrCrz7fq6lJ/IxkXA
3cZUiVyfaAjmhucKF6IDy4fwTEzg7MCEQmqvtlOr8xjkCXL/uk1VvKRAThpAzkO8UM5cRjqDfRDz
+V7QmcXkQr4wAddXpdWeHXd8xwYC1v62im+1LkBtb8qN3fUfoDwwfxZtSt8SDeQ25cui6/J7bh9q
/lWI7XUTak9zZkP6cjUG2Opqhg3DOoDQxMVkHsAnD1n3MKNE3AZ+qYGSa3PdqiroYBAe2nmICUuL
/PImZJnGqchg1EQqldFNjUsXOJmrZV9IsZJYKU/O0iFEhR9Vfn3Z5DPXoudU9I4j0DJrYh/ECmDB
7Go3ygjyxFVaGOUXOzO2/JgzY3NZZMFYQx9Grx4m0++G15SvfDHl3jkgaFx4n9G6kLyIhnHwrMgG
fLC6gCy25tr8Ox7WwOBB4ixiK/5EeQf+WJPpX2qr7oCBwYKmGEzr/OvcvIfO/JgX+lEvOHIFTAmY
ayDDzxEI4Xvhy4WAFLBrjElrLBMM1yMrKb1i2o7mPSace9CrgOjH68GSIG7hywT/4E3jQnPVN9ja
i+LTZ1zsQ7uCL+1dgziS/UAroF3V9YDFkZsh/mHWj1G4EnM+g0QvbHyq2U82C5jVwEbrmI8Y6nJz
YXqj/iNhELJKyJ7GxbcunL4mQnOJMA5VuiY//Sk9l36BdPXBLtVZGccvWECWDqANbXtXRd3R6kaf
ITuf4lUR+CWSXsR5mDQsEDVgaxUDD3W2TAoYZulpFYD/Ow0D7O9iXohS9GnoniLWV4+1rrF8S1gF
XpmA2WF4MkIz3dtV2dOtyEz9JnH4sPbo/hTB8MuWjAvFnAXYKg9+WGNfjiU1CzDVsZ02820V/3XW
uJiwMISFYQ0F+rO38nSyEfIxKhseasI90rcrIeuTs1tMgBLAQrVoyX+lTEYXU+3MaEF7VZ7vSR26
2nhqYgJxhr+nO0BYNCAXC1gaHr+f9qtMshTixaBKTaA7BxWq0rlh5WO4FipUK0I5BywHyJuARpBC
BWZuzRZYDHyXXD8a+g+9rvftqEPxjmkrUUl5JZFtI4ECvnnBWVx6b4JJcTOy0wUNexcMryObXT3a
G1nq5eW9Vr5a4ijYTd6/RtbKc091Fc8tS/lvX5AmjpqsxCvs1q5vjeJADM1j9M6OXo15JSJ+zhFx
Shb6BjwvKIYfZUXmxIzCfNJLcIIDQGCW5GnqX5y+2oRhua2Szu3ocKvr6Ylr/KY1gq/Xg79qreAT
cQiEE4FN/v0VzmIk2POYqMei9NA3/jKxyCUl3ToJ96JGf8dhPXahuXIt1CvmuH3EAlIFirmXX1Yb
JxoFIVY8puxlJPqNNhn+aHRo5VnhyTIGd0qdG72iHgt+5uZ/GK6F28NeA62BNqUtBxQaRIbdd7gt
ZXvildu1Bz5guBdD7CgkcWfDnZ0TbDMKvQCIX2CWZe2TL6mi7HgBAV9Q4HgVE/n13Thx0AodjmFI
DkYOwjKGMVTtI4JvsLR9Nh3M4HYcvL//0pBkoRhAAuQa2d7lrkMpHlSTS4DBwF9ySrsmh6ZbV92i
tvE8i/jOTgLwPjvdCj5G5TIcTA5AOBn4y09qEgZtiiwGz5Nn1qgCCGiIWdN9PA6uboQrHYBPyRiy
g4WEBdADBqlZmQwlqMxGt0uM0vbsh9OKHcYX/a5sXadrDjaa4Nf383OyvphDQwrafDCKfvflhkJz
VIh0mU5A6vM8gsKOk9wr9XRj8BoT7w+9o3u9CLahsSZPo9jTC8vSp9RKK6kHDZbb4GEIEq8rGmTr
4RYjImt3lXw+qjCF4GWCPWBRo71cpDaBqczJ4R+6md6YceIi8p8iLfRp1WzS3MREQrQt+dNsRcd5
sHatvkYWplzsAu1eBjWWce3LX1DMoJqLCix21r517LbVMJPUPUHl4u/vB5DjFip8AONAL01aqeB5
0OJOIs01xE3D+w1cNWB3xg+t6PZaPh7wmNitHCHliQV0EW9ajAXqcmXJrGy74BpspvGBlfuY3Rjh
rsn2pg5BlH00+7n9xrRT4WxJ8qrh2dsNe2bfi7USlyIKgBkYzPZwyMu4r5RiC+qMkTbhdyTQT0t3
Jn2x2S1vAi+Njk7GtteXrfyif6zJVZF+nOo4qeH/i7L3Ov2tbiN/HDHvs+byVNtLOBK838RZKGld
Hp0Ak3SDEDMoUHTQ+mmxlzjiqTCqY0TTp9FpHq+vS5Wy4CkIwgvU6zD9Lvv1Vh/1GCr1JbCAE/RV
K7dqtyAxcs3qtsg9CGkG8VNQfIl57AHCcd24qbio57aXi3wWyNN+MPQGAm6YBA69OUhORrTGWqh4
iKF7gMFyCz0EE5DXSxN9W1URDzhYmIFE54nwmD4hC4wP11eiIL8AMQGC88JdBA1EuTvJhMl60EzB
vTVOuYvDyAQbf46ZTx46fs/GbIdhMLDIWTAOMFs7AaoahRMSw5C9agg2h77MpxVPqDhLC5MJ/g9Y
Ory95IaApjbzycZjqUxbYXl4BAUnHqVg4nRIhtzebmh6ZFqQrHGpLHdPShbQcUCKBiIv3dLlnoAV
p5YoUV6A/NaGNHeDVftktgBMrLyMf89bcPivfQCF078wKX3oWBTO0I8wafPRr6tXp9E9fcw3ppY+
YDgCQw/QwEVmM7oZ0XeZ43hDQFbaOp+nxBBe2fKfsejeAlp+edryCUlaInCZGhq7fYZiGIS0a/az
p93R1HMvSBHwzO9ObKF21OxMAbU2o9jH+UPDrX3KOjcAt2tixceAW7uIaO5YrRZ4VbeOQfLEpHji
oUQinYq+FUk4Obh1Rc+Rzd2I9D0JXHS6gjZ8TczqYMbvRgvoO+ifCaYlk6QBK/PayLfqYuI6LsO0
qNQwOXThAmBEfkbiE1Ot82LTGPcNywuPts3K00htCe9MDrwz3oDSyTAAh83EUjJITLLnRrRv+2xj
ZfZKYFRFCBujzwvwHdxSsgcYdaqBUTevPB6hMthCR/RnXJZbc43tTemxASBC8RNj5aBEkQ5ZMcUs
6ZK68so6CMgmivV8y/SmQ+KmASPGJ/vNEIaxzzGJeWrt1jhxqzGOZlFBehDkeysRRLFuPHUNzBOg
n4n/LU7ozInjLdY3yQyiriye3uMMPTmtue00/cDbtYE5ZfqKITbEe9T0FoqPS1ulVgFrFaAx0TZu
H5+C8qfQPki3sc13RnYoZ6I5fN2xf24sLeW7M5PL8s+WFycCbMcpTEILy2/eUBB5+gfcjHjbuuKI
UVD34Sb6BX4Pz/bzFXei2NkL09LOTlHVtE7SV15SfK11oOcziNvcD7RbeRUowsSFnSXTOltikAd6
2QrY0UgGCiHNS53R08b2AAVxl2rRypaqErfzHZUSt4FibiIesKNZ9z43oztXz0P8pGt+GQA5tDaY
ZvxOzaRghBoFkhwM00PWTI6Cc5IndkGRuqGyZgswCI5js2trNNI28AzWTdORmm5Cx3a2U941X/Sq
IQ8acyZ609k50N5DZYxbK6UYzBGov4Vbc56mRzKVgLrSmdLsAU623gFBbdr7OEjH76kxlsDATiHd
RHMIbx/yMD22tdMNPmkiE8QWVl9Gm5FpzU2mo0MSL7eTFiTQvFzoxk+n09s9aYd08vXc0WK/j5LC
9tox4HdMqxPmGgavHmho6i81MbJ3pudcB9MWn/F4BPu17pmxERA3KrvkIPKB4jk0Oalv2FGD38DF
XW8HlEGGSgu/G01c+SimN8+0poAmowU4bETS6d/Q64RLM/XYgqRaDvK3LYtqchMO5Zi7XbV0mEFA
ziJwu2v5oYJ7gcqpkZk+UHT63qkJAMBdJsiM2fERDZpkLGp4YH3qb4Y0cqDxECb8Z2lgGGUStvOR
hpVxyKkTg3xNn3wnA8v2DURLwM3RTT32rcQmu2GbgA2utoUAMUJnBR6LCBzgkBMrvY0DEYF0u0nY
R+4E3Xcj7ibuQS6j+QF8ZPFcxuUcuKwGy2/HNecjY9jUJ7u0w7vGGDE0Gk5ZSd0BdDFmN9ebvsEY
KyIZAuaAife+CMjoRVV3yDuR3MzDUBxQNSUHvRv593qswMRCiigvt02Lc6U1Iy1uGJtofluwkm8I
5ClDv8lEcaRlH9zqpNKa/VQYdghBYV0D1TpOLOShSflOmikAvZgD1K7XTHMN7T2bOeVjNSbR0Wom
anrovdWzW4x1jX5+X7bQxUujcJtEQ3unsdl4NpsxBrNi3c/gIKclMR4q1hfVRgyGCNF5bOhpHEi7
oXhR/dM7E4hzLKtg6MASK195rypjFyrkYMtdfPgndpKm6XBm8gqxWF/4mHZRfUuGr2l8R9EGSva0
/Ghmf6InCzx11x25yjSeyCgYcgfBE6xVl16u7DunblOkPV3MTm3f37HwZwquS5ZWOwJz0J7blmQ4
1pjobQEv6cy12RmF4wOdDmYMAPgEL5DclCo0fc4jJMae0AyXeDt2EoOJu6h7UVxsry9X4dMpMJIW
EisCZmu5XmloGWuNTkO9UriWdVfllgdtgyl4CeiaIK5qWaiULbywS0tWLmFV0wBnWYPjP2hN1EZr
s7wx9FFkLhBO4L2H7xD+HBopZK2ENQwr31URJC/SDyl4ZRqgrZqF9KMe6z2vGTTA8YkxiBvSh+tb
qlgnaLpNB3V9jGNDOeXyANFxcho+gbcq6YtNAPYln2jlszYOm8TONxwTbeO4NtqoyNUvbErZhw2a
xqhPYDMTg1s0FGn68/VVKbJjEJUhD8djAM10GScWVE5stlOLhg8Da08BjPrYQBRhhRVNuXd/rMgP
wiJKRD8PAoT9wkEo1b7EKbROCsvT7Gxrh+auD7XdXy8MY+JAK+KygbFf/lwdndoYEnwIXmBxaHWB
9CI4ZLHx90kaWKTAUgpxatRs5GJjh74DryJIbiRGt2nYHjRjyKNeMKJ2fTmqtyWm0/BYwhVDuiZ7
jwlsxLQK4wqKSMPwXo+pjcr7BKU4r+sz6C1gcAq/IkrSaXatwQwsd0Lq8S3oRV9D8jFMT0Vo2Meo
7Z19FFrRJgiq8BjFg7YxzKxHhbK10sBPu6F8GDOL1y5peoyiXF+GqjJwdtzkclPZgWF5TsERABCf
lT3w4IOMhxg6r9lDlD9b/a/r5pTe4ezcLVWDs9Q26WKCwS6Yi4JbPu4BU56bL+bayKnylp5ZoZdW
YobCNl1Od2OjiDYkqO2k0dr0serxg3OGigoBcAMOaPkVZ2tx+rhgumggNWmhqBrNgKCAbmb+FtHC
NaJvQ77otOamsZKuKxzEhVnJ7aVtkZMmgVnBhk2VA7w87TKxYkS1gzpkNaDdrYPWS37YdRltp17H
m7ZHOy+k0X0ark0GrZmQXKlRNoiVIUzkeYq7EUSPpFtTk1PsFRyNgd45KJqWRt3lJ2qgNdNnLTDq
XK+eilb7HgbZNg+qlSe36hKdm5FOtYizxuo4zCw41ey+7HJkELfggsqcDe3fcmvFlSqSCSwLSwI1
6kKMIx2BvEaTJWco3nUTJKLK7j5ZdItG8wbqp+DMW1MoU5rj+JtgFV1ACJK5ZLZqSxh4jwZoShlz
tmG15ZMKVEs0uq3WJo1VoQlQnX+tSeei7sdRSyZYa7T7eWhdQn626W3HthEa2ZB+uu6QVJ/OsIAM
AhDBsT/xSJlpTOZomGHN+mXaG8fejcNHlrw4Q+DX4ucIQP11g6rNZGhEoQSOSWpU8i+PpElHtBfD
tAYnzLhhZQB2hMwcXZEm3hTZkycs8c91i6pLAISOA/gPcB1UpoTKo7F0SrtCq7oMXWO07sOQ7aB3
Ff2HleHhszDzIXWxZA5mPk12jLtWgJJk089HqNOCY3QTNXj2rOHJVJt4Vs+WkyQaoOA7Z0gy7ea9
1HW3jF8nC3MiwX5aa2t9LjgB5o6m4f/gebIwWVPw2sxmwPPmez3ywqcCVTtkZXfOZr6LvfgQvjg7
SHBDAsFHDL8rD2tDSp8cpfQDJO+ShbVGQgM/IAfr2zJx0a8N7SoIUC7XKAVMW9NzbUwAChy3xpY9
Ry9R5Pe+eYMiyrFO3Dny7Bsv/Ao0hwvC6e318/npY/5eH5w9nkVLU0i6EXkOunpk1cCOJh901tx5
cFEHcYpXtsYEu2ZJ2kmwXoxRu4A5hQ7GY4icOR6NH/setChf/8uacOUWGMEyIHd5yztQ09HOGoHC
A/GQ3d01tdfzF3BT9rgV1019ut7Yvt/MlDZFSQ264pemLGiaxTRfzifrNykEYGuBQTby5bqVz891
yYzkluNIS0rSwIy2D27L7+igj08m2venwWeQeHOBc7lucfmDF2XC3wbBJoh382+C2Mt1leijQ6pp
wpiZ/T2hHyN6eXVw31or2BLVmVgS+N8c0YC/SadPtGIImwhfKtROIjzo5C4bjqR8FNbKk+t3X+PT
gs4sSadPz1kpom45E0a1mxvnmHTgyKIFRfevEr7RQ4O+rHcERcGxbX9W7P0/bChWqIMYGlA4mWVG
NHyeO2fZ0AY6Iprph/WmA8w4/LhuR3kgz+wsAf4sL+aaloH4R8eO8mPCjmay1dZQkb+JLj/v5Z+1
SPcrNyakBkhFPP3RejQOUe+Sx/YXBhG7vfXc2b72GoTu7MU+Bu8215f3KWNYzuWf5VEJw5+OVoWK
ObZx7N9QgXDrcZ+MaNXTjwkkHWS60+n+ukXlTQCbOxABkBw05CNq84kMRoANzUH4AQley/iIJj8k
a4Uj5VUA4wAHwR16pTLUIZ9iQRK0xr0U0l3J9yp+0YZNW92ztZFu5YKW+cGlIIbKm3TnMhG2ELwg
uAmZdrCaD+70P5wMgIamXrnda5akO9dkQTwFDSwN5NHhaP690db2QF65ciiUEdQ8W5IUQTGkCORa
YGBJNb+d+9KlVuP1RfKKnv9Tk4pTrEO8KHohFTS2ogfUFFwtnjcD/2qitjkBCDVbsWfXycHso8N/
OD9nv21JMM4upMiQr5s1fptR+62zqcxbPcLU1dN1K5/y9uVeWEBLYFoCPWR5WDusnYEYPcjb+Pgt
Ex9970GrXK9vpsobfl43peRzOLclfdYoRxzE2BemkzbFOybM7sGlCJ0TP+x8pGOQNPGAaCv/WVP9
UGVi5oJwBVUcAO+29JHNKTEGni4XZLwvjfu2WxvOUB7XMwPSl0qpVk1pDQO1lfkJPU2dn9V0269h
45Uu+szO8u9nJ8ImZZ9bAnZY/C3OZ5dhFi/95/pHUnqTMxvLWs9saKaGvs1iYxK5m6TvYxV6KSTZ
E/HE13h8lPsGpnPzN/YMdFiXtoawx4jcBFsN1KlhCtMHOkYvVkqLyhN+ZkUKbFHTDuBBgOePcGWt
ZNMBpVFuhI6q2dbkL9e3TxlmzoxJEQ7atQM1FuWMWL8NQNrZgjd06xgvUYhm+76Ov143t7KDMp6u
wBOAsOl3cvAuyt2IAU36Eur+dSvquI20eJECAX5YfriZ1UTniC5xOz/a2/5d34SunkBU150eCrd9
YDvrWfjfoci7kk0qT/wfw3LB26jKVBQlDLca381G6tdWdxt09oqrVXqIMzNSZGMxSDGCBGYi6NPF
EcRw31Z28BPue3GzZxYk11dTmqemgIWZfJjABdbNfnC+mOYTqd8iEPlpxg0v16Kb8i6fGZUc3xj1
umWmMMoqRDMMKSMb99M4cvH48an9U0CjKyqehIUXiPN1jCNPE2+lXrz0UPOoE0CozOH1+kYoD+zZ
T5JcpQYNaoaRo8xDOwYTc89VBTbdp2ata6H6oOBaBy0jgEqL2NOlZ8mrLu9LTFV5HfHjCXqH87xy
MpUvqzMTn64ei0NeYgbQC+/SzQjpTTfYxq/zTmzTn6iUozB0fedWDUqH1CpDwBEWRsbkJD6KQ3DT
Y0LDRZtp/tBdAkTN9rpB1ac6X6B0ZJ0wtZo85tjD/m3U/dF+NOx39teNR1yMcyvSGQ0SHAdaY1VT
9muEKlWYut34rXM+ri9G5UhARbNgSxmEL2QPZg1lm4DUCsk4pobx4GDmdv57ub1lLX+MyN6Kk0oH
gAJGluZ3Hj47te8kj7xx2+TYlolfQVLt+rJUse3conQmdBI6EA2BRavemqEnCO44cafiNPxMizUG
mZU9tKUDwR3RA1UNY1r5kgp/7F/pSjhTUReixIrePj4ShmNkkFHXaWYzCaBhWNO+2BAm2I8T2dr1
/O6URuqmAx92Y9tMfhz25IZb2ftQ1pg9TzZO/INhiorlw5aOc7eSQ6g8KVgzUOeydLhxud/mEGFG
eokSFO81DNrGkGUKMHfxPbHcbk3SWrXN57akbW7CUtdygCu9qh5c0KN5c/PDXKPhU13ucyPStUNK
FPJJwEgBedghNPwy6+9yLXXn/8Q49VtPd1EsAaB3We9ZRom0j0dtOCL0GT4bUzcqvl+/BMqPswj2
/r+BZa1nBvQE4HA7h4HQAN0luK6piN2g/1KaG6NYw42qIgtUwmzObWA0AES5NCa4OenxaC78QN+q
4Uc9bK8vRvX1z/++tJg6EqYdBhQvUpRvQ9r6kf3SjWsIItWWnVtZ/v1sywoMXgY5qPG9Mjn0bBfo
G9PoASrHC/f5P6wHOkpAOyEagzPi0lI25CXnC0k3oPpe3W4pxqKIveI3lB/lj5HfPd/z5bCgJ60O
IwHI1Lm9A9hjxdGq7osNUlNKcJRByCIto2hAIjsmCFO03s+QiC6AFXtK/gs525mVzyK+DB0DgnWQ
cJsbHyP01a5/jc8DFghRwLZBvQJvftBJS+sQgsG/TLBggVWiMA+oLVgCQ3k7aG/y4FA1b7ihabcD
RALkgD7DK/P6L1Bv5L8/wJLqcNBLTxpg2pZyauQ13A2s17J9H9cGGZTX6M865dHaUI+N0mixTsPA
vAJiQ/bsrKUuykuEzhkmK4GixIzj5dEOJtqSPkGBpiBfWPPM4oNeHMp2k6zVLlVRHkCFfw3JPoGU
U5hEKIehikiG22F4nbS92b03+d5co+kgS3iRa7TnxiTXYJaOaAA4Rdon3HlrPztu7E6Jiz7dw8l9
e5s9d3PabCx3T9f6PMpbfLZM6aE+lEmRTTYsJ0C4zhj7q+KVMK6kNT1fnHT8k3xInHCECXovcr99
0jztTvPqXXhrb2q/PlTexh034fPgF6/mKfTX3rPKl/TZD5CPf8EbK5o1nBn+zXgO78ovEGHs3OT5
l/atfTAeb4SPKZHbtbnnlQMk34aSjACncVgleQQdaNCVnLg41Z1vpt8y628BfnAxfJFbw0AhZgvk
qc05dMxMLM54TMttTIgnbHYQc7NvDQcKU6PbNdUKb5XSrXEKwj5oJxtAjEjpDO2COA4ypKZl7AVU
d0GHQjE71Gn3QX1g3I2DX8iV3aS+S8nJTv1udZ5T9cA//wXL4T4LQRpveiPu8QvC8o6MQGqCumNb
ZbdReNvgfCVPAR68113pZyjTstMmVODQ1yALDuLSJnj2ui4WDh41IDYfTHSaH+LqQWuOkQXJbwvi
OmXqQkRmxezyZ2UPAcoCRA9obgDIInmIjPMiLyyYdUDP8rNK5xatFGc4ihHY9aJd6HLBMLqrIWAB
hfaE4kFCBjxS+azjl4GxqRfDf6ECXJqBmNKDGAOAyZdbIRKIgTckxGxY89TStwwYzxhzENdXropd
50YW13n2jUkxT10eRLlnahse3Vj8HukSaDeuW1G5wXMr0lfNptnuNR1LwTvDtWuAVddYR9fWIZ3V
QDdyvTBggaWPQ46qIWxAYzxaAyioAqQDRV2Ap5eLKScbKdfLumqS3NPC5ktiOw+Nod1RazxyS+xa
0u2vb5wq5kNdGxV+6CJCRUJy7jXKroUzL4opeukW3XvNPyrAIK4bUX6dP0bkVHNEC9EcHAiL8FZ4
jYn5kLVUUyHMtEzzAQkOuC2avvJjswyHICwCrCOK3Tp38w/tPj6Ox2pbHPG4iU/2ZkComDfWXXTD
DteXp2x3YwIN6H4gggC9kzbRQKGE1y3ORhl5veMiQJ3S23p4Tg+pn+yAUbhuT3lE/txbuVDHUghc
hl2co/wDrZ7wh4DSYer8LKqHVdUA5fH4Y0ou2BnmxIc4xsrGMPPjZD7FY+STcVjpXSoPyJ9DL0f4
NI8TNgdYUc/EbjTGxxnh7/qmKVeC2T1wOC0Iell9yDIC1oc5TLTVDwpdpTTaDOHX6zZUACrALwGR
Ru8a6rq25OVzK2sAJYWo6ODNW+dkeuFN+KvZR2/hY/UPCo/0CQQq5CdkA5eePWBqxSF9u/4bFOu8
+AlSQiisNmS1VuWe3k6BCbCprj9AXjmxfbMAtcjmujVVgZUbDGAmvE7Igg6+dO86zQLam1ixicGh
REPwYqcA4C1hA6DjVXPqcrHQED3QpttiqmvlKiiStAvzUnTRe5KkVtrgq5pbDa0pSPH2mNyqParf
69pKJqzKHS6sSVGmhQhDmsawRulTh3LDDNg9mNPt6IugCOwowJ2C7j+EtgujUuBhk2OaGBMEzra6
r8IBSf7a81L1fLkwsZypsxgdUl7mWoZ1adpjwLYt39Ao9E39lgXv6TIgqLnNT5prGO3CzO8bJioW
ll1UdTwbhKPxcbB+6OHXqX7h/RpVl3rPLUbgVZczJhO6Qj8kr+MRv01UX3KovPbf2bwdKr7Lmxdz
9nH4wDe9KimiuEUc88TohCzN9U9cZDRmZRZxbPp0o/8yv9bgmt7XPvPSF7D3HY1DvRl00MmuXCaF
Y8czXke1AfBcuEPpO0SJ1hUawd0dt9OGfA++kc0MBSDM84W/ijtrm987ONmH5HEtfCqXy0DZC/41
FPvl6KlPZlAb0BjxgtFN6BcLdBHd9vrilGvD0wZs2ihp2rLgXabpdMQMLG4qoTt7/IF53ylsvbHY
jcnuuilFqrawsvxrSroxNfgxuVXCVGT4mQYS5b1T7CZ7ZUGKmHVhRfpYEJpbpvpghae7kdy3fI0t
QflRzpaxLPPsVg4JK0kVw0BCPCt8jftttDY0oMpcFs44tEMW3O8n6YQoarQm7kHXb8f6BvoTLjc2
efoPhnFi40Qhq5FuQUcFKZ01smvVvb6wLMUpjWbQDqaLUED9KNAWzwFl+QfFwRl9ispv0KRbK28p
TWKCgIBDbQGJy28ww0mCjPZolKBKk7UvJSSmwE+ZgjNuEm4CYjFtwvvBv34YFV9xGVv416i8Tp0n
U7rw4BbzQ2k96MaHNf64bkIRBC9MSOlnE4QzrUeYCLmnT25ju9YhBEnAxFei7W/cpPSKPbckN+va
vmPgzYElWg0vTNQ3SbCwwCVgFp6wkdTv6EeTvVvGM14TtXXKxwj0XsDdcFdPE5ez6BD3FmbdGz+0
Xkmgg6T0RwxhKIAo3Z4VD+PA7hPoul3fIIVDuPjZcpIS95HBWvzsHvUMUm4H44sDvGSxuW5G+R2g
QwtMoQPqGbm2GZpRUGGeEWV7aza/xI6TfwtxDCF5bNIIzxAGz94VFqjVdMyf//0ji0FBDHfYWEaZ
4Pwkd5HVOWTUYiC2sudSPxbZyuo+H2T8fRvBCSYYmEaXfz9zR3kPUtEgwd9v0ajF0C3mqNOto79f
30MFuhBmANxFpQR9Oti6NLMAPljJoBeTxU/LXH261eluDH0rDMHofM9mv+5d2zl1Xv3CTLfzPOKy
ajuvuUbVci3MmSPtWLj/ZSRqF1VGMhEsty5/lal16iZtNwmyhpT+HBbBUoT/YbLXQmNMrjJ2WWHU
WVejCDe57EXf9b7+Jb8JTvYta7zOtW/zn4WXH7ObNeW531w7l3cZlsGeooN7AuNVMkZ61nWhVToc
8GBZc+RqeF5/GIAbHjH+vzAVZx2w/N3CWxyXtH0sxwxCQXNuNNQ34rh8AN0Dcuwwa2OILzmt5VOw
Gm2GtumBkLdEXrjg9AgxzF6n0Utgi/ZlmEt8O6qnfE+CZC0eLwfj03qA9QaRGOqZGMu5PDi1yDPL
TBp02s0QtZnKFpvMyQzP1jh3a5KfpiZDip5BjwZ51hqc8fOMLBI3jAThLYSG1+cxCCPIgDNvcPmT
A/kWfKduddJQo3Y88wAe8vceJeo9JtAL9ya/N+/A27KSjnz2cRf2fwe/s+upGSBo0x3YL7OP0DoG
8a4P3li+klopb8WfVf4fad/VIznOBPmLBEiUofQqU7arvZnpF2F6jLxEefPrL9S4m1axdEXMfsAu
ZoEBNirJZDKVzIz4zCcWKCAs6GJ9FsIw68cEjB4VlDiVl+shYO1IYE4XHbag9Jl51s83sq3Bj8/U
bh4CYvek1U+hpW4Nf8IVXdim5Asu6Ms8Dv3CGKAGXzboRS+YykCUIQVKC5Mw/gT5cGKTUPDWvoqA
ejOyLGO+FvjI6ReEkHBOAaixsTRM21UCCYPVJVsgcKniWKLDBBzbeD4oHjofzJJPcny0EtCxiGb2
L+84rJY1q6+i2gWeFy48t35XQQCrh5tPtxgHkMudH3p5b+ugwBV2ms/f0/yRXoBdELgjs6nyeRys
Kt2MnPpxm5WeCcbQYGdom0F1i/ouizBdvzNB4nHdC1fkdc8s5YfhfCmbZxoBXt7WD/JgSy+WM3r9
9ld60t0TGN1Cl27flJ0d7JmtYKAFPE127oDXzMvQmSv4OWsHb7kU5PxQYGwZHV/zusvlTYUXTWsX
hIIIshZAlxBcdYOFlu8r8/Rfm7rtsCdoeZzcvsHL4kYynVpI67t6LMDIoqJeBWfiS0dDniRaji5S
J2CburmXp28k3pn13YgRvOa3qe5T7Z1JYDfOE6eQf9T6PxcdcehRYNcpOtzxQcAdS780grhVYW8G
OVTof9gdEUTLNQvRnY8GYPBFYxKJQ5AnxhJizC2yKhRhshPoLgVusVJ/gxF4xgILGiQVVP48VqUk
l36CgRnoDPjGMRsfFWsnJaeg8QrDDazELms0uuEfwfPhWiBYAPNnM6Fd0HQdgDGsZklbRf2Im1tl
fKnZQfn3Hv4zI/mjGI8IRWw2koHkux5/sIkcpDByr594kUX8ESvz1BjnYa5QVW1jukvzI75EfOND
bnZodBagrR3o5fpxp61F216dyLNN6L2i73VziPvv1w1auxUgNyPP6nUYZue/CBjTq6psoB5i+hpa
Vqrod9SB17EvptELh2DyICsr4lZcW8S5TIcHVnS9g/bwPE4NUqhG1tyIlyVPTQMyekeSXwrFHi2Q
bj1ft29lCUHfDy54UMKDz5EnJtfaTikkA1iNhcIv0Yxn1hjTJqXRKDhmK6FxJj/BCyM+7GYinnOr
AtnHhy9UIJ0oj2xljG6D4h7DTLeSwg5MvQ1ldWPqSI+v23exfyir42HORD6JMRxwmp6jFqpP0FSe
4/yi/6tov5efbDLRPm+DA+re++toFzvHoc1/v0jtkB7FRlsCrSv3kvISVwe9Dx+mqgftQmyrZiQI
jiLruDXNs6mLowp4aT1sMqreM6OGTlHqRU18OxRgHLxu30WCfG4f3ydmNiSlNCpgn9Kgzvlc1X9K
+msQzYZdltQ4HK7Y0Jh+FLMcOI1F3uskDu0qzqUj9MVvSJZBW3kYDNBVD9BLgNCF15Duj9SwRBBe
RNZywayOzFFRZmsraUNMl6EltsUozyCkPF/dRgghwD9RDgWl8rnbQCkhI9aIbQzZKSs3Q/KAUG0b
1VsoeoFfddAFknaO1EvUyqcBSBZ5xUMSiBFzdFuBy71NTDvoRWd+dQVBc4pyOHhAUI44h9OkPm0i
sNo5TQmkSHEzHPBmIicDU9P/wTUXUPNPWRy9uEqYzFRAMao8mWCli3VUIntjX+kiWcuLmDl75wKK
iyl1LOU5abCIWmA9gEwWve/th2bWAovWT8ECh4smsYbX+D5kNQZQPXVyc/CIkZC5OXyjTJ8xi51B
pAsT2aJUQbRrXFRJaDi0RYWlLFUUh4hV2GnVoge+cPtcF4WUy+HMz9UEM40CMZJ5Yc83rswKNhNE
1hDeGX6nTHHQMHVnDsG+yaJvfp6h2li3f2KQgiRWfhOaMvpFajcufRdPxW8a5mavO9KMd/bBdP57
+Hf0TqI569vPVQcxk1w5ptbZaWiAfWUjGS44eljd/4dIg9sXbweou+Da5zxKKlJdHfIKOy0XkKnI
qacVozuxysWVIvjOvSzhw8AlGOdWaScVJqi2a4ykHNXuCCZHLbrpM7egL6A6Ta23EI8H19f0siLJ
YXKbnJVTg5FBYGrKIY/usgYLydwmfkqQJrauVpwCeZfEXg3yuuY0mjulP4TNI42QXx2jQNTxuXaC
F0vAC+tJEuRg1BQ/p9aD9z6pfxkk2bLB/9evo0+r0YmI1u1Z+JoLfwpSbTUqABNTtGQY+XfU+x6u
r+za1YF6yF8ILuxZgWr4mL7Bwsa1XWvHGpf/JN0ryasvC0owIijOSQ2rmRVccTAqyASG2UMtlRtG
QUCf48NWsHLrG/RlFuejTR36WYp+IAeBCDzwbiChmU8TiLesg8wU5ig3ouTPGZQMlhnVEk5dUqOX
JQ5B5u8fmZoLtmjtzgWT4V8YzpYqSgu/nOramfLTUD0bUv2tzm+LtNkYKImEoAkXZGmrF8cSkTtt
E2TM5LgBYpuD6rbYWb9hnHo7MvsQSc4E1qju3wlLEVRm6bRPqmZQlp5H8QZ5aNMOWEs5aG5itGtJ
tPfS5hYjyI0qYIS/7Lqdz9UCjMtiWBrkgR7Bvoip3gDC3jBDMzWrHJ9tukCxlQ5jJa+F9YBpV8j/
toqdijgp1td48Ru4sx3kU4pqMQw2DNvy3wftEWSLWQPBAtxgkN3oK9vU7mr6/fp5F+JyBx7yLSHF
AwFOIfqC8PIgdw8FWEXIhoFBWEozmxmgfNJcBZnBdejV47KwmDsuedZJcT4CmeFVQO4OkzFsO9EX
zbx1/O2LpyIESyROqJFymb/UQ1NACtraIZPsgjEBX01N++26IZ/59DUQLrHvraqh1tDUjmLdgVGt
IW+Wta2km0y7BUujU75ZZFs3t2bxs7EEi7gaDBb2cedEKhNN6ixAq2kDSkbZnkCbEmKkATTChrVj
EhW9qqzlM5Ae0yEkjkdVcJ2en0yd5bEcTECU2PPYnRrLptHGZ72dqqXdNjvx+PdFS/p8PL8Q+du1
M0lajzkQO7ptiGcU92MyYTCucPNwZjDCXCrD25hoWmXVP1UoNqF1E41H/KgtxnuSXB/w5FdIN/Xw
kPinPNhf95xV7/yC4N/ugzYvi3mUySkhjAR9BrdPRYR/Aiv4NqJM8Xspna3Q8ZxfJYUbjMcw/H3d
jvUcUINQ0SxwBfU1zg3lQEkjyQRKmoTf8d9bpTJ3FWVe7E/gOVe3vfGQ430Jia+IE3n1BCygueA9
VVk2oYEB0MorG0LbSju7j9p9639X+/e6FKkdrvr/Am9e8MWHYYm2hbjv5gW1pq06DVtw2nusIHZm
dXdBaWzlmXshFfGuiszk4nQ2dIMqz7DEkl4l/6NLyxAMmOOmUN+VLvN6wkTfi6uug4f2z7l2tOhy
m9qGWmY1E1Y2IuOGkAHKkewUgT3MNKfbWHmJlHE3QJHPpmPEkGejmdaS3uTEss3a3xaGaKR09bTM
hNsKOqPA2s5FHg09622sm5UzlcM2Je3jEKqCA7mak/6FMGRuqq9j+CCdQkCord3rt/h4iZOtqWEU
W5CQrn0TI7n5v7bg2+Hci6RWp5k1UKQYkCuI0OLX4vUKIyi7XPhkt76NX1Dc7YSp+iKS523sml1n
PJj9W6OILoX/TwD4AuF8JTeaSR4b2EOzANU86CWgCTdJD5GPx6rcw3A5CfD5W4tGWYTA3PHHfEHL
IIYJ6+QGHNZoh1BBMbXrML0DMZHR2KnlbUkFKbhoSbkYAAnKxIwlgObEpWhc94MtrTtB2r0Kgsls
8InjX7RonruImqfZYM77lqM5Y4jYVhsND5Q9zvXYveryCxgusJTEGM3YAAzK7HbLPirMWgUFutbi
je8PArBVt1+AcTmfYjW0qEaAlWNuj+kt6zRnDH7UhegpRwQ0h9NFlDYCpcI3EoCi/D7utwqMoiZE
xwUvbqI94kKSznABJDEcQaaofwTZUyiPm6ysn67v0ToMGq0xOouxMJ7crGRFmNUTwpKCYcBeHVHH
fhrAtvO/oXCBIk9YFeDpo3KGRt8pVvgMkcNtnFuCz+TVmwwj6P/PGC5UtBFNg9a0EGPx3T+FW83P
PT3aNficLAN3En29itaOCxCQgOy1tgAcBhpD4jDS2XEkagUQ2cSdVRRrQssYsHQZutbcilhhDL2L
7EeUmpPXoM+yxgRUr3pqOrXP13dt9fwaKtpy0JkHfgLOvqqs08awfEDrR2THg1K5auOqoSMr/6WU
CfaDv1CclXWKoZOcAUpR2xs1GCGh9jhkeH6T2+Cjq9K9igfMnkFm6LqJq1u4wOVClCYnQxcnEnIf
eEcLliK0XgdDLyhkru7hAoWLTWoC0m11ts7U3CZ9ZGBHUfCQDupvVlmesLVjNUIt4LgINbVdaykZ
jEoDr0MhuGNbtX7XjFaweCIcLkQpad+ZpQyzSNnYw5w1lhGKz8lTW8SijHHOWi4+hP/apPDpE4Rg
Mz8ygWWFL1G/D8FDmUBsoXWm3rfT5Gmy/gzyc6GJJiYvx9HnT8QFMJdODZKRGlMG4Kg20bT+p/at
YGMOEJtCKCsTaZuxp64bbasz3R7JKuvA3gEtL6KC07qjjyBavx8zWfSyc92l8DB+fgvlDdXw7o49
buKXpjvq5kNThIc4fTWM96QS6eHNO3m5+phXh64R5kf5gXVVGRmrUgShKpVtKIN0xWBHam3nyn7I
f4wpWoTD/3Kff47kQOUAM3xcRBgSn5CoQnDFBzpmrry6+V6rv0sRS/J6hWWBw0UAqR3juPZhGgW3
Qb7PIhDp/UyrXdY9jMpWIfuB/aralzJ9wNiMez36rJfI8C0g4+EURQ++Z0NrpbDpezhX1Xh6dZxa
DwTbtlrcsuJgNW5M7bas7ACEI9eB58h9uZ9/cT8nGxc5TB5M5dglMHpSiJ2io98fRAd2tbTyZRo/
gTl2UpOmCiDMHM33sILRnYFMFtOQCUSTxnZjjJs0+Oe++M/j+mUZdy5onqPLuYPb6BLF1rWvU5Vu
ry/e+p3xBcFlGboRtbUMEQDHKk4VhESj4pni+r8Osn7ivkC4uxcMw6Y0goXZwRufrUn7euYpIKpd
Y8OM4bFJDpO0uw4pcgruxKW9nOUtAWTuo4eZpge/yN+vQ6zfGF9WcYfNUH00ZZhIaku0EufVKfeL
bWucIrBR/Regr3yC2yOIWfW+piI8ahST4FkcOCQ3vW7I7cLU3q5jrYbiRQThbnfNLEljzC4H4qPU
QA9Z8lrjBbo1N22AcTTRhOjqGi7guNvdYLUCBSjABdnvMrrVmFOad7kuCE2rzrBA4e52yIEaGNkC
SpdMe11vfyktEWTr1w3Bs+P5FZbKscXyCBBRWbkhshNJtSvpPi031/dn9bya8zOMImuaxcuEgIOb
NHGG6UMyFCdJU09GJr8aFX28DrMezBc4nHNjhiRpfRVxQe3f8JSlqF4cbVTFbvTAkyvIxe3AiBeC
2VSAO/vyRTBf4HL+R0aprttpvkTQUlV15cGfVBsfj66fD3aeVF5o/ajz8CeDzAwrqZ239Q2lILW7
/jtWt3PxMzi/VP0pV/tmzkjS9sA0dqzR1JUNg00k0QjzbNE1iznnzCyd9fj6qpw2+6XDcaoYH3do
K+7fQNsqiIoCsy5Y8evEz9GIi+NWbYIwcoBljY6sCSLjahCZ7y5wjoEkx+Q2UdMGI6Y9nLQct1r9
G506DEOSkezqzUsl14LTvXq7LNC4vbJamjR0wF7J/TupXozuSKzX3g8xs3DM2WZsWsEZFAFyO5bU
vqRBpQfm5bEdGE4unRQMX1TFbaZ6uuGponLQavz6spBvWNbDEDJFJMShN0GLgErDFDfP1x1+vVVk
gcF9Gvg12n3yAUbJqfxgRb01y3l2GG4lnaukw23Zx3dyU/+s1H5yqDa91P60l0wf9cPoLqpmdrcq
jb0iVX1IpINeph8LMIpbkOYV/FKycmBmNcm5cU+f5cm5UOtLjZxBxMhJVTzr18EW814YjirYjsSY
yiyTQ9g1W40lYNREpIr7/dBYoiLQJfEA1mqW5NNBno7+2s9UfJF1Bgz6wu28J6MDilmMgTr0G/5A
oxi91Wu78b7LH40jP0o3+bZ5AWtM+iDdjNvra7F2Gyx/xOw4ix/RqGDyYBKWogQV5tArm0JzDJUK
guEaCoin/t9xtuYNWaD4GDOEfDFcI5ang4R3o5Rpt0EJPe9/t2aJw+U5EEuNWUxxkFHF3al+4ZUU
sweaqAi/Hp3AcERlvM4aPG8QRu0KtLXBHGq8dMZk15nbNhjMHD2wt8iGaBZ+/SrF0DYUcsCHiq72
8+ULejr4iQZPSRMnpaNdtDcZ3oAhMzGEpz6HvGJsSw0ojHTBSVkNGwtgzjuCyJLSAg0bzkjLLRRX
t71Idmv1Plkg8EcxzHSkUljKwUQKPG2YASlMuisgNn3dNVYvSXAFYtoGcnoo4J2vIWjFrKHo4Rp5
+KiXXoSGCxlZqeZhPloAtertCyhu1fyBdHKez1Dlg6b0tlHLIHeOBXeICIVbOWiCQ71mrtVJ0Y2F
xoAI3Z5C8trViwrNzeAwpiqa/zkQiFlLpVpjexSQKQfRzQi5DRlUPvWdlXpxktqlKrj5Lxmd57A4
T/Sgwkp16CidbxRLuyRLKCCb3E5O+uN4bzzXt+Te38juLEyGGf9uH/xBUnfdQdYO9QKXz2xIleSx
8vmNNO1N6ulonI3vSXBsFXeMBc9alwOz50by7wxQ4E06JMK4K7eWHXg0sAPEfwjI3meHDGJs1mS/
yXb6Um4gTt7YUE6VBJ8ba+dhaS45X2Y8IquRocF9pmHTxsdxRG352axcQ/lxfV1XHw6XSNzJ0zMr
J30AJBIfEZLbsXVV+ajr6CxRd5WxKaGRXYrm+S450bgV5g6haXYB6SSscG0XpwlpPqZC7SGABI8d
vjUv/uOxUW3MtLg/fC8QvW6rImfizg2ZkkjuYkRskORt/GfjPn6rXepFHl7htgE29CF2TRfi8nv9
sXSl9wasFdv6G4N3M6feIW2yQCUa73fq92ojP0jHSPSdtBbaZ0IDCDgSCKrwg8aY9poS6N3jDhtu
/WgAbYPo2loLUMssi9v3Ks+aVB5xeeS+rYNdRcq2vnBQYbVguUTh9rlK9Uib5isqQ0CHPh1NT2Ca
0MJfaoteilSClopXyi+TvO2tjT7K3nXvFhk532+LzEbDqy4aFwGvFA+9hFFDtA9mueiRdTUDWFrJ
fw81mQQ9EPgTyg+Vuanrm6l/NSSIy6ff6vhFLnZ6uS+nx+vGrV3OS1Tuu0hiA/q9MxinldIhmeix
T/+AivatHqVf15FEy8gF/aqTizwH67tDx3tdeRm7p8b/8z9B8J9AcZu2OQ1gDEkmh0QEtK/TZkpz
9zqMaKv4ec3JtEK97edFAysbqg9INFpzX5G7Tvd65VesHAvFlY1sfx1XsIJ8ih2EQ6fIIWAD/VuF
EnanPOjk7TrGelT7+93E56G6CW6CjGGXoh7NpB3ouHrpm2n2x0onH7H5VJvR7jriepT6QuRO92gl
Var5QKzKky8jxc0gMSK4+FcxICSLgU0MQl90X+W1WSv9HEFIG94WVo9SkKUV7c/rlqyunaJZpgZy
M1Pn105GtxOEN2YUiCqPkj1C7ikdXSKpkCi6C1A4/9/wuJXLgmlMQE6EiFE+Vtqdn2yS8SY2v2f+
wwBWnutgq863MG7++0UUpHIUJ7IBsLGDPLq2r5IaLACC7vHVaLQA4UJtEnQ9nvcB4velB4IrR44s
1BrMOzS1CNxOtFlcuDWCPCaJDChwmqoW2nO8ZvoYhyeVHKVG8Bq+unZfZQD+MZE29chSH4kKBQP0
2B8U041KEd/AesK5QOHcIdfwlY+WUYjnncK7ajft8N6+z04MylWxjTeUwo5cdZ870inbyJmdnkyP
CPbvknRnTskWv4HzkqbVQBKT4Ah0P++gfhS8on/x17dnokPRr3Q7R99SZ3LGN9NrHfUw6U6z0QS/
4fODha+VLn8D50SoAw9ZHWAdWvBVuFnv6I/Dsd52u/ij/Bk+qCDu9PBwr3jXD8h6OrqwnfOoNCej
UZfAhUiWKdmotRybHfnl/2pVG6/h8obY5Qf6Ou4YGuepl4neH1cPzwJ/9vjFCfU1LUmsCPj608kC
Rcebf9PHHvZe3kCE7bE9+o/kFjQzwcd1w0W43MUeGzXTjRx7DjLzCPUR7TRJnlDcV4Dy+QmysI4m
mEcYVFgXVR+xf4RYRBJ39lQKvk3nH3vFeT6v/gUM0Wtfja15EUEKnIb0t4pvCMhS2LL6ZwplfNbI
qFGL2oNXg9HX1n2yYCxQtXyqwm4East+Sb7mpgloZ1IQ3D0bqJFG9eb6jl3EIzC/gOZMUeahA4Ji
ybmn6BFDz5gEzvKkal4GP0XDMYndHKR37nWgyw9DIIHiERxc+NjHf3LxACW0EKNiFIR6xDqoZow+
VkgV+3X47nf9rwmTzmGmOqTI7xVNVCm82MqZv0cxIC5PwEtk8t36aVP4gV9FhQOhcJv2G43exv3G
IG8RNb1a+kYNwX184aIzIBrHZqJu0EPwy9pSrdWHOikcxRjtMXwYyOjKvt1RwXf9hbec4Vw0VlcY
ymW+AcNQzHCT4U2zplkkVdK/ZdabKYnagi+SJx28bWgRBwkFUpuLhkmKrCYMKhmzN8aR4NtaBVPd
dTe59EfQiqECBX4q+CTYPM79cSjTgoatkTvMJDLSJoStpMksG2oBIg7DNWNAY46CLopdysXTKKgo
UiklNEenGLN1/V5Im3rJkY3lsqAIBtcD3ZZhcC7fVnKSVD7Ykge9zm3m60ea6c1GGuO7UJbuslrT
Dz7pbxRJOphmtZdI8VKW04mRIABno7zp6vA+VxNtm+rdoQAjPl6SiB3IaicIA59h5SzYzT8VJC3g
dcMhvShy91Vn6mYSFiBRMDZMyXZyOJM7yhClgyrHEEJDzXfk4Wcw6W6sBI7VibogV3begBYjMcHM
C/JFnh6wZj5Yf0ZMqRbKIeioHVSPYB7f/rN7AcQCSSmeOtD9zYW7LM3KjI0BAgGCkF/LWwM0mUKR
nM/qIbeaaGmClODcvYU3A86L61SbYmLhWA4bfSPdfgxu9gPP0yjylLW9HX9Wb4+dg8aF401yV9np
65P0HB7YO3VFDz4rURcT+5ohE2iSgddF5V0wLnNFTWBwMSRe3r7QsZps2gy7CW9dVdW6ENJ+VBiU
lnThuPzqjmIudkaHYgDPCYUJ+hLs0sDWYuvHODTOwJRjGk6CGLhyjmHiF8wcixc3pp5XYOlpARMV
DR4hjdsmFOnortwfYNKFEDH8Ew3BPDO3WYLdPZOwn0b1qPm3Xf4NJGzN8GjW3zRt1/qi/G1+POX9
Z4nH5W/NCGqVMYoLjOS4RXWbjJh8cgbF7aeDJr1bqt30L1K3u342Lud1dZD5gxgb6QCc1rI4r006
ZpXodATJ1U5qtuaD7BUO+d7otuFqbrbvtsnPX9ch1zxkicjZqU5RkbEA1yTL5LtRLQ5DoN9F0rd/
R1EVGY+/4G4ghB8KMkprftmCYJSejl7VjPuyql0ljwR+uBZD4SDKrCCK1xOV9/fG6pMBZDfYtbvw
Zth0e3yOO8p7caP9ROYt+rYhKz6yROPcHmynvjLmQGs2jSvtjC2mA49oo7xNbYa5J8G9vHbIVMjC
YdbfUNAEyz3397EZlqZS4pChI1WtfycigMtvNXjfEmG2d3GMKWV6K2dAQNdQum++QdjSliUbtXLF
TW4wx+z8QAH/n+nggYqWXkrITB6GCbhzVBJjALszasQo+VnRDypoXVORX8xezJ9miDARNG5jvg6p
7zmGr1fEr4a+cPJ9fGeeno1fZG/dTgf5KXEd065dUA7gXc/9d6/XELIQfqk6hy4ONRnDwldbxCxQ
UOfoigYHhS3McS4f8OYFXMDMjrPYtjEPaFixDkHjDry+nYuMsHDMZ4IHtS09FTfVq7Erj9Z+EoSO
z5fBy1X9so+72XTwJeYsg31k+z4AeLqDrC2i1kZ9KuzkN7spQVvZgcdoR+5iu3yTDl7bOumP0QX9
8L4UBc+1K2K5DtxxNKTYCGQDP6epPX1Hn1D3OBou88gTK9x6M3iWq+3Km+gueXPwxnd9r1fBQcg7
qwIhyPHj+IFhFlZSwMMi49im26xOXaV/SEI393+D1SwT8X6seDSYJKERic8PzFnzWUXaVZVmJQ1z
1Eh2aIs2tx4t+PeRGdlpDFUikRzJyj1BNRNt4ibaInQ86p87mTR2elnJ4BFLcpQcG/NnFyBVVUkv
WMeVKIfcE1nb52cBmqTOcXJVYX4YydhEs5IOU09A69fpovasy94pXLAGZu8V0GDjS4of645DGhgZ
+p0c48V8pzeNS23UOe+tyN4Y7uC07nTAFJp0MjcY7rzuKWth9gybO69lXI1lWwKbOPWf7LW6gV7N
EYrXJpzUYqjIqei+e5HfrsOuLezSYu6wmkkJh0mBWmfHAdK7/9wxPq8oPvDh/Zh/k3mCVYKevsIM
8f+XKo/Jdm4mdmw+K/UNxn5JsB1FwtprudIZIHdbMdTXGsZmwKOxbW6UG3qcjpYn/a5dqDootnys
BRFm5YyjUjMXMMCBgzSUu0XS3tf7RoZv0mI4tNaw9UHSZlh/VPqB70zbV+gW9VjBIObqvqGTC1zj
loxvMm7f+i4v+wSfpUjhmx0NemhAi1QjVj0SZimQaMb+afyHn9aqYQEe/AI93eCj0V7TaB/JpwZV
DCiodS8EFcvpHsIJQfQjbbcdkitR5rtm5fIXcJuZ6GABKHMNZ8KfpAOkW8idVuo/rx+By5gJrTaI
XhJ0YWszEe95bMkk3Q+GumZOmzzJuW3EhwZVYe1Okg+a9vs61uwL53fjORa3bUkfS0U2x+ex/UG1
LZ7k4+FGiU6WSMJv/h+dAykoG37tHZdkVGqiwDuwd3gR8iT8Cd2MPY1E99t8efIwUFWmOshxofjA
t+CNFjoLBmuOy/iKbJjpKOjwVqK7sig211duzaAFEl9b1qspisJMKdAsOu0yzd8kVuxNvfF4HWbN
IDB6aGTmdEVHKLduaaKUcTv68Pkqu6NW8DFU0UlG6UXTVdHH5ArW3NGl6zM1LpJd7vI0TCVL1QBY
JGbHtg3up9HYUjysonyxSZJmJ6v3CgVLUUlsa7glyhPG1m+CWke710eVJALTL5/M5zTl6/fwS9yU
aF6rW/yeSfffik7xtEo5gP/mECfhfZ2ZXqqMLkW5QqdaaA/5P59DwIMBC1/xoPDD4Nn5Oew7MiZ9
EzAnr6E3hRk+xYHIFx5rnVnfvvl+faNX/AljAShpQ6UBMqx8RjEZQTVmDFOD4PPEMMR2TH9MnSBI
izC48KX7RZJafsjQWZ3bk7/Nx8Atocl83ZJVN1pYwrlsULJBVmpYooG6o/kuRbdh6oax97+hcFEy
ZFbbaC1sMUALGtyk6h71R2I+X0dZXzF8o6sGJM8Qkc99wFSmmMINGchtQnQM7ywMcY6WIJSsL9hf
EF5QEuycvTxV89ZLp1y7y+guHp2hFTwoX14rcGcUsCG2AEalC/GWMqd+PFAsmFTjFbVv9kwtb1qN
geM9JU6v+CDSEb06rC3f/AKAjnpUiqEBeb58aUyTyoJkhWOaGGgcrRsMz22tRqSOsXItm0jr0OIN
qWgUETkYNIzHmL0t4QsGOUH2dlv4H9f94PKenMtcsyYMqjZE4wdP0PDakkrFdwU1o8ztuxBNqGGf
eUqdv/dj3CIuBpkg/l1u2PndPLvN4oO5msKs1QrczU3gZuZt7L9YvtPHj0V+M5DDdftWyr9ERrRD
Row7hqLp5RzMkn0tS0rsVBiZ+yJ8k1XdibPRMSi0TXOEowFyhumTb4myusuVJeheR60Nr6CGrPJ9
DhPSHVCVIz9uIrezvmuq57eHXntvZee6iatAKLOj4ob+/IuHi8gHaUJdIENl7bfB+O5X+6B9rchh
ElEnXnojLPoC4q8tzKBSPe2RGSjVN5rgYhJphF8m+JCnxpj5XGCDrhU/qldr3VQ0jYFcajhOzb2R
b6XwrQp2ZX9k5BjUggLi2sIt4Tg/LND10lYt4FI2OqO8n8Zq60fv0rBrYhF78CqWhcsDuotUQZ/3
uRt2E8ZiEE9w5cuvjRnvNH16KNTKk0BYzFTR+PVleCJgLQCNPEbTCP6cf83ihOlSEwfFfB/2fWZT
uunNF5/98z01Y2i42PGuB+YO7gYp4s4cix66r23xWx8fy/gmHDGyLigdrvmcQVG7oxRvcxeSWYoC
oTOVzijKg+FDsL5/uH56VoMRrg582X3GP26pWrlkOUSwGeR5XYNBpu5noN2p8T5DB28iqrWueQHO
6F8wLhihthu2bYoL0QTfSJTsdfqg68ym8h4codftWnMBinrRTKSIjwbKbU/Tm+DADrFwJRS+02o7
CwTpII/5DygY04FaAjJJ3FXnjhZWBVh1ZajhWNLDaEHu2HqUqKh1+zKNwH2xAOFWzSx7CZEWIBMO
Z7Gvo5+TcpAxoHHdltXNwZM+smKUjKGQeW5LzlhNkwgwZqIfM1mSdqgqQKUgGN4pptRJ4GeCI7SK
CLZ5GeFOlkE9d44Y6mGuyz7uJj/7NScSNXVKaS/1IJwutteNW13Dv1BoPzmH6jTQXMZFAXcYd3Wy
L3tmWzqSVwHMqtctYLgwZ/h62bY9YPzUM7rvbfjIotfrlqwuGt5JQF6Gh4SLeRkrDjUwFWfMIeSh
izeNfpAt3y5ix4gEoWHVGAQfGSyviA7a/PeLKBpqIB9Vwfru9HW0YaPqxGn2bYAQ8nWDVrdmATP/
/QImzXrTgNoZc5IWjYgxZvm8UTHspvgPoRTfYH/NmRd2gRMZNCVKApwKypxqa77mU/Bftn8BwZ1U
FI+DHA8uYIgJHnUMuVp3k4jfcH37v6zgzkytWW2pz45cK8kmxLhSsi3RnRZqhd0JCwezu55XXRB5
vuzhP2AqK+3rUgNYC/ZEW+9r1FSnraS/G63pNjTzuklDO3Mbo82x2yWT9b+tJ581GDT2uzIAPsJr
S547bevXooq/wMt1cu4WJO2ixGTASCvLpSFGlkG8K+JKE/g4P41YGkUPEiOAKIFrNV5nbnRyoKLS
1apvYIADPXao9UAb8twUVR7DUBmA0rOffm6Xo9elD+g1digm964f2pWaLVxjgcW5eqj00UA7YJGt
smkP0W1xW7zglWtHJ1uzByQP9+2O/vNX+wyKfnosFi4o/ooKNVrjI4chvMrPauml2W8qiuDz775w
+QXEnJAtokQcpI1q+rDLyF/N/GNQfiSW05lPZk9sWRP490ol7NwgLsT6EEpU0hIGscJWwJr1PT9W
0EGVtpFrbdVf1/ds3T2+Vo8LtLTDcG+v4Wu6AtWIGrVuOAwO8u9e/yj01+tYlw3o+PRbbhXni0kz
1HodAkwed5knO9Gr5mDw8bY7VLtkb71ItuV1XnOQtuq2eoxc9EFf/wWijeQctP4/pF1Xc9w8sv1F
rAIz+cowSaOc9cKyZJs5Z/76PfDda3Eg3EFZt/bbJ1epp8HuRqPDOWE4kLrE0UYNkMpKd5ieMW4P
7rZXpbocFEGNlRtFVmbDhGWM/6VNqEGaUmjv2NmOHQw/beZG3p/XSmQx7NqqqYYVBgpxrl3oN8GD
XngmJpGWZDf1Xmnsyhh3aLQLiGifmipwxi/YDdZFniK9MiA3aNKnwU729vSgB1QmkGvsxJXRrqkb
QQYi+IYqE5vLYGmjMIXQfmw2uXJb1SOAILdK+zqCHjUfP84fruAjsqMgZEnrlNDwUvQRBiVy4JJV
d5lkCrQSHSUTYhQQ8i5DDjGk/ADLWdUdzD5A9XEXje4MFA3R+0GkFhNkwqyKpEmFvGC+NLursnxQ
6vvzJ0d/8jnrYELLUGdVbVMRy3g/ze/q/J0y1iqcfJkKtoLQSAYIsKbuaZmlOxDcO5Uc3YaY6JoN
/SIurkE34SW5IfK4L1Bup5Hsz+7v6kZoLKUmSQzRgIF4UvP+mGThBRCEDpkWHxqbuAu2akoZ0I8T
EdwPfPtHlm/ieYTmK83PVqKLoM97tcNllEiam5EPkkTbKF828gJSpSa5XEpDUBPi2goSCAtIKXh0
sm10dUm1KUuox+mjb9SjX4DtdRQCd3CvopUYxrG13mrsBKiKKA4Om9yy3GaMr4dY8XL1V2S3gmPk
jCjhMlp1XplzNPDyi7UcFdfgTYqc+C2/Nfb1ZbMLAci3xw10SCZHfk32oo499/ut5DJqGk2nDiSC
XLkDEFaeuna/7UqvIYujlM+pCNiaf6qfDWbmBa/pydIqEhrMQfkkYZ7Xem5Lb2k3quhu5aWztCKP
/S7D1L/QqetGq/cLhq/cOCb7SbIv4Py3SWNcDlH075sbtID9KYu5x2VwuJWkgA9MoH6KQm8sb/tl
h6qOb0sOQDGcqbUEqQPvHNciaQBfuZ2Wh1WdxVCvzX7n1oXU/566xzQK3Ajbm+cDJ89C6ONaxnA2
Jc5lLLPph27Keho4040JfLT4TbGOwVyCFsCzQhGsHb8bsBLHGGRemmrVtxBXIyMytX0WKY5k3VqY
MlrsIxhGqvxXbxgCJbnmspLK2mWUdSYo//AJMdEELhqAOaYYWDGU3fnD5AWv9WEyF6tamknaoY7l
luNbSlwS3aSzIM/jXXS0Po+VXrQNv0BJoUnUh0aN+Fha5dVQBXfIFwQXjkgEc5cWpVRZZdcgPaiC
Izo7ft2KHorcg9LQmAEhGTih2cIbikp1XFgIFKqeOnL02oLfKhGBCfHSHKwI/VfIl80kFMJiq50Q
/Mx5flu6h9iO9jEKvtN7K90nsXwLGhj3vAFwjw4DoWjqgiYabGGnjltgpMIKWnyddH5r7BtNRI/H
NeTV32c+zUQKALvSBDE2jJ1lx9dRiomBsJT8YP5O7cNCOxczCphFBDHHqS5GNMRjLEMXdH4zJzSl
3In77lBHov4Z3xj+CmJZgHpzypRUhyBS4UlRPdslCO9FUZx/cp9CmDhHkDeZMV66mMAfsKLhWAmA
GB/jSOCenMFK3BY6iuXYujfBo8TIQcdbsQaMI7vzrR45wa03fZQHAwi/m3xfPIfb6VBsZy/dAzX7
IJoA5sbylWwmuBZS282WCh1nuk0TZpEb5YDE1qfYXewJJCTZbsRr6bzJc+4qMMhQRnegJmAJhomt
WaEnEfbbMHENMuHB04ZbzB42pSfZT+cF8V6emGDXcLwgSVS/jPymc1EYuWFjElDvfW3Ot1K2bII0
RHdl2XXaLwwFXOkooCWzcUx00ZQDT0+MS2HWGJwuCCusOyxkLMYEM0NaXwNQKFMKXx7BiNOnZefC
iQqPRPUkOFxOPMFCGrYDMIGAbUR2+FEp+mIOZDTHsqDPHHt5H2dbhB7GGSQFIA/4BSi1PbJUtsw+
LHpr5D06Vcas3eQDxrIgrbuwZKs4AAQZz+tJukFdyryQkX8Aqj/5kSgZBriMIXXiUAdmYih4bvEO
GxsDFCYIrSCFbURXs0LySYXeg/6h1/dpmHppFeLUZ1DEi5jWOPEH+n8KY4JqjzYwqQwIm8IJo0sS
6IAVo9EdKZrfz5sw50aCJHRS8bLBObO+Ak4wo7db5HUN4L+x0I30P4tjyZNnaV/Psb5pMlt22qn9
1U3lw3nZPC2xYapifwwTR3DW03BeRIHVYWQdAdCM9kXYH4MCBbhetJ8rEsPEIEMu5qUEaLaLad1G
yR0NDI+jaFGTE8xPzpG6zSo/7oq5L6cOnUJpMVzsApuKV3UqqHD982fGN8PP70WVXcmZExQqKQKN
G87tlYmssS62KtgjJSt3RxFkBs84dN3Eni7Bu0ZmNxqibmmUbIJSfdsOYFRWYgdj0dNTWWD/jWjF
zzhL523ZDIBfavpc8O7mHSmmGS2s32Gp2mZ347spjYt+kjAOCjJhJ1ma7kbv2tqLddBXL8vUC+Tx
jhYrz+A1gRvgFceE06ULhlBLoW2dY2enf7LbQx/s5PAy7gQ5Ge/NgQ3Uv6JYLr6lzDVgdiG+aZMe
OLI+uHMZveid4aZK8Jz2zR5jrx9zpexnQLadt6Cv/BUA7Fy7HXM9Lqm9hCF9eujX+VV23W1sJ/Zv
is3UOUvoYOY1vWnfh8umdvR/BhhkRDNeUgxGbcS0eabPN7LiKsNt194p6TFHQVyEN8JJPU7UZDwl
G2p5mVrIAnvLsegNYEIDkGpofYDS3SSDva2UQfBdeSLXn5UNaGBkHjA5hkiTJzcD0GRDXb6WysZN
B+wfLkC2HXTp5vzn5HkJPASr9DpQXL+gOFhJbVUjHbfo8Z9BXCl4lOPUm0UoJlzdVnKYKIoufjsk
KuRYwehdFl5ZYN+9vpHSjaUIYhxXFG4FTIFbyFnZurop9Wmv6gjYZZW5YZxvQ9OpO69r5J2uXVii
VUSuOJoX4wxxE7Kj4IFeAYCVtgh7Esa7ejFkV6ox7TXn5Xxl57bsZXFwWWXjv8M6YAueUlMZCDlo
4NGAtIrlao0NyHhGclzl1wiBjpztSL09bx5c5VYy6L+vZCRpoQZkhIwpMd+7Ib0I4tjFi/AeCfQe
S4qOKpnev4s0bSBRyGhH6lidPhU55GNtLXRaeZQfJMm1w1dz2bfjQ452obBYxLui1sKYiFL2ShCZ
KEWjn5u40fBTSxLMr1M4mh8Z6prBeBHr/zxZDiQaVAkwbYK6IhbWTvWronggCRUpyctmkrvD0sWb
fjQ254+RszkNOeAsxpIRDtJi684LFtLamiaBytg7hnofxmi6bqIZ6xCeEn6gxYXKlGR5ei7axeMd
KiDn6eAo3EFnd3MTkmDppIKvE3RDJSv28/iRmE+9cQjNuwK0cGXycF5ZXhQDIjEwCWwk2DY7ew6k
gjBpJZypHCn3PcAu+lzxIywZNoUkuv84zQu4+l9Z7ASHNUUYfUpxrlr6M5oLNw+CwsWA3mMTxn5c
lHulm2qHVPa1RcKn83rycgxLxXIj5sMtOvp5ajtoog1tT3DxgzkWkfTORkqFYTlwmYZuUQmme0TC
GN9YFmxpJjKEDeqHHW6VLvOy5Lmu/QnrjOf1on+KaXbhTD/1Yi7bZmkB6kJnMgf5Scl+AMPoG38f
bXpMAmNRDLtBp+cWki60Kht/v7Xzezka3pVcBMPNVQEYz3jNI9cFcPSpiIo0ql2iaeeOqZcBCZZU
IgIrDvQNPPpTxBeSpYrkJEuRvJvXZexWx2mfbueb+kXbGPeG86P6LfuBX/qtb22l0REh8tJv8OUb
YaQYdXWACSH/PFVwCbphTFALdk0CqH9QYra2V4i2Bnn3DZ1b/l8hTJrQDJlqNbQNotqPtbnPM08B
mTscwc2n6/zjG1axEsZ4UzkFc62D3wk8LpIjo0aniZJI7pmZwMQBMTEWItilDjRaYlNpUN2cQ8zf
Ae4ndsPsUU5agX3z5QBwAUGB0GL66bfJxxbOSqfkLCsatwQvHD/F4oUny62oOsb9QsAz1xBokTSy
zxyJALO81RH+bNL4nXFIYjCK/NKr1CHFgxrc/fsnonBfWHfAwMcXbCF7iSK1MGHy1fzcocgpiYpg
vJP7FPCFM2iuFyvPLAgwxh8mlKjNQyS6MkQymK8TocvdFglkzMbGTm5V/QqJ9vlz4l2AazUYv6lI
T9CFgohxOEaJq7X7qve0VhCmRYowDqMXeGz3KqQ0agvq2BS8Llj36xr/vDK8i2f1wmRf7qak2CCx
o35ZbzrLiezHFMPFqfFR2L/PS+Iq9FlCMumxrtNbu5+RWkNSFQATpQ7c3NhmrSDh45Yj1/pQfVdS
aixHztWIYxvi5VYHduVY49qOZM/Q0sdB7rzI7vDhZvR+gQq0gAejKONNliVXTT2JfozocJmMPiNZ
W2j0+d4fpGv7fr4FtYyTao5sOvaW7IPd7BV+8mg9WwIT5VYt1sfA3JCzprfKnOCwJwvcQNjRjZdy
k9UodoFoctI0B8FrC3wIL8q/MYJ48phnZtUjvHF7jQ6LhvHlNL3XAEwcfQCwzYA4ke/P29T/oaeF
upeCFyGC1unnbuqunGs674gNrmCfzWq+Qc3wBWzj+6SekKxlve6menJf2vaB1HO1Of8DOBEajye8
nnBHY0eNfZAOVhCpJeaswCIcwTs/RjBkj8CGHbfacEhEwY2nLsRpBsYWaG/yCxUQSIlsI0H5wIqk
K01GXqx3qHnFbidh8w8wlHNk+DNpHTJnu/Oactz3RDTjvpnWdG2TQdNcvkwqP6ufikAgguMuEIHp
WJVWmLGUdPoxC6MCtD8dAEnq26T3JM1PgGY8XHSqoEHA1UWRdezWoFppsZNyw5zKemziGAdjp8yH
qHxKRsEriavLSgST0GeSEaZBDBFF7Cf9ZQ1IUGnyl2lnD/vzH4YePJMrYrHvUxnm1JZmtKe0wofp
0k0eH+bqbQqxWvF+Xgp1pC9SsGJFF6gNXWZf0lkuDS2g6HHpZY4Mvge3+KH6/VFxAlHootcnKwkD
CuCYMsFXq7CMKima01kZUdu+nA/h3XwVA3BQ2of7HNJ6UceV85QA4tlfaV8GUku7IpFE0CM7Rtvk
WB2jTXxpHckm3C5bfdtsRQv1XIFY27cJhar8MrxgpkUTLSbUs3XA3qP/2I0CN+JZNz7QfyV8mVxI
ldie5B4SiHQzTEer3edC7lvuR1rJYNIsS1rMMRggY75dvPkqAx7Iz8afN8Fz9CZtvvHeU4B7BwAl
BD+KOHQaGID2pwwLbU2HOZkwJGlnLtJwEbI+z5FWUthKv1n1KqlGPCB67aXT3Fy5KJLnbtmedyTe
jbGWwpycFuTgDY6hS2KDAUlzyukiSzZS8myrV8Vye14YzxQoSgcq3djL1VlfsnrAZAC6CFPkc6Og
5gaOyXGpIt/EQuu/56uUKMCWTZnixbLwMJUqL7JqIQyVKYhUt3Py1osmj3kfyLLp1hi26VUs3J6a
QTWNg9YWA+ZXop+N6lnFJm6xYywCa+GNCgAu6K8c1hBC7A8rI8bagBXoy5vQbxMHRbUbPfAzXzpW
orEf3kdai2MsokrjXG8AXumSFqPwFUBX6Zi49++WsBZCHXqVF9sdiFTjht5H43097rL2LgkFF5FI
D+bFIpVZaMWYcnZlHQqUm1mJsKcvMDNe+ESqh9EvGDTmipnDkno87JH10Xb76LVLdzET0egSz0PR
ZEf5Cpx5IExnzEy3oiFXgCTuRrWKx8rklnO5VVC5TUr7VoveLVXEhsJLFgAZTfeegEYB9PfTj9Ph
oTeGtKRQg+O4G2qwrt7pWQgeIsmJdQHghkgYYwm1itG2TKYvvsIvgSg4T4d2STaz7Pfm5rzR0ZNi
r/K1XoxF0FFACwysyLOmKwK47VYpnSDx89xrgw6bLTcSnpznRXKNcHWU1H5Wdt6M6TAPHd5/mLs9
pIX90gF7Q9Ui0dwLz0hgI2hC6eijY4bpVM6w4CkeSrgsJsxGK+lTbT7ZGDU393IMvHvBQ5J/jn+F
scXIssvn0lQgrAqj3ZgV2NXvd3YX7GOtcCRz+aUYUw+iBiLaLuRG3E8tWQSTiCSjkdANllK3wGb/
OIWKs8Rg/hb1174yTgDYdnWef+hHV9+tDxB0B6riqFQ/IllrHNLquEvmo1lNfk5ULyHR9WS9ElAu
ltYjUrZt0ipOZ4zXSvUQThpaqjFY4YbvBE6Kvg9UYdThvgxlqlKmViZ8czLCXdsiL4i73/XSCNIC
rleiz2DpmFiCOTEhQG4xaA86P9TGyEMb3HfqdVNsl5/h/PwN/1CQ8soU1v8LIsNo14NUL4ifaQJy
N5Q/bBOb66JRJa42q2SA0abO2jyqNUghRnqL3+KmWXIXAPMsz8pDJ4tyD/6NvZLHxLSlXBaEMtxu
KOKAmJj8XKK3cspd0msbdD0vF3l+CMij2TaukdWCFwvXSVbCmSiXTtKQge4HAZVkF5Z+n5PgPo2W
jYmT/fePR8ln/wAKEaCDnAadMKcc5SUklfUxN/2mPkamf14Et8SA1h4skUJOA9D4VEZcoe1hTgS3
n/XRzw9hZDoT1rwi7aqHwUyg30nuLeBtnhfLu9bXUqlBrdwfD9zZNiNIxRhB2RHXwHbEeQmcrwSF
UCLCeDhBl51eHCsJNcYX8JHgYNqkPKYqHl+xGr73k45xJTB1nRfGsX8MXGoymhEy3i3shT7OxmJ0
Lexfkn8CB8Ez5nQvFbNngSlZTT7OC+NceSfCGOM3pxBc2SOE5dmhnxpcQs44CvqT3NNbKcTYeFYt
iyoPKM0sGPJalEclu0uxyx6JmPU4N92JLsz1DQJX0lb4z42V6RFQARuzw7yRXXuNZV/OvfoYjoVv
COe7RUfIGIexKPYw0g0rCU1eAwMleQk49/3578Sx8RPdGM+yrD6Uqwa6hYBBya3aGTvRXJxID8aN
egxsTVkIPZJJvcBuDraLbCiSCeIQJ/k50YT++8qXosJGPkJ3I4BpZnRHq9tMjUL9ydG73C1/fufc
gFYL3EXkx+yzr8vlXLdbBHfA1Xpqe1HHoprTn14+k6hCob8i2BdfVkltMUkQoW/UHdZYQXw6OcWF
9HhFrsfX8Ii55QfM31xW28BPGyd9z3+noh/Bu8ROfgRzaeptY9EVEFSGIqcfwdR0nMA1hkUnUK8A
kaCXXbRmDZFYfqj6VJ2JHpE9SJ1cQmpW606r3ub5azUdh2hywkkQRPgO8CmKCSLqFKdtTcuuhlE5
47y1JNHTnR8+PiUw4aOUAOnQ2lQCXhrWCAZdf0y2eYrxvgq0L1uwj5+3TdHpMYEjRhtzWnIIBNEF
tlqX5SYeU7ePvVF9Oy+J79qfqjHRYyzsvMkJJIH0Ze5R1ZOdQhZVQznzNicmyMSPWivaro+RYJAZ
09GeET83xVuHHdqBvBWJNyvOIEKNExkFE0uwOokNBg16qfJTH7wJS5Wic2NyJrkewGs04e93dvRD
mscdsB6fu0rfnP88vLxpfXQW0/bqjCoaFmrcVahhKXEDlLg2BAovwLyjS6PwCuWgiyD9eN3OE6FM
yIgbY8p7A4EYhm7tY59UjrwrLuI94oemuPW19IAYUnTeeWW52QCgyoGer2PYm13AM1NkPoECsdYY
enFO9ioKFab0YWJp6LwkrnX8lfSllt3IMcn7HpLmBhuXTelU7Xf8aiWBOcLSNPue0LusAea6OXzo
4Qbslue14N6XKxlsjLXqNmlU2IaevRr2/RJeYTRhyoCbr2KCXCCMG5IoYZGJLQdwYjEhSZZGs8bq
O3xYuVVldGssb2qPfXxdSdvzanFdayWJCUnETvo+1Wi0aO+I7unEt0VsgnwLX8lgIpIaKnG5jNAG
dNXOOPiS2vmF4stV59SyWzajk2NZTcW45VOav5aDO/YCz+ab4Od5MgEKAK7IrTto2ZY/DfUDey/n
T5F7Z600ZALUktlLkE9Uw+IpHO9AAN5KN0EPx/XyFuxxlWilQWAgNhOp9KUItCKCQiGALE3iBos7
hsBNjNxB1IoSiWKcC/TiytLL1BZROJLo93qJ55chPeiitppIEuNiKvboRrOlkkYJg9IXsRS5cusY
08ckGq7gRj9AxmNeGgjCKACeZr/1MgMCnLYHiPUsdaCzM947/aYVjYNzvWslhvUuJc7akFZqFvMH
ttaG8WgEgroi17RXIhjn6qxB7k36chyt+6j7PWv786YtUoFxHT2pDQC346SUAgRSaeiRfqv+M1M6
uPDQ7vz7ORj/mbXaGgd6TspggPgzByjHVg1f/l+asLd73jRJhzoB3qW4hxLFXyTdMWMRhqXgvNiy
QTOoidbSMpZsPkbaWxxuMxEA359C6penzudxWYyjgLOyzlKqiSk79g4As/r1m3IDXqcb+ar2kmeA
mXpZ52hee3wMO6eonfpCEoRUrrOufgPzEKgtTCBbNOcD+IarD08xyNmb8pjGRxmbxue/HDe8rmRR
H1i9VaVYiVKzhqyw+hGAxXSpsyeSqF4/Er+zba+u841u5K/npQqPmQkSUVAWMq5HpJ0b+Shj0dhZ
NuDm+p2DWtgz9su2PAYXjV88kc1t+N4ens7L52YcK62Z4NF1spEt9M0cjm9a9SiBDGJojE0my2gw
GZZTpGksOGj6J88ZFhNMymgIRosmOV0FAiWw0gc+sAkdSbS5JXISJqiYRtHIE1VNmfcWiCnHZyGl
i0gEE1K6ZtEI7nzYp70xp7siexeuNigCH2Bv4RlAgKW9QI3kCOL2rXwXOxiTu0ES2ixeeKlvC9mt
npVNcJc8G8/EGXfKVe/a3qO6zb1cVAUQaMy2H+rCkuY+/PPxHrL+xm7vtFhw2fBFYGOEtjnxdmDs
o8vUsSbUI+ald6JklwaP2PA9b/b8Q/2UwdhGbyjBJFuQEWfzY5x3Tjxpm3QKnKoqXwtNNJfC9TIM
pADOETD/qE+dxpa6ATNeriLpMLHGBJRMx+43QxN7dXWIkj0R9fD5FSI0vjVKAW0b7JpRbhRtPuUz
Kr137RMmtGEi8RGLfbqT32hXragpx/XolTjmqmgC7J/OJtSLyas2H6x6H5Vubu3PfzMevBV4xD61
Ym4D4GEU1lhCK2ln3c4+uYwPaullz9Vb48j7ZJsc0hvdDfzzYrnmuJLK3At6mmHKpIDUTj1inpFM
z5Ek0IyGiS8REVuDMhoAAI9nX2JjkylGHqKpkWE9mezk1G+BEaxMXhtuNXNylvT5GzqtBDJRv+kV
KVUl6JRZs3I0kBK7Qa9jGIfMIrAu7vGtRDHevFhVmkwL5gF7O71disiNQ/MimwR73lwLXElh/FmB
67ZhDylGtrVU8C/c5ORKFy3C8NBgMcD7+aHYeG+AgWay6XDjEnrYWM9I4xjRVV35U/kEakgrvsBa
XRxcDO3dnAB2aGN/6y1t0h1MYJJRbOzTUDJqAMYeDdoAQ2dKnY76/GaIoiPXHlcymNNUMaqg6ehB
0Pd6pHp5/m52P7rFl4OftebXIkgC7sdbiWNOtZXCjjQBVNK0F33+kJUHw74QFt64bxgwAgJ9TEPL
jUUNtuZMLwv67dp5cof6PQoENsi19JUA5tRGLdLiyoSAptum+QEQf0JSQ949gvIQMI/p1YXO/OnH
B/qAFFkhAq06l8VdFXUHW8c8ztIn+qHDGt1VSEBapGhtvjsfMHifCPAtFmYEge0BCvVTwcpUTLpd
TAgYxp1p3mIKcVIuUlEFhXeCKrhBVMCxYJ6XnZUBC6VU1ZFK3UvxAmDuhfoCenh1e14ZjiVgzhHL
2WjkoOxlMqfYghlAii09cwm23wGfFhAHuJ7fIIY5kcLcG4Ndm1NvQAqQXm6qCtjldbYB/c59i1aN
gV7NeaU4Z4d5EBVwUBS1DXQQp18ICMuZZk1m5pp95JdN+6F2k2tIRNCa4YpRUWhXKbrLFxYmEyQH
wMyxMndIqpdiwNqM3NzYQnwr3icC8yOWGmFssDnG3szYyHUtkjI3sArdt+o0uSNG9LKkYeLHan/M
g+oqTYznEsO+zrAYl0GYqw7pltqZgtrep60uwnmjgZW5pOlyr4rfZOoGdodPDzjXKzle6ijH5m3k
jKDYSJcrvXPl9JDbD+e/JcfbgISGAQSKlEhAenEqqsAietSmSe5iQwZLFH0YuEGBO1qe0wA3dSt1
on4Y77wxjfs/tBigimNCsBzkUqPKbe72wzQ4JDHabVeVrWCdggdTYuhYlIbrAUkAH/ZUMbK0QVPO
aP1W0VYhh6HxI/uykNy83oaZh4LDtiEHo2qcVvsILD/SXqNmH/Q3sQgrmAegdvJLmCNOkzAOk6nP
3fSppQ+p5r32apDC/uq3KSqQ++io30S+5fc740oErsizJAXjW3SGE0R5LD7TMCjA3aCWRCf7R7tc
nKIzZMfEe9UF92nk0OM/b1FckRTLEag/8Nw/D4ZVcSOazLAu5Dx3p2lj9wcwdeP/b7OuuJVorYvX
4DL+4Eb+VxbzGtBiY0gMDbJmQPLn0a4YEqeNXbJcdYunqrczEI4ayT+voMLzmbVUJv4ZQZiU7ZQB
MSlPKfbeZCaXily2b0FgzZdWF6vXcmDov4JxsqpN2PVt4WQGCfYhkYfbcc4KNGUVGVza0kT2tjw0
g9s2LaYvKrWXCzeTbPkjakPDH+MQV1SHDavJyRS12gVpHD5GhTZnXi112AsJBl3QfOJpB4uhCMmm
jv0x5gGp15iq0S2Yq5TQsekdqLbj8MleBGKo1bMxDtzTwJHTgRQBfKZT/7THrJ5lYKuDSl3eNpO8
sdrInwNV8LG4JgLiKmzCYYSRPohP5YS6MbRjgztxnAGa4OdjpP+WhqZPnTlQkmBjx33gA+Gyu8sQ
Ak13KFDYdcI0j0Qdyj/jXKzKKsGtiXlqAH+wQyPLnAy62oNaRN0AfDrYyx6w95zJ/5C9EEP9/W3o
qwdzdqTMUSwnOSR7cKz7+Q6YavvpYvaLbe/0/r1yrO8L9xt73dgd//vj2HETVS5HSaK8J4sOsnH1
vrf3+JGRth3Ny2IQzHvzPv5aGGNjY4iAJdGTAICIojij1JBfMnBf7nopzl7Pu+uX+wYjvEjCEQNB
WYVFMcbQZBAWxHlYwgCI+mzO7W2LzOXfRSi6jDFIAtghFEJObYxMYz/Z6Yy8q+oNF8A8nSuFouVr
Xtvx5Asxwa7KF9PI6RcybpvIly8U3/IGzHU4WGvYFFeBT7zf5/USfSYm0M2xlJZ1Sg02vOu0fSVv
g1RwdDxQixOtmHta00ujakfIMO9fYn/ZD176hrWg66Ps3iy7m8DJI0c7xhvVDzfntRMeKBMa9MVu
2lqB6P63+bC8DNfvwCzfAuX7cJNvJzetvpE346KilLUAxDPZm1GpVKxH97iMM/33VNwo/YWQ1Jn7
xVA2IFg+Bq4RiwnV22USjw2SWaLP23QkDqYl0K4VjRfzwIWAXGTbwFSh27EWYxlK1qdK/8cy4tKZ
Z+09LD7yPjsqLULUnP1sZNOVtcTV83S3gDc1TOMbwdejIr5E01WSzHy9NCOd3KjUOMFM54M99ZnY
0rjRbew611kibQNduyeNlTmExBeTHkuvZpLd5XJv+ICnlASGzLs2AbmJI8GtZuBlxMQAqxhTlSbS
ifqrk/0Rg4f1sjNEkxQiMUwQCPqkHuUKYtLyKki8KrjsE3wBEUgV/wODGRyDSAbSOPZ67scsjds6
zd0wNZPNADKdxE6OyTw/2P1zVGSXTda7NYmfe0PaFNmy15UXwQfmVCAMdfUT6L+vEklZTqIw1/AT
zNCLHqzKSSIn+z37tX+tSM7z6IX38uy0e3s/jE4iuKF4WSwlDaUgcqaF1b5T4UPY5oOmI7PsNBDp
PcHYnKncNvHPXDTGzFVzJYkJgKoCLriK5rBNp3t2+hJFvZNOxIlQ/Ir7cV8Fo6Dr8eVGBCw+nnyg
QwVzGxbWGN2kcB4aleavqIxMTp5Os9f02jfaNyitINZhXh/IsF8cYo61jpACJ4gWbvo4oTdAFk9g
I5zhQDCFErqibwHtgN2EwdaIqdUSsjsSAr/0MM1PvbVplqMF+HUQ+MmmZ4ogaXhrQScyqYuu7DKM
A1BU2pCpgLG2TD0Zoab6MahXarCpFW8xrqPanRGJpJdacTOgr5XE6/K9Ue7tUlSL4d6fgOKh+Lt4
xwOj/fTX2EVLq7c0vy0vQtvRtV/BdAvqJylwRuXeCADK6csgIm2u9fQCPYwAgCr1oe/9anzNYr9M
BLcqL0BpWAYxbNAb2l+wl+2pRB0lw/NBJ7+W9qUyTIB3W4BWEm5dciVht1fDOqRqfMH/Ne0gjBoD
klo/88qdtkX6sAHa4nHASOhO37yMjrwxr2PHvpKcdtsDVsUp3dfIB5iUaznTheyn++LKAv+Fs+te
ZiQZw9OyDZzbygsuI//pvK3yrmYdlqrZGrpyX5LEPm3bSddGpG9488FylvjGEsEA8WUA40xW8S7G
i+fUGNrYKnvsceduMes7U68vzVLeSXIrCI6cor2BGEILK6ihIpicihnTrAwzG7WVsS3s2FlGmVwP
wBI/NKTOPbXpyO3QK/0hnztiuHMeFc/nz5L/qjNN6EiZTL4U7XDRSg3KZHik7kBA0zvT+2R4erPB
nn/hqIJUg3eqIAwGYRDQjMFRwdy5ctL1ZpAOeBqNG1t9K3KHSKLtHN4tsJbBHGmKKeo6WqjbhN5i
OqmyUzLAkJcb4OMYoq0P3iQIWhOfGjF3DhrHRZSE0Chu8MKEuNoBuOzrS7nNnRCwCeXWBHFs5qKi
fFzcg/5z3olo13iXkAnYUkBBAmIJVc5TG+oBPI8aIX5Cs8AZeiVxkj4RmAn3w61k0AiyjtS5NOES
h4zAwnIkmMjlvdJG72beiopeXyRZFBYEBknQ9YHfMQcaEUkzhngo3CUwt7EcuoqZe2m7bM7b/Rcx
8DogxMDgMeSn4n+nCoG4Ol6MHo4n1ftweCXBNheFVZ4hrkUwWVddqTOK5BBR4+ElBcfF8GMMfwwE
+zsWaBD8b2i0KtMyEUutU7W1GipuUFwtty+jSffneLk7L4ar1UoM48J9jfHjroZ7AeofDE5m0ziF
9Gy0D7a0r4T7ivSvsU+Tde2ZcWYljJVFGyENlYYue1lC04nyR+TOUfXcWX5ZEsf6Reo9+B2c83pS
A2Alr72KMRD0jE0pLHDJZA9teWV019NySZLr+P68GN5xrsUwRpJbY42VOCgYpPdhqzlZ6baaB37r
RdsiaxYoxbtuAH6gUpwfHeCujBtrw1Qo4YDV2eYlR+M7cpTX5BDczaHzjQEMgIMSFD8V5BXArz31
r0bvDNCHQhLRL6xkmym3xjeQ/tci/kPaly1JijPNPhFmgECgW0FuVZW1L91zg/XKLnYEPP1xyux8
nanEEuv+L+ZmeqYjQ4SkUISH++fNdnImmSOpK1nNX0h+TPKn2fhG7eVro9uLp+sfRy5KDbGZkk7C
kVYvPLNrOJjOrofA0lGEORjw39BZvOQTS3bih52W6C3YBlINcmeDIiLHaM5a93Tpw382T3UUo1Ez
VfYRG3DQNsCroI+OBsJuAoVCjteRWYZ8KHetSP1ErpxHi5nFqU3lJKciNSiKxjhiQ8juirs2rEF/
cavnWzl6TXgP6QcA/K+v5cKune8PzAATHbrtaslda8OkxgAjXhQYEetnPt/8VzICjFN/J2uEZp8d
PeWIgDG86XGF2CA0U2IcmgthF9cBeiae5fUv0uJ5zkcMMrzHt+2BbPObyRPPLOOgqqse2YHtOsGZ
T3mysRpv7Z29VIQ7/TlUQf7TIgD7lAbfxZ27o554DTfpMdhz7Rjdkpv4RX++vtarBpUbJ5SgTC8S
+B9Tjvkk7vrhU7t3YGp4D7zsUO5+rlicw/TKilPz/FSZZB6QPoVFCRw413jqDTfJ9nFCtV9A7Dld
2ZlLT8KzJVW2TdRJiWl42APp/R25m3qP8ZQXXDxYnv6tuA/5B639e3xiDNI3OE5XspTVJVb2kIjq
gjbF5w9ojo25RYzR7Y/w5gNtjcBB75xDgmdlTnAhrsHOhloVmPgZjiS1j2+HWSecHrwgnQ10IBg5
qNvzMd30Dt229k8XzO7S/lKiZMTCCO/RLQr2PGW/STIdc1Qxu2ZvDXfMeWn1A3Wfw05stDrzHTCd
rs1eXe73+acyF7VgB8mvenbqMRvLKcdPzZpNLJ+N/CvKF72OV/rw63rszSt9FnoQ5qFQb0OGrYOh
US3CNAx6Mk1EM68rCrwlJqvlaTaVK4fmxV0wW2H23DzCzXlxfoHjq6QiBlID1F7TTVM0bwMzoWov
6Nvfu+OY1IQCHgGYRi0796QNID+CpqEehd9yVHQnM/Sum7hIbeDLzKCMxjUAO4YKCRatRjLU/dCa
Kr+O5KWdIIWFtkAYchG/2/QfVg5Ff5RLMEhuOioZGhHlmE52jc5RXL/bRnjnRvU7C9eo3OcM6TwM
8E6fW62AVMGUyiiYNoM2pU7eekO2TTRfBI9p40u2sgXXrCgnq2sPVjRkokXNeG+Pv1v2mAg/ZNPK
bblmRjlO3dIRo2FkrQcFlvagN/EPrRfVBzj5fxkAzKx8oTVrymGaZ63LcHa3SHV/03HD4lfa3GRr
vajLfYoPhHwNKQCgKngUn18RttO4LBqT1svCCLJPJQ19a4zXom3RlxMr85+f5GzxwDBil6UtSORc
P+/cnTnLF2hzl2b7t7to9gcpBkVoQwpCeYcUWR6DmwOWUJpEmdnTOi/Iv7UIDfYAqsGVG+9yz55b
U54jk9VFICxHRAx1e0uCvuFV2cS87I12C5jKyKkED1PO2FrVZnlB/7ip5FKYNHUIC+FmPb6UuQE5
ScbFhHcDWTmVLjJh6GkAnsXw9IduJXgAz7+c5fRdK2JsLeEGnLYO3pAxH01tk+I+A9bJz13mSbJG
sLu0sEBOzEpyn6eiEvxVbIWpUSP42wFSNmBHewmNQ5h/j8oRekjOipOXufenl3/MKXkDdMHMXu9h
DrQ7m9S+dzCiV+j7gDza8i2Ot3nnIef/+0g9dVHZeX2J7kWWwWbYfur3ihqZLxjaw43uPLlr77LL
cYlPFwHsA7LWoDiRzz/kMIDN1rUhsMjiN1tH73LXaIdUhDwhd4aJWweAENd3cN1cd/MShaYYVve+
rAKqlTDcB+JOr/9L3G9F+VZpjQfRSeDhsD+IdhhbkHrQcseQIBZ2t+tzsmsiDJFgiiQoE18XZEuB
C7n+42an1esJ8PL/LYoS3W3VhIJoiG4QB3MzeBb0SzKs2LjIuWb/DWMGitkoOap9krquaVCPsAFy
zpqPDNNTTSR73tOs24yduMfzc621d9kqUowqB1OfO5M+hJiWHp3iLRnkzok6vxSSxzH0qIEb7dF2
S6qvJTrUif2bpNPRMt4yHePCTu8Le/QtMt3VgdhdX/DlMDxZDeXg0mnYDUg4W4+AnKnRPsxu3/e7
bPwBYTku5CYsj05+03eH63YXPzQwn1DlAgYKbavz6BfgP48SzMmDtEvsbafdmy4I7ES55t5FW/Bz
3QF/wOkOmSVbObcww5aj/YlN3dejF/QZQE39pkVN24ZggWGZr1ZU+L2TPo1TtGJ76Safqfn+v2nl
DLMk0PRsPsM62t/EVXUg9tplsLyKf0woZ4iQZtqVKT4eawewHFk4QiDmZBn/dGScuKIcGZIK3UxG
uFKhBOKne/TQfsd7QGjv6r3YC9d7NF9cziTH82I/Pv9LqPxxUgmVUrShzABF9uIUw0ks2WS02cgx
X8lZFy/WEx+VHeoETec088Xqxgd72rrFM8PVk96B673W91369H/zSt13LSNAJWNJM8Nv5JHSOzr8
vG5iJQDVgkqSBJKVc3qsFa8DeVhNIhf/fjwn0csEOANn6fkeJo2FZBVUo14mHtr6pWL7679/Meew
gDpB+RXUeGqqQ/O+cLIGZ0Srp3cypZwYyYtdvlKr3Nc0u+2H5vt1i3MoXVw/JxaVGKhyqlfMhEU6
oknvjdpjpe3t4mfQrgTb4sY9MaR8fcn0MMVQIWhm3YcOVKJWh2HQNZzgojd474OQGI3mC+ROKict
sUiFA0jiesuz4QDhhYJH+hd9rLx20le+11IODADYDHtC8wus9efxYHVFEBR5PTu1b6wPF7ImbNuu
KQosRgUIIJH6QgXIUGkmNVSTQpdi6UKa+XULwE9W4e5uPCPco97EtWL7D0Hxx6A6Cx21BWCjEgar
Yuea9zXEjopfuvtq0JU7cfF7nRhSXs2h5lbhUM2egU2Gtv4ILrf0u2l4bFrB/XxqSKiBjrov0Afo
UqJ+osRf7oxhOEYtUj7BIw/jDzfUG7Z05PE+5j1PD/ZRbu+Tm6+Pgc+87stLc9v52a29q7aCY8k9
1N9XtsRlKxpX9clvspT6b6nLuia0gSTvwxdtE96QfXtbPGUfILa7ne6Tj/gwbZ5SnduP1W0IXVIk
5yuZ4WW5cv4J85gNRBKhQafqSKR1CYoO1jXeiLrgDdkNfuRDcKj32g1Gbx4JN3fRCoLiskar2DTP
d82YBeA+cGHzezh5YNX70B/HR/1L5X+FHo4/elCc96Mb6xarvrdXIu5yulkxrqRHkpGEMdHD4ZsZ
N1NsgtFLd5ont/LR3uEZe5fdgy1sbZ3n8LoIv5N1VlKjEM/boExhFn1Cv9rYHGzYKWQ7mh931av1
4HLNp0fH131zV60cUp/jPtdsK6dUO1ZSHwnWG7MZ24m/Ow/D9vsz5d2W+saN/qg/MI/sLH/k6cdL
t0WGvkaUu/gYOA0zJZ3qRVtLGuAngPzbQIi1m+eJD1vN+9x6Ypt/KXfODdmsjugvrrsDOie0UDHk
pWbDwECMTdhj3R0OvjzApYC34P0XsgXZ1xZCgrfJCGhUUnn5NkCLayWNXMoXyIl19as3GcYTXVgP
TItb/cZk4z9YsEB4QNA6g/S2OuRUalmMcB4wI50lHtDGXrLa0VhaQgugKgA8IM9zwbhtiEwmsQ4T
Deb//WqPQ7r9jsi5/SHeS/4rPISvI48OnZe9u2sLuHTBntpW4sZqDDIZAWyztAd3ihcKP0LpABKP
12+8xRIBcHgGLnEwml5IENG+rtMKotce6fj0g/Fmlvj+FqJfZT9l3K49KMh6xVcUSCQfd6un0lJ2
dGpeCRSIosU5HeY1Hrn9Y/iSHhPwm4IuBlOC3PXSbwQPjfzh54rXS29FB3O4kL4hQM2r8yFJ2ydB
JQmW13h3Mu6mv6hz16evqfme2H6U3vTWykIv3nmnJpWE04mJjDAP3Hh1zNOnfo+BvAewMd6Wh3Qv
bU6h5Xxvp7iAQAiNrmSywXR39IbezXXXF4LaxtsY4zGo0eK9qmQeQd3k0VChqT7Qt6LwWP5QWjvU
FKHDBmL9B3ctM134wKhsz/PkAH1BF02xZ5qjK6hR1R5Qgv1uYAC4WUHS4yEEtZnrri0cOhBgm8fH
UWizbRUolcVl3Fs6qNXRdN+65fgN7Dkr2dSiNycmlI8o4h6pNghyQelW8baY/FY+9OPuuh8Lex+a
InNLbRaLxgTneZpAqy4hcQkjE0EpNEw3HdyBplbw9bqdpdLrrMaDGSm8GQyUns4NhUZOGq1ra6hu
3wxID8H321sgRuOhBkqXg5sdy+jlus2lb+SCMN4iQCIAkKD4FpKkTNK+q73GzbciKA+ZU6+EwVKd
C279sWGeuzXZERVZChtpCZQNyCBJ7RWi5C3Z1q0/jTyc/KjdRuHK+PFScMza8whyYFfYxZXERBkz
F1gRMt4Hwa94eCm639eXbzE0wLsPiRZsKoCjzl3Th2IUY9/X4LZ6rRhGFgm4ThPcsO/X7Sy78seO
cixHIkY7tIUd6E2k5N7q7o019sfLaRN8IxfYRlSAMdEDzfBzXzQnzoZAn6MvL56mJJgHXYv3eiId
YORWuB/DacK8dinuCiM61Ix8ZRij9cUU5s/Xvf0U9FMSRfwUEBuYaLPgpleW1bCgeG+kQ+312RBm
vGFO8y6LKHx0sqH8MVpiMEGXVjo5hyZd6veNcO+jNMLYX6ellYcDTezxlxc7AckCIGiQl9wNbiMd
XjMaFjwGH3PIMB0Ya+Wwi4u2uiujsH2zqU5rnskSQ1t6aMePYrDsn6Gbso92NNHnHEbnPWYY/vFB
/tE9xUFqIIBrPpgDpBBaM3kourlkFZSjy82qj7dQKil+y0jDo8l1TX0TAkf/aIgKL+fK6Mwbs+vc
Nca1T4i5sn4M88EW5jGgJQdy9PNPKbV2Gt16rD1BNTCFv2GJN5C92E5s2jeuwckIzpwk/h7av/Wq
fQEpEI/M5AMXhp/bQKQAdSrq/1Iz5FYjMXxsoJvW/y2zBLTG53aaifLwPEGmhFsGAIle2fjGZhvf
SqBTimK4GZyP66G0cL2eWZk38Gm3dXJFZ+uwwppS3oOypY545ALvynUaTwddNOlzCqWo0AFSBkJi
j9fNL+5byKmAOgPguYtsDoMIRai72LcAhtxlBvDPmrgLwvAfrkF8agyKzdLqGCc699IewpyWyVR7
Uec8lHrvY8w6whjKKk/HQp7GMI+FuoUOKAOe6eeGpsqQvZPP5x0b6YZ1GbpTIwWVAkA/L3WIpHEK
C9MzM0Ny6jZiY3YifL2+pgtn7qwmN98ouLMgWXP+G6p+TKDzNZ9TyJf67ncNfgHL3gxr/KFrdpRr
qy5EXhKAlD3DzLaMVne6HbwnmXsjoYjtXfdpof4EZ3Dnu5DemfPvc5+iYCizZA7TukC5kLwkUMGG
xmkvoaw0bq/bWvLr1JbilxVEeIuOsKWxG1bv7Kg96uFd5qyxnC3aQX8JCT3KhQAlnfuU9DjhJyir
QJXPBH+bidTZ1hrjN6MdBm+oLd6u+7WQykCUDc1FnKM4qFWSATGk8YQ5Omz1HHNoRD7ncq1QtrCd
z0zMLp+cJn1rVWxkOFdlVWDG1NgyY/TbvvmHoxHD8hh7RNaCcVZl5cLYNYpx3s5W/b3OhTcEL4n2
6/pqGfNWvbgjTowoYZCHkd0A31p7lfPZd9FTPqRfhH4wjDeS7Wx3AHbDk+19x3YA6F+3vlBJxkLi
zaODucjE9Nj5Qk6g+hHAwCGlpg13rD1EO8E1fZ+iGBr5Tb8myrZ0CxjIq4GOmxExKt1N3oOnY6zn
kC/lIUisnTEM/wFTcVuE/Z1lCZCVWAebyPfrXi5F5MzRhBFMoP5wXJ57WQahltIGXiYD+HXM4h6T
tn9/8s+DZv8zoSSGWZ/khM6hYuvxU6/nz0k0A1zXZjyXAh9fC4RjKF5ZtqquiNpVCg0DgbOwZj5U
tbZmOR1YPvrXF8xZigu8gJANzOp5GOU+X7HKQUXWtIra6yKjKnjG8MF4DZIcX8/T2t72kU23bl8N
LyDz7O/LLEv9zKwC/EcafiSP9bgduaNHjcmToa0c3g514et2rY1eHSUgjIRs21FDAXSTTWa5m2kP
Sh7o+nAX9M50YwGU/DFMZoLJcRZUH23A8o0bGaAMxVhCfCebenpilixfm4RNNz2wbn7flpPLUTdx
MIo6tfhfSVkmoAOkJLd5iOLGDwLVxn5TmEWx14TB/HCIgkdXmhXuStOR28wahGeXVr8j1cCgpYV5
HLRUokdQP8db3agCyEQFh7TQzIOj2aC5n8hWlM64nWTJAFNj4wMz9QmDH5p1Z1d4bfEo64p8Q0Sq
P5GBCjB0DhbZj1MzvY81NXIunaR8JBP64zwbojbgEIbPNq4d9a9DNhi7rsrTr1oYG97YxRSYIy0A
8On6F1968wJPhaQCBx1GVdUHqMmgsJM5eBjqjuXcxUFV3neybg8QgbbeAW0LEl6LbvBLbXDvQeGa
CD4kY7+yjZbuKjAsog6D1AJEVcphCALBRBcafkWb6LwYe8+SL8TdjM1KPrh0z5/aUeIbC0jGIUf1
xa1DiO1uC5aChsiv5EvfuytLu+aTcjRADzfr2xT5i57HvAN5UQSsc76pmpXu0aIdSMJBd5fiIaie
5V3IWmI28Im0kV8Iv7aPpeVyx9hfD5Wl0/Q0UpRvlKGnVkob3wj5192QOs+p6HbXTSzdE/M8DSpK
4MgGvdT58SPxjGssVGCB8DO8qQPpW4ExlwgEUlpWfC8wxhMk7qGka+3bpbAAHwkqZQg9zC7Of36S
VzAmtZ7MSyiMOzP2Ci3kJsqNSbZHa+4fwuLUllIyy7tkyJ0ey1iC/ZxD8jXfalR/bbOqfgZUnfzL
zjrJ1pWID/NqbDIHxTObBd8pXr88BPSrqTOXy8J5vv79lkPxz9NACfkRbCkViKbm1BaSkiGvabop
zdcgWlvEyw+GgecZd4EW7tzPUfKXOobwJzR7c8/IUBaXrwTgldB+1iyCIuEKz+ilU0B4wCcTRUFU
yNXgiIO8Z2NmIUFyQSXwWzP8fHrshve/XTrwjBgzBQa4Zi0MEpyH4GhLUGAU9kziMDwl5DsE446l
cP2KrkHHFzLPWbxpZqWYa6oXj8jKCmkuHJgC848/dDc9QaVpz3A1WreG7Q3ThoIyIZFfE+cW9+7f
+4miIN6ONvi/cOGc+8k69J/LHkm1jhsxcnaOe8CEPQpBa5oNl8cVHiJAYwDxb1nY20qIuCTOSjbC
EGjNvTHp7ofQerruy7IJ5EogFcSTXOUANQu9jixbCK8awwMyGXQq+vLHdRtL0TfrmYCGDpXpC9Bz
GHWxawXQNp/s7y5ILZyvdQXNDrli5jLB1OdPoiPyEOngvTv/LGGXpBJ4V6yWdVtU7Jhbjg/t25WP
v2ZFOfvASiSJEcMK0Aa7Ka7vEtv6mYt85ZZfXDNM1WPdQFsDhqZzZ9rYTljRw0xIv8Ti+5AFvGr8
VTHdhcI6Fu1/djCQc26npG1hJxJ2MtH4WrWbhv9IcTNFqObRlNvsvsCEdeVlf48DOrerhLZZMWSz
wWzXajcQ6/NEz3BZuZt+QHeZPCOV8v46CpmOA5BiJHgWKVZ2rRiCuB3aFDkys7xwQAUX6KOAvAfD
ytN74dOdGVJuEAp5IIOMMNSQLH9Bk9A8gEmwuB3r8r/UidYGkS/fOzqaE9CsZ6ioYQxU8avToNxr
EBwSTZm+6xWKCWHXcSjRceSjRwJigcAy/2Et8RgG2wNASO4Ft2TqGJobJ50A7Jh6sgf6OvKZGHlQ
/XX/BfO0KPB+8r/i5lKci3tZV66DowNMPTduLiJODTACETyT/j46TokfFENs1MtepvBoBItFbL72
7Ilkm7hew/wu3VxnDBPKJTkEEQB4OQwFk/DTdPKI3DbOho5eSW8MFFDKyKs0v4GuZDfdxmQlOBeO
LwZNI2wDG1N+tlrGEKyYeUFBcMGgNGRo6cYcrY1hFitZ1EJyc2pG1TQKrM7ItAxmwghYrOA/SaoX
Sy/81jT2RbkWJYvW5htypjkFx5dyWMZDNWjSneAUvpdeFre69T2Of4V940cYzbweKQs3JgrkqMOD
PApz158f+CTRNrRGBxcvXCOxeNRycudU365bWPxGJxaUA6TSxzrMGSw4Se8JwCYmo3220mx73cyi
I7aNgULCEBGWsmptLMa81yUODjd80p3hhcQrz7rlYMewEyjuMTzK1Fp/EeNf54WNYB+C52BmLS5e
HTAMWCV3XwRK+/2TYx2dXzrelSJvd9cdXDqI0YVEAXTOPVAaP7/bhNVUgT2Owkvch4TiZSR/xN0m
0KeV03DpBCbgE5rddE2MKZzbqe1cGmYMwt+EOEeoV/hDQXkwAhLHsl2PXlmcr90xC9A/4KMwHY2+
EARiUHM4t5lNUgg5lx0xKfphhcOBxnn3n5OR27K1j6JrqDdZ0SutnedYDpLbaWQcakvqN0FeHWyr
JtuyrcASZJC366s+Wz4vCqNLheNlHowCoZNaf6tL25DxiFZYLdElbDxUZ8NqW+a/AoykjOy1i1bi
eOkzz89tIHHwJMBXOF8KzIvbMa1D4YFdhAfdd8dBWWvCvMHKZ1507MSOkvm5lRNpbqGBLKV/a4fH
Xhx0e0Czc1+yo1FuS/kPdx9AD6gmzbsHledzv2IErxbICKm5m6CYBCYLQMWa2lhxa+m0OTUzL+/J
eWa1bdIYLpaPskfpFLyFTonLXq8HxdIWQcUAn2mOV+Apzo24cZMDmRsLzxjug+iY1xZ3nT0wPa3Y
ROO/LNyJMeVDRXpdNHmW4NSxdF5Vt2a8a7JyZdkuienBzQC0FZ5lM4uTpdazwZ0G9hyCs62qGm5H
hEsKegRUfrgckoNZBFtbWgC0o0JiJ6lngFjVFscUsl89VHT6SvLK/m1Xa9KOS1GKdBIj6MD/YGJX
iRoc84FMIjzoROv4IOTHDv+dls2uMN7EhFmSY5n717/tUgCh7GmBTgqtJuz7829bOloL/sYM37bK
k32lZxbwJdFwLEhG/8UU1h3ZO9PR3lJOPQtxFAgG54p6OrIR1IiD/kod+XLdowUkOQYLYQXCIiAb
v5yNAT1YDkA7XqzC3jlp9Na38bHpf43BTyLlwY1atMY73QMP4IsRDxvbrEtfM3Xe293a+NZScnO6
dRSf0yZsoN6ArTOCFs/B5Cxk9qLiro3fzP5fTtI/G0fF8PcA18kshKnQ+Fq6+yF9qs3XqjxcX93F
8/rEinItUybTobFhhbkHVn6M5QM0QXq5cvkv7YN5ymTGwumgLVWi0grR14pzvMJCEvqs+6WjKApr
TgOdZy3eogfsueNaIrq0FRjKDwzQJ5TB1K0QJ4WZ1w5OHmTxGwZ8ToIaves8XV/Az5kV9Yo9NTNn
didHdmtUSacxmNHQrXzrUrsH0KqJ22TT2874YkGoLthiAl3YHPCHLvdLg/XfcFZJoDqMEJpybp9p
HlICo3h2Ta19HzojnrlGAZOCIAFgP9sxAhEpqwvnez5O7LmndVaiEmC4L0mQsKeBYja+z4Pma4W/
BaR/wM99ySp32LUR8I3bULP6FgxPkNjmUQuSqadaotLlY9M2g5ckVeF6JtHTrYwGIjYS6J1m6zQZ
5XKaiN/UTvlYBtWUA8CfAancla3jOYNdbiuQzOVhCxXIxioEhryjrmQgPpLVPatbY+KUDuKn1jnx
l1FPQdQTO+A35pBOx6tqsMCiI5oq7DwrKU16k/YO8U0n1F9k1Q/JsbNG+mhEORs20GWW6LAMZvaQ
mnHng/c7pDyyoBdmZSAGhRKlHrxHJRucY5SDKBB4MuI8oCdcH6KwdrZD0iM7CNwQd0EFcKQO7xPn
TSYVxE+7rs92Rt0W29xyS7FNWNuA4iu25C1Ii4dvgR4lnScHrdxEtllmKyfp0iY8DSHlmqgnOdV9
gu2Rg6qqCe674NlB0cdNX6/H6kJzDv0wkIuzWSICDGOKoSbRrciYC4zj8CCKfeRsEn07Vm8u1CjL
5DZwDkTbX7e5uAtPTCoZzYAhBUdoqIjU4GgvzQoQ2Kh8Csvp63U7i2sIpg/wzIEiA3v+fBuyppp6
kcEOGsR7CYmFokreEkKfy06ufK7lZfxj6/PPT7b8MAoZG3MpeKJ7w/2uj0+tFXuj+80qN9O0adKn
pF6Tklh4ZMzgOjB/gGoGmYSrnNQgMw1rsIejSMeOYfVYyGM9/AijbyOQK/Z2xIaNX7HPOdQHMXbJ
C9OP0y9t9v36Ml+e5Oe/wjxfZqhFuUEb4Vf0KSYIgpd6TH2hD14wT3d9RLEXr7UjLwMIFmfM+fzC
R/ld8VvY0B+Mo1Z4KUb7y0rbWrF7kMGamYXiK+wgUwPVFQXlksoaFMieltlU4CaU9MVi/VPcR/W+
jdgNJXHBczOVXkTwyGvj+hAXVbVxgalbCa3L/MIA7R9GigCjhIaLSmI1AZlaxnMlNm6aI3LZaBfk
bue3o9ZyNo2oxtqR+fenwuw5xeIayJzxA86/aWCAttxIYTSvAIb9lUYjJzW+pPZVy7/14z0kJsdp
rW+z+FlPjFrnRvU8yMLaQiAN9rRPDPqljbptgbn76/G6sFfh3NyCAKUx9MjUqocO4ZCgsBrUA0DN
luf3NXvNkW3kmMQAHGuTN8c8WOMPvzyLZpszsgZLirtXCdkccA3W1QjZJv9VN6mXQFYgwDjYGuZr
cQ1P7CibMQD3zoheLM7W5qbIvrf5xpAr6c38Gc6zm3NXlNioE9aBjxKutPXTpBd8GNcEPNYWSwkE
12wcOxJwIgXBOm6KQxq7T05260ILg18PhsXD62S95vU8Obfz0k3QYoEzwn3QnJ9aQ/k0HAieLoFx
J42AN625YnLJO+yombAfQEZwUZ2bZKTqBumiwmy2lh/lD2N8L4AiJ2ty70uhcGJHVRqSUUNGPYKd
yBC31BCbFiPdUxb611dwzYwa2UPWW50OMx3kvhkkQqK89st8VWhujlw17HASOWCgB8kU0ofzZZOV
LGPgrIVXxhJDQKEMrK3ZdvEITGNL8iOEUlAzcyvtHgixfkNAQvOfK/P+1mxA58xlDaLPv/ccvIIY
kic4l3EXnf+ismcli3Vw8oYUEwh1njVeWMlg05XGr7+3dOr7vDYnUeqQ2sIzAb67Qf9SBMbPxrF8
p1h5Vi/thVMrysY2RDOVY4Av6cgP1pbcKCBeVz0B7RDpE1LPL2jb/4NfLgpOqITMyZNiMSzjtIxM
lLjj2A22SaXbNwUoPNHbzOyVj7V0as3zdxjHx0WKZPd8CdsmawFbh6muI2D6KR5jQb3r3ixeLOiG
4SmFdBrT9oo7UZAm4H1An6MaOh7OQ0l7U9+3/Za0G4M9mjTibffX4BtM5BoEVOUodyEFVGxqGtPH
ckBxGxMCAGSBLmQaD7llbahoV77WZZEQplCmB4QObXzAvc+X0ElZVU+xKdBRzPmk+VMfcoN+rc2j
kDeifru+mkvH5Kk1pUro5LKd8hzWIpSNXbEjeou6SsOLeGUFF6ai5qFm/APKa6B41VEabaqzRsx+
jbbuu3a7JSz3Y5A5t43mJY7hy/EDOnreWA3HIHO2QTKuRM6Sr/gBKCODEXOOnvOVzXNg0AaIPEAH
rtkG+Y/OjfwcxOU6i1e+4dIen7lDMXjF5hEL+9ySBtQbZRrovVlCejCVTLLmgTQcDMs0FqjK6Ng8
2HEoQWuD9iSeg8gR/+EnYJoOmRC603Psnv8EMOu7ApyiM6TloXflduZhbh9t944kBznE3HHqlb2/
FLho/0BmHuPrc1fm3KJLw8FosrjwBvfbZCCLfcxBpt4YEXcGP2z+ftIDp6iOd8kcU2jfKV/TrIoS
ihwYHzA7t7qtRsu9gYwGAGqDlcQbgirIrm3dZhVnO9+A6g2JYVzITQB/Cqka5Ya04x6Opg6qryLg
hEgIJLxUjA/iP3t8iFNMHT9Qupuqdnt9p87Ld2kX1TQKsXsQvynLa7hOZ4VgsfJa7ZtmmbcC1RER
rvUqlw5wJOyoUQCgTjABdf4RKai0TRsEwp5jRrwed0XxOCRPNEdNbRfRvd7cmeZ2ii1PIpcyvqKa
c93LhYbCZycPCtPzixvTXOc/oJgMPWWaDrDtrnl2Pbnpb41behDc2gd3EAgEoYZ+6xzM5+t2L1d3
NgvoCAqCALWpLwcZBn0uiYUZm8r9AFJwbxT06Eb2mnvz+p1/xXM7So5h2IVb1RnsRNC7b6o3cGwe
KIY/G3PERQbAvLYz++6licFaJxtetjEKtNnbdWcvj6fzH6F8ZMvJjVjqGB62R/LQBZEXW80myaw7
jYYQRnc36Nn4BcxfN7u2xnPsneRXfWqCU7eC2bQmyPgJLw1nk68xEK05p+wTlAzasGewUmeeCzeG
NwD/CfkyBt+y9DYY1t42l7fK+WIqAasXNK0i5I5ebW0i8HRHnmAf+hqB3KIVGxJmMwcg5niVTyay
SMdph8EbCBToww66OrID8cqX61/oc7TrIjxPzCifaJxcB49OmLGO0xen4+Q7YPzI9W/aD3pon8pn
imTkl7a2Ky7PVKzh/GoHRGEG5io5Txw6jQOJGOw+zElbAJHe1L8d6jvmQ19wJ/OHHtW2/XVf57/z
wtUTm0rmE7YNccYSNo1hmya/B7vjcwaS3LfRWsnl8mYERneGcGEuHGBnFXhcRK2T1w02ve0ea3Hs
omNtPbTlO5meemtlLZcC5dSW4lZnatPYFbBlYXA1opsy8K2i5Jo8XF++NZ+U6zc2rLigmALGpGyG
kWj0AYqfMTW3iWg5FcSjnbu5bnHFM1sBaU4y7Ko6nFexfCjCX07/Fk8JZ2s30FJcID3DDAuKV5ji
V2KxFpkuNQf8MLaTcje7p/IGfJsc9HmYcrru0dKBeGpK+VaDlQ1FR2EqTQ5B8U13Dnb46/9mQvlM
oigxaWnDhDQG9FUetfJHhSfMdSOLX+bPkqk1ENZA1zIw5piLOwudDVEDcmwD8RO49MFgwZow3GLs
EYzJgHMY2Bq1tkPb0q2h5AJ7g/k+JUmIfsDg13K81TPBx4Z8UPb3YE/sYVRp8XRBVnSRIDD0b8Ja
BuDdKGogFnGRgPc18jPr5R/WEhNcyDCB97yAPIeFUWMQ2MHwrZCHDCVMtBmYFnrlGhnL0j2J0xzP
AyAkMEOq3JPx/yPtO5Yj15Vtv4gR9GZKU8Wy8nbCaEnd9KC3X38X+t17xIL4CrH3mWhSEUomkEgk
0qw1qEnTzFjEqv/VlAd0eNhKsR1BMVG7qEVKI8fYV8/VQh41osXtn5ckHOQR8uTZLwZbkd2wfTOk
Eynfr6/gCvITHYlAMQETGDqe6+wJluMBnh1LOJysM3IR0kvql358qvfZk+Q0gg2Aq1vQpP+2Oj/9
EDYc8WuX2VI8c6qVJmpEi4rvN8W5A2gGsqsf2UHYxm7jR4VzXdzPs4dMC6adMPGOhiIw+l0uq5wL
QEeNk8YBtgQ6aIf2FMzuJHO8/aoUYA9jogvLarC1IBDXavI0I/VWJf6oHfXwqR5dwXq+rsvf7vPL
O1kBzCdIJZGzRfsO+0KfBmkecwxwAcpPsGNPxt9mKx2Us7wHCmdoF9tGsUWksOxob+xiFxQ+h9it
OI+gn5aKrwBLLt536JvEYBKzpKqVgFcZ/zsDauHsCpKdl5uouC1rjqXSf/RD3YUguuqLIzGYYYSC
I9QdlU8gE+U9+Fk+OEvKk8EcBr0XzVZIoYx41x4rR9+ZG2XbY1ljp/W7TbiNnNJLt8RGjOAmnrYT
t6annnjvq5XIUkHiBa35dDKFPpwvdVWnORhEQMc44XP9Cc5qgLLd6NvQFn4bHvEBmXKS9hOnzXul
8/ZSKHMUY80aY5kKbT/RWe4a9uzXx9hWd81GeK/Pk399sdfWeqkjc9lKZipGQg9xyXQEPoPefxa8
jgXeOrJRUFfKctXMkPFc7syTYed3gi2JdnB8sUD61J6k091/pZTG5DtGq0tbmQqUp12i7RRxK/Ai
u59X0cU2acyjeMoLIwgyiDAelBeEj25px49ka3DMYQ2mdGmDP6AjRcyUdxPdn11d2BJw8Rxpk23U
R5wFr9hNm85/Mj1ih9vMDmIuZKj8M2651JN5XYV6GKgNNcfBC5zoqJ7bTfKWe3hdHcb73m9xBg2c
RXEX785/xlv5BvzLXvwRwFB5zOvctWCcXCGSRAmQH8N57DzFjY7JhgAsf2N5gAv/ANXxs7BNzg/R
aXCSLe/ttZLluVwJxvNZ2qRpKd2Jaa97wdZEcvIweRKwA38f0X/ziXH5O9O3OG8jur6sv0Upid4u
GIDCnN+lDyqFahJbyawdIxa3WZsf6rDgQOGuuYClCMbjAAZOHClklINBZL8sQz/Gaak6wmnuXbui
cDlhSNw06BwLkw4wlKxFPRXRaDFov9IoRz4lN9BsGmn3w9CaG6LJnItk7YwCeMNATQfIwricL9dO
nQIT8BD0vYeEbhaeZ0vf9r0XzbsIXb+YRM5TjuNZizkWElmap6DSxKnr6euoeA6Lyhur+L0nlMO1
5+WS1w4m6APp6L0JoDT2ckIGOY0D+qDAxNAhDdt7PU/BbVfpj+MQ3HfAgULK/um6X109A0uhjKlg
gKaqcxFxohHOt+iyc/Xc/DST2bGM9wnsDmkYb6YaR6OYhDu9aM4Yk9yKxpOYAc9a7fdEMzZlGt5f
/6wVy0L2HsOQMp1p+/H8LbSwNuckBoCogEacUwL0TqN0dTzoTV6VZKXzB7l71LmQ8pHA9s4+QcCr
J1pFidg1SkAcApDWUnClvrTLeNrEeNgbSiFhQnZCWmi+J1riXVd19awudp0x6YqgjzrIsQFSO2+C
rj6PQ+kUUcXZ6FXjgiY66qJ4PLLPEbRrA5luhEvIx3e9RSfRFDpi4uji7Tz6jSHY17Va2UBgAdF3
Kh1nBnzT5UFtxXoWExNaZflbq5CNKVV3+fyH9BiK0Xgo2Ku6LYQxN3cFEECj6iEsaIDuQlI/bVBO
c/To0LQ7CfW167qt7thCHOP2ajTiaXWNpZwDdL33g5cAOniMBc4DgKcVc093gHEQ+gDuYATBiqD8
AsWXIP6SkpfePBjC13WdVt3cQieq8+IR0I9WbcUNlrDIZBvhqlu1X+FIdhnmkv47Scyl2wikjkX6
4tfJnwLgq4Jsp80jAT7VdTnru4QhREA6oP7JFugBGaAaiWQhs6CoNtr+zi0aN6Im9a+LWb3N4av/
TwyzSxVOm2aUuAPLNhXdoIglfxpCxbsuZd0WvqUw20NiAO+aHZTRmyNAuDaK8doPu7LdAhCyMt+u
C1u3BUyMmWinRaafObtgHp6tQIB9t6YAljm8BzE3pgB8KSIyJ1BZ1QsFYlRr0R2FR/2l2VX6KCkB
SKSQFAQwkH6vVC/GKNhzATQYyZF4zWZrXglpafR5ApMAxVN2GRXUo7UIrp7Ump3W5xrQdUV5N/Wv
tfqPYT4oCDRydGi3xhwc25BMVIT4wF9CRiSUNL+vQ8TRchJvSandZgCRery+Z2tmCFgRFPlpb80P
UtKeFIWatyFwxuvEy+XwPIXj5roItPxjN5jIFcBAoCUFcx1Q91moxqQw80lL08Yxkdzaa0kSvRkh
6GCldkDTUCan6SMJhMETlbDYCbGSf7aFqTu9EhQPpYbxoLjM53M4kcZLiQAewSTWkMgxheOg1P25
a6WB2ChOYplKJa0+RzNvXtNsVBytkcpX4MibkTNKpeAEZjF+iIKg3TeYST/XmRWgfTWPfKkPx99x
p+fKeQzUaBcaNE7LZlH/o49t0bhKFsm7ch4FbwjnbDeLkZG7rZVqwUFNo+Solagn2PmYa+DH6Ft5
cqdx0sGgIKjgGEv1wpLB5CZjajaYczXyQL2lELsRjQbPiCEavEzUew8vyf5P341WAz7gBH3RVtJZ
ihMMM9lNkjIeEknIj02WD49mOpfPjVA9AVX1FqJ6fywIZuoncZ57uzUsIH1Fco6ms0BWNpjCz947
ozWdWSqz+w71UT9sLAn95zJw9siIijEgYuO69FQ9HXpnykUdMGKZ4umJmOykjMheJtEpd2U09rAk
wSN93eyEuq/2GmCrdhNm5nvUHMYIYxfAr/5Mg04K92o2Zw6+ujT3davHhVeptQHc2WiUnTYtcstW
RvROO3lWpxQMeiof1DpO7mWCXjZlbvrHvKwnuxUsazP2AVA+K0PvbFNtxPcRsxgAL8qKSXdVKxxB
QYPJlg1aA5LSqco+fOjmpjUfsmzsJqfXiPxChjb3S3UsJUcHTuRmkKTpSzRCAAXVUll6OUDhniYL
2+VKJNAL9EKokCnXWvSiAlXY3KthZT0i6M79qe0aObDB76ycZsygWTagfXXTJ1LXHkcZ5Kj7BpUF
MFlQyF9SiWDvKywz0GwABU29XRDLmO0uLpHcUYai33SEqM9xHqbgfsgI2Qu5KPoVVmrTIsz+wviO
irdSKhvETsPgUetBXtGPYnvqFNCPRXBf+yYilR8IrXVUhiyWITVME9cQ29BvQZxwj0b8eacMqKKi
iTWWvCJo4606zkBJKq0eINyaNoRumRn9rq9TdOCM8QiWBQAO/FHiPkzspo8RU/TyCPLLcAyOiiBk
D6JRDL9B9RZ7kzWDym0oWt9EJ9rvSBgB3Tcm5nxISRIAjUlT7qpGEpw4R/LbVqDtRqt6sMrMQli/
Y2g+lm0jL8M3OUlQwCrj0hxuA0LyfR1kgOcxxTa7U4fGemjlKrzNFTK9DVMzGRsxVaztPMgB8WdD
aI6RlBm49dCq5OVtqt8BCU3s3MEUMunYill5rwktOciCnvwpNERMGFuyUPtTAXbsYZgW/KF6avbD
QzsQ8FgkVbvXZ2NyAcGdgBFTMibOZb0yq4HXMKb4AVWOLCPGFy5vtcEycs1sQHENDkTRFWY0I43g
hjcs19IND1fdk1b9VrMaw4NwmZ2d7j+msHBJcQK28cd1r73S8Xb5MUyA0ohi2YQpvYgy4D/jFJLc
TYz3cVTcuQv/FNVnFWrHKEAM1rZ2zO2QWn1fLVeDuXQzSchMMtKs/ZDsE9K5XQVihkZ26lzFmJvk
q4Cd0TN0waGGixnsF84C0HCFvbWwGUhRWLSn5kfLn1AlwMrHraXXH2mENuwm2iikee+yl0LEOH7d
F2iXLkI3KyPbKkfOzbwSTWFulXYWYCYeE9eM+iAtV8bMqCC+rW40zMTjqOx7sicoU3M0Xbufl6Lo
pyyC+ELoZqPtapABlZUbW56YVB6SmnYtOlP/rMfbMdp3MicAXgnhKD85npRoaFQRaV8KTTFjHKCG
h5gKl582D8+Yg/TnWQSLITGcsk7vhenXdUVXwjhMeQPwA+CveM6qTIAahYIwZx1Exk3sDGplh3KE
ifxdkAHwcXtd1kpgBTxWEwl1CaE8yPMu1etJ1KilMiE7oHyiEd02Wve6gDX7WAqg67vYNLhBNBGa
ENC1VQzCMjU/kyF4zZJ0whMpqzjiqLmxpwHjVEB+RbIDhTpmu1Qtwb2tzdiu/qEenqPkJdQ5acHV
JfsWwbIlRpMwlcIAEaMyuvoIqCwe5S9HCZ0xABLM6qDLkNDVH2bvd8bTvyhMAzISZS/0q8N5YID4
cluUWdCmNJUQUMdRbpsdbnlgCwiS9Erk8thH7d0cRXZZDbw2hrXzhOZuFDmBE4iBP2aDUiUD/pEo
N07fSHaQf4i5h0BNiDBYmD2OIifJsHo94J4CrjfNtuns8RXycRIwnAL39E5czL9kN/WLdEb8tCu+
qtaeOPLWrB1jUQC5MTBLgRN1uaykq7pGoVdjKj1WBUB7PwTjgLjon58pTBigVR4g+nD7jJQuwitP
RMzpJOSmqZ0pGO1KQQjxz7vuFLQ1f8thzq5WWu0QpyK0AcWCWBh+M2fHAiFqRkROlXbtUAHIBTwa
gKBDBo8xi1GoBy2JYBYIN46ZOR+nlOfJ104VoKjgFegbGa/Iy72ZelFFqABTwMB2aPc6wfz5GAfA
ckG9/foGrVFaoPkcZwu5Z+CFW8zK4Y1RCVpuISrxxle8dtDbe2i3lac686EEgZr+EGwMz3hC0d2e
CrveE07mYVXZxQcw6zlYdZplBv2ADDjT456Q3ykPZnstub7QEuMilytqAZRkTGcIEXxMt1XeKffa
D7C2bbONvis+g8fmdngBbzinG2Ot4gy5wMrAsBISU2yyVzPUriYCCltNbb/PPohV4vdIcsLdQyXa
sp+nDrffhBoHe68sRTIbqoBNZkgDqCo6/U7yw87Vb3tMrXqSI7zpvnqf7OWzcCv6vLLtarRNcR6Q
0LMwqsJWoWStnCKlDTDPuR2P8hPyRokbbwMfzQRbwIZX4Puqt8Ph+boFr57HhVT6++LanqSsq6yE
Ur2Pt6mo2YHMGVWhBvhzQb/Voga8EDCbPV7FIQTUR0Dt9YfkD3mONxZGtb6ua7J6BSwXkPrshSRC
9CaNVSxgDprUc/tKjrEnoJtyo22tfbtNX67LWz9534oxbiaMwrhvAT0B0r3a1SXNVoG/kw2P16Ws
4MYoOAPfYhiDxPu4NKQeYlo3P2u26FTeK2aZxF3wIG5+NX7MUWtlIuxSIONRVH2M+x7k147yiS7e
/DSLjjzY3WvzCEIshafeWqyPrCLeFepf6lnmjalqhZQYFcwDbfvta7OV39DDcjJvtL3Gs4+1OxtY
flhNGuDjEXNpH03SVNYMmA8H6bR75aF30d7YHpNXcxfdY/isO5ib9ley5ZFWrx7spVzGLjG0p6Qh
6qCO9Jl60TNx4xFwkPZ4j6ZszZHP6nsi2CJ4ZHm8IKu2YwA0XAU8Fvrc2ZtQj+MqKsD14HSJWPkN
SZGh1tppcoUoEXZRMUD9uUL1p1S0HH7VVJOHuRKbp2LACFmQS6NfKDM5lXUpFt51w1ZX/MLy2xi7
bmezJgBLgF8gvSMDba4Qhs11EaumjAwvqKbwsqNtjJc7XokJ6BRNA3HNrCLxpzxI1dsgR36a905J
0FKQ/y5L8a7XIk62Yl25/whmGaJh7mYTT1j4IJE2gxFtiJRtOcqtmvO3ciwdS6Qj50fn5p1hXx4x
Xov0C65J8QkMjeHvo3Caf2V/RFvhVUTX/PliTS35ck3buYikUtdAykzE57aU/TBotrOBxjdDBR9o
FTpmpd82pfp2Xd81d7uUyziKTKnR7iNiSXNwsGcflbA3yqfrIlZXVMX8mwROEQnof5eqkWoaTSPA
iuZoI0D+UrvR0UQuvl6XsmobCymM4XexoILpne5b/GWWu47XB78aNdFZOjxOMED4Y1ifJOAzjkNE
TQqIjIH8WtnGWbytXP2z2li7zh955ahVjfDERFxPB83+Zs4WF++sE4ThBW6MXn4WhmMqcs7x6tYD
BxMTZXSUly2B1hggAGQSFOrqAh3HI5CZ7vr5n6Nw4zGHdlwMP+JNh1Ta5e4PQwRPCEQWZ2rui8Gr
pts65bwaVxVBZwbeJchciKyBhZLZ9u2Ay66a/r7FzwEGgpKh+Td2vBDDWJg55/i/9AavEsBypnYe
+Kr+LOacp8fqcVmIYRbMykSk5ul9Ok1+Xh5TY9cJbsp7BNCPZeNH2s3yv2umMm+PwYoJACAgRTac
OTmK9XtmuBZoR0dP4rFFr1+YeDYCagvIsgo7dStkWq8OVdQ63S+z86reG/cmsZVtto9d4Ignttm7
tAzE8W3rR3Yhly714gRJpAZ2TE3l7oetcSPc4z13KjqnPbVe67RvnX/dB61uHSVixAgVhrdZdGNV
7PRRAbqbk0jHeNYcoEnukvorFUpO+Xg1KKfYF/8rid0+DeUdE/cwtm9yunJj6getfJGml4jsUlIg
2bBrk7u8tJuQ196yHnctRDPZNaWWBkPsoKQFbk7beokepHtgboQ28UfgATip4EQn8QAeJoPTs7Fq
swvJzB0JHgccC5K2gMNDT+F93h6VDnh45zw5jhVvxGqtiRk8svBdIvoJUfinXmdhPGISgVykgp6N
4TYnoPGiSLafvenW2JY+io0npbTzG/n+ugmt1kMMYBKi1oP2T6BnXopVClKl2gybbd3+Bb7fDh7C
3Vt0svz5liNqdT2/RbFGlAymFQYzNCxfO0/fVmftI/1dnKabsbanjbrRbtON+B6+RTY3H0DDih/u
ZyGaNaJpUIqOatm7km3Z+TY7GGfivz0FDjDBeYazbrMLcYzlSD1QT+u/i7qxbMm/7Z341NuGo9xn
dugYx+yUf/C6l2lYc01FNrKiqFoEY5UYtb2phUMq3taDLehoAvKu7+Pq9UczmZg+BaoJS+aC93GS
J6BMcGILM9qqZA/WRx/trgtZDUYWQhhXmup121kJHI6gBbY03qNKeV3A2nLRVh+wfIl0Xo6xCOBO
5rkZ4nDPqNa0U+TMYXYqRssJAYlLjJpThVhz1UtxjEWErYL5vBLiuiSwMzXcdPVJKDc5byZ6Ncm3
FMSYgVyPSRjLWLhxo+ySwq58zR7d8QDI7fqAjjrtvTsI/mCTu5F3vnlLSvd04cFK8L0jow7R6lb7
RI9AYc9u6lmeelOXjnWnbrJtuJu9wCO81wxPMus7zbpVuhyra5m/8mifGY9ThrYHv+Oxzq/Z/nJ1
GbO0ukEb2haCNPQkVsQuoq0MZpzrprl6FViSiYE52tnxc/S7yTuzpTFsRbxQKND9cgizl1rdgeul
Sw5iBC4o0EEAouCYyI+A6gwiTrpvbUGXX0Bd+WIrRaCLGwPNYrb5TTY9oIPARhcLiq62lfAIpdfW
FE08cCe08GOyGVNDTPPZHBEaxtONLHxV+UbhlU15IhjLFOqmlwUqYiqkO5IgAaYHG6C4OpyNo06D
9cFLVRg7THuw+oKTGJcpaE2zX53g1bIXFn8U7YS2YzeanNy6GXtOGLhyr8JMgNQIoEiEEOw00jwO
GeJuSJXqypakjx4AQnluq9LDGKBPvNtc13LFlV2IY1xZX8RZhoYxPEzD+rYixFXbZNNjQhaPO86C
rtwCF6IYZzbjtWgOOn1p9blXt+k+bHTvv9OGMY26FwxlaiGiz29m6WWSHsz5gfyLJyMU0XUFRNoY
Y2YnRaoBAFAFDQjG4QFNOFq8IzwsnLU02VIGOxsiCW1A2hL38mRmLsajXSvMbQyUvrXA7pfDyqPM
rXM8+lU83V1fxLUX14Vs5jadZHm0tAGyRfU1Kb0h3WelX8TPc+U10VOo+a3yMFW7oXRV8U7ROQ5z
xVtdSGcsEpjyqlqBZBToz6oTiV+1FdlpBMqHQnwuyp5jMTxprFGC/TxL6aurs24l5bfaJ45JgD+b
H9DGyVlX+uWMQ0HOE6Gbisl+FWmNSz+sAIm6NwNopk0IlyvhKKK0O7ThbZVEKPMGbwVBl2kr3aPa
dWOqMcXKu/4J1GVd+wLmJihyU7CkFNomIzqTTHOQ0OBWS44hVTwgoNWFXSjLPEV0BZDgIoGyXawd
IiHclKq2V6zeTuUM2EBf/0YxNJ/ghgUXDJuOEsM5yogExbRqp47gHUbT4va6iHWFvkUwviWL+yoQ
RoiQ0BE6GnYJUqeZHNN+m6TP10Wtn0Bg2v+fOnQfFze2JEdAEpAQfE17FM6Ck7RpTuYXKjG3QELX
9qqf3fFuVXnVPdMGbB0E1GgwZE69JY2p1MeQ2T52XuKCIcRHA6wQ2rGDMq+nbHN39PJNaUd7/Ywf
jrDdg3Lb8JpUVtANcPstPoRxAFUKsxwyfIh2kznP6QEwL7nuyK1rHjE55Uz+r9QtK1t4JE/KLuKE
9qvX70I44w9E9PrGtYZdnjK/HhxRObSBo8peTO5LveK4urXY8EJVxqaKsU6toaBrvildoBpsX4Ga
3/uJa91L960HYLlpG3Cu4XXjMgHVI6Ohn/JfXBoXVrcaZDHD9aXrdoMZo0KnndCzDbLkU6aB5QSj
eLIeenocOpkkA/A7dTvtE+N0nHfh6pFafAmz01Ekjc3c03cUBseGk2oBmVTFeHTtDjz2oHWrWshi
NjY2y7SUJmit7snxhKpMf5vctr7+iIdUauu24sSb7ktw7xIM7F4/zjw1mV0W5cFq9QiiBQNdCzqG
T9rUrYHjnvS/o0HlGdVK+RZogd/7yziPMiGxqZUQNwkvY6TZXbWrDT8PAGylPlr6LbA07Lji6Lga
R5rgggKsHsoN7KSjMMt6V9QQGgBbeUK63tTLO0BKSAUPApt+/o87bCGJfsnCN2paBaApFZJCFJ5i
4FaAVkQ0OG5gXQjgVcCrZWIchbm9YrNpU03MW2doEQqD1TlpzE0kNu51y/gpBkggGJxE8xVmoRSF
OQBBGSRhkKGB1wDtFBo0Z9OrweNlR73GKQyspAYhCgMGlP0QWW2dsf9cGoTYUGoU0lr9FIdfVtbt
ZbHbilHqJekfQ0scAZTLhtztCpFHA/rzbvmLeALIImAuYpibnpDFnplSAhzJCsLLKdnEiXaf9vM/
ruNcimBCGzkZE7GY0bjb6enGQOu3mGVuEZUcO18JzC/lMJahEOzS3wbhJDsq0dOATs1Rv2tkN632
epQ4mfgqhDx8tZ+niwqltTYd4CLgRLpcP1JZ6GdrWnRSduhfy4MNSbqtUci2YPKSBTxRjEl2mj5N
oQpRkal74zjhVqB97NYNutA5Oaafdy3VCtNypg6H9YNDHdNXVh9q2DIhc/LkuSUb0jd2YDzV+Ydm
8uKKdcW+pTF+ow7TRkVUgfq/dNLNGqwkOyuK7VTjuI6f3v5SK8bWkVEQjWyCVlOYoyt+sOPyjyU2
+zF66QUeqxtPKcbqi6io5KyAUkLrxaDvSI2PNhhuGp7ZU6u+dLqXSjFWL5O4peQ4eFhPseVWYZCi
f7i9a43hNZSHczcN6C+f1PmQ6QlaDq57yVXhgPlFxZFGp2xfeY90kyjlEK6BnkcA7+L4KTQ7K4/t
onnIyj8hLzG4EpdB3W+JrLOcNQn1om5Ak8ovIGDvZU8FZOh96U0bcl8hAoaH3ooH3pNppdJwKZYJ
FELUVDSzpGKf0b8cuYIfAKloeFZ/51viT4CO7pz6D65vjXMSV+8huBaKUyChbsT4FzRTxwUK7XT6
8mRJLQh+3cmoOZfdSt0R6i2kMK4FveCxIjWQktRbDfjQITJohoNuflcE1H9YeOG0rRLLhhe1+sfr
NrR6UBaymeuP5EYfY3IAnYGtepgyCBGrIxjCtnWs+9dFrTqAhShmF3M0aCdlCFFEGLZCPm/lCQ26
uekUembDxp+ui+PtHf19cbeOZVB2GYE4yXorpbsChKTcwQHe6jG+U8usqY4muno1iLbKu7z1Q2Nv
zpyDvqoKmFSAAY0ZyB8JEiDmthEgpuA6ySET3Lr8jHiz0+v3N51+kGlw9wOsokKiODdlhCJa+yKZ
qO0PJZ4b89ssNCfNkr1+Ll+JhDw8jxZh9bZbCGZcdYxWP1LQ2y5WNo1VOcUMR9IC5QGBuY40W6Jr
HDioVUNcSGScNgYF0e9m0vtVLFE3ko1NYr6NQX8nVYKTqyKnr4Da9Y874lvcj9kcIkZRTy/YpBWc
sgtB8DPzuKp4MhhHRWqMY+cYCXNU7BrC2cAWJ5HXcrJq7QtFGD+FR6KmdnTsrOtKN+5FzQlk05sN
CTEDuCyuH9+VPhN4RTQJGCbFPkZf5OX5rZpKmuQJy4ZJiGLexsVtErwFzVENH1tFBcHwi6ztuuS2
jHZN9MYRTtfr5559C2cONqCUChJ3EK5mmFc9qPIp1F+0xAfJSZY9RNVR0tBfw7ltVu9zOh+hosqB
cIjReK5K0DPGEApOHrxQpS2G9d1Blr1SA5w+qHNKI3HEnNs3sKrsQi6j7NhE5qjTYGmOj/MU49UP
sOfAnLyxeDaa3JGmZxJ1TmE+a8Db+DcrvRDOhIVdkynGTEP4FvRmgnoqyNnQPqcEAwXGvjO2VeCG
tR8Yd9flrtryQizjdYRwDq2oh1hB9prEvKs63daCaiMZz9cFrfruhSDG2WDmZ6gBLI13gxHtJryA
TIFs1NTiXBEcff6698Vtl7RaMpYaFTNagV0N40ukzBj1Ra2s4zVhrL+Zv3X6+/tCWJSqYZlWEJbI
f6TSG4GyEO4CDLhXggVEho3YbcbG7nFGrq/leiBIh2xE2kIEht9Ln1Dk6FUyQkS8Ldo+wj5w0jF0
1UTYmkoOBrXClzOM4ff1ThUTT8VCC7PxkAH5PbOeJ+V3mXc7zhetn53vL2J8YlnngN2uezwAkNYB
Cmt/02cOqaK9BtouQ9kKDViRW88KOcHUCjAI3ONiKZjADYzOqkZMLMVcvdWhsm11tOmP+o0+qU6R
G16JDLWU3LX5tO/NEbhT4k6LcqA4PgCOA1j/wWOlfwzmG50KFzsZZhLteyNNbDSdb9tC+t1ktReG
gIwoJBD7NiSxwRzlDJVxf30JV2/jhSJMWIj5yBSggFAk6zG9tAuTz0qWbFV0w3Hi7Na6g/3eLMbB
1gE4pQL6YKrkQys/NMG4Fcs7qb1R8aYQDFs2Hq/rtn74vwUynjWsxUxXB1hHqQY2Dr3fiMDOGEfv
upj/z4H8lsM6UaKC1wkVcdrJYBpeZTphAXJ70RnqXZo6ede5/WyjfLDlCKZWdnlPgl4YGDC05dWg
0IqXB7K0wPskiwiAy/jYBBgBU/c6LB7Ply75SJGLGROnJ8cxd2uM8wYDx7muPEghn87JAO5sBVxW
0IEZrNCXYVghhdwgKbNJxYMKMK2gMkFOPzlGcYtZ/Br83HODop7iZtGNOJHN9YX4acSX38FcJ+AQ
Bq5Rhe+I2rncICMw2MkYia5K6psA4Do2kY2JI/OncUEm+LaQYAKWNypTl2s/zDJGdSiIcGedM9UP
q8eUB9dJP/vH9tLmUA1zfpTO8VJEPzeSCXwc5IZQCpn6cIveea8zgcQjRbJrBccmQnf49aVcUwuw
1hj8B+Y0QIMZkxLQ/yEOKtQap7MOvI582gBf6LqMn+EybpCFDOZcjroVyiEdu0VLnCnAbJLsv9SC
Wbl4qrJgpJuTR06PxPJ0rrLX60rQj2Q3Z6kEY3MdMgOWIECEQcCt2NlZ4OnhsW04XVI8MUwAM9B+
HHrMnLE6KeNXMbwE+Z2pcPLw6ztiAWICxG643Bkp+aQP4ZRhRzp5sNtwk7acLV9X4z8CWKqCIJ5M
8GFDQDk91PU2N56j4EHueSxRP68YWJasY8gaczkAc2MOZWjEYBGgqxX0oVLYIJaD453LQPvSk468
hJqQfs1q2T7OQYIaVJOlAecVsVKwxicA119ErkA1fsyUz4kum9OMTqkaMPTVNtiF71poN5qT77zs
WXOIo58P85fyYLjDq2kjk415VyDAXbfOlXIq/QzVBF0DvR9Y5HilAvIbGAhRWMxceT+68bv+1m3A
1G7nx7SwiWc9Cv98uudSpnzpr0yhV6PKQnMFriO9f5R5XBCrvmmhE7O7dSskQMnC/4+UY136uvVk
Je71deOJoAdlEVvnsTUIqgkRunkWtF1oprbKY15ePQugUATljkITPsxh680Y4GwJZORVjZHgX3he
jgXgqczNdV3W5ADEBWNK4POih+JSFzHtRlg5rWP3YI0357R/yAIzGpzO7OSPMY2KgmN1a/cwUrWg
SgJNJMCemdVDOiFV2hqNblYGnO/uT6hjaKmA1Ru9ranjy3X91pyWKv8/YHtNx3jBpX4o4lSDQvkC
1LHY5qaOVw+vqruqkIwrGICGMDx2LNQApKuS67iBJXl0ie4BDNCuwUugfKrtw3Vt/m47e6HoGMQD
Mi/QUH5uV1MmWda0dOjY8ttX+aS4I/iHX4dziuZbW/4EC/hmPuv2EznpN9PtdPMGoA/f8g0bQNCA
lbj+PWuru/wc5jBXA7g+oxKfQzdxDDCAMz1fl7ACiQG4zYXGzHmOi1yRgxYilI12Dk7FVrxtXcM3
zvm+exPcfl+edDvbAtLPz49g+A386x+wdkCW8hlzbeWmQg0H8ilOXpYdzfgcFIJb4KH1zwUBfRPG
imMBFE7GUkmiDmJBJ5jlMHLQ+JCLdoP2jlzdXZez6r00CFAt2iRgMCd+NKp8amYDWeTo3ewBaRhk
9qTfXReydiZQLP+PEMYw9MgQqpYKUeFU4tt5eMj6Z7xE7A49wddFrdngUhRjIEUYSNmsQpQZHHUr
80iXc3aGrjx76JYSGBMIwIxTCj0kDOprHvtjfINYUSqfGgB4JK/FwGkHWIvo4ZDpmBvCLJmleWzH
pi4SDZghWfFIlNQWZMWuo6+o/FSN95hwzGF1+RbSWOUCKxuQE0J9fvIxCC2UnEz+6uKBmxfOEcUR
jNZeOuAUYAVD2MPda/1L+z/Mfcl23UiS7K/kyfVDdmAG+nT1AsCdOFOiRFEbHEqigIhAIEaMX/8M
yqxqisUjvuzV26RSIu/FFAh3Nzc3ay5CcsUV8Jb8IQVDdyn19PXXy+HV5f0stdp+/iw49yNZRLal
VmyMdhrAN7bMHWQU34ibbx1m2zaeHcakIheTwmG6+ARtTpiNIlN8q8567dk8D84v3qJVh43XCHDs
+ul+VGck//Dre/Xa3vb8+1+8Oiv3lRi3GR3fHtX4fYJJeL4cRvFW6+O13QDjTQhbwAE2bbqfb9bi
+4xAthsqOHPlT20RB8eRnLLJoiB6Y7t+7bk8P9SL5ey1PYT3NJ6LCgFvrrwK23ud0erXN+6to2w/
f/b0vTFxECvGUTJyJnyYvvP7BPMx/5uDQG0NylYQ635pNr0OQZ64fLuU4FutyzSComz71ozPq0sA
03P/PMiLCtU0YFZBewZDL64r1pBWSQBiCfeLdrj79eW8eqR0M8bYWqRJ/mIjCBTQbuYj00zBk4zq
azYfa7LD+POvD/NKl3TTHsP4Duq7JEWi+fOzmflCA4p+RTmmUanj9COL0iIKVwP+oi1WoEyLiA9o
Xe4T63369cFfe2GfH/vF6ssWF8qpRhc46NdyiM3NmvtvVOGv7afQr8JMVgSMPX2ZbTbt2vZYLxtH
p8GWM/RjFdkmqKCkDBqcjNOTMzWvgszc99E0vNEofW3ho1rEggmRU6M2+fnmjmlQpytFtEgZModG
lpPKLurMvVEgv7ZWNjW3CMNYUAt/KZ4wdB5ES2ek1Em9CzrMqo6ycvDZy/X+1w/s1ev5nwNl5Ofr
0YucWrXl7iGx/lT4pnbvMTs1EYAcAm/Er4/2+tp8drgXuRcgerkZKuG6INrDKSk6BumvGUEeWqgF
ozCQztsqna8Htb6VJ72WVgCI3IwnfECF6YtHF/Z+7c9gh5Y1cNgof6cUBF8HfdHyoIr8bw5qgL++
2td2/eeF3osDpvkwR67fdv14gpKMa5uyiWl/DHRww0Z0T/Ubb98rLJ2tVoDSf7op2iLk/vw0WQf+
oZ1GTP+EoDLiTedLD6nN6IwmEJcTSNcGx4qAkp3unsAJqYgc3uI7vvqMoTSPcwBKBlzlxT7X1f6q
ox9iCHw4qzFhJZKsYGbYD8FSzFAbHpcb1orKb7/9+n6/tpafH/jFVo5mvAbEAzRnbnrIbh97Txdu
fiNdfO3NhBZi7MMBEyMy/6YOoKAQmCRIGbz0sNYHwg5Z8iVe33qS29p4mXKDVQBPXhjdJJgl/PlJ
8mGKomHTefCbmwTTKnIhJeXdcfTtCaz7I42X94l64D7sRhq4SGr/LOjfGqh49VpBasdMR0bAX922
4udR3guCTVJ3Y1LDrjrZMdkUwuygWfjrB/famwlN7H8e5yXuOffEwp6lR8ras3chZTvtq89rTaox
aKCl+m2hb9H1XgsioNnDowqzmmDlvriyaBXd6M8KlHcasgrBURyNRB3I5vomDOXlPMEeIJBeXUJI
Uf5tlik44xh2AvpJUFa93IiWWVhmFomKPv7CpptRPK1TOds9RKf//n3NQii4YqB3I1q+uErqz17D
A5TuSXav7ImxB0u/cvUwkK/1u18f6pX2Hi4qigI4mkKHFH/+vFbY1A8LtjncUUDKw7hf0NOa9n57
7cdw+dlnGO5XwX3wVmn6KoT7/LgvMo6Z89Ajo90GHvff5vLWO1qzzz6/8z5mZkftznx8Y5d5bVfP
4hTDN5sJJxp6P19osnboxgQDUt9uLbP4IoIomP9I2Id2fmOdvPb6PT/Si/2siyeZ0e1IyPOKPCgU
eZx4GdVvJFSvsJjw6J5d0Ytl0sxpOGfbcXoHpqx/HIuu6M/CWwdEvtI3ui7ju1+vljeu7EcIebax
1BP76x5SICKuvjbyXsIiIBdvrcpXHxZKLj+OswBKxi/yjdWmcozkvCkhJCUc/O72sozCIrv2Pzfv
15Id9I1CcVmsD7++wNdCEdDJfx03+HmRuA4WDTKbsCrtlwZWC81lk+9/fYhg+46XIeL5MV68cSPp
Qsk9HGPcw5wp+KjP6mo+ZSdb1e/lnT9VEFYq4VZSNY9deQ7SfPm/KWufn8GLd69jqRd6He7uGgQ3
fCV7+LiUCQgda3YzanP6ccH/8XX+z+ZJ3vx5afa//wt//yrVYmgDytHPf/3va/XU/3bTPX59sv+1
ffBfv/ji9w5P8upR/Psv/fQZfPlfB68e3eNPf9n1jrrldngyy7snO3Tux/fjNLff/H/94W9PP77l
blFP//j9qxx6t31bQ2X/+18/On37x+8pXo7/eP71f/1sO/9//L43T/3X9rfDQB/7x5cfe3q07h+/
e7H/B5YasKUfg8lwP8FzmJ7+/FH0R4LAnYGYu7lN/3A56CXIXP/4Pf5jk3SGyhwqUZAYyaaGbZHu
4UfBH0AqMh91KsS40RjBmOE/T/Cnx/Q/j+03gIo3kvbO4tPxz687KmtYvkEyMod5MjiSKOV/fhu0
8wOu+ykuMHwwcsiarQEm3KJMgSxu+RgVS2C2mrGL5w4yfnp6CE0bDYcJBjJVVo818p8ZYwqVW7Uk
pZJEzEUTNs0hzhY/2mP6hmM0yTnoKMNq4CihnR/trFmyvKA88aaN0po8tovfcrhBts21sZ6ke3Q+
G7gEKOcNoImqdtvJ19WvhmX1TnIy9jt0J8VHsI6pLFitXAznkTrCmKcR8HwUYqjJIVqspw6GDSsv
bd3W8/th9pOzyY6YB8XNNw9Yauhj+SxLbrWcw9uk4aM4ikUyKIQt+h0nOX/I/Wbc+GIoCprAoVVu
55F5V2k/zceJhNoUrNXLkwgkCao+k+nXQQbtJzes2bs47MRSoa5ag4uo9j3MQ679CkUlG0cfdJfD
SjbiHoP1wuSJb35QJ+IjZCqS7KPtVl9XtRcl7S7zx/AOwhlzXDZp6rmCrPHQY1Zk7PzSQcYWVjyL
l5gC9NuE3hCxMa94zsVULAItpmJpxxl7Kxs8fcltC+ULZ/hqDgOs3fIibxt9BicO/Q3NHUJLsoRM
700KP9LCsQ5uSZBTDZadyld5JYZpM8EFW3g4QyNtdsWgulWcUb8GQT5ZB2gDO5F48aHOY37dq9Hi
cQaJUJUWPUbyARK4b20+B+Zi4I1XnwIRmk8L8bLHPpiib0nbA62EFNfyEdy85r4jE8PVZL3Qu0BF
cCCanYa2WShyqJ6XoO9YVSokyZdRqqOnpte9uOYYZ/T3LfXA+ylGMbMPDir2UeXmPu5KT4TrXAQD
7m3RJ5Rf+m3C+oJCuhcs8k4Nybs0hRRsQWDpd0Lh2vhVP4ONVCVtokSFirhp7wCFZ4AaqL9gtlAr
vGcwOhrUJ9MT+KQ0ppm/BLLN6mIZZ4qtny7mk9Dw9Jm1cXNhUHzdypZKbx+OayfAJFONKYZcTt4p
6qLpu3F1Ts86y9r2ERuYy/AS1GF6LiwxSPcX39UVLCMs26AjqLX0QqCuMnZUIG2tcw9OquvYUPhd
C0PCMe1rV4IY3amSs6Zhh7WR9BPpk/ZJ92nKyz5JlV9sYlDQb8doocCzCiX8vpoegcNEkEvqNBDy
hWO9g2Abra5S6AtlOzX3WVhRhty88sY8+u7xRoHmA856UuUsCywa6m3/mPpWY8A9Cs17PoWRV7Sh
CVQZwXBmLeH7E+nLoZVu3gVC1X7lNQRWDqMMMFBgZglxN5E0ez9QBK0Or8cgGIvBWG87Mt6uUtef
VNsYD3Qtl10JYmtTYedzd50RKGrzIOR3TZNzXsBDKb1vBAHS4LrghiyegWPpGpZdg3nbCqfTDlUa
5VJXRghYZOl2gEahtDr5jB2S3ufOzo91vGTZKcuHZivBcg0O6UzNUta87q9hdjS2u2QCmatoetQS
S6f8sIBBfB2VAkYVfUEMuuslbCtAuR3FlPlVFqDnXVLWp8dmTfhSwJnDzmddPcxjlU0DZhrCMXMd
xlnH9C9+/t8K4pf0q5FWfne/DOHX4xOkxczTb5ePyv4Gkahvjw6h8+Vn/j+M6JC7/VVIP7nHbnke
yn/8/p+x3M/+QFcS42uAcWABBLbiP0N5ghgfAwhI4W4DRh1i6u+//RXJo/QP6NtjNDEAwS6OMWX6
r0gexn+A3bKNKW/mGgj/0d+J5D9n0ymaF8giIuCeOD/Y9fwbtTkWenXgbBQtddM5S8ljkk9+CXpl
eFwDBmZh7LdvVSf+jwm2/0l0MTiL+hU86o12BS1hTFr8nD4EkeAm8h0pVO3s+kFNcFA8CS9TEC6t
WQ7e6GhZciHrRakruIrJ9HqdajC7eRT1+pz1XmzOwjroDPZAk4W72qY+gjhZ6XqK6gmIBu7tN78J
/LpivDFdKU2byz3r0oU8ZJ0k4RG4j0YHylIhqxhyMP0u1eNccc7r8FxxYWkBjRh13zTD8s0bWahB
5iS0ahDdNQZj7fhp5Kwd91NE16AM8nYyNwyeLu8TxnhdjZNakzOoQzpRxLarw1O35tGnGOZNDUzt
k3bBqc3TwIocjKpwZyFXPJc9o35QaJ5A+waSJF4Iq6qFT6zcugBL5a+GpuftOCYGcvApLPjgdGei
6eRqWBm+szmtg0o2Y37AljHcstb3r0E6hJ0i4AvyIAS59qDnY2FW1kyXCnNQ+9YkY1Ik4ZR+giwn
eLRQnIjkTT2lUuy7Ts7eexuGS7hzoJ10FwQwDjzTE4x4H/zW5w+T3yf3M/EgPheYJCpjJdRDBk2+
a9Jn05fBRhQzkjHPasSyFRcqJ5qrEnZsAUxvpBXTLtIxLroLWzSDMi/ws9J5IsDUOPfw7yZs82qA
IWEMpQTC02Jd0IBFfhe+H2uexjD56kIFtmjjdo2Cx9g6TF0ITRKe6+GGLss4vrciwzGRJukHhKm2
TPSyoJqyIdR/US6vZ4w6ecWt9aKzTAp6l0bSp3vW2KnfLbZmX6E/oDM45uqY7rjXBclhDp2C6+y6
RkQhYeq5Oaxj0K3IVbI1RA3MvHH6loVm9sOzPNesX4uoWYk6W8gg5N5FFo39QUMC4kYQqR7IyPC/
3Nt0j8YIkOve0S6gwFdTKuU1Dr1otjd13fOdl+a1ueHWD/mNDgfHD/UiZtWXwdy37OBciPXlxwhn
t8gbvEbB11tiinYb7QmnGwKTePZBqKDtLmIse6zChG+/XUhihxBF5p//mK0+hVFlHjBetSTHN9fr
jKBfGZ4lFpFPNdm6Fv5Ux+MKK7K+GU4xr9Pkc4RGLzw1G5HYvUqT1rs3usVdW9sRqzmkq3oY6ZiE
O09PkNVZpgFX3YcWP0QOkN32qqctcCer7cMSz1Ff1TCjrPCmyLiCZj2i/bA0ECnpxwif9wbjyEGm
s88/jJ3Bq0IUfDXKaJAd+5i61vCbKYmUuENMEkCRBMW+4Sx6/DuW55RWLGH2jkbaoyeNSaCl0gtc
wr4CRGUpIPfBEohX6v7JWY9+74yfv3OBVPFD22P0kg3Sd3sQps/QaTR7TPpkH0MG8v1+im1012ia
XsnBJ5caUjYt1MM0ocWMjbJstWFVMEKAl/npAdbMpw4ZZtE3NUMmlAz7tYk/hAsfj3GDZ+WghxXq
rindOKQ3eSO7Gx0TrxxEhuZLAhGy85D79cdxzQaz4wF0Jm6ToAftQnzXsp5cIekcH6A445+Gdezz
AiNnuP00vGqxG3elziMIqfnYCeFGKb8FovYLPpPktpPiyJGp7NMmvh9ZDnp5D5e9YfU/qkw+Icey
l6l2umoj/+jNkz0sWtWntB++9JgQAG8u2wVuaitSe+89lmPow8KdMd+eTL4A2PcyfWYWDLR78wcI
nh2UI+3ethRsaTqll6OtUTSM42HAoKG3wAoztz4tkHmhpuqxs2ZZquZiaOhVztqPmQh3NFpXJGeB
26USCTVnVH3yGz8sOf/YR8s54PqkJPA8Rc11SEirzxzkbkzCI5ij6n1n6gsI5WUFOEy0CIf1vJG2
24t4ZcWAHHtPNKZ8dOjOQ1h17qKBvUMImyoj8c42kTgLFPZRtmZ77FXxPbwo78IOrRMnenJsbSBg
JrNuY0PhqXGbO5FcL+An+1mtnoTrA/izWqOzDCEPVE58yso8N6ZohhDgQlKseVZBerdqgvAbmqsn
z++OPQWzRlmxPNQcmAEIdHhK7URQzJB+r3zvImDNXZizvYzFWpgcw9DrbNyCyTuh4XtKwZzEEHg7
7MkYYkCN5B48P52+jOAe1/A+vxrq+JaocYJsGBZTnQ/3MEO5hcayVwyWXrgcJshZb4ucN1cBrbFz
z7kom4gdGuiN7EIeLKdl6W5ib+sY2WCXJFHYnOUejzXiJCKVx3t68lT+haHgnorIIbMtozEha0Gw
QRZ4uabbPJv9wsfms4un7tY3q8eqxhHUMc66sZyzpX+c3Iq9yVOp8Co1j90OSt5bS0CPeqeSbjqM
fh8fpz5hHxbocgqcapPhVpuJ0iJKmk85GM14NVY7wBAOtq9VGwwctqazgodm6j8ieW8+555SSZmk
JodB8qIusHUsgCNUX0mIR35Ks94/i1beP8J60/h70S5rNQjG3Q7uecUwm6Zq0pgfm4TXojAsBLtn
0EF2Z9XgMczfo58LD+LI29kpl7saAeOyhdEnNkfME1ZkHu0DFPr8o4HF8WeVBPCClB295UgfESf4
OO4TjFNcD37+SGIN6014D4aFprLjB99vJLpdPHf+Re7wMTjgNQ2BxhcyxiLNRnVQyTgUkxuSslm9
9lr7zfw91xh2yaXkmJxePHoPoYS15EHNUPMYyZtq8GNLUP/rgO6iOkzGyiY11FkgdbVAyAs53T1h
nbsStJkGGI+1JNv3hJPbRrh5qjyI1akimGqvapj1rsTaQu+rViY9DGMPS93RtNfC8+2hDqb0S05G
flzJRM4yztMyT5twZ8AprbqmZV2ZzGJBXMSsYtHRTmPvTTCshJV6m6oY5NllWMMK1AmuL/0gp2XX
juhdS27VPjZcv9d6WTHkBzAEjDzpnwidg0r5liPsN834FdSN5RBa5n9COR922BI7dBL6CP3gou+G
9thIFn2yA/yiuRhcsAd7DGNDQlPyMZ3yg85jVlCh3bGOjDgRQWaYpHvYc6StoT3fTNGlz3R61gRC
vs9QhNLOkMra0e8KtEqOfFD9FYXzeun65GCxLx7iJkAX3ISef2dsHewQY/tS173C6N48HdBRD29p
F1EYHwzy6HTATjSU3b5G5o7tkEKVFvHwHM5D5tAP8Omdw24EEQP4UQgE7nZEsn07GIwc9Y1Ozl0c
f5/J3J1gRIxNWGdjjdkQ2FHsmEglsCK4o18yPhBMag3rVRvQTlQeFG/JrqmF+KoxGS92zI49KuOx
v1rnfA8Jq/qQctPzsl0Hi1c7dDx95zzof4Oey+qD7wFKyCTzviydbT8RAw/ANs5Vd0JLK6+P6ejn
1aw64GSe6MrVJPLcpoKUs5raJ8RUOC9mzsFRYJrN2dKiqsgA8JXhBCEwWKBPt9h6BlogCMWHlqgF
iW9rhuPqj+DneuuQlcpSU7kwZQWEK+ezuuPengWr++DC0IOEPvOWI7OEnW/0qr0IpvAhR6UjnyJZ
JzCOckk+nI/J6q65zaePisB+Gqh7AlSuizw1FksKAkc26uwyNKmPfKYb36GkJC38l9PpQOoRVRpE
fiXGOgZs1tB9gcpXR+x8NxF/Y8MOWfs9EWSjY4gl+NwA2i2tAWYJxA5e5ToyatoPMFmm5TiR/KD6
JhuKZM6yatSwkNPhuHxRU6DYPuct2qgmCebrZPKy8Iw3GTXHxMXdZhrdyPTcrvFt51aMmcw8l+Zg
RpOetX4o7uDCBA3RTtizgYcw4hMd2P8yY7suZV8VMGVdrc4fL+JtwggEtFbfegCJz1jc10Vuwg6O
yg6gIgH8V3TN5O/XyNa8DEds6tLTPrRY6QIG5oAxmGg3It1prls8/qaYVJKV8B7PUd0EgIzDSAt6
CIYUI3tYmUfAYY92lMs7mrgOipITs3GFXAxtJqe6y6nuvZPDTn0xtAOozCP9WCctPceu7p9nYo2v
Rgp+PKC56JBnOtiPQ1xfRtjFr+OphxN0Rj3kAA39EE+6L1O9tju5BO0lqIpwTWVh9DUbVnUfJ8Re
zKYbb72a8EMvsw8M2NkJyCq/iGPRfzCztvtVzXTnSGMP8KqXxzoITLPHHqQqDpXwroATPLQZs2C6
5C5AoF5ymFNJSpHpw/G7GNIJm5Oe363jnBziniDRoFK3GyJW2+E8RkW5axc9ViHIMKqgCPmHOdDj
ifRj6C5IW3v7De6A9UfiOECsxDtqMcl9aPq5gLga5vZaSBPRQuVK0jIcZPwxsVlU1j0Kb9bgrR1i
FyCIr3YrK30IGHW4YO5AjqihhLgXGCC57IAvfmzqZf3Oci8FqEzIei2IuUYFafMSw252l3djVBIA
2tAy1R4vZ0D/+XnNkCt6iZPkPMt66BewLMLTUrQ01KzvnGFx5Xqk9odu8vhNgqZiDh0AOK+XxCls
YE2cNyFGqX0YKXeTnEuTzusO/pigTtQd/abluuzEEKn90tLI7CfhtW7f6yQcSxkH24JEnXk+pVPq
FZhHkhewLk9PixWYk086uGtJvPJRQKIvyTLE75dpWQHZ2oQXZLAA9ugQLTuysCAoGlQYtGhNNjYg
bBAONeiwuQ8brh/irnFFb6LwnQ/i0y5eGuDiWUrPeoVWEDDdTtxBOcnP4TA8R0u5cpl/j7EV3UEY
90k0M6IuRsaSsg3sGEJ63eRg4AFDuF+aDOoyAVPhV0NcWoUOAQ5pQIcCdG63AVvH1XmLcdCTBay4
90wLJJN3WbPTmjSlRxlF98M6uceRoahLfVEFDlBkZIaw8uLB3iO4iZOdTHg1rLM7Gk/LpSBYMwHE
nPvufc4aftmFHb0TycKvomXWxajcirufnad4LGc1M3yvw2X2d3XCQcRPsMcjUBDOvnW2s/uxG2j4
dRlC/tgJeOAWzZJ+QaNwPlOxUgfW9/JETE7jXZrDYqawnNMFsbiZbkE6hJ9m16ZiPg2jH79f0ymA
JVrg+ns34qGXEvvYxcSJRwuU0xRVIJKpc75o0u1BsslJNXDKD4FuYfi8OE5vWYCaaFfzIPnc+U03
lABtRFsFK/xYWbEw1x3TgK/+vnM2/TKpbNIXPJ7WtMRw3QyBVQs0vOsX/UigZfRhJuhRYYrKyw1e
I+SluHstQOkp6pemHDkX0Tnn0EYQLGvv0YNA8oMYStajQcb5HckZuvUybQNZeNSjl4El8PMET9Jc
z6HwHwBPkaZwcDE6T2lY32uR3iF+E0SOycpv05ASkED6XMdYWYt95PDZO5vafpPJ/QFwxd2I/xdE
9V8RF2BlMWHiHXOc/qgAkSfmA+UDujRBG6LDo4G5HNdWr6Z0VI1nXgaN69Yn0x11XrqjIjbIH3O/
vR9U1p2xzocln6nj5tEpCWQhhsc8KqV69AA2zJMKu9MQZv39mAQi3rerD3jNcymgAb60c7PzU2sx
v+0gTVCBRoj/amzqwCnaCDCWEz79PEcdAowZJKCINu8BRmWiDeYyMLGvzmqbOwX/mtZ8xaeR9Mcj
Ug2fd+rBtV593ltVTygdGFcwa8gNvkTFCFFoUGiCHr9KI2T2i+12kRXRh8y3a4nIhF/DOxli8ebj
incoFAw9gh//zn4AT/EGngRUhKcsa86apm8WmAckQXeiNXQyu4JPaI8A0YHsAFGlAPCwHjsbzJyW
wAaVvBYNw80IfLZCr6ddk1Wco6k4paCkLBNwpzBV3rpPBegIhZxFY2+SNQc+s+SzeuijGPdKhRAp
LqcMFEx0QkUgzjdujfwQBhB3yFD+ht0H4y94/MapzB1dOyAKeaxbcILzpEN+aSHxpL8INJHCnagB
sf6F5QDAwk0KHAMWNAhDuwu4MYIx1usUliu5CCd2JJNH0I2NBzbfzrVWD14c4guCmOH2/QnuhAr5
8rnntbHdT5bgGSSqwcUl6LcAVZWT5juLHl1yWGIMJpBiMjlu1MANLgl9P3y/w3MC9KpUL689+EQF
BZA2X5xro4V96MDVxvas6lV+IMHQzbfYLtEgs7Cz55deZLAoW5Tr/FIsc8RiyMezgWPOBhDpxTjw
4R6Jv3Uf+2SuzQffEkzxTzKVW0BrancY0H3XpckUvk3YFSdqJhl3V7DGxVlhbG9ITsABPV32wi0l
Qrrtr5ix2FFGnMN8ns2tzAFshcDtMMOAFtLkqX7Y0UTiEucuwukHwYA+JHS3mgMdtg6ejcSFlyyu
MGaOPlIQiVClZuwoYn/P+3QVd1E9Tknxf0jQ9sDboriQro7ToidLvSLYMauuo6n35SlDv/oNHs7P
zANM4WeYpt4mE2GJClm3jRnxnMHIpibICQ2xaoNQX/dzSH3gKWMyFyB2GbSM/QFCsc+6OX/xH37i
O/zbQfFZ8O0wbIlEEHr4L/oVSKZBs0DyhPaypx4A342krLEangzKuyoYVqiAL1brIhu9vkHd03ve
fgHUUriJ69tuEgw2LSOJdyzoh6KfidgvoY4/6wluJFXcbsKlelUI9uDb9z0KF5d9iBJvfJ9qv93n
GxvUSc83VZ4w89ZQznb6z9oxuJUkx8Q0Bj0zAlLhy3u6eoHyET6WAjUwxdqW5tS0XFc2jGdw/qLp
MkynvgRZVP8t2hieZu5DIB4+coATNsej7cY/o41pvGoj7Ze1GFmAxJJ3yQmwcfvUxgoFRI4W1Ftu
eS+4cdshkbTCwRAyFhiC/DelB9NTO4xQLcMm0dVXazT2gJ28/Gxma6wKXefZheAaFnMx5pP6zOSQ
+JltA7mazHp7kMBg99O2YfCWvtHPBLPtvDJor+LPjYiIKekXt6LXBpQaBHQMEAXzTSbEDE61Qbpo
CENu8OsVvb0lPz/xDKP6P+jI6L7hffr5vudLnUhp/aEYc4Hiqu1UOJT53Py9yUy0LwOQmDDwsNls
wg/j5WjHMq6M4Z2SeDkt4HZ0zCm60LIdhxJQBmLDry/r5ULG4QKsI9DUMzRbMRrw82X1i0977Eey
gLg4vpzOFM0HKOhu21/Nsel3dtlAKAQGIMsrcqzq1yeA0a8XdxbNToKuLiQl0FMFievFVkHRuZ8x
DY52y+r0cN+Cj+PtWBS5BC1Ir7lGzhGNO8+Co7SPW8sf6rWTHjAePQDQSw0BOEigsVE4dBWvYPon
66Lu00ztXMChkBZCno2VtQsj8B4hHwiQzWH/KHUzUdQYa7Ae55BNKQridpEAgPsUw7BEBuSoGuW1
VTw47P1/9mXi0SHQopGw5aBRiB5TAGzaoCUQGQYf2dl+ziAkS897JLLBFToRiaq8DqLER5AliLvp
phn3ObezLz+gtkBAResG7UHNZgRdN8JTo8p6gjtvh7oX+5nQLfRONf4rR0/yHZd1fK4xaHnb5Av+
FeNNcVyYKQRhKsKO5x8mkIsQiVmLbCAYYbmMG+noYZOnxFdlYfPYKOhugi7mZzBosACCI9CtLljG
8+8khApiiXtMkQPUaDOcDS6p6/s+rztkJm3bflyNW29Tb3EIpkGEU4i7Gm2pAPh7d0GNQkDvoFfa
XbjMm9djGy/L8BR3EbJombeD935mYe1Oi/y/1J3Xjt24loZfZV5ADVGi0u3OqbJdDjdCOZQyFShR
4enn23YDY9ec08a5mwEa7Ybdrr0lUeRaf1qG414PXgQ40bi52NRLmFW72g35OW4GkrR1llbNOFUo
qdZkeFJFFYzY1DtwmmxvTTn3MobNWQ6xTqz+2FcTB3SFsBJC70c94rUF0p6plta0y9weKFWrabIP
vRivQ1KCsfJXfdYCXw/R3LRbJEzXmiWTfMgAQcMkCU2Y1mpKsiw6QO79uAkBFx3Ag3csmpovu1Dj
5+uxMqm+76eo+aSXvIe8aaYYpHmMdpkXBR8cJH0bJ7fhOWZrbG+xtKtqGzcF07JjVFlxMd3oXMEt
+CrHXexLGkhUSbN1+lmlTWNuah4sckGrNdVGgmy+irpwHuakEEihQvJZGbLNeNMTbZP607H3RvxA
gAxbBSVUxLbrMWfjjYgx8ouicYVyVpnOqOkJ/A0euEb2qVDGlo0FI73Nw4Eb+M+bxNvNFw8fanob
jTdeMJR1b7YIZ6Q/jMMRwpv4zHiVWEDLm5ru9g+WM0Qiv23y18GT18OOEKVA4Ip4sxuCq0rT53W3
kq4VPKeRqL7nttu1hzSPPOYXqYDGtVxsOzzHi6g/9rwUr/98qf/rFhPc7PscZtJFkeq8dS4u0eyg
t/IhbsZwuq9nynigpuBBOAJVhOvN36pk5h7886e+Lde4YuQxxDOjmCDJ8+2Fw8GlOChAgJQM8zMK
UH9h17ry3aXqPpkkM+IP+/7bw1tcA6rJ2CGBwEPR8laVPvLuTlUBD7ykGWPI5phxTMnkfiepl63k
n6/u7fK5JmXQauAJw4wlkBC9OeRQrUT9lCNzjWhFVnT1hfVQ982ivvzzB/2rh4e3joGpOJYC8dbV
kg6JYrZDsKympS6+eF6ctSuZlvxGZBDVBV04ffup6Pjnz+XNf7NySSJlbGTghdKlNpXu25Wb1srX
Me5FoKfyzra1Ps3SRj9azKVqto6s/W9ZUEyvXlaLb57VE3/o5KF+0amb9VsrnNGk1jkT4hCreOcC
BnHeNOQCPASVcd83Kqgu0QS6ucrQWjxHkNEvVebY/aaOwzAlvAWJCZq5GSAzy5px4yTGvJRZeNXs
ZNF08lh89cYZo/nF9Yxu11ZutfmF3RmKqfXrL0z4s9r9Qn7KEXGGCu8nEXBczRn25I91FFZ4eFLZ
MmR55VtB5e6DH/31QGFAXC9EWgWxUwXxsQcTG75HTs82pONwaU5jTTYEdJoy1gHFDbt2KvN+WHWD
haiZcV3s5lHX8PvqB7hkufQVNxW9fngvSQFuTknZZOrW7uv4sQgSAY27jL1N+ogf5+FWh32DfGio
KnpeR1f8TJXWDgdntNwn2l3QlRDG9olulU8q4RdvWuTT4S5bJBuZGnPrTqMPeJp+AEFIK5dVCWf7
Le/VFWHLIvtOe1XPhaDTAXOeKRIQe057ryhlu3YVwh6hzGtZup5ClmISDv45RE+urxaei/ZyEGuv
kMhIu2aQh7pRMwgn80w/ZKlSwW6uhugwLYn7UTfZ+IymPKMOsXyvOVm1651Vl8iEGLY8zLYKRThi
7+vO1CPHO0BXh/6aBHaOwDmXvVyHeMe6sy4W1GnN6J1/ngke6CAeUCjK4vITFMplpvSnJh2vjyoK
qQka5oUuh5//P0xQmJztzAvCS9Z3obwEQJYfJ692N0HoT82hn5fI3xSltj5Z8DPvmF5ZgB5JO14+
o4spzkpYBCyaxmpBzSlz994cebtxjsZ+V0ZTXK3tZRjim1wBQO+6qtftFhVIVd1ko57NupxInN94
KHwsPDMei/mn/mXpZr6yUn3S7P0qBLEuZ45O4O+rgr7jHalg4K4PN+8yd1k3fldH53qepv2PN/8/
0pK+qyv+eSsK/c0Z8m/lpv8HpaMEm/+y+13NJr+5Qd51mcq+vXz7rxf17b/e1V9ekvpXIemPv/23
KcS3UZJyxmDjYEyU/WPj/9sU4ou/Ivp2TBkUFtgDr/3c31JSIf7CPiJ8zJgwl8Tn/o+UVNh/0f7a
0ia5CikqXdN/IiX9fc/mnOCU94PrDyIilllW1z//pZXHwZxMLbTJOh3HYY+A092O09Rvfrk7/wKK
CX+30UKAuaQgkOzlYIa2sXu+KdqQZgjLn4p4bcHxvMvcIZ22pTZAw+HYpZ+KVFoW26zV+hvYE3iB
xWQY0UQ/TXezp7J5t+BgRinV2EZv/aW+dojZkKcr1++ztU5tZ7o0rhzuKoNWa7uE4fRFVjHbFdao
Yp9MVf+8aJkGO0ehaYIideZmrUuhPwEgdPfdLJPkrP0lDlZIvd2HMhucdjVAhuMw9KkIVsg6q2oN
1p57x7jsw+GYIz29z11NMEBnmunWhG3kbyPOE2s/+TOBaW0s1aVSkD4rSIsB2H6JU0yEkssDjY+W
V7imNuEYTOq7wkqz5wwqmY1T+8MzY0nkuO6kyigGLTVfBihXFzaKwbco+5YTVhyOdb9yzLJtFg8v
RtWWplihKQu9dQ3rO629oiblF2LKIWRZqneMll1IjfKkf5u6Q6zJf/bSh0ZaI7aLpYyRZaqWSO9J
xiE0KlJ95JtFZZDtF86tZQrnC+yxi+cAqvnbPy+TN4uRkCYKa4/iD6fTtV661mu/LMaimnqiT9H0
u4sm/3ZamK7rImr65095Y4xnMV4/xieolCqTkvVtnsmsyImIBnbTWavxWGTBI5IM9LcoO8+h2zBd
II7js8gxAfDaMts+zrM/fIffa92fXwE/MPZ1VOEIgt80E0nexOirGmsdgCbclFPnHq7tzGqRTFtC
Jub84QX8vdL9+XlsMlw4ryKbypvP66U7FeRcU6SgNl3LxUNk02tMICoQP0+D39yBv8Gu/+IpomTg
c0i74x6/TQxsmzTOdJjHcGcqs/ZXuuqjNUPnYEyy+p6EIuVR2RMtRXq8p+/rxLa/j6h3CxwnuXuZ
liIN15OqzV1r+N5oVyMcLdI12bofe+9qbUaZuWl4fZAH+BQ/07jU58bRxUOqouAm9+vuZ97If3TG
/dsD7Ldj7v+xX8Jnmf57C+TN9yn7+ts5x9nEsffT/Bj6fwEcEskShtgD5I8T6+9zDuD2LxB4hExA
8fgOrw7Hv8851/mLhhpME30S5sjI5gf+bX4U8i8OC0wUDu58V14b4f/A/Hhd4P8DnZJP43LE+oDH
gHsOdMR10f6ytXSuAWRUaXsDEJIFm7Z2ZnFXyLZwvlpd7JDcZ+GmP/ck1aH5KLt8ef7lXv2LI1Bc
Lc6/fQOumxeQppo2A9ScK/31G2RjVhJv2ZgLxqLWQTvc+dGTTGA+jrMXpc1pmnmj7mP4G22RMkzV
dyort6+RYYoO8eTKR4aAseAP3+vN0Qyc7HJRoe1RBfyL7wUy64FDleLiIBPQ6LKuIyu7LByvMqgi
MUgZYedvNY2X3rFFkwtDgv4MBqEZdXrf4m4a11KmVnDCgjCIP/TNb2K7PftHcP21O4dnYLf+0XX+
8uQKt5RO43rNJfOzZSApxXbns9tY4b0FIdO8TkWz9GdREEW0Mw6j/1aTDFT4Bd/a0G2SyOseo8IJ
zRlBcbXsSs9E2f2oTPanAVBvzxXAGuy75D1BoQISsc3+/oRFjQfWmhxxXpDUTUfD8On42HKCol9o
Odq2qV+p73WdDg9F0RU0pWOrvUMrpz77Q3Tf9aN+WWwEN4ZXqz3aaZb+9T9+/ypo8OOp9MV4JiaJ
GJpWVBo91LgQDrfA3TefMr8lB+cPz+p36Mq7fuoPI7MdAKY7kH1vPnWprSto2J9r6mCDoLJro5Xn
F7bNxETqk3eL1+X2ylIym/a1U/H7M3ZY8/jPS/rNAcTX4Dl4VNoC0lFEb+kLd27KNG2b6uwgai0Q
lmFbhOVrI5X+3fr828Puzbl6/SgKZ0hYNhdXYsr6/YorJRm3p8b2jPbTsU5o7vzhKKt8WlYtGqr6
DxmGVwTl18fqsR/yDkCm8mCvW+PvH9fGiR8mBFKdrgLFYdP8vIX4Wd1zFWiret+pSi7Huae+O/zz
Tf1fHy0lpnFHcpEU8fzy+0dbvizdCLb05Fsin+ClK/CVonH8uzpbuK9WPsfdtk0Gq/vDqnp7j6Fk
iE/jygmOIO3n7Uwky54T3bmqOemkFfa67Sve9J/bUeqPrKR/vtBrC/XmNnOGCQBY/uQKDpLP/fu1
6gzIvEbFude1NTNSzdLzaw+CYg5uEklvy3tdQ6xGpCx0KDi2OWq2c1UGsQeQ3s53btAzGxdZzXFu
5nKDUdlfYV0HsO0yNL2OoqrvJ2b0dL05lbJyP9A3jIfWtvzHMfKz9dQpsQWBup28OMUuFYwYccso
biNr18KPFfJkW4ivrO+GFF5koe3wGvVx96UZtNkleAqOhNx5tyyHL9XQWHvPLvobgnZQviITWkcO
wz3LJay8lYNm/dwVoidzOQrfWZMX3mU1Bp0qqYl6bupgZ6cIH3DktpvMImaXTqYsuCmOWnOovnd9
0T2m6J9wPlfFrh48pv+qOtmruHo/MuH7wYzOdO3Zuo3BELvvI/JKE12nL83Qvwb94qPhkGjSo7FY
mPtgLZsKgeI+iqZrbl6HK47b4OKIkM1tj6xiJYjWRpTTiEOPd301enbzDO5YbR16zHDVNap76YrB
wVzlBTvlxTVWHs34KTtWG45n8QUcfwbXa7t5O9fJfCO94l67fvDghWByvd+Lh1ClxaOpbfNqcg8J
OUmo6hQFbgiciTz0gY5XrgK+icHQMANzeQovCpqL0P3sxQj01+TWtBennr0TCUcLMbeIQ7wZ9eLg
N095pdxTnfrTls1pXAUYmtcpEyEwRuu+3fpW5FpnJ9ELzoRqeBeHRfopN6qMgfGi/K7oZ/9JhLF7
B/FunisplhUEbbRth8I6tz5ua8RR4GszXEN3HZ0n9qZt061VVj1ykcKWeLXNnH8tJu/sCFR3/iYM
aG6jHZG5uVc9tYnF4rqd5OQNJ0ydXxFPeQy8Rn1d5rM+opmYzti/g4+GubiMc+yq/JBa1oB+Igv6
Q213z05il9/c2RPHJtTjHjdmAfRdmtv2ymI0Y76zA+RNg40VfJ4IumkaT71HDJ1tYCFQVMklIFUl
c9aV1xS7fCCI2EH0uO5QXt7IuEadKIXZ4lbFhdF46VPQiUvuYPufg/qbj5gYkUxyFM1cPQkv/TCL
Qq+KEFF30LkEJojJ/iSycG+8yl33ydBc5mSw1zIbmMVhxr1TL9PWLYv8MCWT2WYOI1KEFWN8GmU4
7owgVm40+XI79kG0d1BeHnCz1/fKnfUTaEJ1C6+X3GdxMl/yxG23XTsNZ6vxibrQgfHc9TJ2AzYq
sKMOCNmgFvWCKu5WAR5yAxOcTt/dJnPo5wcmQWViKgkw6PPiTDh6WX5Mi7i0PmXmysfgCR49eOMo
yNMbBJkq/ybiXLzi02yc50W53aOaledvRtX2/W2Y41H6EKG/iZ87hMd2tcoWBKAnTDtO8RrWBsLf
cmbtP/nUGd+6sLzC1vnQLfdGhsm0d4jxszduokW5+1mYKcsfVLnyw97I45QCwaz0nLt0aNhEsjUG
M5mtQ4wg2W62DKpsvLhUdXoYpnIX5URpHEdctwx6nCt+gnGtFJcgg8ZuUpHIYG2mZggvibIXudaT
yoqTN3MLFGjHVDOaQJTS3AbsxJLQ3ZpoqGuWIvvK85AWuL6qGOkDkqchQrNXopBj8tMyQfIH9Sgv
XlN6xU1LEsByL+2WE9axxiX+vsy8HzdVU8gXp6NwPDUEV79XEUssWeeiozxmDBqnUtAi5fs4Xc02
ex2yd6y1VfanxalRmG1crAPsuM3iGg0iPM1LuYC3iD4wj1XVJsVpgBZa7ns1hT7i2bAutxgixmhY
szoNsS0jBt2rOptZerzSclHfYVkxZLUIG+qzg6khPdqRgfxGBoD9zt8tNk8o3QYqw4S2ywKfOPZ+
dNyd0q376NIM5dmltdUsfUYIt21e3QgkuEVy9oYKqcaa8WCGvYtd3kbN6o42D3cgdWOHCjpS+8yu
jb4O20Y/vlWhnU9AazC0GN3SRTtqIwo7+Ma8wZBsh1rMAeqqyfSztQ2wjQQYXtpyh04zCeD/jWQM
kIenOVzhoA7ri1eKApPZFEj5HE1Ahd8rNfJYrNBujN5Q5uWcliP/mva0n3nYbpMa2ujiKFUMn/tx
vGJnZNWU4fV4imv5XVZIxd2VC57Yu5ucrih5pfromoeF2nQ5sklK/QgLGwrQEcr2AwOwsQA0BLD7
t0bPC3cqFa0bf1LdDPi+iocqix9bR9i4QbXfljJYjTRVEj/HnLb5a0bZwnCatFTmOjQylm0NZaVn
h6J0Vph431kMovgQoO7cWhly4DKMWrOfdNEeMcHHDDoBR7zt0XV99pSO34vZRKdGpT4hPaLZhKXw
nyNe5VYn2ZHLU7tR0QMBniH4wy929nHXl7t2QOq3aqq6vycS86U1PURQJ5nEFObhjdVX8XqUM+vM
IaQOcaP1ZNex2i9Ow9kyoZz2ZUDQajbZDw37yibSUXCXBSjQowwKRAypt0nbFgE7ULCHyTAYtu1i
6l1B6sUJTnnYNlFC8IY/sbGE9VRsFgNV+Mig6hKih6BhDHtjOW3aKC9PaRiW7mrw2vqGTJayOEZY
to/OYuJDVhW4PwSZG3k1oiFJx2ekQ1mwYlgP8xwUYnJSWbyzmbr5hISzPTvVOBKQIssz5tlg7fXc
67SpsXUq1XhfnKQp924ee6tyGpaVrgZ1hP9rH+pFXL0R9XzsFlLslM6/E1rYPYKZq5UWwYBeJB7W
YqrTxzrnx2mRBO+9csAND4/dXDpb4Xyb0ya4y1GqUiW4XsKBt4h11OGbWZMsYN4vKDmrLYaDiTPP
YAJfuwFTM7ddP4rXCF3GJZ+l+wxBJBEgqLpca/gkktpsoMkhwzu5orfqEF6nsfdcCGf2dkGUVOEn
2UVJfmvGGe1cyOZL10mGDCWgTmH9vBAhRYNejmLIGbAOEE3Tg1WXQ/OUcVgjU86cL25Sx+fCHZ2j
M5W1WZsoMXu3CUV0zSCaD0WfzIyarSPiZ3LTDacp6ccPdd/V971HuMiKqw8f4UQx/jZ+ULxTVV5P
uMyN8wHra/g+C/LplHa6fuwzEhfSa2O/QVqhj3Y7ATV0nc62jASZCohdT2Jjwby5nQ187XqQRfyt
H+bo2RMZBkF/wIG8GqyZvwfAEyk8eVOrMLelNRrPvD/wg5mM3ho7Kze6l8N6moJe7LDFJacqcqNV
47qcWyafI8Insy4b8G81wwUauPvMQJTiSZRTjLmpHZYPrpv4HCgNDougniL3Nuwt/PjCrtpxXZIa
dOMVvPanMJz1+56G/4ENHReosMv8rpvi8tAPyA6QA5XzTo9mzLZJ3rr5yiqhx+Vs4yWPECLf4PdI
9CGPIGq4v7NVraKp8CyU6Hl5dubE2op0mV4qEwTbqcvEkxlw2xh3Ueu08JKd7jCQd3FS73RMUkKh
yhdUO/LABXq4X2ixPnBrW28D16w3Tp2JYGNDbe4sJ533SarV+Rrrunf9Idm0pGm2KzxPqbmNqA/v
MUWO7/3sKjgd83h8P7mqP4V5W1yKoahukAHdWO3cfx3bPr7xyza8cwzWG3uavcPVU4esZAy6/Zwl
pzAKczCmgricqMi7y2LnLDHtaHoqu7cOjV91d169WC8hjcq0Lq1l+crL6lQb2/XVpzKbmxdPqnEv
h/Abepki43IYI7O1FhgiypWR5iqL8oPMaMeqLrTajciS722Y+ycLUe8GuanY54gA97Mh2VV3St84
PUMOhdd8QUs+hrsp9Ar8MEY8+XTBG4Mh5EBP3mzV7H33JiR7QlfnJBiSXYuE7cGOHfsdmr/4ZFPF
YkWIxtt+TCSpE7WzirESbjOTBx89HetbKzfsOlaf7mtZwOjKJjh6Nq7eSmpvK6rM3pRhj35BMl0W
joPqBzUDDlGm+tUOf7XwyxMB4LwjrRKf5JiTCSgT+1gqids0K/EMhvoQo5ijGjNN5O5cj4pq4Qvt
kL/Fm8UuvnZukK5zIrC3xlgVhU4/H0ieKjezP9COkvq0rYiFb/eTcMevOBDeN7IrToX2k5N3zail
ynr0mdn6So9VPxn6SHTuzKbezhiD1JbUpPExlhTIm1APzR0+FhXczBVvF7MmkvCcVlfl4VWy4sGo
e73nrqx69u8z5VnvYDqicI9jNcsPZCiRzYVfIf5M7UO0EqIHLOB+9QgZ6Xycu1bv66zxmaiaEC9y
EaJ4DqfS3eCA7LDfxd6jjWEHbCzCjVE7n4bRNI/j1TBVtbG5V007nuD5E/bsQJxjdPakV0v9FNuh
QWFdqU02oephilv4ofW7cK3d0rrLcuc5RwJy8HGP4/IpU3+jovJmsNnDwq4Pzm0q+RKmqb6ylWk8
Y9b0oR6aa1DcGJTHBeZzM/dUQcR1+da2DM10O5HVduHdLleukdFlalP/lMfFF1rj/KGgDVlPVus8
KNmz1jmhDhOWuV1iJxRlrJMUAKItjlU95dvZKbOnPGrM7VW63zAMYWbCZxhUnwnUaD42bdveSjt0
18xnaA9l1lovAKds4kSQ7VjRQXHAZ7DgLdPLvE7cWLx2oySHMgjKbSNlgknUIwEQE42Pw6ZzV2w5
gabLY2fcyloZFmMKqVrUH9KeRAmnKLtH34deTF2IzNSabbVSVnETZdRmNiPaD01jvmWygJY1rfbr
vVYZ4QlBQVJxkMuV7WU0qIpzm/U34a6jGn5BotJV64z0iVVui3uha0xo17PWbh19xqQT3kzGkbdg
fe6Dxt6pVksVMBwijc+wt8hb6qUMiO/tUxfDrGCEamaNE8491T+hR1F3gyuylwhOjQta7NcUQIPK
PqZdHacm2QDUxU/S7u3b2jfEhxBIIy5KOv2uwzOFaJE0nlMT28FWL9G4T6R1NDbxbElp2bukQXiz
0r1Y5IoWvf8+gJVfu0lDTp2p92UtkbDJ3P+sC9t5WcBi9CoY2Meo97lhoQ52HSXrlhvwvZTRhyYp
rDUus+hRLszkFWOQrea4Kg9ibAUCykLvR/JNjons2nWSTNO86rSYL9iYhKCO9rwPttP2D5MJDJCI
5/EVgjMtrffe6ubpxdcEFIEAV3I7ud1CFxU0nzDnzfdhO3uMbrYqD+eHXhZvA9w4YJ8oys/lUo6E
xsy85VRHkdkJVXBhqqvl1wjT43cOS0Oiokgu2iAXdmsyM1feOMunQWauIffAri8l9mp2TGcwzRoN
77jJalNkZyCjOLnEPnFGBAA04os9Jk1wcNnshg1tl/cBNnN8XxZuN6aC5iWyCFnJhd+3l4GFPfQf
Jl+YsfWv4jNMLHCRAslVxdyrTKeMaVWkXtyQbCk+5MaJsPTJD1j4qxu7K6rvYCWUHE1iGXlf9KKd
6njjhHVRN2vsDlZ+Mj96mC4FGbhVRUsvycTpUu6vQ7aIecJYz9EQUCad4VP5U6fB3XTTFmHXEqwU
8zuzTvE7UzfiiuINw1ZjkCXUdnS7DEG2YMMy0rxLol7elL2l/Jtm7Gz/86Bcp7hZxnGOMWOWYbAJ
MrtXe0W8Mm/g0ob8LSZUAiKmCAGiS9TywB9nx51gpgg/zHkmfDF6hKxxU7lvfrTPbNzx9NVKowLG
N469Nn7fFb52dwIiQO/CMQmr78xv6JfHYLEZUMyegoRmXfgk0u4X/GPpmek5S35O5GKCe9fqnW5d
uWkGoH81YfOLFO1MC2UnyC4wp+GVT45oxob8EECM3JaeSx+/5CggPy9M7wLSjBeax2F2dYCQ3dFB
eOpzC1e842oa/yKA0z4TBjEV7K1lSpjVatY18ETTJg7tbxS71f24WI29qwOpQUEKauljOyCGO4dW
AvRtR2OAGo2dBm7DxMn0wUtyhYdaGKXrLaxELPeh6J2e/AjOnY8JKT3iOGfkz5Nv0zFnZSW9uTrZ
wAsDuUlXT9qoGLn3aqFqpwkyVOjHRqgWI/1g+2SNgDH38+siwm6pVwEZRv5rQDRajQVu0KwnIdIr
ZVbX3HjX6vh3HBnfPHp26dCX9j6G/J0fk5ZzKVO7zc+VcPlsxUAW/yObce7cUwvlHRWyaB+cuhQv
Rer6BL9UdGsdPTxem22W0Brz5jQQMvG1lrH9edtmvbkCu503xCs3svzXVlvCvBuJOeHRlSa0+QXV
wnWxeLP0EMJ7oqZ4QkVJN9LEhC6lMSXmOy3iBHh4mkNErMuYnxydBpJcrZxNSuAGcB9IVqnrXRs3
DvlorGjmek8YAoie8Rd1n+c515nqGh/pCo9Sqk5lloiPcR7087TSCUIY6jhYsrXP0jhwBI7RZaHU
tbZX4kveKBRE5Jm0cnEeUqktwi2zDoI0rnyawTmMdkWBj23X2gtXDdgRnUU3TCQR/TDUpkXCw/QR
XKttjGzwagbwR3ItqlzFm1GLIl2PLdLIFRvf1J5+RmTJwAQhNR+c20mP4RKevHhQ6ZGKx6D7+cmK
yh+PtXOnTjw55UB0T2sCvz3GnWe367mwzHKxdOmbVV01vdnNBE8522gxo7odyeoqN/k0WGcWl0VW
UCfr48Indo+SQTnNC8kklrWZA78g3WnJmxOtpjOfIcaGYJd3oa8OpF9V9mOK2Eht2AgReETEwee3
7eIjLhul0OqGNLBo42nCPncLxT41rIr86EJj1BJgYxdTtcUHzWZIyEAGuCuj7sNPp5NNRCPomnD7
iDHuS62/yrxgVqiQpv2CEd/cJxWP6DA7otPfmLUoC4rSmsc9JB2RvC6DbD4EZcX7VjcNzZSzJM03
8kKWFzCiwj300VTPBO5EIfpgVKTuBtG7E5NJR6vJuU9TfyjVdWkQkTt/+fly9p1gjYYY0duDzZA5
Eio6R4/LQZHwMm9Sn2A9EnTrRZ+cvPLGHVlcyt/1HUgipFCjnG2R6/wsTIK9MHPdXpHWxijzk08Q
c0L2VlwTm2ip0l5Rig49WGpa5/SVfSZC1PBqXMAf/TrItjkLN9gFfVQMzPO28rMhCis5BrZoXgNt
j+mrW3tiAXkmdTjnxkmQndZitsYJUqSqPuLv553PnBYWr+iqAuCUlDKoufXC1MHl3nEMj6AJJPFD
zlIl+9HpnGSjSzyPy6pC4VbuvT6o5xMdO/TwiqBflb/mYDvFiWPAL248E+b1vGFq0sS4WYfQ2q3l
NT4JV3k0P7czCjdnLiDFISI69k98AuxeE/FVXGV3lckVUeBXJ4K87JYcvsyaSR/GRB4/Z0HqtXtS
r0JLAJRTabNPV/F4x5jgJLuLsA7XuzCPWBFO32fufioNfFbqTcN1mrwuLK6hqayCMAQSlsoTyYMW
M29tHLQL4ULeQaRlnx9pN6L3UtYyXfEGN/MmCe2e9xW/RrqpFt1+sc015KLXGfMWBJDYx64N43Ej
i7x0mB99PSN+UqVTlZY5+R65ePJw9iY33CSvfsBREgNZQKb2z82c9v7tzx0zaJ1CvDedXee7SSBI
Rl4lHJegLIRR6d7CqdVtI2K/5UGmUlx3YNKYDs4yLfnR4VEeG4PifD0Pbq+/+R2zLDeGE4/dxy87
zNTUYe8LicJ5Y6sSQbQIbLM1c7iogcHoBMkgfZ8Gn0qZh4zhcU7aHCl70LMsxBxTExO2VTf3o4S+
APnsJ2tvq2yK7iyQzxgDSTKEn8nW8sobORX+V2CGdr5oq5dyk3MsMoM3rD3zmFD5LvexY1zzLkgG
wocpNcyReGjfXEqV2Mtj54b8oY+0aAAGYSVlx5goC/k1V/5si11mc0ie3WWZ2++cJ2XBgWJnVVau
wK8X61YjH2j2Y17a9sGT+goIW4MjPWKHRh1PhK+YpPW/xlVHtDbh5Gl9CTuvqtPrNiUQr9lhveD+
mRwSXzYiglAYzwrNP8k/XliPM+i8W5mtbzjpP3eV8cZNPPpXEQ/kQARFkEXoUFYC2Jx6uAtSZZ40
CTLNA83EnO3hY73wEpTDKNd57lTVoYmr/FOB5BuPQTGE3RXDnmA5DiRlh+IW/InEbDq93j0lkKaA
7R0S0ee/ayTPHkgmCOfElwedFYqjC1VG0PMWV9Vym9iF+SbI3ARa9wUqvXVIUdl87jynl2ABo/lv
9s5rN3Jk27a/cnCfLxskgy4ebyZTmXJVUqn8C1GW3psg+fV3ULUbW0llK1EFbOAc4PRDo9GOSTIY
Zq05x8xuw0SrxgevquLQj8OecVZ4BS9Nx5ZUXlK6qKqDpmlhQxLhmPYPs86e5qDjuOsOw+xq72k0
tQeldHS3VkfCzE0w2ANmx9AZphHpjhb+cF16n184s2rFxxDT6FdXM5P6mz4B9i44SUWO221UHY3s
AehZRjoY+dwMv8qhVdFHJcc6+GJPAWMjoLwpf9JgGevD1EXBcNlMSeyLWUtnatgRrYhrURAKeduG
bOR3weC0+sNEPasC3cCDPYg21rqbIqeC8ipAi1FdzDlmzg82fX4m+jQbcKwaUeTAFgRgb8KeCNl0
fY+i2Bm8TRmUGBJgftBSzJKWE1VrEDzlzfmdqKXN57t4R/bAUQKF70+kyXwPd4JltYw7p4Wv0DcY
BS0Momh26EL11w1c2/IAwwJ4NE2WeL7BBGmaryoq5cVGc7Nhmjal4ngWQJkqu+kj2IE6pjpS2OoW
UFlhvRlIObMOeWMwN9ec0NPbRCpnvhqGrEAPVOmd58LbAAsSX8ZtUMq7JHAt95U3d4FJq4Udi0NR
pAIUx1ZeaNM1Z4a+3+kGNZEPrq3FckcZOO/bXQb1pjW3vbIbaoVZmAe133eUXrCe1qUTZjvA7JNW
vYa41RnyFo9HDEk2ztjo9liAXIwZZ8RuKxXgcny3MTVjQCQyTqJoORZ22OypweY2434oc0c8dNYk
2w8E3lbplzGyadpB/2dbP2e8oY8ykyw/j+KS/4CM9J+SM460pqddF/8N/RSPjup/lpbexF+no1SN
x3//l7LUtP8yLDKpyBm0AADwl3+juOVf/E1cFVJHp4MmyuZ1/60rFX8hTvWwoVG3IrQZTdHfslKJ
HwNXIzpU7A7LP/0dWemxzs41BVE2ApukQFHKSWit/2onkbdRs9B8hrwGStOO/c4rtPjONcIGLYJz
zh16LIYihF1flPEozrgFYWP3WY3gtrBT4PrYbMcs8RsEh35ral+HogkuXtZBreNCoGRZOsZILK9M
X0hD14ZM3fKyBM7ecgybzNDYZRUwSP2BarEmpnwr6qGgt+Ci3TR2oRz1hCXRy/W0yeBlNs48wKWM
IwBKxjYwkvAwOZ3wCFFS7XfRkt5R5uCsD2iFdPcmc0T1ytUCcxtoKoz9trTTh77zUONm5BJ2vtZT
Scb+BwnyMsqkymjCVr3clVpulN9GoynGC7tUbrh3XJyjyER0FEugVVt6HzjYOOLkMMLRvVvehPYi
93LrVeD2OQJ0x6EP0GnVxGxYheO3HsL2dRPPlfsFKV9p3VKJcO/IDAxuq8mNv2XsHuNtYRtEbthm
y4HCD1y6kw5qBthZzNcyzcrXZCqSEz6PKS0lfI+tt4m6jmfpOxzLRL5RxlR6NzbnLLHVKBgrovg0
J6IMPTo1D4bh/Q1QpZF9Yr3uBJoXLU/q63Hqs9of4WSY5VbCjwZmF9VjNW3ssaTbv7HYojhkVZpO
awNUTgJrFjvKA6AtKdTlKYTiLvbSOPFZnEr1sQZWWt/aoVYUbz1VTjSNi9Je9icJIB39PZjFtJ0Q
p4ixzbYuHTopdyhN1NxdwMgvtWbjENDQdBQR6dsTqlHWSoodlf5mtq4SIGt0P7uudvL2Ptby2s38
ikzRHjyHotEOt9SyJkLgysh25zu3q6n8+XGXCDd/TfGq198EbVHnHxAnJaDnpiri5AFuV7VQtbQS
kansvGm65wbAWfhV0vY2mYs0SygNwCQpQXbVOohJya4BGvcbV/RtfpfHmvU66GwNOSG87Nwfrbn5
UMMaC/c1nf78ompMItZ5j07hi7iXNtGYTTT4TpwJmtedk+SHgU0ZdgXDJchVYS78xgG5ndEI9smw
n3WEH+8x85UNwo/G1AfQkEPXh68RL6OzHpAtsXTzrDl3FkkBScH1+tTvSwn40SkUWi1LCz255KvE
B6HamS5XHQ7hpsg98doFhsnbFAkPjGyTXnxXhq1wm7a5Xb4yWJvFTTaMdXYdTwMldeqCk+ZudQvJ
5kPCSYAmUF0v/2oGf4Izm5ebrxwtBV6ygRng2DvLs2HTc3xL9UPC/rbcxKHrVD90DofpwS6heV+3
jhvCNODw/RUhDwqk1I7Hy7irLP2q0uIhwF5rm3o4XyFUzLp+1zZpC3nRC+RMRF2AkNEBuWCPtrPt
yOQZ9vRR3NDvgqgy9m2rT1SpgKWOGzrjCKxQJJFLgoM6h00PPQ+qUESHCKFjUdIAqNv0Ih9QcSmA
gcWByppDER1VDQqxWEl9RzExlXe4fiXV8T5Xb1MyB8LbgA/Z29u12RsP4WgtjSoUcFbyviyhGx5E
N1ZjBOqrsOvk0wgsKMNPI42ho6ZTBMlGH2ctPkxtYmt+b5klv8WJdWcLJY008yJJ9AhWhZfV+0YF
0fcCyeuMQ9OmzOhkKRVlwgjCVxOSD4rKpT4/xEY2RBe2U2mK9jURCuk8elCfZmVzNMupe/gmC0Lu
p0bcjw+MSuX68FAj652irAkgyuiyME431oigpPhkAiTJ031TSSuZP02LevpNEBmz5xeaN07lZ44h
k2l+MihXQ5jZqISvuQ39HONxY24sQzdLZ1d2s9er72FdoCHytoMVBGX7daips4pwK6ZBs9T30Yza
vH73n9o9LflkD13z40dHasnalfrfcX+0aIz/eX8EjPHLj+ypxfRRlPxrg0S2iMP5YmE2ePzJWOJA
fjlvhPWXCbUCNbzhkAdpmejF/71BMnF7spcgywNE1hJw8q8dkrnskGDxeIKLIOxzvd/ZIXF6ZUvy
b9E6WxbJ3wNqwf+Kn0Jb9njLYkVkcrhuB3hxHJPEn+1s/thwtL73RnP+GJR9QPc5GNofE87l94Wp
TdlFqEzl3uO9ZwIXJUfS3YT1RPhz7sQXdaRhXQOTZ78yOhn7eirztwNQYo5urT1XO7ZGxXv2IQCC
nbCgvypsz7etAO3awJxn7lB31+UFEjnaOZY7ka/QiXLUb8JEqNkH6mMlPtg9jUoCIqRryyjbS7yX
5u1cgFI+kLiQaL5C5x9tB7Sgwa5hFfphtaLtNvaS53BNUYMzdm42ltxjeitNHw+GVT6Y5J+ElwpN
WUZAhexu9T4KykuYhAWxiGbXk42C8JtmaiwRIoUFTSbw0K5G2lZIWgcdXMfoD0JDDXqJdAzab66S
+uvoALIDnVTYkHCo0I9bIh4KklvtzLlix9jFl6j3EVnHGNP1jccOB8xQ7vU5pWU7pZhQwa8FkBcA
aR5jpLpORq1uLkDF00aAEU8dgsM81vnCuK1Zj9/DSnfzfTXJ6TMaJ+i0rRh7nKYzxHcTafkNE6Yq
2CEoglwD0X9JIrdTBz1IooBujd2g8rM8N/Id4Ax4cSmqJtT5OAlvlAs+9B7Ua/YdhOz8JhcZ8P64
SoJDGNYmy7CIvZvSoOpBF7kMhm0/UgjciCnwrocGnDZ1gdCkNRKge/TZ4LQUymLKqhu6IDCuR1YZ
+pKKcbc13Yb7QqI3TVyeW0UQ1QN3mptY/phLjx7d1ITmTJk+LL8PQ0kiQkdJ/bNrQJYlHqyc9i7Y
fjA5rgfyT1KPA4dgaN9kF7UweUFvNgcp2eTs2xm2fDVYrNDJgGQhmhTA2sTliH7Xh1Xyqk10iLx5
H6NsEloC5UwnSO7nNFnlTd+NxrS36ohuRdd3DRSpScihOVhumA0HsLs6ma9jYXTfjLmU6jqfCCQC
9R0gVPyY6nXv+d4g6uCqlukMdZXzsL6viNJz9kWq+hHmYETByzTmCsZpOI9XA6br5E1CAW4JvJkK
jY+mi6arnhohxUWzdCdUC5VVJAdDS0XCHhVdMN8OScrbxI7lm7wWRQ6t35you/RoCYsbkXph+x1u
YuwT3Ggf4tosvoBYLsHid5Nn+k5VG4DpE6N+WzIIXlFFRKS6xPdtIlc1e8Dp8mKuBQIh+gOvn8ys
d78mpqf+1efTlYm1xuCkKZezlrWarvKSsrOG73RbyrZFt0wWQ0uiAOlwgfHLpfUfqAb8T1vPTJPS
yj+vZ++KuPvx/b/+X/Pl63/t8rj50v1on65uj//5r9XNdv4Sni7gAZkcSC17SaX6tboRt4lF3MSV
BCVJgJvhTf5rdTOdvzAzUuqxwfItTh5+zd+rm/kXHXUH1olclAmeLX9ndVsKRk/WNq6JsRS33wKP
A2jGUnlk6nQkuu3MTEyf3zJc4PgpgLky+zx5OCeG5LGvzn28irVw1hFcY+x7tJY+sUB6grJb1fSY
RnW72WqlEp+1Hv5/1OnxjeFC/qhJluI8Eon3mUrKM0Sq1RexXN5iL8BuAIOjgAt4fJPZTNYWkifL
V5AddhqhR9uKlrKPaNo7c6fHBbrHO+VS1pJNyvvWzdWlRJZFZJ2Plk8F7sLK57fKyWwm3hKVA6yz
DaBO7Dlm/OnlB3ziNfJ8MejyEvkLsRjCnjzgZmg0O8s17jBKAkwC2KwqIl3OOMtWxaLH54j3lxs0
dXZccnVzqSmc2Qts29cBPdxMY1Z81rjuxohzC4pm2n97+a5WluPHp8n3ggzOZoPosqM7vi1Zobjt
WUt92UGCMOwuv9QS2wi3c2DixuoyDemyk+buRc8e8Scds8/o+enHFUb17sxvWR7h6kvhtxBMbjgA
ouz1IGrjCQ5KFFp+PlBiZ9vqT2P8ms65TxYtax29mm0ZtLfIvY1Ltqbg70rncwg5lm5LX29f/jkn
hvTRr2H3+/SFe4RqxtLShG9ryEZRpHzRg1C/ItcMC9fLlzoxtvBL0qCg3iwRM6/eemelyDzHZvl6
Wnk51ulDVrXmGb/vyfvhqcCNY0qE6HJ8P+TjGT3FD940X+oVCBaxHTEBHdI5qM6M4nOXWg0qK+i8
0UmQLepsz0mojSRas+q2C9t09wdPjpMICzFfC1bM45sSFAwsiEzCr0a2UaWr19dKEN7x8lWe3w/E
Ar4O5jXOSbaz/PMn336aDB3yWvr+eAz1yyKfp8shzfLLgJ3gH1wKaqutU0y1YOguQ+XJpYCw0du1
3IotOzgatpPaAQ+m+T4kvPRMXOPzUUeFmxHHykSpxF7PNV2PTqCReuVPyq32UYlMhTbveOYNLcPq
+KPm1cAxMR+XBtaG4xvCyziy5VwsKLAhfjgtsJR2JolFp5lGa9ExviYmdo3ffWHHF11mmidPsR/d
GnEQmnknMLz3iLcHss7pZZJ8K50zg/35Y1xelbE0joi9fNyWPL1WWdejZTdOyxsLsi1Uzfqqtrrg
jK37+cKAqwAEA6MPwYvxCBZ4ckekfyNNQV7hc2jA19IiTISTaCGJz3mMhmb/6kLRGjqdBH7itdmG
CSIQqIZN4WA1JdnZ6EaiMXofwQIhAsVcqm3gjtX1KAv0G4nT7yRGgTMT4fMPjW+YGsSyYzOoOqwm
DreMQiFzsnbRftlbp2jyqwwmrO/hoDtzgyce6ILNYmDiQdFNb7WHx/0/LHZNblDvh9el3fQPnDY8
v6zG+sKKSCE7c28nllpWWZudJvsWkxe5urk2TNvRrAkVonQqNmbbUYk0nRqNXKYESCnOOJD9qQJ/
QUKT5vi/++5eore9jyWxS2cmmuVqq++Sfe+yVUOXhitrNXOSt5O6edY1vp2JgPhLFOTFzui6JWSY
4Kc34FxzdzOhaJ051hvIpl/+RE8MMOZlBjNtIx6IvZoXkDqahkLQ7fe40iFKaZWPtpfeS2t86bGw
IJlU53Dvz4YXplS2ELR36etR0Vrds/KUMXddi2eT3vYONgmZQ6UH5Kksfrx8d89fNpfy6ImxMeas
SHnreAaqOhF6wFh6fLQGga4oxYO9pwfysqHDpfuqVtZ+KoNkN08tnlUziNxLvFf9FeknmB1e/jUn
7pvuowvzgr4/4321qJC4Mne9qbV+l9NjcDW3foNtMnpLVT85s6g8+6wceqkceDg4LcP8kZvwZJ6a
C48GDwxIv9LLiFjqxN1WWji+C6CNXIRT7318+daezb5cz2RVsWh3smN2V58xIP3EbQJmDFKAJUZ1
ElZk12iXL1/l8QkdfS1chgqgB1KPo8cjuejpJJ8MATxUW3FbUJCvjVamRLilJUm9WmwaMEwJVkqR
0m6SUUQXUx0mOyim8RVBL90dmrEQJ1QfWjez18W7l3/bqSdgkzTNWDM5ynqrtY5wkAGkiuBDxshy
NQgxXsxlFp3ZPS7jdfUAmJiXLRCXwMi7DLEn75WkKC3M7Ln1pzSuIsRPc3oTz2kYIHyGoiA0Pblt
mVKxUQXagaqO1M4M4kek8LOfQIuZ97BM22uyCWSP1KCO1/pEGJhkvDiBT+wdSp3StK/pd3bgnquE
HkseRB8Zo/KuVdQuvbRNyeFpjEOl28mZZfnkY7ENpk9U1nTCV595aJYYXMAx0IfCPLSzKp2zwqT0
zkUQF6UHPdZxzA56djXhRz8ooKDWmYn82UQKrA7ii+RcisQBEdHxm2kyGuCjuwxNimGvK54GZNUp
vezpDf+cadowRmfjzGf+yDc5fhnEl+twMAwgFstR/PiqTq+PGopBNGuu+GA1r4qyu/UIdSw0i8Rp
bYte4xI34naMputkvhiK9FK434dW+siwNnbYLcXDM2W5509C0N6gxgImzEXAs/oS4GCPkd44yEcb
0d+kqjVftZVR380WWwgNRNVrd3Krry9/fs8nPIYkLRX2EtA23fWWBemX6j2n1P2idZPr6WcKL2Cs
8h1L229izYXrMINDAkS5SHQqk93xM88Jf+q9OZ19onCae5En/U4URfGAc8k+kF3m3WBeNK9evr/n
I3y5KFUySh6sH2smmWFhGak9HmqMG42Y1CK5Cmd6wtkEhmOTE2B2CKiQCtgz/fSqwwh++fIPeL54
cV26UICUOLjC3Tm+ayxpdoJAZPb1pod/wkn5OnDL9pNqMvPMpZ5PpcgS2JGgAFie8LqIViXVsh8D
gzxmdvCd/Iz4fdGLTy/fz/OLWMBNiZrREc4I5ErH91MFZAVNnY5pbzaMH1oZiW9kW6RntlfPhyVX
4QCgA9nW8bSuZgU1RYSTR8Cxjb7JLp3WwimmGTHTdZuJbRRP0vvtdWhZHAHxQYW3gE+tr4gcFFV1
N/kBJp2DaGrt1kRoeGa2O/X0mHOWk5blQlJbrUNKD5uePhTfuJaOvoFvfzsnMIV+/x2xTYezDwpw
oWkdvyMUB7HCszX5mcG2JW8T57pPwvHMcDvxjgwWDuRpSA0dsH/HVyEzdaCw5rFHNEfzsixr5zLX
gvoNpLxFjEya9ct39fxLsgycIwSZmKjCzHXbAsVtksc21yNRXLsSiabJTWNlhbvJabueWRlP3Zxn
GQg/dUgO0lsN8zbrKDi3GmrhoAMvHen7BIyGrid3jJ5zos0To4IjFYeIZZJalqXjJ0ladOPUk9f5
dCclxyXY3l1U94fffn7Lt2ToDowzSjSrvWZJVmAUkm/oJ1b4Iw9ii32O+NQxG+3/5EI0HziaUptd
D3IS7xt8DaL3h74u3tSqCLcMfCLE5/7MZHRiSDAaBE4slnCH6uDxg9O8fIi9QIeZKI3qDv+H2Gkk
YT0gYxFnZqTHwvzxlmEpa//7WqsTH9xaDNsuJ+66csObocHgixWRXPst819wT9d9IB6UYJgWekQD
kwBLwYgHrnDZ88FKKuXWxV3XYv8q4c1M2A26rY5x8bob8QiORTMWb5VWVD+gFSyBW2k+uTgusBP7
L7+fFcaRqjl6TgSlfELweUEZrh9bEyURITeDj7JIB6gh2lu6y91HvL7Nzpa53LlBgO0O/g7B7MRu
HiYM+n8wHJcHaokF4kh/6/jd9RPn2QnYEAkjRr0PQdty6HL6JQHaPnOpEx/zss1jo+Mts7u9GvkT
jXPkIWrw66xObwuYrKB7QxRLDdCUTRWJ2jkzV528Ih2FRamuM2hWg8UueAVD2g24Ylp0YsLpD1BK
LCSLfWDcirSK7l5+pyemELSsUGZ19ki069ZTyNx6vPBJ+RHp574np3JRRyZnRs6J28IMTwPJe9wD
rPmf2HUDkCSW8uuk0oF7Zv1VDcCCiPO4ea21+EhfvqtTI5VJ37OpvnIistdbmjwxE8csu9EPJzWQ
kVr3F3OI93FIknLx7GpfltBFzUfqo+7jRsqvXs8e6Ny3vwyQ1be/CIkcVjsia1AlH4/VkPjUTISI
YHW4ebsmTYtLjZI6WjAr6m8I44xeiwIAK65dSBVOiTgjGVHnafjZDUgzdxn2eAqQ4JOAYeRYN9sI
82xY+hlakWFT1LSpZs/szyzRJ+bHpR2lc6jQwaWucaUTxxc9LTXlV7iGoYI52niQuTLuCpx+315+
V6dGICOeT1oKdrveashLFWq6Tjqcr0dNsIvKCh7piDL5D67Cx+zR6yPYZr1UKo1oZhQWI4XkKiA7
NCmvKjlE58bdsrw/e+FIwtkI0kJ35XrGKCKFdIKBbuSh811ldYtcBMv8zkwDR17qeYhoyKSu+w6q
ABpxZlsddJaeXUrh/NRRySKhGseLyU3DO9saSkSxFDkO+NqG9y8/kZM/ld0++xT452DKjsfmCNIG
ZBHPnRoHYNQqzm+ykJS0cA6CvcrMdtMblfX15YueHFgufVeU+kQrLMKEp/WUGqvCUBIX5udd+qHp
PZgaOozHUM757uUrnRxWT660uj1y2LVEL7lSgQPAL0AB3UZgFM5s907fj8U5GPgaYtnVikj2WohJ
uhn90oNi0IT9QgrsZr5MU5ID/Ae3BEiIygeNYujfxw8vSYMe4zWTWqpS42IqUfU1xMCeuaVTD24p
m3LsXqr16x1s7Y4sGHY7+ha5FztjivpNWo3TmYXu1IN7epXVupMaelsbomIgcJZ7IE998DuMxu8t
nF7Tmed2oiptWSDOWcqXXjPtpOMHpwxrQrZNMGmxCBpDyxuASBWtuhrggH2APWZcjcJrPo6Vnr0z
QUfdBF0fX1v55DnnZohlRKxnCBpni1NFpwnprMblADBZalarfBzZGTP9GO9yPfowGjCeIqf4OQi0
Xz2wp7hDmeeMcXgxefGZp3/yHVMrkuxtPGQwq1NK0uNWGedR+Ri0qwOopm5T1m1+ZhUxlql7fa+0
tZDYsvJTFF89d7eyPPCRPPK2Cd1rrNHpPeHd5ivW2tbzsVt3V3EbursE5tFXzety3DCu99GkovcF
lopxbi9+atA9/T2rrxUzm6usUSnfI3hq0zc8ANoZ1a40ian//W/VkiwCVOhNNA6rJ5ymbEvohLAQ
TAJjZmBNaMXBQr18leUrWT9glF5LSZITJ/FwxwO76ZWHgTZSfsKeHaP8nKfWRi2tp3tLT2EvDTKr
bvSppVAlgqRM/2Ac0eYxKQKzgWQpOb4+LdvQJURT+WUk86t6gJ6H9aB58/JdGqfem4PKir0Uf6Dj
Pr4MefMphicKH42Yoi+ZaWODcudeewvt0b42yrHNt2MytK/isoi+2amEX4RXuq8v587QPihzgVPY
dgOppa1G5yEn8vNcDu+p5XRJCaDrT2oRYrTj31intY50VldUNXRxyENyyHXIt3ez5+UHp8QRa1m5
/fblJ7NMFuv3v2wuraU0RIDE8gE+aU+EYQ92N2dim8os3sVRe9eTHrLtHfuT0WnvX77YqUkD1ztS
MLZRtIRWMxegOGfUJ74Zmsbmlai9bqMndv8Hyw+aRaIXGNMo3Zax8OSWBiMF8gsyD2u7s8Oakt/N
3dA8vHwrp74b18GjSOfApVy4elmxNWXss+kR1J0OGSYxcm0XqjSjjt90nwPNkrskEC0QSWWcub9T
r8xdhP9kWdIsXVco6dINSYlQCNieFlKRbKKrutKQ8edOCro71/P03cs3e/K9uQ6lV4rZKDZWsx6B
Hj3EEzn6SkkoIyK1fI18iouXr3LqG+WOkNPZFL4oiB6/tzhqTA/mKn6/IDdeiXaUV/RjOqCr6Xhm
1jn19jzET6hbKRahMj2+FGBWovEMUiK8UKhXKWadd4HbFYexAfWY894vQy1WHwmNE3/wKCm+og1H
rycRQx9fGXRUS4lWY9ciRgKpYBdvc5IOzjR0Tr0wKhtUpjgPAWRazepzBvFqyATTHVATP5cqFxtl
lvJPZm+P6DXaeIvwUC6/48mnVrEUF0ClRoDi5IoB35z2DiG7/ssD49TESOeS7SQyHh7a6pnVISOy
scZxsZmo2z4OMjh7PYDURpeN4zdTrvn4T9QZocvJEoBkUeLSJOhQzV7dHQDiDsYLw763dNyoRe3e
QSZp3zE7OodgGIfLFh3ofi6T4bWSUXGXzfXnl+/95M5TslGhukI9hzLL8Y8AIteWxshXkanAvMgM
uAYgxKsvSRvE+2kurO+6OYtPnBba7QjQLN6ESWffhVky/8GG5OkvWU154D9wBUYz23qn6q+NIjIv
EtnUZ/rlJ4YuwnEWByoHFPnXGwK76qwwxmzsh/OQAuwNxQx/LKuMM2/3xHXYubKHprLPLnrd/a1y
w6zytiP8ETPdzZiUw76hz3PmmZ0YunR6TbpjLK/0x1ZrUaETYm+LyPAtT2uYNJ3pW56nxR6vpqIT
GOIoMhE97F8eNJIxsVrUGa4WRTmTS9LUPR4ziRnVRRhlhg/Ow7zvUze6kCa2pdQsYEYEU3M1J2O9
1QNYyDPEPv3MXZ+YydHKUHtE2b7ohlZ33URNlEZhaPjS6PW7nOMQkPRmenCV9vPlOz15JUpjbBzp
BTFgju/Uk8YcEgKELqj1puvagkk5pzVwbfxRZ9aMEwMGuYzH0sQiSMrU6lKxSipC2sGDTGjMNqPr
qK1ZRsGZuW6Zy9avjvMbKgtchag/V6/Oa2xCqmwyScMa4L0vnTb6gNUbWq7eD2l4GwJfL87c2QmR
DrulJxddxtOTadwBXOpg9jP9Pkt7DutRZO4Hy+x2cywxcZW5VexFTwaIpbktbgFvNPYycKz3Zqxd
k+oKackDZmmF7beXX+/JZ07dl6dBrhiWyuMf1osepRdlV5haU3095QS+cODufn/KISlQX0R97Kw5
ah1fpcXZS6vDNPxsXDSFaRZCfgP8+/K9/NLZHL9bNvVIXTjp0JPnsHV8Hd3tlSTNGPqfNrvq4E5z
/XEWi/d3/iQmTPWZ16R7e/DowhWgZ9+WblWmPmwbicy4D4pXYASgmpNSLLRDMxud/baPGy18zUwH
Aq6fQ8WZdCARZ6iBZ13VuYwAB3hEHlyGgvyMCyjbeL8dyOPVRZnW8nMwVlD88yYo7U2nTSRDB9E4
HeYZ7/nFhJ8zvMmjCPYNvwFrnComskXyRpvSfR4g2fJdJrFmG0OpleAQOLD7BskqiGhawwFi7bUS
BmoWzxujsDJvJydQoZNdze8IbU6o2xUz1x+hTCYbb7BUCPygIVo0VQu0IMbDUdAmSbWA/0vZZRuT
d0Wht08VDOI+yPF+yrT81DRzbx4KW8TFRWtQuNtGVWK7u2ZAzbNpzbby9plBbBk9n3KxuURKOPtB
Je4+cTWZXXlN30LCRtFZI22kIXaN4TQLfQRCISgBq3IeghH/jG+NndI2pSdjtS2ptafgvWM7fSfC
eLTfpV4735twUxuq7+MsNhzqtPoi6mNqUmw5XXyksRl/AEHn4jYSQ31bLjRg225FuMEtSfwFvgLw
FXFVbjMViYeC4kiKgH4CdK4N7MWAu/bzobICG+JuiEV0Q7Pdg7sPImm4BhYYupt4aNs3rR0TCG14
KQXxEI6Bts96J4UwFATuTeK4DcGPwWwSpxGP+gczzJNp0+FXfQVuEselxPlfX1JaSsTW7UxwQ84Y
ZfVNjWfJvMjxDYAIEH19LUG4EvwSZTBKZO+WIHeDwa0PA0kS/WvTLbT3QTUMH5sJXvnWVfQlrr2+
cKALzuEX/P3qNcyk6trLAThR+IIxyylKdy7SIVFvdSuXHLCsRl25pYeFBBGP0W0JAepIrpzGfASw
64Ue6d2t1A4qluH4iaQgUCEJJNV5o7pu0PhzlmMoHXTxcywW/7Cmi2Q/aI32swStbhFBiyHmQtUF
IxYH5vSGiTiTu7mY8w92XmTapggpx2wpOUafk6TyLkUc5z+AuxN5Z4xD8joIXetDGtdJh6bHMswN
uPNI9z1LEDlTejlS4Fx2ot6qkEigyxx/ZwO8YYo/FAMkW/QYKijvMG5rqe/19Ji2s4yb77YbgTtI
M8IUNoFbDZ/BOqvqUHdenpL0EdofIi1Tw94wHRAvNKrE6zQapU0rdYwugIkCt+4yiSk1siY+ygEk
Yb+zQDToO7dxMxJytVm+TuEh4xoO+CGxTSjEJuOlZRtNTsb3hmPUqwLz7dew0TVtayobUrUNR/5D
jF0gBJ1cwV9LoyROoacYDjR33DrepdTSTvdj6bFZLECUim3bzvGdybccbqGBEAM7BHgZtl4A9GFj
JFlxKa3YsjAkF4KGV9NXVMUdc4nTGGs5bMwwydr7nugc1x+juLf8Wk+LyleePSS3DqEyNhzjRjow
3qMGtDkmXgIJWhE1wEac4qOp9FZu+iEvk/0kG75OU4+8HF35EKSHRjk9qSZm3LPUYEgnsLYIOpRj
UhT34+jZD1qkavOizmao1+BcFFjWKI2VD5aLJIQAke/EhEP5Y4MNQLs37DJV+9FpQGnQbAMHlpNq
ZyQ+GQYSUXFvt26ebrQRC2z7FR1eMWr3OtE4zrzpdBFr2TvCPDyHTMgxAMu6/b9FjZHPQ4blDy2h
9VTX5IPNVPTWNhuNgl0tSXGOgdQndZZsQgMEmkns1LapXfPdFBkJ/1i2zTs3KCpGVFZqxZn95zPF
qYeihN4VUiNaAMh0xPFKF6KeHIpRwh50wgceV46EKpg2aaNnfjkEbHqLpiazJ/3OqpRu+wRuSoni
l/BmJpuqb989rr3/awb+P4ui4J+9wGzNyqZsn9p/l//gl/vXWkJgXaSXKHp5W5wY/nb/WuIvZMKS
uCYUfTi4Fl/dv9y/qEj+YsZYVJsmgiFcs2zJ/2X/1QzzLzbhMIgXbNgv1/BvxMo+1tD+vV9aJJPI
a6BFomvi9yFTPx5FTd2aepw6EOjDvnEwidvToTO8+U0/x/ob0YX2RaB629gh4xi+6QXEwiCt8gez
aO1ulzRQ7cuCzIpsodNYYRNGjK8eDjHwzhI4jMMip5gH7gKWsmgr7ci9RVATlDTEnW7c2OzV3iqI
f+8zPiLOoqLLPlfk/t2UgNPZxhEEp0HThmrhWuMt1R45+0kVVLdZqs8fp8i1HthRE1lEIp8f59G7
OtTLDxrMhmYLlxusjl4bzh5qwxhuS+XtUk8FHzj9Ft9GKhvauR3o8sCOHyhqpUcRLAemxT1y/ECp
sBtTlk/2JsbF8HYu++aK7kOWbOtUeffl1Brfyd/IyBO0ZqLXOoWSABxF/UYaefphSqX6OTPxHeag
QxWZP6KZiZN7QMxCUbeEWHmVRKDBD+kCz30ycO9+/cqn6IDjg9EyGGxO0Ih3URcanPVWZ0qCSMIM
jK29EcVY7ZS0gz3cg5Ewv9jb1QBKzhzEVkLt5xdcVZ1EoEeRqzJ7k5M8RCf4dQ56lWLMRvTWPWfA
i8a1K+g/3hX8zwstKv4/e+e1HLeSdOt3OfeYgDe3ANrSiUYSxRuEtCXBe4+nPx8488fPRvdpBOf6
zMTeW4ZkdlVlZVVlrlzrFpL9+ySRj5U3fpe9blOblTPE/f76RJy+if79uagRcIDQsQ7CeBFb5QoK
aBye282sk4MKXn4E0emt4NQvWuHxTlGaaSePfuoqhQBxtWEUuAraILdVJaE/qrRrvVTvj+aFRwLg
hEqQJgwqmsv6nqLEU6hGHNZGZKK6E+aqAI8WbOQ3Mvmub0EbcI2COHn8LuqV+K3SdCGzW12MfkIr
1cPIrh6MtoOtGhkl2N2jZr6CkmH5I8lJrdjq5EmbqR30YAO5U+56MbJRe+5FPA+6fSFb7YOkDGmE
yqhfPHdJnb0isa4fRy2tEJ30kg0STTn3gazta3jN66x2MgRAB7GT6S1HivagZIr+n7bm/39c/Z8Z
jvb/Pq7s6ucUJh9Pq/nr/31aQd71L0otdGqQCsD/gcj8z3ElGMq/2AjiTCIMLTE1BP7qP+eVBksT
NWpOMU45kL9z9/b/HFeK8i8DYBeVhvlwgeXpUyrop6koDVYTHvfYVyk5zQwYi2yxIvhZJPsV9MRa
A1J8go+w2rVtpubg/kHibz/MzIV4eG4ORALRgPQlKQt26nKDGl4bNyo0ZHE9ar+HBGLCBDoaePee
fdjdp3+u2zsNCPPwQC/OpS7SeaT6l13wYpjF1ZiUg10KYvbUkLF5KUM92q1YERd25owlpJgA/WYi
B6hEFkkS/og+3UB6vDk8bB/27nZr29ubu+3Wdbd3Dr+/c/m36zr2nl+5dzfbg33ga+7u+O3Rdfm7
vXvk7zZHfslXbw+HB3fP397xzQe+1HEO/LTtzuZH8uPnL9nmfP/hZftwOPDTbH6cvZn/envYOm98
CR/BduY/4df8ZmPbzt7ZY5ev5Sd+2T3w429clx/1xp8cNvZmw098de/sw+HFPmwcvmez2Tgbx3Hm
L9vw/fy8+Yc5t/zijpHwiZ5m87u9c/y2Oc5fujke7I1z77j8mlHvdzmDd/h0283+1nG2h7vt/EH5
bDu+88n5yU/d86XH++f9/nmeJiZq/m737i61Z7PPDn98fcneM+X/G8Np0zxdseU1LY2qWhUj6fFu
+/B22L4wqI3z09kfnecVS9LpHeDc0mKLNeRBeQhKj1v38fXXg28/2Jsf945or9h5P3WujWiRduTo
KwJjtsMSvR6enlhnh/lmSfY3d+6N46wkIBdFnvOBLc50T2pKCF6ZQvftBW9hna6vEXHu5Op3bmHe
dh9SvLVcGF4XYuHxZnszO/T27v3//PfhbcveeMBX797utm93D6XNxrl7e2Mt7dsdjnV42h12u91m
t7u17/Gwo3Ozx51/3N6+u+Ot7dzvWW92HtvCdR5vHJv9uTk+Ojc3eN9xv3IFWnWExWVQheoT9Kr0
6L66L+wbZmzNq99bBa75wOL6NxHJ4XsjDm3fHvwN25Lt/jBveKbtif8d7B2/mne1bzPC49994fT2
X3e/3//t7cfnNRd5b1K79oEWAT9tTCVKZ6d8OLw8bJ2/+0Nob3fbedLvtsQ49/luDpMsDAuxsYmB
zvxb92H74r4cnu7c15zYtrNfb35t+QEM5WFn716+dEyfSxR5Ouzwu80RPy/szf3PyD4+s9SuK9vu
Iw7xZtlfN/dEkq1r793NI3HoeDcHmOuu+t5seG2ciwoIoOEBvS/W9m5/Z78Sczubz/1jt7Wf/h2Z
GR5B9MZxb7Z8iA1x9/onoMC7slkWZ9BkjP2IUtXj9pXwfscs3M1x7e7ZfXCdm8OBaL1/Y7cQrIn4
nBK7zaYkvG63zDlHz34+BdxXFmf75h4eHgjY+M3Dk2/b3/GiLWvCKbE5sgtfidpH+z2WHXaHh8PT
n4Nv/3maf+ivl4e30H6Z7F++fSDYEYcenvjtnz94IzF/79w/E2P57+P+efO8/+sQ8vfP9gunyGDb
vr1jq36/vb//fn/cb74ejvvfz4+cFM4jx4Gz2Ty79s9bDqL94437zBa1N8fjLTH7uGfqXWb1fZoZ
+V+mm8MVi5wt+zvO5bsbZ7+5Z6u/f+G3Z/54DgrP7s3j6yuO6PxeWZHr0QsM12n0Mn1IJQ2OGE7J
G/7Bd3d3LkceW9923OO/DzlnxQ+o81/1A8qLp2bjzjC6HLPYZDruHtj/bLXZ6nx6lza7yP41n/WE
S/bFweYLiQ7bp/lUZqFZeH71xDcc7HsuBFt+NX/v4bC757/7ZybNPTqP7xcbpnU7n5rsqHt27uH9
urA/HtmQs6tvZx982M7hNLD3uBDTT7TeusTjm3kZ3f3rHTcdd//g8j3XF2A+Hf53T4K74D5rzn0Q
OuRR9N3Nf//h9Ogm5BnFNkPlVhY6RBMRTweB1WyuWzld5f9YUbj+0XhB7nBZ+4ShqvDMuU/JyyJr
47WCZsM8nrz5w1S6YWwJn4IAzPaAGAAHnFEloPqXfUCJNFGjG8yKmpmlwkbaD9sg6ST7+qjO5w7+
AB7QJNh4utBjfTp3UmuGpKKoAET0cX0XwzI9NMUwrTjr+dxhhYa3ucI4A6gWIasqEzFoDItSWqwG
hhOguUQht9LIMeW05CCaW/bBy/WRnT5B3ucPPgPY9yjQalzXF9ckK1OQXOsodeVlJh+pc2lkpOMI
2tVV0PMFU3OPPpkfUpZcOBeTCFRDzNM2xhQ6LnZnZdO2CFuITaM0WenbvjCT0GG9czYAneBleLpe
GqJJppClCOKG6M+1YaTv50bqWzVXrIe+yo2Vy8wF//hob0nEMTb5hG4l9qoMbtB9KnmFgOSUHq7Y
uTSFMwEHzTgMT7cWUwgf7TSGOQVuKykDhFWjiSbnJmynN8XvyhVjlyaRlC2kArzLgfPMf/8hYFhl
pZsQ4VB3HGUY17tKvg903XNIN0LRP6DZ92lXhPqO9kLgJjDy6cqpvU5tPQhC5HLueaKUZ0Uygt8y
idcQrdrPm6J/AtZMHUJ7YAGnpmCM0mII5pGXn6sZjZzoEMtOso2MZrWyweYr3WnYZSgfTC02GMo+
RVVLjEqb8geykf7OjMfyG0AG9RYR1PJbZbav10d3yRs/mjybyFAY6A1hIgMxddTK07YooPvuf2EF
JgvANHTZA8I6nUNQcwh7UJ6DM95qv6DUGTmCmSmfQkG+xycOLMpf4LtgRVw2bXiaB5/vzPWf12mI
olOub8MuX6Mxu+TqNACDZhYB6VP5OB1LZRmomJd6aQsV4G7HtJL4mOip9zct6uDFIl41K5vr0k5m
6giHwMqg/VpYjND8QvNXKe2GfNku6dofaFX9kkvZ2Hx+mYCGQxWKr0NoNn+QD7uY4kyAcCMhI/Ao
0PUpLRdqQqfHdSuL1++8TiR1gFArgH/ng2QRcQPBpNqqZaRZFVSM60zpHW0Kok1RFP4u63MKQLq2
87w43inajL6Ab7+1J1ENVqLIufOjhQOtH+UmQBVcek7Ha4UpD0s0J8CqNIn+mNVqUB8CBR2TlRVc
FEj/PWTKW5yZMIRQ4Vpss6H2zUAayCwHYRAf0QrttmVZKC95V9359Eoeq7rIaffMJVvBvjMAXXFY
gwZS9kM7CuXKVeg80gBIoD2CPCh9HtBrnI68H7kfCWhZoGFh9mCFkShAZRDKEAWdPl8ubLQ49ae6
bdI1drfzOZ+hEHQQmmDqzq9Hs9Zt2kqcFIOSm06VUw6elHYN4nZxfB+sLFxs7ApEy0uCNs+6zm19
9AL70hPQfAdGZP3IZ2HE6159cVwsMBOHVp64JF0yjT5TuFGW8KZTBhKsQQVF1KzxN5wHn5lBhxq7
ORMv0yd8um4Z+oxxjaiLHfuW/pSbY7lR4joCLJhEv5qwmrbXR3VpHnFZ+nqxBSfcIiJ4cU4CX+NE
0qNeLcAamMKN7Ilor0H7eid3o9W4g88tcCVGrNldjFNv/aEsc3pwkjSrbqI+zw9F0E53UStUNy19
444IpflK+Ls0ufNtE/qvWeFh2UgyFCYE1BU08agsaa+NgOT5Rra6aNfD7V7A9ic0369P7zx9pwc+
AGt4Rmjv42ZNW87pcraK32dUnUu7QwTA1cuycmErQtQ7Gz5/7eQqzQ0GmKkI/9sSjIj69xT3ulrY
Y98mGzGe2u3QaJ+/TFP1lriQvMuBnbU7ZJBP5JADFCjoFf2OxhEEFiPjUSxjzU4qccU7L+y5E2uz
F304r3pf1utBJ1qJYeJJjoIwlO54cjWNK54x308W60RLAA1reMdMZb+4v7CPwyQIJqR3OrE+BpQu
d3mWisc8Rb+gMPTuZegFIbZT0kj957eCRQ8V6AtD50G+xCHDjgeVFSgyexIa6zkpNfmBxoHWKWSt
PORIg6HMEHjayogveCbtwjyUuWEDy1jSE/ImgX4RSk1gckg8FAqi4IUUBXYodmswhQt7fUblz7dr
OC7PmIrMoobZ0QezKAR5d6O3ZXtIlUY7hrQR7iGNmaFgZd2uTOuFJSXFQd6BiwhtcMt+gCooZSgu
saq0ugz4LYTStA/z+qjlSns/qHlkZyY9FmXYrTUJnLntfOjOxCgzZxJn4MJtNa/PirIkovjRrL0p
ZsqWXEy3UtE/W0GskH0AnQNcnpvqIrZUoHWrfsJnp7CRcrtuo8nliZvslcLIVlrULo2I6ML1E9IK
QPgLWzEIvpBOjsKOLdAadtkK01snyImxcmG7OCYaDVgyMgNnvKQhcmBmL7YFXkkzV12M6o2YtOmh
hFFyJbZcMgVuG0I2wE80Fi5uEE0PY2Keppgq/dom7SGgkjb+CHJxXLkcXpo87kJsAYk+MdqVT6NY
mZpBOMhA8ypVDFG/4a4b9EG5uX7UXLAyHzMcjUweGLDFM5am6cAqw3BWD5sGW6TPwC7zdI0A/JIV
XBsfwIYJPdzpWNhFkuknXm738WjBVWEhp9ha2aff5LRpzfpH7x110KUsrq+GnKJb5MfAccrW2zZx
Uzux0kUO6ZCVOszFAX2wNP/9hyMmy1EkmsaosC29+2YambKhSbBY8bWziwfDITU5xz5iLuX9UyNS
M5RpLglI4MKPeFvSq/MM2Ux+sHxNnVChHYbddWeYoX6nB9psUQL0R1OkhNWFd4PqiqDPxaLqW0xg
KQXuQKeJ41kz0CXQvGCfDZ2/GUPN2mViKf8VRuFYa1kBwLiPn65/nEuTzF0Bbq2ZNh44xen4A5HC
mzngNXQuvSFYLGzKQO9W8nyXjABvgg2PxBG3lIXP6GU/QXtKV/UQVqjvjn2kN24toku7EqQurSZM
deRxoAUHODlHlg8u46lxJiojzokG4eBEALLp6xa2ktbtM1ouVqxdGhbgX5wHOVeDLX5qrR1qfUi7
vLARD/du4m4sDwUR1P38CtH4OfPvvdP8LGKUkaCrOfpEw6hOq9u8DdLNQPPF55eIaZsZinlykMhZ
zFyc5UJshcF8RzWC+6S3VEcKteCzaSKwP+itkoei95585bx+H9bHnDqhEWbfj0MlvUvHQXYLL1tj
eTzPcsxm5nZ0gzoKr7Z54T6YSfUp18TUoJWh9cJbYTSVrVQmx7zXLFsXu3tEP58KQfTwdcO7Idd9
RBd7jfrs7G7Fh6BbFtFZIPwQmC8O5qkUYQ33Ey4BeidLm2YI6uyLOmhid6u1fY+yRW8l4aHqaIle
ccwL24CXwEy4BpSTK9ZiMeHrRJV0buUY00iJnUCEGrUvwltF9VWnrT3+/Wkf5eCBM2TubWPSFzGt
lY0hnUSiCKyQod3XSrU10mltJ8wf++QpAOUpWWCaSGGYpSt/sRPINyNAYrCseoDmaGIa+WHMJuOg
elawuT6g8xnEFFSDAHexCGTy1IOIlbpYacxgjgaoMDM2lKYtghv5atWK9jvoEVJY2efzHC1Hx86b
s4yEL+hITk0GcakNfonyWZHRZK1apfaNztXpV9miMytJmfyLFMhwA5FdjvC5XK90P5+7qwQXBhwH
ZNstRKcXB0GalaLf9S1in0nlu4lu/E4q403LSE6VVpbaLQzw1+f4PHzOFnmwUkkjw7qUEan7MApl
qUS4QZB5sJZtu2erZCsrOTvFYlrp/gdHr+GfnD0Lp5GjBgRcjv5sFQnV5JhZGL6W05iqblV46pcy
7qbQjs2AfJGRJOgDXx/kBZ/VoDDj+QoDApF1saoV4ssx5JC5LSReudV8WBYQO4bXnmYmdOauG7sQ
+CiT8Ew2oDyYo99isIosxGrfiGx8vf5CXIxfJM+K3U6t6FBW60B7jpWUZ/LgIWOwlT2602yhrsuv
QaXS8nT901yYeWqxM4kbV+sZMHrq0KCCm2oqQQ7HZcB27drmV69zl8/EwbKT0YvvavObVPrBp48y
JoESOlmzd1T1IvqLqZVoZYEna6Oa5E7je8q0szop/JwODpllCnw8umYJHJ6ScO6fDhBKuAh1HRQy
/Lr1vnYjQs+bUbK8myZUW2N3fTYvOZJFyorsI2RsdLmfGmto3AjQ+81t9LmRI5by9r5HT9Pt9Lx/
uW7qQvCDgAQzFBNnHlHl1JTkqdpoZIzLiAzvd9RI41ezMbpdnCXJnmJm8P26vQtDIz8P4hg2Ahpg
lpCTRBXCtB1z4npumK4QULysYGezc75nZYdcMAVPN3XLeWhkihe+Eepp4ddNlCMCqVY+LQVt61Hy
y5SDRCtL5l4f2IWYanKnUucoB+/0e2niwz0kGjI98Vtg9FKaRo6XBzVUZiVFP8cza/l3M6J9uSs5
a1ZeTpfskmrEJC1w1OUWvtI29H3KioHdPiN7M7Shei+PFBmrLAzoBkaE0+wCYeVyd2luDdIehDoe
uXQTnbpNZ3Rq2kC4b+OmMGzTlGYXcZk7hlGvKQle8FCTOAdTCPliuqAWHjopfWt0fZrbXj1NToIe
527UO3PfVl6EmokvrCRZLg2NJ/VcOiFXzGPxdGhlb/jlYFoZ5U00A+jhlN3U1/KnyQyTFQ+dPXBx
XkEio8y9fHPLyTJZoOql3Pjoa9miHyb3akXqKFK1YHvdMy9a4dyld5BKIGy7pwMSoTdLdY1oUkZJ
uSk90bwJ6Lb8dB4M7il9ZsUhgUs30fwU/uD/dUDZDZIarCTagICMqCfjXo2oqbkjxH/lSoi85BVk
p+Z3DJcKdSlRJ4qTXrUhcQul4ueumR7THLpKnfuUbZTRmvbeJWvk92b4FCli3nWngysyGNcVpNrt
ClaRYxZWyraOfeMgDihQTf3UrozuwpIRkclCQ5+Azbm58ONkwppQ9AMNAXbfFQU12UCUO9fPJW/t
FnHB2TExJ8XIz6pwMJ4aGgpVCpqQfTx0nZG6KbgB10CDKKSf3lsj97owi0wiZUmq7KhTLI150O3A
/WNmtm4FWubyccp/skrVPNsTSOKS9VfXZGIuREdObDKl3ElAby+PbaSQ0yEY4HePutBzYsF3VdlD
HbeFO0X1qsEeBql3r++3S3PKpXqWdKJtk8Tm6ZwGTSQUCHNyx6yTo0wlcZOkim/HqryWXF+zNI/+
w57TCyBhIIKgcmibsDsQqptkk41xVzhhXLCU1wd2aTJpbCXZzd2EM2UxsLSpzCSopcxuhqnZTaMm
fJl0z3JLrS43wmCNR7hVvO//hVF9Ditsh5kt9HSMFSxbUmgqmV33TGIIDORrOupfYeSstqJeKluY
l9UVmxeeZwR+btVgU4EsqIt5rc0pryOlmuVESsn2g+xoFUPyffSC6J88VdI31NTRNxLE6iD3Q7py
KpzfpeeKECGUGzU9V8vNL6q5MaAlTkOeMUiPrZzBRBFU/k+kGNq7yYSzo/bK+k4o6pWT7zzqzO7K
TqEhlITC8jjKGtUKG/KTticDGqKc4W8iJZIfry/oeRSYlZHJQwIpI4+2PF87AxLVUA5I2Hht8OZP
AWTPTV6j4ap6Q/7WtJr/87rF8wmd37mk1CAchx9/GXeCJhXQ4eEGkTYh9PBlmGlfUKqPYUCgpLLV
FNpfjcwXO9srvGgNsXDJ+vstHklGiLeWBNfQ8ouhpHINFYsiSFzUDKzW7rU86B0LBhfJhglhgtB7
EIt4T7JY+nN99OdBQuEMoUePkgQiAe9NHx+DBNUIrskECXmIlQP//IwLtd/JgWluP22JFCmZoZmj
YE6wn25V3g6yNSWckplnGZmbTegB2FZMPX+rd9oYrISj8106y4RCJT9D3QgM88R/GFgdCXE0NDXH
iZyUvzlAoF+OYleKaU5tEDPc+elY/ihmMdFoVNRv1wd7vlmwTiodsDMURyTETq03ra7HbY11UGPR
jVToIgwqmfzpLTlbgSuAi+8sqba4CLBDTBDaPTdEiNKP0ajed+awpiZ3cShwS7DrQXrCQHA6lBqc
nwAijYnsp+ILgHQ4JUJR7NZwYBd2PsltGNjfRdvOyknUTrW0z9rM9uGxdq2SNkc64P0DWL/hCLOM
8OkrKWAziAapkdFFeoYGq315hDyZJRKESNkknZnca+S9Nqk/qF+ue8MlXwR1CSnxnLAEk346hSmN
8ry3Rs58o68PYlSqDsmE1EXAITkUdQVpFLX2R62Kih/0wBUrW+FCjOEax3uFrNNMTTfP/IetoCVx
B+yDy7c3+IJsl2QUv8BAYJDHHIzqRZYFrbM1NSxfVEiIqpXBn98LuGGRHqHYQwYcksZT67kwFbJG
+sWWplz8wWKEOjTrbEanDfykBuYYx0++MGj/RcDBMNgCFpmws8z9N2FYl37HI2CUytoR+ISHzpxm
sb02fr6+wIs9ws6zQPOgWsFOhEJxmUzwuiBLLXUMXbGvNRf123on5d0aV+syqfcfM/AnkkVk0y/f
ahkHlBgqMI1H1CgaK0FyB9aXTS5GglPqtXhPPTE7xorwxRtQgiqpdj56bfNJdz77GIuIoBZi33C5
DV2IzSDl06BA52LY73IjVdDCnTa5rjQ2u5nEG0DGzfW5XpxY79YB94FWgaMEfOwisFd5mKPT2YbQ
yPrtUSv1cSP6bbfNw26tzHBpWT+aWmRP9EkxICXoQre1rHDTKAns50Odb68PaBH43geEkDBLym2O
h89igwhdEGtBGAWuF1ZGfxRBwHpOPRZxdVDGyBKfjaLxPnmbm42CoqfKR3/53Iu/mEVlVMtKg73B
7b3Av2sGoXEzPHjlsnphaBD9zsREM1s9XOenex8Fr8SDlQh6iGE005tWSpR43yjoy+5p1a/p/zEK
Iv71+VwEnPehUbqcUVrY5jFyajT3DA/FODV000GMPArARRtOjjHVvVTZ8WAMltOYQdfvfPSqPkfO
C1UK9Xx8H1wEQHti7eJIrrrGUAU00R2tbPy9CCuJowN6XZnXRUSfrQAQ5xrFAs4CQAsrbRLSvJLL
kuOHo985o5LkD1E5WBtBH4RNPXJap1mRbRV58lfC+dn2w/S7lgXmKaeo8575cJhYUS56cZQqjoRk
rvRF1oqu/BY2jYyUJviWulmpRl2yx77gzOcuB1R9sQeDSU1kTyjgWIvVDu3pyXShfEgcrZ2qlXPy
gily99ZMoToTUi45vgu6uaoYOI3j8erYeGU2uQPnMiGtrFYWcHEjmBcQFMTM6A8PPAwsCx+NYr2U
hrZnVLWY3yBaWewEb0ohhTP8p6ajxg/JUuRE6aDc9orWryzi2b6czVMambl95prmYvfLgmVxB0a8
CCc1d8LUwIepVySmRUHhfpCLj9e35FkgpS7C6ci/8BkGv1jEwh9iL/IIazLMTHtY9bpNGQbNyqSe
j+rEylJoBRV2Syhhk3So6BsOitaQOQ6g7qDyfOw6ZU0m6pI5srMzMJsmCsZ3uhO0jNxpaOq+SxAT
s2hbqNUYIjaMRHnS2mamjnK2GZskVLefn02AQ6QB3mnClMVsBqQawe/LgqOYuf4DHrzXMq8/CQdi
kWA64Wggo0MFiB1/OrokH5MAVVDVGRnOD0vMM5cqRrFSnzh3DJofUBSaWzJmfYLFHEZQCvh9ZEWu
LFP10cww3wjA1w6fnTCszDkiSqIkppapqTpX+qCAn9QtVJmbGe2u21Cs1/zhPHzohESeuLRnUnHV
57//EBlJ1Xsj8goRjNNjbkNCyfHWS9F+8CjWXx/Q2RE3I5q4U8HNbtAotDziqnzusA2hfSxpE/tn
itv0RdP8cltG2uDWZi4cfZKoK+fqpfGBhICaivQs9hfjqyYm2C+ZxSgM4G/0gLHXMnKcgyD1Kzv5
kil2FOcL7xXyIgu30JKgC2n7ooIzKc1DEeSpk3em9EMFYPjpzTR37oFBIqM+p/UWfi5OZTgWrYka
YT/lO6tO/laKvgY9OF8v/IFyBJj/+dhcxttakWANoqsVBzTGr20+Te4kqMEtPa/1nRgUyV02CbDt
XfeS8811anURJzwdrSkEkUNXkbpp3xVhs8vrTt5ft3J+F6GoSQaNY5P2c+qbp26vDWMI+TePEsFs
Q3jH28kejSFzUrWQbxD19WAY6z1lrwaN9/O66UsD5BDjZYta0UyBeGp6mOpCEIaB95CuD67eyvFt
3IhrmaSLVkhqU90n20uz2qkVLWpBPHka2jVy120V2KHBkElred1zl+dNQyBEPpoUiLZMs+SGmGZS
E0TQLE9eu8v7opa3U1TF6b5M0Q5dCYmzW38oLjIMzNGMMssskJNYJqg6P1PLclIj15tKdefH5fSY
aWHiRtWcq7LazlpxkwtbgKwfTMlz3pzr8WKtgkaFZc7oI9eE1thuGomalSHk5p6HSoPAY2HedkZd
r+nJXZhW4vFM/E1NkTNzsXiNMF++UDhyfQ6frZZF08ELW1K6OY953b3ujxcmdWZfpSTHxhPPUmVW
Jo6G5ZeRWzeNn9N6xtXPAX1g6k4I+2uwj9U8XNNZvzBCkiqksTjgoAhbKo6rRt/XddumMGOqkkNu
yXvR+0bZT0re/XN9fBd2AoUrtjmJYsq5SwRV0xpUAYIudcHQG04noZedTNbv/8YImWjyHLSBLZ/D
aH+gu5s3qQsAut8EmYhYfW9NKyfo2ayRPuEYo+5HzmYGup5u6oHHG8XFKHfpKy8fE9LuLoz//S6A
rPn79QGdBUj8XZsLYtwSaeVZJr6zKqv8LElLN0Kw+MUDmeUdwmmkwdXNvUpE28cvezNw1L4o47eo
b601ATVKqGdLx/sJqCQX5BkJQiP96XipW8c0fMblZtTEmB5wYVISOfnSJVPtx46eqnWKbF2YTgn0
3mZVR4ktmqmox45E6c4rN1YoSqn0PKWzllcYg8VQD31iFsK3wMjIUHz3xjjKor0hdLXwO0sjwTMd
IRRnYeEw7rI42oi9L3rIuY9ZV4pu01HujXaNFVXKSzcUlpA7ehD089cHU6n8KI0gbf5KjVj03yd5
0pX7KjWq9HcZqw1qnO0YSptIyKH+RgmqidJjW0ThUTQiPaI4FnXj6xBkDQXyrEUg09jKapi1zijF
XW/ZVNjM6k5MZqaESAkS8xvpHVm90emjFH9bNX1PX2MehEpk57RESZnDzKSG2yVC1GZ8+HzwjkUV
pY1D5Tbrn6VR0GmVhBLa89yUInnsRGNjVV8HVamihyrXBGWfWJZHgpCx5NqPMhlbZXKVsh8MbV+V
kz8pm6aLyMU4iQiZubGvglrod00K1MrWE7OTDZfOlDA0nNQqrdQex8ITUXHzlPEpbycp+50UmS6H
uwaWwO9lzXO2c5MqL4R78LK5d9+E1gTYuZXqkIdKV/NRdZAlr1LrizS0KlOWTc+FjuiGi36xOW6G
WiwbpzW0JHqsZw6a1BUUobW+w41v1G9FWyVB65BkytrnOo9IukJ1HiVVwFPWs6R9oMjN8KSHQxPz
ivCntqReGYmCGtmJXLXTd32ADP1rqJldKWxhD+i75JC0XRs8GkFbdJ1Ny4ypPvZIECS93SR+P0bO
XJXljh2O+pB/rwy69Xl3ZYXVfJtGpffg+++0SXg04fdP/lE5sWXfSQXB9Gt36qtINqn4i1r7nOu0
PfyRp0n1Y5LSdRmITuB3RhQ4odlVaHuPbZlXjetbeY/OQ8NGtl4ib0zBrLeFbk47lBigOza1WEQ4
FLxEANNvnrRG/0as7GTRblo1nr6UiKaSFRZqa4QiVY6ySvOd2G+UtrJDNG69P3WVyRqu7Ok1bQvC
OEriq6mOU02/ujpMVef4kVCOP4rAmqRjLxfq9FWFLN1/ViyvyV7obB0SV7M8oXdoi5gM2xQbD2ry
PBzFuxQ6J5r9ScZP3xJ4z8XGRRgO41VfGrfjGCEs0kRmO21NLycCOcDuanj0ay+XfGFfjgmVV7jU
1XH8kakpG3WbiiMUDbYB7TIQkSwSskq8UaAlLixn8uDj7HdZIGhG4kD1ThoQKteYWsBNK9DFaTlS
l7bTby0QqGK5XlCDArKlfBRzdQtEKDPplpOEaURuQZyy/gcISyHybTrKvexWlhHloD8+qoAl22Nu
+vFPrayQ1XAMX5zEJz1AZ8ika2f00LiYGiAyrU2A1dp/EFyIApQIZN+qWmfGQ9T10ZCSUm3u41zU
kupQNUlQtLtqoC14lnevE0N3C0X3tNtMifS0hbcoDLLg0BCtIzDSktUUcCSnlebIqiAUsPm3vVnI
h0lJCV9fPQQH2vYpi5UytjZ1Zhm99HWW/2CP03qmKdFckxSMO6Thh+HGBDRUy5vCn9TeRt+rlTZ1
PUIJ5FpCH1Vf0qgcy30Jl0cYgShs8hjhCE3urd9mKlPz2DbRqP9tirA3biQxrsU3I5Tr/CU16MYH
9QdYCeAhTaT5b1khJttyx23B6Yew625EHdbCl5EHcvtNbPIq2SWJr8s3NeoRtUP4En8ZTQq5UdiO
xaHypmTXa54EQUSPaJit+71/hyZC8GDRebCVEyt+oK5WUO9JDavWXsxQQ0KBdFM1yDZF7zx40Iuu
p3G3UEpVeJUVct//MKZQeW30CO5njWYka8fHouQgoSk5OuAQEmUH3FpMbuox8zRX77mmO3FkyeWr
0sqmINpCmpbFrYCuZPIkxyEiGhInsPelVMNhvCXeFa+TilDuNz+zSu8fYwrN9DGKBdN4bEpxsl7B
ApX5ts6F0HADqejGHXfVsbG7IQM0uimF1PuTW7VUfQG2GqbbATUS6xcum+NzSKKW4WOly1n22/LU
SKepsGIeNvnUVcqfUO3ITttCXsl4NT4iDo+agub0q5CNjf6coVMzHQMhUmnrVwcvib95vtmI2V7t
a702tqJW+YO0H3gowKw89WZU/e3MsRf/dLFaZr0dNJLaCk7dCKr8S66GoVXons8GfXLp0OjqxIEF
yfcH27KCUKNXIw9mVGoVKOVQO/qYldkfo01FMUFGo6zplA18ubF+lmokFt+MUE3Rl9FzHB35Q44V
XXbifFSQjmmlNm0yAqk5VDvT7BL6z6l7lHfQWveKDVAGuiAzH4jnQA/q9kcKLrSy6aEKW0KjFEtO
DA4EjKWUCxSShjwEViTGoWp+G3wKp9+8Xkh/+1kRmWQrky4mG1xI3ySBjJmj4Itop5R+9X85Oq/l
TJUkCD9RR2Aadwu/kfcjMzeEpKPBNJ6maXj6/bR3G3FWI+GqqzKzMttvMlviJwRenNgJmSr2MexW
e1HwfeU3qvTLLqP6jO+xC/Gbzr5RHzOinqdm6+v/wirQ7cXQW/9xWNfwkaXTgnAcjoWPInYny57j
HF51pH0tz3QKMZB0GSTteSSZbj1jZkJEkxPl0mZ+T+bExT47yFqQ+7avvRvxsLZdXE7T5rgHsNHS
ScsBt4MMIR5WBMHYNPWpDoP8hulma9OhbfbPSnB+Xw7aG+VxKOcVCbbW7XEaXXUK482VJ+l0xZnh
A8cQMm0GB1FbPpaHoe0IiDGIxg8T7MVyXrmODx8tZoPXPGdMFijDQ6m2Blcgg6pVZ9u0LupyrgzR
GpJ4pOaIU1xS4B5kV3OoNjHbqwLLiy2t6y66ID+W9C+2YQjrIjQgwbb991dlS+8pNB/ukstscvtQ
HHzrWReRXVE+Ue68t9nvOyJGtmT+I+uo+BMUNv9H2Eby6E5Yn3BHhHBOZdXDIznRROAAe+HJmibx
TLOKacwQ3gx5a9Vj3+/dfPbkXA+XtmdH57T42rN/FFvm40GOETFKdTCv0EA9r2Y4J6085lvs9FnN
z9z/PgeQ8E315D3luedl9Ch9dJA7vQi6xK3lEKmj1qRht3ifyRq014Xfk86HsrniGhyr/XMl9pGN
8r2q//Y8miqr1kacfLa+A/7aDklREAwdsr9WeRnDTnuqZcP/BIalBy9U3JWpX7vF66TqOr+QRb56
aUSnggSjjpM+S9xmuFdNGJenyKvxsyGbKNQnv58dKP1kV0na73O/ZaVB2fubgFRKPv3WCY770g5P
azS3wXOritrN1lCQnNPaaPgNExqtvQ2iYmDNuvCTIuuKNXIPPc9zuBt3x7voi7oNLnufWBR+SEi6
y2hx99RnM8ikOtIUM7JmZHPqWiPuPaRV/ZfbK3KYYmpmOoZ2KQ5lMfLP+ipK1NEkho4vjKqgQCne
RddJU0fyHDfU8IVIn079qN2360+I6cp72wycJ3VZVf6BzKBkOum9cLgWd+4yuiWJG/eK3OMqt1Pw
6gXbHF91OXsAWemb4mmPis5JB5T319bkNJdmXWnyzD4k3iHsZWEzTKcSLBdLWz1so+f9nWVS3lQN
cWypdvyCxO04qausyw2Fcd1d+WfynO2v6FWepMLIyn3yFo1dQYDEoX1X0/gbDa5mvZAk1tptx2jR
cvKFeeWIh5K+9oVIZGxdnN6rrns3WJKsx/V7T2fVq+JQFGXsX/CoAnPal3KdeVW75MmwblIfc1vp
PC3gqMuLahUj6U1IdVRqWGOKTrnOgYN3kbdlWvbWfZer+BVEsc1ZnwAh5yPhQqhBSSzKz7tHShPK
s6Joz4J+engjgmpNhzhSVUYmB7ULZiMihW9lRbK9mNh3fQB785oD/JFxL8dIk3M0CmYWvq+wEuaM
ubmtLzoZT8M1vQpTm+Kx1BeADPw7Tr0E82G2klV4FljKN2j99scjXPC/cujX/7B+KT/XQjU3XYA2
7+QzpT/s9aJeulw05JHxQr0vfufMZ0f53cukhEPNbN3dP0U2bGgKnDwRROfOm38OXeuqS79p5xd4
9qDYM+Z9prddd/4TeerBdmQDaTiUeR1yFghOrQwZL95YeSPjimawY0Al3zV8gJXHmILIwzI5odF3
ppOIpsj+qbskVpdaKtphbZzouDckcvFBVJ2vjwNedVUaClF+1AWb8ymiNad9qZdtnQ+mHXP/TCnu
bxFR5Kz4+nvI2s1CSoPca3wCEFIk/5zJs/8cLZJ/swyYbE2dj1u2OOSx/C6ScJ4hsGsq5pDWO+YB
4zm6l1+zSOu24+e6rmy6FKVP9NGc7P43ZAkzkE5cRYsspj9xHvVfLWlz/pXPdvrZdUIy7IGzpxEf
DlDgE5srashqQhqWQ1mO7qvpc8Pn0u/F37Ab1jtSTPLPRG/icfG95TERyarOAx0P8kkdsFUctZBO
x6qux9Mq27k6Jq6N85Swtu12HRvrnBq52i9ykpinArHp79rHIwGXFzIfDrn1onPjTMYBuCn2z9mR
xGVB7nT2wqjZ/1pXuUTs9Gz950Dx2I/REte3Xu05/7ylXe+MAAc/+eMcfhriWl/KAIcMVhqb+WoJ
C1qkADLFpBsaH3PRIMLdDuNatf/s6Iivbra1R33btueq11iyzP3elPd1NUpo09Z0P24zT1u2bolS
x03IpkG5SfCaaO0wMSBs478ilPnfzR+Kx4Uj/CFsSv1R6oAsLMNd+45GPV3bdnTp9TueeYr/inWz
Rgn6wKYpf9d25YxswSEMmxyCslzukokxnGQSpZmqtvJ3TIiD6sH1WtudBqcKQORd3IxOZt7MktZj
FURnmEv3I9QqCPEmmcW9JDJ1TT3WLiOAKmb4g2WtfUplZCOmUpQEMWyT2JLj6ltWOJS1/dUO5ytP
q8dgf/RGDe2ppdbnqOZep4ludZj1C9l46TJHvGS5kfI+H+PyFeVF87J6CzgQg98yp/6QjE5Krgo1
hOwX+0QgZPBj+qS5XedqLq5sKXx5TGKamNNk21hnpGbCqDi5W1y6Y9Tok7VJ8sKZ3lcHE1Tddc2G
t76c+ib82xtf3Npa7MHJjcvyraBhXa6iYkqeyiQnY5Hby47B7Nsgz7ZyHI+xayN1MbqyqwnZHOR/
8Uh49FF3eXMt92l/letCWOIUzGGH3dEm1nTjyZxbqMj1ZEy5v+eF3ewN1SJoiYJV3rGVsV6zEckE
7exQMNzlXDx3hzzBd4Zu/4UgwOJZTSz6ppUeAy8tBD3AwVOb86+p6vaadb/fEg56FZ4mUw1RxhaN
foj0ZjDuxduBG7CvYbazlnWPp5v/m7qyh11qYhGOx4K2PchEI53LwKxcZsISBD6Q7RpFKd+z/Ibh
y/84g5zfJHL6v9AE23XRLLXNdNkkb/Fq+v9AApsHQuLarzrY/cuey5wyWHLGXwtLhFsGmn90cGuS
E9Uyk0BZMCzyRolcr8fc8Y2XujIfubPUDHAQL5ifGsw9GPY9VBFUz2h8MEypa4qJb+1eD5sI/ppt
Dm6jsJ4+m0rJNz+CQktn2egvNeM6RWAx+Gc2t33YUvbqxkuJkos/YZhpkpcyKW72YLRTunETbwny
cCpWq+xyMywFTYrjLsTM5lHTs9Y1ipCUw776EEizPuIqlPzd3sBKCMKN/iyHOlfpZibLCMRaKcP/
XvXjOW/FepvHv6EgIVSsTokCjoqMPPB4OdI1kTcq571+R6afP3hLuJq0ZT7as7b47dpGafqLLsSP
MDVDGPVZ4bOwT0zmNn16ZpMv4Z5IarfYu8e+0/Eb6ZPudpmoQr0Muu6/NRLrW+wj+u1UhVVi0x4X
jHfHAqSmHicwy//V6D41puMIyEtsMymxYfRoOyd6W/yBUQ4VsXwtjeHoWPuNrZ9wUra50k7tXzcz
QzK9r08Ol9+54r2Ke2zpmBlyBtJYYuQ007XctHun53SQzWhSPvHwS4iVfNdyXDE+qpmIs6ZQ6r7z
mSfAgeCUz82Y1zfkiSb6nIvEvYxnFf0UZOBeoV+ni2kMLYarY/sCshyNB2TI+ZrZWMTlIQ4GBPQN
gBhWmezN31aQTd9ro5PwpHXvnYLQ0NF3ut6rzJum+cMhBvAhRNyH1r7DkiRVQdtMWYL34zVUJrGs
EG/Vc9EqPWSD7rwGQ1ZD7xVjGuWn2i/a5yUR0Zq16+DvmZauvZFxsSUchbp6inHhjdJ20FV08uPF
PfGMh53OjVXn1pvFB+Ii1t1ZevfmQ9AE803Ddtx6oWCJXiKxTuUVrpEcjiVtdZlSi8RFUjrWnJ1i
iKLDFMRsqQcFRUYCll3lbrPfz7oZic60pbreuo2UQ3cKNj9NxDbfV2vIqdZFBTRms0zdRRVBFBHb
HJTvQT7sn2NinfHAM1Q3i9UeKdLrzMvdqLx900INX0nbyCIL6VC+IRm22zpadXlgZu7utN1E8+Bg
xaCLp2QABD7Y3tek8uQk5X64/tbSdpAaudzJ3CvCQ9zF4/alduHMaac0X4GINU/BoVVnMpx95Z9/
BQCsOFdT8h0G1dQdx2ne1481X9znGOLwYjNOyYezm+W9b9fku136pjzFbte9Ypwu35Ze1FO2+qL9
cCpO3dRh4v6zizrBdClM+pM7hbylSbgQvibmJYmPdsmH6mIC654JSyQh+KZoEnqWnbH4OZQz8KJr
PZwBfADs5lANKrYpVqW9PcZx3StgDr99VhbjBKzTd7I17VTaD03YljgQsdZFx7bhjyGOceRXE8Ab
zQdn3+wtzfPILLs125i1IHrVke38tgVTG8ZPsZkwLr6b/RdS2JxxfIxrEcdHL0Zxkq3ruK3ZXgUd
yFS0aCcTm917DpVhGrIeTvuft0UOtr88h8q7CJJ1+DvmCy6nebSMfgbGzFizRf4C0iPCfriapSca
LDp9H3QIYz1Q4mko26zb9+BhqVd1YwjL7A6k8jIKFTuyvay0Eyby5aSH9eR59BgoYApkwO3QTgqC
xnZP9bR4Dv9309+5pObyG+rdaU87qK/Mwq4KH9sG1UBqt2UAcVNtdIclnR+legiX/1iIt0sKGOIM
h5DHPBzaSRAmOA1J8WA2jHFSgBLlnA2q3fUQWNw5s6BNYkLUQCJumzyfnyBVWmb7re/c3/LdfFZW
LpRp/Nv48YpumjBW17x4u0zuh9Zqe0auXz/MXeF6hwCPiEedYN6In7fG8b0LVw+6yi0XOgFn9lxx
WhIgo9e2rAs0HnVh3Kzvu2q/VVIxqgUcg20a6yWwx2EXGHeKZl+b62qK3YtpGDRBbPD/LyVvlUZZ
08QlWIXsC4pxxQdVoZUpUovci0E0DIrzUvjxfsCYeIDKzGtNKiym43kWLrn9lF2jnXPJlHoJpurf
99Ea/it98hipW4XespkXKEqDptmdk9oLtR+m3DPEL4qWXFi32ma8MWQTQcJUUZsN7YDge8Mby8aI
Lvx9BeZFD6vuVvzTggyedh3p9tf4FpJo+pMjkSOKl0ODm4QPHqifqyECqnXcRbblM/pRt+JsalzZ
fImy2gElZaJechj64dgSEr1lgvngIbE1nRPbRVOZOs68gzNvjbrMfY+9Xm2hZVJSGFkbjehcp2yB
4yP+NN97BgArycoO6kE+J5PLXO2ydPkE5eMCYYzuQiO0LCrVKoaT2iI9PCwVLe8BP2512aqSHsMU
wowHs5bmy8s3p6HfW4ebWrWNe+npXLxMu/Qf0f7ubRronEDK1umm6djC9t3ufQAAVhaB/vN/kiFN
TDL8eMtk7wUpt68i78fmmExj/RP4iuN0MHb/Wjcx3ZNPXv6MPRYeDAd+fj9sXUgJynvv1TQSv14D
+nQReb33nS+UPC6VdwxedF8Oi+2mv6RAA8zvu8Fxa4nLhpVkrFzwa6uDI+ecvIdBm58YVfch84tg
e0ckLf52MBMcZElp57RZXFHf4lYKn1To0TwPW1xu6P13Yg8GsrN/JgfPFrr18Edg4uhkDKPxneet
NUgvAeV/hG3prEu9OLcNsfK81WWZP3YcnzpbtWuuIUfYvkXIHIk0r2Y3vLXBLkOombZ5tO5Gv8uv
7O49K0JsDQ3nXRwZitUUhc7TGHf1eD3nkWchmFoTkAvaAFNioR17F8soscoKcFgJDtrttn/cod9i
RaupsgE49dVdS8BShT/emgYS2KPAmiS44BB0wbXbHCLc29v+Uf06DZwS4i9vKHs+wfF4EG1pGIv+
Xy5a+ZseX46Mwsbvn2qbEFoNX17Np0R2mL54tnIfJ1oQJwtR+TzMtP8T5SAuIZ9YH1nYjLfORJNd
WNzf83YwqaLWsZ5kqmi7lGwE/sRBXRNn7S6yzXhJtndDiO9L4dYTadzbNH12KgetNQTJqXSxZngI
sSb9njh57kGa3Qf8envvYUQLnwPZtYrojV+G2NadO73lIH/Oufa35aF13Lm9zkO97+nI5xWeWEaE
/6vFr+Hxr9fwsZ1nenk/rpIKNc8sqgyJbfnVKbBZlignBloxKQVNNKjywWMbdjlO2kzHIp+h+C1S
Pu7v5tFUTI0TPipXqZFbXdAr9KhBvxwFMX3sZkpxttWWNzbuneif9p3tSW6Lma+HOOTI2di5cbPI
BPYTHDyS2YwI+Rxie1teVhJ5/O8xhx/mMPQ+7V9fgNthQ+PlGbDu/l5b435sqond1HhKXLP03v+E
0QrwjMkzZqs1FPDb0kQmShunhcMPioiE9lnwL7eTGWlpZdQExLnGwT94jwC2AxXBL1ncsnPVyZkx
C9N45xvsBFi8o6iZTEEfejfb1Dp/GiFH7yjIK6yytYLlB0fOIeOjEvz3gJdc/6RWf/uyKLk+uCAS
Whg2mu4YsR0SZnI0sz6TtB5eAfg4a9rzCj3TLXXNofBz4WR9vAv/vLna/3CCrnpFpVr+XcBmP7Dy
dMszPHX7Sppr8DPtfWlTmh4HzB9u7mvoR3lrk3hcp2NgEvcb4fiwp15eYwJAEoVUl45q1reO6K7g
yiu7fDpo1CC8yCx2/uN7tCPo4QhPXJlmo8VDeTMeQyXK4UiIu7yecZuAbiIe/if3ifOGA47zQzkR
8n2Kqh01YbUEjmBi6MVc3BZB3XLNMAMis7yv26lfFr/JWp7dVef2DlwyC5k/alj149DtNLUin/Mg
24Cr/WPQBbbOBqfxnes9b6Y8xZgo+BCehRHqitjTp5oB9ilSwh0IJxZiu6ym0ntBDoszgOOW9AZR
j4dLr13QmeK3D0iLPB/um84fGor72j2LCXqMU5q0j3R3h+jRmUNTnFah27/RQHdEvjlgddqIIuA8
85rhRY82+A//YfCZTi19lE6afRz5LnEydG/9bfP2GzXJSqS+ykGbTBFE92h1B1LrOYf3Q6njkaIk
goX1OoM7xKkgvKU5580Y1dce5QPkuRw1wc3JVL3UqtiAe4JVVMceXZIEzvOAlQcd7pm3LaiHXbWr
V/a6wjZt8bMo+HFSl8PO23XKEQnHsXDS/MwY6MoDjI97Fa5tThR9l4RXoYqFBdBf7XPJrXwd9p0l
Y1snVZ8JRe3LTOmV2A13/TicgISKh7n89edo1tB9FU65vLHvwefXLTkClK0d7HwoZTzLrBADUgyZ
x97lXPP9faIToEDKqIPo8nyKraLN4uPsvGlI3QqIAXMTxJH4Js4MsVU4anKBWtc/NxrfN06DKD9K
yxCRShxTT53Ror4JtjUnz946tkoLgzNR1nQAqhfxFgY/QzCWbyS59yU3IVoue5eW6BCjgZJPu2qW
m006fXVDdxberIMTdefAdKbKgqBFVEPnAFrjusadDq3xBADMXvDylEHQf5ht4UJGvyoeW4auN8tM
wIqP6DE42OMh/6PiYtjYptwjZEAcHfURqne6HgbalFMLpq6yZtimhfVZf7pzl7X/Fo0IqmvrhcEF
29fLd2ia4Oh45TLeAd3DeWmWIjeK0hj+S0xb/bfBrf40oK+vcgiRTuQDjj6Zrwq6Nz3Smh8qM8h7
jdwDhRgcLD5KZrNQDkaqbPOwIMd0c50+o7qnCC4laDkniY6mrFbVzKNYI159HQ+dTLtylq8J0qPP
snHtqzNG8ZK2Xmc/Owyi3UNdGvFIP7GjUBn546O4/SPlMr0q2ztJSq12a3ag0J2gHJMTTctWDBWW
R2G3M7vts04rDGCAGnCPB+YaoilO3cXKz8DV8g9h7cujFAyo6Ryb+dtzio5+hCFoILu4nS5bLpCW
Ll/864qWNMyaypAtnpd4VmP26WNMawZEFnz67XDmLCy/IrkGGmvpbffxeRqr8CBRwlSHnBvoZshy
I77VnPcgqzy/QraMZxj8+YBgK/2tySyt8IBlOhEpddPFwJ0wcmp4xWCq+U9ZM/Wo8PfmvmvoPI+b
KQZoLejd9pDURtqTraG1Rxu2Y7ZFSnJlOVuixz3ngIEbj+3fQTnqk4GAPe6qFfuL524OWytiXF9k
sdVP3mZcQCN3hYXj+OiHDL0GzHQT6/7e6Hy8a6Xn/5k6Jv1HYCdfZiPKq78bm3UfRb+1z3OoaLFR
gNdowqrcfy2DrWcDf6v8OwHNXV70XTF+lqb/VSAyg6h0xcZNnxenUyI1S8J5Ibalhk6CTHwJQ0Qt
dYnNZbqOnf4xLFz8DRlBC/oNn+/Tp0mgm4DjSo59uFY6G+e9+ONqFzHRAKPzm6hRQlcE/cp9rlqs
p9Nl8dxH66/2sSWYbAC6lPUnijqGkE2b/yzK4jYt59+3eJ5l1V/sg+reewhhXuiksVUmAAacFO6g
TFJAJ6CoPVTlbamHLsom6U2cwys/dBpLuZREe5SA440jtuZCtjnCobmw+rGYcyQW9a/QPpVyLTf0
aIt4ZzZv7v0AqJs7X4v7YdLFA+s0mOfmbicvPVeDAU+/EiU+uCDAIFL1S3yIANVeARWHD6dYveAY
OQ24rJkq9w7NZBdm7JUAXDGvhbDStRttGXUW8QatV/e4LcTDHMTo88BLDZV84BNgy6NAsfcuSn+w
B7/cnItVQL9Twwv7GQ9B/hLQxXCfQrF8uf4Oy89CfEXEjBtsDOpiLV/dvAryKyxZ1/tuxDHmxKdA
YUOax1nZB+Qgw8CasaBz9yfwpnYIOSq2froRktqSRrrQ6qAbOe6pCLf8nn0L82S8WH8ZqeV04eIZ
ct01UPF0bn0OLSmDT3C8lfIXTcVF77NhDxZb9WdnHVH2WCmGay51RtoQeWWZbXiN/VS8P/wG/NtP
s9OG/wZZNuFRTKb7/C0PTGlwHvh400lcEm3eYmsIX/oxxqvLvkPpFx0nlIiBZ8Ao7pqJ5QLkMWF+
t0cNaX47QBxahHLvzSHJ+2KgJZLV1R50INhDjk4dAAP1x2kUm7pTSc/h2Y7t6vH6TP6VCuCc8Lxx
+oYZKlRPjrb199rv0d8SPTiCzNJ33uZ9ZCgKGlx3pC1R2xSew45hsTg5bXlo/DfewvoGKf63zedm
zPxuoNuLKvrzaI89HCG7xrmovQE9k90hOSnY9Vge65iWPTWCSTStoesQGyWrd4kop4yPON2RyxR2
wv/sEMNRrXyO4bozzkU5j3wSAP/Jw+wN/sMAAt0d8tVfP0aPU5OXT65fXkfUUFqrOrw2M9qvtEv6
6nXdoMvApNbglh3slTcccWV5XBD2TXhDDZJpPlKwGOHkOlc8uAmthrLiRSW2QMj2K0DsA9KGzmY0
FQU37z4mlkjfV3/u7zqnsv5F3QzOqRNWyzPFdVRZpHtdSlQTQIJEAYEnNOZKdfCf7i+TiKYuTiM2
Ss2FTYIWvqGtwpkK5AH2EpLCogM++dDbxld8TzyEfELHpIMQ4sPEt2qtSDObfeDxW5bKQA86q8KI
XJkJfS6wBGgF50apj2aIGv9EShCQdr3403tfe+vP2nEG4cgF43yo9TY+R4krmhuEvtV1TbVos2j9
nargmPkjkMtURRrRe73jQyqu2VqExo72tf6UpVx/4Pj4rZOaVXIAt2ri+0m2AMKkG+7MA/jfwrp2
cTC9sQc3BNdl0Fd/EB1oTcNlhgXJTCXQjFhWWVQ2DSiwLgogtfmGddr51iA0X7IYuGu/IB1xqMp7
uFbrvaCw2L9ovAx6eBvJfH7VhWIV5DhhwRVdCqj8T1y+13db+HY5w8nH/SFhKkZjsQjcIZmvAbeL
aBcfCZZo2HbFYXJXLiopUYOVMc113z/P0PgIq5zK+RLII7rDXqkgPyIOSZBGMZq2BzmjEYLp/v0A
5LJhVuh1sRmzmDMlpMOOUJrB9CUvuh/jx33xVweycucy2VAezyht19vdzDvw205lOECMLE8FoukF
fshVI5hmrF4r7BH8w9L3E64/qABpMlW7gRXPASVnchVDf4wwxEUyprVGlyJKBcUgeG3gb7FxVMMe
5Rcj2HKFSRENbtY7HpQhFFwXnrAdG/BmwkotPoHcK84m34Oak8jI8YybdsblbjIepJUvimeax9Uc
SxxUrzCTcUFYnE4IhuOZ13e1Dq4KY91ueao2yjs8IoDPJa7gDNMITiK0XXvtfgbKU+wPd9ho4rZq
lD20vpH/lXtHDRQVSTSp8Fsw2qRGA5wuFOunqRmbPwgT/eHIVG9fTVG25aWg8YbbqAb/MSo8HLas
O/BG6rDTLqyh696uNDefY23iZ+yCE8RHJBXlxybZWencfU/fTXHl/S17LwoOdW2dyz0o+uF+Svrp
cd26wEG7EaNg739b+zb31ZRJZ0EVRkcu2LzuwvmtKxvm3BpbUIo8Is78ADIuHykHcEjsmCHJ9btG
CMRvYnmgTO0m82uFxnGocTRax/+fA1InJu2dXt9SGuGJ0RHl72xiNBcbzqr2gOABehCZz/ixsR83
H0YEb+MVmSnOv8J2sX92BBhfBkzgcpQ4IemRFBcRH93VZ/zEeFz/1xbevNJQq+IVj13zuJWT4YQZ
wuJz1Nv2r4iQ2Z3UlKivhEN6OoZ8WDARYx2PWNDUEbrQjZYz442H7Jal4Lthi4HGj9FbfYPRd5/9
EFVr6mIN/wqLC0azznq77fs1+cT7BTUPjHEwwgLsNZJlX8T/NXW7f1XMVlyV26BpW9rIyKyu6kD/
0nmByZwqav5WeLsS2uPurNtLkDpYz+p3p2M2CWLRrt9bxCeOw8MvoO2u5nXzdOpE3hrwHUhRojKq
i+kYDwmya84W4pTiQu5FBiE73pE65myHyAmdm6DoCBuo3LXpz/SP6m3sqco0cUiPFm+g9CN4bL+R
m9YP7LVqdIaV14ojivD8QVOfyow232VMq/rl2UMr/meAu3kJQngEyel40/aN/1Q3vuwex3pdsNpJ
KrNdeLGxz3M5z9ig7pOPDdDQ6Py89X79tAz+DPK0biytbM4O2kjvgmnq7sUqPjIlifBYyZ5x0c5j
OB08zVdzLHRlqY/JOnWXnbTewjruKuMEbDWgPgS+5j+XrPN8D9U+iAyvtR5Hg9rd6q+4RzhxxiLD
5LeGGQdBFyn1Txbd3I9kNOBRu79mLl0B1p7LEjnZhgIGeYN2mq91svlLTqf/H6ZQvzDrZldJIaAH
PLKK43+wD4LSo2U96GOsLAf5pN3kPDargmVlQ6i9sOg7n5hVBkKNa29GPh+wHLS6++hmc8MmYqo8
r2lQmACSHPKcNRn6yCh6AJum2wzYCriuJ+R3h4p4yRjyYOF4Qlzjv3rbWH3ZGGVv1jQRXS7bf9OY
jU6cP3S1RGdE50+TC+1aqlPvt+GzaD2EPAumIQ+zcPWejXG+rCnrb6iZhsjpX1RUbX/jJXSfQwgt
5+jmuyMOZZJATpALVVSZmlpa00b43aMb6/iJ5Mb+wxFzgGCp7wsvox4CH5IM192wkiY69pon/xM/
eQSfyHHby4nFK3N08X3XGX+P85Kz83y172uPRgQA9b9ZVcWHB5qGona0bQUTyyuWen4rNpSC5ld3
icDtf9SdWW/cWJbnv0oi31nNfWl0FTAkY1FYqyU7bb8Qsi1z33d++vlRmdmtYMQERwXMw6AKBRSc
6RP38i7nnvNfAAcAgf/Dy8ZAdUEkTbThDbPYgbDn31TA1uXce3TfSI6B5Nutgk7axq8a47aJNGHg
qE4kjdpfFH2pijh8srzYuqdtSMWl97xJmAtcQ26bugC1ZQhV0v2Rk+2ZpIGnhgzK0m5yyA42xCrv
ux5QqtjWVhmp7ggWwgLn1YwHddJTtC7E+YaJxDIJN2oXUJZNQHQoGyk1jbv53alxqLTTVZ3XfuV4
bUdtD/0m+bruJvWTH3OK2QhchrgP8SzZmlVBOoN4c/Wrh/B3HZZpI7tdJdIvD01YBcw0C9LRmtJP
7G4ahS8QEPnGw4gkuhlO0pMyGEi1lOAuZUpjpGg46OQyxJs4sx6a2Js0m8d6QNLgSRIbQpSFT32o
TJ+8sGslAOFznRkxuPZZjWqldKaeOowz4UDhzbqCIw03akb36Vj4AvBZntX2qBjSDXSx6ta0fADH
hpSS2fuq0WAUZRX9wElPe16uR1q90xD33hagqOrvE6m2HoQsQEXDsujYf1C6nm4G7fDa9Tj2aygW
3PVXcqRagl03+Cg3WSXwFm1ou294rGYRNMQozx/kUQIWAGashkTjifS74Mi1m3IIxsKtxEFSHXOC
Au0MYts+d0ov9Ju+raRoawVWzJ4KLJ1MCwDqBHzO9yNXoiQY/hx8CjObdhKkzklzCPAkZmMM5MIq
5fCA/piV3vRdaN5rYZyUrtJNCTStHIzdHZQfmtotPAUmo1TSn1KcSfV2DCZvcMeBktXWD0iMXYlZ
rNyJQ5zcIqJLxcQmhSBRFZK9j2FpkEuUWF8IAD07kpCRvfqSZANm6iG8j495M6LwUmIDcIMhQvMF
zKxKEzKv9ZtSo+/sKNNYAC02iwgtRtWTQN5yctkCjZRbyZOAvAxUUkHi9cCy3QT+0M/cK8ZPeSJF
dyqodHEGDFI7phpr8BDNi1+m1/H4o65LrZDqIRlXpNGwaYxE/EbG1zcOT5SMFLSrzDupUEpp56nm
9M0XevEGimknfoBMpvzsNUmZizMJ8Ey8hPwrCsPBRH9UzO4gFygSGH6lDWizY3DgAAJiRxlDJD4E
mB7ETq6KfLBOFLWntq5oK5etTns3FmvrahT8pt/1fO/HiRt82KtUM64iqicPjdJRQ0LjrL0GEMEt
mYM+uSU74LpIxDrv7KmmiLEzw7KigCXDJnikJpmQguSdDF4qi80HPc0Bw3Ld+HdlApLY7pjlP0Co
d3fzQw8ojpjABxOEvL6HJ+n9iAsqyE6nDLww1MFMgIlgqfLVCkY2s18EowE+K6FckUYI625Qw1N/
JBTbUIaVi+ApULOGl69olV/RGdITimxZ8sOXygoUhBdTUoLNnRRg0rPiScpBAHDIgr9QNTSP7bDG
kNxlF4/frFGfOvJ4BSxIT6lWA4VD2ghOWk0+qiFcBoculP5dMyvjgTuoVra559PnZulWG7HxK1L8
qlAKZz6dx60cUdzZRENDGVszJ4CRgZnezRjU0Q2Gcrghc8lqfe/T0R43gSqZJdJypXBTd9ya+zjP
lSuTmohsmwjM84TPh0K6qyED/qw8cbrTQzNp7B5gRbtvJupv93DPPLRNBSNnbgJVyze4eDXG9dTo
SfGZd4HwWbAojNIGKkTw+XpEltv0hfQ1ySZVJAfkefTD8qNOsHl+gVH0JEhTu6IENf6HgWOoRcvF
yjQOCYXSGDhbnyI8AKBw/AS6tMNvw4K6tFUKuDx23o740F5mXM9aAm/FDTAPQPoTuQYRkTOqkAty
dyKNmlUC/KEhrMrfhDb37DYu250R98O9ICSIvQqez6drWjeJW2l3OfyS8D2Hx6cVOr6JjC1dsGOu
NRzWqgG2ktpQr3gOJUCZ270ISlCB3Vnc0aOw7ElT/Q/VkAALvhx86SqGuRzRZVGk66jos37KcXR8
wnSN1l1mxx5X7qaSPDZSiiXgJuZVEQJroormw8ymfx7yooIjuokz0CYkMRS8S735svKLltzz5S9a
SKwAePbKKuVz+LnKOUwL0418S3ZIlT6XpMIcPPTCK9hom6TpNfS9zHGXZVQA5N4HGj5ScgBPYq3M
1FIC4PVnYWA4q95KyomyWDlwQrcqT+Is9Sm3wp3zAXYkVCPjOtdz9/IsLLUh5mizwocBQscEE7OQ
SSl6NcPiHSQIcGDzuxoaCvA46FKkhYM2fMfkV14R0Tm3DJHck3RtXoOStpC+ACBZ53FNHx46oHyv
AzMhzZXA4jbicAV6ztoVGdztXNHfZ/8w2xvqII31eQUSX1qsQDOHgQj+hXYfQnhQrij/hsWnVOUu
uKISRGv78tSeDvQ43mJ9jboAMaUoIB5mYj+Lqo43I3E/gMdQwIqXjVuaZfnR0hJ/ezny6comMuIz
GqLGBn5U8y97I/lUj1ouhSorG4ck8eCDbeXiLfJ3arW8zicmgSwbGBkUcY6jEDpUrJIdrfRSc9Bm
6JuZSgea8v2jAd56Zd2c7gvUtzk+6B7TEORrHoczVcuzUoGVWjXcZg2lYYeK4x+Qa6T95ek73RMq
OhsGTuS0e9D3naf3zfRB5aqqIeRu8Eq5vCKDgYsFfTh0AHjCSq4o565Yrp+NqCDEBAMeasJSvVDi
hV2mLXu+CIT+hzdS6LKaaK4kVkF8j1qjuaIzcm6FYJ1gQoQwkX9aqov3OEKodG45jauW94o1FXXh
FkbdZf/GUsSCCE14SVX5aou5DAGTk1Ewl1NplGCdGwvM0VCuRDk3f8iVS4CncEEBE3/8xXoDnG4c
EKUBIaBDLbSmfRTI1WagxkoHn1rY5SVybjFaogV6gLSM02yxw/S80vzRnJeI1FkPfYYwiDP4viFs
2oSkZuUkWYoUzTvNUgyRWVRRjVjalORWm5ADwzyuJD99DmnogQ+Nga5MxbVZZ7MdsdB0ny8P8czx
xcWACJnEWYnLs3w8p5NnTooGSNRGUwBGp2R4u3qk3qqk0bZMPJMqhKLuVAXA48pwz3xNRGDpNqPJ
xOGiLhKVTg7zwCzZ6bXXml9liNcRd7HU7TEra7c+/OjN5aGe2Q1zQoY1iyJxJS2Plrq3GjB2Cb0s
4KGuhrLlthWUNUfyM1/RkFF00yVUipB+XgwLuRo/yuY958mxNIB6j+top9S1JG6lZn5LSDWUqEBq
I2tlfGcjcxFAYcMsEL3040/pgfsfGtzAaJZ04hfYVjH1ndgL70acMb5ztIN17WFyeisH6ZldQjiR
5AKta+Bt8+96c5BWMN4NCKbMa1wMhzoTuw1CsMKDRQFl5UA7M0TU/xT8S9gps1P4cagyEeWp11KG
CPXPFSqQZYNWwbsN6R89FKCUv8SStSZXfGaA1iwNj32QRgFFXHxS+NJIMHfskZBv54oVaCSYLd7O
FyEpvHuNWkA+LEw2cL1BA/N4gBGcc8pJDNBDD8i1GmBMfamtyb2d7oTZcEHEY1VD8E1fKgKKnYmJ
R4kNjIB+wF3cx8D5gqhbycTORJml8fgPhycK+ovTs4WukmaaRS/aACJaSJkGWCfQV1b9mSjYGSIt
j4SiLCJ+djxjgxh0A9k7GAswI+ldhbZO7uaV0AQry/xcIBJKxOxF7jhWwnEgGkqqn1E+taceYdIw
lSsHvOKK4PDpofjqKIpcFu7wZD+L0cjkK/2QUeNkuPGBszMcN2EN/KMYIP1vIFgX49f3Ljm0ePFq
BKGOjSAZ+/G4QlDdlA9ImBWl4MUWmMW2GIfBvRzlzMAMk2NRFbnbdJ55x1F65Fv9Ki55iVslHcMk
MK7xkqm3ptEGTjH4a9485+PxAsDHlPRuKYrfyWJrGJR1QCAINe0/3ERprno+RJtIjPKHdqiUH5eH
eGaBMERczLhkkPw/eXkjjw9phYkcgyyEuJvTXMib6f3rHUke6mKaMp+61kJ926p1KO5wDuw2Eb17
c4DvVEfxuGJeeZoWUInSuEkMrkoY8Yu96+kBalOzeqaCsx1AbURZIM30jyD2rZ3Vm1BwY3+gg1c3
6e7yNJ75cmRbyAVqWBVKlFKOV0oXimFZ4ldi57rqf4EBpH2BmafW2yRHtcPWYxBF28shT68VfCmY
yrmRw+W5vLODXs6sHhNt21OyaacByvqWCDQkrwWZ1/m9B4FXsvMyoJx7OfCZJWOi6mmyAU3231Jq
FttL8lfkBu0uaITbSFNTuy6K/t1pLMOzkL2U4Vuh+L24v/JigMpvgvuyEjPbQWv00HgTMoOtkCSp
trJAzy0drmaKgfOMgpk7/n6tgiMWMFWepeYQ7pD2AlqXhAKi9J4R3SBHON5o1Ox2Crn10/un02Aa
MRsxWT7avLTeZCJGSOna1zXA/2CZ7iUknzY5koorT9RzC9SQeRKTQmq8VBcpM5JPhYLgPMBkPTbs
GrzCN2VA1BP4bbmHJlLvL4/qNP3gXOYljc4trx6O6uNRTaip5DAEYfekgQY0UvVpSep0Z4F6IZS1
siTPjo6X/pyB8L/m4r2POhXQUFQaUHHx4BHgDkzTpM6tIdnHqSbWHyfYP2vVsDNBZ6MU3j7MKPf4
4naYZKDKxQTXZsS1jT4VNK4RLHyOto2fpu675xNoAnKlvFW5GpTFAZP2MUxbpHWgRTUQjJxwGsrk
C/wvoxxgiY+9vPaye/VGOa4Jz7YpvK5M5pUUYvEJh9QKfJ32hG2x99JN2DXiTT+gImaFTbb3TNpH
UljWuwB0JD6AAi0q2x8NmoIpOnkr6/fMoWMhfsK5rugc8MscM+hBZ+IQlYOvqfwNZrrA+HzU4i/P
8vkxvwkzL+s3mzHSm6QTPRxwvGkadLtqZ4Et7CJVzUkVq7ljNQtXYk+PzUxQrS0S2tGIl5s480Ti
ilfVufXFF//TXIHjYbFlcwTlPENlyD74cUcFsfqiVGUMLEz0D13NO+3y4M9NMQVwLhSuz9nY7Xjs
qj7hT4E0o21oSon2GiwiY0z7lVGdORhI22iHIJCv8C3nUb+ZYdDBajK0PBaQ0Su/epFPL7GU/WfM
t9fygbMD4uE1q5SD7xUXE4hCMiABiayjwkjc9SpQgTRrgpWs42wUiCUcPNQ/OMSPBwS3yStkrFOx
CvZDc4tUkdq6PLdgQV/+PudmDgsf7leK7xQgFrl8RYZvQmwlkNCIWwF0umvknfFQwBp+/HdCIf5s
zdm1sbyT0nqoG0vgIxVDU9yZXhPQ5TSB8oIo6qNP/0YwHK8ow5FnS8unOJI2AQrRZL0dTZht2zaY
X4ISd7smSbeXQ537VuRp3IJIMnPNLxYfOCZVr1PKN4qipQ/IWZi3utmZK2fVuY2LULIxl4i4IZZ6
zFnS6WM4se6yGuyk3YIXveJw7D8HVKm2RQvj5/Kwzq0MCn7AFEEs0cdaXH9KA3E81WmfoamVOdEE
Ra6KMAojuQ9WPtbp2CiZqCwKLj7KGcux9apkJTW46plRXe0Cr3zIzeoAXE7fi1XYrQzsTDQT7WUs
FPB9mSFnx3urbxUBx3Fa7Fov6Ac/tYQn7J2g70jtdI9Mn7eSdJ6uD6rrEuY55BEybNfFXg5FHdC+
kENsp8/+tZCmkbqb3H+8/LnORsHpkG1MPYO+5/GoBKHThwmFJlBtqLCqnV/dAuNc81U6M3dzLkSz
hRcChef5z98ctJTsYUiZYOuzbuzuJcmbYRMwfw9q2ut/yKWX/Hr3sFiCVJpkFOvp8iyGpehJFfoB
7wJUxsjYU/lnmBnv9KmmusCjQOVY4kDn8ljmlbKA4EQ2dbzxcgUl3Rr9GCrMauYAx4CkJvLNVnbz
6dfiXNew4ORhSYq5bAqWXQELp7PA9CVle21MkXcjtr3Sv/t0h1YhGriXG5zusrk43c0UzA8gkBh1
jCbfpHH6Ms1ws0qP1qywTgakKxLPcEPknSzjYL7YVKj9VkIrQkaUyjH8muZCsYmb4N01eqLwPiWd
mA0TGNDx8gMMCuLbQHK4inultOPMRA6nH/tYuenaAuheVFsA6eDKs/lRuyxXe2XnxjkfGzzLOUHo
Oh7/goTnzkz6BcFUJeBlwkoJrtVQS997/3OdzD5bXMzczByNx2FEJOJbda7lQQ0zXUvpXzKAxvvL
e2vOtY9yccqes2XI3A+35v8eB6nCrK6aWv/WwhMucuFBD/epaGxzSbZxvSHBgfiFZ8PKmjwpMcxR
IRxR21Vn0aDFNwRPiGLvoH8b2oMVmNdpt5Fzz0n0yJ2mL5cHuAxFAVmkA4FRDmVXWNCLwyNEW2IC
HgozWB/8WxRPPKft0+6DgOb6xkw9AGXcpu7loMsV8hqUPj99TZkUY1nfi1Ae0vp8CGw0POIHOALJ
ZjJHcyXK8nb+M4pJzqsos7neYr/RiPaRBGZoAVSnHmCJMNdjUVJy4JavgSbOBJsNQ+Ci0fXGJmNx
6ld5jlWZNiMSA49YfWF+5ELjxhwa750Ln3EdhVosfE33PGMqCQU/sYfIkHo7BFbem7LNUSj/4I9B
cY2TZHEutq0UgL5HoZFDRtv1dI5puE3G9r0rgQ4tTAjOKUpOFEmO9xesgynSdAiKXlgUvGLrAJXF
5L0nL+2foyiLXcyDBF2AgccjoqCejXbWVzGWvl4eyekCoByBPKuJtAtFJWPxVYZEaGR/Qk4N4yL9
pzSg6ZBA0p21JYw1u6TXpfv2WCLBIBglAlomNJmWLnU9Ognq2NHKopOOkgw5owBh26ivKyEtbwHg
5ttGb9s9ArCyM4SRfIVSbrJyNp7sYt7I+J5IILjMmce5GHFaorKeBsYXK4QFUCK16Ax6vJZNnQ0C
yoM5pW2ji8sgSL8gJex/jccytTZKqWiHDL86a/eurzejYlQeQvRRCIQHyuKsaJNksAJ96G0M8QLQ
y4X5Ce0UaKRqFKy88RYj+jMUWS52rfSxsTQ8XvKKZ4RxRnJr6ykE8JoBum0iSO87JF6j0P95HQw2
mEs0wpTnSEllAWybACuOClb0tSJOa127JYTvzzC0GGYDPp6r2mLe0M7paKIJQOk7rdpHQzleoyTX
3mqtr+0CHsywuwYNMiYcrj7GSAWydOtfaWi3OHzStY2+2ISvP0enHzBvQRLik3qkmcnI6CEXkY9D
YtdqnHwYkDTYhvDbVky5X7Fhb/bgayygcjILhwY+ufHxd1TVFPnnke8YRNVTC8EH+SxlN3nxHtni
vZZX39qw/9ZKWOio3mOmtV8G2tAjWV/ZxFdo06/VKeazcvGDuMhNLnRLBkq3RAxBs4CZayKTL0qV
pbykaMDGh6ym1XmPfmYWb+NwSuWP6MKFP6YQReoVxNKZyZ+tbEXgSoAmEOA7nhCvmuQWCdDOBh6G
jq+e5y4Y4sItgyhxL2/XM3voKNT8U968sUpplINxXnZBowtXMQvimmS0ff9OJYrFHgXNNt+Fx1Eq
qK1elrCH2skPtrI1CNtCRm/q3xgLzyqJPiCdCH2xjiycFhLk11hHeRR9gxld3wqdoH+8HOXc4gDu
wZagPkIDd3HqgLrwiy6FWR2HUrTDtjUwYIVI/sZX/eZaLFB2kNuiOChd1H16f2juKJBlAD5ONwr0
6kzqU+iFCsW5m0HS+me8EYQr6N7afYqyHPJpun7P2b+GDzxdJoDneW8BWSKZ5kg4/oBCT39HqCI0
PEy1vIniLN8HVr3WcjmdWpM2IJ9ONEUeeMt6fSCWnS4W6WhDzfso6tpzp5pP3qQfOlRc0G1t9oZa
vQ/bwuFDRVJGMYAyqwxMd3EtwkHqeXZnI+xTBAu+WAXi4PtCUkLdQWa2CNBtrH2aMMh0Rp8vf855
pRwfM6bEvQWogfYLuJpFaBA0EMpiQps6oGxl8KJNXgTlBr8jCA9NtVZ5ODO9xFNphYBLBsC6WLmj
NHmqL6OJgxBy7AxZru+ttBXcoYiLPYTPJwT/ij2axGs+gKfn2dwXBKsEvJTVs6yYB3gOQpBGZxFh
I8GJxVxwY7W2tgU6Wyvn2dlQvNshg6JpyK19vFCRE+qNVEArJ0vozzsBGgfxXVh06KQ1s+DH5S94
si2w3gNUoaus2rlnv7i0hQEKtalBxNAGJDyECpmrIsY/7XKUk3UyA9YJwQEKWJHH5fGYLA/c2YQU
FXp5qVlvxj6IMjfRA+0nFDETSbQiWrMbPpnGRcjFNCoJPEATYwMHxmfhSmr8EhlS46Zl0q0M7mQK
X9H4QB1IsOhf64urIZjGQEQZCUnRsWyvkCxJHShC2cqyOI1CaYNuPL1OblUk3I+nEHHRLjJKyMpW
XGubMugmhJv0aSX3nf+Wtxua9IWNxdZikcsmgqTHUSBoSVg/gXhpPU/8OFgd3kl+ezUqRmfjQzR8
7PK1DtFJSGaMt8uM3p7B28tnXyIZyqDU8CnCupLcARlzzbHyRriXEFi6s8xmlq0bm83lFTl//qOB
8jYjU5vhhwQFc3k80GTo206M8YNqtqHdOv0m3yk3shushFk2MzkzjuMsrh0SxlYvE+IU7rfPmYsF
h/3zcP98eTCvT5JLo1GORzPodQABkCjyDmCBjaXHRrpF7cXFBsXRNnTf7A+VfUBF3x7/uBx7+f48
GeG8cN/kX7ygE7WanbWEver0Dlh4+4dxYxzee7UuZ3Le8G/iDEmGLERGHPXB25Ww6z+Daz54Kx9s
ecMsoyxuGFj5USLMo5m2WIQ46Ac6mVOs7OWTp9Iyyrwn3oxFCStJjebvdVNuvsfO04u2e/78uGag
+erxe2lZLI5d8MzJKIWEKTfATx1kCOzPaG7eTY7xCRnPq5WVMK/lS+EWR66FcSXHB+F65zvar/aP
zD78ch4/r4Q5c2C83brL93laZ7WBIug8KoSwHOpFDtZBjunq7vPua+1+QjJo7YOtHBdLHlRjKoUV
zDE7l7cdGyzc/DHZPz7dBvZ97T7zLLDR3Fy5WNa+3xJjr6DVISfz9xud79NW3GGMtam3wW145dnJ
rrVXJna+6y98P3lxisQqVEpYhvMgAyflP6qN8KeDRtvKdM5b9VKgxZGhCjgSBTQvbSlD4bvzYETk
VXvoYmNtTGtrZXFomEZUm9m80UztS+vtQySTCxnPsyxGkWSt5/xaars0rsXhEZmCrKE79ucEJnfY
NbjGFis451Pohu4vuPccxKL9a22Ur+nnpcCL86T3UywFSgIrj/Kh/pzflgflu3dPxRH17eJ5fMoO
4Z1yrz2trJi16V0cMH4zhHo+rxiFNYMAA+uz25PlOZ5tOMUm2/iu6ZjOGnT7pN6yOD/lxUkzylmc
1PPGoAe5DfeS+5Q6k/3i2QXTm29le/UeP3cA0BMEzD+T5uDZHJ/YdWymmTgvWbyINxL7Q3EtMgfV
sT6kDk5+D/U9wta7aqdeW1crs3zuXH0bezHLyMqMCT0SchW33+ifk22w7bejG2/rK3m/VjY790lp
KdC3AFdHX3zxIIjQq47GqqjtChF4UYKEi0qVOr60WeVG08PloS0PAtJ+Sp/UOxQFsD+4heNZ1ZtQ
9oJEnRxBaZQtMkmIK0tViNXaOK2cOfOZ8naLEAqEJ71+qEimgTzWcajElPVB7jDQ8iCrf8itLAMX
rCQrZ+hy9uYoKk0sXgMzaXZZWlExq8YWEtWjBnLuHdqTxqHqktoRRzm9i4o0/QSjSbp/9yxSxOFZ
RdJOH1Sf18+bbCJHL6GqCywb8Z0sNsizcqaqTfqAan2ythaXLzkGyBuO2g2AfA0W1mIfYMpTTZYh
jI6RdZnlIIFRf0IDDimlSsuV+CmRugbd19RAvpbidi3YSCSm90k0ep+1JmtydAS6rrsqU11+AFBS
YjVUhYVpFyL2SZfn5ST5pu1Ke0yXqDYBDaN9dTwxKl4aWWMYeFlKXYf1iJD4I6ch0rWBO9TYvaIG
rXVDtMXotHuuaD7+8GvLN12JBuG0jQpFXyO6L/PL+ScprA86XCi+Ymd0/JMEtJpCzOIHB6eFGL1h
RbbxpEi/UvtHk6AvOvMwFjLXbtgNK6nt6WZT+Ggg1CgJU6RXFrcTgq5CP8IScarG/FaC3/jUoEF0
h/DmGlD0TKSZUaPTiaeqAJzneJB+PTvfWfKEql6kg6aA8+TmY4RoKK2ql8sf+XRfU8Wk7IV6AJwN
cdmV9w1xSHMUrRwDRZxNUw34PJX+Sgfl5JHDZ4NcqYDKpIfMFTCP+M0W8+lPKNHUdo4nBJ49YCxq
R6mv2Cyo9BC2U74xEi/ZyGKk3tDQT160dJRWTrDTrcdvAHozs5ZAmi2LbePU9X5esrtMJJ31jZ97
wqMai8ACrQZJnCtUjFF0effszucYRB/QPhLF+uNxp1qQKnniwbevc4RwRjXepqmh7N8fBXzz3C8A
dgBh9jiK33e0p8aoQ+0FW08EkRAbxlP73fOnigoDkSis0a58/cZvvmE8KrHRgA1xwr7IbhK1ltxQ
QISmR0TUTdvB2753VDNsA1AlTRBWjrpYM/Io1gmWtMjET6F/iHJhuvKwZll5JJweKKasQd1kUHTd
TnCHkH/p6o1m7WATm7miiAxOglb7XjQ1AdCG1iMQO9TdlSfUf6Gy/uPH8J/+S37/5+1Z/+u/+P8/
cjSfZuTY4v/+6yb8UfHtfzX/Nf9r//2PHf9L/7rrXqqmrV5+u3ku6t+2bfbzuQnzbPnvHP0VRPrr
l7jPzfPR/9lkTdiMD+1LNX58qdukeQ3Hb57/yf/bP/zt5fVveRqLl3/+/iNvs2b+23x+1u9//dHV
z3/+Dt4MLtHcLfiPt0H++idun1P+5f/1vf3tpq0p2vz5Vx7/ey/PdfPP3zXtH/AMqZCbM4HABN/w
+2/9y99/QlcCtyG+H1X8eV9nedUE//xd1v4B3IiqKS1V6Eqvqijss7//iL+GUjh1VX4hqdPfv+/o
w/3Ph/wta9P7PMTDjFEd5y0GEAI4uEA7ZlaDRrDFDhQ4wXohDxDNbPyDMkrWZsTAL/CUCacnWdrg
vRpvei14BJEBSUbv9x3NDFfR4q2qIUqnTdKIRJ5+hXdB46AJlP+5zP9frLXiJXtsqpeXhsX2/8EK
0/kW/+e1tSEjad4urPkf/3NJKTqrA5DiTBag+yLPCht/LilZ/YduUWc3AWWQWb9eV38tKUX6BwsN
wiYXM1kceKjff/t7SUn/sGg4ADcDVowIF5HesaSOzyV4k/OChSYDmnxmqC0xMKYw5lKl6lhAmRgo
IVOMzOShKKmSgHrEuHRbhk9vJuavRf12Ec9r9H8y/L8ikuZxTXG6A/M5vkUKZJyxekCZNDbMD4qY
71IaDpdDLF74f8cAxwjMhc28fEXouEh0nmX6lASjq6nFadvVf3mHcB/ad4P9wkjtVv9BqRUbjrXU
e04NF+Pj4QLim68396D4cm9zEPT+Cti2HnI/1Y+gvks8FFD14kOBvZDvC64q3qZy7qTjr5Uxn8Ql
5WGVaZTLDe7mJT01RNA5iEXi0n9yYy/fCZV0m/vmBx1nEsXfDFHxICfaztS/XY68OJSAqqhAOhV0
Il75FsvJbjAp8rEQmTXf0MLCPgDOgFFsUGF9Anjcu4aEQ8rlkCerlpAw22dGM7ke1+rxHIedZqZ+
S0igEt/rYegORkSuF7TCfSdSNIUs+bFO8fh9d1hQQOR0r9xZmO/HYbFILI08RKwbR2IU+3pJ/h57
bY1TdnzVx72rWAe1N4Qfl6OebBhwdpAe4YvTTUU1YPEkLiV8E+LRj+B0qrXitFKT/DEmZjqsJELH
iSubZsbzcdjQoIZayWVzPDrdT/QKDXWElmtMjHJpO8jo74kZUGR/ZSKPXx5zKHgDsI1gp0ExQV97
GarjqiuxqkEJ1w6n2wGskfo+rYW/gwAF4RFF1rpMxIGoJrkk4H8SVuE2bAyIh/3QbS5/nLMj4cqX
56apAmf7eCTpkGI8iEuHUwW5txU6NDqHqXhWIjFw3x8JdDY3yQwHgetxHMmPAAayx1kGgehwbjsN
+vxsvpUBna424KMaIFKAvqyDJYbfyAFeyOT2ji8HT4ZWPZZJsRLiFSx8dETy+VV20Yww4TGxnDSh
l9pCpIDlQM2rsCpR5PvEK/M9ziOPCEK7Pl5/sTtKbeeizBbvKwulUzlrxY8y5S7gkY3WbAYgkys/
7MzY2WRML8mVTFd1McVDWNSTKCLNj70mkpVN6vXbFMeoj+/+koBqZpEopJFhES6OEegLil/7OCNj
ymXLcN5rDDFVykGXw5zegqD8yBO43ucyF9pNxyumgeHR1IhoOsrQf68sY9j6TfQkWpjXizHPDlnM
X/BB1b9qqY8VR67jpiGXbX0INTG+Lv0y3KvRoAF8K5zWaJVfDVJduJAogTuJrfjz8s+dJ3exKHiB
QQObxRXgri7uTR3vgAQHTWZlfEyGn4Z3mzjyw6h8uhxm0a15PRaAFoEN4TFmQpFdnD2SNcFQGRSK
wZ1+oF3fb0HkDrdm7kUC0vU1kvxVjR09IsNDr4OWqfZtLOMvJ/j+bhTw2diIyZr01emFRmoI9WhO
+kwKB4tPlRa1LI4t5ko5EqRYMvv3NPWf42bfaldN2gv7rITJfHkmtDMTrlCfmOGHsFtODmFIi9wq
WBWWqrHJe3PWHqdTmzcrVZnlrgLhyB3NEcnNCU1ymRBFkoB2ccqHLbCXu7MCqkxtL9crUZa31zLK
/CvelA2mOMfhLYMaBpkGgIDiG06ST/oHuYOhm6C6s3JbLmdvGW/+8zfxAtEK/a5jVFp1o0ofphL3
mXeeE68hZt4bTCrknpZwVT0X26qxCGEl17PbVGoi9IsuweVlsCi/UtpHGw/yOvsBLglwksXak+O4
RTpdZENofn+NYYi+S7xi+NoZQXcrilX9XNe1uA0n1IjT4b5GcNGe8hb178s/ZHkAvP4OkC2wE6gx
nQwXKzIpq9Fwdvw62HWZhgA3TQDKktqmkRGdiqx8Zc0s39N/Dp1EhFPSooeyPPBNDZEwMcN4QzXa
YacWqfdAhQl1Jp2WwxR20aNXW5qLZAKC50rn6oogbwcsJ2PJLxwxup2ycq8YD1CRS4xAvHfBc//6
MjraIZx7IMzExRrTJiycQrWfnQf6+odgKsjKWzVXoefBuL88+2fWs4pSyX/HmvfXm/WMiWKuoReM
v1oZOqOo/NQxqxvCfGVI8+n69pR//chvwiyuWFFPe8wCydx7pHqu/aw4xPiz9rp6N1rhRzDC2MXl
7bNR5e8DIP81ma8vZ3I1cvdFZAxZGk1QKpY5DlL2UOnxhwpnp7UlNe+WowHONT70vXgMzcNctpa4
HNFhDhGPilPcLsM03Y88+3AFEx2t0LdV5H/Ke39vedmha4MdFuArB9OiCM5AEROZ2YSUqKi3gxs8
/pK+kFbDZGKCiJThT6NRbxMleRRzEQBVGtxhbvkktrJbh4otV97VO1fRIvZixTZ5Z4lx3VUO6ks9
JtwyCq0DAtiXoyyAOadDXCxWqejzsqeM4JToVhtGu6eq+txQYrFhxx/01N/geXdVJu2Vguq/3WWY
Hkp1t7v8M04OrHmwhgnwkgfNXJY7nujYKCGt13zqJo7ugfodQkHYCFL0qCSo+OfYx74/3nwOILzD
NgILehzPNHCAVNDDw1MytjkydsOQuTprSte2A7TNy9HOTjIQQ0Y3KycpSyWqQOi6uvb5lmVv7YMi
PMAvfKit8JCp5YMUWTe4p8GMnYzrIvRk9NlMGf7o2hm9zIzm1WzQD+N/YdOfSBvHodG3fSPhdxBk
avvU1DJn1CTUxp0Ql2r1OVPavnhMVCUvtwNWXdrHy9Nwkr3wEDaptVG8431M4fV40mFkCFPTkBTG
U3/NLGNSpAffLsc4s5AgrFL/A6A9a0UtbuA8wkFSHjBoLobkqwbbEc35e7OxPupi/qXBm+FyuLND
ehNOPh5SHwfKFPg4mUfCLNkSl4ehWyNizDvw6Bicp+1NjMW0DTgwUmyYMD8yWs3GLMLtM2PTeexG
zoSVAcFfOzl2eRjPQqOUvlDgpXZ/PCZPE3AgR3EGFngpOkM9Yu2pof5T/Won3NxtKRFMwcU8MPY2
VuPljzlPT1hOeqspGOdgqjDZALlxwTLNCB0P32uDPwLf1JLbMJIy4wAnJ8J9sRm16VGejOE26SUc
FDPR+KBM4hR/q+vSC1y9UfM7yH5UwsLCw8F1jIAq2lJttvu4Kqt7E6EYSuOYSN15YlfFnyx8UySO
jXa67gfroxFF5qY2BOMTNgPpQy8HvXkdYsJk7vWuC+HPpIkR7Ou+zh8qMVccSaJFbmMcgLlpL3fk
JBBz71QxTa8GqAgbsZS9XyE36xc/8YsbOZeM28jQ0MyLm2KvxvEvTasn9aqOB6u3i04CFuEHk1+6
Q47zRlOpCPWPie/ru1HmjehkJPTlzssUnkj4Pj0nyJ1sQ2TzDljyGf2mg1NL9bMOui9iYeGnVHvZ
/2buzHbjRrZt+0U8YN+8sslMpXpZsmS/EG4ZZLAJtkHy68/IqoNzy6q6ZWzclwsUNgq1ZVNsoltr
zjluctsvwtgL1T6cl6l0HuRUHWp7Etfay/MzWIPlUKPV5wA6+K+mIQGfeZtl3piAKB+jtXHg+ewf
iDWa7qCdTFd6F6OdyiE8jLM4wKtp8ytrjAJS1qERad2K6WR0eae/jl69Nck0d/qwYD+HHVYG98My
2Q9TLtWcNV7jHPDJrqm1Gfv8ochb+8UDcgQHeC+Vl65IypurJWz3a0sqM5a93fDgmmzqjBmK6NCv
5OiZ4kE321m71ZTsF+R6aPbHRsngze/q8edgTheW6nBrjTB7AgVU2dz6h2aFkcSnWcdrvf4M/YYt
vpCNjE1wsoBdmqPytrNtaiPea9f/jmlFVInfkiNf7UhfS+1nwR6oMYHb4tz1oKofsJaaj7yv6Z78
a9O6jfr9q2fuwDt4aUVcFjRVY7f1YRmzpXai9qezrBvb2fChuxSW0KckRUXDWneunbS96b7Kcf8a
YFX5BIAKzNCoVZa3l1+wlOpq6Xx1VXbBbiV+YVzZyv6pHBconNRAmBtZZgqL2xygd67lS7UC1fDJ
MQ8X6EJidp9y8SPaEABivIGbs3rd/dbxjpmZrLjfnOfdgdulQaWcA9UAzCFY+9QEmz4PlxXfIOP4
WvGjXq5m+76MAADjpQRoM4sua1fTOlTWcu+z1CWjv1kn3XC4r/V1vfYZJL3n2unBtjLsisQrLnWv
ZYnxxpaf25Hdy+g1c7Lm/TdgT1XWY0u8hQ2xn9k7yfuaEfZdr7O5J44v3HM+fN7r6prKHDzTaGqL
6A29A3Cj5r6e9pfGe1N5pmdLv5D4YLaPdoi+Mgv13B7aupxhWEY2+hfZyg/aoGMTI5KwP8zmT3e3
69QM59QXURrWwNVt+0th8JmtFtrMwMDwz6ufniW1reuxGuuXMXfLlKwIP6NILuT5AoYETgkqzegJ
Rvbtb2Np+AdiyaKrpmBWyAoSEnFZ3w7KzQqU/pvQ4E8i70ewlNdjjY1XwBnfVLZPIwNIupkISVXM
4D1PRUx0L5Q6q2tAL3QfiwXgCTkCNpb3CX5NNWRlMzYcZUP+vN6PrhAniNtZu0dXonFj14w+k8x4
2HAeThce9l4eFsJKlmp+XcmkMquSy1VpbdXT97kpYEDDiB0tP5tcAKfrfFLzqXJg5Xgkn5kaxFuO
mBo8Jhy56bQo33nttbWmsB/emMfSyK/N5WxuxZnT7sAxc//ph1PiXlztqg4+Tmpd7iqfaaHwPaKr
d7mqA5kT1lfLBEq6+Pa9wXdxdgd3vzWl4/cHUoo1rJSdk9NSzOO3seq/hYX3uJt1fQornxi4KW/6
e+VOebYYlQUurw0/OAVveiS7+r6CZwT/SpPJOQ95/7TKaed9X9jv3WabD7ZFmJuLvOMrgO78atny
7+FIrnZTLP5Hs8U+tjvilgDIm0kYH1vPfau6JVEkR8dFGD74DqCOYHRO6Pb6B08u/VNvkIkB44np
tTU05ph+7fmeijmyrrzeGprzsK3uYxNRIbRWgsGgsfZuvBEhk+51/jq1oCXycK7qrGl7vZ5zTjbH
aCmOOVF7ZMMZ80+3UbOZVVu5iecWB9yDY8r1aBiNcVP4de4f97EJrqdWCiPdwj0Ej924KD/sM0Ou
uAlDbFwDvF41UvAW1RrrKQS/Ylnfxnl9NZfVV+dicdxsXnT+LQq2FbH5au7H3fMeatDdHNkbmWqp
7kqn247sa1ODBFwODGlItCpaABgLcCLbNrHLxk2WTSSzAkxUojOdSB/IwegMM91yAk7M16puO/ds
1u3gPo2F4/wYrJ49jtJzxiY2Mwf/1jHFLTWS45iP2R7oZAdw39+Vy105UtNTYL6rWnRXNZ6MMdEU
XmCV+f3TsKGvrsWgvdh0SkIDdVi9hWgU6/Mo1s0CGdQX7ABW0m42IhsZ0AxRL+/t4WrwrqrCGT5G
q/TOFx1BPJutDV+0bevoei086HOUKJDSEZCbTKMp43ajlEOh1I+F2E9CF/tzuMwdN6j66WUf9ELR
aeBqyRj6bRZBQT3hMwpS9j7fCnig38Zux3vUWeqNmeoLVWhF1XxyxzRao+2xsA19AsfW34ElroIU
CjVI6zHfYHQ7F1COVazbwBQjdZ0OG2C0tQo7UmisHKDfanTwgtEXdZ5TvRhyAFfXLNV6qqM5SDoq
CdBjTW8oT3YfzJBxQQbeVXuPam5Q+gg0d49YUsDepfYYavwOVmvN6VJGWJdqr3sFW5NUlf82BspP
ndoIQN4t681kY3RV/Yc1tLrPZeBNR6Sv/UH5hgUA2NM6m0qt7xq/2R5ES5RYaUavTjX1tyowTrgd
NbJF4TXHQEkbyPRW3Ftr15VJwEwNagaO3JIThmh3uzqYbfMyehXtjl4rE45dVN1OTQn6uCiKt8Lu
2KDkZcgc2vQnNbWiim1v/+Ru2127jmF1Aht4ItMZaW5R1nTwl+5h0uF0k0ugzc3mIDYi/DakZrQ+
5m5+DJbu2gJT99SJokw3TuvpJFx5amYhgMHrqwkdoEWtscj2vfk0VPOVbutBZL18bPLwuVXteB/l
wWtjlEVctM5h99RIaXD16HhTnTRcuTRvxc5Tua7HRZL1WcPd1nt+N0o3OLlEGkSN+BBKr0ubDTYQ
P7TgXmj95umiAAXlyFgiI8gIIALW7lPV26hZfMM8u7C6wZOJ8a3e1qeith6dfH01Nueog3qCW4fn
NK+nzHPajkjytvC/SL07S5YPDpGn0rSqB9IbYubfq2F3l4dy6sY8Bk6YR6T2tcNXLdr+dcrD4Umx
8b3vx3ZK9Lir53lX15uxNEPaafVUltECLnM6OnIK0q5T8ifRl0coHOubUkFTo6qlWtvXLmD6ak09
0/4SzOWPptnXG2GvMLmjC6t8COZbsj700Vq5ia61zYOQ5UfHwYk/yLlJ9WrIOF/qIp51fV14nXdf
1JV99MAbw3BjOz5u5R2pOTfTYGfRbrGwBaP+0O+iT6tyXWVsqCCtuvKLP4jEh/X8k3QTqgWTKu6b
OTz7pcxU6B84nSY+zWx37ozjVLEfqHunu9GW056WLloOfijGEyrelnU4HNLICOBCaqaB1IBIzXgk
L91/2NYoXqTd3wa1X9PLkdBWvbWZjpHkgKtVzcJt0/tdrh1v6USyDvnRX307qa3p51p1VHzNbejH
uFvN5iidaSuSgEPJt5n0yFh72k5ckpo/Dzk7Ia8svvr2uuCDJLS/E+NTFHWf234TGcKnvbnphwGB
82ZuF/KlkFfDbM23vWKTJaZpvY8G4lhDT63doYr8NfZnc5FpKc2CDhkFwzjKxZIpyz/0Ln0gkK09
AtYB6ue65+1P2yHidFhVlC0VFEqWzYDgTKBrkH+jgcpUX3aZLRtglvtUZVY5fm03Op6wrF9lROxC
pdlRbWXPJC7Fog6wJt2THRQypZPBWa+T68fWJVANjfRdscqfHUDyR6JXW9j2Oqrvy5Jl8jQxjYqk
nDX7UGuiDpP6uieenIHTftl1FPVnjs15cb3shEferK297R0bewdgqgRC9xTlF40GZ8xiTWcrXOqk
JMdWniI9D8iyscn2QRyxZk63spkC+lT5Gk0pUNxL2JsVSf9poHzjoNXfF/SamxldMew3cb0G7dA8
EOTS5lh82xFFGtxvLx6qCcxp4FugVjZney0HcqeSwtP8ApURYVUp6MCqKQRYPrWEIxeEOOWvNjDu
8mgCjoVUJ6xqiJ05UF96Px8KqO6yZXvkmfXLNi5Bnel1214o8Evn2Kst+lHYcpnSxQ3UzVI54gGY
3/Qh8ov502x7kMoKPMLrjaoWfeYnLeOzLojuPVZiCD+KZl822I316nwtSxU9cOzomJUVoWz3bEgC
MitnUnbzAkk12UjGFn5cjKLN74VaxhCM4BqUN9U8+sVd52ymlzI9KaakRsUsSdON6oR1Wgf9pMES
XxktrGGSbBFsyjUha3bCm9pw0Ippfg/OmWTOPnrt2mWer6lH121iKCc6SulFx5L92HRa93JKqfC0
sa28Ag5rsOc+X2N0t7mTvqUJ/0Vb1XULlzbN297G5mUgvsSzv8hveiiGl9LS4kYNW82Ry2qZBmdX
UMie3PWlXBxPL0eVPxvRh7IczhiMOIhXzCp7osh4ZiU5sPCpRdx1AjWZ+6Ms+g9DdXDyM0p0+4aj
eXFmNV3SApyWNo+W+egh7U/XwqzXrBlg3J3EnnoeyGbNgc1ACJwLe2AJns10tMvwJt/2sD+A7s4g
XuxtyoO+q8v8GpF+pszt2hle3eDztkfJPljlIXe27q4g3K5+HAbbz09Vk+g5Af1YeHcTxPlH1Xpp
sD9wwe5N25Y66KX6LCu2+8V+YYXf7vnrEELrVnAir7dxRnxZeZToqqE/iMr9SsHDuKAb3TKGUXaj
xvJG9OZ0e3E1+LgnDJ6Sr6c5tvIBzzuBRaR7mMdl3c0fI20DcJDengcJxoDhueYs4BFBHm10pJbh
muw55wkJc/9R2/2LusY7MNwEc1ezWir+9qFKKs7bxuTe2M6kajPp2jEtGhM4n3Xn91XRMp37EZko
uRbWoTZlfl/6/hbb5SxSTuwwe9nsCeOr7ZPE365T7AMtNplk2x1XMiz4jUTYybIyvQBA3rdaJeVS
JqZmd8gTChzYmYoe5ZUX7X2dlYPfGPTVyogJroDZmbS+eNxMCD0Hd+jEdNt4xlnY9ucI2PW3oKhl
SiqbknGhnVAkfJAcbmAtf2klWf0nfMVEllOQb29CWU7DwVhrkdmMOXi2NrmChMeNd4Xscwo6To7i
R5j8wmzc6mzuA/d52tZrCWYgjMlb/AQ/9SoYAOUBX51XzOUFX/ydsVlb3M/iuUdlpjIduD9G1zli
GHqdek5hp6aZREDJSvhpQL/yzmpbWOKszZlknDyzJy2epkgdvBrCQZaL3LuyLUpQgEWc+3Abx+FQ
G0Ufxg5QrfXZhf0eU/rqkxIOrk7HYMxQ7T6vfqv8r7Nl5jeVhMig99JLHFbmhJAGcvriZmS+aw8i
aHPjavaMWylH69CJ4Qyp/W7BU0jlLTrPhlJ3s+lmbWda6TaHo0y9aV9Ukc6GZxWIvLQjZj4cT96Q
urlP6QQNlqpo692qfpjpNyzqi5UD+Ug2dtrnoG1s6gkSyR3FhNVIxFKv90sLzXmHdcw5LOh+1rWo
q8c23M0PUU5jKLHGfSxjszZeO1mJm9UIQMnK1tzY5QGCu5pD8q8As9lzb8RBDifnvHijeeOgsQqh
Indjy25B8JXVxZ5KsNfVQVK9wOe7SzJFZKSvduGLVwTSVXszQl4wkhD4r50Vvi31/ZYvRXXc7S3Y
zpYqntk+bUYWGXqfYndd3Z+mJMQ7A3g9pothV4R8FeoqIqDqW+76+nlk0f9emwNwgyU0mse9DkCG
G0tupVLJntPDiLuLqaZBNbsjJhFFfYy8rfgm9WReR1ZVnPJ9CaYklxNkxBgHAIBVYmqyjewYLzxU
Y7D27YHitWq8JzUFIl/ZNO0R6x0wU8Vp9BNMaJeTl+GuF26MNQbM8bE5F8iArIPId/4KGrfSMOYj
Yfu0tYVSFAa8thQP7KHcF4riD2A/WvL+Heca+4N3vzYcjCwihFPWUF2di6mun6uFL4u6hNWNSQNT
yOV81lReZvcbZfjTWptK5xL2nL33xhetkc8YpntxCS+r9uCJMQNsp39vXbxvK1xCXy+SJmLLXIRT
wTtfFir7XYhOD8k4DWlJ+WtjDvej5/x3prT3bafLhejqkS9nk4KE2+XXfoIN2DFyF/oXtBWmJKhs
lcCbfpXCf+XQqlO6URMKIvd/BPSYLv5Z4v++N/PHdT0E4yi8SaV8nyMqUIQXRo3cbWma+giLSt41
W6d+06V+33C6XMVD4OajY/L4n3ePEUo3Odg1j1G4QKhbKykauz/sAZnsjb9cTYv5OxLKe3nBH1e8
NC+DgC4aHtJfnyehuZvTaZqJbXNvbNfR6CbkyvymZflPXwed0YhkwEsY6/uMEnaWLZK6i1awvKLs
zKkrixaij1nT/vPPkNx/csaoDTnk//x6Nwp4V2NflBguNeTCyI9VK4c7Obf9U5lXv+mp/8NdEclD
tjd5Smgv3wvWqtUgH6UmzdZdOB2y9WCfPXYDlIXfJlG876Lxljway8RU8ggvLNlf78sMqq1AY87X
9xbdt/nBH17yJlMsDu1Avbw8hN6Vb/3um/+HG2SS4xbROmELeH+DJcTmwsw5F9WjaFMx9ubrmts6
wT3epXlXGb95oP8wxlBE4nYgce8yzt7dpaBIO9Qbn0kki4pyrTnGs2tl//6J/PNFsBLZSA1t733E
mGeyX9Bwy5PAohQx9dJLHeFu//kXT3ApWg9UfNC33ts3Zlqso3Z4dG143yxPrf7uiqeh/vjv9/LH
wPlrN5fvgsswC2JHwRP1vrtq+jnsP6IiEwjGh7mSH8dSf2H1Q7hTn52qekDVc3DMuovrmUyBITzJ
yr+xgzmh9PRitzxmY3Q3AoOih0CP//loZCCiGKV/TuRf+G5uIUd97Gd2DdSfrOakWkr2F+L71YBM
J3EQGv1mEXqvYbp0mIlrJGAXvzImhHezp6UDp7MVoyQE/RgVW1KH4V01RJxFt5PepsMmhq+TrN/+
/S38fZiAemXtu/gdGPHvE8dKVv9eBgMDXzVHVo50nUTijf5TPoW/+Xj/8VKuR2AtozLCe/DrPLC2
vbSXS6WioSyMadxEcGINHLN/sw5dRtqv3xULAtJQFjrSnnl7v16npd0VjYp51IEQQ5s2nWZFf3nP
9CDSbSKrDnzCvz/Fv+l/wdOZl/wqRDsk8jER/HrNUPsOfHpW9pl8hXhbreMkLHk5AtEqN19GS34i
G+RU0NfoTc6rkqqdMz1VFb3Mf/9V/nb3JP8HqMBRwBMu/7dVZDGscZMX2YdXcrfOY6cJ/8nJyhg4
ptUneIr/fr2/fbeX63nMEvhICBh23n23Hn0uc+jIVUEQ+zBd73GfIvd7nY7/fpm/bS64zGV2vSjP
ifAL3g3H1qeA4HNuSCiHXwg5fZCgXHpSnvHMJhT+sr2k/29XtH99pVHrhI1NEy/x6+9Dja2gNuif
0IQwpkPV/HaVvDynv3y1qNSJeGfBwuZF0hvwi18vh1YJ+2XICqy6+Wz5+Z0zNqnijEp5pCtO9h4d
yG4+COX++cH8R+7K567hn/eGyV9Mvccf3cXxOr7/oct1/tf6+/+Hb/eCJv2/uyqvhh/1l/b7L75K
/sCfvkrDu/ggye6MfExEQOgvq9KfxkrDMv/rEicRYjICgXUxxv2vWReHLyYDjDqX+GP+aMCf+h9n
pWf9F1wYZPgscwjxL//Xf+Cs/HUOJeo7oHEWYSgnPwLX8Pt5xioCZNNEtCS9bX8i7Hw/RKqzM5Az
xtGjbfSbMfBOy/zn9fjNOTuwRiODejcIpB3uayu43thKiuFGvjeJsgv7QGWkPUz+Qgk+tzpqNN6Q
CuF7b5VHJ7dCsHSlxnY7T3p9Wj0lz2U9W6mBvQ5+4Nj+jpTA8/3L6Pnj98T8xSuDw8ih9n04KAX6
fW/pMCZlMHzuaZadhdMTUbL1/W9Wl7+/AViIZDFwTsTmgFbz13FqzSNI9pFpYYlEf9Tr6h/tKkSF
RpPxM6fk3x0/fp34LneGmZZdAYFtqEI99928UBIC1gw28wLFBjtBruQmQrZl4gi53c66pbbqGL9D
JvzDTeK+/CMrnwRpZJq/3mRd1c1YuyU7QKSuiVFTTlajlOkwb0jTO+PnXwbgw5+z3F/du3+Emf2f
ye/Pm+QTuWioOcmRU/Lr9aZxKIALyz5x91Ygjynl8sL66cDzNFFWVGycBLtAy/jgBMqK0nwffDxk
ofc9MLs6irVDfR1swGC1mQ8vJsjguitcbS6cvjSvXP8STuN8A8Zpfu5Lr6UQZe/hh6rprP707zfz
T8+OD4QA4EtSFbLBX+9lKHur9oSim7OY4U07DPIIz2u/aQqJcmi2fxeIxfmQv/Hd0yMYNLx8H2zW
0Sv+esXd8ycHQx3GVSMYz6DEL2T23p4fEGoRASytsTx2swkkHmlDcYUNwXlb/C667vpi3mLTbZzq
zt3CxYurvWpJtoLCvCS24Zdnoyp8aMKBz2vpo3b74TS99wZxxWiuiIwWt2JENhOv0nbHoxKDPMux
qJxsoGj5cR5satGUHwQFI05r1PzZH95yrO3GLGgn+6ycoXis8mghujLwyzZxQ4FnqLOtvIjDraue
Vnqk92pczC99uLm8N6sejHiLhhIh/DZGTxPYTjtzkIDs4FEu/sXFXO0wXt2p/xih6hvIJZbkanNk
Wg498SpUoQcVTTEood47ubMyvuXl6n1kTqP4xcfWv9WAJR/kPHpd0gdlcArQqz3uFfC1jCQWJEJI
Ibybcm3qT103KfQ5pdl/zeshfAEUGOxpI4oo1Y6zGpSa88lN19lb51Tr3Pymnd7+BAXKqB96WzhB
KrYRlZTu5Eadnw48JbEctVlcNCXSKvgbppdQKmMMDCQVU1IG1kMAImnLXdwqLW6DNrBfhkYFW2yU
i97iLqqtkqg7R27Ztmk0UsSIhbfUH1GO7Ysk9buri7A8zYsygrT0ZDlkbpWj6YnGYH7RtmL6FKsw
VDxPpftp1GaISpkGyJhso1q8jG7Y8LkxSWpNyqLD3wc6Ac4JVdqcoo8Ll6S0rRGIgujVnWpD4qAa
u62AGvZamzT5d9c9jM406UM1jUgeCWAriNFRjidSw/LLJukZzx857y70U1G8NqmvIo6Cje4c/t01
29dIqV2nQzQYn+o2mtGhrYWmBt7OO1q5QDo3UzPPoE/Nan1FwOFGSRdG/RzTLNOfkKLwFQ1RtX4J
lBeAJmin/kF440ZLLJpUuMdzeMl8d91+vyPqN8KmhwgqTKt5rY9i9vsp6fOZOvRCzx8h3VbkJ3/b
N58DrR7HRLFRvci/RuvBrqOixEIwVVGc52IrslmU+rbUtfy57KovLklV9WtN++oBFOTcMIHsTphU
myzu7Lqd2VbzXetDgQsAItvU1/eqsZ0XUzPZUey1FZo3B5VnMZoU3hdNe53+s65SPQX+V01o1104
hAg6ZtVaXixYxuy4GOaRkEk20d+DZbb2OPLF4Kfg8/YPFppjNzbD2i8y9IFbT3PVQDY2QlG5mou9
jxijq9dmJfGHa4y80/zJ41dlMk3K29N909bPTQKcxbqxAIGY6MtG6c5Bqcs81G0c5T3LuBZTaLWp
dvOiSdcWUWnSiNKLEM60jHjhle6Nj7AMqM7czsisXB+V0tTUbp/MhWmgvt0mk4wCj6T3rDUIzIvH
CRM/TXMNnMnoy4fJCKc1nuZRX8KGG6R8ftj5b7axyIEeL+EKKaIzTZRT3wNqX/roO119ftlclAYC
M7k9AvMJ6KopvxBIDqgJmGb+dBnb7tHf2t5HSrYsnwxXRa/jzoBCiFR2pJRuLRK4gDkOUq1qoh/E
GtOCHGZTX/ek4CO9CjfbRS3Vl3yB2maLNRZF96GcZkSj5dx1Bp+rPd7IevI29lBm7cebP/iPY6uZ
Gfy1lQiVRtG92NMlja0yTe87zZjpM/KNrjvqZfSmq5zhnVqFKbxkcpaIriqaNiepyAB78tuSNlwx
tet86U62NhzmYCG/Q6/mckXxLL+XbonAd1FVREBTIMyelullqraEro4iyJ0pXevCebX1ED6rLTen
o7fZMz24oK+vnEn3wMa04b5torPRhsEFHrLGtnaYlmLub6dtCOhv7qP8IQIR3TIq1WcKvN03v7JH
nXojMgVm/wBVV21DploXTc2X/ZO4N8O+lpnpt4MdMz173/dL3H9SGsr+PMsB4TgaWHWPmsqZ8e0U
W5tYbPdvrTms0b6z2ZGHxffIQQg2dw1/8jp1+6Qn6dEdJj99SmWDOIqPqrC/V3lR7yQkyiFdvSZ4
GQ2j/ryLwER8bVgr0fS1ns1zx1kBYvYkEDNMTaXfwrCQOavJ7t3v7SBo7iHp6U75UoYmaq8NfQT/
dQSvFA3oBWSom8RSufcNLB1CyHxjMKASJ7kupWoDNFOHK/uYZmmK4CpsOowHe2XIAvnaZlz1hHWj
aezX3Y97q3O6RCjDFnFe7e1N5evRzDhMlBzbA+EysQe72GOCGgzjaLudvO8lVvi0H0pOvdGW5y8b
u9SR2P2+o7rpOfUrC9jELKw9lSk2jCKpVL5/9WULu4kvdPvQALnjaTQDS/lm0Rk87H6HlrbvTJcu
4VRHuMkaH73D0sjeSeTU+D2K0YA6ez76exw0MviKQUkiBrI0/dvc1UzxFkkvUH/Vpd/v07tPxvpy
C+wgh4+923ciLetASkDX+dolkbExKItlCmPiWfc3x98V48mtzYZoy8D52aCbQ+gulDTYbe5MrbNR
t58AM5MlQLE4/GZFBTK2XQfq82LNfcPkuLlP7s4txLgOqhv2WSha7HyxvgV9YP7wjdZJA5PNVGyi
GP5ZLGGH5IRHJal+793DYNq8C5I4MQLoRuY3ZTg7351dT1nd7t3nZt68+1ysUY9e3RkeahrVt0a3
VgPLXv0p8I31ISyRvlDlyac+LldzoisB24XkCBYZ0xEHGRQdAvrKjrHjVzpBmLNMcYG74Eenyh1L
kHCfjc7V1zaSooIT5Yggr6UV+0mPW+MlvWjmtMnp+dzSG3THU7V7+lXvVkXHnqjD224N7C2xqnB+
RZi9f1nnaLSuBKLm5xzVGfOqzXKTaPrnGRHlU3/Te0H15np5R0RO344Hu5f4+RDpwhcrFva8MQxf
BpYp6/k8KPicyaVBSdz95WcSFuDtZz6DtiQq1FFWUi09msepWqwPe7flRFg12/7ad77RpePqbXdV
10dgpOU6FsnMJxRxNF2j4Wl1EcSQPtwFz0gkmZltMiFRWAUINkQyWkRBHjB/TGvKCSL/MtvO8B13
jHwmpN9UcW3NhIuYhEK/NFAwqlM+Dt4bH23wLJRWZ9a5AolFE6xGaq3Ex6ZsDfsodc3SDxDwdWWf
BggqLQTu/YTTpFJo+CurLrw4EnUpEAKH3RVWwLU8GpXhEOlAX/fN2AIWROQPykl6Y0fGQWCkuLFR
V6Kv9qT9FSWHQghiDmWUlVFTfe3DdfRS3P8O+yminzgiN3157W7mWmdDXUdP5tz70ckdbWxotumN
H6acP5hE9IdfrN2rTujXtioe3ar5tOHnfXLDMMIzYm7PVjAR1rpUpbnGrVmSVsNLI49xNMz8U05Y
DynS5lT3MUJYuziVkW4fye41y7QOmqhkpRLOfU/Wv4XcO6/MGJwJ83u4FPqlbP25i1exsWebqhmJ
ss1GoE86LzIekHCzXfORomEUKZiSHMOQ30lEZPO3T5t6RO1ro++x7OWsBrWZcTAvoYwvMrrouAYX
BfvS6LzPpIN7OW0hpzxURj7U7A4C9Z1kOMExxLKJkcrLcSdJuVisq7Dw/dPFeXNcZWhnLiuJTBZr
80/dNMMW9Od5eUA2x049X0aQyt0KfCo17XG7N3y9kI5qF5Hx6GIe39GxC1Qiw7JbP1y2iz9GASMu
VsQeIB0oemoMa5MDgb64tceUFGChT53Uaza6U7lmfo2+PAnmfv40DMHmJOZCfkBMV6X/0YdFgCZt
JsNXVQSPpGHQlEbWNVbpH3w8wgF5KBd5owfBBe2gLduL8SrvvixshtBL5DJfkshhZia+wqLjhFo3
uK36UTqHYFlX5gHwVvFABOeWGNawAvjeayJrjM00H90y3/6bvTPbrRvZtuy/1HMxwb55Jbk7dVZj
y5ZfCDttsW+CjGD39TXovLeuvaUrVdZbAYUDnATSTlGbm4xYsdacYzqoVQVWstVXtHuqRS52PAkh
rz1rgZ6VBj3bKLbesLTY76nQ+dth0jtTEiaaNf50U9sqOAI5qMQso+YrnHv8WzOD+irOeivJQ2cE
MIxpAr1L4ZOU7vdtaYUzdf+pNLqlDFFweSfRjDxwSdXZ9woRwUVAB+nzaOjwyBSvJk4FKeaviWnW
odn4OiNrQT1Iq6Uz94Mj0ATUGVv1rkMdcZcgIE5w+JXex8V1SZ6aWxTdkQ+6INkZNJ6GyKlZcyKN
uqDF/jTO9/bSsLKtZGzepu3q/JSGpMTH2Ifg3qrr58CSw98lvsD5hqSZ7slpCkU9iBI2O/AxGdK2
ou3qOzXU1hfVL7kX4YS0tdAPDNlAIgoMCip94M1JwTuUu4w9N4sbeEEiToZu/YywAWmZ2c907oZi
tm6MqkEJqFsFK3HlaeK49gsnu5nH3g2HyrOT3UDNa7C/1fV+8nvM9cG8YpPQENc/aouJVJkv3/hQ
9XCPES30Y1ypoVjjDu3HBc1R145M1B588CbIroIBN1AMDoZwIH5cSW1itA3Oosz141rO5d+iMoLr
GWjvlewY6ocCzx4K4KKrniavn++mNNF+Fr4oSDHQnKS8sMZyQsBUj5tGi8r1eiWgOscXVUzGjjoJ
xSTobsIROYD6B1N4w1PgEaxz1JcmP0lrmH+QeGotBx+DhBsPPtrzeO0M2gtAmdLvtrJ0vrAWA4dL
dWRFs2BizhzAmMqdl6zcUPgpHsdmRjqRjaJURPxOqbVnRwz0mK6wVuwlsa7HzBZJS8Fsl99W3mLg
D5qqr9BrcbezbMxvTHu0n4t+QRWGzf/Szz1vPFK8cZqbpyB/xBzqbCNP1gvGpmjQuqwpPiwUC0HE
FwdluhFNduohb7qhW7j2syiHQsW2J+f0acG0M8doG0w7Hodev6BP4SDta9O1D5VRUzrOZbGcWjGX
NsdH5BB7xMeQitt8KKoDO2uFgWoqUXhniLH8HSND7XK2UbqHHIcK1p585Mys+WyXlHDd39LMChE7
bTrdlFa5fp2llFdDvmhfxVxrXyvyunyEDtvgKFuYtVykQlhUBeycMtKmrhcXZaGWdM+JsfvWNzLx
tvd/MaNOtmkVqa5O/RubEIGHJi+8BbHm1NFyqHv9h8QojCkq2I7MrZUl99UwtCla8IqMgbI3ik+O
nOwvAy/xfKqlsH8SoLreCzhZKV4yOwO8NaRoIoDROjJsHUS5YSo4gYQVLZrLkkWYf122/idmkDXa
WNs22thCZk63hregDGmuVjybhHMCcbNG/ypoiCRirc+yk4VM1IhsO0OsJxtlfffcogaS1NpDc9qG
0WPsdX1xgRBvG1z2bTKETVt5NP0xIHlxIwMj2HsT7bdwKAp5UFWATl4VLtL+vtbFDb3kTKP5WS/O
Qch1eEy8of8gcktAIy+7LKEb5Db2vhZ0axDPmP2PfKHQDFeKPbSRs67u6jXVcB6nZfmFuScn03wC
oHvqeZnZY1pSOna6QqB2kRUDpWSIY61IQgeQi6A6rPMp5k99+WEqWud7bvSkrnYS0hHOEVV8NjP0
14wt7N6L3Tohjy5NF5Spfau1Jb4FtT5PS+FfrZT2kP6DvP7OFjdfDUbtZvHWnswoOICS8twXiRMb
/N8uhW/QxGRB1wHWKwLXo9y1k1vRV1Q2aWH64oJeSnHJgWIhskZxoIzEYLvrlZavkxUtIz2FsBy7
QUZBF+SU9/MYGOXDzGdr9pPS7MgYPfD40nK3qFNfoS63xgwy/2KO39l/ldwzmybdrkxS51S3hdec
irZyqIA8t3V2Wbo9lIVbpR+qtpi//E+nbgy9kRpfLh3F224U6z2KeXnzP5ukXLA5TTTFq2YzarJp
H/uKHsn+7Yb1KxMGHgiLQYPD1Nx0zxrWruiHZIV9wVxBs2kWqOZK0ywVD4VX4v3VkoekcN/DTpwB
RX61/Bl2opun5w/8+RxpYot6UkldkGlly2pm+yetcyqq/tDbotjpWoXz2hT5vqItjChvNvf9ECzv
zLdejo0YuRqAIBjeO6QDW392zjXHH1ordTqSXpV5kQtl0Ke2nJvKmZsPb9/lbYRx1qSnw43sAXUc
3Ilz7hIWC1frbZY4m6bepV1mbSgy1f0rFdI/dxVDHJoab5tPnUPwBicbDOFR5GP/XHcVXvKHpi37
d2ZgLz8LNWiwca3JjePcf/bE9CpAtc2bGo0Yqw6NlSBkdCBjuv/66yExbrtjFvqKjRny59fTZHBO
p0y20cxfOortg7QpiRG1XPJ3LvXKS0C1glCN3hgCFfNMXwCMiYaHYALV6W56sSKAijQ8UZeGV9NW
XWWwU17/Xi7lNpg5eya2yHrdAPLMMNc++3wWAqfOYB+g0c35TY3U5lMh3EPvNN9FYiyotqnSkhKh
+dsP4xmG5ddzwk1ltGiZbPtoK/68s7qGbcHESUzBYk5GmFZTRfxG38mTLCj5OYx5R202aZG55NP2
Xa8uWwY0eiRWv4tXDVDVO7/Ra/fC34IaqK2QWZ4PsZyhZnTTcy90r+zuy2GuYnOkpzbN6081TuNV
rVlDNKzwV1dNjqfR7qtjYA9zVGbbAW7Mu32jec8kUeGpC7qEKU9S0T+wGvedBfPlquGj9iFDlZEs
7/Kvm/sb1cqhaPb0LKD5wpnlEh6EdzKrQt9hMBPv3JZX3jRvC/aAp0xiKEbgP78niNuzP5BxELEb
WiHgveJIH7F55ypntDYeB0QN8E+gc6KjRa5wNu8FIKOZVc9ldDeYd0VHd5gd1f8+j5axK9ucwLAy
weWeOevOqVpKjq6l72Im7jskrxevIQG45kZRZFVmobXO3ojUc3tNOTXO0xHEsT9uL2TTOMhE+w66
FI5yK8VE/vaz9+LR46IWIaroly1sTefSO2+iOMl7lrNmO8Bike7xVWtYAiU2hgHGyGHUpR9XOYON
t6/82o2HjodswcFm40NE+vP7xcBhOVrO581QBwFmSALMwxlWL602CXFPjWgCbQkxoDcv1dhSxBce
g9HEnP/t+sc94BnT0U6w+JG2c/aLqESTJYctCGP5EGl5e1UX2+xxYIKX0rK4WHW/P7796V/ed6RO
hMmwhbABI57985pQCnB7CzpzrHLdYRnxQa5ShwhRpEGUeDgE/NZa8YGkzTvf+Cv3HZXupp8h2gJg
7C/K6W+vsEw0ppCZ2+Iw3VCIrHyXNHA4bjdp/jjLHlBsWWFK0spsl7t9v0uVXcfMs9PD2/fgxVrC
DgcmE4EQ2iLkRmdvHtb0EjM8EIApwGzYN0S0OCNlejFBI3j7Ui/WEi5lGa7OVTZRq759Hb995moS
oykdCv6y8cujqOCJOZa+vLO1vLwKTxGvE+BHSKjUIH9eZTGybLM9NdSzen+AfJDfz5r415UBK7AB
WhKINRk/yIf/vIo0ptlPV7w7+KL9aMzq8oDfHC3DiBbg7dv2cklCxcGuRDCCSWl1rjxMCjFmyuJS
Wp/pajd1traXue/uaoKDomBVNMqqdCjfyZV/+XJQw20qWcKxWAv9TWby27eFrU0bGnNso8HTyv0C
ZfByrmAejca0XA3S1MOatAisdO+thq98gVyY0tEzUbSZm5ju9wsb1aQnPmCjyDPn+WPFfoqMVC+P
b9/V166yZU2w5jnQtF/soQlGIxfvaYTnwb9uWu/LXGjd3f/FRfCH8CkQbZnnmLVRUTbqqqI9Z5X2
cTJEdTuu7Xu65rNEum33RNuHbol/kqjO/vnnHVPQfMe6SRq+KmXfWNPINJH6+YoGkobViXO1EfT6
3h3s7E7pAMrXQZWCdnYBU7YommPtmPmlDxTuU+uM/re3b4Lx2q0OMJZs+lw05uf+C+gTJK3R6Yuw
fz3rOGafVCfu3WltL62APkM1LC3UaCjgoTd56hr4Y7MzPDXduOmC+NSemQkaxfT57d/rtQccXLfL
Y07eHIjWP+9aH6jFZpBMakGHty1tc0Y2o5HGQe2WF6sYf6ZVU++NJfjx9nVfrriUFzwSm16TIZ6/
/fnvLxYzKXC1PBSlS2NlhMrwQSQMFCe9fm+VennI5YnYsPcoE8neQh7y57UYXY7ail8/EmWNcgj3
bFzjTN/VFRIpuZR6NOLsvsGE6N1gbq3DKli1d6pVc9tG/zhl8EtQZKApRkYIu/Nsa69w+ipaL1CP
bDOJUGCau4rCI/T0oadnuxQnA77CBQOL+VunSfOrFczPvXQNChDmIcLUsg+lP0BoEMK7RX+6zqFZ
C/chWxjQpF2vGfFkTBi+Zt0O9kafQNYCmPeeGPWVB4YELEILfF9nCzv/4pgULnpnKHYWw1Y/nTT3
7xMaQztHOs095CLtM76V8nq26Ny9/chsX9PZHXQ8opy2gxJPzXm1kNm6JKKubqKaK3+f/IQ4VkSw
95QR+r1YgvdejVfeWNw9LtsaxhOOaGcLSoOsyNQzs44qxIT3VNnqw9LY1juf6pUXgUARc3Nnbe6P
83WBHQYIYYDOqOGLfdAbS7BipfkHv+yMd5ofZ/6IX0sk+wn6ffZRF1H12TMIXsBmhelr8ueMLDKs
uqLDtqhLA5pBlEmsPHLSDcbVOu9KbnaHfqofjTy54iCegNsW7yw+L+8wPhs0k5w1tr6CfVZ6dpVI
S4UbMrI1ozjYA2Vmh5DxnVfv5XNDzYAskxYJywDlyp+vf2CmS2XxDkUpNrfPDcSneOyD6dgg2b1p
G0YCbz+nL79RroczjIXGQoR+nt9pa6VOtcn1bLPJ94PNhJ0Zc7LP2kH/1w8Pl/ICROH8g0f17KPl
DPsqMXdV5CnVn5ytPlpLfz45uf+eL/KV72orkZHWb4c0ivWzu1ii1fAqnpiRPOS9U7v2IYOj8c4H
evW72vL1OAGSdOOefSDfwNQ/Q5KJEqQzfE1OfwlP04/kbCM8ccvxnQLo1e/qt+udbUNYsvXc7wWf
Ck/6g3D9MURZXuyzuX6vifDapXBBbhuthSHqPCO0D4Zk0ggQggDb+6ENFjwaZNVfaiq13zlYvXYp
NjqHriqgaILN/vyuUnPqZmNEqlF00j6NskxCCx/4TatDZnn7YT8LPt7WFPTwNM18ckldmrhb4f7b
Rl47DZooiVqugbP7Xbgt53Qb3GSHNazYt23vRqq21afSBD5QDv2y35pZt24mkqiAxVWHjUj8WCI2
Z+ovOxHjrDDeeSVfPrzbL8lDZSDRJnHrbKHRJXVjp1hk3bns4tlIkn3K8PSdheblbfdxlJMYQ0G1
pUSdHboYR9M6Ak4TmSgMD1lSVych3DW2S+e9UImXx6EtBZN6l31468qe7U1trtwKKwI52vlKkjZi
Ae9x9hHWLIYEcq9XnpFGo7+8V8W+8hFpTG05eNiVOfGdXTcJUNXaFNNw9CbQtE2aDkyuDZA0Znnp
oXi958sfLnjU1xtztMfLpfTaQ+cmScxMliACVPHtDx3JwEdDTO/FAr387WjDuNRZEASoE87vSgpr
otMlcjro7+pB09P2Wul0lDJwmu8sVC/LoIBDGc8THUi+AO/su4bAg+ClLWnSev2IEN0CDCGHOzbd
/sY0Sz8cEWfN8aTb771xL59lnHd0PR2DVVJnavLnC1d0iBBER7+kFfbwyZ+s5d7vCQV+5wNuH+DP
aovqzjJYRgheJa727AN2TuK0PhyOyGKaeLHONWptxVAPGbU/b7JsRDLjBFROYwgJyw0F2Nsryyuf
kwP/L7e6o3MK3v78t4UFLK0RmIAZImrpYBe0qtiV2Zw+vH2VVx4ZysktXJWSEhj49ue/XYWFskdy
JwumutZ4L5fxjvZs/cWp2G/evtJrnwdXMjFchMjygJ4tlItIYSHBSoxKPUj2Cbjb754edB/fvsor
50zaV3RRaSLS+DHP+Q+q8o1ceXygnp5bhZzTn2NvSQrQZ0G6cwecuFjCyTmzEjee3elv6Qz+oUO7
u2fegCi+AKhmFLKI3/7FXnueeKK2AxiwdQ4Pf97o0piYwCNNiaCQOlcDemAgAMzr12FGOMIbzVHc
TZp951YicgIh3rn+i9vPLeGBYVV2PYsv4WzlYnHsE+VYEAGLsfyUkT117Q1J/c5b8/L2U1pTH9GF
2DrJFJxnH1ObqoENOYt0NHoLjaEsOxRTggK9qZhZu2XpH4Mt0C41EF/v6mz9Rub6eAB5pHYw2+Wu
1yrvU4a64J8b8K8cpv+HWbH/j+V3bjf5v3eaRtm3H7/bTLe//Y/N1LSwmbKUEvlH94u92/pPl6lh
/cUGbprMItnjaIz9b48p/w3TcjpzlDw6X6TOc/QfHlPvLwQmjGb4dwH9FLAF/8Zjyn/Ko/JfK7BH
RcUMlHkkPVz+h6vsz0eJhCNlC4MgK9IQMAD5RlJPp17Lgu7kJ5kB/8isNR2PADi/j1bQZnecB/Jw
9QOobIoxKs6hcg0+Bkbq2EfXpdW3z2trKS9XBTv7sm0KcW96Kx4dlwg6pLa2cJKwWpns0cNlBNHt
hx4FMSZAFcAN13LDxF+C0NSK0y51RoiwSMzLBbhk3l46RT8Nw8mZSr2OCmvtNdYXfQStmCbAxiuB
tDzs7CnHatE2t1ne9Yem1jd5qa0fCC2xssOkwW80UwBKym6W2C2pD4261dObudca/YZeFbAqOvSm
ftVA/P+ywq+EdFhJw/3iN1X2LQVTBwJYwrfVRWPe0lYedoTMBW1/03nYYRBvfFKEXZN4X7N5Dw6Y
cewvny1+RFx6EEfvJ1Wv/Q3dolb70vcukUEIJdP7oibEqI/4RTsMBo1UorrSW4+I7gg9iPUBP4Gf
3evaopCVF4nRdD/m3Cl+EvuuF3BSwWqDr9AbO31Is0A69/gj7OapS/t22S9rZkUdcW4/cD2jS4V/
337PhLc8y2rB+ITxkmDFXd9V7gd7qTC/JV3BdNVKag6Zg0PHEERO8QEGzIysZjDND2LIEw1Ib4aE
CECcsXzyW336ibWu7O6AM+MTDFM5ef7OTNPuo8gDqKWIm2N98d2jbo/5XbNOJdwLY8TptGBlAD8+
74gEyayHZaoHRNhAgYirzHMvxbJYdYTVIc9hmBLAps+CpAibqQ7wU0CmHBIinyqAoaDHcWrYl60F
hXKMXHKvQX5L6FNGiFyl70a4X11AyI6uWThoYjBoHfcXGSq2KceuvN1st6Z/KVNgdzGe/nk5pcyJ
hx2iRVe7VLkLYmlOXP/WTAiCoH5hoHfhJh2UZJFg6YmHTAGZS3xPVUevL0VzGtrJeXQnLGC5hl+1
RTV8GGVAdbPVW+NOp1V+tdQ1GLm6HvY0U8Dsq6Cvb5SFBDmcIWJfJ5nm9fuxspaHpV9Ao7fOglzW
aMe7NOuWDwU98tgsl1m78UGb3E1tY3iEWphU8TUpDo/EWjZHM2sRK2UNr8QOFwCcvVGBHLBRRj+Y
BI7zCslMnDph2nezCSUzhYf7lPBoQS7xtBWqczXholxwcQFEblJ43WvVWh09ggZetp8D5A4hwxA2
kGMp1qBXlvKzmzjZx3kR9g0E3wqdnCmSQZ4ImBhq8UmqCersDxC3RbJyGpd25tVaKKTG2zRFvJdC
jn+zKtgWYOOFNmUA9NnKrCGNu3reVL60d8ugMg/AWWffOFi6kDMuYQM89Vfq+WEyL5Gh65A7B9wE
EeaUDLVDl2qFuRLFimmjPpXB0Kj2ueupJ1BFkPrhZUU81CqfrvS5wf/iwCn0yardNYGc4NKBM7OC
+hJ0pjBk6LtoH8mcN2Zp7/um19G0z9Zk7zt08UEVzXTDMfFIHf9EqvNrXlvT4EzTY51gEbPwxvZE
yoROl1X6ISdIAMVy2qEUh8BLhx8HbTNmn1BHSnDXjelO2Tc7SIfmEVVl4z4R9dCWH32zmuY93ra2
vw5KmffXtMHXfBeUWU++d0tsgLrts1lNYdEXbR/KcqrjTQPubeps95sSJDuySAvviC7PPkgLznjb
6vXXjC83dAIsrxN3P86Y6iLSrbQHfwGKjZqHHAoXmdDenVkXFtNpIKTwg65XR/QXfun694CS03gZ
V3fX5xbN59n3lXYIgI4fvXkaniwwSxF++GCDXq9wt6eq3udqDEg1GBrjMNdB9ZgtjvchpeM9hXqr
B7iCCTKwJI6MOvPsUyMr7YNyuymakDUfE7chhKRL/ZPeTdCnBY7Gr+MCDVxOdRbXaiIHPRjqY5+N
7VXAcq6Fs1iXj2XvZDN6UWJDIdhZcTLW6BhNczYPZjN4fWhvB33b6otDbmbGJ6es70lIX8F51Oqi
I4DBpfv40esszwoLFN3wsHrrFGRd81gthVtfLtzrQ2J536VRiv4r5D9lXahiHMWPpLKG9rrL2xmB
RuHxhaPvGx5nc0S9WrZstk95jcUxJ5qgbYgDdWo7uZ77yk5/lIh6v0G/MLUvRByU6VXfMBLGhIIB
IuYFMWNr4pEJh9T0mHACLkWqmw/NHeD07pD3+HngBrrNjVuusx7bjY3NgBSdZtnndgJh2NBT/7rK
mc/GBicnAkcWecDFtyB0wvMypwFYPxGAOpfE0a077Lp6EM9DWQQnl8G0W+7Wxbf2Wt2C/jZwLK7B
KA6V1flfHbXqsZhsE28Vb+cdmCbvKkF7di97RNLRwGEDgK/dzN8rzZqucqvsvgG8XvVIEVu6T7Rf
YRPOgqyTOpoeUZLJb6Or890fm4xtBhN8Xq5/D5mTZTcJznFvv6AS9g9JnoN/rVzzqu4QdEBTRyGx
eFr2vKxYQQ7gD3te+kzS77n9VTj+/xL6f/zKzPvva+iH7lve/F5E//r7/1TR9l+bVAU0CToRjB4c
e/6zitYM/y8abkBLIOnZAf2//6qjbeuvbRAKKgGKEOXtVmL/Rx1ten9xPtY3fguiAnql/6qOPovK
ZexHH9lCZ8G0ykdrtxX5f5zwfdWnmHqb0KlAvNOyAgp6BF9EUYd8nYSKtKQvH1DkYN4aNfAAszuy
qKXlkvQ7qfCMhcVc82/MxAnw51egFnaqpm+8yx2WsqjFstPFrY5IkbnplPn3v51Xbv8p+X8Hc3CI
OGs3cWRFNMJQm52F0THKjj8/BNYpaBzV+KwYVY13XHQEBhOAHoUUFgDO9erVoBhcoC8YLMlXCazh
gz+Z9k8MGFX6lDSJsg5uX1sK6/26lJ9TT6xGTN3B6orEuURTbVnqm6K7oMKec0eJW3xp3cjp8H3Q
9XeUuzfy1ewfug2pX9iV1d5qHmUX633ujjs1285wWMcE59K8Cn3kQC/0KmpW8hRYoTXKV9bTMc5r
2M4QcTtxixk28KPMBMwb66Lo8QHDCPgFhVDkciad9ilzF9FAscyT/iDBAz9beFstNBdmQeyGkYsn
3yxd41LOS3BIsn4eIpeNnMmqrDYMBa4+jkMqX9UOUxkSbjSzurnjh1xBFrcZwzbTcj/pJITSJe+W
J83kvME6OCrtYRVpW+4LZwzci2WeiCSsyiL/mBtuB3m2yqdDhpHZClu/5z72xPtk8SBnnEz818Bb
FUkz08cswAt5FzCpUXvGTzpU5azVOU8Iw7ke87Re9piPpjIe10Bj76NQfpK6gTBeG4cmCTPCpX6I
Oku8hwwgMdA2x+nWo48lkJiLaZ4wK+VVtac+oe3bzWR83SrLEOXeF1o5hY4w0hTrkxHkyOmM7MKZ
RnYW1Xge+QKWsO49Rv24s0iry2JZmN3T5qIITuWUmHcTc3UkWmkmLzq5runOHsds3i8cquxIpOMs
IGxbXRcmEyDA2E8DUe8sZ9TFqXJdABqWXq8XHjJyK6xxVH5RA5OmGFtiUsWWowhjazyMJZXdkTvk
JFMznLR0mAniKZpaQMWti+eWcosYAM5Oxo/W6edbD/t+EaHG02ZsmY39zRDohi5o80101wZZMzTy
yaXZDbDLRYzXl1qapkyafeqccvputoWiYgK7y5tUEfNGgyzpAL8mCVFTa2/ww9LZ4IfZeTtwMOmX
hvde5FpPK1Twwbi7lEjJZTvjEI2EPQHpbcjbuW0CAY1ZeNOoPVS29O2Trxm8bNLwV8D/NY7HvVqM
iuDKfp5vEfiWix398ypK2W9BTjSp+BGdQ0bh17lNOL9n2rIWBUEI1oyLRlptVuO0tKp1wmOjZo1S
rMxbPJidgxf2ccbkNdtx7s5ceA3m7gk2tDQ/VCVO6/0/j+tKee98oQjdCiytZGn456Hrp6wO9n43
6gRhsJ02V1k50Tmz3KqUUTH43zw7HR1MuZrgoR9T5wtyjtY9wYnA6JzS+Qa5UQx33BM8sznm0SeN
QLYrB67kB9eYNBFWRWZ/n7XJliET2B/YHfUjk+viMktZdcfBdE4KVh9xaJ3EUOeb4zGtm+dUzX28
UlWne1eryxuvMumE4zjNsz1lMhydMcFTFq66M+2aItE/z5jFWfqRW2AEX57mzvduWvDUnwKcqNt2
kLZfp2oLNFnyHPcJh5kpUqUyI9UkOHnatnrUky44Cayf1+hzcEjUaUfYyCQ7hT/RJ3OJIzvGqMXL
PlWz8wBohwlWm+X4uW19lPLONyel4oCfgA06BTnM/Rm8hUuonGQ1R+NGQ1BKidEx8zWieMoJ3HRo
goJaWO7LlrZPbC6jc+vSDbky/I7vwNLUR4U5ndQdvH7LhsIFLEI7pZN421LSc+6XLiNiAInnAu1A
iasUus0OuQO4zkp+KmkT3yzm8qwXU/8ZAyXWmNVJMNyDZWu001i3yWcsaQ9q7dOTFKq/4tNX8egr
9USiIPO6MU84kBFj3FWKOU/JozvKDj6flxfNxWrzQudjJicMi74RtV2AZdoIfN5cgtvEtFtLDL66
U2XPql3qB1ZsTjVdErhNWHSDOOhBCksB32f2YQpEUO7wrvZ7Jx02cxGeIewy7AkmcPy6uFoDUEhQ
nQf1N2jnvAhXL++0OBBj8q1dA+to1I35VdXQ6UMb6SlhD5qrgx/XlwcxofjfZFlaWKHiKemZS+lj
iylM2PGue8OkvTzpQ+0jOrHUFQlFXtQMdnph2r44Vo23clwBHJ2CK2UWlBFKFqZ407+zNRY9yAiZ
H4u2kEd05H2crhnHPOk3JGHlm1D0WNUFziuO+RlmQ1mOPwAN2D/dbHxO9LW/TnFPxZJq6hNO7OTJ
10vvq+bPUx7bQ/ddQsroQmK4kqhHN8iB1NuyOnguuFQZeJdFATLkUq9GcW/bSxL7hj/nEHum7uei
y+HZLwZxywovROjz7t1ALZZ/G4b0HlQ2qrifDGIM24RAWNXYa0cTjdkCjhP/roO5/q3uF3FXQKq6
Z8Gsd0Oerp/p+DuX0ieMoPW75NqvtmpeX43Pioprbw6DvEOwERAdLwNcZAuJQS727icSVBrWDy/o
h5vazNaPa90hCMfGtpVjA82hY4mYJnhqKSqxo1dake2K0uAYa+S93wMEGJfrrE3cp7JcednNdQw2
T10z7TQkkLCBU1U9+5gPQeRN3fDo95jfcCmXoLHyfKWHagJ+CrNcmvsmq0cVmdJmMy6gtQMMccGx
7ae8mGdY8Fr5uXTl6O5luY6XttOMHt7boDoMciDlQHij0zCpa6V+t7T+cJSydn7WRdpegBkf5pBZ
9exiinSr9ZAZHrIcIPbIqZDJK3uLADSk/wn7G1Y5v1G1jofba1nm0sLxv5iCXxq9l1M4ce3Mrn1M
iIokOnIYs2FHEUTkgs3LFRv0IoO4TRrtJ+TeTMdLnOZJnMIBGiOHzE8yFma5n+YkRendEVrCdtex
duOsDcZQVyZBN2II1FXntCqPy6SHszQI09XuJy83hph0aA88EfsmRkHXqIyvLU7rr/Qsl/lWBYse
1YttdwcHa6zGHoBLj87gKLJdv46dunWplPIrI5nhtXbJYsqL1FEBEjeW8/IqKILhS77Y3R07sj9e
2KR4jGFC1QF9uMrZuaAxdj/UIh3I6q0XmIdyJu1o780W20cVGNbRKqY6PRSj1EMCbPFxjut22p8m
x0UfCuE4ob9WuMZdJWyiLshKGW+dyaNVVGZGd1BWGVySdhfQLaXAG2IF9ue4bOcOFpPcvVySztGj
nJHpkTye4t5UM/uq3dnOM8XRDS0XzudiwAF9YeB6hqXsrg2Nzi7APcOCr9V7LZmLy6lsrct68Dv7
oKsEn+Ima6ZXWhPRt9N0usjE9Uw9J1zqjCfgHAlqknUSNyV7KISyub2zk6wuYp3jfBZanU7RgYVk
JgtGoxQLG82mjUU6Hi87DmBnx3mGYn2lDMDim8qHCkcoJfjQl9e9odyfqeEN+0XLlogs3jnfzYWr
3ZTgCL8yWqAHVNAJ49sQyjXIru62zA0JwCAskTwO4dB2C1aKNSeMJBtoTx/phagxnMbcIja2njZe
ir4KcSAdySTaDmzQld7gMY9Xki+MCw4+EqyTpfLHYMTmSi++8b9MdZ9CTLOXPpyy3H8U5PKRHDiw
9kTSZUaC6926MDufADUQILy+vdvwa2YAnh/9jhQJMuK4/4tF2gX6qcK7csftfJfqyv5kYcN4squO
wZwMiq82UjFehqqdf5jSEHc+LriFT5wl9om8TevUmNYwnfSKQKLIUUr/mgxpRSzdr0NAVhmzebWU
5SMpfn6y6wlQWfcjbk//KDFMWzxANlbhMUlIB5yM5NlypvxSh+dxYv/3T3DOJd79pmV6qlWqA4Vg
rVasAg2YP9XfEGWraa2fM6NfH5WxKHtnuOiZvLGnJZ4FtXVZgcL6YVoJnB8xz/7t5POEMZOE+aFv
i4Vj9JYZtfY4HLFX9A+U3yNNH82DLTblxy7ZDoRZi0SQG/+/qDuT5UaSs8u+S+9dFvOw6F4AEYGJ
IMCZzE0YM5MZ8+Qx+9P3Qem3lir7l8q0616pqkxMYwIR7t9w77nFGaFYc7iRMsLWddND2qY/4R8C
YwHlduClm3XI2QlUCalVfMmDcPZpFheR8NoULgVLEfLkrF/jZItH5pfyGwJ3/ylZ4yR0uV8DwyVC
EnKe8hgwydol3xI0R8wEKYUBopnvw5jAympStiZBDb2t23VydT902ZhT4PQaCL5b/+XNusO/N163
XibDTyEMNUPkFS4UJ79krloukyjISTCn/WRY9XGF6bHjspw3Kz2lV7q3SA9yG5jsacuV+Jd+l/vy
LXPd5IWwZAecg8VhgVFtr6plT/W2XizRGe82BBoiFvG3nEjZUGZIcSJBlBn11RCmlJtbFliyW6xl
PCxr2UcpW5aXpdTdnZtQwHeaGTWVPV1wGYBbinvTx4ft/mTUKCB2xCnplQqx8snDeb9n3cU7QoBj
gY8mM7wjI0njwO3zRfRj8tMR3bRfU90MYSKQLM/01LnTcleaRMo5KKMHcgpv8/YhfeSULM+VN1aY
LMhTZKfD08ldf9sVsDHwI0xwznuT+bB8gEwGJmrgwNdg5FU0ftsun+QVYiJCZXOezrMqv+yBn5rW
gUA1qJcnKxfGfoqdbcaFZoXQG6ovgrlN+JZ9d/FLoFNUeJC0olxWk70DtDrcW03fP9RxXOxAjwrW
VAmUwt5nFyhGF44iXYgGCGXo2uQm3yauTFTU1zFUqi1M2PyoDfH0YPSEpiXtcqS8GPbFSshSObra
belkXQxoq69TlU5duHg3sCXgRveNZJx1l9oxOAGdVEBkFX42R3BSeZZ4Pg+wqTOTaMjZ/27VWfNY
99rAl28SAddKAkZO+lzGzOKzjhn4AIvjFwwiGhedqoZzkoE/xs6sYPPprN/d2Sovfdu24xG32nTF
dcJLlBqK456tjvypLSnzeI3sWIrZwXyTAz2hRfRdvStcd/keM0LWNzlVB2/vCmaK6B8aFB5jRU0u
rURjK5CNT5ZXiQPFOHqMVLPjrdkmzcyNqJGuZdapFfajBaYzhpDZdfqpJmRwi0d+iOxuzp1oEeKb
tmjuzphcKG55vpzSWCSHhf6DUDfRhtQo3K1EwU0br9DjA7l99AaAUta9dE39ZRlu2DPOBbsIHcCD
G6An+lvrQXvawoZaGEf5xTVZmu6bndROSXfeN8/rEj8DhRhu6cyuPMxoJfrILeD2PMt6qoDdsKQY
tqOTz9fMmkR8WbFyIO6c/NdaK2WIoWnerX1SqAhEJemolAMwBJa8fKQeVJE+m0a3cXVbfi/sWn4y
l5dMzLrpxwKITgajqcI1E+WOLYO1o/IUHvyX2TouU9eGfTWJey7AjmgnUYCwZCkkYwyDoEtmg3z2
qmp2gmnhYS7L+dDQJD1U0xS5bumpwEWn/J1ktxZykyz8g55Wp8L01g1a/nSvWxUHxajSvdswQ5kp
1kcit0bvS843HKjt0rQFg7uO1ACY3IfdojnqwVXT+N7Z67pvRnRO11UWKzlSwzeu4+op90gNxvtW
XskeP4z8bXejGHnRPacYv6wZrtxR5YPSjonr9XPYVYv4pqTdvXvVcN/mRsV+U3e2i+lm71lSa49S
5tXWVoXBAE3LPvyib/ciGZkXuuKpia2FHYus1j01s78yxhBU2/TJzUbMTnU3jao40E7WO1PGzjdR
ZeQvJWZ6zvmWCJpy8mBw4mmBf2LXB2Y9QzD3xnoY4fA8Qkrg74D8k1fBfMQ6Mx4Z+iFs55qKpBDW
ObaG9a7J2BWEqFHrDsqq6eJk9m7wHNces3sNis9HPFLZzeSwxOFYiObkNxNgpamtv7nwrAGHrb/0
apkjskthwpRAGmIRZwGMmfy4+Kk8F4ly7g23fFGC6h/i50+38bRnu+95g/qqry+lTwL9vPSvgwVq
+U549fDaWwSmdbU3fHi1duMqmUVjXHPqiOVbbZPfuJ1cqJPBEI/5GNAPOYy72JdAC20ri78jo766
u2aqYpgKQZOs2lTr+me3cqgAWYChtyRZuP0gPVzrdqlJbs+mMxOqVH9oNLGBMqi9sP0dA8x2AEaT
dLJOqC74P9DYO9fVmqtnblxJYGidUUs1cwMqDYQt4wF2xVMV6K3sMHEODeSjJqWoQutRzFloL/rS
3lGZ+HkAy4ljZrFcmi6+U4/hE87B6S/kdv/dxBxsARBy3FbIrX+T23WNFc8o8b4Qya1HDwqivWc/
lIJvbRJYsM0YNwz05XrvFqJ9//cD+9+0bkzrkX+B0cbY5mjIE3/TX3vO1EN7VJ8elqJz5pvjLln1
PFAMXYNM78Z9Y5bjo4gLC6HMKLS/0CH/3ysP+PjmLWjKvF1cjvXb3z117VQsDpNkBRg4DSutdhkg
+izOfsSVZU/PLTJ/7Qby4ytYhKZ9h+tr9RHsTyq6GSl8vqXmJ7iDFOmlOMSjWMvT2CQx6bQ4YgSS
5r5bro1Cg7jRMcWLu3//Cf6uo0NQC2P/pm4G1sH//G4NESlG3VUHGwWDunB2qUyZg4sa3c92mpjO
hUMB3IdSCeMunRCpteTaA6Xe5GKZX62+qKqdkmKZAuJPqepFJ5zy7+vAfxno9d/9kmhPIQNAAzd0
fs8/b2VMk8PWjbuSgHCZT+yIhdOcqoloOJeL+2FI5+yL7T67GuhvfMh/bJEIyqGRM7oEBnnK8pJx
jysBdC3rLdT6Lz7G33Ti5ICZNnJQ5K1QpRxk6X/+DRlspy1KMFKKwBNNj39/6XqYE8sOcHXr3HNu
2H3kZMzrA7eRq3NIll6V936dLgu2M5Ja6I7RkfVB2dU8Lv1i8qTEMHPXU5V1ZPBgGhoc7y+Mt+Zv
wlx+c4Nv3eYtMmwNrd1v6rc2txXqjw5tAnIfaw9Cu/S+lUnXTiHcM9P/rECVlcEscByfE8NI9A3H
ZZrfJ6vTpCfbhShDaHQbs8cy0gx1a01PFsx2b6mNLeGstvltG8QkgM32PKzGq23HjtxAxHNQ2/V5
YUUddfMSVBWtBrU0y2fhNbhlJa/ALzqm/JGgN2atWcfOhNxgT3y2KZroh7lPnWd/MRHRgNZum794
O4zbAfIPaeAt3g15IolhGH/IyUC//OevVbGYqFyWOmB0oYPfiwzN3xZCuIqhgBNIHtZ2Y5nnXg40
VDLLjPWkCMMtjiTm8s8WTduF6T9Eeh/wEYNM3bbaPYdokZ80Z/WAUkEfA23HN9MHXTGyuvGqhB81
FtQMVEi15s/wLMfc+2ydqlAHpi45smkXHuW/f4b/fJhin8IbxjFi3R4GlJi/e5zSWV9Xq0BIVnlE
kVJBJ9siW8pDRbwuCdeSeYDWONQS1mCEq/Crv4Ik/aE0/8enzW/Ah3yzHKISgv6BtPe3TzuFYVrn
PfPkNOubyEl0iyJSecwU/r7S4WNG0eLHVvqeiQbCdZnK28mqJ8YPO7Xbelu2UDMDg+FsTNAWs8qo
MufxW51zCdJ9xvFBTDcOJqEX1s4ei7JFXbHQwNa2EtUEsz0WoW0xqNz9+0/X+P3jZcNuwjwgZsK5
eeRM9Kz/vB6H/EdAmzP8pDPpzkxaiFk2xpLfngmBD1zWAPWeYYM4xm6RfrYaGsvARTAXh5rnxWY4
+4T0gux1/MvKZDQAUpo/4VkfVnZKuv2EwTg/OWPNmaLFMBW3bG9q2LLarJ+zhexTRsKMzVFW5QW5
yTfY2sqRFFZ+Kx8tuIl/ZSP9jTqBB4heFN6V4Vr8Mx6p304Wonfd0m7Kn4N526sRx84BCObiNjtD
lVBvPUZPU8Qz1pzLKQH9ajfMXanJaWtgV6dL+O+/gt+W+7dfyIN3gq+O9T6uqN8hXJVlZRQR6+0g
5To/wNoVT3nuwwJNRj3uAry068vUTaBN7aGMs3C2Vy++8/1b5JI9gu3fzCyqocUktv+rTr2cpPJK
c+5dszD1CAJc9UtmNqtKG7/VeZzqrnzSAFfTX90WnBw07YfR9vazPTKvRzWoMb3747+KyYaWbGiT
cLdrMmVEOgtyV6MeNEq8aQa0c9rU076B5cNhb7fII4O10ntYOayxk22szCzbVWgpeaInKKcbFElj
yh85ExpXcYoM737d8IeVf2wgjcoyUQDBU93DbNIjj7U/jaQdj3HYeHS0N8Ffs4RmXnZNQNaOj5Rs
veWkjsIo7kgt1l8glDERtht6n02RS7fcTMhRyTQF+FcbeumH5kDqKVvBEgVny6dLlIU+sm7644v9
j+RCz3+d6fQvRfn/D4Y66Teswr/WCd1l379k9vnPSqE/fuK/Yp3cv/3Bt/PR9t6yjChP/yEVIqCJ
khkEAfaJPwRB/0dy7/2NEsb3+CkoTy4JT/zUf0mF0B7BCnNu3IKbWF7HcvcfxDoBE/nzvQo6C9gH
R5WN6J5f9ffC2VtLYL3EYkv6QpYHwvF74OOeI/CjZshSBuMmVzcIcXA3EGgNtBq5UVwBiLQ2W4Vu
cCLPnCW3ZxxXUYxIbgIumZgFL2iM/LFQbYodRxWo15FAQ6hs3PGRipoQvhVFShL5BDqQ9WNmcgcX
m61232YY7Xg5GiQTqFqdTZx44muJY5fd2ZhUJ1KhGWSOKAGO2jwu2sbs3KHgP+hMLd1+gmBcGcI/
zRRbb6U5iDd0dATSW22SP3uE+n45kD/QKPDWMS7Swmpu8/1ilssa+rXlbZ1hUFmwtnH+JLW2fp6z
lhgRLu35gyhE4zgVbRbDOx3pGcFwTd+SzKLvtpa1GJHr0aAhByYzfdP2jf+LSSZzTlfYNsk3yG7H
Wa6oMQEZMxFsjF5upL0mVKxa7z25fYMYNK0JDQ1EZcpHaA3mJ+GC7aH3nVw7MtloPovFEPDoilLc
oeWBvJ3iuH9byjGrd1kPw3u7kr+NHtFNLHcz5uZ0SjrJgmEYjfEjN5L5hLKT1HNUjgxihsltrwoX
MuToSt1i5FkPMBR2UWC2RNWbuT0/xmrwTolyh49ON9sOCDo4CzI5KLY2kFs85gSZYo0NXN4420Wi
33d+hjDCRjfTIkot5cUxVQp5PjeHk1noxbvLxViSlTi4zZFRh/Y0IK0nr3wwKxRMiGPxQrBL8CiJ
2x4nwdwvFwp829l4VLVfzuJ/1lyjgOSKHCIxdSPFeV5jGJhbv0Leo8v+efF89XPSViDKo2eNHM02
2ugsaYd2ZzD7DR2PqZXJVFPfWFVWmo+xndVfNXiSn6kY5viAStPZtTG4H4Yxaw5Su0nGUK4Glq4+
txZjXxaluY9rNB48f7FzNlU71oe1FdIIYbKzGV+5wt78jNtlQ1AJVAyN3fzb6iVGszU6YQyRkRrJ
Sz+kUkYJTsjnCp5sE7X2IlkOL2L90BW0562WFAQJFJps702jyWa+sYbvW6v15mJX8S1uvu4q9hsQ
c7+tWq/5JM+7xRwWTA6mMzN3E4UaeWXGZixuW9apGzsvcGRRppGr5vpYz3gUIi/nDw7dzlegcluH
uHRM8ixfM6S+uG5zFRPRMjLTpFrukSxo5A09L6zbfmEnN8wIdfHaoZUdxfsw+Ow25qUBc9r1gwve
ebSNhg3b7L83BiEXCL7q0dlo+qzzHHb9I42Zfgb66n7ExsD4C5lRDDi6ANMWxXELKCTptD6oVEne
uU13cu0xto+bWC+pUa3E7m8At67fgIvE5TIoXSVbfRDiM09NC3qrMcz8cUg5QdCUztmDV58GMakD
/r7FHlBv17R07Q2zoT24dIUuBvNDGyGlbJ791TEJIkKH0B9Nqee/nF7GlxyYkrWtujhGbOIjwX8E
xJB+Ak3j9NnY6sbxTT1NQZ7Vda7odkIQ/TgN9BrRgGJgvA6pYd13K+f0A+NIYtB8uXrr1uVc8cLJ
6uNoUBaCp8KVnbbpiaQHSuL18r2qEnl0+pmskK6pCYcfO+0+k+i6Q0+kds3exMu+x+BYPqbFJ+cp
BikGpZoReFA4Cxjd0Zm1H960wpWekRV2jxmeXhmQrKNey3LS3qu85HCd4tFvnjpk4dnAi0aO7mWe
B3O9VALTTgTrq8wC5NskOAy5q6uIfhxd2oKv4SKBn2EKMpuk7cM6YYvzYAo8xeR89GSGKsLfy23Z
T/l6hyYHivqC9OFMmp/jkd+1GN/6hs8qEENuN0dXaO1ru6awryEkt1Nkgmnkk2k6b0y35jTQKq7s
5it2FizWgqontnOj94urHdxkHq2okWUfIEkaikPrs/uUfqo9xGiitFOdLTXQ8D6TvKyxZzyv+eRU
+5xz6wz1OlFX1nSz3DEmLXbJktQe2h0yr3gHCplE0OCXR2dZcCWxfzWW23E+x95JpxZeLu4wxNpB
cxf27eyT6vZiKyXnKC1rSwtGr+ivgi+yxFzBkba2OfE5dGHjuBN4avb/ecH2L6uxf07Y/F+X/88s
krfR1L8u27bq60f657Lt9gN/r9oQcQMHA0mpE4nMnOtGv/x7Fqdu/E3D/gRyC3qgz9ATVXLdyCH9
n/+DvM1bRYbgmq0DRijvn2o26jlUynhj0XbT1tvmf1KzGe7vHSy/0W2wxawXqA0UCuu3fm5NCk8Q
1n1D8DfeE67GC0F//h507ktei57VE1vMNUc6I7OY4c3ofnaFSSOxyjdZayiRO7M4lILRtPS+a1bx
kHVZmCzVtmit/m5qG3MjBuusGru+p1Q9uRUnDZiSfONAjLrpaW7tz0Gh47AmswXdvpxK2e/bVMdI
BGDbzsuN35wlPAJBCkOeNmffrr45lfajmeO9NchfvfDxI5tHrXWpB6eIFX6Kh8b/apYTyytWMHs7
PiYzWMYM/d8LUT33PVsRjmQughoxwrrzibroTPuH337ntwNqdSbcueYSUGGVVdfBXwKN5E8Pdn/W
vZYTV3LB+meM0Kuceu4Il5YsV0+qPBvZzXLEdtUWP/JCe1GOOsy+uvf8FttNtRf+M7YcNNj2JZcf
ijxjqFqblitOMa1IUqSzzRlRq3Synet8t2gKx9ekand8ljPrbD+DEHWPyqfTFDpdUmB6+0sk4nm4
3WMrDhhd9M8y+YSmuNFj0D1PMZEwpZHv9Q7tsW4EtRNf5xQSamowiNLOKRMspSUWnHLLPjfkd6ti
+ZHLZVdNstpMC7z/Zb5ztfmS0oaSD7Kfsux7IaOl+CSb0KSKuAX0lQhkssAwdtRED2ut7/1JbE1x
sQa4nMlcDQfiJnPcfGDjEvKSTNxVV2m85qQejPa6bedrORwR3G1qVnsrpinGQT4aibG5mwrd2BbA
luxYPiYlgWT6Na4BkrtmUEp5TZzpSXoF+mIbI4tZ42TL+TexVh+ofgl4ddaHpPFO5qSVBHt4m9pT
EWYm/wb9itpZe+xtPl1VFO/mgo/fQLhtKZ0a5MtCzIfIlJInf0XGuEtIuupdUFDTGx2wfhhIrsxt
wPA5gvFuNV76eNkwENvMFV6vlVwSdfDZ5tpDfSIAhiTmvrk469l0xl+5u9z3fok/jYybodnFGBTt
4qNC6DiNc9B7FJgogaz6tKZPspsD6o1gtD/XsXyRZLgnMOtLsPm2xso7R0neeMAVR4CBOsSCDNPa
z5Tb09LLN8QQTwgEQf1OGwRcAVKKe2DJIZqSByJjtgB2DqUl9rM5n9dG+4Ex7ANlBc/Bu6/2vWiD
GO8XqNGD1bwOjTxNNU7P+nhLr4H3ceKCwquKbqrSrOvqTHuviB/wlP1KE5uvBeT11pp1ned7DBRC
yZGlzqdryB++bI40D3wbA6JBjUBYYhoWQQQCqJujt+YfqYjffI/XQ9jmr97XvnTmKpvMm3xIcBwQ
DHaQtJ8MUYZYVnDsVldfoVlfvIdlFF1U2QpEeqHVEdzNJ3JJPny7UEFCcvwF17KBQsA7pA1k7jVZ
12D1RBItaXlZXL8J9Em+kMazJXzkrGnlXpsJraw/VIuHxX4viitbuj3FWs8JQubdDz2mKRsqFTi1
2ixt+l33uvvUXWl+0UOmI2vbAiUiVlnB+RNb6lKO9vLIIToHSJbvdEReG5myHvIaEmZc42SUbvfU
pOIuszTrwJlu7boVJ3axVZYxXbvEfY911HZTYz0VrrFxVZaF1kA0jYdiYqPF/RNFKOLC1cBuVl/y
xUkOXjmPDGQxQ8SScJhGF06kUt5JwIl5OBfZt8LoT4RNhmMTXzzcAsyP7rzGWp/tSnuT5Xot8vyU
u/a9Xvfb2DqNIiE9Zcq+hlQ8qpmyPvOdLxkDjEQK7UEnytO9vxpWOJdefkTGxILAXq5gLsWHOfhQ
jBx2ntvVJiivX4GDTjLvIgf4qrvyGlkivoOOI++zrlvIjSO2tbXKO9eOu308rCQntciI78nDyM5Z
FRubwh9DL8MRr5liOqC7ajZaa74g/KsOCNydgzf4zhNrnBGBx5JyYmvnmKw4JFKQxxxnyV7l0M6R
vabtAw9GTqZMkt0RDrGcEstHKd5bzd4pe8jLXkt+fII8HxeTCrrVibkH8wLWnzq70o86JfnSSN4U
Y7pLTLHlPPthM3XY6LkkNizTiqfEY44tR+mFGJ6bg66YChjNz3ZInvA2781O0OoYjwRQmXcs5BOm
4i3tI0fVlf0jrwtem/pemtYQmekwfQfVgdKptFb9gLEg2VCK2By0Rn1PPw6ZXE3dBXIc2ZvOs7CX
9rDkLgfjOhLclPwybxdeYnyzak0LUs8I/NmsjkU7LLvSC/iQ201FLMxmXYriMCALCxHOVWTBFh/D
glA2zT3c9H76ViYlg1HzLsHEcyCy7ilD3ni23Lz4MWi12LRizo9xoTw6UNtDBrW0wUpg0sbqsMWO
Wanv5q5xIj53CgHH+F7leUfAlM4Di9syEk1/tS0xhXZdxlsLBGTINHUgHeT2p5mjRpaVrC5sQD9N
eOQ7mwBwmp50X3XeM6qVi615M+2E3d2NGqWB+wo4zsfdhtZT5ovaimb9buQ3ywIz7ZOHTWbLhGXd
F46y9phAuq3ozuuy04hVzNSvZEB74QupbUtHvmEC+Tk5yQMkKy1MWafj2SrPbH5fzKw/9AmC60p/
UMKNTLPeD/b4bEjUABZXSax+LG7xrcHERRTkTvKxZ1m5g8azc1ALZUsUW3cEeAd6c6uS7GPW2zu/
kNuU1WiuzwHD4S0LtSOtU7bB47ErUbx2a3du7OLoL9Ul8cdtOV+63kZaCtKvbVnFOiGhohk4G4Cw
lh6KglfD0tt7PntKhydh5f6RCY/7QbDLdFKTSkidSXn+U23SL6UQ47av5hwJH4TOLVtmX9sqzYoP
BBh4uyIxFszjLAeHtBEmk3vEX2wHFLxNNftlaKm+JW6kn+x94qKRguWd5VsbW9Gxw2p8oj52vheC
kjHV4ubEXA95ZTJou6ZV6QMB3VyJKZ6QqJ/o14QCdukkpR8xH1820zTYodkbEOQUFxI6YHWabhIY
PfXzHVZpez+mhX43ySb/tmaqe2yaviGNW1Ee9WwJn6x6bshidrBdEcr7xwhgmS62QWZXh4x5n5dL
9yatRaFSMRlOaoz+b96Yet9q7fqcq9s8wrfHY28N9q9KByDbsAZ+8DXxaRPqh0y9y4d7b3A7jMYN
hUzVaeI+r9IiGul1nzU0NgeTv/pmSjX3AYiyG+Q4iQ4IINs9rpYubMQkt4qBBycfKk9nXtjT6nN1
lBm0hK3bmWvE+WEi7W5R4BGPe5z87N3o+8WK9EGz3/TSyLZq0vHkMcG7+tDfEu7+3hw5o11cVq0X
vzjT6B8sUSu+1BtJVcbUJ7jWoVj04lQXM+iE3DffzLyK3yuzL4/Y3yFrV5WiRmxxPyhEgxvxh8fO
cvtxh2h8PC+1yN+lX3qHRbdpepmt+ZSWSIp/KiSVe3Sn1lYgxEI3q3EgmiJwxWghEvMeMzRM9oJU
N0kwaThe1EkjgGR2xG13C5tcqh2fJACHBOBE3ZAnvLxaBbSxdb43lsbiUZqW5UTBzvJ2qhXpxWhG
xyL+ZlpzhNmAGXFR32Wafuen3ICrVx4YbD97c/WCo4wkaJLmrYXjqXnmXj2avRdq5FYGiySu0E7y
DzHq+sYRerRkbht2WqPCOe+vbA6JsAQO69rEOKL6x1Kfx+fSwCSvpwe//+QZbLZlMbch++hXRgNo
l+JLz8iPyk/rD02Tpkdw7P6mMCbio0g+31aJ9aZmPJvjZPDhu3JbGN53H5su90BaY3vNsmOOO+DZ
MJgE6YuynlWZsQJCZrJxoC9trVw3IoKkZNDm8oUxmf9YFAXes0ThEyydY+X6wQjEhHFa2Vw6icWi
LXjwb3GxG82N23BpBSo4KzJa/3G92RsY3tz8gpPcAd7YcqOELhGmfmptZ0uEbTLcGcz2GBVqG5+c
ylEsOybiW8huv+o1CzuCoclDJmArDTSZnzvkj3rX/fT16SeR57d816EOkNbLqMx49HVbEzNvGYMs
MFJEq7vOXJw0BctkIX0xILFjDEbqUe4NUZ3qITmisbhPRD8ea228okxAqOza3q70sc9mfbpjIBsw
OY4JGXIQRMQYUkJM0nA6SunWEbeFey4mu9gpI8n2NuCbN01yRKBucMgcLnonsiqNoJ6hBsTel90l
NbMpRJiTEVmaeKd+hCxD/2ZUkUGOS9RopbUntzY9iqysX5CR+qEF9POKnSjf4iJ131BGrTtHk5h9
4zYD8qAW/40gRXV1Jmd6yZ21fEKqZ+yBCA7RKOMh23qlb78Z7EbPiHfzc1kL/6kuBfabprSY7KHQ
oq+Zu4OuZdXb3K7y+Ya1/lzccvg+3by9gxrFUXNSvY9GICGYA93xMhZ1fhTEK39DOkHW9VRM086q
5bTC16j8e392hvfBNuKngiTMR33MuJimPqbeJbGyeh7N1fymHERnASo0HUIMhsvA9NtlP+akEBtG
7T7b8Ociry6W+8JutZPSM3oxlwfVcSv9KWYYHpD8Ic44X9dDJd0OGEKG481yWo7+nH2Oxjy3c+64
BNSJNHfaN8+W9dtQcG/q7Ee2kyatJ9jk6TuhjFIGJkn3b6NvY2+y1GIQ11suB5nkVuhVRRMKOz+o
QWSHJcnkAOpPGo830XlBQzsCr6nXgo9m4qJGIbA1vCx9LXMLIbdTJ1efefgvtMO+DrjCIv83btTI
o+Wm8U7Z3UQ+r6FHanRpEUkxX094Hbkj/MI79suEZqIB29L1ZpjP2E55ajN/Oeg3DGGvMBLjNCIh
CO3k4DxXQl65d3FZkAKNNQW022g9oVakjynioIzpaPRFVFtKTnwwtdJ/+tXkoISMGdKbGVaZvPpa
4VHcT2V+yOJqCms69XC0WaHEgnw9v3hvYqPEmZJGs2+FuckZ7hbZQ273PuPrmTKs+KibBYjUarzL
qrpv7a7mXdeSZ8+6SbVtInCmWrJZc42ZKTwusXKmvUx/KaYlSOA206i9jWl88McynC3cqkZP4rg0
1NFDLhIMpXlcaoRQpOPxc+V81xhlNDH1BpKUsV9iDbMy0YEL4LkFKEY1T3uHyTQElwdHvSCk2qwl
YwcmSh4xqM2YPmvZwJQA6UNAxcr0tdnbEsvqOOsJXZ/eno32C7Owaqi8bIzYZV7RZbfuVi8ce5su
8KHFzEjD7fBFeIHvn7IuQjld8g4xCu+15CvX6yiv3C9sXeVLXYkzjhLJAoWgEVSH1l4HB7VZDfqr
Im8vdFYHPsqfgvUvnEnELkk/REWyfDqGc+WQ48wHMsvf9icJ3KCY3mNBwq3D3CSPp3lbEyC2Gbpb
k8YijgOhsHeO0vj1QZVzUYnXAfM2FCMaU789jVKNJw1qAEbNdMeKyg8lAtuA3PaJlHHmhXbMd8f0
2vLuzDJK8vyjc/QLy6YfANjmAP6qtkkE6LNSQK+t6sbacQuRLVjWRSibaozSlGlKh4suhJ/SESMJ
LLkCgvOQKD1n8eNxtMBD0/vnolnuWMZRZRbNK5ucwMfeS+jGtB3qOtvpWnGeir0/YsYcBJa4Qp11
qW1SwNlp7p+TWANlUQ2kieTAq1pcn2Fvtsxd/PV7XGp3o09CEGf2HCZ1f7Iy0Gj4ZHzwSOBbGPpu
Szu90xgIhaS95p+JynkIna55U83yS58HO1K3RlSTZR7ixL4vBuvoJ37AUOOzJHX7zkqcu7EXNRM0
Xb9AOSJCdDaXS9FLdzc3bWCk66khW3nMCHi7XYDobLhkXP/s8BzAEHvyZdu8mrMiyLNklDuzaeRj
gOSz3NyzWgqtjYA6+04wenrChjKx6JjT7dAP97JQOydLHqqaEt+cjNeV3jvslM9GMOHzqiulMZrp
CxqBOqom0G1N8oLLrkT9Njon50ZtGsjt7FUTeTFPqUyXq15W9nPFnDHzTBEllVIkAKburmk6NzKa
lYVwzdqKut57ECnBqXNyNZT1v9k7k+W4kSxrv0vvkQY4BodvY544k0FKGxgpkpjnGU/fHzLLqkUq
S7Ts3f9bm9WiqlIpBCIA9+v3nvMdFGn+mT3xQqt9Xnn3WSUZDa5RsBRG7I2eH+6Rgi2h3IfLocj0
ta3l16VHshoqAoT3cbgVHlM7J2tKhmruUVEBldkwfmezQr+iwnVHS+jEtJI2qtAjGLNjdd2B07ii
NLgwmvrozO9F11vmyu2jm1hpEiKv/2Z0QbzunOkHGdti4Ri+ezckE699nN/QR2ORrIZ24xNBdQN4
L6b2yNs5frlzN3U8iUNhFzYKG+Vf5ZoIdzU4iU3Yt/RmxgxgPGh8Nq7rBMraMiycs9niahndBjNX
UVyz8WwzPDA7Y3Ltq8bGDZKxBks7ujKc9M61CZ3vzNeumP7clfhFQIiteEQxQFLarIAVPthyiHc+
7sbF2GzQmCxSsjuatjybzvfQohftD7p5FbR7H3G3FDddkKwT/RlLv37n5vZ84CF9EpMcSVqVYd3h
fY+3bjN192hDc3wAQ3sVZaZGhHC8r7xJv7CDdlyHkfutZSS6pPY6l/TFaLSz8LYZaCuzB0uRqGJZ
4HDhTlG5RzpuAeXxD+EAxkcEuKtMx31mDwcs3iU56By64MmJTqNjWq51J7dA2/JCRI6pKHnHhEKF
7mxb4q339rqhXfQIIjpmFoXL4Dl8oAgWuFrErqy0aG3DvoomDsj0Xx/BUtYXAdgkpvcziKlsEcbW
3bZizY0jA0oHfvWl4PRvAtMi1XgoHCYWTxjUQeSUuX3Mcry9Xthi1LRUQAeBsitv6ppYYBw2TEXZ
B6PiPdBQpuVxuQ5dPWBUMkUbRwB4pdut2QeGycwkbKlvQHH8EL5EYZGdaNmZ+7iNn6rR149d61SH
OO73DGyLXcTIHGzlhL81LRLECnMaSFsbb66eNNtetKdk/tq1lLfErMtDFybNGm3ouhMm32X1ogwv
YqrjDd4ys/tT7/KQh548MKhBkeNa3crE2nhAnPajhcV6H3nOW5ARBuBbh5ZWch9k2oZQbnYkX8GA
iFo2yQwkxmqI0/qldO3nuCgVdIbOREHf3/MYXLcpwZiF6b9R/YhToZqD2Tv2cbC1I6DMFH0CrWCF
hXKd4bGi5EA3mcQ6UalM+Vut3/v4rZYCocESXNhFHA3XnBquHN9/1FqMQKmVbu3Jj7YIjQ6pD8ao
KqkFkjQ4iag/WKlDRKJQGcd4emd0PvGMEwRsJdh60+gQ171amNFF0B5kupPxfRZfNEV1xbGVJGK5
8UbpsPc7yUaWDesiGHeitRdllQuYaznKhAwQSHVh6cFVZxk3rUZ/E27kGsyXRnGjrpAzDoupxwyv
kjfcUESpIsLQc22ZD2QYEl28M/XmemiiO7tJ/b3d9lcGucJVn49LS4yXbczgqNRfPSdkpQ9DwnLD
xl9G/IEr2fr9An99iiyBnF2oiqtEftcr/Z1SG4iTm80ZzhttdO9UGZ04Vl3hjnnN8Oue3NpSizBP
i7XwbUQAmn9E3o67XE6PjW9j+itADmSXqZbcKB/ZxMCyNamDZo67rLGwa6h6i6bm0Ktarfj6wyXx
Kou6HG86V78q2PN6/aGUvJgZHsO036Zx7SLf8ddpVd/xsy4olNKlhzNsUXvqepyHjoViZSYo3MdF
e2Xl07EdxQq8xcn3aZBlE7uG9IJXEfgXqITVQuiChnCS75F2Pkq2zQU5K5ey0uHsXDtzkx50aWuH
5AAjxelyor9dk5e/jfLpKkQlvujN3FvFrQSo0sgnVeY3ece9DIPaZy1TKX9bTmgZAvKFUqgKJn9l
yzPdM8DXmvYVc/BClvoKO2biXCpFSJATzPG6F6UH8rAMNviT1kXLe298S4QxLFPnpQ+877jB1k4B
4iNbo/i7H0EcZtoFdtcDo+Glq2u7tpNXYQhAx3NLtuIoogTEZgjZel3Re7tzcl78mfO5IhqFdpwz
8Qjo051ixntf1pBWCjmSdU/K6r2Z96iNatuffZe2nh85LB8sItY4qkF59lvOd6Nl98BCjZuI8wcd
a6teCeiVC2PS9lgl/V1puG8KccISIwlqBTGBDsjhcQCUgMNYVksnTo2lsKDMFJELv5pDEMomMP/Y
7VXXXqFSoaLSR/AJCfZvL9du4rY6aIl/U0UAr3GZBloSH6og3RIT0iws1RxJ4QwOytL6DWlqjwRD
X2HS2xs+WrAiAY9JOw8lMI0l0DtJx/czHFN6ig9RXr7rOi3WUXLuhG4TUJSrO8kKuArzhqYX9u6t
ZlrFEUHVDmAXlIbpNhVigQUvvelqK7qBI8okTYEEWBQhxZRQ2qkI6k0aN1dTKVAiQVgIp20z/mi8
8kq3b7Pc27Up2Ig04RxXMRNOcnAeYmuN2S3s1oWA56HiV7RbG8p6HO5AgzKWrn0YRZus7YC6uJuQ
9lvpl8y5nY2KAGhBX8sKHX/GCTLMUubHJitWgXXvxPUVdvgTDLfLUIAUhh4rzb6YfzXrmwIGtm7h
IyybNhZnrXH8pen4nGX6HoXkcmq5OxDPm9C5D/xxGVdnC2WOZ8eXgeVv/ApMwCoZTkRgbS3/h+IY
3o42edSzPAAxGLogO3kXxbzbQr2P1Rof/ZPTDBuz+RFYG90snpKoevZG7VrvZ5kBaOQOiEdARwi+
d9WcQA+Ry/4MeHNZcNyMWIbLZkOW87pBZZ3SlEmcb2mK2DAAwUVBD5ohPBDGuCokbr/SDr37osxn
MRedvNgCF+u0ib7Hf0D8tlc4+m2USP+u8uvyOktpEBbAvPbI1dUWVYdYCrMKX2DOW9us5YnWWtah
ZVX3xppZfR4vSloLzCFD3T3CWLFmNQG3OgbjBT7k+uCZWb9tUOqt8zSzzlkoOLwNNUs9UNYaUqUV
r0l7vSKc2/hmS95gG6QLjdzEf68t6e/1mCU6svT8sTWabqReRUJfRW5xS5Ses5yS6CrxUTXGIaG3
cOXc8TDIKOWvr6+BqsTI6Dqx9DNgYUbNYM9+KpW3k2l+F1Xag8Tiwsg/+eaNBfRfnSlYwiJKqvhN
rVsum9V5TmrY5qOVQyjDRZZyTMhCbem4jr+gV+0dCJktYZokP0TkXDO8OxNdsRdB8N6Dhmhq+HEN
cT4N4byULLeN6x6UR5+3GOwrJent6p55RQgtnSYFY79gElZ4T6zygFLylh6xuUo5v3Q2Y0EJw2BR
6rwtfbArmGpYIsfDbjY3Yz/Mw9L0uuqbHaCZSz+xrkobzI+wb81eO6C3ggBQbVGfQg+YcXFaO2k7
xJ7XCQGa1IX+3aBHh9Rsnix218UIL3cBpdfeFYm2oV/ag+cI7srBvE518ts1utS5aSJFZP7YMrYx
4gvPy3W6hO2LHb8D/9CWOsX9klMqWhJavmaMjIuT6HsT0M+C+IvaBQElWdcrgPjJchwoTpPOXgRa
cAkH+MZtGoYwk7c1h/h7q2L4ZH7xBu3zxdTBaQVOeKgGgd8303aEtTfAPIZdpsEGtkr0l/5BOYyB
yKJgsu0fI0+dKQwvTQNIVVSF1wP0lSQYLwkdWIyePSzCND3BHD75ueny9lU+PYJ5TTbSlYMn1UNL
tshqOiQweXQwCvFTMcmtG3QHwxrmAaO3KDK10vMi2RY2Rxav+T4W6VXk1ez9bnCnB6jBy9JlTund
Ygdf6on4nlnj3mraqyaLNj69Ci8o3oWFsdMX6h7izaKvS5q9cg2GDlRrW27dDFu+HIG1NulgrqdI
KNJnUSf3iXU5UCk2qXndpfXeidJqyWHyGTs4eF1H+260o0Wb0XiPjFEtAaUcmIKjRHfb62Awrjw1
XArdv9J6DxBG8yS0+irrcAcDEpPqRbWbMNEvGR8WS2Tia2xBcLuVWiW9Pfux1zHI9iQK32zGowbx
6AB5Ir3zlwKirGZcQKNZWDUtllTsI5prg5Hcju2dK/djKHZult4M6Z2ItVXTOLMewPYZm9nVkkMq
xzYv3vtqOJajjNdBL+zFAN8V6WR4BFCQrEsD4WiYcxIy6FpNU85YiZMtHWWKWzhVw6Yo5TaCDUWW
Hyd3Bd1BjxJ0Oanzqk3pCRnIHT7utTYZKXTczoSVEN40tcmAJhqJdaJv3rGnLQ2/eUqK8YC38NWv
moOjjFtGbSsZuRf0OA4cV8cF/k74Yhxwc4cwPb9L5dYsyc/I8u1Y2NtW1S6zocpYRQjJt3MA0iLU
cHsydpjFK6gVyrw7ta7+akXtAj/EQ1mkL56EKay6tzYpXzXN20L58VcIqQFKtNWPxo1uNBtQPHvr
rYuBMOicfVj0aK18OEg1YykY1W3EhO9dJ4J7bcm3OnYfqiG+rI1x7nil4rJKylPTNFdodSEvVR2K
BgWDM2cdbUmczANakPmQ0H+KEvDDaq+X1XPSBk997ZlbTo7HoTfOY1diJ0oN+IoolrtYu9d5tQ0a
UNtpfEPCC+whZ5X0hbtsXeeZ9jHWQMT/6zAor9mLD8Idr104WBQY21mlIRNjw5C/X1lpMHKL8bRw
+UXtUZxgPV7RspPLIA5QwfbFCYJHw/+aA3yM8T1E7c2CT+ZA77arRGdSm2Aq8jX/VNWFXGV0zMiJ
JrogrMN0KQG3LvJR22Pm0hdgJiYe5eEAbDPH50XnFoGKsSmwrRmEQ5y8OAiWfEfpQ+0ky1xoL1PT
oIwK7ltNbo2w42/sAI2ZsRscw2Dk60MxvwBYlPM8Qshg8LCsoIUumwrui8e7yvagbQs0PtvK6awl
ZL93KCt3o9XSnI4Efbt0q/zue+O0K9c6ZQUjmLHiiw6icAW653tWDSeLc0KwKWC2LRD9k+howxEP
VwxNbbocdbceO7xPYxY8a1X0YA9WcMwGJVaxSOwXU4Nunc2AJOO57zlnpQVGrzA6hSPe3kH481Tq
panFtxwZpM0kNWrsJa4XA1VRyQr3NClkE8Aq4AeI9OQNJcKGcG+5cAmy9KgpNGmMlK6jxFoVoKUK
2GXLBA1E4hWLMbhq6wsVXA7NOZSRhVvA2cMWPfhTtSvL7tbFngvum1fLNrx7u3EQS7SIYkYDWaPq
D445PNlR6VzqMO5XTHTvpgLyGXYFY+gum1Del4Kv0BQbGVQbi47Yok8dbdtoVDm++c3LbyoN0Vuh
po1mejA6W+ZZaXBb0pumJTdzwG4MlI2NPzxCc/1eQhPaNn10V2vxjw7loSffTMqGmqFvb4N+o94X
zVbrIR3uRxujScgUNk4u5tciyjdJMC396AFTCT4eNOMnjj+xtRqh/UBcoG00Iwn1jTmiORzpGTVp
KA6Z3epwHOJTIJGGufr6IVBL48qeJ+5pRsv5pgyc4D4ENnVb6dwoolT9IAAVvck4m3Yp+bZvsUzi
dRJ02d2EDvLdDFx2GFwUgL+L97QPg8swtftxJWzDYvQ6No8xSq1LBLXplgDwEYVBGx1HrXH341Sa
Gxc43WmkBDqldhy8eFmAy17j3Gp6OJAMZpqb1NOrnUay0qJnRvrUO/4zQaAXlR09y5JZkmjymllL
w6BHk2KNLrA4dQEoQ2wh8G/MVN8bdXdG8t1SQNEFXZtadpZFbDMsFyDWDQhSDDTj18qvlqy5a2K8
NpNhrYbWWQWZcZXXAZaRDjGbc65DNKZGmJXzIepaZgK/UMb6ZjJsvy8Blt20isan+ZxTWCyLUC7i
Vr+Iivi6jG18lt5OowGxo4+kbZkwp+vSmsxd2DXXZShvEbKFt71TwA6mBw6pdThUaKZXQ1JjcUna
y9wxnsKwOebiR9RCges4gTCZgVLcN8zno3gb4+8cmFF5evjk6hc9COWuPxmATCUzF9+5zmW3Y0i+
KCnspPGm9cwWA20XtRrJz+V3M3qZFBiVELq8v6QfDHaO1AQt7MZNq9Ht8/FkBaJGUuOO07MpvWOj
oz21HRjOHgN3qkV5iIH00Sm59COiIARD3NFHOCjCx0p5zXx6KVlV/NUU1WtroGyKMuRZ2vVsqalY
+AS4SbEHY3NdgqDGnNmuzUT3nmJ0jhszp7CGYTn0WISHKQfru+2K8JiH4000N5OGKPPWvebW+7FW
nHAHnY5zd5e06uR1riKLRGWryYUgJqbIXyey+lal8hlyLMLfKn7xdM090xsMNiacZBRw0DxUr2+6
bJ4EoGSLCzAinWVKXP3u2ojnqqXCVla6bK4zMmgBdmdJYMDFDADqBuNxaqpj3SDTzextOPoIliP1
qgSLJA0W7Zs0BgPri+1fRA5WV1ebjlreb8nA3caaM3Eyjt0FJMgZOSb6RTbNWD/lkZHBDLBB8qqp
7qJsg5Ns3kJ4OEs6U2Jn2eO0bIfkmU2Xl6dHD5cPT9mUr/MMtavLps6wHM+gIlCgKynNUuOHjH5U
RY0SXaiLXnICaPkfNuJRODHtTVJUzbLQa3quSRKxlPTuOjSL4BJt3YLVWTGLwLLotfmaJJv7sfHz
teua8i2timyl03Fb+UZxQABwUYX6mRk3PAEr6RFf2+m4jpM65VMwqP3nhov/16wUwgRV/5+9FPfk
OHwwwP755/9lgMW++ockABSVhW47GB8BO/zlpdAMqf4wFcloZMSZjsSS/28zBTb5P+Y/DdEF6rRj
I8P6twNWE9YfBv4qE1IKwBSL1Nl/Yqf4jDSRriVN9gA0GGIm55izQ/anPDxm25EdIDd5wG1Hdjpr
+F5FKNCyyPFvbWh5O4EC+Z4G63zIjlW+szLBwYmQ6mWpdxCymgmz0Uwi/Momz5X/h8Jgz2wCA6+H
SbiarhC7zCCDnz5ZOhQ6ciitefDYBFFxdzOFuzSuS4ek90qzki8oOjMa5Zfr8XOQfWgC4P2MCYB9
1HcTnvcHslvaNXE6UBii+qtk0k8pX3/dFqgTDCxzUAKGmY+3FWBRNNheu4dCxvEa5QoOCbYbDZS9
6m9dBhPUg+AfU+GYqwY7LzLNqv2CZPMRAsGHcCEkucIhvVSZJo/nxw8RxvRCPeXmZ83Wxh3ZUdrT
WI7JyoUD+DhWeoP3Pm2vBWfmm8ryzNVPb8j1X1/qx4CDz9+1C7EFa7d0cApZEHU+Xl+zbNIec2M4
Zw2TF48NZtlCGrlmckBqrS073AKROJo0fS+jwXpqEdx8gcr55ed2ha1DwbAANkmhzy6nnx+vrIk1
TqB+c64E+ewqhXvSVNL54irzjXx4qOar8P5KwXtGHPynGx0GVEhGQEFcOma1FyFiHT1o7W0VMX39
4kudMyE+Xkspcjtxo5jkXwNR+XhHU9H1BkL38TwatY3Eq4kvtdwz6ce56sA4MpjPMIHxpBoSaPrK
2aKbanahloWPHqSnlKAzhHG//1CfDfbgnKD68LTpusNo3/6UYwHzq6QUqPqzY2q0g5jTV162iwb7
ZkgoX2iVLX9/wV+/8BkdYPO72qyPNEc/fgnCnazOKZLxnA9QMVriyTBk9hLxRCi/eIp/uRRnIQMq
BrgleEvQiz5eqintsbaTvDtjZUFVHlqSEVIXQDqrxRd3xV7w8aflUgwq8L8Y0M11NfOBfloLs6KM
isDr23OrZekGg4d28BimLomGsm/zEai5Icln1Rgprv/h9zlf2SXGmiQhg+d4/mQ/XZlGR1BYMXrT
FAXDzmioTp0amTI1TfDFpT5BjiQ7oQ6MQdrgmpUp7U/fJykWWagmMZw9yzvJOn4yIGstBgmLKKjN
l9/f1y8PJhdj/3R4T9hq+VI/3pcswPV1+HnP8VBg5LJnzTaJTpj4xrQ4TdCZj23m5l88Mn9zVXJ8
ycZh7WWPEZ9+x2qaMBHIQD8jPPJewPf9MMMq3JoMOnYaBR6WEc18//2dzl/bh2WBAsPmBwQpw83+
xcD46RfkU1hIHkv93Pk+uVI91fXEX7D7x1cRgkXOsqgoJBH1H7/PrOsV+lVvOjt1oNaBXRO8Zg7e
5vdXMf7mGeF7w9pAtUKn0v60xnkjuN/C7pwzUu6LlCEkcOCl3hTXyH+Rv68N81uDxE5FO9yUg+6v
I33cwSZaOD7lw3D+/cf5mxVgrhRwt1KPWdRwH28aNlChkWDgQJQnB46+NQKqlZiy/81duxQLZHCb
0jD0T3dNpjaul7FxzgGSkxCY6MI8hhfuXW+tzRu+BMi/PyY6Ja/oAjz1xdrzdzf588U/vSk5Zn3s
c7VzztSF1Z7mCJng+E+/R0GWPNsEfAGbzevTJTozA9aqRc2jOejJNpmqlHkk3ZEIivU/fk55SHnx
qSsNOf+3jz+Z1kNfCuJWncsefVyMgGdWvn3FnJqPCJ9eOozLBnQbngwq+M84Q+wcVehKXZ1dPGgx
KZh58+b3SeYtvUhGyDD/BJ84+VQe6Lal26JpgvcySxgR+6hfJQhay/qmt7OHwCC5ExmnZmWvqZ0V
MMIaA2kk9DHUfwPDwwZecSK9xVTGHHdds5mJbyUmVdLiRtCuzSokuidf9a2W6zs/JEZvgY/DwxUA
zOIdwFv61UL366LD/UPvcWBSwvL789jx86IDIsGfzF6eszrJ10j+MSUVAGV//9z8UsYqMfvNOSdw
vregb378MTNTFyS/1+o8AplhoGfAd/eaXAomfGG/D0prbE4YT6bryItRLhl1kl7+/iP8uiBZ8wnN
FNQ2hkV68MePMGmurIdQ8892L9R+GFo0Bnoc7zSCPhF5gc76/fV+/WIZJujU7jrbsY7T/uP1cHuW
qVE18RmxKn2jydKXThrHq99f5dcvlqvw1zucL6UJBODjVcRAMAPj2PgcsFP7jPwK4Nxj6e3inkya
zO+qo59l3t4sB3JrfL/4YkH42+vPx1JaEhyB/9wGfnp8qtG2kklm8Rlrd3hZNN03jWzfY5hT5Dip
plbojxAUmOT1Qjbyv1jxPhHjWNHJDFe2azoAqMD/OZ9uf0h6uCGBE50TxGG9TodQd6qj9JlBDOZY
3EcB8jyHkPUTeRcZopgp2ZFla33xbP3Nbz1HvzkU0GytakZx/Vx7Ca+wsHbwKxjSnbZD2NQL0eb1
9ve/9d9exdQpmeVsZQOp9eEq/UR+1wyQOudlQ5RLMkBLB2HzBcLyb6/CeqvYtRX79qf6IOlTCdOY
SASn0WaxRlCsUIvXX/xyn9CNf/5y1HLgI3VdzBXepx259Tqw750enUctBgAV5/WFhvQTbwI5Ei1Q
BPiovUDtYKnHvC+DiyRV6YOTgn8hbTRc5p4Hay7z3qUcunep48OmvymhIGhTBgY61pjkDybeCLup
CIcLY/t77cUGqi+D2fjvf5m/eQu4GZt0ce5mPq5//GVApyjXBP58Tqcy2baQMJaDR7Ol1pjMoyPD
T+blL2Qc3RTd2H6xBBjz0/WxbmRptYi3p3DkV/t8dMvx94QF5+5zllQ2Su40QqpaGPtKB2odF0a0
Hc1B7vqy1TdkZdmXeeeNtwP97g3zgeB/8S7A4lQO26mwrc/fhUPnR/VpFp0V6uA9rdV80wdW9sW7
8Otqzj1TG/x5HVpsc/3+07pDps1QEa0QngHcxHTRh2BD7kG6R2Uw7afcHr643t98yXLeN+g2mbrF
O/7ptUC3XfG4VvVZ9d23QtoVMWJizgRxxv00mM4TCpon2Ef+qkPwtjdaHVoBBMajCWbni930l9YU
fRidCowy06Vpac1dx5/vPghTmUSY0c++JYySIU2D/KaA+e4rzGM89fUjX1yG/96aU7sC/xyQcvDF
Q/9LR3L+FOzlNg0Mzkq8yh8/RanxO8embOaWAWPmpGweKU/9fa/n7brXmc6nZHpurSrNNqMdJy8N
vqt7TxNvhEBe52NzO9qV+qJhJk2u+tPbwF5A04x2Lc+gAEqr5n/+05Nh5D1SB9frniS7/clvi+jJ
IdKqR6pi2mJRyRn0UFc1KpmxH200BUn55JQjwTpGRCQ7lhwzuSyz1vseMNmsOXEm9oUDYB7VWY80
D9DBzCGe/M64x/M7NgjSgvyqccjxZuSk9CeB7xnpbdNn96XKDR0VkZ1c131tkDdnphH9m9C6F3Vh
AvLAt60tq9wvgfMlwY+cHfU+SXOUdyUBwRF0qUCNgAWg/S8ELILbrtey71laGefRVYO9sFsC7RaW
6ZFsbDhR8CzgjpA4FxCLlA9OdgGE0P/RpQjy+AtE/mJOY36fG4H52kjNxAgap+LF7FxAXsIZrBdD
+eWNRRRzheLGJpiiKHSK2Yln6RQ2ZvCjUDIlrainODfJG+6YCavqXqtz5GlpxFB3CdQNk18eFNE3
HTb1X0eDf4Tv/P+TBuWys/znCcY2eM6ef0Z4zn/8XyyoP0BsOibbDyhm2mpzIfiv+YX5h4ClS3bf
3AFzIHxSfP8LBmUYxABb8x7MDmywpPBv/RvgOXcIBH2zGbxpmcr+J9MLLB0fX0v6N4Tn0hWT1C9K
MWb5+FracdEB23kGPEFwUFDoyFqZf5IPaJih9oDVUjuloFcIawyGAp9ArWOGgg/FzBmQZLEnWAmN
cFPKaOSAopvfUDJFEaHjqYVxZKJNu4wCcJlst2XcEMUQ5ua1B6OhO9TapHh+06gdmP025B8ewawP
MGn9seSQVsZxd/Q6MiNWhdNyBgvyXC1bTAQkpCJ+1klLJWztALe8Xg78P829JqVxQ+FpNqu60d+E
UxT+SRublvqiHIJoS2hb+RhHZkummTIkWuIAktFuIjvRfk7GadQviZoSxc4FYlTT9CiIKB4Ms82X
kTC6d7hJslwrjEn6Po/C2tyhzANcIXMT53TUdq6GlRAvXa6QCa/QXVnbQnYdRBLIl4jDErK2d1FN
CO4amm6BVh0XLDHkfuechrBnMbM7z37LjEw72nbmAKlBxO8sTRWVpBbrk/3g4nEQBHcxfsydMlLo
8jvGSnZcDvoaO0aJhTZMnylBIRa5LjGNeDPJKLb9Mb3F7IiZJ4QUD8IXEvwD+MvozfJTP19peRFe
FLqb3khZtHM2lU6eQKjbQXUaJignGz8bvbcWHbsGac/RHjSvCXz+NhfiA4PliucGag0JRHmJ2xsJ
bbXVHCMm5tVTQE4ckOMvVmShLCnySN7p6CIQg4awuleeP8ATRXDVpetJAoPcdSOi+YWZYoiyrZr8
Kcu3qhdkfgAOJn4XaE1Ki7+NU55+L4goYb3D26uBEYXg0WkDNsxMD4KG9NEKgVSW4R9HKNnvOZqh
7AAWRXBHGGfalbAxZyyHMARMZvBkESlHnih+RiJ49jDNaKA6XctHjbSab88INE0syjaf0TVNHWtA
hrI0XPpuG1xPk4pYtUMoHz7d9Tfm9DNgyBbNC+6D7KmC/1SvNYWXcRb2erMWuOyPBV66l1Syv6wb
UpFu9NCliaGNdvjWOoVzaboV+U0xMSrFckZaTJi/XGRqVuWnr1ojyZrrRok1MEzSgXwuWgcP0oNx
wAS/qwNKMfQkRztvjMeEnfMS2v2sdUXDmS0rP2tjQLRtfFdUtY20OXDyYour9Oh0dv1iEoIaLP3Y
8p70yO8dkFUOpochKoiO65vKfNf1OpodNQFA3HiyQgsilC3gKcK4Dba9Hlav4ApjPp2qoHHWY+JV
yOOaRpLhVqOqIn3Nf68QPieoBgVbKkwZftBQr8uT59mTDjwHttO+J3MYW2LJWIaXUyGOVjGo8G1e
ddUd6seWrmlQC3fjdZYeLsrGQbFpxRPwxliFrxAvnXSBABsJAYwf4ivjyurXVQlue9F3noaotc/e
8Rx6jA3jTLx6Esz6XYg+gBNN2L8H4NYYhqCx61ekcHjhki638eTGlnzCqdMh+4gN91yFVWdTbMnk
u2VH+bWTz6ShqQf2GQY4YzbeJNTz6OCiXMg0C9qFkhbmTrQkb2ZtFcOtB64GrzCPZIJhw04P8ECm
ad36g7bwoIzXe4EvbF+hR6DU6W1FzhDDyJuCQcsIOc5y8YwRM0iISuWgi7IoQ+oJ+bj0AVjiPGxU
EG4TNQzpLksLp7ptTOGM35LOi8sDAw25Z9WYU3XQ2RBqnqMPBjqcy0cwzm5yacpWlxsNtMx7XEP+
WWRtY6PjbibzwohRdW5prKkXQ1D3zQ4YBICq6qsroyC6cVGpKNsg+o1JIOzo/fI4BqxppDDIRTjl
xEyOaKuu3cmDGCftqQZLazeoG+N2GNFf2LE77Oqqm027g3Tu7XwAWtGBV78KOw/sMK3z6jbTklEu
pqq0p3UERglXVJJYN2QZDoiJQlsI1KoT0mTc6ZnEuKoDREuyRPC+9IKZapRVzX2ESxyPgYNpYjHW
hn+ZELn95++en1rHrUMepbR8ZTOQGWk1tk+eUx4Rd2j7VVzjJiCSYEOvZmzXhcOitmgKiX0qR9/r
AAzKcX8KMzRq/EBQiJ6Eq5WsktLSoIWmMa5xn+ez39dFDoO2z1PcanEpSfiqs9I6lxTuxbqNehEf
e2vsHqUYgLkHAO/cTWzAP8YCVEQ/HIKPcmPhCV63U+cNtXHGpTencKSQOfAKk5B4U1RepK9yNphy
laDleiQBesCnpfIJwTS9CdzBEp10AVnA704+FkVrYZp+8D1KwfVxB4W48Zt+fKetigzbCtISGHdH
z+27HyViZxhV2F5m6KLjp4GPZd4D3Z5ingrdJpfQHnCP5r5rvpWIQReSqNFt6AwRtnw6dYQT2rQH
eddO6WPW4NMhVsNo76GwsqggNCUQtWLNLVYqKcGceI2LaCw3puHdS0w+ukWiE6Jh00PM2VJmqT2p
JXCBjcwLHsmwT17qgPhE/JjfpTtm18jhYeuUUVLdeUFZaCeO7yx5CYiYp4IrQWYZO1/iUDOwN/Tv
+DtGHDal/Zqims3gV1nOCR+aiZAUHzISJ6vyjL9aNv9Xdf/XTLv/z1X3oq3a7DX8ue6e/4W/6m5T
/4Oqmv8wN6fHLf+HwSrUH//N3pksyY1c2/Zf3hwyNI5uGkC02ffMnMDIJBN973AH8PV3RUnPHpm8
KlrNn6lGUikRgYA7jp+z99pU1YFHrUvTmxkYtfV/ym7D/hf9Z/4fpkW57tO7/H91tyH+JQCgUq5T
yPOfs6ToH5Dz6cP+Wnh75+EFE1/7rJc5A/zP/b6fzsPFMOUGZqhnzpXm3djjPiWkdlMauXmax+CQ
LZU4ZZ4kPvTsKdCv0L/qVkYOGK2Jd5rnPijngWbqBvYPPIsKsEi+RBQfvMfsKDDu5frQLfPOHOpT
W1/0MrlE3g+mYE6tFyc9Ofa9ZXwlKPZgy2TrDAw5pkkZz631vSMKW64XvU2sBPz18RsCmgteyOWx
GfDEwVrpo7Yw5W5g++YwvvWDIko8SC1e8COBttNYIFUmuoFl4LRFPCWcAuAj41+7gb8CwWacjpUo
IEu5kVdcEx557673nL6hwnnpQ5Y2m1TpU6+MkwiQSBoh1CDcQlZ5zmeUMu7PWj7TYksYCrgOOVFS
Q3/AfbknaSj2x4qBjnnR89ZI1JtCGh6neoToFhpx5qXf2zqIG1lcaXHVmnbUDEdO6eTMYx2tQoBM
qwOnS/H5x2lbEHZkNWmcaY32H7G9YZBlHcTTCMbRXrZafhgt3qD6Y8ocKGYYp4anIPyeASBcPZzH
ZGDf4wS+lhatnhGLNPgMGUEpvSpd72mdPe/gWPQGZzMgzQCMUQj8yxVnv3z2IxtBtwDjQYtMM9Yv
npHDEKKN17IpDsFCIq21gGw3bL+/MnPYfHmRnoz60hYw/t0vHmZAmAfG61p/K6DZGv4VGsmj0qWz
hcVE+pdlw/Vem30F/fzCc8QIoPN8vHKJxWUWBLwkpGLK6Kv1LvSM1DUfGfwRvZg8WxjMLF6iDKtf
PByP7aiv6wno3Qao14lwrttQrtk+DzDIWzk3/wgp8Wz3xe0tZovqrHKuHCVQ5Oud0MiUrRmgZ3/R
QtNIi+lHn1Q80e1woluyxWB0JGM97rPhw0LrCRh0L7BogE7dWX2bw9+y8P2487xJ1wnZdXDlVcVJ
8x7uAQr4ZMedqz1jb/hTVIMhjEIz3Vtqocgm16DBHT1B6tM6KoitsSp9ZnedHeexDrA2l8iha29z
7vnMa82xatkbHcnWIr9J/GLrlwpQhnXHNC8ygwfitjfmoDGPDCHh4lc4WY4mjvUhcA92ilPAN045
FgfMj5WR75rxnazO0Qel98xxcmOfnVVJtSWSL7y1yDE+ookAnMs5YjEuOtJjJlyPzfQ2c372mrvJ
7XDfSZ5Tc7ugur5xagC+Tcbk3tT30+zueVXdiM6KXMz1joBVbNBIo2C/1+1LklP24t9kWByLTMVh
Xo87E90YjabA5NzIUuJgvqUENtaXnD7a2YJJStodfUYE3pywzEnv6BQ081G69+WYZsDexLST051V
IFY3oVnJ0yz0w9SDShrvWhY/km8Ze8RKk/J2wCCCd+DGVumW9A60bCA8VqgvS/lNMpjNtKeihAOY
nXfARljuhXd0OhphJVrr8tXL7HPRHlUUjpN6nJP8CyEM0NfXhqfqW+PryNc8Ik4bD6RNLfM32eHc
5/BVZ6w09AlRn2E/tp9qTd4zy7wzifXpNRllPxLjoynB7lUwm9175dl7WdxBaWOLuFZuHl6sjvXF
JcjArZpIWek3wjGnTTU+tZ7bxr1/JpaU2AI4tRanDDjw3MOxGZbsFAh9Owz0yXlcaglg1sjIMPKz
4qCE2FWLVnjTzXmXoUlw12QzzeVGotHuyzu5gsb9GhokGQETNbNmR0MTqK8OyeNW+54TEh9eWIw4
eshZfs0wZlhPJK5drjOevGMm8VGJ4E443eOIQSZLh9dO+Hs8AwcElmRV1o13rNqePT5Nw/UysAYC
uQQKaRcAlHTXfpP1OSWTm93iuGzQcfe3fh2+IfYmqVjeMdQGPOGZryPvmgFg19ugQToaTWhROY7b
XqV4UVrqSmH3BFtmN3Xt3tnYJRoI6QtfLL8YivJ6SOrlLSyQqfTWMalHIpK9uIPBsOtkrq7bFqEp
7WXYDdhI+lWahx4o1LbNG/Qk6Xjf1xmadEa+G8l57NhrYstwhiv3Er33/OIN+bhPw2p4chorcjCC
R5gGxx8IcuwXyxzLwzB79Ji9UVDX26A4mqWBFdKdEtec47SBOJVUYqvGMdmPup4Im7B2Ata+6IP3
urPSC2Mk79MLTGINdUjySzFNp0r501Pi0twIhhXlC5gQ2A+uinMA/3jYgpcMIEKeIb1Lw/yZLjWm
H17+oa/v3CpkRWZXIJKeSFLd0ikkzKpNfc7g1nOIY1MPAmCsl+7LYb0F+6yP1WrHhSleQLskUM/t
udvN8oLJ84eAjrPxW7P5xgTOP6VjAtE08OiZIXEt1ogHi/xsymPWU2Y90ew+lWq6WEQGdnJ9kQDS
knV+z2UZQF5zAf7lMw0P7xj63dGSQc5BhR/Yh1fdw/xEDkB/wjUkMTkVo66MrIc+ezEb/aV17ZeO
00xaEt/cNurI8eEWKPaZ9foy+JpUyyGLPXseYtsyA9pR/aFNb2aJ1p53/+iv59fLpjPhHnjuGXck
AOjWOZ5A8l1wbCPXhHjOeWS6kLMXfNRBOFxASRnxr8rmuYNhtlsWcAC9C1ENNy8MgbA658/kMndg
K+APvZOGQ6C8GMUNKdHJSvBZ5uYxcdnTYyPabCuKPH3zRJ/BOCNCw4q6TCx4ojyX1ipVAwd7h/gO
7FBHbDW0EWCL4FDv7NsmERREeTFeNbr094NYxF0wlFg5uzmbnrGui+xIE627Y2iCX3l08ONsFuXk
h3LMORxrUq0RsQwbu0r9ii004PjX5DBd6Rm0IbEXHRWlPwFcxQ5RwvXtWUew1Qz/glU93pSM9F7F
wtA2HGuJmc4C2937o/tGK631Y2KX828ISAf4zMZE+Iqb0HKUIPWynsnqju4s5sGB9+spULK6FJNA
ilOUEnL+5G6FSpddiWkMUKXt8xYtl31tlOuFdNL0ziajOZIWlGCD/KRNKd6H8BHp1oVLefEM+Ho5
SqG73VIyw23p8l5yytcPxpjNr4JPf+0Ri0s8EHLrsAj9bTCO3l27LsFVOM7tHR8lAakw3/tVouKa
LJG8KYbncrHCYwF3FBLLJEZ6Ysv6Pmmb5ojlH7sErkDI4OqWlzFsHsZNcTE7ZGpo86LsHON6strm
G+m+zXPmt+2lq6XH0iuIxyFz7pg3SOI5UXcTWD3ckKLInkYaSZd5B8IDFzhsyS1tr3pXOD6AUhfe
ktmQ92e45RNkqZfFwvEaJilWdw8OfjFsQV1ab363tqcUXOt2aNzlkTN0+7WmE/acI0zftm2pDyNk
9biysjFOpiXZ2UvgPflNmBFC09qH0OMk2vfaKPm5qK2gn0MpKdO7ECsxZKcpuRJDP12gFyzuReW9
5/j+h0a+aAXEKrhb+/E1Sx97OgNbM1HlFca5o8aLTAln+YfEpc+aJhl4mZAOnFaPeQB3oB9AJbF9
ZZdiFo+GJEVnNfsrI9EcgJIAYgyOr4bu6Q9i0w1yhpYzedW/tPv5YSAWXJwLEmpDyDzc3I58pssc
DjHw0vc0V0BYCya+k/9cKNIJh1nuVOHeJkKPJxyll0X5gRQviJcqv0+KUd6aBW/ipMibeMiNcluk
64tr2C/0IShti7S4kBkBMTaO/FSF99jrIrZBvMgrLDZH33mu+QLl9VY643iS48TpgGzb1GrsfdiP
T4sSr+353GJzSEn98mTZ+JfyBZICJNIr5c0cQ8Jzzlco5jnOfB4ULzwFo189sJlSFA9A/FtcvSAY
JhfPhv2c5vNwhVTaPiJ4C4tbP8TSu/Lc/sCG0sdORjIm0d1AUCwjuJrpOOc7w237Iy9ZCLNDEuod
i34kuXKarss8B3+sajBQdd+WrIw6jPO5b+J08Gm1tFiYABMzHYD/q1QEgtXa1sSmco7Cz365rBKH
dGuOw3dF+qYmtrM145rnO9ZDm30bJdFQi5OdusUYx0upKuaV0DOmTauHAzTVZNp1penmF95Ie2Y9
uE63fjHMtdz2dBC9xfpRmCCwp96PMTlLpiXeK4diECvr/DVtobtoIw2Pf/UR/n9H5f+c5b7/vaMS
tWhtv/0aa3P+f/zHi+V55NoIZE7YXbwAnQMti//MMgPrX759VvCDUSPE5q//6f/OMt1/oe4PUcCc
Gx6IxX/pqdjI3xiQBggCLIeuzD/pqXwaZbqui4jRpzFtMfYzw8+xNriSzlOgtgbXECKt2Q1OGku2
i59uye2/FQs/W28+KVzOV0GgLc6OM9T2oflJx5AHuDXpbdQ7kn524JIu9YzdPZuvK2Xd/8NLkdOI
vcdHu8T00PbOX/inFhGSTOaUpZvvfKhMHQM7MOmpWRxaogL+/kqfxGUkt/16pU+SEY8JjVip63fK
udfioZqf/v7v/+Ua+Un9wQWss0CZ3xotXsgv9OtXCaYilzVHHeriIutflpFj1E42LcfPoDTq/pox
eevuXLjt/Qfsl9l78EaX0MJyhJb1DNeyx4zqr+0yXnSEhYEjmSffj9CnCvVch41D70WxnfxBtvLb
M+UR84s+nVE82iIkLL9+bnNujc5d6mKXq6elvvWKAOjSP1P2ne8NMiWMR1gRETp7iAd+/pmr2clr
NXIN2nPR7J5cbOB/uP1nFdSn28+K9Wgz2oEQwv50icknbnteE8ZOrvzeWc3W4WxdyuSkE/UUmgD8
FotgpAQL+B+e4fNf/v3KfvjXlZFhfmpzmoPnp8rkyt5Ver9cJbfyBIRmr1/+8A1/W5bcxIBbSEQx
ViLn87J0RzQ5LaLlnbN56zfdJe3BiESnuI3C7bpPH8P9EDX/7rz/9zh7+3/7cign2ApshNTWpwVK
vCCQmxBMt9hXx/baPchDsltPxbV3MI7Wv99K//VqNjvvb7cSdT8+JrwSqLU/7TyGUboNqYj5Tkfe
XpyMm/aaUJ5o3vyQW71TW7Vdo3mbbFCKb7Jt9Ycv65z//OdfEqIqqwCDAWiLT88QDTQGfzmjS44g
p54vO18kR8JUYnlQByg4V/69e48sBKmE2tBrDaLiR/HD+O7cBtckKx/DYxrDCbrwj+4f7sxf9/lv
PtrnnV/jYdHryJ2Z022WAe3dOiNwpj3zXbJU1LCpIVk1iLU2NTFAm7H4073539YXg4NzP9/DPfiX
SvGnnRrWAgxJhoI7eiUHZ0fPbxec7EgfQGJfG1+ML/mFvGFqxj/iNrnhiHxhHOGEXCL4uh1O4kAU
zB/W/O9bOr6a87aFDvAsxf70c01d2/kh0/edHNsmuzJdmuwFtor5D0rz36/DO9CiLEBDzc7y2Yna
MgHObK9kh2xx6FNa22gJ2O/yP6V+/74VsxFhFAh48yJQ/k1mPdp9rXXPhVLx7tVTECnWSjStq/+H
n/O3vYTRDwMbC2OXx3DO/STjpAAwCPZZQGr3xp6u79YOT01O06L50xve/u3BOV8KiTDyVUoXrMQs
up8enMyqGQaME1H1m/J+uZY30GUe3IvhhqCWbXBT3jbb/mZ9oqndvJnfgj980c9SUZeaDEcUAnnU
ZNhNvE/ftKOMMmxdGVu5647DMTllURaHUX20d911HXfR97/fpj8/LB70Tf7BWkq9wVZyvh0/fV0A
b+u6nNdJkwONJmrENeK/v8Ln344rYD53mO2hmXSsz7bEbIIkMWVLvqObFgW31aE9/P0FfvsKgj9K
NWJRYOKv+HzLUtt3ekyGJTlPFUIQdwUrIknn+GdX8V0EgLwuedbhtYu/poc/3Sij9AZiHWoLWuua
7py+z0AN5vIffhefQt1iOIrM3xFU4Oc3zk9XKQxH83CW1ZbQhO4KKlNyn9ZVu/+H3wUJ49l9ixMD
NTy+sV+vElZ6VHJp621TQAPQ3aDhixAp8M+v8pePGBo6VsLPj1bXrwrpeVNv58Q3aPOPrO/Ihujy
p93h8z7Ee94MKP1RYTI85mf69etIDbIwIaxp2yjEKhzpG/LYah3lBOD9YX1+ftbOl8KKTXFooekO
OR798vuoqiJwD9nKNrPd/smYzO66IoDlD1fBRf65tPBchKgsdhLhMZsxlP71QkyvSP0O85IE4xRp
T9r4dnbjjY1c6N72dGDhAmE7rqOxEzz1pHMDsoTWVZMOJwv9WK3wYeCdDKa5K10yijdVmkFeGDA/
EfDoa+9DAvYHXO5bR/K6iG1KAfJ9c+gpEtgH2/q28BzwwvRAzv2ZIOt2iHFWQoKFqxgo9jZ0uaoV
LZy/yWYmnGcOWq9sUe6jN2QMDIshsA5Q53V10a8koMWhnNx5601LUVPqToQneEVuroSR4nqLm4xm
T2xDRZufi95BF4VmPpwfYKGuFkkVVjYxpCVGiViZSmY+9FZ6MHyQUt2NgJ1skD89HMnSm2amayK8
WadcP9LQPMMscWozNJ0FH3FWQ/W1n1LyB0Zy+XRUkhl4j9zNhQcMoQ9qD93SSHW+BRRnqkYLgHhJ
Wyr3quRmms7da3492K6Vo+gXSgOrysY1iUVyQGH7m9DU/rXXTaQ8KC1ojfhN7t3B211FtBbka+3c
zDpDqFfVXjd8qC4KOW2+JL0zkJFBJKeEuwvRZkN4CbF3NJjqkX/bg5BpgZ1nl6af08SqALnVrqt7
G8DybqJskYyA4G6ilpeCEEZmIn3TnRYSmyqm3ikap5pH1onQLzbk+kCoeyOCCoTXwVp8BpGpWfkf
YBVGwIprYaIR9idpRqoYz0lOjB50VFvCAEILxi7lnWEk8E1lIon/HJI8P1a+CiF9D7rrvxb2cha/
W3Sntr4RLn1ERFQXQr1dZvq/bTDGug/luJkCVYDJIgXa3wL0RRJw1iS+ZuVKKF2Bf5bY6tChUCTB
HNUZ0l+m0h3ioo1tAk2Ju0ZLUl9zpLAbNGLDU0r4IRBfAdvyEtZ7gZJwIonnAOc7CbauVkRAZQ1P
4AYQeYcSrLX3C9DvYBOMlic2lWimLtJhk/asptV5IfmmebZEXX23g9r9ymgGSVMrpxrVnttycvPZ
4Q4azdgDa5rsssFDxbst+Le/1l5dMAaHQ/A+5aFPPNfoM/qzkGDFK/MFC4t1SPoJuGKN38IecVLg
Vsj8o2xEQHCH4xguHW76pKSbiIJYTB/NW4wJtCc+s515vMMuhGNJQETw1Nsuy6uXbs1Ukk5ec7D7
jkmEnthDiTlIWljUtgovuiqB56U8ZZKn13TDyuSf7OrC5ZNuTC0J6CN6YsjI0OFAzgTQMd/Hos7T
rdlXxoPpSLCXY5abBpmsvovpeEW5RXZLFjgRWBs6gTIsqmqfo9fsIKIsJdLpRVk57P3AfC3tFrWf
4c/+k61zrEJu0aWwEIW5NYy6hBzHUGaPYHC6DvzFdFmstXvp1m4xRa0r5dPk2Oo+kA3amJW8Dszw
cKXHfS8KeUFK6jmyk7fSD3uemBprf/Svi46WQuwYIUMkxNPz/JDNhGWS2we3NTv2GUlABI3lxQcy
PabEdikgkPK8neN27LO21VJWPWxdQnLtuJ1TuJIEMo+AAgcG6HGIlYd01ro+zdKeH1xUdXf2qHQd
q1wa9pbsTvdHapBJcOxKkQ1o2qXnMMxlVBQriptmW0m7mkkszbHPJENtn8Hyq3Vtj3kHgpLetNrM
wF+zTen0KFUzOXcjuG6ciPFUDTzpZLkkwy5th37dBm1Xp/sltVIyJoohIUvBUMjwhiyhwBWYTqYj
qUYMSVMQPrG0cwbFThbmbwxAGRJA9F7ra/rk9UPFisL0rcmOiEhKnxBlqF6ymbY1bphAIcOL1nWc
mYek7fgVWLlwt3MtKgc8fMZ0Q4CupJbtsuCHPjszNkExDlNMgqSHBWcZJnDcTk9cjco9JuljF1ro
QMI+i/yy6y6robOtaKrhxEYF1EX0Ehay0iskwjmt6dkCFDalAdxtgeLFiKfA6QjnQWIMBKewxRcU
1TZxZ3rKP3pINd6WlQ5zfCJXvjyKRgHqK4KBrV2vE5rnJQ0QNC3KHH8QCU2IYE/qm7FxF8jDVYYg
ZUOuKisSw3zuQS5fku9TUANq48RE5l8mNPBZL4PDuoECxNba5FPKa08gPWUx+4j57cWEmMP8sRMR
VUffEpUQtq+eX0jwIA6ASGCzKUnXBlGhUNQq279gQ1E8GGD5EEkYQWn1xAHmQ6he08mZ221Ro5KM
MhfISYwehLnu2A75l1aWbDyJTtvvaIvShtcaY/BTxsR1jey+MP3D2fheRBw9xN1ZlfYI9wVdxsox
83sRNtNFGEjyX4yCJ2pDd9QgUdmq9Y0KujpjgKqd72tXrt0egajZR0UCHhYt0oCKa66n/LFXZs+M
YHAcgYIC8vPG0an4ivvf/7HAmyMTRGeMa8YunZ1NCHxwQnYxL/u2P//XenLbb6G/EsaLpYWyZLQW
9CAOwlZ2L3LEeLTq0bK2VcvSPczNym8MRl0ZwDMshBrdaJXOLsOq8ma0Po47O6/BB/PEFV+kGNh5
Ta+n5hDzULwpQkEYreCB9jd8k+6HwrbCzdD4xQ6yEoy9etWvYgsoCTypskeG6VpgthhptaaRMFcJ
98+pp9gwxtrZcEyfnit7ZQxfB84qYgaGwwPzoZF0aLNQD8k8heY2EdgIIm9ln/PpBH0VeXJeHD5k
SBZDlS/fCxMCyGY0TFR5CK6qhjTQXM0B2Sh5S/Ab3aCvw1xbawShczpOQzG5ERur+1KVIidjlBnV
FaZoqMv+EK73iw+UHCWO5X1vZKbfc1fbQ+SWcmgiWbjJfVvNCc93ov3H3HOX2EydgGmjVbpyJ8a8
sQ9rMijwj1lOR/myD7PpjQHb2N81qNE/VvoO2XZ0vNqGzixrJAFKWRbWBow1exCJrbNttSOIfuup
B+3BRNPWMb1ftybNi6dQBt26d4yUgOdJcug2IWZmu3bwEgIiPAQ5JEiuAdTV0Z9vK6i4MG/QSr+n
y7jKuDNmcljc2bE/+mxJeRYJjWq25CkinzOLQl1OFkBbRv81XV4NmwMFjUOgQcWFL3jYwdnjFGRG
qFZiL3ZgQiX8/MopPhIyRbxdNsGDbHPZLTsiu5NbUyUUMdBfa7yewWTd5kthlOkhWfTQf8g+N5Yn
euUO+GYKI5NUw8J4X2tLtkx4Hal0DMEr1HvD9tbpcDZBeK+co7CbZEnf6SvVmEF37dRpUt4pOXny
MGbS1vvS0wpeS5/oL1lOy387Mjw2kPAgjdn3AwCNuChZe6Tt9QR6ZLrAklLmpZ/fBcZA1bhUpAsz
zoDHvSEltKxjGxH5O63i4Mc8r7yT0rnNrL3R16V4JmUYjXyNffuVrCudHnFHETUE3Gy1TowHGHlH
S5hWpCvbo81vP5G8MF/m2I9DN6p5XV+uNK4oyauiJjzcV7khvJg5d2mhgAwS0q5LL1++KXtmGr/K
aX0DhC5wUaKOAlwpCxRGedkbV0XBTnsIpca/wtbtnoUIFu/5OfYDie8Y48OU7yFsW/JFuoCzUeWK
ZCS6LxusL2Uw4bLzqrVK93a31umNUsrRB0Os7NbU+CRyD5PrYReYcwXPN2zZyy0G90RzjP3Q7P0u
QSORoQus2FWT8FECvMu/NBizvuASscM9xH5/Jf/OIMp9KbCW1YWpNaY0JdJorNxBYTHLMu3uizU1
82PPaCjbTTU4OXKu58W6o6um/GsSY/twq2yDXQTLqTA2fgBOCpZ3ZYn7ojY7JHFjUvs1Ml7Gz3Za
NvN+GKhzTk1CItepsMhmjJuGl/MNRqTaJpLHtd0HH3S3+aLWYRRxOKJzQFhLtqh7DCgOvVf8ZlQH
q8bHvkGoH8qr0ZzYfXEpj8PXsNfSRkZhhiXuoqb3dpXNQPmWYPIMmD3Psd5WBcQ2oPvVXG5RXSZ9
XKy2QSVZIxyJGsMbWToOEC58udYwciNnMksDdEDEvRfLorbsI0H+OkHERiUo22W6ZwbuVpeIgNqA
oUlfWBEYjVbEntP4D405rPcqnILbGWFyu689c3h3a3+dTq6iv3KHrUu/9OkUGnt2g1BvZDi0sGTR
2FhXk9kqc9v7M1AEw5WpfrX1ItJDqexWb5t66gGIiMSy7mWZN291a+fW3sba8GHla1edxMr56Ho0
+alin5/TPPmlXXs7PQypdaN84t6Oqh5aqmqTUDcMNqFRWVWM4LinSjRCqL81vw9iQ7Rhc1T4pfju
OKXRn1DOkvqBGUt3+qJdjRxKfS6Id8hMxWs2XWi5XHswiwEqGSMPGyq+NN1aOsjcm7bK0b6hU1sx
oeW0dCMx5bkV0IpvzyWOSXo9Fq+1nhLU6FUgnlth8mpEWqq+iQQvt8qd4DkxltyJc6iVTw7Zn9OD
22EbiirlZD+6hBPzbkVs8W4bgcGZu1nWUxUg5tg7gNsf0AZ2fYToJv0hTaGHWBh15XyvR1gLz4Mu
arCNWZbH65p3V2FObCsaP3TWm3LQnFQE7YPvwSLn4libTf5hjyvWxybr3PaL3ZoOWpYA1d1FWw/G
q0EtBcGmb5tu42JQVJxFcuLyGpyDZwPQVD4JcI0BMi1bD7f0l7KnCr1ae7LONOpjU8sCebuJ9K9v
1v5FdTA7dxxRSVuXrkkSKuABlIIKiYrB4VlgcPSUpvD0vK5PD+cdqr6RyuMdaw+dts4ce04Ry2zP
l1XN9oEMrnIdeOMduH0xlsqnyG+tp6xmR4gM/vhDaaa867MS/tiVsBBeP8wjhsRbMxwa+1Ssqxwv
lcFhBB2x14fpZWeI9htYBLR3tuwUsbYNR4Y4rREonUVewLxa28vuas4LxAf7LZN5ka+or2ix47lX
LnKVLUKkoKfloxbeK6Cb7KsS+bJ1kaccVt+pz8rwsPQBApxBdUpeLpZLlFiVBSrq0tLjJLd6kyg3
0zI076gtvVsoGHWyL+RMeJs/2NYHfZel3/TBKIe9gG9MigLgGBPxDFbFLSQA3lre5DRI86RDjEnd
O3N21faT6raZg+X1ICk5M8JnqFc2KeLcIg58aB14QBHiLHY7rJckApgDCaVG7WWvfpZ2j0vmGOh5
U4PD1cJSdXG2uSZciFQmJBEZXao3lY0TMKJaJ8Y06NJqjmbYNT3ZCrCON+dB+NsoA3LeiBw8U7HL
yXnWWbG+epVtf9EKhc4x8AtL0BdaWGBGWhj6UKRQdohZLtfqdpkbwQpwUF8pd4XQjlIaHLMoizTE
OOqALk0Mz143Ff0K85hyinI2eKWD9zZ0WL9pX6dXdj6RcTUmjbVsp96WxWFRJfIqmPFvyQpt3SuS
JLkQGdnxBIf0xX7NDM3IaypZeSUGLZx2Rjc20Dt5P8DrmeVpLGV2m6ue1CiX5O1Tlobd2aXR8ANx
yOC43HGvoTtUI+28eVqHx1yViB9FjySROnocSc4a3Qeh/PUhqcuVD27NhIPa4WjNHPy0+trhqPzm
lLU7xBk9SpjXNf5cq6/wBKwWi2hrJW3/hH7EfHUSfjuQ5S7ukU7NPf+yb/CH8kVJD1EJN+gyGCqM
GTNUyWFDYoN1i/UPpZNR9LwVx6XvHnRPzOWQZvXN3DAp2AzSLL+EC2punm/SaWlQZ+OIcDvxbzsH
Q+Jmdvz0fuh9v4jbzFi+N5U3It7UqXdVTmdrNTZIWnp+43nXeZVId688hJu7EeD5uBlr9Bt4NYbh
VruKd/ncm0w619n4IMGBs1SQEX4OlXYB9O75JHPipjEDGqwB85JjMkC63bqZBEaBYpBIWh5eOjNj
Z3VzxDmKdAGWD9wz/jg7C3Zsn+QxrxaXWPIQrpVm1ZE4MiwdpgEv9yF6IDXkHNGnRUAccFNR+Hhh
htwj029W7ViETRMresAx42XRONjioU08/w0Did/GM/FHGX9I9x9+CjScxJO1kXFtI9vb2FISl6vE
+B4O/dBt6ynLPzwEsXSpLV0/yS6cX/vMrG/CvkLnbGhX3pCZQ/oT76fxRzM4xquaNImdZVssGCRT
z71rgTU8uR2JNBz2a4zMgz2thGegsWd78LQLMoAg4uUCG3f7RdJxNXF7VuYJS3JPNnKVUKvZSRKQ
bCoU3dQ8Xy88gm/wquRdeKqc0cWcTlmA+BVVKMB/I6f6wGwUfqFTR+c2CEeis0eRn8+uDclwljcE
YSQw+lpRlQ7t+7iUzRJRe2HOCeakJ7vDpdW18c98H37LBQ2kP6vmW6Xb8BgKoQpim9iuI6ciPGq7
Lk1zt+RmPbC6W0rlgZM26RippoY2JyxHxKGwr57CVpFKQ+j0x1R4vPB7vN2PRSr04zTZCBJJv4Zp
RG1J2OOKGZTDMQY2GsmV+p5lAUqSHmkzkSHp1yy36QVS6RUPFrG428rpSX0d0nTXO2fnc66YQ23S
NsTTTb6VfvEp6cDC66K4qYMgfCXXvP7oEj0e4Cw705bOssT8b/oGgRBLuLUzDMbedIYkdPqm5UT2
uGaquqHPllxiSsZP1UNjeLMFPaOdz1vytKaz/90188rfIn1y2gtRdGwyK3GAj0MgTehsgXVlaBPK
gGFU63dSzVlEtGjHL+k6T6/tpAOaY2TkfCUDDXOzPfhMQ3Lc3pcc5xG2+3SY043rwEKLinAdv8IB
ESxa35k/oOSY/DXIF0+zKh30NwzQpgjgQvhNSMXCY90NHQYOZDvxSo7JmzDyao0snThYM6hZLDZA
7T84E4dY3mrddFUbGbpUUVFMbEyFQZiCOhD/Q9uZNMeNJFn4r7TNHW3YAovZzBxyI1MUJS4Sq7ou
MKlKjR0I7AH8+vkiEz2tTPaQXYc5UaTIxBKb+/Pn76F730P/LFRXEU+PbflHYDb+i0mFHdLBOJdf
aLKvvto9eMbOclXZ7fxZ+Tj2wWEe0cvqygSrmN7UPWtp9KmfkQjAWoVIGFXGKvwtTHTTihFE4BnO
YjVPjp/I7zHxk9yAd2iYwsiqH4vTqq/+HLa/iklVrEw3+QFOyRYXUfqqd2PotjjBLtXvGITyHKIu
IyihleUc8bfLEN2geeBrlnS4RZi17T+5WDLMh3RBr5DJB1NuF5sBbjnCN8Z603oT+v1VMDmYnDWW
IPhNiRG2g3TdP2YovcvWl2H5xwLcwVqd/AXDb5lpWTqsPHCmaROHpRTl3e9oyCub+xvre79AmG1j
A+MbtIQt8FgX20JJq4lSWEBGzsvZZ25YEeHknOWGl9msOc8eH1CxJirKe3y1Nn1bho9+jW7aYsrG
3bCIou9qoHqJ5KtdDJS1oPVuBELVn2da8f7m2joo4zgbPMgr1oS+FdXczlYY1cCOq5UR9LggtG6j
a2QocjRoRqDu54Ll7S0Lj9j9ZNdZiRHIlJpQ5wd8YdMoFfRN8BL7TVoN6LeEeWc7CG5Eo7dT3qy9
EUaZpHsqm9Fw2y/0jm8Dl3Tknt0fZZK3C7j2q8Iq/AOfyjqEKhQLg2v1LHSbpLDKpthLvChUfpNl
4rg0n10r+9C5Xz300vBwOcAeoC8u2MVhuDUEXobWHYDcJ8uudo37yQH2o9q9E/FwEONxBNtsaaYr
g/vFyN+pm76uzjomlW3XQmEftR73imHTYDthhUNf7Je6iX6FNeJ/cn26Q99+LdeEBp9cE/1TrTcv
bCAO/dZ+rtF3vmtbi8C0uC+WL+bUjvfABP4xIPTbB7mY/iSf53Q9TabTonku/QaX1/N7ABQioGwv
cUHcVXNGUAnz7Z3B/pdPBbGSv4T7AgP48ioDJVeoPm62xy4Y7phtyFtXEFC6BpI6EuLrO+wATWT5
mSFGwd6yeCiYxhTU3WvV2lkuqJ7kDsbzesdRrvvJnDxCa0J68GXjM2aT8TuPeD2duSSCSjxdwAbh
npwrLgYOAZlkoLS2q+s0uoXFD8Tcoyvv0N7xztO9vhTzEIKtyQGCaLt3RatBlGb2PDoEdtrYeOs2
ksp7TPFS0bP4zlNdT3r0NGlYh5Nio5CPbtXVpdhWPHSUXXdnoGs2YhYZeLu2sUhf3p72/+o6eBB6
TEcWgH+taFzMNAaiPuLu8gmXLeFz4NfKt98hwLyeFojCI0oH2wteEiTry2ko547SNISiHdi/88SG
6xNWGXZ5wNwM98WiomDhDOo9ib7XD+cEWgMPyrwFZ/1Ey/p5TReBha8i6FGFzs4B9MQ6NkIm7+wc
/+oqiO1BWjbhEoXXIqxpxiHgL9hpJQgFfRCpCwNyav/sfnFirukt0EEvC1noKw6RUHliFyFmZSNt
AGTa5rjF3/U9ncfr/YKrQDP0bJ8GBJoFbOdyoNKepGbo8QX12kVRs4gsdCVpwwQ2FrsSK9GHPzv9
uB67rc9e4dv+NbNXTI2YwCER9iisgcabcHzya6V+vH2V19PPhX8E7S+EBM7Zp0fwp3mwILRCCMhV
SOrszynCmjeDaLovEZ7iD0tOESgJAsK2t6/6erfQFFW2Ch+uNBv81bsMhwUTPeRe2AutZRPG4KaR
S4tTNWIWd7rU/0cnzfij7Yf2x1/uv8nuLweUPb71+Fb+p77U77Wc2zRO+v++/LY7fx//qHff+m8X
33BupP38OPxo56cf3VDwp2eitf7Nf/c///Lj9ClfKLn913/8Xg9Vrz8t5rYuREfYNN7oqUEa8I9v
17+/dtQI+6+e43BCaN32QFsp/G9HjfWTHGDg/NViL0QkgFoK/9Ir+R9ygNZf2SBxoBEncyRiqn88
6MP5+OMd/Z8M8xNP+p+nJDEGhz4HFgdXgLog293lfKT4ZVKunOJn5uyyzKjhJFXCyu4wa+y/loEY
CEP9Rk25QaA5WLJ6AGQKG9oMs1h2kNBNQboF7DdmGG+WS9lN7tHFcdI3bxDidDIER5AUTm+WdOpl
/Tkc0S+zbx1TonJwnNoUNsm9Q7mJwhqCeUZhPwJKBekzsJbLZURucJQ/RxUNb4eoHezW+kRLNc6h
SDihS2J9wkta5dAqzrfV4ZsGY9il/ulgTY6QSNs+B7Nh2zld+ENT0+ZXdZlJPluFnasdeq0I4bV9
tgQLcJqRAu1H9z9NgPW1X3QQXbLtXHjSFqrcUHswPfBg9zGcPy/7kskuIdvEv2BmV03UAxfaYcy9
adPeREGxamIEUIyBMsN3Q4lFuduUPbZSiAbLIX2BskADJ5JfacAr6UvckEpKXjawOoxlNWXzcTT6
OGw3rbOIEtmkfqDPGTGWyOFlo3beMQKuZzckirIoSZG2cQzLCJg+HpoGz4dkKriv2BTEHPvYmOwk
hLWROYRMYUMOP34oFT5MWKL5pOGPzlTGgb+liWT0/0BX16q/urxH7o4ylP5A3GBNLq2SeCwpe9D4
za8LSEO9fYs+d+Q/G3R5dqSeTdSbFooKSzX4NzlNy6446JhOlvdxJTP5R8vehtrEglyC8ncZ3qC0
ATURtSn7tqHiOYLOqaLiJSAvh5T1RzerUfDaNsLFK+6mkZbJLbRNo1zjplCpZTQ0X5v6/tMBCh/c
vwy25fe3x1wHEj+tLIZcE3m1IhH0Yd0ldznkbd4L1Eim9kWnwbF/pLIYLdMHE3DSE2ia1F6f7O0Y
d5PpWA/1wiQ3+nwiIgYyEd57Jg46iL+4HQHBmFY8dn+EqZEgurydFKDPRvkt+tphlcPUUJkZK+wg
vWk2SlTKQPDTm3FKSpk8GnaBbBnilEMFnPz2a7EuT0CWAkzwwNMBOV0laCtdZRsIExCmyA6twjqv
RflpbNlrYPTR9O65jyEDAh8gHpiPEKyw0W1qqDjNaDG10jlwJ5zpaX7lyzjN4ZTsykGK3vrsZ2Da
xudSFWPwvXb6Ic5x7o6c/B7HXct7fPspLoMTHoLGLbJWlrPJXky4dfk2EVZlb6KL/6uC3ELXvzcu
Dq/RHcDg5pvE6Rpn/BAaFcBvvXn70ojBXg8l+v66tYupBXeXmPzy4ugNu0OyODEa7BSroi908+Y+
3tmd1zCGkVPoi/vpqNeAW7da8c00Ovxs7qsF1Tvnk7QXxYpIUnRp4j18iWSZEAeoLT0vYiNBpQWC
LaWtz/VQ2ra48VA85P+mMan5TK/Fm9rekKP67ML1uIzh30DhMyWfZEUDin8D9ayoqBKLwXDDg8MJ
wCLrZBZ5zYGqidALF8NYbnNWAB/tNnTkwL4zj/T9xvuyC/SqNNJU70mRoTwGH31pl9+EuJn33Tb1
g6RFs6UZ9Np2bA0zYeNx+pSx8fRHm32W8lwKIVFuScmk5IdBVcX68VSlnzlLQ9a9qjtqqHu3RrIr
+R1cZ5jmu04LDUhcrSuz+c4mWvGGq25hp94vZpfY0PAK2wM/k6mZcAC2ISp96I1YgS/T4xzDePEf
kctEpeGGKn88Ro8yHyrP+FafN8jCjxsGTzUQIeXfRqunpLN35or3/QvF7D6zPuKAXOOLkUUgOard
gGcseoNdRkQP95Ms9F0HbiR5rjCLR4OCSK93tfJ8n42RTsZzJTt9juIQF6MHac/w2K3DXEwmzHxq
lYUIKRJHQ2fuOc6d5ruX9QbDtH5UrIMu7zOClno2KTwx1VNZmtiSNAi6IOeCCo7q7S8DgAh/lZL+
Z8Uv8EwQekC9CvVLpEOSSs+zqcdabLizTVKw5BHCQMwrfW9tXC4N9lydeZMy6PWJyN7VupwM4cWo
msZf4EukjgPtjX3BgU8xd0aEAm0Sjt8mHNYor3aaMbIpBkpCapubS+vTQyeZKu07C/ZVjMV2QbaJ
T7CNfZZJCH65XjtV0AtRl8kXbEVhq29mB25ldshZvUwOYo9ieZmYnupRGkPUH0tFK02NDXJj9McO
3ld+L5J5wiHNg7Ubs9ssgn2tSw2HnyVm7eX3cFnL5cXPOjuTNwsAkv3UTBEHHwSQUm/0TOZcPYIf
2yyUzpv5Zl1R2FTqdeKVNNkeCyu0offC5Ee/hEYotoiN9M3Ih3kFcDNDa/UlTnnC8Vj7jQ/pEM24
IaXedDuSQvHhsg11PAabGbxyGwzGyBfFGmAWvj3cV7sw+BuNPyd4B2NPFG+ujhKolakJH8x+Pr+D
uWx9yud1CknqEPhipr4iZP3+dU/Nff88TAWagHCUCc6J5AR3cT3NDCPgTEfD9baaZhm4R3R7tJN7
iDJPiDxpJAY/uFlst7UQmV2GpEMmykWjGIE4ry/H1v6YDylrrTfLoMo/A0oMk3wnnz3hJT/fpE3+
EOKvQ8sP/6Qp8HLazQN8Tl+Ozs164s8h6/q7qjKLHbNu4TWFGzOAv2YchgWGBxSISAV+8Kz6UUp5
AzMvg8Zkl+1goMSRGnRimHXCBN9gCIV6/n7dI9C2Kgp6AdICO+nNINpCBcBEEXSNPfL5E2vfphLG
LC5mPurtOSBexVkYUnHcEnUSXXMeXp2GiReZ3bIE/Us9QDJAWWuBHFJt14dGx1CxS+J/uvDU0/rw
VaNvav0VB+HmBh2NrOyNRwAcHZ87td2yNvvJb6dnmsxNaiTQn3MOkjCx9VYIOc/ybkSZxXAzSehb
4T5nlhIp9QQTdnEtnuHcUXR4MnmN8dOkMqG8j42P4Dg5OITbxh/unHPMfH49kP5jLnD+Bu0EfaRB
RtAHnDXOOtXJgkyHacIdDYiJgiZytv52BkAwHqRVo/qKklY31n3yyxrgWoomiQJ6AFTscNsYtI40
W0PCx08eiYj1HGj9NEaeMHazmF6eKmNB+bg1BG33uymMifVt9cImrHasZaAKYhR903kfRO7GUbgv
4YLCAiuFVTke6rN4LKJ+Jo0FLei3R9rSm/c/JzRZqqfVJkxCHhYKwdfVSMvSdQhDRA6dDD6Ddlcf
ZzYau+I8Qob8nA1CcS2zdNsrBGEpr1pZYok7Z3YmAjFQe0p/fzKg1Vg2cazubdQ46avcDhoRMitz
2n4VvT3x8DTd6C8FZMkuvIcgI+QT8VZQE6L1Zqem39GX8uV8o+xgSozfZ7M3yYFDdJcc78ae0I8J
EKorYJTsS4VopaKoFmWuf28E8FeO1GHJp9+pAVxF5YFlCw/4i6ZhCMS6DHC5WSgxGYO0G/vZmtsm
NnBnR/6donROOstZVUWZaJyjjeP6hDjLTMOn/eXt4b1KULgD1rHlCSa2qRfz1Wa+tK0lpqWZnuO6
yn3xy2QqJeaDEdIwm97kvpOP8ybx2p6xpq6qR9ensWt+r+n49X3QR0ox1mPLBMO/fhN5Y7slNXz5
fA6HIIXoGIyVT6R/wABOMSxTQbMGC4JVTwbSJ6VOdd9+HddnG6+BHmHdjszduPb1ZEcstEcs2ukY
kI5+QExurJBKOP0QQ2UHf0cRp+zyu8xVvh+/g1a8egNcmOQGLJSp8PrgwJOkzWuo9s+JkXoAPmwW
+gwdoxCZaoT5T5uPUw3tXB8dNILmlyiycHV95w2QLV8teNo6kZ6h1GYzPXWt/HJSorpSo1gWymfK
l4rtzzkvsCSrGL1bqOZs5zdBDlnb3K95S1nOFWydpI6yydzkNEM42cHKE71l56jv5vfp6eRNUDNk
X3SlOD3T+YMdcscEUKrAGw/d7USJloMMFehefUkNox4ytK3Kvjb2pp+Dwx8DFz8F7w6eic4taNjg
gBVGoHOF1p9ro90Vthun7VOMdimzWJotVdcPgCK0u2wkrTSeecgS0+ZW0P3T2Q400ZIvhjdN/HDd
/rOR2fe9axed13QhPCsoebDO0+gmt0x9aFh2GhNdYJ/tifBgj3gLfK0UQe1wB3PaJaw/n4Cwi+fe
h62INQf/l1fasR6JFgG6crcsGhk6UJs2IusXQ4gi/1RFdW+p+6iAadxC2Y95xoNwaAEdP7YSClK6
6edIO1jRFxSN4YZwVY7NDqK8oloUFAPVI7oSPUN+5b3UnLRLqgf7AISUcwuLIKhtDvU5TZna0oYz
ky4nfwM2/JT/W+xeI4gTLVC8GjnCmWiBbhbYivdFIFAsR2qxTfgwAS+DX7HP6BSU71NAev4Di2XN
RKk4c8GPSNP0C46cmeaoGxJ+WiF3yEaSRY30a4Ad0jYBN+KWg14nfdVEuED6KVXIF/s8oyBY6NwK
YcGC87SQnPDYCguUieM9AYE+qy2FNBd5uErstj0sKe8qOThlNcf0AlSlmxfjr1S58jm+GwaI/sPW
LjIf54x0qIlHzD4US37oxqqf/t5E/ilht/qZd2RkNcEVbLc8QhQhRpUM/MSIK+a456QZdDj/vDQW
cFj2p37JHdmbmygp8Sz5WC5xm3q0O0JewzMgNbIg+XsJBGCPG+zVnLB7dIt+Uf6HlvZnRiGr3MWP
b4lYi7rraaFJ2TteaKdbxuaDkXEsoRFLvwG5RKs6xxwOEEliCFF1nKdoC0SzCudnVsyCheeuxLE4
TG7Mwkt1xmq7zZJSYQS9Ko94Uur1ZFIC5H2WsSwRySSPg367JUzDtGAHQTjnQn7camxgBTTW8bY8
yHTaCeQUTlEU0Z+ynsrGQGFn/BjSz88rOWfNb2/cr3ZP0jzbRNvHJFQh9L7atJqisSa3qpOn8/kB
SEjk6/BE6hEajM6FXG9KuHfXoOQoNngtsLbfvodXhwfZDcdGSGQCvo+yxeXG2aRwy8bWGB9NG0r8
45oeVeAHL0blAG8cYOoVHGtvX/b0bD9HaDg/ooSiNQYoDVJ+vEq/M0wBUcft26ckjcIAreUyTMMM
lNOWythP0JeT7t5Cdzc0t/gUNH69Zy3ms7gL86hflq941LRDfDvJhdHewwzxA3mw4onA9RZ+psNY
J0uG2QTCx9CAkJa1kOZ/imc0LeHAZGaSTfRZuDhyIDPqywHEA3THokmUrYtiYuFETmK+Azu4l/U1
jmnqJx6QA6ZqoIHILV2+b8trJkibxfAUVgv9Bd8y5bbEeXD9BsbbqS0uStfJpPN9BA5tXa7AltRq
dynrLfjSq9jlZwC3GpzSCrTLiwRm4RdqiZditqOvtulzYK9B44zZ+YNdI8my9kM/WApLk9Boqals
vNxkfd2hz+SV6T7pY+KXoxfRHp2hV901vOy+MvRpZDlGnro/Gt/wlLizFkh7X2KJ7mi761JQ1emD
ktOMVoRp4JkSbCzAgwYUJbEtBfOTXvZwSB+VpNYpbwH18E86+Jy+Fk45XThYAVw4zpshrzZqnvUo
S9yuT8/ep5Z5YO2WXvVOlnAdyJIAArTg5IBkg035VMcUPxVYM3qDwmgewkc0r8dR/nrGPdAfjVlr
OmZh94bGIHgbCtFt7ubtNXC99Ch+wCoAhBI6jH4VPtYNe+2cl8HjGdcR57U+O4XPFLDhJHJFAnj2
hD99XZp9tKEXRWXoc1fPLeTkpZO7uI+mC3nxxYVRA4YEB0zvj51yqJ5pKhs/e/u61hUaDZ+Byhas
Fw80RiP7V3tNkaSVaqdleRx1aw3P2Delk27XcJUNKrFr7AgwQDf2M9m4FA8NbM8SZcosmcuOFNfN
/PZYJ6qx5o3dEQf9CqoYTNOwf+de9Tr8eX/CdcGkfnUiznCz1/tTqExaRV0neaRNn27CLcxkPRHc
1usC/D88qPE74K+o/ZqN9EA224p+l+x38r+BWHdNRSI5hYvcJmmPt9AOCUKjmXat9PWLfvt+r6CN
wIahgqCoozlF3llH8ee53MHnDlRVigcxz4qNBGsgPYuU68x8J08HR4rEQbYTtqbo3pjU1DlZcvxO
yEvevplXE9u2USaEsK1n9WsUU4cJfU157bHyhpS1ZNKAzVpyBAhlsuuChQOuqyZke9++rvX6LWjx
RRYVciOm8yrtD2N6adrWZac5AaJVO+qKS1WpBl8ouxe6YqB9oMZAx55JnT+uMVcMqYwx6cOO7sjN
FMw6sBZ0UHHbKwhfysZDWyOwlK592OMcD+knK06Wftn52OQQOLj1hCDj399+KPFqJjrwj3w9ttAe
NXBwuU2F7pwsYszGx7UIE8o69D4DRiOEsk/9hX7g25H6BWr2VY6nRHxLK2zXy61nFrr6HndTw9P0
tLkQCo7kLUXNPAauelrQdI+MLYUYuqhp5EOkFk81V4V2fmg81C7o6ysTkdOa37te7ty4Paz0/uvo
QDkzMCTQeLI9CV2XSekZ4UsLqHP6QjKMBjBd0rS3wqPNYjwCZlMWzo1nQISGPlp5JrIkBRShIPww
NGNvYNJFS3P/fR2OZYaBXICKznrgEPHDR+8GbkQd83AxXWrtYTyXokDYNFy+lo8KRYcqjiXUhelr
k4bkTPlYOMjntojU0jo83ZDnBSUKMkh3uJVxjHXHokUUrIiGtz7CEMl72P6r0wZqhkOB1yPeQoLw
+uAHj48X18/7x7Fy9AqF30OuVaDezzql+qPfoW/RunHssD1+d/N9fXm9KCzsX3WqTK5+OYuItVL8
6Ub5uEKZrl2ZnC/5EGh0HjY31S0XThN3UcT4Nb1HDTwRdC82VO12jJm7rnaH1qvnT3rUZ6ylGR9g
K+usKiuI38BI6cRDRUNMqMSHO25nITdrgBwYQHtxmSN7Az0Ckoo1mUOSTOOGAxsyP4ykoSsS1bkM
uIbzcx0yl6JOtFhT9vipD7RMiNNV15mFGIQua7bx0JfidvbHimbD0OxpZ9j16M+gqUCOyq6R0pxY
JeV7QmSvNioPLJAeZygS1HkgyF2OhqJNzO7gazysWxTpiMuQr/wUuvKt5ns+J1RZPK/SpZvZSyr1
OJXtuwnAdUAKhS1gPlAlRqSXYs/VoRxZqsD7sVBfyqqnt50GkZJrTDl9HrsuDJiPb+9nl9uZ0Pi7
S2lPy6WyCl6VuGw5o/UNXe5hNsxQyR9VBCxevIBalzlUqf8lUz2cJ9fPXBqAsItTXHAmaulNeIcE
epYG6i7fMxIGdlCz1z3gDgqlZZMDSTl4Agkp22onEhd5hdvSpjnb4P+wZD7ieWDRfkhdRn9BmIa2
9R0WHHqVOmarjOdzJjhaNM7ze6diqogg1iBuYJlwiKh74WLwm2cPDj+jVckiDAcn0oH90LthlNy5
RAmZ86GfHIXa1DDSiy227Fko3tHW1DJ5rQ7EvN1ikDKML5OVZovaj9kis35bGmAO0SY936iRDPrB
fGXrP45iTCw+JQU5lX0spxbIbCeXBXB+k5NIwlVVyulCrnkuwlYgzm10EC2E+eJrdX4RE+Gqmn8p
FUQwd2tb/WA6n6mij+n8ocw6mmkOPdRlt7nzVEcB+TEGh+IBKrdpOhc6T57wztKu1HSRJCSSrTZW
g++3up3NTO8wI4GVV94K1Uk3oQTgUfbYwok1i5ReSzVy14kdNUP+Mab8woAtGnUxjwn78xI9FK6X
WtmhHt0iWrY98QQQQFJMoDWPEZVp77eoCPStpPRHAKzn5K/sFesY5EsO5LDh7Guq6GmtbIZm7oFW
VfnUJXLfOM7iOJ8GE8kHtQ1LO4aA5uTWAmPDaGN9fwvwCZwoCwG7MsL6qtdDbij9yOApU9ZsOhMw
CfJwlxuMPGtQ7/C1qCm0n6eQwRHGwNgVjQLGPupndy53NVWLNtnL2qUld+daEnOCWziMTonzCipJ
/HBFllVLA0L0IaU5yFe3kCqA2nfxYPhdfG+ONuwFBN1jwLibfE7Hwf8kkTNTyZckssuufUGWU3B1
CX7G25D+IKb5SHmHmXnEfkDPd7qu9f8hERG62z6VvfVxPT1gX3CW3as+a8StgXlUvI9tt/PSzxm9
mtzjkArJn76znk/V0n8eIqxnnyIuqxpiNmkEuOnleubqUIZUUT/QdUnqvltgMRl0cZQibvAt0a3j
Pf0+dAZmiHBpxsZK7QjOJK45GSx67La0yWvyie3JuPFfDCgsQfzrhBAIm7DleJik0/t2grJgkFC8
a8y5KOn/DyEE1jtCT4OuJrpkIYAcUT0yebsjlQINPHeNPpBWklxoJkRISuC1ep9yIAAkLWdan+Aj
+L1k7ODsb6woVVazT1zanfHzoIQW38S4L1BeAfoNiUkJ6BzAyyCaC/6sNHAWZEb3uDzSUX8u+TVZ
VVCeo2AL4AIIl1Yy8veUtSaJiohlOWX4jz+c7aJBgzfqmbEl6jKjj81V0C8uX4Tj9gHOm5Y/Vb+s
52vsyLHEE8YRJWaKNaoARJTr/yU2gn8TAhUaO17ZOQgQaAaOWNqo/YwYD4y2TRDlEhZLlSGkxF06
Z1wUDZUUB7pW78QJx9ysT/X1cO8WvInRC6M7QoMd7J0lhi4edfGW2SlRBQLVXQ/2lTmSic5dmofM
XYTV3OZzp2Ftu8GzpN8RfTqoZ4kRqCG9IXeb+fOVABOdo4qmUg6DuEL+Kw3JRv+Jh+losscBFBMF
GHyb3kQs6m8dPhCy2tudwEf+WOUkQ/52RRpDphwN63IxqHR+eHslXEZzJO8UNu2A61DnRPDW0RnY
T9BFq4/sHN+lT3GBm0d+e07wzGKAqxHw8EzjFcDwE/N95OIyfOHy6JjC6SebB7CBGnC1DEf8k2s8
ZBU6IK5OMYYG7j9WfOcohu08VY8xjWHcRlh5elFVpa/R3n8n67tmL4AqEERZVANdh/zIueZ2gJH5
OZBNxrC5yKLeF/Am1NTsUnYD09gOJU44036Udc1aCaee8CZJEY2ndHImCa+zFWwet7YHEmfwf8zd
yo7lGka5Lhpkp4JQ7J9KLYPBtPw21EFcjk95Xukjba3JpBzAXrmP2bjndyMnV4crF9sfuAmnIK0o
lD2xELgCTd2kR8sOZtXnKq4pNu0JR4KqPhCKMO33HdgAo0DtSZ806OR4xad1Cw/rRJYBkiKcYOj3
Bk2OlaA0h2H42EfCwG3XE+hZblguCnqzo5XZnKRNlpeOoj24B/AoONSA7SuM1Glu9RV0kUk9+mg5
EY97Yal/humxBqytKNPDLes+LV1aPCFTzftxAP+Deje0+kO8QZIybvIuscg87B5OUumWOR/VcHiA
E1SBr/OkjCyUyiJ0U83rhDPnkLbg/6KhBFpwgWXIaU+0RNIe7jEz2eI/sz1Sjt1UZK3zR9sPoUrf
BYbRcoAXKCIAaWIY5yDY1cX4weFLrUYC3sNgS426maLTRwf93Mny6FCzy5/lBG36eGZDqTLXFd5U
8xj01IbSsRwGvLYRY11J63kP+TDdQmLpKC4qhkHenWE+6Zr68YUydLU8KFsvrT+ME+cdurQj+hiP
tZEHyYS+1AK6MNzFaDJxmS5Df73dernHWeKacuZnHhbOPNGKTa3IYduMCObcdhaN6/4x8xrN6eoV
+pTl3se9JdkBKBfhbRVGVjgjxNOegKDzDfuNFXBbfYs1PGAgLFquaZp5p1+c3UU+WgsVkncwuZJ6
jjA9S/IBv3M0bOJ4+CzMChb3TTAhcmQf7CZxgXKn3NVIdOqrmPvCtVi/vAHDdcI1dJ9UPGx92Kmp
gTdYMWvcu/ZnQLSe3YwVmMXDFMaPSB7JuD3aGYoAxwTOOoGdXIaBCzApFa8UAU5YSDec+JrVeuYw
jZK1bNbb1IyNtn1pPQhU9Byfic0BKpNNfjf7UcWNWTWHqn27vkz4C+7S7oPBkkt/YEsP2ODbxdAh
4Prntjl0Le3F/KeL3AF1uRq7x5YKcFjYuvDg+J7kvlRQ6rJSrzTiCzHS8+XTnJZ4e+7OXD4UrDRV
gEOSKbZ+UxdLx9+SfOpR713FlroyPdayRm4ZQWzeYuqwoI43zJakSWwMADOfJdBWTgwt7FY3RHi2
LnTXRt1Uzp3AgQg3SHZMvXOvi9FMK3/0NwjFWAZqoqgBsl7i84Apz9WT7JwXhpIqDaZ3Q6FRRFS+
TnNtGBf3OM1ZVwZ39NF7GHnt6jw+RSNrlFCMk8bzrR5e8WEsYIdpEV87Fc0WW2UneqacYE3mhwa8
d/b2hqSqXe/WJxZTKysEHmmHGio8/RDAoULhDXmPv5A3DCganLaRiZnFfsDZL5V6IBDz/QFGFGK+
UYCTG1GLukG6gh4PzOPLJP8gbYOGyF1BA8IYfuqJo5iT/Sj0eGWB11Cqnc5wjTE3mmUTCuYiSXJA
KwWMk4lhekGJz8qRqVgrJyNCVczelWSE6bNgY+Xg0qCvxYZC0acKG71Tz1R5GOOVnZ63g957jJwm
G9j2PCM3sb69pTc6HjmWjTkc6fhHSwpFj3g7TpW+HStzNc46neLMMgKpBDXxpwGn3QTtEdvc11YB
+xfmNlS7mCiw1f6HHVrPmXz2Y4bM3OfEGXO1z4ch9pGmWnFksDruOwoMvSLzqMWZ7m4tFTRRojcm
RHEsWu1LT4Xf3Ly12Z3sPHS9Te/NTTxusq7zeatIbo4eghPrMpswCjccsUmndgH82aisRS/jQfJr
fo+g2nktj0HqQXhK61zPYAfsXfjHFNUe7hditQkdurVJ3cx/MPT8hVKrjVpMkWiqhxzDVE999IN7
RBdSWJ8xpt9mmgw0VQ7wtYNcabwyn5uSrSDmadlCzgRX1AxDmd95xOFN9RCFi96wGktG3JEiYeb/
1nB8LaEY6DaM5bYe7awIXmaIof0xIX5nhNb7Kc9nmn0q26nIcKXztI4XHExd8bWGzCUvBgYw9Iad
UB/UDTUZjQz9YSoTUJr7lVNUxE6jt8kz0YhmfD1Bp6olzH2qw6YxxCFt4Dj+iCeTmAdVRo7HBMkx
9ahOQFKCBI2eNtOJjNvBmmdOsz2fXjJbP98FyCKO08eyRFonu5UoevFWR9+DE70VHU0r0w2+enrR
oU9oMxti3YuFwAgksO9YodUBOrznZbI+IFJFp1ljlidGXlHpbQERI+5w3WKAk1kATphpOGo9LiMU
G7kyzBKXt7/u2OUweTzyuXKdnyHURiKFBNMP/2xuf0TyjeBhdKuMQ3DE2pllh8u8PvEKzKa5jlSV
TtqH8wHZVrUeBTgxp3D1XEdGOlRXB+Il0ezBFTFA5kEDO6IadckgprGE72rkmPQyz0p9+g8BSp+6
Vnsq4ufnHXA5IXntiVaNjpKuNS7ucJp1PtoaWCkPDrA5jrlBz+YghknT2NZoPrNRTofiplxKKPaZ
I1Aqpa+SNb1eokWRSI59BD5GVmpJ3zx/7VFrX15S5DoicURTyTbVBxsyCPSG9bnXSbS+jHVlCxdH
UwbnXLAKlF8xs9bHXzfh0GcZOpueQMzL8NEGVSeMseC2Yndnwzc62sidADFN5+CvGsTCwT0Lamf1
neql4RcfRVvm00APCJqRP8BG2Sx3RRT1xLR21/jeby4/JJY9Y2jNGDlOt89pm4oQ8egRPkXwjMif
vxIcHiBRiPVo/AJGQ8CfRYMeGjsGAv2t08UWhMnLVvBlDPyJizCrW8AKt45QYLufUoSbwK9wjeIT
W6S/+BK6KVynDbcUqW/OCNfxN81A5MGcQOmF2tJ7X3yibsTtojdCgr2DVVHg74fMRy6/FkOqcTqn
DTROh/SSnrln2IgAouObFSiKzzAgAi/64EcTT2OTPYp3PNDbSeR1NkGBE0we9JekiWzulG38lEQm
RdtW6Bc6n6aUYwbVr8JXWb9zcl7Nd/qT9Mzp7GmpkVPOxszJ7s7z7u27eJVLUn/H+g0gnLIAFYKr
woRvJoaHsIN9HyAlOhzXpZMnzAbSjlPhMlOjjkCq84ItzyXL5BwZvX0zl5VLEluqp5ACTM/EsIaD
4govzmCwNZ2IxvtEKM3MRX9Hz51zPrBMKNKwFLFfZQ2+feFXYyFMDws0onxgcQuM6zKht/uAPrbQ
He7F+cBFlA4Jvru1tja4DYXmNRYY0yFM3B/xOW5/+zaun18XvdnddWM76Dw9gJe3MUzW2MXlVNzT
onRGLROPYQDCTjkdSfuhIe/WXP7tK5/sRH7ObQEVKLfbLjUyqgL+dW7bjGkMCzAyPiKerFPIwo/I
e/YBqmltv+kbtuDvsMN0o4g6559D0Oj9GChC7+puhO38F0tmGQzYt+/teopC1eZdCIAKfAgdcQ13
eN1CfRYxv49rhi3OdKwexc7+eJ6iUxVzrK79MaXn6UNE/DvQy3VDCbwEZPtd6OMWVTRIVNfQj6fb
Nl27/ZiPubvA5ju/E0hao/k0x33jDrvB6n3zG/YT+mT7H87Oq8dqpGvbv8iSczjdsTM0oWE4sbqB
cXY5p1//XuUqPj3DSIP0HY3ogd7etqtqrXvdwXJwC3ttR7jSyTFqoc4DQydB5Oc3nlT623+iTvwO
TvlYFtjE+Dg+HBNmBL9doRmbENKxpH6YMeja0i+O1+Gkcss0zTU+huznbGgBqu/qq80dApNZpjyi
yBmSZTaipyUgMAVrU8AV6bPW7sqDuRTyYIXkFYbfqNWc/nbjaVFwIPSIjeHy30/89+XoW1w/ATs2
MzGPbJrfgZYomKApR8HjL/WfWmwyk5RXTYQ5ZX+YedS6qHHhy1j4ZHOr//sivH/yZZgN2siHcIhh
O4Ju8y++DCfbJBHp9THHD5ajZmpJqugeoykq45dkWQwfzzpjRa/4TNKG7NS1ijvzYcyWhwJdl/s0
BN7aFNdma02BUdqQFK+pYaHhcDCPtCbm+CFZKOxoJDvLcatIQpits2UnIGTAs0yjXPhA/HZdjLYV
6BoCRDOQVFuN+IpkmQbYwjU4NTCwTxxn8IsMoNE2XgnBrxxnJKkznmCTNxcc1QKx9qnFbTYl/sRE
eb7xTochRZXe8LDWRguUoOfIsHfHfribzuDkTh/WWNPmUoM6FSRIB1dzIqoo4Ruk41hdC0fIOXoS
9nI1lnaapuY58CjNmpPpOf0w3HVtChXqTFOfmi///fSsf71DCCTYN0zIlUzc/x2bE7JLz0w7HzXS
3aivTyVDfwdj1TfjEMHrXEZMIjsGW8h0FAFVQ4qt0t4W+ShhM2JvJV95cwfJS1PKH/21K0Zr4rO5
2Ik5n/AU9OM/DVJ/n6NiIwF3gB0Q3QUMlN/Xg4O2HhDb7B7obRqv/o4JAUK2C/IHin0tNtUrdasN
Sb1Gs0p3pbbtdAokPeYP93ePBf2fE4OaxfKh0Fkmonl4Db9XDibNNyf4RFSol24GKfV5UruouqLI
ahFaDXAbW7QQGb6Xx22Oljg5Y7SRine2Ujr5DmRK+yYLOst4s0aoxEgn9pdfC7c0/j8JyI3ToQqY
O6QnFL3M5Y9puonusQMRXk3cx9PUzSHQmHLOWM/lSFp3CR+b6nMeiWI+1LAicaDU94jOTcLPLm61
MA0iJmZ2fRilePlNM9cFftOYCdPeb9Z0bSB99xnrr/eaR2Fhh1Bdjcju7VdU70wAzqtXOcFLscUe
bJsAZ7e+OMcTuQnufWvjvmpeNwJf4icawbVKThtNAtmHtVdkIr+Wa1THj5akgAD5eZEh/Vgxd4vW
J+z8QvLsB8yP5YFmhKQP4euKCn+9NXvUp8vJmWOZjl2IQXZMXt+Hi/FlXSG4EyLhdNgFYClXCuOT
O5umh7BORN1aXgoY2nZwzUKv5NWYV4ZPMK62YS2Tczb1PSfFjtTjgSPf/pjJevAdQniaX5MynlvS
1TC7dIpT1w4zIsJNqcP1zjcDr+ZQvkjtMM3TtPRBSzaUs6ZJfYSzB+B0W0GsH7tPtCwbo3izjWC1
PtP24YoOn18EZo8HxdgUr2O6zOZb1Bp2eDs2nYVLeLHEePkeGwYH7HJaUj7s8tssTEceSFcQq148
EEkhCf5qNqZ19mDREgoyeKRsn2qFTGTXsmEPBSbC82Fi8EwgUIM16VgdYI530w+14JO8Zm9OA/wL
x3t/RZfTnWZHTAit8tDI/7SFKZOh/1ljUHWkcRM6OojalKi/F8SIZnGUxXrvdhJphrkkIFoi8k8W
iA5ibXSt8Q0RcuwcTItFXUZdA4HXjoObuUSff8JrNyvu2eFj69RA4H+Y56FZj+5oJZ/KcsQGJnKr
ZH60g6rvj8RP+Xcm92BkMdO7JMUdOBu51MURp/fePI0d/y+9VnZhiHd5gY3MndGgy7iOjOGyUyqy
6TXuizW/OF42w7qwre4DfEhy59tmMMtjt4XeyljCt+dbH/iovAgnjppTGyfBcMyGBSzsZA3FYt1H
EYEWRgA36GAyXQ4OY5USXB4m3nao07A5AZ2I6C7xmODiIVMHD7AH6+g8A2SGfNki+FjWIwbujDZn
JqGO/Y3Uw+yuXLzeR04f5E84PY6nDoLzy1ItyaEYulc/TdsXAsSKp9I1FvKYCFcZMLVNzLiaEKSk
qOUfWiYJdkjEmrtlETlkRHKZD8x8jR/RlDhXFHjVaWUOcwZSTY6B14c3fFfrTMYLe5AA3Pjkw64+
9DQcSEmi7QH7RpzcozJYP5ulu12oIl2SWq2yfzdlbfM+dpruMWHOeynWwfswhIZzjSNTnAW5FGjt
PK++p76rr6abkkyE8bzkmAeP0mX6pkFy+8lsPO+vlXC2z3E/dM8rldRDgkDmtuy7AWtu6BonkQmC
hvN5O/tY/DI73PLl1nSG8V4wUXwnbCJKtrnLz0Xu2ghrpobwt8BafzThXHxssfp4X7nmcIeMJn2a
Axz9mfBhDkr03HbPBD/6iC6kvLOS2HsfAsxironFwAGgOrw3wd0wXB+7zxHCqysdnnGcvC6+8bqx
4TSp/epIK2i4B/xy3BsXI/WPzTDX4ijh/4uzTsZrYmfiIRJNdqS+HD4CCtsg/J1znQNhP+JGZpzm
bdp+Fl0s3hKf0FA0PsZJTEUHIhBbbxYanxtM0IsbJ/PWd+QSDI9+0jdEiE/TLUkZjM3jbQXKzsL8
mBH09B77jHA5Y75R8ylWfDYAbu+bxl3x+w274BKWRfw3IOdL5IvxzeJ4uwKRRMQjOMAQg8d+mBXm
J5cN+GwsRfjOS4LgxtkygYCm5wskle+RXEcbCI4Hr+skQlG/Yu7rZQe8CcQDryYGx5jrsk7sGjIB
shnU4oX1kMA0fyWAwwDV72AbQBC99dhOnjE9hLKEf9QLZPPtILYpf03rIiuPs10D3HskyMVNbGEr
gFgJgHJy4D3NZf0mM36cg81/clKPuIO4UtiEI9lG+3U1Anw94UjdFmMzsmekW/GMiG54njlsqJzw
Fh+xdcIb2ak/+uA89iGuhFUURyOb0jHpMe1epkuZVP1fVjDUTykCwLMx04ic4inAzD0p5uQM3+gF
+2EMfkfxJUVxdovN0vepd178ssINnbHVxRiD4rgBal4Kxj3kPQ9tET0wHa1u+GKlc0SP1TxRUaTR
BVf1eKJuszmSUyMfIAvFDdtrDfx2sK3cfKXaXciA8+afvduQJZAMNvyHTpr2cVXlD3+rvZs8NVxi
GNb2GzQJ467Ih4nF5S6PievMd2PW51TnPq6uUFzbv2bOjntr9fzPCKna5ypuTRwH02K4+Ovsv9hW
X3UEPhrdXTB4ARZStJ0/jbRKV5gFzQDR18Y465x6ffbYLmQdOA7hY6em8IL6EJGilIZf6ePCo913
WFDX3OE73GfskylmUPHN7z+ItTbOo52nJMt7kfkhAXiacOWtYr6QYC8BR/yAIYbxbKFS+imcle0n
ypwHBM9EUXHjzbsZ/69z6IzVJ+hAHuy2LXyNcYf8XFB+9gch24kDd6H5aEW5d8kXC6ugLO7KayLC
7JuLr8ZNYKzpm9vTUrrxEECNntPj6G82VqBxHbM0oXhdkKC1d0Qa1SfUNuiH3CI+5VmT/QibtD1i
YxA+d5aIsEMjnKMM8SEsp35gpmcn9xWpOfdttj5x4d8h0FXfyVGroTCjYxOFw97dOsMZZJA0ldLD
Dbxwh+iJeal7XjOvuzjtnFQHb86aU+4Z3oPbLP4haMxvkOzd+6VY4JwQUHCdI0ui7azdU9Y15dfN
tVMMaWRkfFUM0U3jTt0nHzECkqqiyJ4McgeOHMLiQ90t040fGdutyW52ndc1vnH57PwUTK7xgSSF
CflZTTTIZcHoub4WSZiS373Pv0hLkmDmloVQRovNkuThbGslLK6m1c1GoZYdM2xvqCLtKMkYFcMT
k2CSopg27SRZAIp/rFGUfpa95AcNohdsKCD/amBK/lfKxBZKABLe84A+rYyOS5nMW/YSQNSivMox
JuOveErcQnEl8dNgN1DZII6PMvB7ZGZ7YCIptpclG5L2S+xFFVFnSo4XbSSxOZT9DMRvo9qr3e+s
TTnqWIwBsSoRaeiuT+s4TdsjnVDS3XSxQYIB6EqzNgdWnV8/5dU4TCOBlRjYnkfM69Kz0XdORxpX
LTV2cb2GP01EjMQrW4FVMT8tKPEMTLfmSxu4Tf3szm2cfx28RAwNPOZeZB+Qm8aWdSTrpLQJTQ/s
xfOv0G0TgjpHRM/I8WdcndbzAKIWwn1vCwI0M/SRKR7JOQfXwfMTOYntF4ZCpbKRyaMSdsBoUemc
sKPgf5PKCazVbltDFhMtSDX8RBJfkFw6MAvxfvxSo9lNWDzOntckd6tJhNEhDERzjYvYqUqG18Xm
v1KQBdl5zOfRuLatVdTvtVUU4UKSRmE2Sb29KA1WBFgR0oOk3MYgnaz+b1pKCfKZ6yzbhcWrJL7P
yAeu25MqjQl/lCytVMn+GSjARDkwIG/7Z60l08PkKHZL3z/HhEbW3RO1lPTU0XPUEv4BKrzR3ggf
2UKjX5MrUp+Gz8z2wZmxoSW8BcwH5CgSWOTPynVHY9MgUxIv5T2X7TwSMslqaUdJ2cPpS/4MSaUE
kfXMV8y2dM1ITZzb+XY7f0v1EXoSozg2k5pBt1mN184tXZAc8ZjzrrsI1PgNJ0I5flNXg5cxD69W
QHlPS8cvV2KNYbIkJghXJa5LufmEi3WbBpM3Gbcl3OgMGnzArRFXuu+1s9/Fk+jE30PkB11+T1/M
FPwwzb5nNtjk4ws3YbXP4c8ADacUFrkyUiOewO5Bg1I1qg1FQIjTjWWSteMdYtj9PKk1tgwMKzp7
EraFJ0cBG+WqB1aiDSURpE1nRgJJhnj8ZexdORHwsXFfnjV7ATvqlLleYtMdDOcwQ8v5E4uRhHTE
IA5rL+Dt8fPtRSG1BNIMaXhLs44Y9iCwsYMGu80b1kdXS3QjaYX6XrU46y/mucMs3kYfh5yGJ6ZI
RpNtb6DvhihS2Eu1Q00EVUDN3kgf21+fupPAZC0af38iOyvLU49JzwITdw7lrDUWmyQAkAXIA40p
WErvIS/cpiQdNwMwF4dgn4poFg+dhRxu+ktqLfm1mqF6UfvERUeGW4Y+lEtxbUbNMALqUBKEZhK0
2jdoLfLVa1fQibdVSRnHLRgCwTBzTpNKWj617mc0gVJAOqDWMtNjltM5MOj2lpA8UzXrH9dBfm3N
N/DbaaJHWdwoNRtyagZveVkQCPVvmkEiogyyUulXkvHUQyTMuIq5b9cegv0mIcUoW6OVQ2Bcl285
24L5yURj3rA7R2leXWC1TBMJoGH2WksdPIGbcHCLD2ZajojiF6djHfZdm7sv6Zbk5UPmYz9y6ejH
/Ge1lwyYAnPPxH7CDEkFc8/w4Kukh2kwYVsZsLkBqvbmnSGEvOeazkjKpQQOqymTd9QusVh/0Rwr
Te+a9qkE7qy8knUzymE6tGHG6bBbKx9bLIURd6xa79scoBz7LlJK6bfCI3gH8buN0xppsvuHK88J
hQL1selx2sH2k+PeoYEf96FaRVy9NjZapfEAJLqsMjMIyX92VPuRNgPL980Jkb28HLhz00agMHkO
xzio3YZ+cBd4NNEMdKduUVcUTdUevDhcY94F2sfla8D8s32zepFwp1zlXrLtelFFjlAndhEFkt1S
L6487W1FznMAVPjhHJtyzK4mI2qP1sf8GuQYmEXF6vzsPeHOFQwzvGueNW2KoaSc/BNJx22110Ba
3pAYziF3IuWk9D6prQzpvBzqa3+xkvBT2IoKQDHRSRrDu1nNiXB1l39xbGf8DmKcJNs3zfMD95KX
aC2rXKnNhMxsfKfFHmRmyh/GC0UAwo2GKhavoP1JAZvJHVW0jfzyVLEc5HjyyONHzwhFbS8CDtBk
Vws2fGoj9k1jZR3ATpKME+Y7kl+aERrLxUUg0Dwu9b4MLnaQMJSzeWZLdHCE3V78acVt5XZZa9wv
AchBnCvqeVHkfnAuvWplO2mXXFI3Jr+UOwHQoKx5ktJkSrU2kWTj1pw+oj1YpcjY6fWcSgkyfwmu
11iKHicIPOy2c5jJ40I9N00l1g9bcQoEdiz83rZLdj7iHMvjOVMTvEAEssKTlifLM8TNkUusUfsZ
GKbApYkofndWabfzSEm/msbuJs7qnhQXRAqiLO+AP8O2u1o9Fqz1+zryF2JYTb/i5b+6OKuYEGbA
lhkeFVUqCQ8TGmPGISNMOuQrJBOXEIhuIGtJArmeGDluJ1c5GLasSmEHOmlzLOuyGb73pSVG+6PT
uZWbnZi/rMF8saxVmvCZaES5M86OeYspkrNHbBclWQu5lsN/fHKxl2d/P3KMspd3ThFGCeoyJRtj
x8Q1nYKSWP5WZInyBsLLlBVA46P0eYkLRiPrRctm1eHFz32YW46k8gwnrd6bxFYH8K7hDIvmZjQm
VGV3Aok/l7aVMa+NO5ibpFlVFWlWp4k4NiCJucUY9AnXJlrTU+KkS1CctHOPZkQz2YgM+3OOtqaM
LpNayfo1Vgu6TonPiB+TzFg2wpowPhDtNyK15vYssCsjWQ4Jicu30JWOo55/VhmBM7zhybW/XruV
YZIIwatdRGTXVWefzBXulel2ctfV9CnNQVTM8kxV4dDxJU1Y38CiyyOeDsGpkgknxk6u0DxOJT84
WwJ5zDbdLgfu8cLjFnZGjjQDSWqfk5GH5obXJd3V9qMbzTC9uqSWm4PmGXQcpfzGqqRVZfyieO+a
eKotF40eATLjcSV61kzohikPj5lMSlqX56JAIuU8CYo+HJvrnCkWpylHMP8uEdWGvKvIyxGIfsE1
R5YGZpxAZh0IzOMW1T4CICy2Bqoj/BIXWE7GcStK3wBxRk5S4X26l9EdlGwuE34Jfne3RChlAal7
kfKUxKGV52Ipz9OWooULUyNNdSISZiPpnwYjMq5A87W8vpKD4xW3Onhv+eoWdvdKLudOdVSlLSBM
xwPE/Ad2nejWnpdMvzNdY8vR4owrET8c4g5/l2sYxcwYrhl0gJ2XVlOOUZXJZUPCHesgLE25yPR9
xQNErpTIWeUyXOJBrl5zZjvxDlEPg9g8LQQbVoT27mcbULp0ylgBI+dz4BAeJE65TwA8/bladLrz
wI5mb0BIBhxv9bafKV2snvTjfCQ5PrpNWtHz99aphtfE/EN1pASNS8eOIU8laUsd8npNY1Ksvjs9
cX5pleXlagUYpHHGxRDOL4qQqDdsQ1Hd+PKSuqgtbasmT3kPxhyMAS4ubzW/K1wduetqM013xXgO
Vr6isCsNqYwn5Xr0lp2rvX000Qx6uOTsjNwyh1HtnZTANEtjt7mO8+bM1m2zV99aTmI0Dt5+92lm
sfOdRxRyXIC60eqVi6gMuUfqRza0YNaOopvbiur362mOtjzckq6XD990F/CmA15RnPVbD2kV5t8o
5RyYrnNUr6B4o+Ef1i0KiYI10Q0SoJkw2QLGB3IiW0y/6+o5OEMoH7oi7HRhIpUwQSXtSnXJrQ/y
iN6JjyKdS64T/SfgA/mI9NgZYq08oK3eS0NMgUI38WDVqkXR9ky588svr5B0kGc/GgL5utaKj5cq
ykCHrYqsmMFa+DyG1JL8ri95aBYqB005VHKLFE4+v8rxGPJRQu0lED488lVX54CvAA0wyt11ctuQ
ul16p5X33lwXyVSVN5N3RRPTTNWSSgse7ndiC9mJaWflyQokjoK+TNJ6tw4+Jzpr4A28BKZxkQ9j
VWbIAgSbD9KuJJrGqpvezSvl26hNd0ZF9BuxwuJ3ynZNXstew+hqcYpmGJEnqe4napqgSxwKDnpt
KSIolmdy8x/2ik2BNokTgmAePdDBgJgBjhueDc2opD5qZmVl8NpC6NydcefFlvNIVezqoxvDeKpM
V83a2xSHQ8owZbVj7qVtC6rBC+Pv0Igi6Wr+tqqiendmW6pUpZ+4pM4hplA7BVP6iYSMmvImNu4s
ZTSJ0JL+Z0wQ6MnNW5lhON6Olql3Xd87I3UWubftcItecarWXLLdvUozRTUdxRnWnW26l08xCqX2
jUBmWv6AjUw+XgV3mVmzw2SKgqwNgcymmGoKvKI3th7L33QsnmDJm9t8bM0lsqh6ZDsj8k76B6tS
m5mCFIBoloKzEc4qFUEm6gcslOVpijBKlrGWjWyBk0nhc56T7+sitnjNlYKIg3yVBg8EEG0vmuKr
GaUAN3J/V61AqHZ5fasRfe0QBigWTz3weymWD5Y4tZfHEDjRd4++slW3bGp576T5+a7qxDfbFLyL
egPC80jWJQr/Ug2QQQAqnrPkyXlgxKMzi1AfIlVvS+bbL0Ls/7ou2Uib5KIzmQ3BRoeuyi3qnQKy
TM18rySB5oyfiER7fvHCVEtPLyZrfd3gSxYef0U/2UL5eLNM6RLV66AhTDzGVxQs+AXBN6o6PNSf
NeTSJPkQ2HgULeYl9Q15HjKF202g9xdZuUpgNTpw89B+yGeimBvUiR7SNdKZe63v6GD49Y8V27d4
pm2v1neEtGMGenAXh7ds6zqppMQnK2B70qejcizTTklaL5a1tCnW2U/7rZvurKaiViF8z0HhdMte
2POS6n0vmIU8D7RIplXqKK3TafYaLYEbwyrXeIqgqZNlZTfJpapbJcefZdkglFWZ3qy0kqaLS9mc
1qpyE0Te8DfTCrxH3Np4nvAnnCOdsOcgxbeyuUJZkFeETEl6dZIOmA4LJG7S/oazvtoeszIaTF+J
uJgsyy+U+OtidldMfkJrPYHRSYON0goc1iXWF/zBl80/t09pezCG5K0DG+NRO6hE+VYsYmm+Ne/A
oYIFtGtOsS+iIAf6pyltXVlmdKYvtQVwOuVvDaqa8c5pmNHOkBpBxCmv5djPskjWJEHw0o2v622d
fBV0YTIplvqmKint/CSZyfJ3muHIPyCmW36eJn4a2NkHTMSGHNfwo6ILxxuiH/tm9oaA0lH3kqS4
yStS9YG1t/jjaKGmP6et5Q7FR7Y7WZjjei5veGhioYL+emUwAhiKs30Yw/LAyBA6wA5apKXht/zF
YTctIfTS5Ro1D891ZRHdFPikikMGw4a3vJ13D3O9KIIECeFbBKbL6nNxb+XGYEIja7/ebSVhvyNW
OmBlFk4PXq4BCCXgcRWJP1r6ZDxXxClmPXOnvRTVkLOpwGNJpOIRpqrq06T5WYGH9ZbJPlQzVufR
SVzzKOa6X6cXIwXkpaMMa8ta7jYLfzdcp/yqHLdHYqDbxXsaInwIIomVbnFTpj9xAKCGIrO0tnPi
32HX+NfU9iePJLvYSkZidYJGBJByOoRyx9wf1vZnYjdiWk4GrqbFE602We9+Q+7F+KVH9Et2Io6Y
KfYF5Ak7wbmJAYeu2xQ0/kmiUdZjn6Moup9aSFHpNSrpxN+v6TQ6t/Vai/Kl5jX62zMY676U/hhN
F7wdNuaaOaou4HioU3dibsevZtN24gmBcVxdCR7dCO6E1LnmgnWH2Mg7Q7p1r2B+6fh+6Xi3LiQP
rua1Eea83dsQ0mU8rw0zSNgBdUHC9gvdxI0Ifx5g5I0nc17gfzl9Ot913uQLkBr6O+uBrOB6PjWQ
u/wLvPoI4YG9zeI+JELV7C5uHw2Eho4hDp3ZhVBfA5vXTBjjo4E9ULkeyVZcY14xRoCLcfDqeC4c
nDjN2gmY1hoysHjcupnk4DnMe3K5GWF37nIUGZZ/+SEjR8mn1WR/8E8my8CB/Eiy40NMhW+Lg5GS
vB7dIVLJBv/gTJZJyOvEzGp+Vwq/6l6FV8NqiaaUdEfLCkZxwTjCrvFKLc2bDPozTiJ+N71ryHdo
blsQT/cxKnth3HsCCe73kE25+d6Yvp+DgRrwCb9VG3yn4pyOy+ROh37E/RNkGGbqm1/OzJyIAPiS
8iSS+KBx7MZJGBLxisjRhsfBnQ5gjf6WHeYxcMQ3b6O8SqnNF9A27Z6ngMPAShLjAWaM7b+HJMOd
OXRutAoHo6qCWRSePwyhsrXy3JtEquvXQzWakmmrtmUDEgtLVeuCdKGsSnx7Vy5kgryfLyFIO82B
QphEEkskTYm4beWxqJIRIjsCA14gNBePSpuofkmu5pfsfhICVr/FsvYUE8wVGUfoWUZeOXPICmMd
xOtp2aFAfeAoyFONSGNEJ2x0GL7ANjvikSQX/iiAsrNjANUexzh727zP8dR2ZvhucWFRhudisCg3
syyQLdJmwfT72WMXKWpGarIQ/X89myyOFqtld+tDIcSnoQnj+i0bCj/+MRNbhEmFOZnV81AOLhzg
XoZ3qG+7atxp/xHsazrgbCUGduQrmYPNMKgvX6CqFutZgC6OIQpTI1mcEzYIEp8olCYj26uShC9p
w+EgMCWrif7Om/C6LgPUzNi08YR911pjUq5XQmgGbPFGj3aix0DfmntKipF4A9+p4+3rSOFBBpcP
kXI6omUGLzg7Q0HK1atd2rllXEVfZgjTPgQ9vz5ob6D6WNF0n6Ln9yfjyIGfCiIDT1mWYKt8JPMS
N5SlMr3mPHZt1x4gTdnGsaXjFE/NErWQn9Y5ySkBvLC4oLnpLt4wp+U1GlboSRgQBNGF+Bb7Y2Ea
rfnUMyg8TV67MDIqy7+KIfNeMIspboQdjt85fIbmFGzmeo4jL0ZTs6Z8aBmkwz0gIpkT3dTMJByD
wd3Q14kPKSjmU5VPzl2YT9N5nCMW4gC+7P5o8NevTz3Wyd2V4Orle+dCKTuEmz1nx7kfm7c2adAD
rHCATuhLgo+dF3b3SLDdBwjXTn3Y5jxdL7ZXtU++t+Rvq2jbd+xuhAl7uZui3aycz2nTGTdBzD6P
7GudbuzSmjuMyVBBfcPUkV2tRM7/hTIkuet5+GVHnvfoBKcEruetDfr9Awx6uUMHnsL66CKzPjCC
4OYVTW+/MYIovEebNq/GbGbOrWPKQLs9dF0GQm75k39NAiq9Q8ZYy7/1vI1cdwDkJIcMZvdvW13B
QEpsXwq1mN/BoyghjK925h7s3GwfCS9hWlwHpV2cchok5natuA2qzDnlljM/5HFifQ1NQYg8fkrf
s7QY72A+Ou/mxeIti/z4EjW2CX+pdO/suS/C4wBuvxxsM+7uoEWLvzjbOBmmrS/+Miy3vqQJ645W
7/NY+enXmH6IvIQ5f1+bUXUZ7CG6ep65XBxcnr4RnJu+EKrsH72oyC6zscUf0hzuTjDbJZPY0V6O
0O/bp9p12FIzI51OMOyq9upUQfZjEYb1sQ/7dDkXk9l9h/tKwBnMRgBANzWm5tAUCTtLjID22HYI
ajFhxIGiNIrmKRyWrj+bo11VpymqHYimZjZdAz+YX/OIXuxUJ715tN14ghiyuPc5nhCPHmf8PSnW
8AbT1fto1W15GfOYNCOcoW5R2iVwIod5jm/hbo7JmX1JfAzHNXlAZ96H54YK7nlOsvmH3QwJA+gp
ZCLv5E3fnfgizkdH+nK/Nxf8CZlE56F5bDBjeORjywP2V9sFS8Dqe2ngbvEpDycyKfgXl1DOB/7O
ODNfyY+r4xvTmPzxc7RCZvIew3kJgvRM+71F/icv5AktBZlWE/E0Vwx7IPRi5c4A1RBHY0ztEbxG
xJZz3lagYCyjh2p5txVJMeBriG7tFnpOY92CoxXW27rie5Ufw2gOvZcElXhOaq/FamNvsYGMqewI
eKjemaZdoc6BMYpFVHUqVsOPNufAh1Z9/i7DgAom0UBHQz14h1CD873s1vlU1fEYPC5mbjKJFqZp
Psxrwmi3nrADudprtr0XQzcHB7Pw+vdZHrmixDaL/L0OgiKUtENuMmC/WWHbC7zLmBWdQtx81iv7
bmve8hqUzvt8LL3tj77G/3QmQWRDGrQDvBBAUiGU4TcVX+u3q+XB5LpxLKyX33SDOHDC/cmw+p9+
dbjNYB3oEwDhR6Qjsu/+9kkT7X0XYLH1EGwGNwNWSlw5yclQc7r/L1VgYNKZeg4ucoHMctuFCP8j
lMQriYMr96oHbSSmRZxtt0s0CRnM2KC5BVDy/2CW97uUCukP5Iwo5KbZgfMviWYxtTLCam4esjQP
aMQq2jL/26/PLwOce9+TBi8dt2ILncKfghX+9fmOhc2Qt5vruDzh36Rcdbmmwxpa6b02UZ9pD2Xz
/Y98h8ryJL7VqmH2f6s8/nUBPGaaOR/zUwBKaLP/FCT6OIj45B32d1ib7qohd9dZ6342oYthC2ai
W9EWevRkwZf//nz5Bf+H/26HVNDoEaVRI9LyfwnBimV2Ca1J1vscUdH2KQxH2N5p78fo/Lnozugv
vk2s0B/ELfY/U0A9PhdMK4iwhuTE5p377XsXnjM5WyW6ezII0nZ8gggm1peo6vLtVpvo1YUlnC+D
1fUciaybfSStgJkstnNQV6AEKudTH+Ccuh0x1cf14dLZlYS8tUsfJbGcZ+FJVvEOgRxLkHhy6O04
+2nixGdnIKfN+4P19e+KSvyKebFdRGAePCI6iX8+1phzaoH1k98P0QRFDKWanRVIOpC3FS1UIgag
4PAqJcJbccp5G4nbmKDkUNqM/h8e8u9bSsi95jGH8qroOH8XEs0odRIqhvxetRHZPoxQY07Vs/z3
O/Xvj2PnYsemaApMZHm/Pds8gycXTZt3l8i0lLdfM+RyQrg6KCDiDx/4W5Im9xivCdNnEyPX0yTI
97eP7Pt4keyn9k6D0IojsiSMFSFW7RCRDNmbyvt0pZS1QEIAWZsne6RQLy/EKcVmdw8TqmAkpQ0r
dPSCl4Cd/5r6LfvQWYHG0FVouoiVJAPivbeNQ8mcld8K3OJJJhIZGvEq51eNGq2i7gtYzJotlMZA
PcQ17I2JGgHoEYE3ThLpCbJKGugNadLRh/xq1OpZUstyLFyZUooYPvZzpgYxAOTwPPupkoEP1QRQ
/RJYmRy662lM2k3ZZtI7tAztjwQuQPTLlPfSVBtyKrMFtZzKEDUgMdaOFA0+RIOgIqklY2dqRvmV
WD98sroPfe5LjxaqammmoHlP9KgSKNetIi0AE6pS4llvK4T7/hJ2hpsMh7kzutW/9hURCdFt3m5E
UynAzTRnWHgMNGeGdRcvIYzrvbpZWqSst+NcTZy0d4L2ixEQ4LcX7R2HtcVO09ib53RnOTqOzGBT
Ubdm7Zlrfo3JEVmtowoP1EBgaEfyZgbtJIFSbYcFn0cGgCq6pLoD6h9phNut3cx9LpnmTfDTMLlw
GafPy9T8DXcgzA+wtfLlVTW4ePuV2XBIuN0kPVSot3LsMTKJaMa1JWFzQ00T8QXs6kvDsor8u8pu
5ugehU0/fsoJkCQ0BIsZb4tOSmwVSU/d+oKipq+wxCJILHHglbkuaj10L9XrMJpZcBzw3PHb82Q2
Eq3XJETFf4MMZyS4m+OUOx18C5mYcxZlQUbCgR9hYjEUueldNYOgxkogoqS1yE74uiljG0b2g/Mu
Kfy5XE/ah0XPfRh9y8mVhsfjEc/eN9gbkCMORCYU7lNnwrSEc7GNxfZZQcVOC3z8s2IYQ5Zmmm+p
96JG6EWPFPY7JgaW+zJyTo/vyM6tGvsCUdlYXwJ3Y9r3DlKqHCt7DMzBsQtv3nqCHfPN6stTr6zA
tEkMOWRyzo2acTccUvSgoAXJHA5o5H0LxXaTC/qPAOup7aJZEOyGEoDZKrSY03MQFoOB/EiZrOhh
liZY6AIuWn03+wKqYOXP6rUe/YUlW+wLlzmr1yJjnEK7F2dYC/I1VAPU2MDy5qYxbMgwx0k5eja7
i0RBfAwvppr45LadeyaplCTgbacGKgk2MZpDq0nNfo7YozszP/VGXDxKADD6A7IKn4LCAZA99Cjg
5XZQL3I0r7+pesUgXzLf0oiwGp1o4q9a6kUYhcYX9EWTc44UxqTtnzRmrhaOGgGa+Jgsz/o2/Zog
54ggmSerUa9Cx1HMsYvoUZXiw2kA3MXOmb2HrNvEfFkGqgsGVoooDRrXDh+byqZrEo43Vbi4KJ8b
Nf/0w0W+jVACGGhdNUFyWzC+x6COOxMlp3Y3UtJDNo2Ta9JzFFKvioO0B27fdAqwHlB0+JuywSMW
BMlSbEMztaTPTmulXvroZcLfmJWojTKr45BNtFqEx2IsyJYs6Isig5C+Q/R/1J1Zb9zItqX/SqPe
Wc15uLh1HshkjpolS7ZfCMmSOY/B4PTr+6My63S5uu+5fR4bKBRgWJZSmcGIHXuv9S3FTJbn9izX
Gc/f7xN40xnz7H4hQJxP149QPzBuJlxJ455+mfGfP5o/1/bnrid4F/hULxOb806pf15qNLdbu/eX
luPFC3CWHfw5r/ocyF6mjjHOxeV5kPZ6ZlxOiQtu7awhu2wPZ63CRdlxGUtcBksdJEvWZYXDoihi
5P4pki6cqDidWXYY32VQKd2q19POgotz8xJDg0mVTiYaF8EwOfvf/wzD+dT1/3OxMWNKNuNMS4NQ
VgQXfL1xNvvTbfucup0ryvP8+/IBXUaeOjbiJX3I6NqDi7wccyayYlzM7rLO3C68hIs3WJwpofO5
acx0RefANCgz0D5f5p79eV9p6HYzQ5HMnQkDQkhmqfVe0/sVd0WdDtPpa3OeOzOJmtcy4fwn7SzL
ms4//Vy7gZRcLw4XHGlOqcQ6ytlQ18NYViw+QoJWfYVzjkvgxllq15nizupVS6ucQWBDP/V7R9xF
8hLDF8OqDVpA+Sgy+vjnTKbiPFy8cKkaCKwciBeUzVnEcVZBVhkuM8LT9YEVe5nseWjeFXI5SEYB
0BHFXpUbW8WG/VvT2vmc44qzINRsxlWRBivGLNyAbIQorjY24A8pQqmqxHaG/TnC97xskUqtP+1S
CVyOe9KU2QEOmN8kBGBC5JfKC+KW5k0CNas0lGVb0MphIZznX5cN+VI4Xhb6uVOs5fMqCrm04hGm
MpO+3BAvitQLTNFTiD9Dm35W0l9qXHkuqi6YT103VuIkarRV2kYIzLrrnHXNVqWvmrPqLIGiRSNZ
MIuwk+mxB0HW43Y6pyh0Z6xjpHObq/1Mg31FkN7npOKCH7x4r83Ld6Q+ZOdG0b5K28rzZPyCBz1L
Xpn1rC16laOAVyXOTorzeXSeHCif6vHkvDudi6fuXB5eNKeMIT6X31mOfXbVdJ/wr8vyPI8Ez1IX
+1yQnicH4lzZwhu3YwyWCYNTpMpAKXkn2eQtlL4ZckQe9FRx1/zQ82q+qE2ysx8/W8Hmq7R7MGA6
dwJDlnNw+6qtU9rZkW2+lecPu/5UnvYZ+WlkniVgZu8NW12Za8YQx2J4iuKhsmrSmVe1c+E6q9qB
K8BA7X8eJSjZJ5zHopbjvaJDUxawZFEb6Cj0Tarp4IJhm4WFgW+bRgRyMCs7+zrg2q1FNabFdRCr
UV7w+bcCZVF9p46poQEePcsn7LP6+vwmXZ4xcPlLJzeumy6Ffbg0K5R47HMtiJlYJLbfZsMnZIZT
MmeAMrAZ0T5WYXkBajtzbY3CWuWi/BxEN74zxwU+jMuL/lOfMSnrWtQ4klk5lzf5kgnDCV23ZrAS
R5PpRpwpktAGkGuGXEKmutkQfByL7Nu/vt79vUfhubqzpriBqiFp2vw7nGOx7KlO46o4lkWDkvJi
rLuoCeczweqiEfy3frABgti0aM+AyrEMchj/1oorcqNv3XpJjlmRtO7bzE3BQVnUkNVIZl2rkHsd
Vqhj2OY/f/D//DH9R/xRX5IdxD/+kz//qBu0YXHS/+2P/9h91Dev5Yf4z/Vf/fOrfv03/3iqS/77
l19ynf7oaoGF6e9f9cv35adfXt3mtX/95Q9htQbb38uPbn74gMTff74Gfo/1K/9f//J/fHx+l6e5
+fjjtx8Es/brd4vTuvrt8leH9z9+cyAE/TMAY/32l79b34g/fsPomGIuh+1y/mZ//ouPV9H/8Zvp
/M5CAR29Mqz46Bx6LviF+RtD/x1ME7pC+qouNgCdhkVVd33yx2+a+buL9AXKON1motI0PmJRy/Wv
jN/XsClGLQA1P1lPxm9//uK/fID/+wP9a1SH5f7a6XPobRqYyBx44hqdRl7jry2hrEA809OYx2Ot
1c6RZoh1pzdWi+M+0ePu2GV9TPxSUTEE93OEoKoD9mdRvomu6wQJYTCxvrYJwzHqQjvWk8AZpN6d
UqfIvhkj8/JjMhlJunFogzF5Lzo3D7Wksd1D32ZFeuxkHcU+Ni3N3GWLE31zrCa6E/WSl7AGcq3Z
4K3nvrfoWvne0wr5njN1dAKRIxzeZYW2PHKotjPeWx6cIK8IN93YbgNYopjG9N5ojf6OQIYE0QC6
rGmnErtRB3wTK/FhCTbMrfqmO2Fmi61jNi9O4Rex2lm7trIa7YtIs5F5fqakM/YfMqv59as4PnR1
70WbwezieMuIE2iGAc1Eva3gOXW70gJ9ss2jinqdooSoT5x8lZehSO3ogvjjxEDylo1sMUoEC2pq
ByJqEYTCLbQz7Dt9z+yosRc1aTYVs5UstGqoLlz7K82cNnhOKK5JaAIO8ejQJRVPQw6xZzmAG02E
+6ar6TTJU8U9U5X3gyOSIgoQbiaZdyNH1Rbjg67QymkDXCNwDA7TMFnEtCOhM8t2eVhWfqIMBn4p
/PG5IDEHL55BIksgZB1rvlp1ngNPphQytLU6J3Pebo3m1NCP6WkDFPl3TWlrZjWTwzZ1N86JRqjU
lJDmRSe0Gh5jEI9UJxlaCt+adK16YECKV8gQvch3DmfsGBhF1ikbuwJottFaqfe+23mR7WvxUlsb
I9Ud/bD0wKzsIMrHxkHW03rpHtClPIhKToTC9yBk/awCUrLpMksfQzPuJge/fcw4d4kH1TjqcKjq
65oJvB1OaVo9eVUpcNhpeX8XDwP/UiOGxPGX3DE3QmEAsOvjxb1LhJi0jRhNg5sq34q8XZtJk5VX
zd6Tbq/hhEkxdTnZqDJWdcGNB2sTO93aZM5PB2K0ImSKttQIQndFO4ZjNsz6bkLaEfPOpFxhgJhb
1WZEBKp/B0zR5iivmPP5tYFv6uRN+pD5s1vqpGtqUdx09+gMnQdPa8Z0vyqjLb9doiia/aFTO+0L
ZA58lzr8LTC1rPVmmxfkJh+g+yT6IfKowyTs4MXKrq3ZESPKmZTU5K+qRup3HBg27SnKC9NNvg4o
ZvrbubD7AgU+CWLfe7ypTYqGwVKUbdp7irPmvOd1dLtMw2hcWzz8w03SlnEU1CBE6x9aVuHZb+ME
VUo7UBKj1IhCiMwmZTGymxsN68aN0mqjyWVLczFF4+vdFxMIJ8ihQjklnrMMwVgbIJ3SXDbIDqZU
q6EI5eq9HlvFGcBCrxJUIL0cNS/j0IFM/Sjd2dp7E+ARX2op+JO5sJJ7VBY5OWXQ1gC1LBoeNDMZ
Ks7VkkhdW5pDsl0zCg+O2damn+euTQN/lLXc2bbdvFlxNnthGo3T4pOCDA1JyRTv6EqNaVnFGrm3
58hZZ9CJHbKbpraP0TpBGlrTffdjx8rNsLTqvvSd2o2/ZPUwvwqiT/LQhYCwYDDH7rNtzYhnAbFn
wWnGfMLPldl9mxatheeitup3u1dUjTt95B5MWOZwLAwtPxID7YLxB2Fu+Pi2ECn089TKIBKJq6Pj
jCBBFKuu29ftRMVqDHja5wkpfzpKVZy6vjO/DFXRJgd1KaOkfsk98uBta91HZqQgH4SlO9YR4a2G
AIup9VOazOZNo5GBE9pIR6GbjJpckIxl840NviEPdamWWDZdKNO7hI1O+Ph7uvulK8vIRwRqdz7G
fZFuOcmS5Spnz7sjfz63QmOpeKBifRiI7Ck87RvdvVUNDZT2vsMUT5zlHEcQwhBqSPd2VniSkYMU
UdwiL8Db5sPD8Hpmtp46WdOGBhMfAVgfuwnVojQ56Vx79F4aUvToZPRsXr6jo1qGXgDQzM/mLsaJ
TcwfsxST3IbeZ+Zs3zMiTntja9qE7HFmWosLCyNTXzqlQIdnz1mK2J3QJ+6BpI47gVeZ2ruudkoV
Wk4iqmNTTIjE4Mdy+hVV1xah2Ttegcve0N4roS7dDqWHdMhPaHrZ+Sizon5rTBgQyamqohMCz6r1
AUHKlHTC3LiG755AXRCNWQ+h0tqR4bdpZ8gvKF7kY7TQQwS4UbR3PAL8rp6tzgRIg9I9lGnEr+0Z
Wv0CmyMffKYANXuNKGUeAkb2IGLJJYekZqWtlf+sEjKrDqyNZvEZUVLRNxNXZV7k3OVYhrykqnAP
2uibcjGj/pUI3J6UxFKaGzXlkvqWCcbpta/XNVDjPLIy1Qz7pUMZguifG9SG0X2mbhssHnooiIoq
AyAriroRKE7yAHtRZvsFlmrFVxFS9mHNFXMOFrWY73LevNwH1JLGvhL1WhRYAyC4kCZy8crX0Zsd
eu9hzpSFNVJM89OoDs7NKGjs4RNo26+WNsI2wW3iGEfEu27tozr0fioiW+JNvoLyPS5Ojx56+zsd
q5XrVyTGvHgwQ77zUodvGa2j6zRHR0WzNm3uCzvpnoyhWWI/NqZcMvbheAQb4QFgZYnVYFz0FF1D
ibjK9ic3HQ0/QZGa+owgbUoZox5RSkMIE/g5SqK9xnJarojkmnpSmMt4z4najwFa4Xxrp0gTd4lt
9seKX2WNIM+7B8WaRokiXQWkhMOspntl1c/CHbubIY504Uv4Pg9Q68X7yHX8Ic+jEmIXGo04nN0s
an07giQZ9IkSofewPG6d1VjReR5H52DRXcU7PTYaBC4gEgwBjKL+YmGUOHLP7rqNLsbmvad/Dhwz
mbqvVGirRMRLjB9ssJ9mdxIvfNTC/QzkiHSjxGmqJAAOjxaMdVKUvuZFCuq2RI77vorSMhg1kV/N
BhS/UHMb9QdT7RyKQjp2nt/B24t9d2ao65etXT0tamxUp6mMM8fPSnfF9FV1b/jS7myx85I1vIBR
lf1N1XJR+7NR29VVwgPa+LPHeNhfFEm2btlrZhMuaq5VmIu92GUMTMYKoVVi+CZh93zNDFyrK9Vs
9akvNhQklQJGgCqRpcQqqsV9IBFZvHfSTVWmwYCimGLxwPgd3CrGd5WITR9Rsftl/fljKHBkFCQm
0sRljob8vidSAryQx4nBiMAfY4Jg2OOMVtvX8TiV27xZ7NuJIZy+6fXJABiRTcCwkrpUrqUD3GOn
UA0C5PcWavMGZQg2xkSq+wmd4CoaLF0GLx0gTTxe4wO4UxHvZotikSA90rRs4fc6/caAxpv1UfMr
qY/jJOSmKdqpeq4Z7hcEWZlm6qFKzLhHOIiB1QdNZ2D81AkTkzKOGnEV1TBtg7Lvm3uFlkbJrzd2
L16LbdjYpUznxHZeFJoEPqgixSJbe2zS6bodgTox5iLgQ2zmnEcesINMF2ubu613T+vWvWVyxRoh
kWB6iGzRYKkxEHH5lQZsy4eW1GobRa9LVFsmptiI7Z/ISq81y2FjlpATtjHGo2eXSVlzqnJFS0JA
dVXhk5gtoIDVTfzaGO5Csnbnzrem5w5v+jTm9iavULWAM+qY3fz79/P/8l79y3X9tvmoHvvu46O/
fm3+P7iBu1yA/+sb+Jbojh8ff71/r19/vn97v0Mp9UyPbonHqcWt+s/7t2L9jsyDYSkzeqS/YMC5
+14u4Jb2OwhZNBgQgC2kCasQ5HIBN7XfYW45RLly2Bo8d/a/cwH/WxMJiYsJrdZYlVUqD7H7N0UG
xpOoi5pKZdtjc9tTFi3PZm55x4oy5IrjRFX/Gw3I//ETLW4jGgAsEjrVtY/w64VfLZWmF7Wgzqu6
inLbcjjBxhFLST11XbO1gJbc/+XTuHQd/tplWNsVf5XzoJWiV6WZFh/F+t/aT/lrblrdMlWK1Jyr
oE0EgM8dh9KObQuMyqIvTjDFjYMDHYhIWNCq+yrNmv4DF7SfoEaKt7HRhzqIEXRyjCL83v7rl/dr
C4R3HU4wYpgVy8/QmaivX1+dUUsbPLNBDV0zkfGHCiHChn3OvrVITYF4VozuhibsLDf/+gdr6+/9
F5kTi0c3WUNQillp6FLW9+0vCjcSvBw4ymQAzIyZ66BWXQPMqrF0sDLZbrnLqwBJU1vvbiVXOw2a
Gba/gMNEQSsSt3buzwzmiweLm6py3k3YB/7vvSHtb4KZ9dUhFtJIj+Mh4en4m3rFnMy6HO0apUhU
T7qvINS760wxkXSYA4Lr2jJ19njPXUDK9qqXYJhZ/6wZHqu0VxTxXVp9el8iK1KuGeiAYZyJeGz+
25fp/SprYohtG2RTgG520NlQ8vwNG16SVkMwKm9GZhG0QZgmunVDJzchx5rhqN17XWRLiEmle07i
0XxrqyzufLPg9tq5VXE1Z7H1zcZInSIrHsS9Qm0XZHOR6750u9Y+tENsfTVSpcXplCa4zOgya6/A
DuY+ABhQBEBV8mTXxh4otsnFyEu7w6OXz0GmvS103M19o0cSTFwjMVjfLZmOMl7xasO4z7xy0UOj
640UsDZEAOiDKaVe6/c0KuAiatpCPB7gxAmtdoUWI4pzU2x6Njda98hhnP7R4b6j8UFN7pujSJUU
jLTFQSO5cGy56IGp7IeGyyjRkw5FuOY0wFExQATK0tfdAdim0G8hDEczgHfHiTgB0WH4RYdwndbV
oHS0XMfpNYbsREhl5fEw2Ilmplfg6hgZGEueh2w4fMelmVX69+pgcmdiwn3fYf3aFIy/yyCDMnFt
Lo7ZXVcpWluuYRP/V6ZCj4lgsuMxwKKa577ambyVsKSjdtd6ZO9Bq9TrDgVRmk07MoxVSJ5WlK4m
Ir4wtkoZFEXDVd4a4/bYoDo3t/ipk+JpoJ10chE0KT76jWy+lWB3acTVxB8jTxPuBn+X+17Q+cNT
0xlJUGpymoLSW5w3FRRzAfQvcwvCTorpjsKZfXoBFHRShn4qsd8kukVNKtjSmtpVf7gd7t8tWIzo
2o1dk0ZTM5P9FA+GiY+9oiKsvSVYQMIM4USc/cEk1JY1yD2YueBULczMJWh5IsXe03ocFX+mSdAt
zPJ8bJ7aPaE9fXeMGI71IKG42z/RleBK1hk1WMsycRm+eFV7Z8VTRa6N3lcvCjvLsKfgsx8bq6mn
g6UMDKYyIMD3bm7S2hwmGsC+1nmpRT7KgK7UapqdghfmaBTuK3UeDRGAF/krbFxF/9HYUbcVyAHe
SX6xWp/JKVsVo3+AtxYOWWg0lTzNi30am3551wqJ7EP2YkfPbvhh1Xp2rdKKenJ6tVwCjEAYjoZl
6vf92BmgKqzyENtSvMCBxfXSU4YWqUZO70RjKBF9vbX6gd9/hinOB+8ShCvoK9EGqYetByI5A7Nt
snbNptfoz/Zo4IWbsY+PQvuxxG6X+j16zRdS2SK8nARdAQcdMmCC3FUksDTD3aK4/rD7OHtSMtP7
2Sq4RIOef08LFNvDU92ohuZDWEmxjU1KMOeuszEro8HpKZrHzFQwo7V9lb1A3c7pT7tDHI6Mhdlm
+Lh1vyFMVA1VIIU+Wn72rwVJwNGZpfVoLpn1loIduqXvNwV220YQTivn0KZ9fYXAwCZDWLVq2q06
uwoRd8YQ1OifAIlmFTaaQprNdqbT81Ejv7lunWkJJbeVaRXeJ8fRxNruu7XMfwImJmkmMlB2EH0+
wKgleQvzH+T/3eTQZRVptzzAh2Y+mLnmKWeUFkwZ6ZLXc69I70SmbU5zrtAGjAkTjWxaGSHtR+EF
lcrJparLbU4vkFONa+jXxnBYrJEdG9e6SJytAP90h/0S8lKe0yblWi5Cpng6uDmUKLwzxt4Rrgm+
uraeW68hGCedU66/Sc3U3Ov0QfNTXa+3ss3cfZbEMGDlaKbHWbagLtrC6q/quDAPRqXiRktqHcMK
BrOAhGz5yMlfvBFzbVxnWjdwoZmi6L7XFgQaKMS7gfap3j6UsK26vYKf836mB6oGKjbeE70Dl3yW
vkrCYZ6WO6WaMt/i+g+JUS3YyxLRBqzi5bsRC1P6FWDU7YIUgtMnrk33Ppdcue5LVnpzoLW+eHsO
ZCU6wLbEwTCKKdm2rFiebQRowsGdtUIcwgFdFxrERGFCksmNIixxJE/+bnDHg2m4T6h39Kt8mGcM
L/1Oz/Vd62g/aJs8NKr3IbTmAZ5JaOf4g+L4tlvGLUjru1TpzYPVifYW8BiNz0JAoDMk4x8r0R6L
xr7uNTXdChBW1lSMx6lkLAM7lCRjpzJ8Mxq1EKjf8gUBKh1KCFXbqvGy/TCDbVmHZAdOOmejxGn2
gWEmCU0lbnesQSdEkNe/DYhwTxgvU5wWrPCwY6zsM79qn6EiROoGvdk+mZdJbNWO1CffMvqK+ZE1
yznoCq85IeahTdKpRRN0NaNi3MbyFfXmVpsqNb22y1yOG01JVCLpxg4PHG9oFL/S/MCm6xK299ik
THPYn5P4kGa2QamFTNraRwS8u9cjViqXKMJEPNUqm6pOOgPvcE76G03p6KFqjWVjxka05lDHq5WT
hvyR67pOrdtbV2Drlq3Tp5PYUWqMgddNFtq2dJxu8jHzRt/15NhdGXMzgb1UserhusJw67VDi49I
M4c9WijrBssD5ftsmOu4o2bqHWBKgkpHIOLykEW852yDTI6RsZTWt1YCXgwhNibB0qqL5mcFHVOQ
Far9hWe2vSLAfB4RNJGRh7i2sjfZXDZ3CxvQNjMUaApkExXvbtwb63vkhHOHeWFjgC4xfbpx2ZND
be/5/Qh1I5jRWOk7d1TMe0dJI0hdXv6TLpHypSV4VoZ5kVYHJBZxHKJ6BN7iOMDo41z/MtmG+zXR
zVIe29prqiDrU5OYvRQNtN8O87hjRtPuzYpm7zTE3qYCdnBbkyeQ7DlNiltX8SZaLGXzYGZWd5xL
1b0f+OtrlGMvgwu03slN/bo2ivhZn8cSYqvea98troEntKnePo4K7WcmDOdLLBm+dcg6f/DOWt9o
E0J77dPVNVly7m2I8SOLIi2s7sVua1rd9rQY4azIAqBX9zbp9RQi1stozclmL3RIkdjxymnDs08V
UJiKMe7xZGrfGyyMjLRynMcttE7fHXidOe7Bapubw9rhx3a61EwRZ2OajnYphh1EvRz+EY1cRJXp
S+ZQ+WFrdo9qGbda4DQTn6REhbQ1FUtSXGn5eDXYximNs+GIMsL24QbwP3V03mYI7IELmj+UkTxE
RhbvTBfvfcjeNd7UmnHCUl0/YF4al2AGinUYJ2LnW6VhpGf12hPSjepE26u9QfyNKb0pzZ4rU+Vt
cxATYbQyORd1OihIIr5zNU0C4Y0rdLBVdq7qKlHolOZyS65JT7uW0WdrGdyIuDO27xXeuKuSuc8J
AIb4gslJ28PAao8l2COcYnV816rER2bilolOddXMEuMFF4Bj7CiHKuvyr3ZUj69WJGvcgvG4Kwr7
Hj7EjiKORmJSi52pqC3c3KG46qQlgkYthZ/gitli7JXXcBucjbXoGQdaMW7pM1rotLw+zFSFC2Nb
Nk/GyB29do1iN1dzE8DaT5iZ5Ro45+aKAZsWYgGQN17uVMFol8lJdwqiZVvX9TVjErcGzdTDaEtM
enKcT7No+mMzjMoTJZe26axKOQ2ImejB83HzubddtmmTxNnMnak/z3Fb7FyjWU7j6q8n6O8tQQVP
HSLbkMHEEJY5pkOQwB8tHmZvi3qZUODIjE6tgi8+SQQxKcms3yqQLp80xg/X+OeIDzHj1AnR2FJN
zwpTbJmPW3e10s4EEwYTyaT73FHguylyPpVmJZ4Av//EpCfey9HLN/EwefUqIgAjkaKhSuUY7YCm
FDsszsAIIS94THbrqzIp3xGJ4s41kuqE8QjIjI6BtWd0/z03opn5DfFCVOLiBsyF4q/WBtaUTTQL
ymDfrqg8ooWb+sDofFek+Q7+z3LPAFZ/cswk20+MFrdoG3HXkO/iXQPfpoUvu4XBQcs6MKC7qey7
Pzwqww+ng6QsmcqhVY90bJaRck2AXb6bhel+QXDM3anvi/GkFA3IxKF4Jp+FPdeySj8qqpXKr3cv
Wk3YSB9lR9x4LjB9w+ZqpQ0c/aBdSi4uY3yldMybqIphN7Zrx76xtS24mEc+kwlyMR7aKInEVnrj
sxuRGYAus4BFqd4JOqihQdORa0yF5LR0dsmcVqGRgqzDd80SAb0wb1RdY3sp52FbjSnbUc41RuNs
eUrT1NgrlFIHl/qCC11l/IAhWW4J93wwcEDPnAVe8qKmyl0Rp8uWGJYP8rL0I5+2FrocLQcvJYaq
kXPYtf3NjNjixF7A1W1USjyz5rKHp87MStc5S6f0Sl91pX5FgH1JWJAjQ9q4825QsJ2qHsd7zOON
CN6LthTH30oUsjuPzLOXklz163ZmzG3VCMqYNcotIbvsI7n3Bsf8USdtOiAetkOpq8lAA7OJO2ze
KzxAfsVw/oqAheyd/OzxhZEYb8FEiteB4YYP2766K7ICet3oEB0SzU2zHXqnlPRxQUtQ+RBFsSxf
U7KOtsI0JJcxS84+B1gZtkNTBAs6HnlwJ3tCKiclTuW8H/gI24UZlulwazJbrghAOCg+VLIUor5+
KabJfcconJ34h+UtlonEPkSttK7NuMkqJg2d+TWWtXm0h3q4UQprfqXH3N2NRCwLHyYR5nvLejUb
1e4D2+2a6wHT5mthqs2djR31CJnMvCbfyLgzBVnwas31AgO2es+F0jpGLqEhDYkCRxR+TYnVI8Ft
2xXyqEApvO7TDhQVSZU3berxR7zhvpSK8YhNV6G1YY7f8cJrb+XYl+R/M4LcWXgkmEeSArP30OAY
DM9V7Mq2I/gfNwFhoG5oKeu+NBj038ngXZDgu/M7RAOxw/4/bTunHjVfIBM5gckmB0iRzW5iBgfQ
KcJGRMKSqYFaJNES+OY0EWbRCSz0jm6MMkRlTtG59N5LvRTayndQrY9BEZJxStS296Ipsmc83lBa
MpCz95GjzMepI2emYAL2I2onb59rmvG1rscaj5j1rqRFdTRnTwSKbThPlO2P6I3TqzbjRuvbxnI/
kub4ktiUskkzyb2qqslbbrr5R9M07G+6TZnV9bu6UAXKqsW76ruKGom8oSd3aN17dHtVmLFo9l5G
YNIIJNGfmmwIKtnru3qOlQd9rO4naHAb05L3EvPej0JM6DDKerxmUP9NU72CcaCm9ipsbaV581Rz
UHfsSMQNwu3qiedRUDohB4r2pVSar1NntZuxzpVTjNeiX99wlERqfF1qwgGmqjA5hmdiHw0cNNin
y5JGDlWsiTOwYL33kyTQEGHZvp+7OXrA8Lyq2A2vV7ZLN027Rp/tD2e0lxDZRgZFp36Esz/VP5J+
MofCH3RQKvdx6QATrGlr3A55YUXhaLWjFgDX0Y4atAiqc7nobtixsZhhjEE+eW7pPiHGJULoTYPd
PW/JJ5bfPQqvHDJV6+2iXiqsQmfRTzYN6XsiXmgvuXNJ72w2TZzCftzoJloZZ87ydG9AW0u2dPCo
jkuULO7JIud2hKOQz+4eTrHXHyqI2foVAGhaabUSId7SWkvPNkRSKUjHmCFutbGId5x8c+rXoyfv
2E6r/LXtSXj1BQaYzF8XrfV1TLgK3UCaKeyfdODyhtSweYAqxxsOu83ylQJb89YoKbmJiuka7RYR
AbP6Ug4Cvj1Vy/ugGeWTzoWA+LtCPiAsnKKTY47Fc192xTO3p7agtCvN74zMbblLK9dabtSh1tNd
ajVJaFmjeSN5yrieEz6WbNopScsQ8dNyHdfzJA4lvcSZzkUk7jo9iqqjgyGx9aErpxvFrMoroL3K
7BPqtpabdTFVu8pNUkrNIb5PrAgFHVtCnrG00qnBb98UPz2yorqNplm29QWuBZKhOgUMy8qFwxDG
Okm4lE5a34ZiBG7g94pp1DcalDfUZ05n04anMUlCT4sqCIK3ztdXC9Edq0uP+cki2uluWFYIkx3b
5vCQ4PXXbydBoIoPYSmpgpxW3lPUsDy32qDOy+qAHLswX3qtD5Y4MYfAiTraeMnQUUxARF0A9Wi2
uq1BFmdBpivTtZ0Jh6REAEAvDDzG/ZAnhfVg1wrZe+AbWhiSYIA4N3isHq3KcK+pypPrOGYAERhy
At9Tp4yeAsGCUIOU6tMJMgJu8sCRJnNkDfG+yrA8o4s+eLAJQNDki9wUU582QU8FtvHqdHTuFyM1
CX1xo9Q+GEPKFJec6PEOz57CO1O1jDztBc21nfXqGrFDu9/nbJmessR0qJIXm+wpG2P/qhBPJ/uw
VCPj5UgHZ5ugmn5nkKuVQJUm8Y3E5eQOEHP13juFfLb10aMH3ohbU6gaOVm1wwDaWqYIoR0xlTtp
RHCEgLdp4pAU6HwA0wIWxnIHGmWlvYgr0Raan1BW3eFBmK1Aoit6NqjfX2Z9Wm682mHc27SMrTlQ
awu1wLwmiXmTw9ksE+cV7aa3VeiUc0pPlQvmCsNZ+ZIy/KegL4WT/gSpS8teSxyZ71HpUfLTf67K
LW0Y4V3FnLc7z+oShGMkyk9bXrnxOgyeRd6TAj/YB1+YhnJyWH1GrgO0mpb0q04C4ROEi/5G6/J4
R5+BJaO6tuNueupHyDIr4+u0MHceA8bAqbupMUMUm9QseZSzpTT0HdB4CiuFyLE7q3VK4zQz0saH
jH6qAEqUVjJQhtbh4I6Ac2wcuvFzgBfBOwHJo1WPHIGNrc9FERREg5Ez1BvlETCdVYXc1VjcY0a9
v7ExiX1PrbXsTNVyfDR7eGdBguCz81Uu7jxzslQOs0Ce54+FQ0kxI69065T0xIYruB2KxBaUq9HU
lXtEWdDL3N7Tb8kxVnUaEhqlVTMDTAsUx+RXAIiMHs9uIFz5+ud6V+GPfUxYjezQ5Jp3g0ddNzbN
wJTTFVodB5Ps6u/CGg1BTAFaUj8SffFIP9d9TcE+fcfukky7rDGKZ52is+FhzY3nRaUX4MtqUmmu
O4SONf003Lo8fhlXAmd60eZcjBvh0Vw5APWtuFij3WQ3gHJkh0ld9BgfYrD7Phlh6o3ZVdZbNNB4
Lnvgi4GM/xdzZ7Ylp46u2xc61ADRCC5PNERENk5n2ulm3TDstA2Ivm+e/sxw7TO2k1ouj9K+2fdr
kZjgl4T0/XP2/HQoH8zkJCeXREg6suzmLwaFcbAdWmGPLvESMgUVq1fVGMUdZ5hLjbXccd44QcM/
DcKneZr61uB8k9bqoyntGD5SUxu0YIwWvc6mEN10KoEKXKPJ4MN3XUtG9oDt0cmPFY2q3Z52tKk6
5vxzYPEuay6PAw2vD2UQMOYxCQ8H9jnmKOQDpyjvkL1Md52z+nwnyl6unzynqF4WKd3uwDQulluX
7yMUKgmy33lXTILwXrdCQmn9qnmervS6fVNUnHMsBgSYp5+nWEthFQWxv9SxdyWHYMBGpuDNqPx2
CbtZIIU1mSM5tQ3q+F0Ggl+cr4Pn0aPYJHi1IfiQOQsumiLz+6cgZd/k4reY3I5pEH/vApHuEUix
pqtSJ7iAtiNISjCm/+C60Tof2qG1UZZlNMrsq4apblc2znRH6iiow7org5NLOw5iXnb5yzOtMMwM
iZfHiGjL8i6yBKk42j8L7xsNysnyVgV9E79pvZ7ixU279nfmPDZUIBsl4rbLaIQ6V+MVgcX3s51f
iDRF66FpEQ3xAxXtj7bCB8bxmZF9AEpsLrfTnInos1i9tQl2AlXlhRRk238xU5PWHYHlgY8Aa5L+
0c3GQB599iiadw4NkkB6rOxYW30w7L2KAM2BHSCCex7cod0YNcwZHKKkySXgKfF5OaFZQ8xGPy8C
rTVJSW3PU1tA7FOd6h6BcojndQAud+xo4ptDs+pid+/TMOo+DIaRs5qL04M/mrdkUcTTEJdZ2LI1
+FHm2foS06B0766Vxeev697SJbJ+dNwqZYXddU+S4PW5Xnw662OCUWAq/DOJsewBlAQ5LpKe5NWj
Vd6xmOMvidocDpzKyneO7fUvGSx+Xp8gRRqcJM1bzrHz71bdjj+6FQoVVbVEaFLH5ilVtQpup6Hw
b7268RA3ZbBu94YIgv0UR8tHac7pmdzfsSe5nx6yZJV/zU4Qfe5MGTwbLH0PsudVANrdHBRNTt+L
Ky6NJKMU9+Oi+oscS/MhAb8izwnZBXEzRQsR9byq2wOC1v7MYOCe+azCrslWSfW1TmqPAXyYjDmk
halkHmqSLyC/1dnIZ3YA/Cm49WxnvnFJb+w9i+DvkpANjedMvsE2I47e0vf+fi7WKDs4mCQNDkIi
61TQ0vkuSQ36vuKuNJ0dHa/Jvb868zlnh/CL6LuE0GSQPVBBtXGQBL4Ulp1ueJnsIGffkKMoDr1H
ddc7MFX2GdsoDcfSaRlgYp7acAyaIDtWskgeVvZbY4CIHUerbryQbbbqMd7RQV+8A4yc/OAsm8HO
GvliSwoaHPdsKdf2vi0SsU/GBIsVHHrnyLq2vJn62u4OTZZeAQ1Dxc9qZXs1ptFlCab8akMcPntg
FA9DM7R30Pbii1XlHI5Z0Uf6m0rmHjcy1F5aVeUeV0W8a5msH37qqDf1MD5Ll+imMVbZcWFH647z
0+UBzEMGtstp0yccp2CHW58WAnY9FWSHzr3BQcGxi20M7wkf+1+WfKruLCIWb9lM5cWH3U0C0W0B
17sN7wYkY7HD45Sue26NzuqgEtElh4hk76PRmELp1V51CAqzSb5CyzRuOHjb+2NbAx5TKXi4dSIb
bvAHD44/ET6d+DqGS+6+M+Hr3pEkgS9pmr4kHqycs+CZcVrNh/5bksrXfl13qu5hiwYXPpDzD5w4
FIc+IwA5GyWwNQQxqb13piC4VeVQ/TWnVwoc/RTV81T78k26quVzUDfiGPgcMhEZtT6WljGxo9sz
pSLrYsPCzsw0CYeJjSwSzjn8DGbypaRtIIxNgc7WqH8YUoxnt6z7/HCNCO3/TzJZCz91pEg3BuyL
Dk4vjjx2uezdtGXNFkfVDY7Q/NIJFQNRncrjv4/IvM7mEO3wbYHP/ieL59rXf00z/ZKQaRkvTcwi
jLmqYaT2bRtgejSML5MrOG8zC/mgILklf0jmvA5J/fyzLnkSol9gWzwEB6//bDkQU10XDLBtaUBh
LvLFiQ5IfTj+IPvIx4FEUveHv2mZ17jPf8eB+KsBtBi6CiXnOqb8F0INbaJBD3h2YBICsrsbVWVy
DmUyeO1IEPVtiBJ5eI+CgUNcizU1YQhfnTn054tvzGjbPyaLZ35d8g4VaG+kJh+vspvrjy6OKOPi
GeyYA8QI0G185biZNXTtOupHkeXQziqy7izZzZL1waKs/kUGFUdAg+uBvrUrOmLOLq7hR8W2BgjH
fLXfjFY9PPt85U5ENFnWPlatZxEDMjFVnhNwksOxV0gNjxmUtuaAyIDjOcWHETjgxbkmSIw6YxSl
6Ngqg8r0PkgHTlAb1RsXM1pI6wK6a+q99MaVFHHpPc22usIp+Vb4Os0Tcx2qs6u2xvBCG5o7HtTY
sZ2rhnBlWWgUUccenGd6hzahO+pConYErt+Vy8VD0BPsZtdl94OQT32DN7bh3ITv6480DTYYJ126
zYsSv9nPuLc8cWKVfvZyuphPqRoxtzqRtbwggk3NPSHUodllOK/xko0zwYAmWb0DDqns+qEJI2xn
sDtm0NRsD80lL/o642smY+M4kG17G6wZ04wPMzInQQQomlYQjLSHuiYGfkgM5I/4UQnMVZ5tF0eg
wsPIZkOSsy1gZQHDN7EZd7fkQ3vjWLkZhM28rBdAxeZ8+lmT/1Eb6P+kw/NVEvV3/aT/C9tALYKB
vw+h/t82vvZ/lq/6QK//yz9zqBy4/sMj+UaJCzaYXgVRpf0P1/UZeUmn8ja6Hkm7/wqiGsL6h/Sv
faAWQ8I1k0pCtPtnK6jhuv8guSq9gKW7/c8O0v+gF/T16MMfIozK33a3Mb+GBkwiIWzC5MPHNVi+
RsOHXx7E3+Q/f3flTbAyh1HVOwNXhvC3Y5qgU8L/Q/rvd5feRP5SBmcH/y2rgkC+NW2+pS3yXVq3
7Vzjhr/MOTXophKHZnY0J3u9r1zyNxF7gwe9q28Sv/hDYfum1ybYkYW5u4/T9g9z5m+eibNJ9lZs
+89QAzOOnsvxZi1ZeefZErzTu+/NlCiidp1KNvs4CG3lnuXZyvDtfNS7+DWK+ssjl0uC4c2bM75r
M+8cl/0XGiZ9zedyfV6/XHz1OwBfYEaOdteQnVzv0jY+6933Jtjs0gbk92afH/PgFHRf8lSvcpxN
TfKzMe7j5T12cSfedG45vNgqNee93m1vChNQt/QVLbrHYbEvfbu8Rx+teelNYcpmYguHvawj1OoZ
gfxg3ROseaN13/amMrEcOEO78FgS8dLgVKSfW6/mr10Cv74jkedFs1SCH5LTN6/mjNAx+HDTu+1N
YaYjvepOJbNjWjcPtFjGZ7dGGqJ1cbF5VWhdaADAYjnuBqfbuYPzzY5GzRvf1Lxp+1VNWiw/tsuS
v7D5F186JYKL1p3bm6J3YAHN1djlR/Bs9Z79a73Lbso9QuyypGCqj1OH0LS1GkKgq6U3llxbRn59
T9jP9wi78QbGmGBhaQkSyfRL6t355qcEGdLXdGXmx1HG11Y+8lOTz2JR7+qbok/KPFrjiYnHD+Cr
d/QBe+SwNW99U/ZrUaxTjHHiKCE+cVbplbtF9r3erYtN3XtiGHAlcPVa3XUDwdsbrUciNlXvCFym
KyndI5nk+yLKwSCW9YPetTdFz/FwYgZsDZGVsC/sWxZfksq1/9K7+KYwG8+HPDDZiu8AL/sLNFGX
IeODxah3+U1lroWZNqnjqWNE2zWSDueM+Oq/PiN+21/ym2XKllmd00djAS9VRw7+qgMHFhwee73m
/CM2BQpFhGimKqJDy+eU6XCUO37Teyib+in7VRl54qdHekkPxVz/lVik1fSuvSkfiw3SZkVtd0TP
4ezStjsXsqgPWhe3NtXTQ2lYWsK0fIYTR732PuQqe9S79qaCRj8pC4GG7qi4LFuiz7A93+pdelNA
5WzLwC+5dMshxoVulxuzhduhd/FNAbHjwelmx8WR7uxcnE6O5l1vSmfuHE4HmHOASUxknxhg6fGy
9F6Tn312v6xkO4Xe04TAcbTg8+y7hMZ4L1ie9R7JpnJyuqfLbCgQPyiktSeMiIv7mUhOVeut3rZQ
cckhJj37uToma7+Hw5m0tuavuSnNhZYnupm5ckWmp4/Jwxbd+l7vsWxKs3YTFINyTY6qmL4axnAH
1bLRWyybm8qsTEmjUWLTPYCH8EmZ87PjxuJO68b/BfZdNmT8giElO5Pcl/Sk3aXm1OnNnOamOOlA
MkwnLRK+Br+3MSFCvQ8qc1OXnZ3kNNtx3WiixyIwDjOeRL3nsanMss/5pLQy6AglmJ2c+Irm4ufn
vu4vZcmpJzQTLF1HM/XnA9ntz3zQJno1b27KMqrpifF7NzniFSqPPlbeXVW0eosUU2yWswb7VKnF
xev0c5DUxyQx9ZZs5qYkDaLcKrZhUcTsVO9IMpH1NaxK893eFCWqDreeCKEeIR5BYUgeMcQIrQdO
1/jrZ4LcIjbIOibHOf7CpJztogGMi8476Aab6TL3U4sjzeubkouKE+D+Q0fvoVbtAPl/fePTmBZC
ADo7ymuwwT0JCCN6t72pSoxRrO8XXpMJUzatzICJPQJRehff1KXFxmQPwhN+gt/AuygqQfuiMWm9
h/Qzv34oSs2GWgyRHMUyFmSTsfXUHKCd9O59U5xAO4dx9rk6erw3eTZ9b1asyXrXFps7BwwwioSh
kA5rjq0dh6RaF2k+9E15OpwJE43ykqPXEGX0iY/uraJJtMqTF+L1rQuM3rG5cOs+RJaVRHL9SeuZ
+JvabAt/7WN6kAm6G2h3wAs+jpPva159U50G1BCVJRWjCvkpeHmcnGstk/9JYfxlhoiRTU4kmFlE
NIq+jXNOZEPviWxKkwAuVKKAKxcGqsXE/joP7GDpXXtTmVKaS25c57Vsaq0DNqpyT6Drn1DR//Az
kOOP1+9I3dAxU1UdpTPQ7EByE0eWrzmG+5u6TDp0Fgnt+seqv0uXUzFqLXtcf1OTUnAyM65DckTw
flfn+f06HvWe9aYg6WhcZ5+uJrg6wA13ndYE7/qbSiwdvAEJgbIjK5OLZ+HBi/50Vn79of771Pr/
nxshbn/9AwZ0NtPqNFKLK/KH6d5e0lutZ3FFpv66yZYvtjnNDtNNkyj1lNjdcwlEQm9skptZcoa7
k8mZn7DKnXetf4+EQG/4kJtSnIGLwMdjInOW99hqy0TvpZObMrRoFwS1ShlajvWykEBcV2Aleo96
U4U9yNa+L3jtZljupyhbCDBPnCbrXX1ThkVMZNGcry91BUACgEN0NcboTWFXRM+vb4ldSBvwM63X
OGDqL9KvrbvEXY1O8943BZlflRkq4PJDA79vJIDax4atee+bsqwBYkGyY/3qZm3zEUDIQH5BDu6s
V0HepjZjHIAGElfWDrl6zMBaKX85a/2m3qY4q5Hs2Ui/0rEorHOC7G6fFpneDjjdQa9/UzAGo2zp
7TpWxUk6y8My13rTjbcpzkXZbuoIitMuCSzCqzyZ9qxCvWeyqVBYwqrzbEbZpRc1Zuh4BWwoFfhZ
vZdxCwpqzQLPH4BJ1oLOepvlwzfVCOdJ7+43VTrUa22LyWTcst67sttZs95Z989cw68lCu9GTDCX
WHwDoEvsiEwkKTrNZ7IpUEnvOU1gXJx43zlJadVN9Vb1W55Q7ouerUyGrczv3ua+YYUegvKD1tN2
N6Upl9USUQnzYAz68Q44RnnXcN6jt4xwN9XpIX3PyGJ5Yara+NBC0b8sU+NqXn1TnqSFFVNR713Z
d8WJYNJ6gZy16D32behOSgL8Fh0HIQSFcY8easGWo2bNe9/WqEFX+xS0XpgF3XBu4xUsDJ/5egO6
u5lHkVoZQDsbL/SHungTuPF6IFTXa977pkJLQEcLDAovpHUM6aDd5ScaNv/0ul+HwL9ZyG0DQCUT
XYkKxQsLVakXuQIygYJA2L7BMmLVqac3BLubgiVwOPe1Kd2QLivrltnb3EX06mvW1WZKrZYEvOJS
8a8IvPKxcRr7kuVBpjfYbDNB4N0lHdo16vphHh7p8yKYncj5rdaY4GyqFkGWDUKv9MJp8D3S073/
qXCGQe+5b3NBbbEi4x1yaCyLIKmeJfbbsen7R71730ysuBsDnMu8PVUmql0JXvt+Eq6ht5BxNlVr
YP5rTMmTKdQAarf2mvXeJMyqefPbsu0iIE34n0NfWFXYGL51KIB2ab40m7KV1gLVOuWlgTzw2ODl
uKsh9Oh92f1LRMhm51DF/KpZWqQ3dufO5wisv+atb2rVNWk1KwEMhkC0mvcurZ8/kgowj947s6nV
dKTPB+ajF879UBwiGtHOA6s+vXdmmxIKzA7C1HW0LPylD+epIvHurZ7eLLVNChX2kgF6jdwwHobk
NPu5cxx9M7toPRl7M8PSohio1mGG7VUmwm60+2PnFJov5DZNDzgaFXdicO9uM8NTmorbwXP1QmtA
nV8v3j1I/Z2SBe+MO4ozyzF/v4ol01tj25tSndfGg0dlUkxpNzxgsUdECJRcb4bd5noKx/YJI01e
SEfaU2O4zs1QOp7eJ9MWpDlk+CDENHqh2Vffso4+D7tXf3JGX//9fzN725tKjQs/T8zVJ6mfux4Q
jWw4JYahl4V17U2lElVP18ybvXApzeSvxgG7DG8o1TqSc7e5nsxRrY0LzAvh6RunInLkjbHYkHC0
imkb7ykTaKPK6ZiaGhBhkW9jcJFzoVeqYlOqkdcvuVUGbihUYe6LcvH2/qoivWFGbKbVkT51ZQtK
1QGl+i4iaHqwavoXNR/NplZ9es3n0eaVbDnapq0onfdmgctA78FvalXk9LHMGdVEJ6K3M+mgDA3a
Gv9QTtd7/Js3fhvxAZCaVgWuuXBIOhrbu6a7zdx5vGRV86eenN8U1TZUOcuEDr2aocyxxPKJpsb2
MSgCGjj//fP53b9gU7Mp6nNO5vkXtEFVvsFGXO7ZxOLlb4B3/eFv/O6fsKlcWhV9XhrPDe2a3v4g
MeJPTOPTy7//F/zm6ttMUTmmABtLyw09FBPn2qKhs+stza1la7MexkKYCmN03HClifk0t04RBqMX
6c0kP63dvxzGiJgbZ9pzQx/CFR+BkTyRC8j19petTeHishv4wOTVSRz6vR0akY+EuYVeZf1kNv9y
725iYm91ANkvXjIdyxJyn501gebVN3Xrmj69/itf4EYXF2cAHcAn3PpPOPDfvTP26/UBtkcpZZrL
cHEZK0kU+mfp+5oHYdt0kdVHE3w7Vn0mCKxvc91Bno3L5b3e+76p2N7NIrrdWPX1thBHYUzBue1T
qbditTa1OuLYqjhp8yC8jEt+MJRsv4PNEXoJQHebMwJg0U5I1LywWxbh0GUm5Smix1BzrNlGjcAO
ZWXpU6/EMfqPvtmld2tejX8Y768T6t+M99usEUnXMfWub2VnZyNdppzA7YOgCh6Kn4S0rIPJwFFl
rFcE2wjSyAmFEjKToc1x8KGj+/sNXCr1VutFMjcTLx9tq09/PFtoeYNhRoEztjDzHfWuvilgD+X5
bMIECxcCCc/M6hCzi9V5p3f1TQHTrT4vzsx6qjOn8ZZTxR7gU68XD3S3WSQ/AKcyx0BjPRIy1r5E
H9nsGYPsSO8cbRtJsjh0z2OGnrApxPph8CPnRxv4mns45qaGHSJa9Qj5KiRij3lF1DDjkMzrPHms
Da+Hzqy0p3F0JRcf5/ndiC8K8k6c/6HA/n5gRkXy+uqFqAQkR5/fVVj929FYoDoVQPT07n2zTka+
YSRG2ckw6KcqukS+Vb0DlOMbWu88po/Xd2/QOlaboghCUOFIZeiuC6HWSq2XBnnF66sD0Rl8p4ab
2dF8+6bIC/MugA7ySe/ZbOoV04dfJokfhH5Ht54xQK6I23rS2vhzgk29Xj1hvjXYQSidRl1qUBTQ
z+ZRayT7l271MqrWwTe8IIxQde5M1y5ektiuvus9mc2Eu9B0ECAS5bl7xvKBtBlCPEUy9Env8ptq
9WSSASFZAEhlAv813B0PtnYULFq7c842qEQbPexuH6bpwnnPfZX1wc40W1vvld9aY1xAsb0oyyjM
XWs+NeYUHSpX9XqDzU9l7C9rzCp1gwpVTRDaV6nIUIDdBgkR6D15f1OuaWenOa3Q0XWvO7+d+gSN
Gk2UeuXqb8q1yOlZi7M2CpOahTcCHFwC5QDoTOu12YaWrsLzwk9GSEsV6lKIH+pLURb9V72rb+q1
tRFlDKJEnTmRVfRGJUJ35HBT7+ri9UgmofFG7IYYYRIU1rNnV/mhnpLum97VN/W61hlMi74wwqhY
5uPgWxHYK8PS/Fk35VqUaEu7II/CGEkhrIUleyvtzH7RuvdtkmmZq2y+nuCFuZ2L+wRt7Xu+//O9
3tU3sysG36L3hsUIx2acPwk8GzeRNFetXShnG2dypKrx9NZRCHZNhFOt3qRRUWltQoEmeP3KRMVk
NV01RaHEzni0Fvh+85okeqPYNtcUjV5ZG9lohM7ognEyTHWaRKuXbIJt8PreRYS5wF1dI+zLPF4v
TV437+zIqzXH4K3TKi5g6+SxbYQW2lDSJNMEhVgMqalXUNt4k7qKqhqH+y/M3juwPx19tJ001Sso
uSnXDEXLDP/NCIelbW6TZVEXB5ep3lAjN+XKPC0kiDBG4WXIL4LO5A8YHmDN/fuKur5+//pB6GzT
TXXNZ+BSTUboJ4Mb76NhNk+00A1hhuExhSfjgej893/q+rb83Z/aFC/5OB8R7GyES4cdCA6ooHsJ
NJLe1TdL47TyzBy8GkOyPds3pgM+r2UDQG/5t408pQS1AqOI41M3gXy9wXrkPVfsurSh3t1v5tok
qJZ+9s3m1A9WFHIeNJ1V3WmODtvIU28I9GMSQH+VxdDDsAeUu7VK1x96N2+/Hh6cwU2wRNfdSQZz
e+gT2IhFkim9oe0KdPk1+KQSPMCpKIyTM7C6BDU5nRrl6rWNOd6meKMkMCIDzuzJXcoxYRPB8L47
Yxtr7UbBqnl98yYdDUmX9TFcP8MEg1Ry5u5l7az51m8TUGMH5SzyYXDI2jGhQY/DHTCkWO+t3Cag
VjuQqQPR7Az52zEwjsY1pJIE6azWi+NuahbBr41Hxm/OU+ZCnPf5VUtgKHovzjYD1bi+Z0ZZ7J5r
BVKEcEL9mNn9pLU3DdPw9S9b4b/hvZyNMwBSMHtu+R2favdZ78FsJlzsVmoCsVhfRtvJ/3ItVX+r
+/JPyVDvZ1zlb4Zid1OxqDDF4ghEScnS2/Gty1YU5ETZg4Qr7xaRDOC8FIgs87b2K+ncw4s0/BMq
zCX6PgkbvwPKS9UCKjS7qh5ATwPv7O8NIMpjiXxusSWkPyNR+AGnBf06brrF3hkLRpsbiLkIXPb2
GgVmqNLRzr4as13TdLY63mR9ltf/ZWYBmTbrkzcvbX4DPDwt7mUioSS6sV/HnwcIhkOKJa6b23dm
g8i+3mcAIR214x8RxV8BtFlxhDJcVOqbgbsJ58ocDHP8HC3JhG0JhDmq+Lpa2uihshw13xX9vHrt
vrPgkR0sp8gAso9QKu4rDoVXAOUEUtWTbIYMScY0x+aMOAR3T/shvxKZTzQ0lPUl8AeInnE/FmN1
GM0cIQJ0yWFtLmvrBHQkmEbSfEKqC77Xr6ygSfcwDj28WsEoGuQJEyr3b4Di0cDIxG3MT0WfY6k6
jFaR8vVVwcmR7b4UmH/4x/Y+FvfLyDXhL3YNxsiva266Ccpyv1EAfpHdgDDfEYgW6EkDwVKxZWsn
GutjHE1R9UYtZe8+trHbcQXfNQwcfDkHzO5yjHFEug+qKzP1BjvgmCMksE0kBzJyqiXsO4vvztX3
0/xRzUU9iQMTfLWeEndxu/tusHNweinwrfHdGkDOy/c96k6U8e68xvX5ypEzPhd2D0UOiGbPWSHy
PPC7FXsgswuht/cBiw8HwpJ2O+3p91ts+M5w69hWM60Fd0A0l9JVJ5BVedztm7UzXE5aSj9CaWLZ
gVN/GW1Yv89Dik3muYmA0rdgB4DppHvHEzO0BAOOcHLxUKJ5f6WdyNWP3pRQSkNS6isy9tEz+N/2
XjKq+axm/lXWCetqlxs7BR7BMlFdSv7uERhrDDfXnKrB/2F2MUoVaPQNPrhd4w+l8QlD5OBC1kxW
e32xgKsY3xxT5sWBFo2+2SeqDoqjXU+YnW/LJbsWmGz6pDnSrF4F8yEpqzGYb520sq02VGAX+/Jo
BElvm3t3QP9QHqSfFtN3wX7D8OQX8ZJit6z6yNtnQ/zZm1tItqrrAXKbrclr3jYy7V+sjmf0rVGd
qGMeXmEtN6VZFvKODvlOPPkNh6nWju/G/LHwvPRmsjLzbSCC3PlWTQBF9/DD1hexduqKnZUwhax4
fe9k1hR/iz3PdrBtBolcr1b2pInu5xy/3t3UZ+gvhv3sRMD7Pg0JL1WG0jIBzXsDzmZO8/2UBW3y
Eac0S5hjq2aZJgcReWglchUvI8jRSsGLPjj54k0fPcPs1u+GHcXtczdKjGm7PmGH2twNttOvj4kV
MR0fcmYGq9zjtc/UumP0MOZmhzE2TjGWEBJoBarTEXzWiT5Kr4ugv0dz84POsxrEaAySpa/Jp0Nm
8Xe9s/gC/fygVPM5LXuiEeHMYg4lAHiibKx2AJUH0ISr4TTokcwFftYnaJlL8IRTZPI+24vRx2IX
jEXrcG/TODk/8h4D5WOadH7zacbJbhU7HLL18CYylZi/TPGocjhwi1mnJ1j5YwveqkEKhv9lSIoU
9U3sSTII2dJCW8dfZ5mjhTkdr9oImjqyCSnkwuisTzOiJPMoncxzfgwGH2EASKs4qPJQZpwihJYp
OtwloxpKdCzpPK6hyymLfJeAfTC/8rPiItr5s++mV/i3OQVvh7IXkihXReCF/0fivviq7KqNeZvV
bFrtzojLWQynrKl7MP8OYdD4wUtsozlA11xNEONOz3wBq9JH7dpM0bcly8fkMZNIKh6qCGnEiWcT
OxAjncKifdF3/fiZiX5Q2S73MxShu6QryuniN86K194L/MmM0bYoDtj3vTOWYsISkA/xsxPgFzqb
LezwT10+OSVITjdNsumY9zPiiX09zeb4ODSMM/edSnAsyNhMLSDChNUOcY4Cvdh1VWU9ysTpURPm
SyoUrvdpzj8a0YCF6ZG1veIIo3UDT9W36L1WeZysrp5vOUY0XOytouyGE1lwy1l2EXtjOaxUs1qK
r24+O6kL6TlB5nBImtapFcI1kEAZ6Ic4eVByaBmyo2h2vkA2y8visI6qt1DJFrKtvR2UzXz+2Pky
6B6KLFNViQBOJZkPK31sffNoxZaR3oqqNLvlYfLHTJT7oFtEvN7b68pvtWusPm9JJ/SLiV+oEkah
Cqja/LhwQuvrx/WuX22jfqx7v5N4dZcV1PxxRZsFzrxv3bj0H/Jmij9HRuWyJJjbXszfLf7ta3SV
SqjxmzNNAYm3ubPKCRfsXPZnR/jIRGPDjKZmB6hw8p/MwSIXGwe4E4Mdx0J80v9Io3VcmrDmWCp4
ZgQ0BchXJw2M0BTeMHin1qtHJBplmYjl69KsdXsbiWwxb1Qj1+l9ma/deO+YS9Wb6MSy1LVZW6wM
AqDwqcc1eYaQyguyF10vrXZvI0xMK2SBopg/MKor469BLlLEOyUKQhCxCuzkuwoQg7+HqAyN/eRU
9lUn2+ReE9y5ZuPH3n4Yqgx5ZmphjzovJfDT4BCMVlmjyjQYnZ4mQ44MyY7TOOVb20NtdolQ+HqP
q5mZgKY9iTJY7UXfx1h+Wp6JvzOs2CZCwpJ0mPZZElf0LElL2Pm7oKyYyneVm7j9X8Y8jfH3WkVO
h+4CoQFkYzQUnvocZDUYmp0x5cr+aI2BsgFSw2g3y13kDytGuRkiLRywbi1rBMP8BlgndmPuLOrW
9cbWe+Lk1w7epavb5PiLHWE1bMJ6TVqy/eV7XM/DO1Df+E7kqg/5OrjlixQpOpEd0tfZanZ50Fre
S+rGTAM4nL08/Rgv2KhhufoGax8kHG7UIBRLFOZixyay/qHLG/jwqAVM3Ku7xut7Xq1oSWV8clPW
sWKfwgRVjIMowi2aRgDMYOXsWz6Ld2mR19ElSYaOJ5ih3r1jzeH4H+ycsTGsV+vKEStX+HOflgrP
XDg3YmqzHUooO/qMkKjqHrkVl0EuQmPR3U6g4sVbD0eXsQuI/VnIEkBO740AEXC+V4D9oqcqcub2
Ys15LsLV4fdhwT1WwXMvk7mln7KLl88Q4NsMWVZi2AWWYtSNzr2xUhOP5gLZ3d7VDcTbapfGnos6
RKq8h1ncLFWsXGaNsSzwCeBwdbKjHXSx/N5l4NHqHc7bgP++UJzentFaByBLl0jKm1n5lfspthhP
XlYk2tZj1vbu+JBUhT2+mUnNJDfkrCS9fHw+T/5NX3Zt/8Oq13I8msjZ3WE3DlZSQX231fApq2F6
vLNJPCZPyPhsAOMVXdDLhyztsubMeWwyWWDXPVl9aE3OTL+thW+hhLDbcUZSJDgknN5nQSNY0I/x
VLuXpVETxvQCBR5drWliDMXOiurB/W4NmXKZX7O4+DAxiPB82JFLXZ7BbET8CtRz09zOKwrXLybJ
wEf8lal7JwewwxjAB/PtXA10tNhpmwbPyN3UWOz5QmrdeyMLsuyzAF2lHjI2IUTYKurwS4wwp2eF
5UYB/uPZCmwaNC3n+xjhsnlcVNTOfDxNhumeSxMK0IVDaL9/X+WiT74uQevzz2eoz5YHOZV5ccW/
L315HxuLGnYiTqbykz2zjNzVtSfNi6rjurlrzWS2T+OQZtl7FxkR1o4xW0RxzmunQiLNmu7DQNSr
fhiiccTjBwnaaJCJl77xPqmbWHzP8n4aTsx8wJqxF+BOYlqUvJWWEt3B7Edl3rVYlIIPZf3/2DuT
5riNrF3/lY7ew4FMAIlExO1vAaCqOIiTRI0bBEVTmOcZv/4+Rbu/FkuyeN3ru+kOh2xhqETmOe95
h6qw2bO104QiHXXzfqls8EjeMtFIfr+5A4qFUVGS3Rn9PAA9j3lUZbvJIdE4nPQ0uG+NmHCLi26K
bfcs2+aiQOeweMW1VWz5Rqz3xu5zv3jr4gR11Y1kIwwxptMbOUHjpWnOiXqLkV85Eb1eucUQ7whM
Ge23wHBOv8+WKWcnnG2s3IjgdR3z0PQlJuNm008xtvpJZh/TfpOkekPx6U4XRL6TqVH2Izm1mcUX
elFulYp2DoHRNLtuSqBrNOXm0el0rNP8Mi2JhoJoIuacrJF1GHUo6XeL6wlmFwHxycaMVSVFXcYk
m7iFOnPxyFfXi6O19aY0GYmEjjKyhptFW+b6Vqw385IQ0bx+jFWp+0+jK1pxIwqqaBo49E/qJm76
vNt1/dBNb9QsVXNuR+3Ani/GyTxPCRZa3iBPxd7CJ57I9r7kddosewJ/p+o+5ys+pthtoj10Fk3N
jZp6u6G00pmbTCBG0iuviryS2/WkeNFVEYzGYsrs3Flj29hCuIIpOYyRsboelp5SGdYr0PNf4MGn
WimnJFG7zuz4fOFExBqmrMkMKZkbf/nvQJQTaK8lJmSmvEnOi8VsLxmvm9d5Vf936gLbOUH2SHYa
XeokvNTrpPfnXrT3q26iu//q3k81Uq6zdW1l1fN5q1JxIbEm/3ismF8ZdMkjSPUT/OdUJBXPoovX
Nc3Pi7pImmxHwgWGjcLuonMHohO6ONwc43BQ0mDZryUkSRPD7qfUy+m1sjp2rlMW0gBgSum1LYGN
tfrqEyOxWhxEGm1jaJM3wr/QN3YcHeQxh9jP8ka6flFAoL0yPJcUoXhKRcKy7pmJmdtavGYTq/7i
AU+QRZjYK2Hzy3zuEQwzE2jnDctZH4n5G3HTIg9zHFpeG9D8xTq2j/fw3Yx/aXPLmPq1P58w1TMu
irT2iHK1UmESdFFvwDA+sTu2E4ImGHoMEtglxxCJSRik1K2bufqcGHO/E85gdPuliPruzCPZynmj
pog8+KZCjjfu7CE3vBFAoCuq/jqVZIxSWQ8N2axYMfd9093ARpzHa/wHEpqHPtHtxZG8VhNyEuV0
1bs0I97P2RVLnbmhJBtpZsdk35GHXMVyOZBtJeb7su6ZbfiFmogEIIY1wu2Lbpb+fT20JEADxLRb
TIoKuQJtHcoZS6NdGRtLP13YevGm61KrGLOxnFC4Kg2fP4m/ZZl/lT5CWau/Df/nhbf9s2P7Y92s
BOkkw//cTE8d4XhP/7h6aPp/7Mfq9weK8ur0v3nxV/T/8/zH8VMdPgwPL/5hxwof1rvxqVvfPvVj
MfzbIP74b/6//uE/jsb2w3q/Nk//+udjTSt8/Ntibgt3++c/Ov/9X/8UR2uyv/bHP3tIh/SHf/9P
c3xX/KbYtaWtTVvp4yR4fuqHf/2TyLDfGDu7WD2S0uBSc3v/a40vzd9MjTW+J02Ldlcevfb7P5zx
hf7NlEgmyTsRnuDfcf757+e+/WMr4ZX9pUMNl/huw3EcxwNyc01X0I9zE6ec6013FgVj4u6qaQLe
S+u0PqRkSZ3Xa2pjEiS9+sqdJuNpYWpyA1wVZ38sn7+8g5db3r/vwBYOkD0ZT6eMHJm1ed21nbuL
OQv2XWsRB5NQaxJf/7f4Sn9cSfEta09KrnXqF+MQcBWV5kyJIUQbms3mgN+B9X33y//5hv9RjeVt
DXjU/+ufP75R3qmjBd+dY9nu6Sma6MKs5Qjr1aBUuenq1QQFrWualYwcU3svy2I4a9vKuFbL6Hyc
FsIrXxnfHDfT/5wixwfFIM2WnrKltCTuWS83QDby1s0yae+Yf/e7RvXqqsBLKVyKvjwgm6gCy4yM
V7Zb+Uy5e3lZZRK6LF0stfg9Tz3aPBrttjA7Z0eqTQYuThtgnhvIqkigTGTj7byFYw5PdgH0T7BL
5ZLl6SA88Zq8volJxXzfbOZM10tm6puqUYXjm5NqH/J0wLalqOM49bPOsy5bsXXgAdlG6uGygaaQ
fLUtdJoJ7GOSpCvgPe5UDIcOac69qetyISAUwN3v0F/Yv2dJD86lG6Oa9xxC0XsCqbNP/FiME6j1
vuq8zSdysIQ3nJX47hYBJZF6G69e+mUjp1vdQYktyve4fJNQCzLfZmdwq9VnOLiRTQENCveeSLgC
lCHbpr2uciEDoTYyi2ASTR9JgCbSWhDq1VzTnsp3wIMABvTG2XtS1kZx8PAQt301J4woauYR266S
0fig2kw8WrFjkhVcztZlPaULZ8LiqSnY8AdWQQuy2AS2mNwrwIF+3TkAJITCZsC5/pgNDpiILhjP
kPwTWfsqIyqbKJYcsG8aFjSrgBeSVNwaZS9QdRMTnrzpdqfK0soCx3XKfcrAQ1BQrBu4UDQ61ySk
LvdxE8+eL0owH38pNv3GpZHrgk6k+rEsFicPbE14WCBTYYebJ7KDmeaR8Fe1rQCCfCjjYS6aJ8Px
xLstlxmY0YIPGhhPWX5rvdRO/HglG9nndU63VTd9rbOUurzIanv06YUSkBm9tI/REJUBdjnirDPm
yd1F9pDeFfTw8FuV96mLp+Rp7lJSnyxcIgeK7836VFhTS4tSDLizGPqyzFd3uswMz/5MomFxK1ur
Jkyzl/ZFNXpA5+5iyatl8TTjjU14d5TrLqGUpI3W9Jyx3McU/iXQnNvvogGFQjCTfrYFk7bn60Uk
I0BruVSCmmRMSRiVRvIB9kdy1xR5YexSSrjxLI5QWQcFbJydzvSSfSgnXlrlo+7J1QUq3a4FFwOM
uljsLNreePkCDthAGX6bul5LcUO4FQFIfb4dmMwZUyAhr7ThGFU0P9tobFvYJ7Wqz2il4q/2tOLR
XHlF1vgyahDsD9Ng+5iwZY+Ni9N3YA2bWe4aZxrItC1pPm4yax6igASzatjlS8/8yq5IcUrLaHu7
jmv9WQ+bfIwHuJf+0hrR3Vpn+gY+gqt84TTx+xZqMGlqoK9Pbq2rWy81bTOIix4oIBW0lVlkFuTv
pWXW75mHOR9swrG+dHKpvnnVYGifkKjpS7/p6Cvu2wtzG08kwnfmSrU+cZCledbYyoluyBbDmEF6
JpljpovIGdSnXoTPXl7owDSXOfYBn/hOhJt5t2pykiGUUyU+RsSb5oGoRuCkuHTqMiBsVV6bQ8Ys
SelBjGE+En7tq9YwmQvJkR+G0Hch96lZN/axKCPxdEq97XNrMIkFnRuqB+C0pfJlMtTZvirHRbGR
GdLa15M0CK7OdEeYrbaSJIwIhxCMgnrP8DsDsv+N1RCIiEKqJK1LMZYrD+NkNaSHz2bVBq7kIDps
zdIRWMy3s/mraGmMPFElbANmilYGNH95IKDUcMO8dhtzZy4NTza4FunA1A1xvGtRsc7hMmGhc2FH
ae4AvmdWFc65rh7A+8vbjdULxNYm0vKtrqahxXRAkJc2RY/eiEZ1z+c2fi7Ax+4RHxfQeSkCTNKp
3B5PelNS8hJ1KOJQ2jjFBbJiWB16XZd74dxXDtVvNrhnVW1lHQA3aNzFPA6szCXv1PtReJhzN2Ao
ZRCpPhevnGrP8qTvDzWONEWGFocF+UVC65OmVSg0gIMR610BvyAO7J44t692MmFVu2y5py45hhd5
3qKT7cNFmH3nr9tR29qyEYyv1BYvuyfHYQomCIEkF1ARs0qq0suDXYO9MvYpnJ1BvO9d0d/VUMMu
sq1o3touv9yvK5mfXQ3qgNCuojykRn15ta2et1r1mbNLi9q4panYwiPtYD9ZhX2VZMPTry8nj3/f
y1dNNcsA21LQaSmcTq7Xka7bsaExqNri8Q43+grTR2d0ke923jb6TlZZXTDjmzfvMmM1q/cSaXUU
DhOf4W7w2r4IW1s1azi0vX1ljlXvHGltcUTIImrCK8uLaxW2hdGvgb3G6fBUcQ7/afzw//uh7/qh
Iy3rr9uh8KkqH7r8+4bo+B/80Q8J5zdBhaq8Y/Qhcr0jq/ePhojGxtWSfcU2PfI+1ZH6/2dUmOP+
xoLgz6R0KWj5v//thxybgDFG2x7NFf+DT+Df6YdediPK8zTtGO2aJWnNbNqil2u+rnIQ6nSjo647
Cjs2zjAamna3kun7ytbyslF4vpSm6+EqfNWWdeq3macuIMTYL4Ek3Y8Sz+KoWPv8zUJ265vEjJsD
ubfF+6zp9KFJp+T8u5/kJ33Ks6nEfz63P67vMhcjklp7fHknXcI4J2tUxtjVM4iIk1shE72Ti041
4OtUAViD7OLN265JRiY80TBBksTinWtN7mOcudGttL3ODTumTchXcodk4E10bruPcqMUe7llZXVw
yZH4Rm6Sm7F3J20StJpX2hmA6ngB1XL2qWCqbwuCG6J7ZeYKP6buvGf96Djo7Db6Grvr9HGaHPne
7I3qypsYz+NzXiTvf/1CCCN7sQH9+UYgC1g2E3O2oePi+A44WhsT6Bdnq2BOPTPhkLTlQ4U0LfXX
xoE1hI+U/RF3a/FQ9IqYbxqhlITTumGQTWnfMiaZpfQptJ29kRSxCvs0bh57sTQudIKmjAKnyjSI
WxxDkSnK0XoUi3TEIXby4T4a5EyMfFYUX50xaZF6TbpbzvTQ1LACtFUHqYrWt05bgvDT2Cyjv4Be
FyFu78NjNq7LPYOZvtwZPMV8LdYxuZ6wEJAXIMyJc5NEDOP3xIqW/bnZOgSMG5CENr/0Gk6qRcmh
ww3XU6vfdXbShfAWFpecXRLLzAKjA79Sq6jP+1G66mpjfmeEfW/pL5FodX5Wu8mMyfrUiW2fEmbh
hgKSmBtW2zi8Uw7FxK1VZYsMolYnD27nSnWGOM9ZDjO+FaSqd24v/b7HvnCXDxGRSU3v9EN4TOWm
ouuYJIYZY0MbVtrmKL/dJmykfIsxmR2sE5ByOGxzbr2ZjMhzL/soQmIZ2ap4myoqyp1L4KwI5RjP
xyTbonPPUrF48pEHVs4l7bEyA9cm4ucuj7Q7X0Wx4UX7LdVNiuHcJIp9waoog5wU0eI8sqyiCJlG
9HI3NNKrbjJBO4p9fSaRXCVzYYVFJrobqaqtDhla0sfMTl8psMepj76Om52ke5vojzjgR8KUOUMk
3RLg69lJ6OZHSBLGj55DIN6u2THcmRF0RUu6N1dtTq9UFj/bjDRbrnAtigzz1L+MU37Ffm0cgrh2
vYNK6NB61bc3tK0TEuR5WHbbZNT7yaQz0MUYffv1x/ey1nj+9MChbFOZoBYKrfzLT28QRpwWmvhT
kINqxwTYvoRan15I2CQHSHnZKyzRZ2DrZPfzHEobqZXk5DhlXKo2gSEt7JGmbK4hDakh6Jaqu0y7
Wj+M7dKdRXKzw8FZMLVuGewUbWN9reccmt2yCsWYNir2aDCsS5RS8WvuUc+S/pf3B5FXo8kk0duU
9qk5jVIemekM64MSwedtTV7JYbQye0d24HQM3YbuksVLclZNpUtqwiIJssU8YV+XxnCwu9h85bQ6
ngYv74ez2nRA6TzObetUBl8ZRHcLazSDvrRbGcCHBWNx1+y1ovMnmzDAmWNzHoFhacCslytBNLkz
m3o1gwQm2y2Dlp7UlpUhol9SfD8ZC8ikv2TUyjDmko6eaEVH7dsKJrovxjlbw7xb50+ts1liP6qu
NUMXFOpQGn1UhiP2Kq+RvX9cvBTkFuRrcFnLpAh5ecvUzo47Rcdbnrbmq7Ag9kdLBEziVgmcC8M+
/PpjOWlKXNO0sedW0pQUyYzhT9XehpvXY2xIM5iMwv7QRranCFZSUPd0vFmhaucqOZSCJjFjQP5h
njuL4O4Wfdyvb+TloqBuoXKhQTi2RY55tLh4+eAJY1YBlwAgQxvzXaHxOIeh85ovxXP0z3/W3h+X
EZ7n4NEBgE6N9vIylhKcjETdB0a9eG/X9iihL9tSvYVftz6ONgqxoe+292VTTG+iuJKki5tVZvp2
piCGbJj4lgcF0WXXDot8RYHycuc83hzpzZSNYK0aEP1UiNxg2dPbETfXzWV0Dsnd2C2FSA5AVO+Z
uRwz0iYRRm2eXJrr1L/79S/ws6sLzSJwjl0qoO/LV5NCkovtUREjvQ0i3g1FjZInT+nf14Qh+7bU
xlU+ybnEYckcd8zh5lemuS+Lpj+eX0rmFK7Fxk1i9ss7oJVPKPJYA1OVVVswNOCp/pC1y20NgutH
WZGeybV/zUv+ZIM8XtdhnkLh77BLgrOfrD2rrZVETg7SCZUx3UXSNN8XcUtpNFlxfkWt5u4M5mY3
TqkyJ6iWZF72qZPmBXriYmv2ClL28sox+nIneL4pJjrH3gUIHgT+pIVljZhWYRljsEUFHFQ7Hs5H
cxk/gOVul1PS6Y+//vl/2Al4C5oCkaDkYxFvnRbxFm7VEB2tMRgLosy3LTVCKnixzw3ozznOP77R
6eFd2bh6N7fxcj7Jzvh7Z+nzU2v6GHYij4d3nm/yu7p59hyg+rabggLWy1lcpNGVBc01aEdR3Y+F
2x360fg69sLd22Vv+AkMsPfeEJtX9iq8i76EBIAzIHDY5OhXPpBnt6aXm4cSpibr3mOnYph2/Mm+
uzmmBtSxHYFljsxF4VdHRDuY166pA8fpciht2agCmWXbDUxeeL2LG8k4aJJVDn5pyBFUfq1WxOLJ
PGbBhnTgS9cUTQ+sZthVSEJIWgU91C+GE1FRvIb52M+2KS+fgHbEYXJlkjDvmacTsrEeZb96qg36
Zr6NW0vfYQ79zBEsYKGBmIRu0Qy+3IaJMvHaGcudl5ehkxkHneRLHqgsyy/rznU6+N6WNlFkdByi
CD7AR0UxqEdsMoaU0DXbYBQQZwBwSS6STypxvGxX4L95aKKmOPB5bbd27H3MYjN+A2Ikol2O+5l1
BBRdDmsHdiHF9fjNSbzkE54qHRzPIUm3HaFGfRyUvUmQY7U066ORgBnuIJDK83l0yiXcymFawiiX
5BtWymHj1Gvz2W5n88ZoBIzeMlFT65OAGJuX+aS3MmB0OrnwoqL0RhpzdiQ3CHkO3ur151TmTQ3W
KyGsaQiU7+bam6NgnBmg+J19/I2rdZ0MH9L+VNEelFZ3qMCb+4t1XYZ9mdaiCCnS9TfdGsYKpVq1
H5QYvRk8HK5XGPfA3T46ge5JMowHG3dKZ0OVZaQXVdZTs8dGhVfyNA73i2PVn4oo7Z90bLUoX+D3
OaHTd9kTmmwvOufjsrWPSn4i6L6DoE1xmHaQ1PvqHvEk+hu1eUV3xvYya0aJCKn2mZaR4YtarDfV
WIinUS/LVy2S5JoWfLLueRjvwwTDlEYjBREbDcH0v6tlkvppWtczJa+0SkrM0Uv9aICKHMjFHPId
zL8KZl7MTunPzcadcf60+rporPRTWRDMF0qx8oMOZpI3/gA63YYLTuiHjTlWGtREPIOGVusWRIxJ
mSAVTEw6FLP8fXSLv69jvn2wI3Ztf5qd6Hxpe1jjxrwOIsibdeqgfBsevx9TgA+aWM0HnIM9O7Ay
0/wsqX5/p1lZmWMwbvoG6zn+lOTJUIW5uYjlfC1Wx0IDVVn3nZG3n+txNu9qBvB3RjGbRWiuVnYB
rhw3Psw/0EDpzag5KrUt1zgwoYE1GmslmDEa3Uew0cLzvdLN+cZq27pwciweDnRGYAQde2+3k40T
T5exPdGEGlh5SmYtBiy2iX7rWXupImZreT75q5PWtLf5spxnOmlgia+4AIfjqE2MblEi5mE6oQwJ
qqi1mZtGCc2vUHX7oMp86Bm/Rc0cgDvIDcZtbYpgalBC2MWSPOjaaroAJc+oGSTmetqV5sjMKp4A
uniTI6KEvI9HfbF2ipFmm+fG+YS6zICVjKO3P1BNfI1w4YefjCUpdGCnaJbrcXViccgTdBXINkwH
zKdZMjMcIsH0btosEAKfoybrDzYUP0z2oT+aQT4ou2fQZK7VIe1ZJ36O9Zq1Jx3MY2ETavYJWAD0
X6eRdZ2zWBfGAYMqz6QC0Q07jJebXbSZkQztSlv33lgOzDHj3Luu+Y10SLduNkyLG6fhF0yHN61R
530Yq2qy/DZjFOgT6yw/xUTSp37reE1Lx5apD3NfyClUwwggVVRR9skmr2f18QkajfOcyfaXph5A
ljOvFo8L4pI7Y8IsACbe6qqDkeKHvpNrVF12G6fLDpDHfVurDnmModEc+cVgedBSLf1t8LzoU+lU
231dFuPxveLEGnTwfu9xT5Hc99bo4yDYgKnqpDFHZO9q47NwYoq6wcqZjEWJY93GIt3KPXHYznAm
LSGvhthu9E5tvJqd0xRuMDdTC1TRTPZbD3mBE7qd7rewXtoWWhjyyHfNyvHi15NgKAw1fDyKHJyO
BbJN5ZuUrDzUNlDE4IV5tXlpme12e9T8vIPqWa0+Armo8HOkA4BFBTT2My+DWhOgXbSWHURU48wa
0OwGPdzq66bOrGUP1hSfie248qs+i393hB0XTG4W8yJlRXhhWXTCvhKrTfOGsaY3BgjhDNTvg6Kc
6wnr9GNM0O7Ir6qezM3KPvI32N96VBxzmC1t9VmXHVNnGKtpGqZRCgUrttImCVdt16GZqLjyrcRE
PjCjl3grUk9tlwrtWzha0qputGyYXtatBSDJmEG9XaJ2/ZBVy+QeZ2jLx4kJYXOx9iyWM+jpa75D
3eNMAbmFQod9A0fubBGbAvWx7Xr0xTxv39g5xbWXReAEba+ZKo5TEqfhlkFu90dMzM7HeXHHQHRt
VGMwVEO53899naMtcOImlzfjbI/zmwTPwtsiiXoVbqJmxN9ncDiCrlvQAzRVU37BGsOd2bxNoK6A
2SVV4CQ6ez2kbVxaV6KtPOELRFnQ3VLbNXYWssElWBNHL4Gemija1+Y4DTAGRcK+IZL+gi9HWSFe
89NdXmM9IPJUfWgRx73darEN51tR5ldy6TkJobmaILnWOI4HY8t35FUYb+YxatIzO4KSHfTd2zRS
VuUfoy+Dre2vMN/un0oICB9FO992yB99apqLJi7r9JUJ1k+aBLrkY9l35KRY9qmBcLuIBuaBWgKv
NRn2ays7NGvpeeEIuvK76bbvUPJAf09E3p2D/JiPDabg96m1AOnCzLaW1+7oSBz7Dkg5FstABTYd
PPNEefzHl/XokFDOV3k+YvPHpnYBR/G4gObaelCaSWLgNanXhGjB0g/uUQEXNF3e6kDMKcN/0xpR
p2ox3SFNMDd/jk1ATb4DpX2Ak1Tf9JZInjCQTcrQw02w871EwwSNMjmtx0uuVIuGkfw+DyqbdlGC
vApnD8lyiq2m+Np2XiQutspr5yB1XONsNKl1faiRBrqRaY3ejaWYasYja3wfsVoeejNarHCIR+sb
UKr5udhiO/URB6AAyKuoqgNztuuF6a5b8jBQPaAWz1TrZ9vsivRSxaV6X6SkVgVJZHWfE0Y87ywk
RQ6+w1PLzHdLq0OhY0l5NAxuu7NBwI1LC6ryFjrx6Gw+QeHwg5Y1/5b2Wav8JuUo9WeOYye0Lbss
/B7/+DdHKcQXPXXbw5ShWd11dVfWvtt7phFWsYOeu5xhbQUaLXUUwkwapoDSod47VVnaR/VXtCvi
sf04IoaJw9FxGysoB4DTgLl88YVsTRhKkVMXOzS7kzhot8+/Kcoc+6wYJ3s/UHPxJW/HMb3FtZsg
hYIbBYVahxtvc9MG/sBcvOEE0LDGUEMwU0YxlPn0ms0V5Z0jAjQMueHPXlJ7rxC/fwQTHKZBCpmc
40j3B8xxRByRFlE9BLnoC8JNOT+HbKPIa1zjEnC22qEYNsM8y8xrhabwFTTpJ82zBYKAysVm0Gef
+pSLVRZHpyJkU4m3Xm9J1ByMtbNDBGPmHpVr9gqk+SNy4Vh06/SGrmUJ89TJpVk2Pec9J1i1tPEn
3ax2gHkuTH3OxPdex5Q5oo2/e6VjPxIGTro59hkFmCVNz7FPPXQZcJC9Nak+6L20eVN4i/Ex683p
YvUccM2O+neOkO0ayRgx+6vA/3EvhNHSdK8Yk//k8W0tPGkBgiuPHenlRmRUqaZTT7iROjOAdQe1
8+Z5OsObeA3cBA6Zuebm+a8f/zmg4OTxAXflM0CiYcMeX8937XhuT26BKQHElaKffq9YDXaAKIAt
eU6batgPxkD6qgEMHx0qtZD2GnnJ+pAMmB4FLQVHFW6N7KrdMmzxvhVO6gRRQZ6IJytVBNLtqIHt
Wc/DHpmT8dm0eqow1P3329ogDkV1EozwBnd57VlXnjPVIqwGd6j80u1qFTj9RLQsQVpL46+lXeyg
F1ZxqBnDLkHfrhE+9EzD+oNn1D2jJROj2dlMl4g4RhdF0K9f148Aq+NaEvqJq7TJJ3mCfGbllJC7
nM/B2FXRRyAGCDhFUa2vuQ0d/56TX8UFQMT4DpDfBMt7+atAVdZDRkpekA7CAjtEB/ipFErsxrq+
i2xy0gOKRjiXsptfe8YfP3vFB6ERSpnUFerUrmmLPemoJWECKBNoj84y72I700Hj6fXCyLz5b2N0
yoZLgFKVAxgm2ck7NSdISnZXDkGEX+01p16bMk5eohtIXEsalMwX/l7CwPOZD1TJG7YY5yh1mgXg
4mRgkgDFYJkktSAZNON11rPbvrJcftzAAQncY32B4Fvwcb/8GcVY931ns4G7a5/e8s1n+zGmvYhF
Z3waS/pph7LvHBhv2lml8Zrv70vyxPNjOri08XwOtQpdyMvLm2aUbOYEo2BaBr0fUZzeirFZgtI0
60+//jB+smgccFaGAhxY0jlN+zA1DrHs0DwpIoh3yRjLCKqPS+60R4XtJHn/4e9fUDMp5OGYvMA4
eflsBRZuRleLIdC5k+01YP9ZRK9637pqfdOqOXvlevIlG+qPlwkThRELIw++v5NPsiZzoVcma6ZD
CQoogvwIPLIsq7CFP3cQvfC2Q45I+L5RjtH7RevZH4w8W3PfcVszC/AVTZo9XgTjdb8guwndLLa7
QDvL+BbpoZNBgUfF72Nk0ZjhHGOzsvv1O/vJcoTSzzyXncIl4PbknZVkGIgVn4cgBm+86MYlvynL
lK6zdczOd4k5uViQn+76KrPOC7lszivfw49HHJuaDaPDOWLkYOUvf7QY4Iaok4hV0kdJ0OnSOizm
2nwbolzRrMaLr0woBr9+6h/37ONOKjGFhR/iIPt4edHGc9exR98ULJJFuTGNubCSbHtl7PSzqxw1
EzABsdAGHXx5Fcb0gzhmUQSqdre7jmIpgPbQvGKT9ZPPDKahcly0JtRlp6u+owYczT6aApSm9V6s
ZRNGqM/DtTqyLqvutTzwn+wghIHxUbNepGTVvHyq0kEDPeO2FPSyci69wUg/1vNQ7oVd00T/+ncS
P+nEXMLHXIaKUA61PNmu2DNc4ImSlAFpfQGU7S6bvgVOpu04x/yGtFhhuLcgqUDPQ7vusjSR16i3
131uqgjhO3Ti1wIffzLQgYSh2Nlo7uAhncpHpq3DgChfxgCvm+hG21Vzptes/jCIZh0DZSJfQdVI
0GSTpdlnFngFcxwi8yvvRvKiXxYEipEO4zXqDvgvpzHF1YADTzqVdKlja7t+w/jzfZ+X8l27xr3L
UKk3Prt5CvfdxP/oSXeTt94WaSIeaRFwA6hzrV/LffzJ16wZAYvjwE/yio73/F3p2E+9Jhe3h7Jh
RA+VHa/nVq+wFpyWbeelNInQhc1XXsSPhdGRG8LQBSSMGZt9XEPfXVMXhi6WOBkDu9qy8zjCrk/Y
OT4XZDYFLufcbssm800yTf3jr3+Cnzwtwi9KBosOhTs42TzjhfMm87yJVjs3bxOmoTeGxKcjnlV8
hsfV8JUutX749UWfg31e/u4aQZrgSfXxDD/dVhAsxEe0iW1F1ZCxDWeUwzU1W9qEPbVD5CMDG1Hv
tB6jj4i6d9xlWPyIN62sho/ugm0I4D8CrmA1E9ntAeu0Dd9qLBYUltWcAQw24hqaGMK+XNtPyeCw
NVsiAp+J8ZjaI2YoDX+lmleHZE7lwrner1dk1vSv1BA/bjYQEihYTIgrfOqnSIxRFLqpNSicMU7O
Aa+fYkfRCEU+SuvzX7/XHy713FW71J2eC0P11NQ6j7IyS2q9BaUc7jfsjQ4RqRUMGRPn7y5YKhSK
h+OkmQEEUreXCzbV5VqKGcTraIkTzqKNzitgn8A0RBMuvYjC1mr6txbuNvtfP+OPNA0WqxZH9hYm
ZDb38PLSHAwYvUUxARaqMN9VIil8awVZ7jTykm3d1G1RwdgzNoZijCSsa/QL9Z1IWvQIQ+z+X/bO
pEdyY8vSf6XRewocjNOySfoU85gRkRsiIzOC82CcjOSv788lVZXCMysDWtSigYbw8KCnp6Q7nTS7
du853zlgZe6veiAM6Scr/U97pcMnowvNO3wUCp/CQnW8uw1ffQ3z2YkvU290zu2ksD7BzZp/Ht0/
vDycXpAvH/XDLp300zBK0nHMSjbmHM4NGr1tZvhaipuiLc2Ny6DzeXDL5lmf7aOKysaYEQFkUAwd
odEozlyg9QLFwK8M/ZQ9OeiGtPvqz4WHzQmXyiatVe1dmjQl6o0qdP0efMR0jVt4kFs707HcUf3J
NYrNnDDykrNPExqYTdKDUNIcjwa6oQs1ZMfMbmhCEYzeV7LbGtPoXfpg0Wqm2/SLA70gdS1YRKaP
Qa86Dt7F2tM3zIrxpTcMZJomSC49pKM3doEDEHuKVNq6D01KXtt5l46iOUvwdVaB6sZ+4giv6/1B
Fc7kBA7mouXQgvlk+MVaD8ZSWWO/HxkwunfEGnZxhP5/SN4tqexHX87TD9tr1nqfVlXuB6xfLbrA
rlsAu2Vza205lDN66tAQ11E1TcMrDmnzKzMZPBqTBsw4wFlDh9ueKnlDIHxMCx6vIuJkV0vebLJ4
j/N7mdF6d6T4nkkBOmMZ5PhSgIN5Z3Rrnq+zibpT6wpsjE7jA1mqlrK+ZJRi5GdrXtTAHtBKobix
kuGeEZqdUl77dG7Mpexw+6BHGQPdWbALws/n5OdmjqNFs7Jcri7a7r62kw5GBtTBNsJehexUDfV6
JH3oj16fyhfGoqUKVp4FKGcOY7UAUaiMo7FX7XUiZvXdM+tZh3rXLV9B7WRQomRbPWqjdOxNWmCW
CFMHoHNQcFqtAl4WPUazpmoayQhy0727GkWxG82k3uvohbo9fRGvBD3cGnokcl1ildM4SwC9Spns
S7A8DWX1YL6LbOj6MKZLMXL6Y4ULZoQBHbuA0UF5sos08JXZXKKhq/zAobYxOMwUKgmhlx5FF1Wj
tQc5tG2yQW+mMGjk4yiiOMUzB0kmca1dWqr5tWVsal2kZuxv9dHpxeYIec4vGs2Z4K9lonvuWORu
GoeEgrBM5XiJPqh+ylNpPoyMuZtNX87xGGHWpGcMk9u/8yszfch9LJTQ7dr4VWcu99qvkzLpSPvO
c0Wp5gQLplN07mhB0dRkavFBCErbjjxmd9CP+liLOoMGMMJQzXyER9xuum6V3znbjIeqsCyQZBWk
3wikkf+dSlrLgn6Sw7YWUJuCwRbcmKnHgRl0yvUkecg1XSmxaE0Z1hTnSMg91MtBTQQAw+1K+j/s
xpHP5UrjOyBrQICNMo32HAyj/7YAk2IpgJHI+9w7aRHBQJRwgHDVMKfFJqNFFgKmOho8e9K3PXCi
7BxgU3HFySYeMJk16Og4EyT/Lt+LzYlWD5Q69KQOqhb8Uh/3iWwoqjIDahaKRE5RMQj8DVq7frYd
/VS6cRkcI1iKEBXzXydniSGOG5/xH9PWUTF/7HhcvpbGagRprHlnPEv9jYlL7bwV7bIr00a+MLTn
mWmwApb6UcO1mnI/LyhPTHQsO0ayL22jaY8NP8NnJPdfbZ6uC7CVczKzoZ/6Cz0txYkxKbSzFGjr
NjFr9xG3G6OLHLHSORM0yIiuM893rDvxnWROe6gBo92qOinG86OAyAma0eieGIhAKfr93v6L+oXz
O6YsPp3hs81//MkoQcujpxzcWpVbrwMz7rARdf/SNOknFejPByB+NupdZMYeh1ukWx8vhRyBuLAY
slvK3BS0JBp7ik4vf6Ph41yPsy93zbh4IXOj5BLbcXMOD278t+dePgQdcfrTVDIG4rGPH8JuG4s9
E9FYVZnaTi2xGXhyfrHsQVxNY2tsfn97fzpmHy/HsZeRCwhUThsfL4e9smk9lzbvlE7WVaJX1ess
1uKAdwAnkp99lg74U2OG63HGxkNDtYZN52QGWbDJaDpQotDUIFNBZ2xBQJLyeUkQarKJ/djdq3j1
7npmUhvolGx9v//CPx1ujh+A1h3CUdPn/p6Uio2XLGqd8T7pjdtE2Vi5Z1a3ut/sPH+b8ko9z6mw
n35/zZ+fYa5JVUZrQcC9PAUE6VDCKrNv5hAba84sLWsPM/oKlKOJ+0kR/ifK+mMl6Bo4NT1UmZzf
zJ/iH/xFSwXj15BmRpaFGSqQORg74bwo5bvjOain/oW2QwmGMLdpQDt6Rq4cxEgv4M0Wd22ajE8Z
YW33mE+R12AQWaFR2q3x6GhGLIM5s69wK8W3OnrFCoRghd0Ipif9AG1t9de1JlEhdBDr7Uq6iI91
66ffYt1MkDlxTD5XU+1fruAJ060pJhtl0pBXN16cL1PgzH3tRq0h1918RNJFeQkZayO7vP62uEaa
bSrNal9tvMgpY1clOK8JpCaDluMOybRKN0MFVdneuVYyvdNWB+pg9mvHKFH5XXI5IYWRt9BscO0u
a541W89CvRJKvH+fdQ1+8W4ZPGUOp1qTH+P0VMJUZXBsC+KoO5cvFbzrC4DGbqRNCk0TUon6k0f7
F9djzaBnyzmP+dppQrdn4bVG5EMB4xsDzjERayicXADbGitbxIOtf7Zk/uLJtnCx0MLiT8fQcrJa
YbMCn8j7hP52XaENUQgkrdVcITnpvzVDWmzTpjciNKv5BchexFocqfEYOc+try97BGDeBrScFeVQ
RLtP1rZffjg2eoPDL/flNC1Kk8rza8GhSBpz9mSlkMXyYcIA3jrOZ0Exv1hWkK/ybiP4YIJ8ahQg
cF0BZcQwLP18CjIp5UU7QnRDrin52ybdxU26fPIFzV/94hy0LcaZ1BkwZj+u3mOTpyC1+YYTrI4p
lIvjxOd14aRi2wpzcijQ4yTbuqo0n1Kp4Xb04xZG9YCiMEqzbFoueCPZ5pacflbQJVXxvQUJXDLj
zOUTWqfh3qYDt8ITFXLerpX0rvkzhbuhLTduJjsvIFe0efOOxpbx56hNg/fJkvazlIZzvWkaHi4t
4cC6OlmyJ17cOabBF3rO2H0B7WJv6U1XU9AatQ+5HLAHkgItTCYkYGlp0SAutEHghHH6i0763f73
y/nPh/rj5/FcUFwMsvRT70lHYqmPChm5E8zTjCqW0VPAVCz55FiPf/ikFcpRHvQA/mMWD/775O3q
sIv6LcTyUE+WbD9CERs2C4rT2wUwvhFAb2cjVU6efltpAAGqJ6lSosuukm/5TOMaQgo0c/Jm7TYQ
jVPd6dQW7pkUlN+cyXtDhqO7zLc0juanrNT0LlwzaPaQTFMtQ7aexuTAMD89L5JiFaFWO80PDr7G
W2HOLmdx3a7vcNzmF+7ipzcwJNGlOtrQx1tP1xE75yqWT8baon4vXARhIYIi570E1rNul1QmvBpm
Di/497/Pn+3zD3sg8jimrOzx9PMFxu6Pr0UygDSMs9YOkQUbTeSAmYG3HlsKccw6IeFzjSd6c+ad
B/BlYHWa5+qsrTzxJbNj67aYRJ3cUnr0YhszQBwvtHiuvtULxuWohXOMJpdPP27cHjzJvetCDt6w
o2bdX/aG/wk/f/tW3w/d29sA4Oz/BarZcSL339v4z9/qha3oHxS04///Lxe/MP7AjuDi0WP4eiyp
WIr/cvFbFv8EKwqnBDqQKCn53f/DxX8kl1GDedS6MMcQ5v2ni18Tfxzdn8f/nfMhqzeExROM2e+w
ZqeznePkhIEVrXvKS49N57hT/KNvH/PmLDQWXu25jg3zeTZo/eF4SIdBPftz2dp3fjwo7aBNY/7m
LyBHoN7Us3aBuipW0SjIl/B3LAoj2btAiobl5R+38uav9+CfmLCTbfHPD0h5SInoujj4/lx1/vEB
qTmbNi7GH3PqGM3G0mIB1LYq6yk05rF1d7+/2sfF0sPqTluYUYJnUfRTKJwcMKZ17uDGAtxGYZxE
1Grll3Yu2tt/fxWcoZTWzHqB25zc9DRdCis1a6SEi+Suges5QCWePtEtHT/rf60rf30XVuIjCoIu
K+Kljz+tpzd+4h4Fi61R5dupVfqVP6fjHs9Icl7AO9roaftGhOzyydf7+JP9fWHLRriJqBQw9ckO
KKU/9UgZ82BRSblbjEUdGINB5KcD9clu+7Gk+PtSmDxp80JS4+D98TtCeG9tBpJ5QNRMHY7DOgTp
Kr8pbX3Xrcr4ZKn+6YvRtee04mPgA6FhnJ7u/SorjVw30qBYkqdBSH3jif5tceiY//4BOX7sDz8d
AGAuwS7MGMRiHPDxa8FmLkA64D6JDUOLAHxVm1oosZFOjT8Llfm538X/LqaUe4kORue0yeDQOe6p
J/tQLKYsn8sMTarq3AoCfjtyJIG2/8ld/OkdO14H0yA4NcF/TkOSJx9/iZNznVWkzTNbWAOlq81f
f38LT4YMf30d3MZ//sUw9HRqxQl5MQeiUzC3DmNAFCgdIn8SuywpHtpOXJZJA3lA7PouDqXEMFQZ
exrvh1VvLhcsFIHRNVeWs978/nP96ttTHCJ4QHBNkXi6wgD0boCPp0G+2vXBsPMlKKb4swfoF08q
hbbN4YpvbvGofnyAdJgiHjkCQNJVhw1KN5pZBHbfY+YrraX4rO3102t41EdSwnB4PG4np4pU4eOj
ooiBqZUn2lYJ7ytRROe9Z58lNgkCv7+Dv77YsVeJ5I9E8JM7aDeu4cI7SQMlqnpfrfpwa2SNcCij
SeaLTSk/e5R+fh1pOFoGEBhabR4X/Xg3Y9gGneI4H0y+kld56j2TH3TmN9S6BYZxfd1pw3PmL3S3
zWiNyRqzCqShk5QE1SM5AiScBkudf0m15rOG6M/PE/M6ixYRHbij+uRksWU2zcQW8lkwJqMJnl7p
IVa15fD7e/7z88RVIK8efftHvsHJ82RwoPG4EoD3ntnM+UzbZY6IconVLokzpk2/v9wR23qyAHI9
ZsH8vKwG3PiPd9xSsS6Z88Cu1Lu+OptgBpZhs6bFuwB5oQLbSpLn3E5yJLBdf+y5WJ72pCNa9aIu
Vs2/EhEd1xLTskCbUXDRc0Wo9fHjDGOdYJ/h61eFzwhOTes40/G2EvOTL/6rX/OfFzrZz5p8TG1I
W2lQk7qybygTmPJ0n60OJ73jv7+Ph2KJXjX6w1M3NK0o2cic2wtsLr4bsnLsA8yV6XtXWzpi9tjC
+wVCLdsPJiOcgxhyMgb8scDt8ftf+lcPluVzc3XsjaxTJz801lEX+wDLYQHjPVpYGrdV4g6R306f
gVeZZJ8+Vf4RP4EQjB4Qp+FTSbneWxpTphSrbaJ6uS+NKR4D0fk9wiXGA3o0Zp7/YIq5coK46V0g
kCBMCJZCXub/wMTnPUJrrAEpWqqeBiYkbYNPI2gAEDWvlPqy/t7RkHSv/K4difewU0I9CSdRCSFv
+SrjlwF1knFGoAbnzbnOTATlypwLfFtGWaFeBhJ1l86gEC9rOBQdMhYGlDVRB/htTCJEVKFFxmKv
QxTja7lK2zlBp53zmUJtnbph65ukTW4mzHjMmjuCFirP17SQrLvsR6IlHCDrXkscbCH+ilzbqAaM
aARakbPgtygnh6punMC0FmsK9ayJycXU56HadcCT5BmvvP2V2siqLoqu7MxdRZALcCFZ2S4RKNak
SgemKd5v5qUVp4skoLlmqviy61s3KW8JOFk6/1xvkFjmL+j2DZAwqkwLxm9TWk2+2C/+cVIIyajz
Fi8iKKgbD24TD9+EtIYbfErZreu17hD2GOKnKO+wq4QyYzoVFcyt7sm6kMkO/o7uhmNbF1+noap+
dJ1GOA35J8g7+sWFxzKp2L8pVjd+AZhpUAiMDWK1kRePsXnaOt7BKDuv2HhzlzlRNiP0ioTyp/TM
IYbqZYLL352vNfVUGi6kPnXhREnYPWPjkUCMk1J76a0SsnlEKmLpVOweNuYgutbyLFZJrQnS6DRx
k/hZTZuj6pKBcEIqrggtcO5ExJuUO9DyOFPzelhaMJlW8k0WVY9NScRMvJpCM9KND0igPU+ndvki
7MobtzhiqykaZ9w0iaSfgmOJABSgL5BqjagrKoOmotWSrjOiOGngcI3zXdrVGa1XY/Guc0/6t5Xv
HkVGhb5i51XkAvdRp7AH4ANSbTZf5m5DOwKiK+kjNZWVl/RcmGwYnjhXdU8JxMkqrIejJ7QpJy1c
LKe76HsB1uyoyXEfamud9TtFJ7UPKmvEE90KYz1aiIdkqr/MM/l54C4H/b7AUk72Hano6N7n0nGT
MyyEWu2d1xhEtOyQs2tlBw43tbOvkIMRv5aSZbMjEEa/cQmVflVGPqSXzZz5GKWmMqPFo5XeVYqB
R/GNiKUJkqZ2j+kUhizDPjnOmu1F4RsHNodTbCmZHhQpCuFNWXPcCvAY9TrRijntIjg9K3Ahf7LI
7ak1XMzF1NZ26JuDPm5TuWLqdmpikpjoe8c/El2SCjAbcutGaQwxL9wsZhQe1VzswaSagFB7b73I
ARg0gUTenSIF8u0uale/v+ZY1/ib1oVmH+ZNVxiBdI2je0tPygunqokPGmp8rxEwAswcfW2pmXNm
ZizQ8OvFDJ05I92nyob1G/Jo+6lcDEJGMBeUhyxBHxTRLMyLiMjH9iVVzGJeilWu/ZMAUwLs2IyL
77LEXf2CDtMxd04iah9yQmNbZ17ntu4GEkfVbTtIo7BLy8r6OsVDaWxlu7LrWP4sNWbuev499WgF
76ol1feMV0A9tznodL5OgbCHuzT7Ad5/CSxPR0EeMrzHKuryQi/4eEekLV5OjlHYOpm86o1GPKNk
zt+bwYm9UPXjOoaJlO5RBmBUz4WvI01QldmmYWXVrBJWahFWPKppogvLVKkItaGphl2TFvZdAkLU
wXNmYSZxVgitOFjyxgqnJUnL87pE63o/OEZh0utF+Cp2ppnWbcsfAW5pS/iJ3m3GCehyoNScXWsr
Tdcw4T1biy/K8RNgcNT/1LMbmY1dy6/YudY4DG9uHtvdS4XtfYA7ASkuXXgWO94woimm8WaeEvOg
9WvzVSW50YdzDC4vcm2M6oSU2sA2vAmX36bOGqaXYYflQpsxU1fKQYchXJWInW8ueiH/KhP/fwvw
fztUvP99BzBqKrJkvn/7ZxPw+G/8nWzgGH/QGEdkyMNp62hUqR//zjbgH9HEA0zkYa6juD6qL/7u
AgIAdRhyQ8k/wic5LHPs+I9sA/sPTHEu+E9ai8e4hH/VBPyzb/Ff7QY6gPCVEZlAUOO4wATqpOo0
dJAgA6lBkTlU+pYQIT2cS2FqQayRWxSCXySv1IX0wlGmXGgop0CnI9vA48V25LaBGnTvrajzM7jY
8OJLv70xiH3Zjb3jTCAhzPrdJIZtDEhowy+mj4OACgm4IJKGSi4yR1uOIaKJQAOpxovcm5antjEb
gtbFVH1xRsN8rGU17oidW88Qfs/nMVQHGWBi67JQYkRh8VqvWlBw4/bPX/J/4pn+fza2g4fpd4/3
/TFR43/9n/fu5BH/81/76xm3gNJyNEKDDcxGh69F7f3XI244fxyNLaALGYodB/x/P96aaf5BBsJx
r6dTqHu4Wf/z+daE8wcdS9+my817wcnT/FddbjyjH0r/IxSI7jYimaOait76qUocrAtn+8k0g8wx
KhNrIqMnG2gKD69whxFUioDnOWlIDi9Si6IHV4M8xvrGid23VxbgAsHOOsoKqEeHmo9D1aLluDN5
7AQaPO9WSbjJKN5Xwr/uCiGIvYKtVsoNwcNM9VbwWrviyPc8MxUPKvVYTdETZY5Q072z6iYFxlKD
WQldBj9jlLC/9N9KetbKDMrKxGMSzbGW3NZjv87wlLrF+aqjM2/9kEmDmeyKnDRTO+CcsczXnIB4
RSChi3jaQMgthkflEsOGeED4SG+9ZS2vK2gb3a6opZff69C4izszW9vqtdd695boS0e/tUe8dGeQ
Vfo5subGrSHawCHdVlML6recusl7GBe3sXuILF5TkAMJdPa1SoY23w+er6BDmgP0hkPuZJN/OTUD
sHZrWl13ucRza+cIIvAr6FDvy1UlVwbyOy8L+XrN8mIPvraeKeJM2zfLIwwDSvvU9Nk3hGiFjHxI
srIJBLkC8bFeq3tzDwDPKG6hNOTd1xQoLZFDjka1Yzktg4yqtXJIRWM/jHt8gCv9W4Z9TRKgccmI
ou8nBVk+KmkplklUOkNtHamqcwbIaCAQdd3nCT/J+6yXbKZZvRraNm6Mhp9NVkJw3MOB4ifXtWK8
QMaGlTO+B70dazPFCh8240bgHgeXRclf9tcY3hvravJrf32GLzSA3Ce6ger9MJWO0X8Vs9HHz6uZ
zvKLHFTT3KA93qgSfdfaZw8oxMR5oaziCziM4ZAoYBOkxD2LxWl/GDD6Z6De0zOEBKrBRGAh4MG9
TYuiIUV6TiLokQq0rUw0MsyShHHqPM/lTY5xynqyEhGPL9IsSnVum90QsLtlSgfXq2t54I2tIErO
HafaxvNb+tUDAU2MNXKRN9t8WtfbWBvaLT8qsZZaqs86stgjDcTy0bz3dsHHmY2sSEI/y50XggKN
/IC9G3FOWPkqI/cMeL1+o+hNACdPPEfrIt3JMqAFRiuW8SJbskzfZRqeuFfO/eRZbOy5sM2rAjTL
el2aIEKeXMI/X4pyMTdSaNkYNsOCwa2h8NzyhsUv/F/NXd6OFupSYUp4bAl/Xfpl2jlnOr1FP9T1
bhruEF+iVghS2BSkjulNwYs7FI3QntEm9NPrkZihfjAT8L0DqSOavdfaUmWXcmEze+ecWuAN08Ys
PnOga+WbVF/Q+a+zRWbTNQdk0nyRtVd3oBjyIgTbFBs8esR0hevS5yEQ7I7sgckV5Ja5xDyHI6LX
F21CZRzlhUW6bjqydFy1Me8Mo64MBrDPTQ2Up3kzgNzCI9lvtd0towdtI5qKsA3fHThLJCRnhqaP
ThoZqJZfEDFL3WoUfWGdx+tQrfuB6ppMB8Tj6MnbxDM3pmqqZ7xPqofE5RfnGrGXNwT/amVk5UcZ
t92KEsOlZdfPCMnXt5gu7bnhZGR7jJn6Qb7BtEkgPdwhcHpeY3u5i3u0f4eML21w2IrpJZOhuasK
zdnE+jrBq5Ssn3wQejCrqzcHV2bGbm0mtcmcIwcfLEL/Mvszp4es0rLvJMVrT7WYkuuBPzMqnD7b
lIsFHRrB9g7AjLWT8bhcwCquHhIUdbdgwCzzLHb7d1w/eGRJERRbiVbshaNX85i7yltCHVPh+2Qa
ID86ONmBtkCr7tbMVRvC44yHxFpXWGD1lLzroIufXfIH4fmMeDyzZXY23VDl5RnQVReVnWd/EY6a
190KIZqTSjnnALTM4mKAWcu5z4zlNSMDd+OomH6EoXfwheremt/GbnocOmcinxqd2rOodfnACmB2
HJ20uNtUlVYcRvzdP6BS+FewzWj52Nj0rdpcLsuuj7+qNMWVRKw5GZNj2U2BR9DEtStz95bbjAe6
8ouvfUsqKv0DmguTx5eigaaLLkpqYvBAiFpmWEvDaPet6XRPis0+idrZdOTOnYS4wxvmsCq66XOt
u9NlMnnaTo8N8UBGe/fS6QpyDob3LaSf7K4VVr+RJB/uJ1c7WwjMCVKrfdCLWV4pAZnuemGWuO/y
BZBvW6mjdNBezgcqW/5+2GcMfVQAoFzux6XWzyyl249E67wK2dZn5M1cEChnE6Wr7OGL0baCp14X
l64Yr4vFKx9QhtGH5NBFM25No7nBJT5l8QUYLqAH49Ddkr3dnJOzQClgESDzksW9e4awTrtT/VJE
Q90012DniHsvtOTFz6ZuJyt32kjd1t7L1dSPlJ2cxPNWa8TtrDeyOLRLMyOB4y6EPae7LS2L7ALW
0XuS5de+myFhpnnIhP7GBcVxL6TUsFl24klqQBXhOF2RK3rZGXI8YGbGl681lf4eF1gyuy49F12v
h4YU6RdN081gQNU215U4+MlEudD3ZxKdK9wWgEesPXoTwnXGXeSvKn6Y/cbesvP9MK04Az7gAgBr
KcXBbRP6q6AU1hzQo6kv7fbQmh1OadkiMSIO5LruxXxOkePtWVD9i2oFtVhVif2FMkhzvsqGTNUf
M7R0tPcIp++KUmeS0ZaYc/xMq4ltzuPhCZCDDuvQyXwZ4XDpqwh0+di2kZtgHw48m2qNRF2qkjuD
XCz3BcTn9Ipm0jm2+tJlnxEGEgHy0SMAiTCnxmzZsspVbwV7/hU2pyeCO/KXqktZnxuog5kLwHyM
+0Seo7fMcLD7RkSgEPre2U5ZYMbcDGpXl5flTM6h7WTt1vWHIZih9lxU7eI982poWGE1y941lnUc
zQC63+JGHr/M5ZRpBxigLNsj/U/itImmHbZutyzf5z8jgf0pa4ZrQWDqLula+R15hrlpsm4JV0OV
NFPyqoQp6Ex0USYsKp1Ggmvek6CULwIYXNteQ+rEWYoAMyYnrkkiTZYLxHpDVBfxgOWFlOUhJLrk
wo4Bnm6rtq4vFkZdAeyjeteYEywLB+3RFskkACRAqSaZVSY5sqJnQQ0clajtvKKr6ydLXVgxLhYa
g61AmFeoHz5en3uIioDHCrt4XrRJPM9xOtzNvt0QXuCucjvpi/fkdf2wJ+e33s5jQzKAq+8J0ymj
JNe9SzRz1WVDzOaW6KnyR6VMazcWQt+Tcg8yzB87Vkqruu6Izo5sJx+jPukzwpqhNaEKM7axqqpH
0/bWMxvr+1PqtjCU9JIa2dN3x8ixN9OWLcdd941pS7Gb/LIPOZNrQZu6oK2K6Y46oWc3zRCeIG2g
FdRL78as4/SQr25y2TG+orKjDx+A4Lssmv4tK2GKhrwAfgTrTN51/JrWWd87VdSPY/UkYEpEZNaX
u4kY01dIi87+SA2Ey2kaxWNv1+Sh9VV91ahRfFVNXT70eUX7iaPIjKtm1tzdMLfUp269pNcC8xgW
sZwo7dgdiA+rBzpWBae3muIM0Xxo5+Z7DcDrQM4888h+1t2NciuzC0nXYMBBqgK7f6HKcWO2yjm0
xUrVUHc1RYNmigOtoy7fQNk3+kAmXayded6a46SfvXHXD7H5iG2TqM3VaIcI0foYB3NsimfN7Ox3
GzPXqylHdZn5A+UiUJGv2FaZlFZ9jC0q1x2Qin3dfmPyWp0ZdU+bdI1H4GsEtW0SK24jqXVyuq0Y
LKSRIoKdmg7em6lwGVRztzPI+dxUZTXcIW62rwadbm/Y14sdJGUzYQ6KyZ8YmYysQTnW2ZljrnoX
kMHHk2h1LjJnFKRjcSlzE0JwW/WIi0ixD8kB0wKPhGrwWOYxx8BN1wtEDa5+SQJKVkb0Uju+0mKY
2NWkxVGQJ1Zd+aNbPMyrYtnSFpAD57Odu/tUetYdsVfLXjaFyM+mjmiTCENT/6habBZ0F2cjXHqx
2CgdjZSUB+iy89OIrbcz6yYODK0oGdeUerpf0traUMPYNxYgwJ1MhPPdNpVuBSXQ8xuPdfggliJH
xb0mr6RdeP0BGajpAvRpuo0SNs3TYiFrPiiyhoR5Pwc41uRlt57bjZ3JwOqzaYsIv3jRco8qsHS6
B8YAvIoNhWOQurb+Dg6n2jhxnB80Vjma/nb2OuVGBuQnn8gJ7OvrUbA+GeDl6XETjXd0a2rXNGaT
a48lXoQxmMsnJkrHElbBhl84IFxrzRCT8OHam9zGD0z1YOlXmVUwWWP8+42caXtDUpz4PjUkcYZ1
busx8XZxd12yKB46RiAXiIbqhxpR9QuB2dTTrRigmM3t0N616Lm3si7L80Uf9K843PoNKDPnoA+M
iUCErPEPAdkgMqpY3XtWp271tRRFIHx/GQC42gnvpp1txkEXu2Yd2bSwej8WU0NLAMn8Xgzu+CQK
D2d3a7RfbX3UD0jci+8LQ4YLmXne2dA3CkPXIuAi1fYZaLp1iWxdPKWGER+6YVrul1jL35yBecbi
W+O5bHgcRzC+36FewlW2+/TKYWJwZ7Awsvlko6LDxjQxNf2Sh2xG1e63/m0G9XBLK73fMHE/2I4+
XjCPSs5q36bp7HELwrou5b0nqvjrMMjq0mw7Tt1qzC6AQrOZa2mxXNk8yfDa9mVck27eZ1Z+TK+z
ra+4matzR+vbi9xKDGbxzX1Pnz8PZsNotr6VZ86WNXzxApkvGdmFcXZmJGMZGmNmd5S1XflFrL2y
wmRlk3brsoncioMha3hl3PqJ2T9hq+odIB6LooofkwIaFhZq/g066bdJ4jQtm227kk1ep5ywaaFQ
WRNfG8yAG/YgWE0yh1Fr+/Qd5+mbREbwPM69emyxK9qhmLHhbBJpeF+MehUTj9TsH4bRbv3zZZVZ
/roS+OHvc0mhr3x8igchCkTmOge9fke9/ANOlxthz1c3Uy1sFUzSe9e9fHrpM0xr51DUxvy6QQ14
7APMqx4M5YImqStee7ub54d8Knh5ZzOrg0Kq5MmPF2ffz6K/p/sR7445aVqozES3DxatfhcMZ7Ls
1dzZItArO9PgB1k+sZTJAvsiX7r6TLNFUwMS9tUFsYN6vllpwxW7brWsrR9Dhs0aaf9wEl3u4qIB
5FamlOQhKd5FqBhORgzJ9DdiJ+mENLq5wdIKBgQADmkBnFFXtekqCvlD66iJ18IzFyLqu6ENtERW
Dw1bJpZMG29xgL9VBJPeyse5E5kH7Lqm9UXOWADtsPo+DoZ91qfTEIyuc5/F4xThRtS+6/3/Ze68
euNI0+j8Vwxfu9aVgwH7onJ1YlMiFeamQFFS5Zzr1/sp7Xh3xJ0deW8MQxDQJLu70ve98bznQDe6
bwr1gF1Z36cMrl6IUhW4zSrDWStZvAnwezxK5V4H8qIottnXBgTO6vqemdzixpWSjQlV8ZlZ+36A
tHtDaROdTPaypBS3zRRSr+r31sO3MhkORDbxdm3brt3YNYySSlgWB/nMzNeaPn+nN7AwZKjNW166
QZvlkHeVd13IiqMNA33VVTJiyoOFVG0KAcGqGKdph+7pXV9aUKV23biVZ0oeiekWmYxkFNQQGoVx
QxGU9307NMldiAEP9B4rC11QGGlTVf+mVvtUf5mSKtf8Quu7sXRHs28zu9e7vfmQmZiPcCqKlJFG
My7W+NOoTSa0K3Onx0IgVzPTtG5L8p4EZW4U2n0gI1ej2MiLEYWphWxmhNw5PqcQYO4eNMscNR01
46Ktrfl9ycfc+m01hxima+ak5s1rhqOjO8eVcSd9UPPnwlp0aM1hXxsitUGG009pqZvXmOQ2fgTo
Fzd+SeqwRPuCofT3seCoGTKRX2sSZjR9zDy3GwnvbGdKXUGRIRmktyscLsxnuZsmx5IXM+6w2zMM
YspjWuVtGebSLEwexx593UAv1UumeTyrCz0Nf6lwNe+6xZhRWyqYZg/QvRy16zyY437ui2JTQ61g
8CCkSFQZ57JRpSlQoFhijHSfdil+J5gaBx/gtQKNwIUmAeXCbY4ScCPjHZGtClF0E9rnAMkqUfAh
BaircBxkQbjnWWtVwU4Mo9j6NshwAatwK1xKca0JlMmlxGcdoDdmt84nhZArB91UMKAn3K195bj7
uFOt/W+DsZndMcJmZ+O2XYRlr4mQ1RcL/sET1KLWDlWtxSSzGQ/NxZDiFQ6NdIZdQZdJsBzwJaIO
cUil34e1Wi4xM+FQCMsUADu2JxlKGe5qHOiL0BMkjShSQCdcBcx0yM5YWMQezIR9yQZkRudejJ+p
ZTDvK/ZGNFFCZHBbls76tvdRPMUF1Aqk8sWsCR7kJq86KCLHnKZPSYMOfJ/J3ZUirPEEWqFHa5QQ
w55jY0Yjl/TtYR3rr128Pq80VTmW+anfqhW4pHXK2uGE6G5sz3pB+d6aG4/IqwQ4Qk+qEwvZPtRw
4Y2jrAXDwsd+J+qY85aB904YnOVQqUf7p/K6NEmDdB2E0Jh78mGVMKweLbsolmCAC9Mbza5yWm1H
9bj6IXM/Th7VcemuDV3szHKiwGY9t2kcacymJwyGoLplahjwDUy/Z9ZS9jIoqelrK1a2KOD3suCK
nBXxuvd7HqalcRbmIQnR5Kg8VUg3v5PLdyAmXzId3kcAEVr3CFZACmYxYcB1UYco3Vr5aSz09jsc
GOltIDGDHxxAzB0RYXxXh2Kx2TbTVZqm7jPEI6MjDmhwEeeLoMA53G8Lbcow1WpYi9lT5yTr1u8w
cTd2rQ1sbD0r5iBuJf1Lms8X0PDlh3Iek49zK+guGYfxqsS58UWsMuqW3NhPxkDcMQ9p9n5DJ9KW
Vmm+SVK5MQyLTBhFs9qrlJl60zxbzgHl8cXGVH2xTT/CDrHlwSh1Ikasg958k63knTDpbTjo2Te1
qPUo67YHNBhmILLGM4KsrSsVAqa6yyDVmGZai2v8XZ2XPJLSCvoPzczhJWzunVx93VqFQU8LEMQO
wGHSEUYCNyq5KaOmrjB28Xk2+vZuVOsLYb3g1CV0vUeNhhnRIrlnB/hIl6jJuoYxPRKDfanYtDbT
VHifNb+X9HBsgpTFl/a0/gR/GWSbpSqNXpu13ftizJbaPhDVkEFvj9IEJkNYJ9HbhaWNKmSJXLWs
wY7FouRuZSY5tVK8z9OKritDYL0bs2Uhkx/aF/TR3+2j8g6Q0fNWgA+pJVoeI1NCMHGe80pHoU1M
wq5gXeXK8rmW1v2aTdspXufdYywrttW0ZcJMqsfzvPbNtYK28yRp1HwWYtuokwVynzZdbSlDZM/a
6+SWQQyadKb0rbNGwjkEKY86sAmNSaeDx1L616ynh9VR6ToZnYFI+NqETUmzRB6t0hfhOaIPYAUz
nTU3mSXgogfHgDzon7Ch8+epXU5qOcdRViCIokw5VItTB/7SNvIhHK3mtMHtjEJcW1JiBK1BJVbS
FmeUZ+XBNIxCdVNl1MCGIohyInurU1divyxBGevZWYljHfQ2y7bdszUEsLa5+1x+bMUcn9rH0rNY
QqdBjQYBkNGqT0ZaEaVUvWaj+PfcJ/onWEbAwmfj6pZKjfk2pI8VUmcOD+vI2nKInbJyoySWDWYG
u5P+USql10ZPO7eodNI0Va+Y6mN/g2vRLmo9CV8Zb0aIQobAu12MBrn35rkteKTrRM/LkSjm2V05
yCd9zk3qLF3ycS9KYr91GlDJAim/Q/7jZKlefZ5pInq9sKGvMVewgOZ03Egec+1RGYYlGLPDkCsJ
7L1OtSVfSUaJNeQS2CEiBil2sGUdN0l7WigA27FZX6Yi7j5IfSvBiUT1Oo9XNqXZ1aEhZQk+AhCJ
JyaaHgI1DuYMllOTOSEVOQhxW7x6yS5TpU8nKoTYcBCAa43y7pbn2plnWH9T9zymyFCTpIhZ+qxO
03BZ8rJ4SkGpUDzRyAMcuV5ejwLxd4HZV7cBk/cMUCVj0KgwqZvQPoIKP12cXQQpAwu7sKjXvmXF
RswU/rZSR44Eq22Y/lvKoffGdRWvs9V0vk7v0K2k9UsqC9YOrUkf5148L5niToWAPIJcq3qDxqKs
nIB7jx9jCqnnBnJJJ0OA4pHmdu0UQmYQnFNIAxsJmz6QQOGF8gXhs1AEJDvSVVbG8nlnPNxXdoY1
xi77aqIL4VKSepRq63EUChNDxLSnA3PB7uZguFxJFaljF6rFsEI6wsGxIF1OhVmGG8d8zWChtCu6
EbE3ZHqXECfBr2N3apkrjtwiadNvCfVgXUsdjUYa8WwlP8y0Xin/qIM/ZxM1oVWZ7bHRwSGi6bP4
iCpgfXL0Hfx22zY/haw3rFXI7gdLKr9Ne33KmQSn8C5u52yQhAcstR5sG06ZMBUSFzMWnxgkgeoG
DpVfAK5/hgVrugaH7zFmYzBIyni48QZv3lUJfJcwe9qFPIfkZn4BbJb+7vYr/cC3gGtTAZcDpg91
Mga+oKP6GdkdL9pSwAuQg46qwWVWOkRqZ/C18Pj8ATHxJ3Nsx4zAPzE2Jpehg56XoLOXRI0ps7cz
BOa25G1VZ55CM9XwmtkYc5vmSvx5bogaEfJuh50AzUqfpETX5uCvD/9m0O/H8Y/JJWD1hgb7ln7c
iD/M0S2dacUNAp9eBvAUrQyKsEyEZOAW1NRQat8UDKv9BHwin68iIjl3cW+pMaidBhMaXje9JFYr
WldpnIbfudj+I4jNU0NCWL0dBn1d/8dr00KYnKTj/7pmr1SMmu/jX74r+NbcXqpvw9s3HWfzj+9i
RvL3s3NfxpeffvBqxDi2x+lbv737NtB5/T/jlcc7/2//+Psw6NPWfvuf//W1merx+DbKDfUfIWLo
Ohvysbb/PbLs/be6eCmm/xIN5Uv9dfjvbvaCiM/4kv2Xx6n++tL86df9HZIDyv1v2kGM+3fwGHCD
f0ByZOVvVCkPKDxsjSYl0X+gcmTtb1C/gQQ75rNgSDhGeX4HnfEn5tHAqkEWZB7km+p/gskh7P1p
Rwgy21qFuvMHVOcPK5GgWjWyOVeueZSdu9NwEx5QRLFbl/41tG2n40f1Zt50D3DO7JOmhNtJet8r
tvQQP2a32Y+9+rp93MLYQznFyx+WAMS207soclyKlzKqGyCmtkyfKlKD6Zx7ibv6ukM3wClc2dU9
/TRHhYdlcSZeo7kQtG7xLj6BEAjWM3Bupwu78+DhRrz5rLhpJIS0XlwpzMI+2rzRFwP11AVFgOip
J/hNqJ/a98lJcSlO3YYgA1p9lVz6YX7ra351S24z3XQf/YdQdYUrSqod3vNSXI2wu8kn40EPutt2
TV09Ut39VN6yaA5bvwqHoPRVD3mJk3mCYfwu3Mr3xQlhn2sVdqcx7L3MQYAqSp3EE64QiThIZIFo
Nuzqmj6UJhISNuX14jm+T2SW65fqNEaqV3g5X6v4g/0t8gY39p8y23KkAJy7xwzVd93hvvptqP84
DdVjNO4ZOxAQMoSqjbax74n3+LKesqAJCo8pBq5sCmo39Re/i3ZPCfrz5EpBH+qf+zPaTr7iEI6f
igudB98IikgKlnsdznxqeVc9pv4eWI8TVF8RZYNHPJdD3/80qTY9GQdZwmBzibSc2M5P6Sk/mb7y
XToV9+Kr/Gr9NoYN5wFC3Z6eHFTrXJySM3uUlC6Lrz80EaPx9uwVQRuKfuWm4XQxHukkXza3c0Vf
dBWHwMvVH/J34qX6un/o6I/NENc6IMa62elvott72k25WVcU0963z7XXRet30YctLzLcii/J7ul5
DuQwD7Qo90ZP8go/v6pXzS2DWIlSwOyqnb037kbUczTLyQL4AkHY3+tT5mpuHmSu+FEN25N8Xj4C
VHLRDuNkTW98zXi9uWKovqvOSjQhKGTT/jZv6jvsdEBk72V+6XXsE5HffZ3O5bN0z76wf3hn/mhE
yNwMtn5SA8HPHkgzrvlFPgEVvzZn811+NdgB/SWP0lN9Us/DL0iioAr+N1v9GPP6w1ZfUORrQI5J
V9Da3kw33R9dYEgOLIY2ZLmcQ+9+/z4GkH6wK8uojXZX9URvc0ZXeFIixR686iW9L07piLbgjv7i
yQ6SWfYHRIz8ySahcGQPNH4WMtkQscN8QNXQ8dn5a+YZHqvISV2UwVzFN3xmOXjeCquc8lByqoLC
AQjnjDbVCZdpgbB51M5SKHhoFwRJkAXZNxodpXHSEH/4tn+pnudwPBdB8WxS2w6zYHtoQ4vVD5hq
Pr8THMMRPqhuz+/GMP6c+npUntWocGK3eTY/J1c5km5JdjFZS1f9gQUZJZH8tL/T3hkecdrJuFZG
mETzKbmU5/0W+4OvPmiB0txN3s0gh0MSe10DzYHOw6P67sQ+Cks2Gsf2d3qAzsvn0n6tsQoLewHQ
uDt44ml0Ffvrd6Jdm4F993hv7JgOsb1N7uNI3hBpp+WSh3NAj+9q3rpw9MEX+jM9altyF2/izRn8
e/YWWqxH4Zx8ZMW5rfPC8GOUObvDvBQn9xUbflEDHspVONeX3WcKxVucxpvO1r10NH6iIuuPvumZ
72BLLgNKkiw9OUCEy83cwi290qsdza4j4WE7Hcctr9uX5EFnPAPBKg6Ze40PYj+0oi5sPDVIQtFb
3cJGIcztb8Br3NIBX+MuDh2Cc+GJjmJnfuEv9mL3/hZMuJrBI562J/t7gkeYXay+DdtTpLkWuhe2
FeW8qwvFd12YO8aT8Tlxe5Zf9qnn2zVXiUD8ecwvcHbw6DsU/d9RBbMVWw6EsOVL0lP7jOyN8wfH
/ycRJEH/z9HqP13mG+acBUZRBhRN8dp5KMrjyhpnCAR7dME9wGPFM+nd3e9d0+EKuJWog11SnkSN
r1q5FZYruO/BzPmTp/GSsqj9gQKav3mV/bV2mJy30XZy4gCaQRtGq6A8beF0hlybLUeCwLVOHG11
fzMDPZh9XLMt2LmfeANecfB6nymaY9kcTpI/uInHGeJcZz6tB5LfR+YpxlD1vokpRx2ILSz+Np3K
6PjCIdRZY6JT3Va/41WK0ey8gX8o8a5nM5g8CvvO8StW0MuxnodQc6Go5PH2UfFO5Ys6j+IqS0Lm
MHm0OCsXe3x550lRzmIZ3b9fCKG+O7O6Cy91Tbd0yQW9POJTVyZGHMPuPkCVYsssH52LYWnduGk4
ccXHenHl7A2/ecmf+H7uq2z3TuzpnhiMPiwxnuRSGOSf7hBVnPg+bjdrSriXz7HHmCqntH3nsTit
ywb8Iop28p6ps/R5OHesHTXYXSBATukKjh5VPOfMVrGdq1/zOC2WqeVDhSy5wJYcMxh5thBo8bPo
ze7GxqHSy5M5/nbcM/oKPMzET/AdCBXhGDUWMgVmDCeqmq4RkdP6x1JuPIvPSW7DQWCHBTlmaxdQ
Um7sUqLhco5QafSnM2ganw9xIIrFDqVinvex9JrwuHl1tH8yr8tp43YMnLXJsyeeCOKgvaQROKNj
obpIAz4cT9pwt7DGBjAh5yV+H6A05bynqsw1bCy42vkOlaxNWdZOsQoFe/a4F5qdc9KMeP24yQxC
EtTFrB4Zx6H4LUVgFiynE8rnMdBDPRzxypkbe1YonLFBZ+G+hEO4sY6PY6lEecceSVwAmT8WpoSr
oLPFA2qDXneA6mAucTyewc47lgRAmdMU0toKYqyLyBJLMR6x1wcol7jEHU6Lwxq8/dP+KY0aT9/c
NMBchUOCDTJw9QbrW6VGY5esPBGv3H2xIi3qfZk9KwdpsIQCu/hYqQCUAvk0+0LY+2HsLGcrGsI0
OLbDyFtqB4ksLPDsbYQhKaEuJtoRwjQaX1XMsHU5bFUZoIDLkjmWJSI5dubW3FGFZQBdMatK5l5u
Hnc0YEs9ms/Lo3rDpvGsEcS+Vu5xv1tORnWKkPDX5dvswl14IgrOhBjJR67FRn7suB9Oxns2rr/B
IpjBwnNZbuCnsCUmi7IiXJ3YCUB12cibM+Mo2BeE0WJgXrVXne0rPm6BiYuBGNdtX4Sgwaw1fGby
mg+sAKJ+oKAYngUbbLKke+63wkoxfBj1CCSIXx3CtjB2a7f1La4z4dhSZHqWi9oh31tyk0efG+uC
Efxh28QfK3z1JSzW4XmO3boh5/PDyjCCi4NTiD+RO+ISGGXUWCRoNHNPOwfqZhfpUE/yx5TbSLhz
eD1OZb6kxBazTWnVLt6lX5vbcau7k8aJltwGrCd/bz2LkNwM8qeYELt9qIKOQCV1FewTMO/zrl/r
h+px+7aGR6AwEtlkhCt9iOVgq8eBxNusG0CL+UxW4iHdHRTX5FRSg/WlkB9PtV+dihPY2aCkfcTn
HtZzdx2uwzfm+ezNtwKKLQ5BEDjA59InpQo5F59quEN72WeB2UBvgs5Z7exKVmSXNiMKRN2tn4X0
63gX0Yibk1LAOuH0REVH2CWQn4CfP/75oy1+hfeMnMFyWu+IW0CqubW/XafbetEd5GJcdAI8KxgJ
1NawNe2Br5c9hawkjpTYsW5tqAS71xGyF44YtWfIHZ9oe4y8EN8bz53+vAEouBCIealP26gKgOc4
WqArDlmAnXFbTNfy9KcZYxKN5zhqnrm/LBSmFB4mspD6LAM4p5FiZ89qJBPBKb+Bn31S71nA7eG9
+Xu4PyP9c/bNusE4e6+CxCt9OspZYSdewozfo+AJXh9WAS6SMPOIQ6Xd1rwkELyO64QCzkn4NRgX
XtPAciY3tl/HEA1qWwv4hY2KtX0nNn2pX5gAHdHhumSXo13uTL4SLH7rEeaFVA3ULqQ2nkXWb4x+
pHzsk/w+Fl2NdcKL5ok3E/Mdj5cSoY+crQY6mJVscg+b6MjDrB/PzeILBz9/AbEp/EZ4ygIUhksc
Dq5pJ09KYstws0V7kPrgbdz8M9Pv7ivSmHb8urggAb0XOC4wCr1t2iY7kXNEGdRTbajMWV203lm7
Iz9t7hGGzoTd6o+oMWGPm9D2OJVZ2ORcpJeiawWyL0kBv6XBao/fB8wqSiMbs5SwFjzJr1WURb2X
3nbNX78D5/RiDndEt4zdr6RfHUegzGUzNM85/jgL2woSMxQeZV/3O/84jZE4OUdP4Wv5rrxtcIz6
Dc7tCOsIgjBrdFudNiQRvRoeqx2zjpi0V7k6+2Ei55N4T4sbwOfw4Fi7zsvoKDhaTt45Ng0Ek/w/
HgCUUv4RbB+Lez/tzvP3PDji2eN2HSkI1KWczkSad3gP8SMFVr5yPtGUs3tc9nFSGBSbRh7XtNk5
BononERA5neI4XHLECTEu9Aot6G2wb6jIXCmHUpMLVHY8mUX5gPcKM0CkuSNA9RB7Y2c7OTCmciV
xBj5Ixy0CKJhM/VMv3tqMP5WVAZr0HP6uycExztxv876oHEBamidWEdPXcT9wikt3vBh9wtiDzSU
8L25Nwdm2JJt4EiDo/4yBgytY86Pu0wKgFEmLLjMmd18H4gYBR8RNS/3FnwLgYvNBzhhAik/jZDD
veXREWMDw8l82SYDUV2QggRiqdd+I9XGwxzpIjJOv6jgQn77p2ksM5k/p7GmsGbVhhzHlSCVSLPa
nZrCEn7d+0qc4tHr2fAhNcV4PLnBgTWc7EwtiMoRNo2BEsInC1en2UeYu7tJWN6PeGuN0JylwpFi
4KhPUUsiMrX3h/g5vkKZcLEe+kj25mgJJCocQE7wFtSYCKqXk0bNaPhQPm1eEo5RTLy3ODoWW8T6
U6gJq9NwLf353Ic1/3UXI+Rl1/GsR4dFnHzzPWBu3Fbqzx/Xj6t9N3BCVTA873b9MFzz98O3ww1I
T4d/qyjeIOgbSnaDCxgejfNqv85s7gp/cJgq5t74Jx52Hm+nspzB44Z7au/8GYpRTHDJm3MXoYcj
qTz8ClQtZwFrKLnMl32XCHypH7m0Mw67WXPzKCxRpDtcCmrxl4UQleM7VE6czWcOjDwD2hKymsMp
QZHsLy5mgvccMVr8uPpHdKNRaCBqtuUPu3vEBkf5TvZaf8CQHTcCXxoIge437v7jclKCT5mJUnvj
iaBv7ql45ybaT7XyOOhsd7uhlDVj0aFFIJLGkq9OXgcTBaLB199z6ZgB9Ky8+YPwuLPRFG/1lFNG
qq/htecQxxxs2EvFY3OQZ2U+6r84f7Bk5EdHHGm5aC6QiW349o1rABbmaAif3tur+DF/rNowEwn1
8uvC9j6MiAzgynEqgjCUUuk6swR791iTC697Uq3zdk7855xIcYp6G+AnNqJ8pAeVnui52Xl4pLYk
1+xZyHVIATEw3vJwhIjgu70jxFO8TvSZAGpPpSdyQkdguHLjpgjXii1psRpHSAfm/qjkENS1yuVI
SsDLYVIPy4Udu8Sv5S25L+6KTTpKDhVmpiYa+yUPq/bvduubTktVtBooWdO4xt+kBxWaJpsyxBHv
PdNGf8/omHyd/d09AlkT03iElpJf34WHhSrz+FmLsvfavTlTVXvcX8sLv/9e3AxfCfHxnnmChN9P
H2Lqx0f0EN+BUb6HHP8sBcpp/w72xkuIeXZPpsq5+VmkExiOFxJowhhS42gmJCaJ8/tweyiJNfR7
fzae9xP1PXeIcJpecWpYItmluqDhZF0/4xwx/S7TcBi83fNqii7yXf48nqoLXoiAVsaXxT7MHwTi
ZKPhEFmPzOAsr/Nmd1Hnq+fubD2UEfYdK075nMqb8iDfhrMRkXp7R4KfB1b4o2Dx/6yt8/9hx0ZS
KMn8Rbfmx6A0RBfffqIC+PGp35syikiDBXFLOo4QAsHw+c+mjPo3WPFUWnWieQiM0or8fVSa4Wod
BPnBEWrABQDd/z+aMrCIygxeQwbwd3rR/4wJ4Ad32j+7lAhocWp0f3Q6rqjzaG+5+UA46ckuCMk9
F4btnmpr6cxahVAkYMxbPO1NuCaANJEyoaqWLHRshHYsw0rYxos+QA0Sq6VKSFj0y7VN5c5VixFG
FxT30kCQxbH5BX3UGyarHydMQ0oFF6JBswqR6s+uuW9TncGbHryOvAuPSiIecoLF5MNNlDj6VH3q
VlV5UpF2wrCDEgYorwu/qG//XN0+zgGKMvp4YDQR0QD0+fM5gBNNR9UoyzvaNepDvBvySzVLXaRm
BcZnEIvBVbsx/fiHlfVn5cCfe+THYXlA0LZy5ceLYyX9sbiOpAP4EIj67+lQZ/rDuBj1Z/B98m0D
XxKoxm5cdmRinjKIXxjZRMBXtq12NzEnRlyQ2a+1+SiPC8OES5GgWW300n9EQfrjFC0R8jSYWw/V
hrciW1WsDBsUTOV9tLb6sqgzYwMW0qu2DsiUCiusNdEyrjRW5pTBll/coJ9n/v9+dJBAMoO/7Cjw
BD/foEHsc2REhvqeZv0tB3P2pBZFfptESboKeccYiF7Wx7j8irqPKvXRwAS/C49/fiq2VPpF+Cgd
z+OnvaXAiyCiEWgYcK4hXvLz6ew5DXZtbLK72pZsqblVltddnaSbiEZc5adCor3spjA8N1Yn01Kw
lMWWtXa7JEJTJ9eilivmxeZtfBZ//aT+dSNBFQvdCKRpOvzsiBr+fHaagKzNOo3mQ9cyVquvzX4z
Gb79LElzFtRmj6DUZMmhsqvjucxz4cTMe/GLW/Rjyf58i8BXw8DLGfDUZP1NvyjNx4U5ADm9r22f
BLo2tc9SJzTRIggGg7kS6xgKbPMxKcB4gm8FqOcMcwpmDJDafUtTIF1CXhqDXSTlB6CY72OdwcqW
mb3OriZVOwvDqJ3rZlhe40UyHlemQhEgUHV/K9YnYFZg9pTGOIZCpSmM8+68iBJ8jpNUAQaDtKv6
UMdgTlEh40GJ4j4+dyi2nRm4HqFq66Z3KUPCn2PY6mH4XBiFBru8Se4O1jvsm2x7sBIQTn+90H9u
pLPOFbwF3C2GZuqsqx9dgz902SrQsL3KANNdzRb9otViEabqOn9KVVlyqrKYb2mTSj663tQ80FX/
u5sHLpF8a/7EEP3Z4QELgJ051CM07Q2EJrHKHaL2JbsPQiqcRMAiLoRF2plV2oftcsyswJfU+RAP
vbbMVv+KUPVfjw9trQ6rB2z7iBq85Wze5hggMEzDd3HrWRVzmtOcZcQXawfW4BUy1vbzj0W9MoRw
g8Wx/i71Zkqa05V0DplJNx5bPUEuJzY1agIMZpLhToN0m/WdjbrJG49RjdMfVPNNFwnZKt1GcKsB
k6T8SWqmeXIUoH7UeKDleA/Xw/Zxn5iaZtNAkwUy2Eo3N9NWTgr9GOmWQ3RoUspYE3Sq9rGn8tbP
0m3qY6aDGdUYn0E3SzdBspZXoE/aOe2S6lMqzt3zaO3wBwjLdk5/GHa9FxnVlof2c5W1fP9/vrbA
RzErBUiKqOSNDZ21QamXXivuAi5+YoRLNO4tPHSRrGVSKMX79qUWTSp+ypZ6wpaov1hcx+L52SJg
kZDrkA4GcAWw1s9mqZIZ6N+0eHhI4FD8vFnlsaMOCwUCuf2s1oP2C2cuHTbmzREPE0gEdDC2c8k/
H3E0pGoqBW15IL5hEzMt3lNHbQsnkwbZgXVOd7UMCoOMWXYb/vPOXaXNF/J0df761v+Jw4AXE78O
6SwyycQYP59J3K1mIrTm+pCKaXIZzcHy26kTnTlOUuQvNDG7lvkQe0tRwRUA/pLSbGbpLoAyr8yh
3NjRXP1kZsnDX5/YkUC9uUMqRFbA5Q7KH/EtHW61bAmzcY34YOhLFkjr3J+opaSeXDT6Z6lpQTFa
GyO+zZ79YjVI/xLzINkO0y3ytvgISX7rpSQNmfZGHdUHc2iN53ZGY65h4L62kYAl25E76aYyhnUH
sIuadlwCKwW2v9jCsAAFSMUWReZlCdd0a0ITntH1P94uLBkMkaTounjsmJ8fWScOVoqGpPogKsv4
PEH9ADPCNP02Sml/STVG4o29SGdqRZLmQsCjf/nrR/NWfQRfwOAL+wWkIadBKvHzCYh6WTBOnxGG
Il31cdgq0MLmMLgSgkZ+048Zo2pSdk16AWIFpvGSD3OCIKldY2merab/FezxX4Oen8/njUdHSq+a
iyVVETQHUZ0y92fl339xzX+yKGDSZ2UQ/xPuvV0UqGrmvQkhyQMD9AwGmPtIJow1juo+BpOclMkl
h17Wr8Wm/QybvxYm+9xFxlwXUZoK5eRA+z5+beps8CRr+j0N/rf+8V+3C0JlRxAMHT6SMD+QmX9w
z8nSkBOpZXNPmIm+qIVKASzNKgg1NrZwyRiyZW62Afb2xCyn8gt79q8GFJI4EdonGYCwBe34zwtC
HxlmLYl27/2ip6hQpfr4bJameDOGSXaMEQKrX0Rxb8qkxCMoyYMthLqJiJ9w7rghf7jgtJAhU2HY
8VHLSmg00kSlXw9xom82Te39MKPkQ1SbJ2m8lkx4OWWnjfcegDyQv6r9vNcWDb7eEP1igOBBRYeC
nGVvrqNlGI/Efut5YSgcsaD9w4+shYln8emvV5X5dlWpmmoAUMTcQFtGZPNm5RpybLSoWkwPEAq0
F6uXu7OmogKrDur7bSxxQ4lUXJpqhhuPGevidSq65x75mM9b0iXUOIk0Iyh4KFJmgkJxO14pjS76
HUlMOA3y+lNeQKprz1Kx/ybCfRCsPdFGopjdE9Kdy7fCkrb7jwigyfUmsuDNebcSh361kKTxK1Hv
ACes2vpbtcvyx2IywDQ2MdFtxsCDaPacodkpobx1Qohcaex3y6y71QJlRzUb1gOzEo2jQb/jjptm
ejPCM/R0MubV4IkFEGxt2YthriqD8ls5qo6ZFiCiVuD80Jotd5PJQTxM+0HAyl2AqPferE3T+wqe
YihFH2Tw/j7M9uAJ1lp4qbSdED5RGRevdu1sjiNzdpA7pVSm0+zWymPxHZKb+tlQlSaCPEymTrrO
wP/rVjzncYUHnPL91UxlCcLe2IhMVeuYYiVYqztNzn6xit/uGxVRCeCu0A0x2AGt+htDqllLveVS
Lz7AQ04gtk4kC9oRuala5Vlzvv4iiH+73A7DjUNjDBbCdrbqm00z5MpuzXquPOBKx+d+6btgYz6m
sqt+NRTvrxe39K8xs4LiHurwKM9gmt7mooI2rv+buvPYkZvJ0vatDGbPBn0EFzOLtJWmMsvKbQip
JNGboCev/n+Y6h+QUjVV6F4MMGh042tJn8gigxHnvOc1Zi47+zyizk0XCOu6D61nhQeZ1cNLRpOF
zYVknmlpQXJD0wnWL+ruSB39LPGCx9sp4OkHsgayd+sablFQpbtRD+rtlGXpjT6G+C68c9fX74Rn
BG6GLpct7ZUedSJktXfM2jirFkvtRYyIA3PTQB2LASOKRe65OCeVldUcRBy1T4gLvntzSdy2hvWz
6d1+b7JRrLwMdQW+welTx0f6/M5NzhXxVXUEcsbim5uSOdzuz91vkhPqDgR/51rpHbi3FRunXGBv
Yhtpuw3S0tuNxBw+pV1qnCaj7Z9wklhlBb4jThf9wACgq/+dB8d+Rvl8IXXP+OHvOzLXnGxNGea5
nhznUNdG8zwYgh00KsRjTJ12GP1i2KVmPC2FlhZYZnfUvtiab6UeW49a01rHuGhoS3rZv9hh+G89
tgv8aaHC4E6v1r8zu0jhyGCAY/XGCZ/g9M6J/Y9eX+IgVNfD8iL1xceiOOie/lCiYXnpptmku5ya
sxaE7yhQ/gL1WGtUcoBr9lyFX0NXgdsjo/Z64+yVvXOw86j83PklGzTJ3UxmhFk9WgEP853VM28r
16tHSLJsQIoQpFyDel5rYMKl5eY5yL3gm9km8AHwEF5SbMJaNKf+PsZy/FB5pbi3zKnY/WoC/427
kJbjejwDiPvuvFn9doJ7ST8E2hAb50Ri+b2oLQmZj4B0NEa4xeB/9U3HIuOrlQ/2Mp5/PW+bevsv
3wR5WQbY+QyKo7O/WrSirVphESd+BnkID0XB+W9M0n7BptE4CUIejpjhnKae3M2eoOCvU01A8tv3
cGll/nwd3APuo+iYuBEkQn8+CNFjaENlpp8HGg8Gea5Omz1/uEE+75s+DtrPbZok7iYfp/BkYz35
OOSq+FG0UQjRzXbKz36QAEvUfdU8J1ZbE6Vlm/dClc7BmdvXIOqKXWW49XOW98WuTEd4+s6IqTue
R8RD0+BElAlIy8HBZpxWTP27bT6P9e8DCMANkJQASlzvSG7680clUUslQdv/c49Ii5FWSpQRFAxH
EOEnjEOVo74rAvU1bkX6wKmOdoi5xKHVqCSLwCFbR8cBosrNxwBX0/WgaQpT9GxYp47D0Lu2+x8V
Lh+nonE+VVYHqoFHzq6tcRCI8O37wMHITDopxPIXRDoMlnVWE4Z7K5JXYjbtSHXbKbRRRJDM8DCy
ZaxmM8YFlYE7LYwZTcX+EUQbOxrnQAWTnDoT6zV30g5dE6t9W0uFR0rjrBO9zz8hNAPPkGGOkLwo
doVXJfeOPQQsfIO1lbjZ98bwjAfOvWKn8ap25B0Ye68c1dPoEZA0NYpp8lTAmkIVfotBBc5oqTlt
5ozsD6LTtG9lNgcNhjN6YPH/6VjNudArC6dbiSi3tnEo1K2fygFPSoTJS7oyeY+JarGTzBXulVeH
BzzFNtWU+Hs7EB/1SLsfqxDysx4UUCTLNkJ3GsvjpXDupoYyxSjl3lJFvK9EHW0dEOUBj6ZNIhqx
Jzt6WFeTqbam38Fo6hGJo34U93Hb9RCg1fgjF2FyimKw3yz3qTMzHECVperdENnaR5n3P/Ip8U79
aJJkq42YYVW+JAfeyr5mSevt6cm0TduQJy5jIzxLr9WOGQLifJHjvnZjF86dkcbdyi2nY5RoXr3o
W6PYEZjRPGfK6h6yuOEEYhr1QRipOqSyNrAwDwW/ePlDNoZxR5A657Eykr2ft9m6ErGL11MfBYdq
8NJfZ5WLEeHygvpWzUQhl/MFh7FydhlF9V0SYB9qOQmfnHLEcA+iTPITKl0AptAs0GmDGatW8Rgu
L81SPEifSu5bnCT2LWiM2Ob1MC5aDFyZo1P63+BQs5z6+tCUQfEFc6bbtDPEgXeKVsTJ/SUHnEsX
4WS422Gjnep+sHXsscF6cBiWoXKcY+TUco+DE8SgsioQQaoa9rudJYfLaRQoN4JFqSYwTC23nmgv
y1tjTNrdZEttT0hDuha9bZ8iE3OkESz4W1+o4i73wNIDR4NUSvYIHv8GlOWox0ivCyDJigLZUON1
2trKau9W5d5D1xFCkHsKrmFvJ6tIG/SNz0peEJCMXL60Q+Oz10mkwPqo6lWblVO5atoWs1JbD5+x
PAdbGCMNbbbbwiIosSyscbL5SeTCTittf4dzlzyEbulvbPyclmGffTBqYbKV+l+zIE0emkGIr30b
fsKOz8BZwYZul6fiLlWY85dV3t9cdsWQz+yZY2jDGIUbi/J21Q9EqvAxfp3YnE+KCM1FXXdfrCo0
CSnJi+6lkjXeCnPDETc636QWdhUarc76ii60fqbsbZ7tGV/9BeUPKmUR6rY97eADhV+Tit1Pi8l6
4udkWNMJ+M4qTJaTTwM14th/9HGi2rq0Qc8qzfK1NwZQP7IOCUyr13dxj/HDaDfBWcsadB8iL0+d
k2cHzWDUuZC5BuFN2hOHrrAn2OUWSX5BJdVHGev+yS/dENBGsL1EsTOsRYODqumpfa+72JWGio2w
GRhLYGWRwDXtXQZwlsMpM2cqfA4Vtm6LC1JyeXopgbx3U1vtw3jKXnwVEVaVOWG8zdIJ03b6v1vN
6NIXG1XhJ8up++9ZMBS3gxbJs5sV2iMGa+O+7k1nUw21tdNF3e8Me8rJOWlgQ0dZuSnw9yH2UIPM
7WMg1zWVWrpx2jwLBLKLPJ0omVHF/xMDGAezecasK4cFH6XmTZjVjCzjXNABDHO4mG1+cDN2dc8q
nswIc42BU3bKfdKqS61xFiaJfQtM44+WZkz7bFTwYtWYHGuZsJpxcYGEPxrlB1trwXFzPKj4OQsT
m76mOrqD9ylDJ/+jJBAJTV1pZos87/TPhRs95L05brU+26AT7w4ysIIbN0ntTYUXx21DwOTORnd5
I5MOOUyHTiaVcIKjsnkcMVhF7iudtWlk8jYLszvX7eND1zbOvZyrTezjeHMXhLvGbRqSoJaLrcl2
22fdI7lygAmTt6YonX5EnphuO1JifkGOGCSx+UcaSi/s05YRr2qbdtbMTgu0fhmKBKFfQEiPix/z
EQgsRf7u1biMFNrSJBOKs00LP0lZHl3NiTd9EPQHvQ9aEpIK/QkboWErGzW+5NR9K5CZADo7geUk
wcimftbiefTc4tC/Kn3ju60P9Ue7KOEbY/M34spgmEtPU0BzdTzuSTFH7EHY4JZQIGZqvkpuq0hb
Z1M3LCrPTk7G0EIwzwmqaBmVbFWHUrrP+h+FOwy3JB7LfcJIam0pevRU2NGjmejuHgUtG5vZEexr
mj7+s0NzMLE5Pqf5CMSHq6bDV8VXn7H9P4PRpOehmgKG06PRfTHctH66QKWXck+5RXSvrCT7QSYv
43zsTpd5nQSLWnPdVeHgriETejyj53YWZjxUWCApcRbMnxe5nRpLfJXGD+moaXv8UDCac8zqVLA1
b2lrcDDWMcGzdCXtJUmWwa5VlJor06qBfPjAP85+OhBqXZzTLyekiqcdrmBqV1qzKUZrm165qNuY
r3xqPU6zYsLNzyr7c9zN3zKu7qtAFdZDO4NnuaeD1juQLzHcCAhM4klhEAxEHtMCWnxm0nscrd49
YLCqbSmDjGddc3d50jsTy86BzF7gRLFAwSvv86CYq+K5Ku0DFzd67FD58ZNQ3g+EyeFGl+rm55Ky
giaCpAby44qeb66hj6ugJEz8St8rOsq5jsynrvyMDp7fGvwp5gtwZfsQ1/zq5OtUymKsPwV1wAr0
JKlInjtB73LscB/FhvvimUNzwocaNyFJds5ujt7DuaAwocFOtfpm24rLpcxmgVyn/gn/vfYpKKV2
lgUGdbg3DnDSDawkisuI19REi+bBMrkfo3NH+85OAMnwHRy09hT7PWKzKBke+hxJpW9hG9t1XG4R
OaJ7ZMBUf9cJGP/UMCk7FsBq2MkoqgmpD5PYXVCelHiE73nta590qt5idpCs7622VD+KymQSXYdh
uovtkn7cFD0hll3dREs3MPEDbswNriLTseJ2PrPzVPjwuA6AtiWLW4VDBE5opf4FE5oAcWsW9hjQ
mc+1LO2HKS3vxth5FqnrPY/WIHfso3jptMiScZLRqLqwy82wXcTsDP4thcZ6dGPMWGy/zpfUKwHq
pMyA81dg0ZL5eBlbonxwfD3ZMbcZ1ySXOYtUc53PGK72RyPB8ye0un5jCd89TEW4t2MHGpsZRZ+k
CL/C36ByC31mXSQJwKM1lVwFA2SeBBf0rY2R1SKNxk6sYxvnmUGWeFfYgYthYpNr1beyjlWD5VPj
n3Knt3K8iiz7O2vP93YD9xffEugjIVQXIwqKzAo+5W7pnIIwLH/mHu51G22Mwo8q8+yYLCR9PgFA
PkMMjazqk+zCWjsm/dQF6yE2M3UUQ6Z9CaMOlrhRe7Nl/rhN61QufY0kgUAE50xa+xHzsb2J19+p
d414Y8apuo19/YcijALjD1IA7tNccnhzDiRf2REt+PPRQGyWG7GZrd3WMY+jzHBH7ktPfK07anny
iOqw3id5bn9Ig8ZCB+u1w7mra6+987sgVLBksXFPtjZ5uR+MMc35++QA6i9gUi0ca8KBUQDEp4rm
ohsTSNudbzMtJFjrHl8Vcqsuw+df9UPqqhoBQO365zKy2vNlTn3BaJXmZ2sm38VOufSx5jhQRWe+
xveN3Ryfjkm6RLW4/LFYN6JxVagGbn8Q0wNZoQER6VJ7lPNUKs7oUi5/tPapt9J55h2AliPWsAmb
sPE/BWi0GgLbWBqVnhknDk2mj7i+PWdZpD5HcYV1TKT3SKNp5TiGuaI/d81BVlIUSGxGiaRHGtG7
NjOf3ErLz20yphUuUpH7E0d6h91o3svSfG4I8qCND5ZbOAfXbZGmqgG6W55FxYdmbniDrAeXhYMC
lSSS7HU2NtZy4UV41C5azMvYm2fsr0lstp2hdJuSj6r0mjU1SgJLXA73tk8AhGaL5tlyfHvj4se9
8ELf/HUbRUmQAMze8rJL2jy1fuY2TOXoEJnrJXI/ZZOx0ZMyOqlJ4Q8LVgEuamjhjKDxk4dBby9C
SXxWjZvczZiFP9tOwulVw7jjOLjD9k9bdkaV77LQ82/YHcRz0FcUCiRSnQp+xAXlbnCjJX661zov
PhKKgOJUpsFjXWTmLd+sQF/q4Rwe243xUDRt88xr5/lRbSbIN8Ng3SRTgD7YzO4z25+mpTVZ+r4M
cfdvHXWbNXV6UrnGPwTp1wsSYvQOzXitdzjMJf7Km+gipJEE3z1NTrd4EmGA5QV6+C2PsBJa1H7k
M0iZH46Q8xLL6+4OLNg6DJqVbjBpihiSzy+2d+pnTMqADkVCVBwnOt1Jiq4NO4yHpMS2b361U6xj
lmQnuo+Kwqa37+sm+4bbOJz53CrWUZ991Agg2TldEGTLPjbwcDNi9ynTE2NH/4cqdNIBP5IBISy0
SDJjSc6cqBAetajhsGUfZH0QnWpuhoSuIeuZgVxWcJwA6gUJcDbBmDG73DwO+HWiWj4uabMt5U7N
iEU4iGEHUj7uh754DjX0/qSpnzEUanAYxUV4JU1a8r4z22Nf+2JBTKx1345V9eLZvnyowzlZgrA5
hFEYOP6oBWaKy7SHzbMIgIfvezspT8HoN2vNnYggm+LIenGwuruRQ90QGDpPL8tMDd8MLPzAtXTK
xLH10w1xMojBgg6ziDDVd3jLpOteDsmZqO4qWOha9OUC0JCRyMfij6Wr1pMS44dfxCnsc7Kl36XW
MzDWRzsdsexKlJN80epErurGgkxzoRilgcy/p4Pv312Wuwo8/76gtggod/m6k3T2pG4M677BySiZ
8WsdA8+ABBsio0i3AhBwA9AS1WvsRlYECKfw8mSBW552+2s7IhB84YipBOIq6wYyexNNBU6FzbM7
48YETZrVbP2JF4SRlCAgeXUf2SMFvKP1FdzvNGVMMdF2kxfQNKh5qoCsjcFXFDt6AsyHIfK80n0z
+zL4NaaXDGLOl93Nhk1xYzrOI2Zb8tTVlHybC0p4aZFAOnARiQRmPb5VknIwl5OX9o7zCLAQMh1N
KbyZe4m3ebnglPSPhZ4QVQQT4Xm6bMSVzg+NmfkhbrDhWoYDLKcWNsDe1obuoDOsPg2mjfZ7SPil
Se1VobpvToUZlRUp/U7XKxRhqZZ8dqKx2kWDva5cxzkBjmkPJBXRvMxIX2lBxWqMPEZg7WnZbe+U
1efURl5rQPVbphURlBdk2/MdNCpZT1MzZJteOaj03Lw+5xd+1AxtXQBJ6HfFx5SAir1bBwWN2Kgt
q9LHBKWYIaKajKCHpI7zUwqv5r7zOhJBh7Y7tbBFtlLMG2spHBzHRXrAfl3c4wjZnkIvVpi2xv1P
RjcYEXedsdCrwd44lk7Z2PlsRmlPBT1kenanq7S4yZoxZAZheS9iGsFs4JZ2uWi/jZne7pyxOBnW
ZODD1WRL5haYVGuG3Gg1fEYROyw6R1GVd3Is8VqynfDkkL/02Sb10Vk2Ab7ctY0H76Jp0mjtsEmh
JA4bxHiJl7bfDZvItH07kr7JiRP3L63DaDW50A4v57wIOs4orPZZjULprDVXpLyHeQBUeBGybyK4
Zs+j4L5kC9+CHgnAC318uKwl2MPGpvBsQANc1PdW61XbHAx21+alvJHKKXcK76ydp/p1mfv60dC7
8KlLyq9j1IZHChqKMidOjnoz3SR2Z36rS7t5TmcehiyFvcO31Nx4VRbeGnQHC4PQwqfE9IYn39aT
k0cY0tbNLbl14sbeZ11nbgpbngRN9dErNPM764kISmi1h8uKfxv8f4VsxBxKSOlIthno8FeIuGpi
WYxFw7hRNOkT4Pl3OUXFvu5z/EoNJ99XhY68Gbe1hyjsPnaEGODtp0kLM/Xc//GLwavgaW1Tklvu
3r67v1klDIekjh5gppSI6xFNO1QtdXwynXXW6xLDwU/JhWZg26GJ9rlI4kOLJ2K+wnPZ945vX/wV
mhFMS524cYygYGNZV6wSP3VytxfKPnfYfCPy8oby82VHBqXS1zh3q1s91D8QBIaPYdGU1p1VFuGP
RE8LGB9ZtHn7fv4eDKNakOBOwiP8/S+WYlR5fdf6mjyXgnpskZXMLfS5ZdQFqGBis3m/fcFXHgCp
jTgRE4Xuebp5cbz5bUJGuY39aRbgUqJxdqVgikSDRLr33cCu8Ezek/2gFUO35YTybsPIGGh2uDm8
uJtq70au9+HtG7osxj8nVdwQU0PJhBytiDkTsX67ITOyqQmaSTtPNhiZ8EPvpZrAdwkL6jdNXf9M
sWDdBpYcd2IaJkqh4H5sZPnTs/tiJprr7ZLIMLXKyZ5ZD3XlH3QMV5GtRhKvxry8abGDf2e+9goP
gfRKQxcGQW+8vGuWhd55ZtoQvn5u8jZZTzUBPpoKwY2SXF+p3v8C77m5C/DmHxfYaeKBk+fakXzU
dNkWzHwJTbOmBfQfkqkiw7irMPC/6QORHC7nhcxSef/2gzbmB/nng+aW4WTqHkN+7NCuRoKFneRh
SNl/FolIj0KvrU0X2sk2QtKwAVB2Dk1PdS2D0fk8DFW9SYL+syENuuK50QFTkrgZjuF7n+TfA2vu
ixPDIHeBlNHrgTUildKlF7bPfVjHH4pC+NvYjtrnWiTpKkoD8z4b4lWM0zxtvevtBWMezI0g7uAX
PLl7ORdCFozRFenv9UuLdmPV+Wn+HvVk5j9cPz86T3dOQoU2fs1FmMm15MFF5jm5THguGFg0JuXn
iDJ/wZ2RFW3SwFkVjngRIcS9OYG0zvO8t9/k35sGzv9wbtA82eyg11RJai4OHZ2B52Wgq4fd9N1z
CBMEys1O/qwTePt6f3NuuB5EPA+SIlIheUUM6U2FRKlLzbNV+DFBg/kL4xiSdjBihpwnnQOZftWu
r0p8Omeo7u2rv3KakbvFtaGH6h6KhqvTDCvlbkpzPrXBN5oTaUgg2qMrT62XAmI3mE/hR3qUmY3d
7gA7L3GUundCPCWKPNNehqJ8kn0W3MNGeu/JvPImDKgpvISZ3eteCxiqgtBiva/dc5TCmr0QBC88
MwbGJRnqfv0OR+eVN8GeIyB1zOcF9I4/98qRwteGaumcPc7OG8eiw+uI+XvMUjIQoLJrzJVae50i
Vtk7GCm+R8f5myIEbEpwAKWFTrqvvHoVWjWn8ZbSOScamTwoVIIbklzyF3I764UROytjnCnEjHg/
dJPMb81RPtWewpSE1KOboOq6d3Rary0ObgiQlaRWclrdq9PDQq1YWqXrnsHs3OcqLgJIfFYcbEoI
RQAZrvhJyKmY0wgJGRrxI1RJszXCMM8WBL2Va6MJI4KMgv5lIDBevXPcvvLCeEo8akjVbBrXh1s5
ByYFZM+ebSOZMe/KZoTVZv1LPA9pEyMZXi7F8mW/GoaJ0cQ7X8/8Sq52LaKaBFR8yPjAoVe7fjMU
BNeHrXOWXTw+1AGpLSaZMsU4JofCaZpDFmTTxrAG/yYiP3ObuMC276ybV854Cc+CHcQ2ybP9iyOF
4qFwJzb1O89p91DKc+ZxQ7PtJp9xqDZhvTT0ZKxUwD4MI+1hY0b3iZu0B6sIg3iVVgkWWmb9tQ2M
fDW0efQ9hm90djXgFOVPiMVJHnhPQfLKuURFNnNL+Fzg0FwtrdTp6SRL1En1vMeBWIn7FmXjwS7d
uSuZx36t8/+P6f817fHvZrH//X/IUlawcP9nffK6bmCxf/3dNHb+F35Jk035D8xiOR04Fel7LjHg
vyKcTeMfUKE9F60pVY95SSL/pzTZ8f7BmQZvSAp4pPw77KX/9It1xD/m7Y3fAgbBNtYW/4pf7HXd
pes4b8v5+jDZofp7V5vmZEIRrhj0rPJWNw9iqj+VgYsLnjE5x2YaSYcwsvzgUa5v4e6IrUVsBGZ2
IlWQxyfhrZzCb/d5HsTvnCZXp9d8Y3PrwY0BtnlQeP88TYQfa3Gf2tSrQ6kOedMCP5k1MUV5UvlL
B6z0nX3gqgLlghb/hdUv2I0ccU3etfW+iuohNVei9PETqWS1ryyteaejuGowae8cdLs6sdi/SnNe
7O8Nhd1CuZYlWQmg/vqRgZzVEIwF3go4Rhq7aQbPQavMu3Lsw3e2+4sk4rfdlmu7kPpsh8bSnn/S
mav2WzPjS0shYgI8tSY3+RJAjt3XDIYwBxrcelHhx7/NKGA2nhsj+Kxl3iymsDW3GdQ25sBUEo2V
y8+/fSp3vy7/H/CE7ooob+r/+s/rQ/JyV0jwcfCGpo08dT7Wf7srURJCYxFEvPIHS9tAOcS81yhA
QiHh4DXsTeFDPKAbU219KEeBa91ohDeu2+kfkzxhARrevdZmfriqLAH8+87tzS/k+qF5LswCxOiW
YV5a1t9uT05EJAZV7q+IjZEbMluslR7b1dehaBl6jYnx0c60gmy9qNC3xpyQ51VOSEKBWxzKOmje
KXevPwveIcoJ9gy+VQcJ4dXTcid3GAmTCtdOLPkQSbbAZ6IKJRIPXfsUOt74jizttVVDPzET2gXM
dtCyP9+PKVQaR6GK1p4q0s0EZd+kNaz0x6oamWjkESbJqL9+Kl7BIozr5jTCi1kXdE57zQ+1Z51Y
rnfeytXpN68ZljKCQpQ3QCbm1T0Rl+cQ7OLiXyYAGavGh3inmwwcAn+4yaMOd+sq89559NcbBBbz
cz9NwYJ8EFDw6tM12xKozo+wShVwy6RVQ5p0YIi8veBeuQqnOUJoms7Zf2JeAL+tt9zVKi9K/IT5
f80DJabOXaatlT28fZm/niA0GXZYAVfM86Aiz7//+2UitomEOGmym8f0tjBDe5dTObSLpCUVbWoj
/AI1Yo3evuqF2fvH18RlOe/40WgOZ9Xhn5dtsIxwkPjaqyKbNP9GCwnvtY0hzDfFqHBt640aDy0r
dZgnahWmc35ekBtZTb3ZL6XUqmKlcTZiR+RVzWMCqhESBIsKUY5F7CxrshrDRWWP5UNF/qSa+V0g
4LETHFlK1jlmqHSvHKt21jCQdaq60a+PBN5BQItbh+C4MiNtNJTw9rct28G2ZhBRnHiMjrPooOms
m9wqCa42Zy7NYBYxI0Nq5oUbGs2HsBzck65laIE6Sug964Tws0F4fb0kld1SBIMmMywE0/cRIUiq
M3/DbWKV922JL7DZufn90OXBTekWqdxaxuhEy4SElS8NXF8sjKwx/TB4JhizJDq2WxlxaGDCSRp2
RkJiL75pZkzKjZbpxCC0aleXnv/YRySQpHOjEWVVXq/efqevrSS2I8tgk6SMvpif/LaS0jqeTB/t
xkqgKl4VEcEq9Gi4wauW0cyUopNP5Xt4x/yB/7WOTOTTs6YBsPRqG+x9P2hJYSG2xKrc9WRm3lrl
ZBebCIn/1b2GvQ88jCsZ/Icu7s8lW9dBQunkcSm+ioMxVnA1Q9iIdHb2nnU+blxXS985q195qCCO
CCVM9noXiOHPi6ZB0JE1lrgro/Ca22Qczn4o0pVt+NVKF9QnbkNo/dsv8pVnCksd/oJLJcg07GpT
LWwLs4zR5geNIpt8SQMiaCTzjaUCcfP2pf46xQx2b9S0XIkrglH++ePVsZ0VRltgpO0O2Kui7me6
zDg51r3plki04Z3rXTvw6HyqQHhIRbkedfXF1er3RSqAoNokxFPebShwMun9lGgcviEniJ7aJDM/
2ZIIna1eoDVcZZWaHrSwTj7iMMD+qydYCC2nUhZbtyeNdMVHpt8pOIThCrH8uKtzTTbvfFevvA7J
Bgn8jESfA3g+KH67Zb+GlKw1hVjlUIaPbRsRlFz6+tIt6+HfuBRFKTgWCjDO06slzogFHCSHc0je
F8GWUot2sabJJblb772JVxY2Ctb5s0V2wAFwVdaPoVkT3hmLFZop/0h8Fy50HPclo/XIZQqcQg6x
re6d9//Ks/SQHHnMAoHC+J8/n2XhedEQahMW3kjG1kkIGleZNfzyYDC3/+rSpo2wZokrMjVsM64g
DbQXIh1rJKFM2OxVbDPnV1Nbbe041VcGvk3vKKrmW/9zJ7RQN0INclE3kdd7tRP6IRxKz83gTLrK
2dSzZZTHMfvOCvn7g+VvJtiEK7HFYyXz5wNUUaOVHuz6VeQSuacRrL61Mka7uGsVaEsgD739FPkr
//652B4Yws3vy6Tk/fOKcAw8mjHmFY3badYqhlvfLHPD7ryN0QweiofCCv05iZ6kxoG4p0UL+jot
/NoYkUfIMn4QvvSwD5Sunq4GyA9Ep3Zxvho1yyeINXXUsqgHaolONdaNRyTkE6W7ymfmRPoS+cW4
DSOr/1lDTjoHbZOaGyVaju/UCvt2g8S3VYuaGMtgLRIVnQZsTb4MMdq3lSZsGqKygsRGBGD6WcXD
gKUmTA70lXrV/ggJWJ7NitAjERZn9t/8ghpsSZiQwONxwiGHTk1/sasS8QKvPnuu21Y9J7ztn6TX
QVI3B4/ROSAVvMyq0dUiUhqctESJbOapMMReOPpQfHMwdvD3nkid+SH6451D2la+tN00JQghYUZA
PltYnWytwisq1loBuSKZUjrAJhIHq03QwnhDMPwwGyVo+gM3++qWxBmvh5bkRDqG7mPK6CVYEsFk
BMc2tSA7eOM4fPO7yoWiWkobJMydErJq+7z5GM6M/E0zWTRzQ2Fm6SaJVD0tGXVOTHwG4VA/DVYD
b1ar2JCGKs1eprHWHsrEi2MIb4jIF72T8AjbanSJIYEwXeKP0TkvWeWHP12z6/m5kihoN1XUBw9o
rX0MHVVfnisU2R+o34jo1vwI+m3UTTmeyBmDhAXELdzE+0SDDEB+N1HMgQ05n5zMutEWHQRI5FJW
rotjOg1+u2sh+jynRYZZadi6ebew1EhunplbpMNM0nvwrFx5JM258L2NNCeC0rBDfOo9D3WvF9Wk
skdx7h94g6SUU4LCFh2nWUpL+Jjo53fLHxSlgTdK7FvtqZWQwWB7V+Ip1nOtJGw4kZjDywwplZOH
383CJIwYYwB/N6HOxeI4VvmO5NccFx9LD+7x3zGfuJCeLhlI4vwNQ/+BdR2BQYdl90MVlYeIvBi4
WzPjkFs40ldnl1z1dP32Z36FQHMsU0XMXmbY82GOdb1ZRoNDuB+D15UKdWercrdYcQ6bty1OPGtq
D4zQ9b5fIUuswCfs3dtX/7u15fIeVAT0frpHf3s1O8ohLJFpCS21zLUwXxgZabkVMrOVRL2wzBqn
3LR2GVClaBie15V39uxCnE1eOOZDbX8sDW18p9z8+6jic3bpbSlVKMecq6Oq0TLZa5mBUbSkxbCB
5u80CftUhV763vDqlbOD2usyuWJ6Jq5LDC8prBaapAWlze13Q9GRhxMX+VHYrn0YXYLOQ0fkqy7u
7IUxSwjoQlA+SfJyyT8Ol6Id2aiknW/efjF/Lwsb0fmlB9Ypgcz5bPit9IkgdtQGepSVXhXNUW97
D26fW5IIJfGxDRPs5brIN5YRyqGl1nT9O8vymofAupzpH7Tg7F6mBH388wamuNQjJ8TDIYP7eyoR
yWxABctd3hIu4PoujuYWp4yrJQQPRY2AF4vecuHrUf2FuPTs09vPA6Xb9WkIfgyRmDGjhXpXXrfr
BvNlzeqsgFqia/fQ/zDoJrLWZV+1/DJa6sMYETYk2vYUBDHdiVmykBY+tdU+YDV/70Yg1CWJjmI3
JIylcDBD47ywJsgPjNCpNJe+k1Tljg6aXS9HrLeHxe9hwGuotFyWgeV8SFpybk036U1OYtV5i6w2
qhszDgNs3f0iLVCMGhyovsl2uexHx/0YOkFOAY0cqF45xK34fFZtdEpNM6wXnUnm8wKDcr1egqK5
LxDQ2W6aTPXDznLTyl0Ip+qfC1tZqMy0UsM43O6D/0fdmTVHzWVr+hepQ/Nw2amcnJYxBmwMNwoD
RvM869f3I77vFJmyKtXQVx2nLk6Uo1i5t9ae1nqHG4nv8KzkSowueOdlWFQVyaT2ogVV8r3wkIbZ
JUMjmqd46GNOuEAwJcjuRi/hRL1XAkO+15S8etTHbqxxmlWK+4YdGCOCGir2Xg0HcYTNp5efsGgd
kAiX+0Q6dqYsjNtaE++SrNTT9y27Sw1K3VAkO8Pp8QmOiQLWTzX1Q92n1L/8HGG4bSFAi9lkQV14
do/Vo2YrTVG/7yHs/ggz6GgHTsg4eU3aQaw/BaMhKo+j5WvysYAPl0DsguazU9LcaE4c4RVG327x
rq9yHekII7Swj1DcEfHhmH7aTdjVRXkY/BoxSkNrS+lBBve6F3xVKbZNaYKW6wO4hbYGJSK3UUjw
74O2sPQN7aTuk+j1mkk5g/4DX9PTi+3QlIjFQ7KSiq0M/kfel4pYffddt3vgyPaA6GlqgIdqoH3j
+qvjGGGlAwxrVcif6ftxZKa+WH3hedlQywqxCLX9LCiwVBu6AO36qmsp3SURhQOwaWBjokpQd13h
15+qSp8OgX6ID/WQmVhTpInxKSs6ZBaqMu73eRBkiLgbCtbJYuVG6AdPfsD7MSVNN0EV5crGV1vj
PhwCYLuRFuIrXrq1DxJdrqsn7g8VHlih5YGoKhEkxwaUciiEsyB5rJVMSHZu12lc9IQ2f0VkJvOP
uZo3nY3gnNzYASQRxIaaMi4PRexrDrQtCy/3AOUkx0qnOMYgVEc4/T7yHhmyd2zqlX7I3YmJW+PZ
DqVyxAXa6cHoP/pSSgLSFhG+wV6DOYpoT4Xu9Fhp0RGUjP/saX13FBLLRBDZtXrwlFKsPEPG1L80
dTPgX9S4UD7liN7CdgBxFMFWDFBw4v0qoPU/wCklpdL+aydQV9wqfdw/jwK8ZduzyLQNSAIEXct+
uuN45rOQIdS+aarIAvUGahGL6rwSHxs8yzFxJalO/aiGr5pRCQ8e4HJq9nHQfpN0vxTtzojFLxHY
1E9tHxjBdL8UHpJa6aA6UbX5yFJ3sdvR2/hLFJr6cytbzSdNCqOfqOq0d6WXh2j7VfmA54RajY+w
srxvcW0YwqYRmwbp86hWe8wXfNmDE4HZ/A4pMoi6cSGZHBV5Xww2T+wa4g7ktsx23cHQNh0erBA6
6DvtZNWDtCi7sRSwLFHKiLlex3YRFFlySHkAfG0TPzLsGIbjyWy7nGWheaF8Aw2/TXcgXyGtyWZg
fq96zetAxNdRf2vANEEOmzfme7cvuuc+SXV623pqPkaNh4NeUUjKVo5bpFUKf/TupHbSC5MiQ8Il
Me7MeJt3lYwHUZQYuDmmg6IdOVhK3wZXJqc3XtyLwU3eGIWwi9okeJek2H3bZc1b0FaQosLFGJp3
sk0l3X3I8yx7Alcg6pvAUgNktOW2+qEIAvuZCW4Du/gh8qjwpw0OEkxsYxclVBq8tSPwhrUAFFZh
VZa4WFPvxPFY9Z9EV1ZijpQyteysz4dDFohZse3wtsVMAnB0dG+oNcJ+plXD5Bkty/upDAUMARzs
hM986RJ3KVlJMN31Oy7cGgzK1vYBjYAENSXrGd3QGkK2F2KsCDU338TQy3E5iBr9sXVTziyvyeIf
gTSKaKoLRvS5Fr3ioRDpO2ylJk2dYghGxc7dUdVg86lI0tZAObEEVCdlJThNCbbAZtZ/83QZa0JY
femzKxXjt9IX3PboA9IxN3WrROmWj9k4MAQzWk6GRum2zoQBsxHaDp1RIkVlYm9vQYttpOekhGF+
9FNFx2oB2g4OLm7Q4XsZC9hS9Qm9hH8Khn/Umf+/c3K9z1/Tj3X5+lrfveT/H9i5Tpez/957/9/s
M+VLfNl9n/4n/wqD00kH9sNNGjAvXcbpL/9033lVIBlOWQ3+qAWKYkJQ/Nt9F/jfqDLAHS6BdGDo
wlDF+rf9LqjK/0JveGJOTuUyCsLmn/Tfp4vk7+oN6iIgAkBwAPpVcG2l3nd50aQHa9RoG8qOcc9r
K4Vx3tvdc4ZfSLRyp728U7+NNL07zu7UUIXUiOuA7EA+3QTizkOoOcZgJUO8tbgVWB9nn+H9P2M4
7+teVozexpvVb3pp9MRYIV5t3G8K86bF9IzN7s+DIMAE4MyS+SJz9EIOekoTikFyKJFtw/irnHwv
pfDgQ7m9HujyVfbPaNBKhRSi8dFBa13OXmKUQT+0nuyklXlTBDm9KN+O8u0fR5k8pFHI0/k/Q5yV
xeMWbGeWZKqDRFv3qR4oWcRigGdFXCnH66Eun36/BkQogxIliFFSeRbK6Msw9eJSdYpOxmzRiHH3
QBxipTi5kATGRMgH6i9ReZ0D4NpMzgHIKaqTdnDXYax8arzOh2tn5ndDW6krX+lX33e2nFDsB30o
o3fF0202qhZl1wJ6luroqgjjTEiM5DHrMglfUUSBA2aToxEqcYktjtm14imKvPKlKYEtbqvMoi3o
dRrevoI6lmj0G7nx0oRd7u0lrRYA5Pth+Cnra2RqFTH86fNugiiayu0XjydF874dOusY5lGEDk7P
H1eGJ12+Av/5aLo4QdWoVajsapdZ2FSdqHpjozpKIPq7WireqZS4tj7vi6M4YpniCveJ2nzlbonb
cSVUoNZMZQ0SPZXoZ5NMS4r9VASvgdTdbCdBVKTQa179joz8w1buRQpv9V1oDtgMD+FeEIudxjMd
TvyNXwI+vp64S5MAR4AlAvyJ0sDcNogCjOjWvFvR/Mwzmybg8JBKH6qywmkGQo8ThOpWNMViC4zl
JhJK5R4JGv30x78C1BSVAU4CGTTWG+SiKYdJHTSaI0tR8aw3qXvkAf+lbcPoGMgyZnWxGN01w9gc
hKIGyeki7Ay8SFipYb1Zx5xpHGE8CUl6g87KZUrAkKqUzsyEWz0a9MNgGf3HUevclY1ppmNP5hFG
E1Et46uzmOddBvqFlVLJjXBbelTjxlNv5D+sSBgpy+BOFPqUYyXce4sSEdyP16d6aYTaBBlAW5Hj
WJkOtrODq8+kqCuxz7g1pVMpwdbVv14P8GaTmsb2O8CblhTwHjGSO+FWBsw/nFrEVa0bUVvZCqet
52LVTBAnSD3QGyjwsfFeDiOLDamxKsu65TaJv1igfaS4vQ9KGfZA6EZHz4z9lSN/YWAXIWe5UZll
mVSRYd0a93HxRZIfzeixUh6vz96bk3E2rln/qYt8r20z3br1xK9d+qJhPbFWp1wYB5c3mRKYBs4A
P5LLqaNfWUUCdG+H54odetjx8vDuKWQr7f76YBZy7SLS7CN1UBslefR9p5HcfaaZhyboP18PsZAH
000ULTjufTK+EJeDoapLLakIfafLGx+QcXFjRh7yJZ5+G7n5cFf5gbiyZS6NisMenMSkukcH7zIk
b7umLvKakB5FiqH7UurGCrBnLcQs1drSQwSoIASYHZxTDejIOYiZ61P35gpLl93g57MHQaAE/XY5
Dml0G8ioUCBZqNCgT6ZwGDjOa9IgtW7N4mNtKtvrIZdSzwAMSn8CEC5YjMuQDbUSOVYI6cl3oofa
m/cgdA8BPaLrcRbn73eceYpLuRUardb5DqYTB7WTsAUd8Nm8HuTNY2OaP+6VFuAO2vxz/KcYu2Wg
IUXnSPd6usvUTTPE9wDvDybNvmLtMrb4tc6izRI9iSIDXieMLDD8B7lJTlIp/kggvGPBsnVDaVPC
YtY6Y2XT+3Xyzjbai1HO7oDSQL84colb+h/Eoj6g4IFSzwnOnS/Lz20xbCNP20gS7p6UORB/8+NX
zz8mlWsHwteuvEuC7x0Nj9Gr77yu3XQZ+pzRPqGpVinagartNjUnOQgoI8PD9S+0mG5nczZ9wbOz
rhaNAnKd6Dt55+8l7hRM4ZbK/0ZLXq5HWtqGznNhltidVutTs9F3/OahFHOULvwfXvnZC3zqbU31
T3Xiv4q1/+rYvPkoNDBArE+YpjfEToQKO2NUfKfVqBSbxyr7aVVfpbHcjEPzRWnNTx4P0r54FsJt
om3c+CHMka4pUTeZUBvpKWwf9HBShEMXyth72hr6e+EYowP2+wfOZt4NGx/It8XOn8XWXuSC+a7p
Rd+Gebt2LC+tdWg3AMB5evGmnC2MQOx1KW8k30FQsNw2mqpvGlVNbq5/4KVUOo8yWwZDq/turfUs
g+Clasq7TvhaD9C9UVu7HmhxODLAci6fPAjm93HEFmnEA0p2IvGTn2fbljb69QhL3wa2w78RqJlc
ropADMeubBlKDWc/siYNpoe/uccYfAuZhiOEWXmOgWqyehjLYPQdV3rwBuWYiYUtKPnKs3txKBOc
GhwxBG9lNhSaKMBHa5ctmNQX2qd8/NrlK2+TxRggEqmJAPhHbP1yumQ9E/WAOqkTpnf0AOyoOoRa
sXIwvn2GcZgATPtPlFkWK8rICAs/cJA8R6a1VhF30j3/ZnS9fBeE8p2u5M950NmVp33RUHrZeUq5
Blxb2sXOf8QsySm4Ky4cKd8Z+0rYFLGKS28f0FsYerToBG8nZuhwXs/GxZhggxFRptSAq9nl9LrB
IBZRwydErRLsEEZY5qjaqnw/fLgeaHEFnwWSLwNpvd6UOAqwJbVorSkvGnUhDqlx6FZGtBZodoUP
p1dL25u+k1kf6zbfoPpua8rJzPPd9REtZiZQNcgnvFV5Gl6OiLPNUmgm+E4qPHqhsSuHR8BIK0EW
RwMTdHJc5ANJs5xo5ELpSiEMnFD+aXjQ2MN3Fu0UtV7l0yzufFhZ8DKmCvCGGgLVTzDKKgicVtFB
ktdbE4f57i79hpcGkpZHRE1DRBy2YrqvAGsJK59tYTZBrqhTB5VbMbWQy9mMOngZRj8N1KJT+ejz
/lrbSpbe/RcxZqkhw/xPe40YuiocuAUbJ30I8Pmth/iINO1BiH8IprzyBRfm1ZSAIU+8OZOqw2xr
gWACFUvzAsekw4yo8FYSdf/PzxSqCWS2jB48BNhZKrpGg44hsmOO22h7nsaCgqqWu8awXRzJWZTZ
XgGMKZwgY4HjQ8qkV4eFh7FytVoKMVHtdRHYEHk4/f3syohskN+LtM0dBFKbtNx7rb4SYWFB8VCl
uq5TJ6ZXMssBq/VRxEurwCnFp0C+6/rsgy/fKWK8Ulhcyme2BlmBhCsh3TCbrABGOoZ2yDqG+qua
fBC6x8kP5voOtPAoodnyO8ZszWQoXUlhrAaO6o/NyYugZDSZmh8o6Z+S3PgcAst7EM3ioQujtefX
2vhm81iPYiE0LbEr873VPoXal9r6eX14M0Tbrzrdxfhm2YA6n9T3lR44wm0l6QftqCMwBiDHw6T6
FaHejSEhJNuBybSNZG1ylxLlfHKnCThLxVpWEJTulMCJkK4csAvUPgeJiC789+ujXIzD9RllEygn
lFUv44C+ADHka1yinvX+pcNEpfgkih/+IgiNHvQTuGFgdHoZJOtVPVSnQ1ExjpMOiY3aeLyWEosj
OQsymzE9RVRQGQ0OxMHqdloVfNBLACJViYQcml9r7t3L4dD0mc5eGcb95ZiMSBVAubKxGj6wXC/f
6vUpLtJtgNb/9dlbuCTRIYAWDD9vKjrNttdeBSeCcDx7BoZc3KjlsEN+s0HaGPHrZoWYNyMx/5v1
Z9FmO4c0oAfeAFdwxnJrfE6ECSz6II0bGkx+ddsArMj7R7TaNxY24sA1hkFd2SMX9xW6aHAR+Y8y
L02lfR65EpYADnrK2Q7qi243A6oBpdiqIOgsFMpQwt2WQ9RhiJlXK8m6uLWchZ9tLVYhS7U0Tbdg
QWoIDET4HlfLsDNU5D/TPOF0f+0wKtpFl+kzJr4piE05bdBgp4X7og3I0rsweQ443qzys/GI2QC3
oi39tJVHzbSmZwUEE0kjEHX0ESdW+GXsRtQpivlN4DwNWYWfFlqBrW9n0a3RK3tkcv/8nXYRblpJ
Z1tZFoZegnpe4IiA4jWUU8vXMXy6vkaWPtr5kGYXVQ8BB0PuiZG3pyx7CZqHQVuZtaVleB5itlOa
6EAWRTuF2KryXSrvMC0zh9dKWkn/xXuiCjIVhg2LHmLe5Xy5rtSigUX+V35jcyXeZN4HLxe3mEn9
aPzcEdPRtdP2po6iNZGVKeveZAaEXLJiugXNQ+ddrEjZdKQnYFRv8JZFir1r+m0g5ebBEOMWQVAA
kdT3JEfBKOWgJ4m3Ms+L5y7vGjqBMH7wJJxNNNq7qDZKIuOXHzJ9yPYRyvdjq/xIgvJO4QMowngz
lQ2VXNzFwqHtboJUXGkxLSbU2Y+Y1fQQ6Sq9QO0Dp5DurBIl8OphtVm2uA6x7DHQNeblMy9Um1oV
tTF2246KQYidupZ+oyFsvWtAJN9EeaNuymG4FbVcXTn0F1NZ5VaoUvmfOHyXGaZ3UAbbmMB1HosY
oaiHUJJG20x1/F48BNSDSX33+gpd/qyTHATiELIizoHoTY6VQYxPidNrArYkj1F7lJUdiqd7Sdha
1CMb88mNVNwX4x1VpV375foPmAb1JrfxezRpenG9n+PQu9p0Gx10n+OG7p1Rq6D51jT3FpPmLMQs
aZCU1fUSsXVHzJ7GHLV78U7Ri5XrwGLW/A4yL3uVIA9lHKI5n5L8mdtpGH3sDcwPquChDb7H8Uqu
LN1zSM6JOYmrrTS/fYyuq5b4CDGm5DQOiJzHJ6rN/p9x6P89D7HMQ40AfBE9vcuUbPHNKnBCJzvA
ngPjsg3tKxKOWylYX3eLQzJgH0PVn+qG8mUsXH3KCd7N1PUmAvmyXWc/c3nYad3aVraYEOgOiCgd
UD35ddk6O/qsLs5rYOuo68cVjgE/8FKRm/0kMhS79o1l5pADbgMsh1TddrlhwXrad8OP64m/9iOm
v5/9iLTGlCCQWHhh+OKDVa+D0xh8ux5jMSmpEk1FgEl1cxYjMXNfBMIROPgGbjTziDOb7RfvPR+u
x94dV6Itj+h3tFmyeG40apNUoYMcegFFH+rEJvcfrg9pcb84G9L8SoExRhTEfLsaNLfufvXyv1rJ
ZxFmB52hAG/KKiYtbexa/+Al7s73xz1AZtt6wu1j7WKxNm2z7anpjbDs3ZYaW4jRUX8fRcUmrO6z
4GZqBTXBKe/hJ2rih1BLDprSbP2sRtBm30VrkJ+VuZ1vKpEudWGQMHI/Du3QeHAB1l//eotjxTb0
lzkgvebpF5wl/TgKFiT/gV0yaH5WjTHejLr2nPZKtnJnWtxMzgLNMr/oCq0Has3GFb1gkmDHKVfq
BP5Su+aRuRZplvXIFahg5IiUjtqxQBKD1g0wh22avVyfu8WvczakWeabaYo8S92xYYzItAX6K+TQ
tdxf+z6z3B9UzHrKhhij8Zj4yi6tvgHP310fyFqQWcKDETYUXyTNTD5K5P4EcbB6iVv+KpMQi8q9
Ar3Ey0RDv6hKVBhjTiLFhy4dN0LycxB7pw5WEm15ML8DzT6/4qW+pXrMmFHot4nyag7mTijNlXWz
eDWcVPCAziJf8esWd7Zu8hrjjUHm8t17mgGKSzE2IL+zTShpO3g8Ej5SUriyMS2P7HfM2VrNYmyf
YXpjhN6+iKjQknF5/y+o/7+2zRdPqEmdB9QTV4z5hpCL+I7I0sirIvsZxcpGb49q8NqKdqnv+1S8
+fPMQ5zsF/Rdn3QnLrMircMmtGCVO7qfiociE1TcpsLuUEVZvBLqVxNmfrGlgahqE61xIt9exqqa
CClQMJFAksZjZUmT/IMTxbvKz5BuPVj1fnpEdlEFuWXYGuODZjQf60Y9VZN7jYBX7FgPh+vjX1oV
iDthL8DVxwIUffmbZLMdrSziNwVBv+UqJ6U/U0jffbO7Hmdpq9LAeGuT8hJ4xtmi6MIhr3szxvTD
+zB4P2mCXf/3l7Lm/N+fbYWh71J5EpLQQQbXTPSNIkWbyPucD41dckCm0fZ6vMXHP9hu4JkImtIp
mAX0I03FHWMakNUV+7KI1D3SNcom7DPj6GE5vqliy7MLPbKwd++T58ECo3v9RyytxwnfBjSMQqA+
Z5IjJVBnms6gJe9J9iCeIT6mP12PsfThkGWUkGxEQg/n2ssEidKxqUckn5w0Ro+B1/4GeFj+F5sZ
WzIuF9QRRLDFl0HgnQ1DNqShgzmlajcIKNsiaKBtm+ffq7zlsMaPe2UzW8oYWrIw8GnOUkacZSR1
4RJ3piF0BvHOqx5bLbaj7IvkJnaS3EF5XBnidITNF78xIbdRGoJePGdtBLFFj8JvQscMjSf4mXLz
JZSPfYrGq/teyt/z/lzJjsWIaAuiOwOElKfa5aRmCp4qQqyHTluhq/YC55Z3y1DbmepRMjU2XtE/
F5q5v54vM9Wh6YGooprCmjChE1G7nO9yWp7kfu/RqPhu7NV4WyS3EhLr39xXKjTIPVg9BLWD2tkw
EdroNOqV7QNv8VbL8W8zlx/Cm84Cvc18z8tT+GEmce4VvmMNToMMTbqSQAulYQJAj0GqSubZrc6y
dvDFQoEBAQio48lRB9vxKJTue30oQFI/dv3rkOZ2hyulIrjvhmZNo+ttAhOezqQkWbQP3+gBFrmh
D/5Y+ai8iRsvKtFU0RGfLu16V6tf6CuuZPDbGwcUMO4R7N8oBaAcd5lPsZGnJZqXPvRryJDt1yrv
7bb7Hut7PwlXjqWlWEjuABqiGw4rbVZ1jyHy+5kHDERp8x2U2fGTYIxAoSHE/nH9UKXtCjIUWBoA
qDkEymp87IkxMHEE9WeEpYwVn6QoWEmVt0tx0hYDliTLKCuwV19OXSLVQjAmlILqgPZI8lj0oW29
DPqLkL7Kn61u5UW8kBmTlBmlM071qa98Ga5M5F6rBnoWWYexuCBsFfez6u7l6AbnMi5UP1aWvMy/
d7m3/ZJO+0+86e9nd1EBREqQ4ifo4He5x6zTbnPtJvYN1HPbJwXcsNf/HOuvwk0M832torFQr7yM
PptcdECRqh4omwi+cMQKbZON7h6xnFMVnMLIvbMabVdhMoPL4l4Ws23eajZvgJXVsXAh4GdMDSK4
SiKqLrMLAQQdM9Omyopu9TdyLduq+HUIn4YYc864shXly4AQUqusnZ1vLwEsSlT4qUxPbeE5/ctN
RMmzsphtTp/MPdsNLRz63GspPJOs/bWvy/Q0WZBTd5j8uvzIlGsDtCJBu4/DD/Hgi9scSR8EHm1f
lVBT2jxqN/phbI+psMmqlWbnwnbANkvxHa8DOnFzucVpgygGL6BqZXyX+gqriU9l+WqF78Pw+0ou
v+2s8A3PQk1L+SyXTaPBuagjVNG9hMNrpr0Lkgwbyw/GeFD1k2vus+zzSsyF9XMec15lUUdDymmm
sF6jalO987VjkN2G7qH/VpcffE3d8B8VNZzysBJ4abC0kKi6UPTkkT1tJGeD9dyS6e5ZOn7sqO2r
WLxEr5Wo2F7U2Gb9STW9fYIYxPWo08VqtlsgqYugHRpEkxTRLJHcTCqboed93Je7qbCLYBmE3NGW
05VtcKFFPmnF/440u7uaUTXK3lRHQ8XShsUoVJ/TUt7x5MJjq0S/BAnLQbz1c/+9LCcH3/rgDv0f
A3z4DRNOCSYK6/TXtnE2xehbYAE4jbYVBMkuhS7fuAYAEV0JM/v6xC4uUd4k3MCAV5BRs5lF1nX0
E2kIoNJmtqrUxzi/9xJaucdCVaONaj5JKuxaw90i1babuoRyHDlYdO9K2X28/mMWjjzG/fu3zOYe
MbJQaTL6ciklwzy1Nq71EhnlRteNzYh2bOgH9mp1e2kvPA86/f1ssi1oWdNznj1Yih6t3Nx2qbE3
u9e/GJpFq1xVgNHxarmMggSNBonEYrmO0rFEsbaxtrjxbU21fA3N7agq6OqKx+tBF26zPI1o78D8
4qo57/hmadvoIrq3SM1Bk2hzVbATRWlWTrGltXkeZXaIyZngmUVH8UUWEJ/xZcw5HhRU5VZxAIuB
JDZumMl0z8Xp72dfKuk1XLYagfSgkLYDzpcfMg1nEBbgXqo8c+WWtzh7XJbxqoEDRL3nMlw9amZX
ZCosqgGEzPgwZM32+vdZHNDEPOR6rMH4mKVe1CA6Uwjs4Ulh2Yp2J4nZTvBOq9XFpXuGPHXD/ifQ
bOYQu0nHfgokIbyD7uGu8GU77NsbugRbqWpROxn7vWiF3yk7fPl/G+QsPXpF88p6Oof18RiO+yJ+
nyMGLXlrenCLn4t3FSUp+sDY4lx+LjOHK+hqMGe4T6Ex+KAk4+76SBauyHArYCJOjyekZmfHvBKX
XQxVBObD5AacfHC5KevSc1wH+5x2s9GvHLXT558fenA50P8GQ0+4WXoouCjzX8McCGsMsIHEHus/
76TA/T8LMUsMFD7bEBpn4Az1h7Dtt5UXb+RhjYq+mOdnUWafRtFSURYw83a6nxlDMIwH6Bxj/nL9
80z/yrXpml1MkAbTURxgLL1cbqK42BX9bdS/68PGzsOVVFgb0SwVEiulIQys3Gny6s4MhxPugn3x
GbnjD9cHtRgIHRWqrGCGxF/1hLM9r4mEVqpFVk8hDlu1eJIG5a4S8VgoVy4Ci8l2Fmh2QAHjKjVv
em5WUs7dXJpegJb21U0LbeVUWvxO8FOBQSEY+KZ7Vya5ZKUR3wldAHtQThFdwk91SFtNzfyf16dv
ccmexZotIQngaD+G4EIMRLHuO0xCD8lg3teG9FpWRnBIk+GbLo7Zyspd/Gqo3mBNMznizSvXUiUn
qJgBQjDEOtthg5rjYuZ+TFVtUrHCVvn6KBe3PixuNJSiJ8zPbJTVKA5qoREuNqi1alnEYQ+FbyXn
lzKEyjXmI5M8EP/P5QY7lm5u5EiW/YL6sYZr5WF9F18LMltYQWQmrTmhbCLpVGslHNg7HSXhP5+v
iThBpY8SDhejy5G4eQE236LWURlK8VFqiwKz5DBbeYAu9G7QxDwLM/ssodeoNfJxnLqWlR3TsFDA
2sVf4zJM9nFshaCKpWHrlWOz661GRyErEvE8FPxtiuDzrh3RnexiXTlKfmBx+R29E9Ixq9SV6R4z
3zfPf+aUzGdbTO/J+j8goBKPaWz5cCbZ9QhVdiipmfj7ureKFdm89hBK/ItNh0KajvEeJl0k1mVo
CWNgFMfpaFU7iNbmsE8fr3/ppb3mPMBsbAryY0owUmXiwnMLxNDclSou7VqbUN7x79Vx1VJ06Xk8
3U9NiU17qvReDqkbaNl5A7dhLc+tHS7U2TbpxGwjpF20i+Qy2iB+mdqpyaMur3EiLrVsrco8xXjz
RdkJuPHh0cuucPkb4rDTG9+VOZ2kr3AnrbBEC/bb9Zld2lmp1kPPBGSMMd1sDaWYPXSyG9EERH1W
PhXYdQq8/NOvIBa8aqU9/qv6+GZEZ9FmsypZmS7iqU40Wdwb7qSTyk15eKAJtGvrfC+UXxMFc2pM
fky5urk+1KXtlbmkQwEVQEaC+XI6LSnI/VRlT0rbQ2liT/k329HZvz8bnNsOrA2Bf793k60kZ5sx
WLscT9vmm/k7CzHLCAFPwsHoOCHUottHcrCXpdtqaI6h+ClTnrR+s3p5XVx5ZxGnv5/tKrXWhYIy
MqhQ/R73grmx/GiL4tMkRP8aSvvrn2gx48+izc6mRBRks0NY1QkBL49FeT8dGo1X/kVhZrKbw1Zq
MucR519KMlsx/MVeiF6K8FsYnv6GETIpKU9FKDBwNMTmbYwY1cZyYMsa/S0tuE+puS2qT/2a6sTi
kuKlBCB8KgNzcbj8QA0witgXKXTFYXNbZ5kdJp9GHcBurW8Q5dyYk/ao5lOiwMNgSMy/2fsp5NG9
xZeB/t/sk0l6oQZZx2tek3+iOb+lidIQ+npeLOxS/Ot8Km4t9NXmu7GiJIGYZgQpW1pqSrXJm0Mc
Iiia4cDjZ5suXdkrFhYaAXmrgUbhBJhfkoCNDIaLL7wDBA4d+vBeFTlRZWQEB+tJ04JTI55qY61t
Oy3f2fIG6QorH0A9auDzC00p6GXR6EXoYKSAxZIufKqC6K4WCneLBP+a587CYmMzBNIOIBQNjl8a
3GdLG3HdPlb76BcuI6ZFmUuo6q/UYRe2j4sY8mV2amEKCcANQ6emQTmo7ikyho3f33XNUxmsmWgs
ZsnUp0AtjWbIvEvpdlwVFa8NHXX81cdP6k2hqf5edsV4n4ndi4BUNu97/fV6di5O5Fnc2cFSq2Y8
mkIeOgi0qt6daL5Ua4IiSyEYls5WQuHizUsk440lWnEXOlZn3nlufUvFvO1XoNALByQvAjTPYABQ
apy7xlR624iWRxBDBqXzmhlrDPKl/IZcAOEVAy0MaqZRnmVcL1UaBEkjdKZbIhINwV4HgZm6H65/
j6WkOw8zOyUrJXV5uIF+CGLka+K9bN7Ix6BMtmr4fD3SUsadR5qdjpTdCgxCGZAx7IW2TDexKD73
WkGzT9qk5i5W/pzSiC/X2RROv+hsClOVLoIoqqGjWC+acYclYFvgf7Kmz7Q2sGl/PAtjGUONErwW
Op50o3YoJwmZMxV7oqeoKDdxXq7st4v5/XtY81ZJ2CpabbgK+T3SpTXcyq4mjccm+Xn9gy0dl8wf
jUSIS5Tj5kC8MdKsKBVckDEpCC0j+YKx+w1WqO/CrP5etPtWfC1fsUJAKjYT14RdFmcVZAMYVOTQ
AB1czmqJP4xbKQJINROQX5WnW11KoeGH+PAZkNVGNJy+Xx/wWshZPQihLRyZE0J2knQfN9xFUsQZ
Q5Q8qupGjfOd72V/sedP+I3/GeVsO0SvM81bOYqcSA/t3Ne9fZko2SbrJGFT+vEx6dpoJeRi+kwm
oTzU0bKZ9xXzEcHYcgIRy/Guoc0eUp6s9JVGwmIQONgTOQqO71wbrUeWHaIKbRi1eQGz6TePq23L
xa/Fs3PiPyGYpE9/P1t2ce6HiOLy4guwnIhwBy/Fby4O4DhTbuSj7K6825dXw1m82TKPhMzHJod4
eRA+eEW3GfOTiSNdsG/laofgOTb2N1H8JV97Xy/O5e/Ac1qdJRQiQg4KBWvpJlXhKOrmjub/++vJ
vxwFaOF0ZLLeZtNp1olb4WoB9oZ6uJGdMC1AeupwPcjSqYlUIw6t6NlN2nmX3wz5PiOoE4KEmuRE
ZXzbqu7L9RBL45gAdRRbkT1BQfsyhC77HVUXQkRg5If0RbUeUeX7ixgIKMEp4Be/aVanWpI1WhBw
461PAky/ZCg3IdX361GWbgDgjf8TRbociem1aNXoHvt8+ZAq466vUZZLTpqgrRwov6iC87v0eaTZ
Xqv3sYvaeM1B6XvljRBryaYHSHasG0xNyyAvt55SGw/iZKxdqDi/hnL8UHXdF6Mz/I3gjf0hk7xg
k6tmtvWHoNiIYzNuel9EVrk0P5u6B80+g1lfKZ51U4QB/L4g9g9GXzdODXQf6U4eQq1XramsLKYD
99sJJk+/f44ZcXNcBSrqz84YhrYR1ztu7oGxdlj9Qg+9mUHotbxfoTiD/bv8Vlis8B7zgDlr2CDX
UAqVwTbVZOKB6LtBDh/l+KOsTqhnUF7lg6+HT1KI55b+Xkm/NaG/HbvspureoYucmA+A6vei/OgJ
sq2luzp+J6BzhiVFsL+eYUvlWmW6xCJSTKucO8Xlz05CFCZEn9u4nt+GXfIQtKB7x+xG88OtOIzO
EPp3dQJGPMViatP6yChnzaGoqk1mBFvZUE5YC+3cYhBXdtvFz3b2w2arOFL0MK80INt609t9iIXQ
qVLd4/XhrwWZ/n52glh9aCmxAma7igNbeCr619RcqZ4sbngwkycjLTAJc8JkUQwF+VJyN8Rq2Apt
UVzZ7hY3ibMAszH4VVENQkCALt4ifUp6yfLHyHu6PlNLrwT5LMr0K85mKgvbLK1CHtu9eZO2p64/
oekQvwvrlYRcOtPP48zeCKVkWiQTG5GsvTOEbQ/6GkHQUrDoG/wgA6+PagkjAB74/5B2ZTty48j2
iwhoX14l5VarVa5qLy+C24t2idRCSfz6e1hzpzuTKaRgD6aBeTBQkaSCwWBEnHNADICxIxwA9euM
woPsAYOXIRUyDRFOLvCzc42Bp5e+j4pOv8cjn5OtB4MMBlfB4sys8s3ahOitmFAwgVS7BxpLCwlt
QMUMkUM36E0/dGY9GHW2NVu/+hXP7CpfMZ9yryplEcNMnjVMPmFhOgBxtr/rkFHf3ttVW0BYSxCP
JGdULq+lB9JksfEluXtXDWUSlDpQ+RU/9kmOgu8W/a/csqstPTOn3GAF1L241cFB/fQb+kogGnhr
641bfzUDBBAC1IaY7YTWgxLk/a627HYGNsFIZieEwO+d8EJdfEuAuK7B4pIOB1qTv0Ca23TF25/s
5z+21XusEazm8wTbU/UhWfrjYPUhJoEC6v308z+pdp0t1FA+XsahpU5dYD4IXkF4llTtYcTYbNyU
AoI8txe2+uUAP3hHPKHTqlxBlp61XTuhEHVPIbpqQCrI0+aNXsqqM57ZUG4TMYJdEPLxCPTaGAyD
Fy6QKe2KaAItPdp9/9uC5ILPYiWOw9KCSLt4qF36SSf5LrHdH5rvRLfNrAcvoK3BqQKWASidX9px
RpYOWQdIGjW7YLGrZ5rY97S+4y3EPkvxRJs76of13xtm5be/OmmeJHyTFKIYZ7g0C/20xq0FzLKk
j1roxtf0DRxbA3+daRWYvA1MtAAPAlpgty2vXqXoEqDAjHcl4GSXhgkSmEJAZQOqCrUbuvk8n6ZE
6w//mxVleYkOnHNnSCvgqw2JS5cIwnHJxlpWnR6TIJImFdoFaicRU59jNXe4eFxw1o47X5JNi41e
vPz+Vx/qzIbihxYDuqGe8Ugxi8yQtXk7FJWGS27JwhmYpP9xSYo7DqizOU6PJZnJnTd906Oy3IK8
rq8IRFroNKO668hjfnayynG2M3OBCQ1yJuYvG0Rlw2vR1H/gArIQj3k69LRdT3G0xbHcfJpwl1SD
wKjCacms3W0nW/v85xYUJzPSwiwNo8drwf3eQht0Sp4Z5MFuG1kb60aNBcSMqIVDa1t9k5B8hqTY
hOu+6++ARJ7TyCvKCK3dyMJrbAnn6lGvj0Tr9k36UjdPTdJt/IS1uAuIG5pDoCEFUY4Sd5dScKi8
4INZcHAw2IN/bLR2o2NHTe5Ewi7fbi95dV/P7Ml/P3MQq/IHf6hhD/qmJ2DXQ3Okj6RdNt4Na1Aa
QPdMCyhlcA6h53Vph0GZu6pnPBxGTqPOffQnCBuyOxTVwATIQaSYeUGN95vZRGQGPfnruKU9sL7S
f3+B4qM5BO94s+AXeA1kKu29qP3QK7Y4eddC7vk6FT9ty7yc3QFWHHsP4jhP27iXt1ah3P0mFR3G
DOQ+dk9A/+OOnEiz4YPra8BMGnSJbBQ5FB/kBid2OeCJ6yXm3xAo98KM6iL6E8f714jieAVYGZpE
AnNREMqZcefZ34ek2XC79d3614gSYUu7b8xJyBw3p8ck9SI668fNifNVK+9TYqBnBB+CfKKdnSGP
M8jOasj9WoeB9WMEhV7PQW4pCKn3t3dtNTwAVC+FOzC+7inHiOotXdICpjLd2bmfCcR45/ZoT+nO
+qO9w8AVDq2U51MpfaustVHWErJHrYVN+lWOnff1RtF77X6SU13/NaIcStMabFxeyPx8I3cCXUxQ
m5sWd29adQNuMHNrInd1/2wpU4jyjUQIXH6q3PU6yIFpcG2H6ChADkUIBE22J3rZRY1voWWST/VG
ZWYNuGwCKf2PVeUVZGU1FUOH9pPouzujF6Gja4dFB7VV2+wE90/uwiPjm8X9/Zz7P4AOeXLt9MEp
PoiyuDNJLKeVJKPMbWda9VtgYNFvwPyprtavMQrADOF7SLtRfSvdQ2eloYeO6f9mRVm8XfX9YjMf
N5qGtx46pf6bs2xVyVf9CHMG79qUgMEqRqa00WpkuuVDa3gR2B8TDdRr/hIKvuGw63v2X0MQLbt0
oKQFSGghpHivlZfcutNciDnX7Z9Ex3/Wg7GUSzN4RGpFz7Ee6s+RkfpHxyqjapNiWLq7mvDK8Yz/
bBvA5pdmrL4gcvAF7AgJJNk9+wNg836Rh+PwKAGDwHz8wfUFWknwPYCtAFBW5fqqk7LQSInznmlP
84teY01/4G7nFpTLi05TxoSGsJVNHzPxc+GPY75Vu15zAqBHpGAe4Dho915um9HS0gPZNZLRpoCo
rXUEzrqwsw0fWPs4mM0E2hqJuyR3uLRCiNunY1mUD3m/BOCh3pWYAEA3QydNSJgIimLj46wFR1uq
WEosrmtbctln95gJtK8pkqEE/mfMg2Zckh+pyN3QY9wLqQ9pASPR/yQiY64LeiQSjgOu8kujCZSj
IQNdlw+W9Zk2e1ymB/KXnYV5Rw+3A9Hqfp5ZUjzDnppubtKufEj4tJcY1CzZdx4HfQVins+m9KiZ
W964bhPPLyDRANBXSXA4m4zWFFP5MDLMTKMx2x7oYFYn4ZfQpCpnbYfH+y4vC2ejir5a6wBtzT+W
lYi4tMlMG9CLPiwdJNJ9HXre4/I4jjqkBUNMh2UBFKOjrvgbk90b993a8UByImuYIIYC6PnykzYV
oLFGa5dQOSg/zc2ynKyl/JwvTroRjFcXCdydD6IVSBJjFvLS0sIyr61yZKrmRHdtgpQ7C3nZ7u2/
e9O55/SvevKj3vtx25HWzsmZVZVCwlgSj9cWUtdWf8yG+4YSTBp/nNM7DGpubOXavXZuSrkH6skA
GabsItQYGekx0sa6xz5P0RR8u72md7FT9So4t6RcBQRr0ko5ndW1QZNXO5ZjwGiuf2LArUxQoXL5
vtSqwFrQh0ymz2N9KOa7dvomWv40bR1VeRSvfgzmaEB7AH4VPMkvv+voprWbtSjdOh2NoG8113R/
e71rPgqlkX8sKBubozUGMhlYAOdoNJbuDhu7+TBY90/gANEmRK55BWLSEhc5ZT4jh87sQwVEeqsB
TIScM0miSfCgNWcjGMbxnlRbkO1VJz0zrRxCr9PzNhF4KXTVXkf8TufArzuQxw/h5GxS88gPcv3B
/l2ocld5bm0jlUdenflvmF8NnTTfD30J7UJDO/TWYZpBaOlrz0NBNu77VVcB2BKdUxOyqlcDwknh
GqktR7vSb17yK003DsbqCTz7+0qIoTlUacoOE3HQv6Fd9+w2Bztrd2CH3ljIuiEpZSnly5EiXfp8
sZT+XC2ouFtGu5srAcE6/SCaPcE8/m3fX3UNZGBgjJJsceq8h20VyCzl9N1Qa6Fs5EJ9e5f33o6Z
dtRtQUBWT9qZNcURM7Mv0aDEBhL/MfEw+QEufefr7RUpToBOJCA04JwFCw6G7jCkdbl3+uTbOZ7c
KdDXQ3/EK+tXKVJrIz1aMYKmAcrD4CrC4LaK9PZYQSbie1n8vDv+9s+/+MtK7NWIr89dgr9MAj3c
qGmrgV3uzcUfV/zKHca2xkWdxUv+CdWek209k8/lHDb9FPpwM9M62eUrzZ6adAmN7jE1tHv06jrP
3wi5ioO//xBwZqGcoOOyxp19+ZE0ve77IuuLeLCQNecVFIK6gYbUdJugzM3fuzmlNZRI8B84ZUDA
ZCrLJolOqsYyiphxATpiI9AzHkHmW1S72x9vZVkoYEhiF/kgAIrgclkLWyigGEkRex65F2I6+rX4
u/DK0N1MrNThE7modypFDbhyBAlV69CuK8tDgbGI8yL7MNMvtTho/ONYHfj8t91HteaApfPZyCAK
KTBiKoaDRvKgk7DCnw6pPtxeuVrU/c/PQe3Gl9oxEnl8ufSmHvWl1zBuuQARdcgh92sGvi8ha1OG
d6TfvMyzqz8ZfmqHhd4in7DL7DRxe7rHVmZhavdbnYi13wRIBYbyUGoGFPpKlMUHeZA+W2UM3P1r
a/vPpTfuFg2EJK9tZ4Zme2jQ657ckHsatFQyEVRbCk/qtS/3BWNT0PUGEhvwBxXeAbW8KhsqiKa0
zr1teU9FGbPykFmn1j31BtyQVEcHpJu3P4cSaKVVEABgNgkZEyg3VRB4WXWpRzm+hoOJ6tzrApf+
gljEhruvREHAcYAfAWkjqG7VtfEs1Tqb5VWc694csgbt4ZZ7W2Jsa57umng+oMaH/O9K4ZQWrpWA
WaOKMWsfGtm+s5PAzIZTYx9MFLwxGRdKxRIKvUAd/Hidd8+rH6anRd1IAos8otKwsXCVlO99f4EO
8kFRgB4XJrwvvd3JbGonA8b4qqz66Cfeibfdd3va243/nVEeQjYnIMtxMX92TTSUy0b4XNt4NE5g
G9hCvK2Uw0bIBG2GNqvjZkbhX5+XZW+n+tbw30o0A2klDrPlIjm4IpMsCquZ9Hqo4xpzbSbLT4t4
RTvqI6n/aD1g/0RnGjRRQE5ebicnec0zy8F2Nu2+J6ch3ZKzXDsQgLlDSATT4liLcq3mKCebRp7X
cdeCwrSfnO8JRlF2CQFY7vbRWzvx6EvLqjxSN4h5KKbKSrB2ZLSJl4OGN+jk7MvlODtxkr+Mxgey
vLItFfKVxUmMPQrZaFhCyEDZPtCZAYXE8KFKjtGgfOQk8Il5wgzk7aXJ/PYss5deD14bjP+CpxVZ
thrjqd+mS2sVTWyZr8PJ7ENgUEMoJI4PYLHojC1ScCU3vTKnvMuSrnBFtTRNrIGgYO8uJo9GOvyE
AmkJiSK/uzO9lPx+qoAlAqgGEi3ZWVFsAiSkJ7qAzUL/KcZqb4PKyhZx3mzp+ijVoPfFoSCCc4Vk
AcM1SgZEk6QmVtU3cQoJhsLfg+h6htBk2Ax1oJlbvIHv9Tr10xkY09MdF5xd6MxfnrCk8Qorm+o2
LiqRPpi5hcGaoeQfjL6ZI014/WFKtTkaUkPfddSw9qwzQFBDnCUCcHveW1zjmJgy0LAlZr+3hQbO
bGb5crrUObEZ1atE87PImBwbxAOgRtAgw3D0k6kJu5TWQeMM475DvNrn/rzsKF3KU1egXNOz3MZs
bG68VTokHBNsCrAIE4J4mjUvJQOPelfPgDmNzl8TYUOEud7sDtPv9M4AHPW5F90YMHccD7edfe0D
gcsJHwd1QllXutwxcJUZNf6xjUFOXx9MQDT3yPnn0HYxCj3Xlb7nndu9+RCx2bi81Um5d994Z5VF
gox8Ss2OM+GbYJHX2nj0aWCB6FI3Dp44TXk824cSk1cM8tm0pXtej6fbq16J+bhRQOuJQSvg5lTC
aUo8KK8MRRtPnvex9f/iOY1dGZM3ztlaKDm3o1yghj2iKphkbZywvVm+Nc+aRQI3+ezVTTDzvwf3
9965/9nSs3Up/j8wZqU6+phxl3/1+MuEcXv/rqzagMJ7bm/hWjS2kPTh/YkTB6j0peO0bpnmg+c3
MdAu1ol7uRGlnve0TNXw87al1U0ErZkPNLaP8XwlWCW8bqsGFLaxxR/a2Q49DMM4cuZ8/A6qiU9t
9dz7G0/I94KtGkhsIJ9AMC9zTDXnIz5H4skJAmQW6fQEVXtohn/LrdfJGAO7KnZpffTscu+1Ifib
ogkJdxHYRzymg5LcpWOILNvIo8EHI3Z15/A5GO021LzX21ujshS+f3Do9yL9x7cAcbGyN0MGxfnC
R8CjUdoHWmg4QduFSLShXH3qP/fg1xmDDEpewfjxtum1r3JuWbn/XcxF54ldtnGDUUkqnH1Py0j0
5YF4E3hr2U5j2V+gAdo4UWu3pQ1sPlzOBDZexYx5rNYzSMi0sQca+p7XYdb8yv3vTvVa+C+3V7gW
Gs9MqennSNum6wzsrd2ZHa6GPLT0anr0HMg0QLy8A11Kxe/8qt6i4dlYo1p2mX0AbknfIibPzUfh
jGCdeqCMRnP+uSp/3F7k6mdEDREvKIyAoT95eYxLsxmFw7s2zhJAc9hzK2JRPmtesTP8/GmqHrVu
42y9T0CrZwtgTXA+QiwBuGglcsiBEuqMJY0FBC8DNrAjsFJ1oJvMCqtsXu59bqeBVwoIRs9iPg5Z
1u6Z3yxg3kF1EPCzH2JCJ6dn1nAEK3J1bBIKXTVc8Yme1dHtDVq7KjAeB7VTC/0W4FwvN4j7AO15
M26pZPZ5WFd1fQI63YlS0DsCvNSxjUfPWlyVzy0oEIDXxVZTM+4JWgmonMXz/jSHG2PHay86hLN/
/7pyakVVzWaOPkBsev1enz6W9ZfKPiXJs108F8ZhbL9xL42ge+i58e19NORnVT+7K6tFSN6RYF91
OMBbuuAQ0XgQdJdAd9OnHwfgGKwcZVhj/DiWP6gZOfPd3L2wagz8D6K6x8hyiKcysv3pPtMOpDwO
1XTHqypM6B00iWuyJYd9derBMALQPhqXgL9eM+qij+60WUFo7LjLvQ6o2Zw8ehxD4dqRtcUrGAW2
hs/WPwrq0iiz4lV4pRuSWXOPTsGMneEpP2TdjEd/pethYWA6seiM6i7DvRfMxsyOg20vT0ax1Idc
UqWOQOZv+Yi8M64+FIKBjhlWvIXey6tnTXFrZDro9SiNLZrumH7sGeSfT41715BQvJjuEoGCf0uS
+R2bcGUVfXgoLKB0CUoh5ZzZ0zIIr6GxluuA/oP3Wr9Lf1QZBRbf/tlRIG7Y7H0tm33ZzAHx0sdp
msKJCtz+5HMqMog4p0dKfvUmqLs3Z3rW4iTYS8B5iteuDkbgy59HAah0tHmk8USnr8hU/ZD0CdrM
Xj2cDDr5gVl61THhxNqRse03goI6T/V+z+NLQMoesFVJo3JpfvAgius1jMZ6KcAPzuYaNcfCS8cv
Pt47DxNzkjQ0O4FZUpynI+fMQveLm/1pKAqDBoub0nvN6tNPtBknEsChOPggLTqFtl3aO1Kb5Zfb
B341vwdND84S8ig0qmRkPfMjp9BSRi0NfmSAB9KeTw5LgqJB2ovhvfoj2tVZEorOCiexbGQJa9UJ
1IwwSIIMEKBKFfetV2nflrOB/fpc3leBh/+BSBhp0B+t8V87yvU5ACnlFj7sOPUvN3nMPEgakpeK
fhEgxAK+CeOqge71T/5Wpn99TeCUWMBAYQrTxPYqtTFW9QwQCxyX3AurKcE08Y96E82+ZUTJLj1M
qqB+jdvCiFPRBvy1Tx5TiFJz9KiL4lhXb+YX134okW9WRRO1SELJRrZwfWvgdQicNuYDJcpZ/ZDM
ZgnIAidch1a1N2v+yrVNLSm5V5ehBy9BGwkJ2P4wGajKcIJASOMAWrBYB+qhtFhQtVag684prx+y
lALgsYRM+6tNNtZ2nedd2pX/fnZAtAxaJ7oJu45zL7q7WT9Y/gFgGbPYcNO174iqIEizQBIPKhol
eNWt6ZEmbVjc2z7eTtmYhNCZYGE9pFs65isnT6plwAqClZyxVBbVzWRMQJzIYgwePeSD9UiHPgAn
LBDguK4YPdKC3BtJe0Kz5MPGaZS52NWHxM2FDAdv0isibIbuP5vzhcV+6gzRTJFouFrmBFNdBP5s
hTNb2qh3oExS9H21AwVlF3rL1J/avqMnsA5u1TiukgncZRiWA28+sgkIBymbkSDa2cukgfe7MT4S
p3hxeIP9B6DDXkDT0BzdeSvyyW+p7oGs6MGojfeyml3bBk+qAVL1Me+LnZvVoe/Q0zLFKKMbbIkm
pNZoxISlMUTNQgPs2R84G9QlZJlW9totJb03x6HO0X2CszkjMsvKCbLKQeaw4LG28b2vc3MfNv41
pdyKxVC3otQnrLUVX+cZOL30VzpVv1Kq3wm3g1rZ9JA7fqhZSzCX9X3PrTDNXOQvGEa2jxgX23gs
rB00STSGXhg6L7i1L0/0WDKflW7FYgiZBlqlBejEcrqVMK4tG3w3snrrgcRSHcYsodE6j6j1xE7C
Dz01gl7zf1KLHnXW7za2eCU2okaHaWm5y5ZlKBecxcATOo8gl/ASsmMaDTXuxRVGQeYa1TnByWvb
kj5sWPnoZBtZz0rsBwmfj3ENqSWEyb7L3UTXoXWF33Sxn7y2zvfF3chQVvYRNR5IWGIw3sUVKv/9
LP5SQ2tmcFB0sVZFBJJZvng0qkdowN/ewxWnuDCjBIEMuCZq6zDTfTYj68P4+gd/HqOHmGRAKQ7t
8stVdP1ijiDS6OLKnEKt2i0lRw7y+46N9qrkCwQzC8oESiGz19y8omzuYmF1IYPcRIEW/GQcby9l
5YNfWFGcDQSwnr6MsNJFVrARllY/9r8rULs6Ws5BITLiKxQ137sVBhjNX8z45mV/4lRndtScKdVy
Vk2wI4aTl6S49rrALw603IqzK31/XClo+kt+GcR6tXRPmrGYitbA0aww/ZChwszRP6iDnOwtPJ+X
594IKig4QgTnjXPvcPtbre/nv9YVt6vyppxYBesLOAlMoIs1Z8G7i0Sp2Grzy8+uXGngCMC9Dok2
lIzUx08zW3nSQvcJzudoe5NBToMYfD5aGDepJp0GHdhvoxK1wUdHT+eNELh2fE1H8j9gJh1jBmqU
cN1Wb42mj5cOkjYdlKqLQCzthpWVIgDGCxyMdIFjAnA6Q8nRiN70o+HQPma5XqASx/etaewtzb23
oZ7up+SB1sclYyffGaNCmHvbJhvHb2VwSv4GdEbADIV8RZUwMtyGDLrX9XFjp1+o92gnLpqf2m7x
Iejg3Y8ouNCGRPZkBIbbNwHT2QMR5jHr0j23X8FMsXHDr+49HjhIWSW5rIqyzRLHa+d07OMcsz12
HvAqCzKxUfBYSdLeX1H/NaLsfNoutUl03seEiMPisMBbnszum5e+6NpJ3xqe2lqSkiJ4WQE5GMzs
xWSggTmNZbA4cW20W4dm7XzKt+F/VyVj7dnlZlYaKZCL9/GQBFbz6nsiGIzPIGfYiKvy9ro6nOj/
oxWE+TPMwF/a4RoFo/+iYT0gIh1GY5dmJ9CXB71u7RZ745SsL+pfY8o1BPUwu7ZTGGucX77/JfXe
0LU2N2FiawFHNqstE1kWehRKDJ9Zi6RhXoaY4X2kNd+5/ZljVHCaD1r5aqT3Zfv5djC9Pv1ywFIW
SgCw0cFNrqQ6ucmFYaekRdbOwnxqot5mAfOzQOD20I7lQzGyg11CxACTNuPGO/TKJaVxibfB/JZr
Gyr0ylvSNC9b1LYq/w0JXdENQc+NDT+52lPUVUEXIvmhZXhTcSHpsNiacBwULMaX+ZSeRgd85Qed
3JsVj7KtydWVJV1Yk7/mzPurkozlotkUc3qxnozhZOUBoH8b4em6/SYXhRcIkFEAwgJTdmkGs+5J
kfgejaFW5IXu5DAogrG7OdVIgDeY9WEyC2uX4aF5rL2mPRjEIDuvGs09mKzvcVuyACWeKcpkt/22
S63uAKbJ5KtfanIqR8VnHobReULjLLTKH514dYaNL3p18uXizywoe7xUha6bBSyAUzksgWQCyv9U
2cHUa49murGc62ripTU1fxsZ5JLGHtbA6Yj2gXayiiEsIHdXtt6j1vKgQ3VxKLIA0YG5+vH2bl5l
pop15UOTYRIgenBpbBNAQzJHJGHuAgVz24r8JhexFFYwuoX2DEIP2IPkNz3zWg9JjscTrNGrD4Ie
C/vIyRRMpxqtP3fj661uKK55Q7bV0YVTCwUmXYrRn0sW24tz12Xsh9t9ZJO+oyV49kBYoO/6ZRpk
z23HCiO+vdLrMpFcKlCYuDUAEsYYxuVSmwVCsnWHDc0s4LLaX9ZoRa01vGZ2G88FeeSudZdN6Ysj
po1NvrpD3i2jy4CHOqZeVJChaNtat8uUxQPTDkPT78m3rvcP3MhPt9e4dgIxVCMRPbrm22pZsci6
pRLgV8fzshujlHlmmHkdxiTQTdxY07V74mz5uHzRPoHQjdqd4OPCwaqos7gSlQhnl4Eb3BmsjQVt
WTEvv1nbEJsPucPi2YgSErAttvYVl0R5Ej03cGe9kwkr/k+qysH95rI4e+3HImhnDzovh9x/XjIz
dJL9zPZe/VSRv25/KJXaEgydsAtHlPSWhgMw9eXC5sFyC73P8ZbpoDJBM6S99oyEKdcoOZSVbqAb
DerdqiynCFAiN2iJtxwBjEB2wKs3DO6SAOVO+mJakguz0V5FU3THhY5tOGlTDeFPtmcgTQ96S3uB
Znj2WC6uuXPxUtxNicX3UGDRA+KSLfUq+csvI4pcGQ44Gq6S2lKJW0Iw7plVhhKKCYFQUMkZurlv
h4h/QP1vHKBGaIx8d3s7r6PYuU1wdl3upplMPhwfBJbkU/1WfvX/An4Ob4aN+LXmjGjIS4opLA5P
lksrNkAO0ESiKHsIH6PtmijDQWhs423wXrFTN9CQOSCGauW7SP6Ms5BMmq6tMIvRxYZ9n2bVp3np
Q0xj65i2QfHoAM6QyCEQIXKnSAMXfpqKp0wUwTCR0Mu/m04NX9GDug0pqr0l+LemE1AFB0LZ59u7
fh3W0LVGBoL0EWMxV1OrpVlTtPbrLq7Lj2K+T98S80OlP982cn3lwwgyErRJcGggxXq5GxhXmEGf
gIqckXxggwBRBg/HzAJ53xT52QbW9Tp+wpgB3jJo6eggGVB8t0l8iDOWHcpzLgabSnbUigSp1W/S
bL0ffgwUaaALk80ftTmSDTigRq918ZB7fSRaCHoQcKkdjaUqD3+wfVIkxcWnkkQzl9vXmUmHNoTe
xb1xl/tQq2uOGVCuVfopHTY2b+3go+NjoWQnlazVqmCeMwbWFLeLx5z8qDEaluLlPAUaJFY9HZVy
jX7S2NYw6apRNH8AQsLkNBBjl+trRZsC4oCakDsekmS+L3ge5K96G5rIYWr3UI4/bm/o9SwRIjdu
1v+36KjvJk1orUEaBw550E8ViT6ZobVf9mXEgyRqwznsgmHXHcyPkEbeCHNrZ+HctOKeyeQMtBYE
H5Mk5KPts2+ZPkS0AyGOW0/Nrk5N78Pt5a6aBJUfqkQIRUgVL/e3c1naFLI+w8qTtasQwgcdmIwD
9Ak3EoqV/Ay5Idh2QFOApw2c9dKUlfs62oYoiizz1xzJdlhY0Lx3It0+ZZ69Z9qL39lbRtdiuoNW
GXI/xBekNJdGadqj4plnfWzrUfuVvbVvy1vxnJxI6O7mcPlskMjlp9t7umoTc28GXvog/VFtepkx
mHrL+hhTFxi2GSJ9/HLbwtqpAG0y2B5k6RzzEJerqru0bSworSPVfSmar3N/rICN8LOd3phQC2hC
K9sqMq1dweAMxBQTrCKzkY50dmt5pCyspTNRN0vtO/dzAT5m/aXyu8hNzb/wZNz4cFvmlLsY4qij
myRWH2vg7UgmM+DM2Gtl860zH3XjnqKOcXtLVw2itYr2H0AaVxNTVdq6ZKR6j66ULfapV3rI2rzy
UDZNDWqSedi1A/piSZmKjbi6dikhQ5SFGvRW8bhWdhacRj1ECLGz/SgT0qzfp25RR206VNHtRa55
pgRdGSALQStX1WDgGZsXUHcOcQWu0N0wGU3gprg1bltZyxvOrchfceYqpi70EgLHQ+xUSZAX9s7K
XgApt6BK8geGcMnK2S4XkUX+kDNDzsBtf0jGIe40ULhCzNHkb7n+afC3DK3sG/TafQkYw+y9p2bz
OfW7cnAzHhs11Ni1cmye3CQtf7toBoQ3phhtBzED08hKgORVMkEhvRpixPk3zADFUNjda3a2kTKs
+BuKchIEBzIVHfXcy12rq8bvTOoOMc+bAG31ALtm6nzj26xcLJgBBtIWTLFwBhVCyjVohft5PYJz
HgLYZGygMzL1vzjGK/c1QIgPdHJ+U4FJ5l2Y6cfgsYvtA5JYiVFlURs6IxCkzvK/h+zZrEFgv/Gw
W/FtXCLo7YLXD/QCnmJioU4/exh4i3sNjbAKclYRoZgfBfuFHfUYSdvYxhXPMzHkgec+urGQmVR8
AuND/mJk9hg3vc/2y+CIk0bb32TNft84nCEwbBgSh6ySIduJcBOnnEZUiUSoJ91DK+zQfNEZ3XtV
83L71K69yQESQ0jDQUJpWL1Kesq1LM3tKfZrfX7KhtqOfNIZMdCY9pHgPRtmzJ92DiPGvtJy444b
Dt93ZWtsBKo1H0VPCghnJD84EspJYFaBPrdbTDGE+JqDRTAX3+kzON+bV8Mpnxe498a1tlKVx4gd
anGAegNTBs2Ty8Pn97TvfYvw2BE57k5MqEYgGcn3Pi0H9Dpp+zQOjRYhtyBPuG/ofZ36KFloAI1o
Lik3fs5KHnHxa5Srh6CYNPPJ4fE8aDQy22TYcccnYQbVbSgimtDQoyZwfGM/3uk83ZosWrlzMVWE
ZALz1pKLUTHvsyFvazBkxw0uWrfzvro9ZB+cUAy/BBPHLNG2+EtXF3xmUf772Y0BIKafeph0Bfy4
P7T8C3srk+4okVRmMLsPS/bptq+vhAuUXYG+RlUQnV71wm2BOGgSp51j4X/Tm3jy5yBZUPtZNjx5
JaZbqNEB1gzQ/jXmDsRCtt0V/hwXgu1HVgXoyt01+ufbq1mxglauBewSmCwR2I3L3fMwd9dVxrTE
ne0+mARY49SqdmTo/d1tQytRD7ethRKJDUwpXn6XhrRpSEXDRxEX3CF3S+v2EaMG20i8rq3IQQcf
3odbF/+vnEXmTAvzR5vHJG8xoNkF1tY42fWGwQI6wXi8ApqCWsblOliWkjRN4G79wnY+AzLCdQvw
zm3JlqyEVGkIORDGCpDbqWyzJdJSrs/DFGvLIzGzB9a2T44oXmSjT2o8fGmyn8n0fZzyjfvp2sHR
pZLvEM8E2wQ8/XKFVl4ZVlL1czx/z/0dx9TTGOnmhpG1bZRoIgelb3wwWzm10IvMdMBq57hbWFR7
A0DMbTh4v37X6SRvH5okYEY30YNTPlbPieGmaS9iLX2mtAhG8fdtA9fhDq4ApMq7GfnMuNwrnfOi
c5pUizu3nXa00CzUUJz5A6b7oqbWeEQNzAbMk12//L5hD1VNvN4wdYeL59Kw29t6VYpcw6i/B4mK
vTMHjiDhrIU5WKM9qBPdtrfyvdD/xZcCbhSVThUBlntJOVlQ7YnZPAbadHTA0zcvh9tG5Om8LKOi
GIVxUAB98dZGhL1cVIkSFWJCLWLwbNf935lphaX2LEv6drthasXJLdTWkPaZkPUEGc6lqYU282T6
nQBSw9vPFX8REyijB/vgEnG6vaqVmGSBUwrlZ2wgBKiUlAT14M7LNa7FvK780B21LOo6tsVov/KB
0J8DYRHOLB71ag0/cSsdQ1GzFqf1FDZVLFIWusXGrkl3Vj4QJuClrhs6IBDzVkJDmXdkSIipxaze
LeKZlBC5Saswsw6myaVyyc74TVUiOAM+DjJL8JihAYnKzuWHwiw4RBNsosUjKPv3RV+XISkmEZQO
Ow2lr218rBUXREsVLw4XEwgIv8q5SnRmWcxhelw/dXYTMtfdJ/q9h3kmEDbubzvGmi2Q8UADXj4H
wDd8ubR2NP6PszPrbRtpuvAvIsB9uSW12ZIXOXG2G2KSSbjvO3/999CD7x2JJkR4BnMRIIiK3V1d
3V116hwrr1xdOpOJD4J+U/WBE0T+Uy4fu0+3Tb3njWEaITtAawbRakDXs0ClDFITlnEln3NB3bv9
gy9427grbb2M97n4c6hsz/MgiJF2apo9xK27FX04mLv8rvGlx9xrd6Jrfb39UQvB8/Kb5tz3jUbz
bNbn8jnKg+0YbHp3J+j3tbpPzNdGrVcuxgvJyim9RnaNpCGrO+/R7H1zpKwbiWdBP8QIPbvK56CM
N0OxM5LHSHilyEun5soaL2x+jgfIPglqEwp72rYXt9MgK9WuNlLpXCeDb3dG29My6yr72zO54ElX
VqZod2HFSNTWGKtQOk/jgp/cJslsp+XoePJgKx/kw522JM2PAP9gIaJXZA4aSUh5+VHRSudKSuwy
d2T3gbbgvt4k1YqHLETp6V2lTM+qidRlNnuyFuWi66nSOSiNrRa2ke0XYYuYJBDWNF5LZy/449Qm
RbSxJrD3vJRUwITbaYMrna2u2ri69whfR6h9ltofkuA9CN359qItPBy5P9JTpE3oChLH0/dcrFpX
GlGcxqAmZBJqRft5zP4oae2k0nCnads+E3am+7PJopMVWafW7VecZqEsMt1fSeRy2HJjnh8ZoVHH
uukV7L/k7yH0vg6yuSsS8U6o9fvcUOwBGFJUKntuTrtQEv+q+sHx9PauyM6GIbwGO/+Uv9Bxfnta
3vd4EnaZk4lNS5ou2rNQ1cRtUhQGyYOsLjdKjE31uTTPUreLze9h6G9J/ZsUqqLfjWV7tE6UwLTj
1zYf7Ur8HXTqKaTHzLXWPmwpgPBhgHyBFloQNM3WKwbZ4AEZY754vAylZ4fesAmD3DaMZus1Jkrr
ELzEw776qNrptOXQOAV+w52Pa/kcaygVXazWZiefm0ZDPVFoC5DpwlqVY2m70ZAFKRRkL1MT6cwh
O01KgS/JZ7X40nfhRqtGUhnKzkW8+PYiLwSs6fcBhoMNex+LqzBQfFNJ5HM6Kpso8TagXaD68ewA
8p3c/E/WJulpmSszj93rcSVer8B3wsIloWnsCo1njUcr7K7vBdPuSVn8ETo//fhNArEciLwoVL0h
76+NBroe+YYxyIAqvmipsQEevW2Eh65u9nq6lvVZwBhyuvAk5fo8vXfmVCRq6Te15+ryWRLGbTaM
xEjBRit1O4rDBiIFx9Xzgx48esFfVh7eN93fuXToFChIhm5lAy95EYkRqAl4f9N8OpvtXu+kYpRH
+WwOd1b1tWs/h8anYU2GY9EKLMjggHiNwA10Pb1SO1hIvgryWQzjZ6ntH5QyyfaaWf90LX0NrPIe
887+mzqboNyjLvGuZWvQwySLiFjnpCLzXe6taAcifAeP+H0vVp+84CVtf+XWtm5Ue7TErRzXUPgb
/NnYGMVap+bC2Nmh6vSaEEkNzIVVxrTr0zCN1XOW7K2+gyQosbX+MzxWt3fp++YRcGKXhmaT7Lma
ksZ9hCH1KHQgVLxoMzRCTZ/kSUmjT4P5Aq9JiZi0bG0BP35JKmGFrGg64mdPDlq0uWhwLvO6mT88
Q6Mdc+gU1POYut42qLP24Ial6GQq7QS3h7twV7s0NQePSmUUiEXYq+ckE09CH3+OYFG8bWJp5abe
FPB+wDd5d157baDCipoEqnoW01p7qWRKvEmXCXd9P3Q7db0KsGSPJSSTxKuQ/tKZvTSJBa1j95zb
AcV7rd7oxmuuqRuvXil0Lc3dpaHpQy7uMlIjRiHxgLkrYIhJAxu509tTt+QIbHWwkkQ4mgimL7iw
YDZl3PZypZ0pBhX+s2UAm14BLi1tcwoA/9qYTdcwVLkhJqWGgX475I5f3VlCdJTcajeId7kMlnjM
H6140/TPltbeN+VT3rx24q6k6eX2cJdW7vJTZhMqDmYbJKAnOCHjbSZXzjSpgZVvrbVTf3FiOaS4
yKtksOYp+0GrBt6MTGwcwwWWQgT1Kocredmluy6JbG51VKonborZ3cnSiwICAEM7u0kdx0i4Vtwz
c43UplG2m8xVPMQY25dWTYwYtHtwp7i0pGSNkZ9M1V9rM1icXA5mOmNhKH5H0KtZqZKlraud+2af
Nse2Ommvqw67ZmR2DsJc5w4FdIfnDLluYzy6/nPshs5/W7+LwcxSFkEDxk5sLe1cRrmdhD9UGBNb
YeU2s+gkF0ZmSSwyaUkQlcyYnuzl/hD4L230UR5xDhtKsP9blNkGzxov9fyScTBXlfqrMz/cEY0B
VhztGAuiEbQ/ryOIawGxEa1SP/vWr1IagYN+H5WGV+ufD29dCilv4R3iTFLDMzuQZbWBmmLHh7qq
StNsa1huuUUEr3igdWxtXEvJnSlbSi2KVk+QfDMPMPKqLkMx0M+d+F2uIls1Ho3umFbpY+x7jg4Z
bjToz4G+D3U70YyDWd+1r2oEX9I2XSN5XvB6Cwrut9uJiAbQLEXYqNkYpnC+nV1eb0n2IpTuxigf
rWGt12PhxLkyNNteTdmYOQAP3EX3bCqv0Hl//OqBo5C0AUNEpn1eQo8o4IujO62j3Nt5SFodzJn7
8h+c5cLIzOu1CU/qe4V+LuXTYJyM5Ah1Svfh7nLIhMHUkLGlKg4iZWYFhuTadPNGn7YvZXqb/Qt3
+cqRtVSyAgTAKwRRa4L9vF2jzWtfG8h1nIs4HE6d5r4K8JdtUPtRbCNORTj0LWgGeS3ld1Jrmvto
jCAbB5MV7W7P6kK44l0pA1fhqJmAptdbUAGtO2RtbJwl69XQRlvRd8VqoWzRCMlwIJDiRGA0/f3F
jWQIur4rjNog5X4H35MiH93q+fY4lnYTDQf/MzEfR+PlkZRhwlLIsPnSX03+rYnpfZFWIOxrhqYH
+8VYfMnvaaYpjLNSfo98czO2r15zbpu1MvCanfk9QHDp6mga7FR3Y6d9SrzhMQ+C3624ciFdW5xZ
sNdSM25LNzPweFpbe7tCSNX3/9xenhUj8xcD2r6xi/SkcQ5FSs20H7fBfeJubhuZpuT6BUTukwIw
DyBKOLjz9dIYTe3q8WCRlkSNckvckx09GpRtmY2WE9C14Qeef/DNei0fOlsrg7flpLdC+XmC88Ns
f214lK20ansD5ZXwUy1uFOVHGNyHr7dHN/3IxehmRpAGuDZCwNJ9mHbfdGqE8kEZBlvWt2H/W/K6
gwDJUdyv6cQvyhnrEKESH0iYkMm+thm6qV92iotYbP+5054FpdxYJXHJNHcKbRlIqvTcgo18q2WK
4fi1k6TFNjfT6j5PjO3t8S9OMke3RY0QpRZxtrquEEpRXfEtQRLY9Rg8ZG86SLWDPsNKfJ6dmP9M
9YWp6VMu9ng+0EfeRChOhqK/p5fBriRpJac8y+v9YwI+J84YiWv1nFp+QGWi03v0GZXqQSaM6HRd
F/roxEFoC/qX21O3aMwCPkC+csoPzA41y4Tcvc4xVlb+l36qHJU7wWvgf7wz82atlWhaiHeOCsYL
CItIr8m8e04BkEO9EWtCcnaNyCnT+3hcU2dZXCJ6Dk2STAxr3ipcdnkVaUYQnZJa+KGFxvAsGom/
8sxdcjlWinoKJVwgWjM/8P2g0CIlj07imNph8kBYqW0YxhE4a1ZMLU3a1MZCcxnXArierl2uskY3
D0O0BdV7yXXSH9nXj7vA5e/PjhNwFTnV4CI6GRLM7co+jf2NGQ/3OaK8XRzubltbHg2PFFqnSGzO
W+CtIm61tCFW9QjKwCpFac1y2nRNHHFeaHjbRQB//mdndp9PxcETIglpqDg+RVll+2LtGNXXAqJu
yU12kG/Yff674rl3e3yLjkFCHmAqJT6q4NerBWFqwhWOWJS291VXgdn86id/x2O4cqIteTmCIf9v
5238F4GobIWs1jwCUZo8lcETBIi3x7G4TjTAcFxONJxzblIz8gy3ClAILaSHPCq3Ftyo1hrZ0VL0
MS6MzFy79XnOyQVbNUo3bvS3b8WfpEiv7Ea472pxJX8ypxr/xyUurM0c3U3SrmuGKdYNu5TWQl+r
7MhzpO95tdczng6j+RSLn3Qaez1o3GrVqarijoz06MubwPsxtfw1d4bpWBLSZi9UWxrRqCl+aC+3
537pPJ+qqCQDwRvQV3btQ4hDuHqlMvdp7FjCD0CvW63+W+gMWxDuKuXViz6WF/xnZi4MzmbG7Co1
gCiaaMZLs6bqF9aRnQ4r9+PF1b6wMtsahm8afSBipW5+Q5K4hWNYtD5r4SbO1+oni7tjYuWj2gD0
c67QpfhDIPSIZ51aw/1lRYe26n/dXqPF/XFhYfqCi/0Xur1UmwUaqF2ebfMyCTeKmzthra0VEBYD
CkUw4DtTUlWZPuTCkJ9UZlDJKOda4Q8X/eSou+/g2VjNLi6uzoWd2YkmZkHnaQLHDIrdoJ+dtD32
wdHsin1ettsBHuj4py+/Nk3qDP0RJa4HI/TOdV4d0qFHKb5ameC175ltgrKgAFDrTHC/Mfzw0GnG
J/jv6IVv9l4deCthe3E56WOhCw9QBtfa61mOeOfoQgtOIIWBKS/uS/gEu3xlA8xeIf9sM2hZqDdN
KN558ixVcqsb+zE6aUb3rfDVsxJUuwwl0gy+Tn0XGsEqYGf67vmNa2raBnPI4EjeXY+Lzm0uYzRw
nzxIETrh0Cb3bvFNMBpHK456lm1UtUHngVuLo3+Q9e9tuFzDIG2BZwDE1Gy/Z3SnJwjlYVt4Fsb2
zspqxCcbB12vlYfq0h7519K7B5CuCpVQiqyeNBb3fgroowRUrj3zclnxkzVLs4wZgrk1uOwJTxLX
RwXqt5iGYiFpHBHtvBW01ZJPXo5q5pNWFCWBL8SIdCO41wk/SvO5T/+6HcYWx6PQ8UT6jNznPO1J
A7VPrwG7rO72quofveohyuDWGauV+4q8tJ8p/P7P0jz7XQqCJ8ot+3kwHYRrLTsztpa7EcpkI1X6
3143PMQ9ZeEkeR5C2UmM9GzE2bNPa5k0iofqr6qJX6Ow3XmehGg5Tc7dd78bD1BiWXas9ne+UI9w
QKN6O4pr17p58eUfZ6Y/Z+KvhN13zjHSpV6cNAGfn3bja6gpdhPsy+GXZPoO7TAVFa5GUx+1xDz6
Xm3T3rNye1lcqCk5bUwXMhporzdyA2tUJ6sGmwn5ub0Umjr9yInyRRml4rGERH572zEWnc8g98ur
kH7dORUgaNI+BIuL88VVtVFFWKTqNIGlJi/WyCgX7+roPdB/CSeebMwBo60+KEooYCtzn1sh34/w
kTpZnH8CrnEvmsOr6ZVbKFihpV5LDi5dFC5Nz7yy9us+HwopOsWSlTmG1hpO38prmtOLk4lyG7xf
vLHftcfJox9OhV8Cf15MO7mpH8RVPfglDyFjAOcX2tNTm8i1h4yuyH0kc7nepvXdaKR3flQeoqap
bBK8K2n9pWmz6FFCpFGkY21O1pFFSlXAYchDXo4+GYhPy1m1Vr1dmrRLG9PfX1x85Bq6Ab+bxuNV
TtA/1HDur95JFydtulpNslwTy++1EZgs5USLLaJS3e9i70cO1ZQfNLsQ6urbG2pxyi4szZZnsFgK
zTWxpPwx09QW2z+3DSzO14WBWYTIC9WNfI/5CmA9UUp0b0VUG1auMGvzNbtPNPCnuXSBcl4ID0pM
kqh8GNod/L67/zAYWEIgA0XChIzt9bpoXVbTe8dgIETOkpj2jNdVCfXFFbmwMbufuHSzD7GPE6fC
a1shm+evEbctzhYQFYAjE4JtjhhvK5RazSSKT0WUbcuq3tcKjBI1yLm1V8IcvDadT7x1YEEnC4q0
5vy9ThecV6RWQ4ipgs6WfS50ggCLkqS1lmQ3Mm3ZrefSQxqXwkZ162/K4D40cVgetTYKNpkoJFuD
qlZpCvrHHfPq02aOaQgQhg9Q153EtoTa8R7I7Dq0ZXkCQO1RrKKURPy79hjBQ7yub4TwJEoemkHq
IfRe0d8oAERm7pdysBG8EYzWVtEZCHTyC8ewE21fXqPpXNiGIJF5RrypI3JVuP6OwJBa0cjIMhil
sKuFrRXJKAO/fnh7XBmZXQ2H1DPflNZPA6mtQBm2gRnZtSEebptZ8F+V6oXK2QSklevF9VjQiArA
PCeE+dBAAQdMfL8RcGUlWZu1JUvQclIoQYd24hO4tuQmWlXqApb4ji3N6hu/yXcSlLyor9we0/TN
sxeRinwb7yHAOgxrFlk8IMK1UPOeJiMebORavTfSNrNHofpOMixzEE7ytrdNLrnEpclZoLFyPak1
iWzEkMHr6w4vsRpuvFDa3DazOIc0+VDkeuutnTlFVEpeOkoDq9XJnd22fnMo2oPfPGlavKY+sTgk
g3ILZQpaGObXYXfoTGiPiM/q8FofYu3zWk1rIThrYJygHYMmgXfaNNiL019K27jRai8+xb6e2iks
AE5vlWvv44VhXFmZObgI1boopUHMnWnXN70dETbrPlt5ni5aYVWAvdL5hbbK9Vi0oiwkaQzjE30R
fj2+FOWDWRcrZe7Jb2d+DaXWv0ZmQ0G7NEhML+GsyYyOrqPok9iV2sYPa9MO1Cze1kJjwmcdrrwg
lwdHrhvJGGBp89a80G+A6lhk2UWpDzYiwghZ3XUbo/n4A4jx/WtnFiFiwfICvWUS0zw8WOkX3+hs
K+sdo10JegsBAkNQCBH6oAqeCx92ZaEChSnjEw08B6B2BAn1UY5lKEIlyR5Qmb+9bRcnEDYLFUpE
MiVzFLZiNaVvlGl8qhNoyOlhE5o/VWysuMcc4DRdECYJQOL1pKzFH66dEDLXUY5pVD91vUcQlzwb
EOHWiMQHX4Iau3EfO/NnFxrfvNqF4O/eh1wiCoEZfrakrVDlr2a6NvKFgHX1SbO4qFm+5pI/iU99
uW15EkXpYTrH2iZYea4sLum/Y9dmBXIJFflhaKuYDqDX3lUPUtWR7sqctN8lTbbiP0upArTlkM+W
earztJhtd1+uaqY2j0/ZINRfmiQO74pO8pHdhQ9KSJL0bOZm85LSwL0dwyjcwMzwl9qp4bloU+vb
f/AuuF9BLiNzyCddL7ueSHEWjngXLZSfBbDZNvDcTRp5K4fPHPf75l8SFDNTazOtenP9EnOU69ES
mGN3jDubZFhD4NFSMB05uCx3J4bV3lWbfasqDqowavQnoQgcfYqA4vgrzr60pS6+Zd5+r4xtFPcy
jhVWvOqAJfh9ts2S8+2pXfKqSyuzmx4MAHI2pKyzGH0VMltV7ZYmXu37WtV8CWvBO/t/UztX7Mv6
BIJeraCQaTelU5f733nlwJcBSHX4ZOR2427+uCthfWlvXtqcJUZUpUoqxSRciLmyTagCJGHlFMkr
Bc6VC9nifgHuMIECCLsQaVy7aB3qiC6IrFZbnOkKo2ZKQBq1eym8k6uNL3wSjG2ESGP76fb6LeWd
eDD8a3h2YcqVjvM06JjXqW22vUdceFQgw93p9VtBEAQsBGtrbGOLznlhdTazOSB8zzcbwgNQUgH9
RNeN1t9Di1ZAZiMuqUO3Odcr9qpkqNoRn4nHDMVi07a619X2y8UdQKEbjBOi0QBwrleurUqh1CP2
fCP98JVyH/HSqewxF+w+FtbcZHKD+QUHBCaUjCCqJKp618bQrUiEVk0TwOzNtpalO1AyB2/c1fon
Wtjdrt16xVYrfoT1SmhbmkoQdXC80EKjgMK4NkzDgO4ZQZWc3PyxQ3E6BF1Kb9JtZ1yayskCagja
BCiZGdFKKdErw0pOpaH/3XTiZ/igdn0if87Bb/XB2pV0Ou2vJpNoAnoLWr1JJgB28OsxDT2ZZiH0
+qMRO5QsBVHa+dx/K+noKereq/qV4S3ZY2gcMqgLkmpTr+0h3hmHPVjPo9xY2a/UQA+OkOfBx++H
uzbV/qJ8ZR6ysFpVDnjnNowUwC7QY3OidpinRUUEO/tS7Lpj3ejhc6L50Usf6V8DdbQOaYQCs1L8
3dSiTDNW2J58XdPvLETkVrz33fLyFcQ2QNDTduFNfT3+Lq2Gphb8/pg0CvnYH2mq2bFV7K38KFLo
v+1L72I372eAT3Rf0ykyURVcGytber69yGBx+0elDbeRqj0AiDkEqb7ysnl/6nPuT2R5wNR4dL7L
08W0G0Cwjan6m3rfPcAf6gSv3mv0oD6Hj8J9+Zr9rH4OLx8eH0anjlAaEGi6mV3nFGHsYbQ3++MA
3m/oMscyo60sRHbiryFUFqaSRwDtZpxNbP75O3cYK7PJkno49pC1WAX8y76dSw9p9OX2kKYlme1H
dBwnmm3LIIc1R8EaSaZLyAQMRzn86hXfwjXsxRxXDmQRGD7ZDjL2kPe+i54WpTWUZ83hmJXBTjC+
hFLqgF9zwiw9QWa38VNu+bnhjPI3iNf3Hx8dpCrTBZQMD4/6a4dUxGaMs8Dqjzz2Zaf2EuCgcfHB
xsBpiDQxkgAk2UlOYn7VrXspgI8ScEIlalu9hlAoEB+yqgztktTV7REtxLOJDRWGA5R46PSexU9Z
HtOxqDymU8/bTd3qxabNu3KTZnLyMzAC8ZSxHAcuUeL2tuV3p9E0Sh7bb/A5iE+mL7tIjPijEQxD
ovXHPG7fOCpwx0JfeWwvGqFDn6hF9oV9fW2EvvhMimV/OIqRa1eF5mBElj96xZxGQrMSr20OI3H+
Ih2kWlSiJhiOTfw7gudP4nFidc4HO9ff3AKEMu2ObyiEeSYpkz21bApxOMb6L0PYaVTF4vhetQLH
bNdgJJMjz7YxW2t6ZtEvAYxkmteLxdEUuH2COhiPFBb2Se59bsfkflD+hKLsyLIjla+N3p8/7hDI
KoIOIgRzYZ05RN+lQsGnEIL10HZVWAPjDbmSFYdfOMC4dcFIOCmn0zU928IWmCM/C1BqzwHIRMI2
r5Tf8ZA/Nrlx7OJ0xckXwuFUVoQNm47HaQWv5xFVqLKMynE8pkFT/jaTuGltcHnmxw+SiUdPnYAP
kMzO2+yrPtazUNWGI1TYKi3+FjGDZrSnNiLaZ1It/7i9VEtRAwIF+AinZgBKBNfDUmq1s1xDGY8S
7MliflR84VdL15UR7api3FVa4Nw2uOCP3AWmrBzi3IxyFqYqhGeMSPXF46jVW18at2kEhEr5olf7
RN726obq1IrJhRPzjQ4YkiREwSGduR5j3YSVkISY9At/V1vJVujttPitFCtzueCQBvT+b31DXAT0
2VYbRng/Jb0RaRhCmNAdQvVHlhn+Ltd9cy/EavxE41mxcpAtLOBUBgG2TCM4qemZXw66FlSpIY/H
oD+bVbNz42MkabblajwbfTv5IEPD5PlX9mYOk/MGV7UUh0GSL9mO7rbeh2tH2dJEXo5Jvl6wYYhN
mnzU8dhqd0Z87upua8l7PUZPOl6ZvoVjBRTEVN8BmQ15ySxUpZBLpYgADkdwVHuhAlWctNuyc1e6
YBdckCcU0XCCvWFtNms1dCTpoObDceil0A7c8tyL27Bpj3W+VttcMgU1lUi+j2AFLuh68pIoKoM0
STnDcieqo1dBTURbq+SNqXkrt/qlybs0NdtYGTwoSiNhKtZepEiyOVnccSUgLvgCeD3KcLAdTADF
mQ0ohUSxDvvhqDeZLalP6q+mBQ9h2PlavnAhwhPaKRjQfAKxlzrzuoQR+FpE6HVzxRZAmMrj79ux
7316hycjlzOdnDcQRO4y12sj1L4sIQLCYLz8nAXPrkfX7udcvCu7YNsWvh0Y95H4+bbVpVWiKYrY
h98RcGfnJD45Jokvc6RowmALwXhQFNQEPToB/4OhScBwoq5EXWy2l0IlVLzOYHS4g+cWG6jpHM0K
t7etLE+ihonp8YqdmRlT78pBF1inPAs3g/Ancv/qdsFT6jR3rfA4rKFkFgIsJRfut3jGdCrPzNUe
CTkDAuYjCIeNJwJWTWwhMvahfF8Ow72vCCsDXNjAGOTVAFerRAPqzKArZqMfV/l4VHsNMG6WvQY+
gAkXjMUuH+VfK9M5vfNnF0QLhBvKG9Dms3ozc5aMKnrTV+OxKNTuXjHQheqpGjpG1HWHnJYpCLDo
kg5K3zxGQa8cFDFIn3Qj1ks7GKz6GCXjWo/iwlak9M4lCNgzvNfzrixZGoVBrmsuW40vcke1Qqct
8jWxgIWNgRU8CP6ZqXA8242kj1PPK5rx2N2L5+HvNXGhhZsOrKqTAtzEPQJj7fVmr0XTU8Ws42rl
GvvSpa/oxYx/xUZ017nIw0deHd0pfbay2xfiJY3tdC4bZO6QT5/tdqEhlOjGwNRBHutW6aYdXpKU
owDWr1Wi3KU3/KW1eRmro21VTdIWX0VqBHqxwE535mb4ZjZOdif/XHHVxRklp8P/BBki6fWMun2B
D1fMaGnURyTcD3QQHgpX/zw0v+L4ic50upoelGpjjNBQHwsYm7rwVCRc+jwn0V6QrRcPgfJBud3p
SkQSAcbgSbqZNNfkzRdPLH/URzpq8SNFeVHlh7ALbXV8DJO14U/Du96pcKzQcMH5BGUq9D/XdjwT
ARJZIxLp3atqfTKo2RfxQ1b+0aT6Sxiojmk9ufq9gPL47Yl/P+8YplwHYxPKjTRKzgwn46SaULDK
1c/Cam2P663ZOrr2u/zha7ZfrfXKLRmkaKdxSqJy/q7DZBD1Po6KkkummD4SIynANqxgfmpk2i26
uzCXuk2sDSsPhfcBAezIBFXDuaDCnUucddbYpUZNKNTjr4Kyr61PY7ASbt+fJhM8ZSKngXSQPMZs
Kssmpr/Mx0SWboch2AydYqvWFwtuN7HNdu6Hcb5wok6l1jdiKgsmoOula4y4EjSVcCDGsnzIVCq/
vGD8H1IerCRo3pfz30xNdFA0GZKcnN3U6mFUe46S8Zj/Sot0n0Aw3qjVqax7uy78TdfypPRSGqz8
Y189dnVxTsaTrsYOHDEt5f7OUWNpZUWXHAmHNdkvgPD473r4EckkyU84S6XkOz0n9rCDyq2VD5V3
gvXpg9QiBALetWxRUOgT7GWeMoWc2dRD2EWObvbYCX9oUGzW+LLen4zXJmYDovxSupEqMcnd13b8
qXz8PUQzEF05lCDp9EPw4XrCEHXQ02J6K4NA38G5w9bzmy+CEaygdpf2AZVOgiYpS1rkZ7GsbmjJ
jryANznoZn3fgDO5y8vHfu/p59vB6/2ByIguLE33n4voPEKKrykFlmQIp0Kp2VlWsKH36Dh4Pnyi
Kw63Nq7ZWaCSPZSGFmuhcP8bZjFPcbRhi5To7UEtRSoAZnQr00iFms5sr5UDWui1OblBGm7cON/k
lP/6wV0ZzftCOB4NaoAaEYfuVFC9nrw+10ruMGQXBEKGDv+b0tihP6SwlhSbzv8bhaJPUp8/dZG3
VwS7ClbZZ6blmR96l18wc3j2bupyneEoqMOd4FenKWpannU/RDteMbFYf4mDfBe4GzneRjVc+WuQ
08W5RnaCeQZ6BfPn9Ry4TaV2bc0ciPmjCdYg005C/dGO+mmeYaPkGkEWjjLotQ1NaOO8bsl46N1f
6fhCz9NqAn0pcrCOoBnwF6ous33QwU1Yc05wS9m0h/L1tj++f7Pw/Rc/PnP7RJUrbzT58Vq4j7KX
3H8Ydfo1t7etLG5lIGmk2LgDkRC4niXZo1yZBy532/LgZo4mHLvMDkun6Xa3DS0dG7xfWfOpXxdI
7rUhcTBcqc4xRF3nQfDHp9iNftPb/0WRD67bfp60DmwjW8kfLjkaaQ62NfFqqhddWw2FuI06MRKP
eVQhR/ggyE8p+Pj/MLQLI7M51MQQHI0Wise+tb7kXrPNeljg4fHKTdkxI3lbQo4PLepKwFqKi7zj
psolmFNGdz22YKhI1ncF8b78rBvPetHYivrEzIYh74Xy6+1BLs0kbVuUVyjtUXaeBQ05zgecFWtW
3X+rBO8o9NUpEcK722aWvP7SzGxQqeXXReHn4jFIt1rrJOExTMlnf7ltZckZAQq8dVFwVs5jsGdF
sN4ppXj0DrH0KBe2PuzarSts0j182bdtLU7c9FylMgrufY5oGQpVLzqZ40uTyR373lYKv1ocL7et
LM4b8u+TgB7V1zmyxGrSoqI1QjyawWGgS6tVniY63VXuwaXRQFcDCQ/pokku7drpSvgnw7KChKog
SKj+JN3s21L48+OjubQyc7YyVZKi8Tvx2J2b6rdkfBOGvfzhvh0OCG7WvOvJhELRP9u2AfDNNs5E
8TjI98Owr0XHbfZBs5KmXgqwOBh1GXr2KIJOE3pxVxJY/XwYFJHO0ceUMahN5fQe5JbDdr0yOX3y
7GSHcQd40aTxTIFmdtVMe5kEVy+0x3Hkylz3UWiHadl/ur067zk2qMnI9DtxbOAJ6A5cj4lvF8tw
cNtjkRwL41uX7tzsmEJAKn8XpC9lsXHD++G3+tyF+yQ9BlB9xMPJ/BQI9/4hozEpsl1H/QmjZBWv
nDILmczrT5tNtzggMdfTRXrM/mrv4s3LuB9238WT9v32FMwJn6d3ydUUTPvxYlnDyEpd08cOLOWo
onbQ2irZxrC2qXLnV7b1vYvOqnLwX1fjydvF5f0i/zv7s5M0YumVrsV0md2hJay4ey0l9WzL0r1W
HZLwqxo40jfBN+zB3bmJE3zOhOd8B1VNKcS29TKioi54p+gwqkhs/K7lfamfyvHB4x9ntrzzX8OX
3LPTujhUwn1q0rw92m66ErDeKC1uDWPmq6bRtaXSWu2xou89uC/DV9OVbLl7rSXdjqi0GIYdkm9q
/N3Ywb7+O3uokmznCS9BuI9AkIfZndl/03L/Tj1q3jepeE7Tjaamdp2rdMRtYjTstcZOzddQ+FN1
UObDKhGunP1vFchbw5iOmgtH0P3esIre645q+kxxsM83o6JDKH+YyGfQXHCyV/8X6h93hrsZiZdN
akdPWuborEJxjMHI+IfAeBScCF0Jc9Nad3Xrb6LwSyY6hX6sn4Jzf+fdy1sVhjer2TJpNstS3kvJ
p2yXPQu9Iw9P6tm0IO1/jYTHXtzndvep/1JIdhA9tY96ZGey3dP2J59E98lKNrDdWP7KRCzkLdkR
IJuUiWZq6ra+noh8MAV0L5ruCGMWkL8hqbZ6WYx3SZF5jtmn8jHM4sT2FP0pHpLuc1I1oQOd91qj
+Rvty/WKQBoObS33TK7msGtef4gUt0XTdkF3HHEXMJiOpLWfW/LdEyHgWNZH83dhqHYJkCIrpG1s
6VtFvLOGHxGKEWGnbHvNHsix1LYQB07cRVs4xg5Tsjf2Ixsi8qIRnHrf6OXBnDL79MmaybGu9IOo
r1xfV8cym1S5yeQCvWdwjUgB+o7xDZFQtkX2pBy9aNt7qDKgmtYfrGYTJFBt+WSLKU1md5H0FD4p
BkJFh2AbtPssclx502Z/Zzv/ngSjoZyzxua4sLUP3+CYftBnXHYotnAYXU+/n2dtp+hJd/yh3j0r
zx+Ou9e/PpsQ1DB4VMb8uluPrEW5S+R9bYJbz5ypmvF/pH1Xj9y60u0vEqAcXiV1nqQej9OLMLbH
VM6iwq+/i3POd9zNIZqw74ax4Y0NdIlksVhprVK0B4+um2Epv43GXd8QBE2JLHf7Dnz/oGFA1zhA
F7KRfNz752YgES7HbEJHyfKoqMoT+MD8ekqe6tw6VunqN3qH5mWYMfDiY+ZlqLZBHBe7WvfOo7s+
J3T5ifzdfdKBurmg/T1t4z2qNueYlDjUINWMkAC7qGy9WdtX67QZjK3hnpzxPFVoh3bsgCiS+/vR
gcTGohMMsEkM4/7QRNKoBqauudV06rISPZBZWJcUxY5NjJrH7TN8D0w+bN+FKE5Dmk4z2450E3wH
+9yBSN2e0bNS25iJW74YVhpigAz6vp1QNZZ7OhVfad6E1XlI3op+8ME2s6eu6o/G69QdjdIMdGve
6eVe8pUffSlsCOswgJODwig/vzIm1K37ZJ1OpEid7aLQbVVpfVgS2w4rZcjuaiV+QM84bH5uYmCJ
1YaDSbNQ6RfPb4tKC9YeI8RqMAJsWzSUbE3QUNxhQD3IJ+aq2qQteFaXskSeZbURMg72ttfN4Xx7
Ge+NYR82G740+rpgnj/OI5wKMHJ4/XTCHIito4P0cQRPqFJbB3Olu946gF14Xl5NJfCS+9bLtq7n
Vxgh5GK4UgNPZspf9XaVPP4f4y8d3TUo4qEIAkwhz38MhJzGtnY6TW58rrzdUEcaMbdjX+7RltrS
U7IOEs9QcJwQCRwoK03CZdWvzdLcAm/s5SpE5l2wZkfQR/7LojAVy8PwsvepeNcSmsGZlKFA93sF
ByBJdoP+4OhF0NNdgZrzeKwXSV82uyfc0aKn8o9AtuQL1wMQycrCXDgsad6A9dgFhMDaLdaGym6s
4G3HeSGnzGgaUJXje7E7T5mnYsbmac4+q7M9fKx764GoD/3P7jNmt2+JJjESzI5/XNsfiVwEGBdu
XK4EEtNs3wf1T/SbH0ZZu6NQCFwWNNii3ggk1/UGjsTMXbvWppPbxH65fPdiZZuWZyOhh7H8TmWF
AKHWX4gzrsVVZrk2dYI1FYfpXrUD97E/KJlfHXuJYghsOSgj/6yLU4xFN5c2XyCIZi96XcIb/eUo
dyDpktwpQbQFvbgQxEVbY1/YpePCRhpfy934Fn8rA+O3CXyn30uKG2IVvBDF1nyh7IW+DsCQQ1T2
1D0Zqq9sxm0Z2tvuiAfEkVxl2QZyL9SKvGvjzBC2BOUZMP7pESwSEsPMTvuDhl8siPNkMgO1Badj
e/eYPNHBH37QL2OYHNXteEBD2/hFIo/dmFvyuEAlT6yur+FLnIYtwAHtS7kzdupd4isHCx3FMqqH
j3miK83g63ZVO3u16SwTagx7Oj70M3RR1iQgetsu1Y9vXkjpOHipivs7Fn6bBuW+SvxqDdeTjvFy
R0TeyUnZuVvVDx26Sb5LbplwidA51HLQCA4Q8LVGKnNaVUoM8ws0wrHoYelnza9kQEJBpgE7eSGG
00UvK8tUUXCZyQkj4Oq3oQ5nZBrolk5bD1MrFoxbwKw/8FsFEhdItkBOQx1F17KMPZlmvnGzXWLt
3HWRXQPhVUNGGdUwEE0BBH29i005kmygOsKF6mDusjvjVBe+HWSP3eDbo18fio1KfSUyO4nDK7Yo
DDOmMhA3CEmuJQ9gV8nBHwIVRTaE6ut+/OpZmEBSndx8AusrUEfNN3CmBZMpY6p/7znnLyMjsAHC
kaFL+Bi1WIe+GWILz1ubRGax6+0vTkF3ZnW3qo+WAdJZ8qMzfTMDG5Z+r6VpaJLTiJF/3aeFfZz3
TfW2xNz/PUmsw/pt0NWInkPWG8pZiTitKShiCwBP0nMz/VbW78v0WWKJRHr1R8aHJrFMT5MBfTfz
Kbuz7D249bbFKXmw/XkPuqnIfvang2zuq1AkczbB/oU2EZ43SFUqhzQalrXMr73+MNc704luL0vk
TKAJ/38i2CdcPFCOQfV2BALrFL+YwbrH6LeH+ZjIXDGRD3EphVNaC6RSCD7yGSbv2fFy386U3Vqg
4cXedeqhH/ZSMjB++ilSnVAJ5K6hDICEgH3kemF6M5UVWCXmE8gyNvWebFBecB7ae+voBd2eHuej
85T+WLf2jjzKxrGIrMOlbM46OGXlWutaAVO2o6ieAJ13tF9un9tH4D1bH6r+rINIB7EOJwOzxsFX
1ENGF6Lfeu8e0t2wz3dO0OzMs7Itt66kJMDcL/7yXwrk/MBSzc15wFz10xRgXI7EoAp37GI1nO/X
G+XkZEOJHSsnQNzbR23+kSj0ASe4u71x791Ht9bBafzcxUs8U6xDed625+ZTvyGv4Fg6UN89rPv0
2Ib50T60h3lX7PWv2YPzLX5YTv2TxDUU3m201YBWBfSmQOtx+pnF5qDnWLEFdu8HzPHztUY6OUrk
rQFfA1QjZlrCNnKvsIt+xMZgZ+Zt05fh2Ty6GxBO79O77qE/jHR7e2sFjV/QyQtx3NNrZHZe11UD
lOPvfu89D7h5xjbdaKdmPz1NX5OH4vUZ+V/Jgy/UnQupnPHPMUEvtT2mmKDrnzZolwzK9lM+SpJ4
EjHvUcWFpSzVuRprG2Kou1e6Z7o+rubDIsvMi9JMl3v4/v5fiAHRO/A9Tg0x7b4sQ3fXHOzW96sQ
0zZC7dg/YwIpCBSfMFI6MCJ61I7u/99+8r7NQmpQq40t9tP+qs67JNH8vJtBYysJV4Q34J3CFQAI
NJywDb9YKdCiqlf3w3xq1x2aSFHHXmSAVKHNuhDB6X/pgIA3RoL/NHsZulMfNGylROeZnf1gTi5E
cDpfpw3NFherKKOp9atvlu4X1X1Fz+iae7NVoEbRMS8Rys/Q/s/jdiGUU3nbIbZWDFgXsufEN36s
d8uru+v2YMHbOvfqTzi89s9sfzS+IZxQGl9G0SBoB2M3ndHvsrNDl/n12ZnDOOde3+EDlsfet499
YP8yG7/HsFrLB/Idg6z+xV5eSOTe86XvqJo22GdQQrjKLk03/SB54Zg2fDxKqKLmOLhk/ADwkii2
2VkwXy4QHfbnkjy3T+Aa9qU1fKETj1v8P0nc+alxO/VxjyuWf56OYMPd6odmH++bADwl/2SU4Xw5
wMcyEmPuoYn7NVHtcYRB0cNHg/pr7Rtfp4f1i0d8+845Tr/Y+OifdYhIt5JN8RPGgaDN+Z907pKT
OKlMxYGmZmWAIS71bw8pvwN5y3UfWUb3uf3VV9JijjBQuZTK3fu0a/SWouUHfeqobHrkTjVCTCTL
HmdDDdyi890lqrwDKb4k9g8vSXwMfI6nQzr8zEn1hVQv2UwfhsXYLzIQkdATvtgPzly0IN+qzYad
RvfF1BXwJG1Wx9d/VmlEiiD/t0j1cis4VatTcHKvGoWqxRujDTW8ym1wQBkezyUqPX61v2vKMP3k
Hf7FMP5ZKZ9L0WIzW9cYK83aQ/HULQRQui92tyX0U6f9aovvVIPL5UaDtNdA7BtfiOZsxah4AEpl
OH41iu/tqA/A5h40myl0/Tacj52vSyyH8J25EMgeiYunbPAsNY0ndT4Rt9bCVpmBSowVQ5K6EXog
F1I4DzzVtWLRswnLyvad7muILbz8aEojXbY9H+zghRzOGbeWOs/JyEwtmCMOOv1Wqo+jZvpZ7BuN
zcrytfJoLFTyqjHVvyWWM1TweUx1KbA88CblgfcQb939Mvjtl9uKKXI7gMnGABYUVWwAS67Pqoy7
JCuGdT7VSxrY84428BplNDBCIYCrALwHhitIuhYyK1pdZb2ByF0/eo0WtEOkWzJwjEwIZ+WSGnQq
VqwjxDU+k9H1VfswVOfbuyXSbOtiIZy9yhqTkl6HDDd+jrMfCga93RYgMoiXArjjmLoJOAkNAtBf
5S7BiNk7zcZuDwCKzDXAapL8mXA9yF0B4IgiOECL1weTNb02ajXENQclkFFDCA/k4se5A5kTK8vr
ET+e71ES/KpIIpB3xDZ/QxhY6P8+njsMlo2c5xa/r9+XfjQ/zhhP5LdR9qpF5NMQ/MZ/bG+fjtCU
Xorkj8d13WlwNESQ6Qt4gNCYFx8Hpw3G0grdHgxR/RvozqrluWk7tAiqYFftRn8h3yTfwbaOWzpg
KGzhSPJ5wHpfn1sXE3PIHBMXqkhLJ6CW0by6bpocM30pyMYsLHvx00lFU5lWqOVznDQm2CsyTZsP
eed4ewqcchEqZqvmoGUr3aNlVfPdYHkjQZtYI+vjF30vw5TitGBrPmCg3MwtlGFiat0DJlyNpfKz
bttipxNvCarYSk7OasjAIEKhzNpgqhRATnzBc9ZnTIm2QLfS0hd9evX6Q9uYiHt+Nebz7fMQaDrD
kcMfZ1l+DJS7Pg6K2SzFVEBSPhtmaLaJvc/0rg4QGHgSrRcsCtxdYE0H4S1iX/7kidEoo6miqxaz
X9Q2B55zvcNQrljBrO3y0+1lCZ4gNLuimQSpEgZj4LR98Toz7s0YjfdU/YLMK1qtPMy2BmK3flCz
NQSRRnRbouBNB8QKowAZ64ThfZgvgkoR4O2aCiSDR7blmnuhi+F2hxEUcD3mm+z+QRzbSCSUAZvl
Y/ukcqt6qtA97IEyE2OUT8pg7nLVfSNOJ3ueBAcHXBLDshiAsH9gXU3dEjPVpkI7mXUM8uAuSOY1
yIFkt831UzfISk6is9NApIeGEbS5Aqd/rZJtkzj2gIZ2cCmt23TZD33nhWmmbFziHHun+tra2tvf
7ybgJ4zpDX3lIAi9Fkkdoqpx6aqn/LdRGr/LocW4iZ+abv3+Bzk4MjSdaMDC87neIe0cTLQdtVOJ
8QT58gqg+qD5fd9KHkfBrYbpQOQLYmCNdUNer0fTW6vKBwqixTr56njNdlqtEPSnEiUUFeCBHga8
FpwNBqJS7qjqPu9tNCRpJ11p1siyyiEsEYVttVmbN65Hnc0yD/2b62UKaHIpOVDLlbE+CrSTjQhm
ZFiYL/WBXGHU85mkqBWeXLSnDjndFm6zdQm5Hzx9k+S/bp+gKOK/EsdZFs1MahPjK7STk6lBg6Jk
47ShOf+ACfWKfGfjAbJNEsyVvU0wiPTvnSxIB88/WhzR28jT2M6LFrcV+FhPtVb7Townb413k+ei
Xfq+aXaFav4qlEZCCiO4kHivwXXDcDcYyMNFYa5p9D12H1pbJZ8wUbf6UlHjoKifaqvYGnYj6ToV
HaiFvkYQWECgxd9/V6uS2KNo2AWxU1hlaC6Pm7u0zbdlTzBQ1YolCSnR8uC4AuXLhgypPIutnq+6
WtulfiJJsKqohKIdkLT3lIA5urvL0MByW4WE68MYFcDCQMSOKuz15RyWZbRr1JxP9Tr6jPjYu7OK
dF+iK7vUZeRcgmcJiJz/CeOT3fY6zW7r9PpppMD+UK0FoAlBbZmmydNAZfMUObvjgtAH+GskFIEu
ZahxTlNWYyhAvVoZUWcOQZI9OsgOTfPn2/vHnde7ELCa4CUCXpAd2PX+oXJrOLHZGZE7vTpetE69
T9K7PD6AVIrWanhbGnda/5UGJwIGBsRE76WSi4yA2nctdfTZiPI1VfwpSzf6WPQbM3XCBgX0daCS
FAR3Yv8RCPw0/mCUItrZr5fnzXOHUcmaEaGtLhujDo36VXEkoBK8vTAugPqvHFhOJC9Z+My2+WJh
BibcFTXMetRlxhiw0pZvEG3c3ZYiXs0fKZyyN+lkZSnVjShB9dTqd4mGYbak9TH7+bYgkeoBo4nY
AvOJrA/bVvRlm2WeYUSmogYlmsvT2vLBnXFbing5f6To15tG0MeJRw7LMS1rO+UPgJD4ttb5Umyv
bDmckisJQJe1CUHQPoA2zkn72XUkhlakAWD4ZDcV/AZY1PVi1mVNrcHARerRQoy8bkofc7OQcfWJ
riueZiSsUbAD5pHT59obJ9Y9Z0aj9+ySR0ut6dkDOX+j02eiGOAh0uf5cPuYRJcWKHr4WUj/4wXh
Vma0zZhRoO+iqus2bvcWK+cVxQwgx0KMINreFibSiUth7GMuLpIbz32RNQp0Qr9v0m9mc0i6ILYk
ZByiJbkY7eegHRzGlR8ppFCQJ9l1akYgwPlszZsViBL9DsQf+0GX8VWJZDFsHUJ0x4IXyR2ZUbQp
hlxNZpR8Sul3Gy8gMX6VA91kjWTvBCoI1WOE3ShqI9hl1+Bi73STLKY7Z3ZE4rU7oMkX6JICk8Bv
n5BgPczKIfpCaxFMHXdru87VuhFk1RGpRh08N1ZEtS5ADRjkaciFWSn5elugQCUAicYwXBBUAo3E
g5Gs1cztPCudqMHtCxWM/wuc1joBcw5M2CKjMxBKQ90cVSGw0On8EzXkU1/XPaQtg5WUAfJ8GPs0
W8U8BrO+uj9AYJkYktdDcKuB82Qzf9HsgYvG2fVxTI3FXPFKKe29AUqMFaC+6pBV7kMdo3mOdBJF
EdhDzGcCXTsiUaBleYBxWwIdVfaWEcXgCbLr1zKZg3WWJRWFO3khhXsTK2NY27aG3UA7nkHRTgkH
e6pRavuH1+pqOdz2ZeqcWxmoIyLNXNFIrNWv9oQUoBO3UmCcSPkdHBWySLDxKOBdX7HWmJJ6zAg4
e4d5Z66RsqRPLaGACRSYMPDgGQDw1X6LuTidS0+L9WhMoUKCJNmvJdj+2taQ+L9sbRcZQOZ46A6G
RoCXCS1+4H6+/qBKLzs1bmIjWj3EaPHvpdCD9AGUMWscNX2JuS4T2f/9fURAgagCKTygULhzndta
z+2ysaIC9DcOBknS/Llc3hKULG8LEqgpoPuMghyuBvq5uLX11eKoA+ZVRIvy4KJrFByQtiQaE+jo
lQjOZGbr0qAgMdhRsq7pzq3sQ67mFJjnwvJhbWrJigQWGtN2XFC0ORYyhDw3I6FTkukuKJ/1OiUn
b2lK36jiWmKhRfv2zizNOpzYwIhrnXAXzPUaaG5FZMjgzYM5oEvBISwLnwV3wUANBEqH+wBzyYnp
bTjxCyZBRIm5yRyAL9GxvWKszmi+qBgLfVsXBHoOYfCvETXD8+GVDiR6IxiCOytCNLuryRBMIHHv
flTLS18kWxWjdfLP/yAR1AhoEAA5IXofrncRk98JNWtIXIj+YiRJfhxL46XvBgfN4Zgg7RRpcqCL
ooQrmF7D28IFL4KB4cqgM8A7a5sqp5fVkpM4zWorss2tFb8aoRKo434aj5kMSyW6AQCNISePo8TI
d26ZLdykWFUG3GbF8Ev9+zwmfhH3Qe5Ft5ckVBe0xQAnhgAQhI/X+2l704wUZ2xFAFZtBvVtMF6d
7jyAnGaS1WpFomAzUIUxDAfcg5zh8HoQa8FE2RF6tO5X4s+B7UkOiM/WMcPLhrf+TwZ3QoPrZIWW
V3bk0mWbTe0LsUEV0L3VVRk0Q4IB4/OuJ/FTlspMvujEUEFFCpyldBFGX2/kWM0Tqb3VjkobM0lW
wwn1KQ6swXt0tfT37UPjK13vy7wUxqnHQNJurbLFjmw9rtMdKimqusEA5ubOoZr3U1snG5SRqf3k
5fRIAYq6V/ox/75Qxd0mmoukTAwdJ0Gf696X298m3AfTAo+nh3/Dvb7ehyyZNORjCjuK2/rnMnzX
CQgCSPm9jKWzetlPca8sEjCguQVLHiPD5nQ3i9v2P88EBsT5YM9UtDCunP0wKMGq+UnV+mPdvw1z
udW119urFD0ZGGOKDDeqSqAq5FZpptVig9TJjoBd3xWT5KkQ7eHlr3POvBVbimYX+HVwToA3JQ+K
dVe83F4Buwn85iHfqWq4iaCRtbnoe3DXfnHBohu59QMBgHvWj/8SfWNrcNkRnsJafsBgWMVQVGrt
RHF5qrEWzGu/vQjRRoEtCeRjjMkUj+q1sqXLTBytbZ2oSxiX0UL2GLAhJZgRbRVeGhf6bAHy57D/
fxHBLXZc5/0y20hU7RIAu54nN7q9DqHduhTBqfKCQQbuTCFCVcjOcdGF5KWb2AVnRbbRWxJ0s3pI
uykAh+jfp3tA08TCYAwewyXi/IWpiJG4YHarjjdd5oVa7/gY5quPVGKbRY/nhSA+TesVVMnpqMNm
AfNcUXBG3CkaEnJK56ul5nuGJMkoPDXwXyM1DPOA8U3XpzYa3eJqjWdHTWP56N7dEjdGc7CM9Vki
hq9ja8NqTNkKMUnnuI9lr017DOj6iTndEl9LZHLA+ogmfIRVoNTiTI6C2YUtks9ONDjEL4csmDoZ
t4/oOgF+jE5ZZGAwSoazO8sKxGS3EtgEpQn0qccUo6jUM3+Qzv0RSIK64cqC3B2Hw7evLs2coFan
2JGjfp7gb6/dCdQ0mK8pce0FPseVHE4J4mFexzLDigrQw7hnwPj80SlDR48WZ5TkCwSa8EcW2ow5
D8CbxniqmMKpg+HrgFq5WeCa+9uWQrhxcNZQO2Ycl3wUsS4J9dQMTwMMhRnWRtWA2nLtAq1ber/T
HVnPuEDrwKsGWlgw8sK14VPo3qC5sasj8dIOP9HDFVTa8+0FCXftQgB3QhkBkVZsQkCqfcuLh94A
wJQcbssQbpqHqjfSVfDb+bbivBxI3yyVE1nDQbN+oykjbaIe7Qu3xbBP5Z5U7NUfMewzLt4Jkxqa
0o1YSmGn8cbqwEcIvg3qV7WWBn2/vI71aB1au/aek6KRmDu+ast8QhNRMya4oCMEWCtO/TD/OImB
43IjC+0SOl32FQWj9wsiTh9EfPskedbL19E6U3OUXDK+w/6DaM406a3SrqkD0QZkasZw7Lp1pyV5
6MBK/azAlkzieUMMc195xWMfFxI3QLx2HY0Umg7CGHRLXu/8lGMwVEtzNOiCkGicyRFzo45IgoCm
5g7Y0pNuJ6esacDV5tbnOv96+9xFdwSPDONqBqIIZJjX0tvCzGmN1ybSaQ9y10LPg1RVZe6u4P1E
KdBDKwxUGJkKZuoutGtd66Iu286N4Bn6c/cNXE/byTxn4OWZ0u00/r69KFGMgcICOOjgIzIABXcx
LQCklDlWXfCGhPP8nLthXYPAcd+o8R6DZsPB7sLV/aTQ+aVp/c5LwKwlK6yIzDfCOUy8xLgbtrfX
a276Edo6lF50T4ZtrO5pF7hKWMjacURiQGeFgjxSCuiP4XzhHM1jDlmQolcmezN5dI9emc1INo1t
H4gusRIiYwQkCoJ6SLTR13u9JmdsMep1Mu2omBuQwFSoRxa9YR1KvbG3OmZ0SW6nyMAih+CgNIUO
P5QNr+Uti0KUPDUQmHopXC2rMXzk9MGalsnGcglXxthLkb9GWxo/V8EF16PlUaxsoQNamhxQBEy1
5rfkLkltyTvIw4rebY51IYy78taAob09PNoI4wpBrzAthb1vrBqsdQrGMIVgZ6Q+bc0+NEhab7S5
3Fh6BjjJoH+q41oFi0G9bCcj0YMpdrQn9Ie2m7lojSOiomqvLBmA8qmMY0NkKdjWoLIJUg+bHxGS
oGCrdmArj9p6eQHxzAG7JXkHxCLgWGGiJ9jB+EJQnrTV4iJWjtLCfmu09vuiLjJMl+i+sC4IxvjL
xuZw90UneT8Pg4W9t6agiLWdO46n2Y0DonUg5Un+DkvwftTIabMgBQU0hHucBhd5mYLYy47WctLu
LYNx3C3etDMxWfFHMc80um36RHqMsBXdp9BhNK9wy/PGpbepB+c0Ac2QtaBDr6/9HuSIXrW9LUl0
WLgvIPrHwuDScUpcKmhcnWrmBlMn3S4erqVttzKmEOF64NQbYJVF6MC/HE0PlITdMBermna5XoP/
EDR9DaKwQoakES7oQhR7xC4eKddKU222UYZEQzENUwxx9N3SlqEvRCYNzigIwS3dRsmDc3V01m5B
ME4r8uJG9xV76P3EWSmItWJZSCQTxZ3QNBUUVVXm1Nf2bipt1x9ToNKKeZX4waIUAGaFoc0fNSw0
YvMzL2PgBXPbzBB8VU8Z/a04Q2gXu2Lepk4OvsF846VPREaTIVQN5O9Rb4ffavDR66KBh87LINRq
6mM5mk+dWz+ZCeg+7f78D7oOb4JRAbBOYU41kjaeFlogV6OaxYORoCSo/iW6+t1QIDpmRANssCtf
sR0KYndeOTsRbYfD5HXbLCafm0S9w+iIH7dXIzKBF6J4b7uY3LxdXYjKzf5o2W+p8UUf2y3rv5bO
0BEdEhsGgj+M9ozn0oafQJGkcZ1oqjcENMcluI03hawhXyaF0/RVU4FJh+MZabrfrOdmDpG/burt
7X0TSUFjp41uVrCEfKCEwRq1Rith8fSxvEvTo04Mf5nbQEFv1l9LQlEKFg9BMov62JdcmCLirq6i
sXiowTSGAEHXV4yP2bhDWfqu18qCf4E+wINEfhBZPGggn22KPWIsRpd40dynu2r14IHgNINFqYM5
H99KIy4kHpDA1FoAokPbDaTAMWzwen0Vuvnaca69yLKLtzYtwc40K7LJIIKQFu2p8AexIrD6uZxS
9GVnldM0eFE3BnoBjl1oBigr19ZvvtfN5vaJCWythX8YayFYiuC7XK+o1OBVuOnoRVq2Nr6a6cTv
7fRTY1q724JEh4VEmom4gpXL+fcj9pJ2TYzOizLtra+OXqdsbQgraj1wjC+3ZQkXBbpPJgwcU/zY
ZLjkDaAaixeR8Ywmt0q7z2UE6II7xeK0/4lgy73Q9DxLUsyEoNg3zwxQKNkSsCCrpArTKZFcKtHO
IRhi8QvyqnCxr0Xpc1q2U4vVUOcHzYxj/dIBobwyfJOsoCZSPfSpoL6soYz0AeFedLXtUVSzIppi
wmSQtJuH7OgOIF5GRen2GYnyB2D1/yOLi8mW3O3I0qnYwSIoj+sPdHB65/SQUn+jgJlLRjEkOrA/
4sCPf72LE1nqWgF1fuSA3aQ/6e3d/MVWf91elHj/GHsumlBQr9avhQDOoPTuYnrRNH3v08+a+VJ6
4dSPvkcedTMP51wSeQh1A/xi/yeQM0jUmiyX6KuHjjDiuzZYxbSv+fpUq3e07SXGT3SrbHA5MPOH
h+Qdyn+h8jVVtQVlMg+V+KifPtH6aWqH4PYGik4Jrjm7tGDmRAXhegNXe176EtSbEbjTAq2KrHoO
Y/O3dH67aC0OoCzwZsGT+aG8VAE5NWg9FD1OhjxEM2lz9jq1vK/0avcPKwLoAKEGymWol12vCLMb
u2o1Y+id8RlALr9Oz8itJP9QeWEGAjUExN8oMHKPRmMO9eSpXRx1cZhbwej5pfPp9kp4yizm6kEG
BtKxnkoGNbpeSlkOJrCTagyospVtsbv9wdWGPujMKgvA/FzdaUX2RdfdboNc2hpMoI49VrVT7cZS
Ux6zRaOhuSbrrkwMdWPQHL1Zhrrc6wnoYwZgsje3P5h5t1xu+L2RA8ksTC1HF+P197ZgapwHx4uj
YVXv4448VcpdFT8XlO4slKYW79tteaLLyBpH/k8eZ9HiLCE1BX9yhBZ7DxzTKFP35JXIhqKIopbL
dfG+qapgvzQrjqPE0n95sYYJQ1kZdsicoLUF7PgaQpd4m/W535myvIDo4qABjRX3kH39cHHctciX
HNitKJ1ewa/mK8MPt5HlOkRWAOTOEIOYAlkVTtEcsDsb6ZDFUbk4oMVWpnyn5ca3oTVBKKrYMnIx
wbkB9sTQLBhogvEf7HMuDJs26V48JDA6lnXW09/tSNkttTG4rJLNJBY8EIjGWI8G1BH4cu4V8poV
XcFNoUQ5hh6aNegnyyXQ6N1CGRg5MPM4WGvZqy44M+Q8wX7osTgQT/v1+uLKLZaicdg9WNAd5icK
8WVKKZIBtDybTYa0NZZ3LaPtlDlTFlOJsknfUYBL4krfevnm9g37KIW1CiJpzKaWYzwUt31EawFw
b6AYOu4XSUzfwJBR3fxrAMO1lA+2NNY8dPLEkV1NQWzWYSKbT/ZRwZkElH0tQNUxbIbTuFhlbYlT
FUcFqA2Nr/GUhMpwX9Knf9muP2KY4l8o9jipZWykNe5RpXSn1DPXoxZX+7ryZNTCH6/Q9YI4U5vO
vZmOGMAXOWDr6cMktHbebv5LTCYeIFSaUIZFvsZw0KzNbVuZ9nBAqO4xiFYZu4Gqbh10VGWgbswN
ibcj8E8Z3hqyNNbqhOTQ9eZ1xjyUWtNAC4ZtOT6qCw0s826ZykAptnb+VOifyKRsC6+WdIcI3lkm
2WYM8hbr8OSODZFL0zcWNrPuf2jZS2f4lYPpC+W2sXe6cV6Tbd+iwy51H+OnqtuqygbTM7z5UU3y
r2bsfupKGVrto9nCF2EzVAP9kQDicRYEE4EsI0WOH6Cu7xWI2FM7oPURj8/8oo9JQMLbest+7vrh
RmMMEghAjwEvgpt+vfVILnYDPOwYlEcwih1VkjCrG1PiawqMCXPT2TQPBPMYXXktZVJUArL+Htu8
wFzlG7iEfitDFQp2DjAUvC3w7Sz4ZdzO1U6aT4oCg7+289brg4J+BpCZOYLNEi7Lz9L5dXvvBN4B
pjsgv41mXY0NvuCWhSlK5lANnRI5dT93m1bRwFOgACoD/pR1mH/YtMt0H3iP8pOCwtQYtGjfHYAW
H7y/b2RgCuw5eMIx3hwd2Nc7bPW0VdzKUiKttFCcb9vX2aQywCFPIcasAhhI8CAgNEbd9ENkt9DZ
W2oDC3YLX9fLg+lgYhI8IWNxA2/YFhWo4O5dI38EZGE7KsBr/X3zID6BdfKirQus+3xoZFWOTVDY
VaJJP2bdF0xcc/sA8ztuH61IYS+lcNvZdEtuxZ6jRErztXefDExXbVaJjI8+M1bCMkFwUFCx4i/F
qAyd1pGcnJE6SYvdzplesjpcnuu/hzwiOcMoWxj5A5LwnJquoCuYVq0k54zs0Dwc5s29t2bBmH/7
+027lMO9GU5vj/1gF+ScZGh8W9pjy7B7jeS1ELx/V6vhTHa6tj2xbGxblq0ojhxruo8t268SUNHI
jkio8I7u4XKbaHq2VU4P2rltRs3tyXmtvxXGBsSbmebuDUV7ssxD0hRh1j1ZRevPUa+3h3FuZf13
7/RUnIEG0ObPF3CHZ2PgY0P6gZw/p7aPTgTDt6ewjMZT6vhJHjQpUkdBFwd3QdlKXkfRTuNVZvkB
EKt/YA1o9YINqKPkzObtLZus/++Iw3mR3ATRbQP/PUIdpEUR+nKB+wruBxAyGORcdI9Ns3HHXTJJ
dFPgBoK0+48I7p2bFEuv49UkZ5ZEVIzOt40Hp0h2Utiv6BUCgwy6jh3WrsT7Mh4Ip50k7ZLz8LSk
xz59m7vT0LRBSl7H7jFWU1lzEHPEeQW5EMjHOdWKcdCdOiTnyrZ9ur61SoYZglhgzMgQ7mot8XVQ
sRdZ79++7iL7xfC5NlLxSKC/e3UXLi+ru2KyPATnXbPNXQtu0pcJZeTFRE3v3h1l9GSiI7yUx2lJ
PZR4N50+OXsjGFeWaM1jnzHVyoAc72hLfkfhEiGLhFcdf+GCkhZUE3NfTclZz/fW8qXpT4n9c3Jr
v3Pu0HIGV7gm9zqGUlZnbf0+V8+9sm1Lukvbf7gXlx/CrdhJExUAFj05d/RUkO//j7QvW5IUV7b9
IsyYh1cgRnKkqrKy6wXLGhKEQIBATF9/Ftn32M5QcAOrfaytux+6rTwkXC6X+/K1Wv0lGzfcZ+3o
LVLvNmpNuFBlddHCy8c5040sruEnXaIHKogou36rW7XmK+iJuaDLwPwIxoUv05NR6Ebu2SmBBleo
VT/GunnRymMed073Rt2vtx1zzVE+G5POupuZnA6dmyF9B8vkaEZUe8q4r7fd7v9mSL4dSg3Io9bJ
YkJoWE9/tIIFZquhcKJvWJL3DxNouL+XKQMUfKA9JV+tHU6zkeTDc8N2Xq7uWy2sG7A3GWE277xk
44q9epDJ5qQ7VmggDCUTHaAsYSK/C3QWatnP2fmV2rFua6E7/Z7I3iIbSBj5wgFmyFDBGYPhHFQt
IRZw6SV6bRHLSgz1eebNvlAgWGm6Q8xHpQxAVHTqiPp++wOuGcRrCzWipVuL0apLg6XGeW/TUgNy
FpJrzD4W6ovT4bazSNCTLdm/NWt4bKHIhn4VRjqkj6gPldMMRq09j5SwwGqdnwlT9wl3X0U/PZPU
3HoUyHfRIqe5DLLqeA8AaiMDBtyyrtoaIxDPs0oDp7fumDG/qEp1Rl07SAvxZDTJrmvcjVrI8pk+
x0/JrAwemAg4sScKs0gs3j0kKZ7avtz+cFsmpBCdg/MCz8wM9V+qn8ui26PhuXHk5Mi4wB8AREeB
HccIXADS1+J1mtXCIWnspeV+drwDrosj4d9vL+T6E11aWXzm0yVq2h7pkwK5uToWUN6sAmZ4Qal9
KQoKGWB06rx7NCK/3Da6tbQl2nwyCtrGRO87GDUEZlpTIEGrnddoG6d52aBLN8DSgAEFCSIwk2hl
XFqZqDnXowUrJmt9gzeB0w4BpkmLfAuWtWVJ8obEm5hCJ5bGEDlFdWFUd9BnoVtt9dVdg8SQvXAj
oXgtrWewmBjbGlYsyCgxD7wuTbh5H1/VFOB2KFQu6B4cW1T+JSuNUquuOSIXHkYHsPpU8VsHw8fF
U7tnNPuYeaaYngvBGfF82yuuzxQsw4mRtqIaBnq+y+/FCgYRE+Hhe2V6ieQmB+1rbjr721ZWdhFV
CmSNyDXAPiFXr21mpm2C2yz2dHYCh4LfaemJ2o+3rax4xIWV5b9/8vBUyXQKDrIs1lx3l7FvtX3O
unqvNBuj/FcPxOVz4f2OByJKTyg7Lcv9ZGg06twwSyQ2RvJGBaReMje02HM9vjf8oWx/CFXzJ+s0
jBjLgFpm+bfEKB/2URAGigWbijG3S/sA0wMImzKCW1ILM0ifsvHb9AUI/a3se+27LRMAy80MTitL
OmN6Wrqtl+ElkSfzgfWQNuiVo2M+/f13wyDiopYK7A/enpfLGYEddItsJLFmETC7OIGePLYq8M9b
GgZrDoKuAB4vYBPAXLMUAjubcUe4E4kt9wARwhNiRqZCMnxMNkqfa6cKfKKoooPuDD1weUVpk1IG
vYQ4MbIfkOelvqamNLy9bVcJG0r0KsBzcEXsHrxQ+jogKYBaOKtpXIpv5fQsHHDta92pMPcurfaA
fwRzk/t4wmwNBX10tC6j/ILDxl82BDCXE335xXQxqW5qGHmsOJNvQUpxdg+qjaH0x1GZj41DDk4d
CBKZTrtXuybkxSvPt/RLrjcZAMJFJwKgHQC5ZLYoTpKkVkhC4+qZxVvENVclGGwuBt9RnUAv/sMt
L5fIzKFWcict4rTELMPJgzh2Eo9C3JGeHj11R4G/Iw8OrQ9udoD6zaOXHataf0bE2XCm60OIiU90
g/Hqxkc2P/QMP0UbbhKQ6/RTGU/FL6P+DZxkM2xEtDUT8CTA/IAytdA/vVws0aFQ4AGDHvPXRjxq
93+NTsNugv/nPwakiJllhVWBn7iME8vylSaqfW1Cwn2fo1B/+1SsLgXMupiIw0UK1dnLpUx50pVi
aMp4EONpSI52xR4KUzndtnIdSdxlq5DOA3cCcLN0bfK5460wtTLOJvtsor+hFz+hKvJUTr9vG1pJ
DWAJZ2ypTOARLRdcHFKr6ZTo+DRFGxAwk4rXjoFohZ4r0QYaBJBsE0lksoWKWzsAF4al1/uc2u6k
5DBs13E2NH5ffSPmuR7NQ1HWAe2VsMa/aACFewMXj5jekbraKBd68e0tkJ/Bi++AOg3Nb1ATLGzG
l18UpFQAcc92GTe98NM89dPhazWcbIQe01lIqDc8aNXeR/4PcDIgvdLCwaztOiiK4Lxp0zez7sBj
XtSMo9Q62qfB0PJg1lixzyuzP95e6RI2pbCK9wcCOtpLSDFkOHlR9coIJh3QBpribBd4CTihq4bE
Nb+PyrhhbC2IgwvMw0W4lLxA7nS5r01hcQiqzwwnpUSyAtjJo5nXJBR1EubKUAdlR7q9VZpdiEk4
5VC5TnEH5Rx+0qoyO6bdREN3ZMUG5G5t+9GcxblCxAAVkxQqBgw+sqmpEdI9dmcm1rfSLk5GkZym
Onlo2CPPAV+8ve+rvg7eWkCLlgYXOtKXW2FBV3wUxGaxoz2Mr9lw6A2E97E5oPHbpIe+yfyqf7Kd
s661/gKSoS/Fud5iJFy50NDGw/DRwuAHTJXk6FUDXE6asArq9hhom43G3WkQt9q4TtZCF3Tdob+B
JjDuFClr6DSz1PF2qmL3gHbQS+GE6sYXXAvBny1IB8iwJq7PKixkSEGI/jubn80NEx/OKR0VFI4w
94NBD6DFrcWLPl2K7dDpA8o7LJ5Vz0d3xlRek50+/DIPLjRLWB2ayVHPVH9gO26fi+INHGlDlIDe
tnyfqlf2AHqGedwN3WHAi8vS90JFl+W2W63sA7ZYwwFDiQtAK2kfOkWAtFfDdK6dT4epW2QAwDma
8a0669WsMiIkutGYZ0XTyF2ELy83Yy4toTGzZ3jam6Xv1C5419UAiPCdsM7qz5q81OiO11ZAk1DZ
BC+sONSF9eW/f/oUHpvngWWoi6vgq3If5uFB0c6UvP0Xm7m8djzURNGTlqp2UBikEwCOCAuJgocO
9TtoEeTZ1otHlqd0P/ZyeYfjhbAMJkvHQ2WQc1cyhIJ0PrY11NvSxx61/9bzZ8Cthvye14d8HvCC
rQLPjRnZA4MIGrQAYpI+cc/5N0Ie03HfjYFWCx8aDQfm3mkJPyvDRqtuJV7gZYTqMOhukCHK3KKk
G8A9pTssLirQQFkuZiJFTbdAQWufF1gwEBJ5i16PDDKovXEee9tkcTO8paN6IGBsrmY/c99vf+Dr
ohh64gvNJ6acwIUmz0WrWkFd2hVV3DhfPABeSfvuJjSYAETzfg7F85DYG+dz5bq9sChF/XzsijxD
6yN2wSfXsLCBbnJN3/WmDHuFbBhbPaSgdQK6G8BrACElB9YySBTM5lDF0xTkFdSY65fKefLaNuS8
C1Jiv1Bx4r2JmoX53JCN2sjaYxEZxUKKhPsF4Hk5RhRA3KEMg1yuqn02jL5KsvvE7feNozwN9fSD
Valviv5rObYQdm/njWtnzVlxqlAFB50ZUhwpYGcTSfoMMMmYqYmyb7uGfZ9aRd0oJaxYWRhpAdLG
ewmXqXR6PTsr8qKhdTw2rbMb3Hk8lTnXNlKnFVdFVQTJE172yxCbtJetYjee05t1LMzXIn2AtvIh
UbWjRrS9VzuBMwAJ0f8laBJxCTA5oBoBMMWVJzPN8aayOZSTmriknRvYWmUEfW9u0Y6uHAkYgHeA
KQfFug8FpE+xvJgzlipK28QgSPmqFjuS9kcnHQJi/9lEGqxcjxe2pHujNnO3qVAdiK0J7cfZjLJ2
OlvesOH51x8LTg816gVBhEKBDGq0WKmStmE8Vs29EKNxNPXG3PMxP+d5/aAT/qPrVH3vuNnW6OZ1
JgvLIL1dUi3g+mUIToGDMEGejMdTea5yPJG8B1SClJyGhherydbEz/V+LuaAQFgGblF7X87Gp2/H
ex3IM8fmcWmHbR8p1QNAMxtRbGUz8YsBXkNBAt0seeyaw7bmFayLtaGJAIB7dNsflEQgkNyjxfej
IjtjM725PtPe4vGo1wGVj2RPihwDH3RIIeQdtqy29tOQ64EiANC8ff2s7B6m8I1l+BBVFpQqLnev
tzkrtMIWMXd+KdYzsyq/zF9v21jbPYzeQABk4V/GnX1pwxtoQ5zaEnFuaKFKFCSqNDv3bRGcoZDy
TusUYKMtyaGVajVw6Z65sLmggIC/L61Cb8huKe262CqNx6rzgFY0Tl6f+mj+NJl1NxPiU5q/CpqF
dkLCPn/Ii3YjMK/UMZZfsYigLq1evG4uf0UJkeg8EVUXQxkhtMcdLkpfFLt2+sc0HjRF9auqDxrM
BNzeclmzDfncpd3lm3w6FQp1m2EYmy4W74MbuqZPlbgGac8cWg/ZC5Rust2I7pTheyxwtp4pK7fu
hXVZoahMZwuXLqyrRH3j/e9hOKSp6Y9au0MUn9ojyLTAgROauHRvL/w6ki99JA1siAAZLoK6l+se
Ud508p7DMvttWSd9ONEaHU3hz227u23qowJ5+Ri7tKVf2gIZKKV4AcDDFk6mQ508duYLG0BjABEM
MENPjeLXP/8xhkfWpqho3JXeLzQh+bAbN9xsa9XSE9qc0Ndv076L9aw/WR7YICAjb72Vuns3mWTD
2MpbYVk3SuEIS9hP+REKEQYHJIdlF9d2of92jUE9o17kTdD4Vfm7mMXAAzIl3byjIHcQvpvkqgY5
PM6qvdkPYjcneVk/NR1aVGlpmT9blteFT8bC+VKVTK9BzEAHazfbOnk2c663ISjqqXLQ1KIuD1ll
CfU0tnZuRK7CskdiDGyLMV7W8v04QCjFoBYIJRUUZdTLj9sKj466NeHj+uquOozH/NE4OsfkrO6g
4QgZCH8QBzv6Uv20UygJh85GbXo1fn3+AZInE26M3GJzF3evdb43/fRZ35U0Gsdfs3rMG+E7J96E
VNtIWK/fPfi4hg5YCmYTMCwgO3U95FRkWLcgoghqO0l8obPyODpJ/90pkzTeOEXLRl6dok8GZd+l
rOIeaIbifGyg9NMcdeBwHP1EnSrsUHUsx5fSnAPIid82vHK/osWBoQP8ExVWmbwJ5xTSW5rexaTU
jYCmdPCtfk73t62s3K8oUCAQobaHlFm+XxWr453qFCJuyqgj/yT6H93YyPRWynh4YHyyId0xTpI6
agoto9i2XtU+bopzz3fDrmruBlAWtBGAMO032xeR3t7z5i0FAPv2Ilfj/edfIN02TB/mVAxUIEs/
Z6m4560RUv4no5iJ3nWRa3QRH8TXjm5xNax9RNR/4K7LzDx4ki5PaZ21uqfwRsTK7KpfqhzpCyYD
km+317dqBSUFVOLRJEK99NIKOGrSpta5iC2rUk+FzpuThUniDXjiylMZVT0ksCCAACIT7ZVLMwnv
86Smhogxu7c339yDHVQBJNpfjKB7YOaG/+vLwZIP3mdz0t5lRt+JmugiHghGbi0yUrDGjuKHOdhZ
ONe5uKu5Mj9ilBAj+4bGIsNOUAfSXBGAsIfs5jntQtQ01AeMb+foYJfuqRhZv1ezedi3CuZwTT1p
XhrqFQ+VOoNePSVbI0TXCRaA/gteHd0DIAOuuPgnPH3Mlrh9XCp19ttoiixgA9eeqiHV7ua2TjCH
bRRgNoBWAwh46rk7a2CT/XXbQ66OOX4Fnlkfo9Jg2pNfW8Jw+nbKiwHwceNEwEvCs/TUdVtsSVeO
uJiBG6JGB1E9/OvSQ5RsAlBLFwNOulW8pm5nj+B1GTDrcHs5V5fAhx2Ul8H3vBSnpJhsKIymw8SH
uEEXOiyM8p31YAQ0iwkqVaQKb1tb3TyQ2v2vtWXVn3JVPXctliJhim2PJYFnF8puLsDyzlEo+dtw
/LEwtJmWKWOMzEobyGjDx6RphxgtB7/Rk3NR9qFD5o3Le/07/ceMdIk2AP3kBniz4sy1vmK0PTnr
vZdtxP3VbQMBAIiE9SXdl6ISUcVQk6zHtuX8wCBhaTf8PLja7vbXWfWF/5iRQVrCM6nbY6w07vQ/
XX8eICTc518afdyws7EcWdjQoXNtKRY+jYtJZQfdjLwVvt3pG2FviWoXUQ91JJwhlCOB7sHwoRRk
a4/qhCbjEKt5k/1TOQkYTTOe9P6g2v3OBEY8TIg+hZAW26oirKwQdFno7oGKAvAl+UVf1FAxcMpi
jIXSBm6Bh6DNdxqmpm9/sLUVgkAVkQLqFmBWW37Gp+OUaQS7plUjilm72oz1FgrVxagFPMPShAuY
eLk1ubPiIwt1PiY5AddA0ixtql634BDU5xGoEaP0Gy4g96nmf0hWYTZj7Kbj7RVumZNuLpcbRp/b
wxgPw7D3nLn1O/AH+HVSjqGVuBv38sphxoA7HAbVEczsXsGnOp0zI1PHmBXl0VT7A5pbfwsfhVN+
NiEdZVPoA/ji9DG2i+9mO4Stck/NtyTZksdZ9cD/LOXjMv3kGowLoLJ1Y4xp8R2iJDuNNtAhmTYC
k7RhKLXomJNBRoaSEmD8cgMww6uQOmajR6x26F61ErBiZN0c3naCdStomIAFeumXL07yaS0qbRPh
UK5HaIqOB53Y7zYj5cZFKNdR/l0LKmOLBbDTyJ490nwWHb5PVEFvqvZ5l89PTOXTk9nW7S6rNLpP
SmuX1i6H/7X0TqmKwc/HfN5lI9ibMzC9n2t1tn1INo/B7S2QM///9+sWlZRFpAP4zss9cMmI6QF9
0KMsmzGxo/t65h2o7Z0GjYVlESUWeKKJiFr+rLoH1jh+Or/w8uDqqDs5G+dkOeSfIuvHjwFWa+G+
gYQ5in2XP0ZR1LxU0HmHPkQg2jevzH1eHZJp8m26YWrt29vADKCihkngq6pahvpSW+mKFrWKJY4U
vhYUdKw3/PhD20teEebkgTOEj6H1IUXSgvG67EUKFysL/VjNunkckqw/WiO2l7hMjWezy8PKTb9X
Cb6zlQ3qYTDEyUzoV9DYiZNwkXTyCeJNWtc0ewjcQQBi6I3AxJ/s5zzBwD3jSuh2hY4aL9hu20Qr
dq5bKaFnzPaxtyB5wFijhd2gvFgGLU9ZryXYVvW1FaO5BxA32912K+kC+fiQwHhpmIwALPWKpLVx
KtoPs6lHDbhnjsJVk8isa/rLzNp/hrJ3j9AQdcOx4Mb7f2EYL3GIOQLjcCXTl1HPqLrU06NZsfc8
qR9YxvZ1yx8ddToa6XSuii3O+jVPAn0c6FQB9IWIgZTpKkTwMTMLI8pQxoWW13lsp63ukvw8/thQ
zJxhMAUwLvQQ5HQQxHEo9BuQNWaHqd03h+yl/cebfZL4w2/7J90SBpRrR1cGpVWhs6MJPYHB3Bj9
tNxpPxXqF2/2F0p84y19So1QJP4WIeS6WdRSNCjGY7lydm3W1NE49IejIXnqs7B4pPf2XW/uVeFr
D6DueBFPvNu4BmQ8179rBf4DUccB1a9M8dsycxxVTOFFrRBBOt/nJKyGnaV+d3OUuHO/8nyjeslV
xS/y903U3GoIBpcmdM4BFweiTKoTjlUCSe4h0SNFcUFBlZuY0wc16hyYblqeygrE4L1qz7vZ1dpf
PFWafZM61blKTYDnveYLU7TUt7UOIAvC+F3Lxy+3D5V05/+7P5iHAskJynmIY5dhmXgKWjIKaqVa
7c5xVbZipxuddaiMYasOtBY4ltGrf02h4HVpCkgVBjhtakSzsbNJBojmydNRPyyqE5KCO33r4ShX
TKS1gf7x0uBAJ5vrFGsTZn2emv5+KtX9oDQPIEva57wKaj3SjGKv2FMAMGfA2dvtzV1dMZpUy3sc
coWyujeK4z3ar8SIzBaA865pX2tVDXVn/lHbFE+YOT0wQjcS/DWfQ7sOG40OLxrxMqjBVpNRSXNX
jYhxpqN7SKw0MCf9wZt/d99T6HsYoTHep04dAT0TzvghjTMcJvS+to/finvhvOMSRg4CKWuZVSZJ
vYRlc6FFTlnuifU1aZWoAZEL2RX9wwR4mV6rZ7V+TO0jB6iWJU+p+0NN0o2rYyX5QNaJHi2+AcjS
rh49TtoWhjloUVI94Esj/CS7aU6AY/pDPbIVc6QHyOJ3sOZiLgrtbQ+EnZd+B4G4ZqgTXYvclPuW
Nu5LNh3cmn4fbMtHz8lI6pBAha/QhT9akeOkISvT55G3T4R1O2XaKgytXTFLDQDiCkiG0a6QXmD9
ZGdlpThaxNXmZda/ZSYGxovyi9eDLX8C3euIgoeXjqfO+K6zLfT52u4v1S+EQdSL4AmX+yGobQtv
RD7WK8q+nM5aS3dsKHzMq2tbuOgljZSSMtSK/tcWCrKXtgxeZS54aLRIa8/TS8f8wfS97/ad3Z3J
ZhN5JT1YKIowJYZ/LDj+S2M5Pr1b1FSPTANyKP0UeCCXzX4/5/xrhS7fYKf3djcFE4BoHAMKyfME
hZTbIWbtJ4CkcBkvVAFNkeGxni1yagoPBwz1vlBhNkpkTrHVp5CrwR8ujW4XyooojiFNkWK3bo4E
wy0Ej7Y+OWgpMNjWV4O3gc2rnWNk5wrcDn0S9h09qQ3zkzFqxLyv6/o9m7SDhwhUDATMD78rCIKN
c3nS6gwIYvUEMd+N43cddJckygErJWAReAZIUb8wa6hG0laPOi4GvLp2TfqNdLvWOKlJSFLnz+0P
sGIOuSiInFDXxRSVPM9v2Lmi8RGPrDrtvWCYwGfErSO3qoD0kCnt+IQLfNhqQK4kU4imIDVGmdfC
V5czU83LGEKdpoMNwdsx+2eZAJruhZ6V3wvA5J2XfP5VNL/NdKctRRfabSEg/z+/YNF/xGwMlG6l
fQYhiqcMyqRHIxlyDDxUp7xO7oQKEWT3Z6m9Z0r+JR2sk6O0f1Azwz3Pgn7sD7e3//q8L/vg4kEC
EB2oWaTYMmYFSxfGmsj+VlrOLjOhAF3uBeAwwrOODX0GlOG2xZVgemlSCjGMV2nZl3gAWYoQIaFG
s3fm2Yj1Lh927gTVMTM32e/WxBAkL4wi6Eri+oqot7TSF0OXse7yh0j3TJW7NkFQ1yNPyZX9WGTN
0+TNxd7kvfp8e9ErAQC2wIoBpCKOP774ZaizlbztK6C5I56Z+9wEoto2yQtkBFlvBUr7SEBPbvjV
OO7qpAIJ+0Oh+PNLZwd28liOe3f8BZTFpAHkibIt9SHfsvVZrm/dy18o7UaaZhTdVF2P0ir5bWbE
h5IQmBp30+gnyXiuiy+Ya9sT9XvinsryDulfqj0QvLPEVk1c7johWl7+FOm6nTkoGGdsZiSAe/wC
gVpNDXrjNPTHognKOuT5RoVQZu/71yIA9Rh6Q4oDxrzLzwP+JQ+ks64eqUY7+MPwaA/+PNzx2vVz
Szvp7u8mr48akArogbJuz7WvE0haugwakM1+SiNBAzfd+FUfqpyyg+LnoPi7VGFApXH5qxq9biql
xvMZ8k7FV30i7Y6l/Riq03zPE0N5nK2cLCS8Tpz3Lab9Pabu0k571hIHrGqm/Y8juiH0EtsNmior
QuK5/THz2jf8T5GHZ/MTJChetc6h584p2HNF9fJBoNkdjsC0BeZcTqdetNp/EXQWsaollQQuWy6U
Lle+3ffKRwlk6H3UB6fnSvOgWWVWSlC59pPhpSClrFTN88E24f79FYe8cpm8X6RKr1rBplt2ugGu
qMjuzbDh6L/avlsTKOH6ymT7kMbY6hrIaKbFwQDnAUwa3xL99I/48KmeajuKk4Bs2YhKW0Dnt1f5
l7F3q1CQIvsFKrrpzjD7KfdJS9kRfXDwcc3GXUo1DsQGmQDnTr23oe40gLqb4o9XQWmSFU12pzTJ
Fl/FSiTA1Y+qzaKRh6kx6WaiY1rkjdYbEbgWD42p937WCD0U0GcIdJJsdeavUzC0luHd0IMGZQCy
7EsvZ2Ov5aLrzUjpXnWT+NUW+dHKHYeAAXpGoLgxe+dJ4QT0K9xMi8GMEtBH5FUTNmjTGPYzxAcX
7pJjQf32++14v/yR0skFdS9Y1x1Me2DSV1pTVVa9U3e5Gc1o4R9LQ83vC8HBbpi5WqCKPN/Vwq73
t42uxU1c5Wh1IJUCxEimhbERxDqzIFbE5+oV5Ianxsi+JsQ7zkI8Nn2UphD1nsnZTLqNULWSxeGd
Chgt3ogoeMhlotFjXmP1rhl5XPdOHQjDd5B/B6M2pHr3hALb7mP64Q9nKd+IJUsMlHZ6uVYXPRTk
pXgqX3pP4tjCBb+iFRW959OqhK++8Gnj+l5x0WWEB4xTSIgxnS5lSUAyoRCFPkZEOTjRUvDS+J7S
bI12rW0i0JVouSyaG6DZuVzKWCoAdE+WFaldHw2mETjZ25icsjTb1VOCUu2mlNKyOfLm4U2Juhre
lkAQS+vqoZ4tutq1ojEN03hpsiDuqD4057sJjcyA/3gvt8qnK0cDGRDGMF0DQ0YINJerxK3Qiroq
7cgj31i5V+mBgM9iSsuA0XGjx7BmC6VLkGhjcsMzZNlrfWxSgSaSHTlCPxAbLblGw4CVcjBY6XvZ
69+fv4/8DhpRKEZDS+JyaUJrG6UzNSfqlHvQNlvdjpFDVUGpVafPvXDvPDMsqy3tx2u3AY8qdhQT
MMs01UcJ99PVwhuXZNaUOFGZDLuUaX3QW3gveDZEDMchtI0yDzw+bslsXp+JDz5vnAq4Doa4pIMH
Co+5wnvVjXROp32t5UdO8y1B2pUO4aUVqdY+KWBLqUzmRqLJXo2U+rMGhhIlDxO32httEkJS9Wn4
bgDk7mVRmyh+n/3uc7Krt4hcr30JvwQxHZmDqmEaYvkMn7bZUZpcUUXqRnWj7kpyj5J3PQlf9zK0
ITeqEtc38KUtqdmXeG3T27grIpblT1DPwjPc3hnFY13MW0Fn5dJYbKG8ioQIo562tK5iHMzG4tyN
tGVLlZ68EagWgr2vpqFIOQ2AINXPaWkD3wDAx73d0OH77YOz5kofhAewj06rXB0ZaTUl/dC6kZKB
L1DtusE3atM83LayulJgKABog7sCcCj5Ujukpjoz4UZp/mWsaz8rLb8wHktQrY5qeciTBpHPDXPy
67bhta+Jog+Kaag3QMpr8axPnqM7/SjqFDtcNWVzmodxfLZS9d7JRvXesAf19PfmQN3i4jYE1xgu
lEtzVIH8Yk9n9+NGVJTHgf8gGR4v2lYRZe2zfTYkRQBvNKqpaSY36sHdgCczRq/820vZsiB9MYgk
TmIoYUE1I917mbINl1gLnYsaGeqPuImuKNJHYOlNpVPdCAwzfvK7fxaPxnwAvZO1VVW7zkGXuXjw
HWGUCle73EthJbXKUShu5FX/JMxHJi3SsJh2ARv9wfq7GV48NpCEYRwT+aepotEshQ/icmxaYbtR
STGcblYJDyBwam0EqevMC2JJaN6DWALdXYw4XfpZ39li5Lx1IqZ8q0Y1mNwqKKaNpWwZkZy5plCq
VEnnRLme+W2v+rV2/382IjuyIZibgKIvYkUa6PUDRtRCEM/e9uWVlSDVwgtwIVbHvKWU3Xkanu76
lKnRRNIjqBQj0tCgMXl428yKS+MVhVCDAq4KjtTlSH0KNlwfBotgHj+yCQm9tHqs0ztqgizJ/D4X
oHxuxw005kp0M5Czgl0Cd+JSyb00OLG5nBGx1ah2Drb11Qkqg/veVoVmbfegg4LpRmSNwOMvv+LT
spiajmIqZzVC7twfXVKEVGHOPhu3ej1rhgB7cZfHDCgzrq75VFHVTsf+Ae3+g9tNwDLvqefDRuRZ
NYOWKtAvCLxXdVc0PG3QSMOMgTHVzLnP8i/C+vb3roB756OeBV+Qs/uspmpteq0alU3nT3zP+n7X
13969h3qcFvd6eUSu3xKQHR9keYFKcWibLYs+PMHwqPIRR9UjdKHLrnvmipsbBvFurPYeGqu3AmY
nkF3cAk7qKdIngCxw1nNnU6NFPunmbyDJ/r2rm39+dJt3Wo6NbMBf/48PbjV23/35yPPWgpCSNs/
spRPG2WMWl7YTQ95UrdpETTBOkE9fry9iDX3Qn0L0njgKkd/Q4rNjVVmvM41NaLVn8JoAnCMQZlt
I69Z/eSfjEixObE0BXAeHSvpCaiD+0f4cWplb4b6A/MBG6nAWpj5vCIpRuttmtK+U9Wo69uDob+x
UfjUpqG1Je+6FkARoqGJtMzhg0T40pGNCVjRHp8uAld95SftyzjHmJ817H25VbtYdTVEGdwKKO6C
wuHSVNKleLi2HmL1wso0g0l+C8ywtmsWENHQMlkmdWXYt2kN2ownvhphovBN78xYhZiCkftFSve3
PW7VEiI07h6AkxADLteSKdbsZGh8RraxL03favAcBb/R1gTq2tdZojPa8eDgR2Pq0oxL+yErkflE
lvB88dBpOwU1Yq13oCuUoVm9kUuvnSN0w4H9xNsa1L1SVKsJzSoDJYTISaCFh041/p9dtSV3sYK0
+QD04rZBagh8gXRplzlgRJZDlg5/c8/SMSLUmvycufvOOtue8DuS+hpGpLoqvRvVIky2pM/X9hVc
tCCnATk4ckYpYCR66hGuUS2aus43xUvlPnkUpqYDt8OqeL7tLFvWJGeZ7drG6FAJhGmZ+dysd22q
DhAv9d10PyvTrumMaiNbXQtWKMlASmGpzADKduk4KqMF1yBQFNXJwQS1nDv0B937k/Mi6M3x59+v
D2h2PKjhD8AQSQdbbXLaY7BDjcCBAriyFwnUYNx0CvPGBwbTt0ixER5XlweZR5AUYvQB78zL5dl5
amhjBUfVAQzWwQjRMyh8lEdUnZFkbqEm1o4FILuIkLiIkc1K38+18xmtwlaLauhB2Gc9ubfyDTKu
lTYx0olPNqSTXs6k8iyKPhVkC3zgvXD8zKBzvw6aFk4mxJDYEf2wnvzqtjgv1vZyyf2Qz1gYK5Vv
aNyoQm8x5baU8WaQB1Tpr8FWAoiVIN3cCJtrOwkmCmiaImVfHoaX303LekNMKWzZIFBPqPXCmjro
2nLD+9fNWCgOgix5oT68NIMrCHwomkDTr3o2BKb1qD8UW5yia1cAnAGdSqCaURBc9vVTZoM6ZKOg
D6NFQ9oEkH9Mlcnn7tM8brwJV65NE98Fqqkoxht46V7aYXbdKubyFhgLOvsj2nVHvWq3hBJWVrOE
iaVYhIqRKVdtZlObxoqNauSK8n9Iu7LdxpEl+0UEuC+vpKiV3iS7XOUXoqpsM7kn9+Xr56T7TpeU
4ihRd7qBRgMCHMwtMjLixDmjH2l642uz4vbRuIpsKgk84sIC4W2D5CLIsJioJbfby6E0NDIgltKT
U2Ldzc1RqBK1bIJRZcAJoszAHdoQD6Yu7HBDg5DEgey1eVdMTQ/Rn0awPiJD3FhGu0lphcEeTPoJ
vl5KniZDEKQvmkAlhrGksoZe7sJEP5Sixmws01y49rTH/eUWIs2mxX0GdivGkooDwu+zXIqlmAxE
OWhKCKHHydF3qJq+3r4qFrcZnumoGMANgGbqcjMP6G8xUoUqh0wf2hUNjdSTdCPctjNp3mMH0Nrb
9pb8Kos2QVkNEqHr/oO5cQaj7ArlIM9Vt4PO3bzSjSrxkOqRkSuSiG/FuQHt1gobvU/QVqGoFNxl
gwgBtTRylm+WkRmDZAy/5VsnRswjJQg5ysSN1LvGCb/1xcqUuqNgyCx44d6meDrYgHXg0WWD4fxy
jlU0H06g/1QO87pG1/K+1bYkczfpM0LGVrAzFy4PcNEzRBnL9sGnX9pC95rTWwNsAfnlGnQbTggw
oO5rUbrW9ZfbI1uIoxiiAOhFUO2j8ZIbGEUb8Sg3WMsyP+TFQbIByTXf5o6ubO1bZwt81LI1FLfg
3VVgA9nvZ/5dQcm6IjWGVuMGzn2QPzae/l7VK0VEore0NXBJ/WuJ8/Btm8D557DUQ6zY+kXzt8EY
PLMQrNWSFzkzwwe92eDE4KRF0NTYr+Bq8mTyEzLft5eIfSq/985tcF43GsE9C0lF7AfX3pR001n+
fTt73fuQCUaztPMQcoKMD2SdOFTc8syOXfVpOSKU0Ki6spu58HUrrncIUTuvyGn0AIkt0S15NTxg
JBFtAjsLLA3KyNx2b8AJaiXAQBzUeXbVMNoNUf+97daj4+x6nbrx/D6k5NvtOb1aN6SZmFtGjAHI
HED6lxtRrmO9r3tVOkh5+SBVu0TOj47RiCLQK7fBzAALy5Aj7MHJPxlAhyM5eigdsrxaKc6z+Q5d
nQp9Umi9i9ZdXO3GQpBMXRgZrgIUctGwhLYa/r1epDOaGnSZBCkgSEwmr59dZxBsSZER7sqZ4Pz7
KlVJEMs7EvvQENDs73+9Qhfj4KYuhOCvlhswQcwG+nGfA06wSHjh6npmD+WzueK2nlQ5eNQNEwnM
fbGu//rOwF8HqASnCSln1q13ucf6OMOft7ASQ3GPnL5rvDrWj2xcR+O+LT8jKIDb/d9va5a3Z5pO
KDQjAXVpsjJ1Cmm6mUCvGOhnpwbjsOWNvcBNXPlWNjDklVhfCT5c5nzrEBGUglqTBIixPUlOgflo
XCXfT/3n7T1w5Y8uDfHPKLmwTamBIFwA4hU8fl/zOAjNDRoPPVmE8Lre0cgEMRIgJJ4wpqtLN5Q0
MFkaeRDj2FSo4GWRG//1bYE/fG6EW56+0ZEgmWFEIuCpcmBBatZ5/teHE1bQDcvCWvuaGTecjKTv
Ez0PZvsnCNy8ItsXRLAy16gKNpQzI9xQ2p6kSBdqeWBFAEzlg9/n1qqm6ffJ7u+cBDTWQ1i7aqf7
ZAIKUavRYkirADhFb6wpmpFE6YulBTTZ+1dn5Dxo97vc+oS05dgXcRw4JKCGhTLVphK1tAts8KpE
+jzpCVFIHIzOWy07HjvDVSfKU4uscPe9nhKnbGqMpDZfjIa6UODq1Nq9fbRERjgPPhTNRGNmBBpL
McRmlKldGXEkeMd9sbBdxC5MAgZQCWB8cLiQG7xclUaN4xK65HnQ9Jmb2mQ7hZGb6qA19uwuvZM7
6pcgowAzQKCUr6Bz1bJ63Tc58Nqpl2Yf2DxbudF3akzduR5Wtyfh2pHhfY6yM74Q+XONX09HJgMF
jqsMqN4AOmxJ6bpTzNyLIe/pT1oXb27bu75vLu1xKwtVlkhJLVIG0EVd6XMDuo//pwVuWdOsI3M7
pGUwppFnmh+x6L1wHa1dDoG7lns5nIhhYAioZ/Zd7dYJ7EgfivlUl+YKaVHfHAUXqWjWuFsaJKF4
UtKsDLTSWCnGXW/JgllbOAwX+4D9fvYscYayLrswKYNO2Yyzc5iNvZGKqK4XjVh4PoLxF7kni1ua
yYhJlI20BOMjXiIo3H7vKXxIWNQff7/L2P2PJzoOHKrql6NJY7lEg2tVBjkBzSd65mP9Ht1hIjDU
wuFBOQjBDTJBEB3j+5aVBjhuCa3DQQ69Mcuzvw8Nei1FZPJLVhBkgOaAqffZ/BO/aTOnixHVBKnk
51R+AjXzJ9jQgFkXgVEWthlWBm1zYP9BDYNvlC0GNCL3ZlEGzlyUh9Ak6tqJm2+312ZhE7Byp4Ic
AoIjAF8u1wYiKzbVc70MEjlqdiM0139J45C4LdJ3Ihe/NHXntrgNN9ipitQwbMXzi1zVO8P4MeJO
1gsRJeU1LA6PRmRsWRoGUeEVF2fbT8ic9CZOqCWtM0QE3px2G1rXnqZlq16GZGoVPWTE3DXt4+0J
XfBHF6a5CUVSKWfMEDhVqIq72PvqKkMoSkq/zd6dpHYtKQu6eBJVuxYnF7zMaFRHsAj5h8uFVNKw
UdK6LIPGHe2nTHYJ2Vr97vbgFnfLHyP8KxUEEeAS6XGSZXAEh/SlSyAiXFi9qLK1tPWRKkFaH63B
yO9zkwicKLRMugm7siX6XivLcTVl1ejeHs11NM9SaCAPYa0hkIFlv595WdWujVQPI4roCXVBKT+M
VnePTNjvGG2trqOrgtf34uyhGQT7EZpwYAi6tKeVnV6A8r8M7Lgs/HSaS1/KantdykREWrY0geA3
ZEUYxuvF+8Im7Qyz1lIaOFW4adQGba+h0QEjc3sGl0YEWBGcByCo6JHgN12n5PiCkgaN/TiZUPzE
S6jJe/+2lYXBIHnAoF/AScG/c+vUxpkNkZ+WBrq8AY8zLPwXcRcSIwgJwQgPShf+KiRtImWk7qsg
jemjXWaHkswfuko+jEL766sddBdoosHLAKQnqN5eboIuy9NCceI8SJKfUvmKV4FuPd2er+tVuTTB
xbhM163ryyQPUOwb+9hFk4VSvNy2ce3mYAP9DkjUAmiKLXA5jJlApqI2YSPrq11ogiD9pRru7Oio
ZRsZ/DSyYKexabmM2y/tcdMGVmGUzVTYc5CvkO8mLy1eBnsniyQbl+YO0RBU8ZBTRyqG/X7uE1L8
gwx+HlAo2RSRecjiOx3kDLdn79oKwiEQ3yEfBiYYGLq0YidlZErFmAfjqPvjdOz1YiVMJl0vEYzY
GorZGqIiRBGXRqoKzrMy8bgfqtkrR8vVB/Qa9J8xGT00W5abpswE47q+hC5Ncn67ndTW6nq89BND
8pThmwWUHjbEIErbL84fmEaRKkW6B3CEy6EBWBSbo6zCzqD7OTqkHDANCDG0C6MB8oAxmn7RVPC0
5RPFJZSaVh6oNPOsUMGrLEfSQD4Jl+raw8FLn1ni/Og05zJtDVhyutd4vHMGkVbftQEgsqAmgOAA
9ThAMS8nTLUlBQmlKTxU+bZIm/UUi+B515PF2pEY+BOxF8Cf3OUGXntNoU3pHKSu9lPpW5TPaO4u
9oyd/fbhuWazYVgsgJfA3YKGJDz/LgczzQoFoWMVAkbxXrQrR/6Gggc4+0NXnVxpVre9tEezs2RP
vygyCbQNonqntbFviBporvch8lmgdwZsi0HT+U49mjjdrPUz6M4mewio1Wf+PKBMUDtyvhWMmk3g
pQcEsRzjyUKBGFBLh/MZpE6AfU3bELWQdkPtj5YkvtaW21FS92OePZqFjEx+4/bZL5AWv5RqIug8
WxgsJp3VKByAVK+YDQdQrTV45UgHqvUrVQvi6KWIRLmmaz+PByIaxBEe4c5HFfBybccS/MFDiwxr
pYdrxxxdeMdoctYTeeu0n7endGFA2KgohDD8gIkn46Ut26grjfZRHICz8VdmvRXKU1oY324bWTh5
cCC4KnFHopWTJzmsmrxNKyONgnisutUMsjNwnuginMrCtIHPF/cxqpjYGryvV7Oumickp4G2uwMr
y73W3Cf6k5L3EF39dXtALHq43Id49aLCDUk1BV2PGhddqDm4/kkoIVFn96ucNDskp0OtWUMh2Mvo
Z2UKkvvXqwR7aKpnq4QTxguidAQh80ycGBqX01Ync2BQ6eCASOP2sPgZZNlppCfQtc3IufC/l5sh
1sfZitMOSc447w9VI1UoIeXFWi4lxM7gDfUSzMZfHim03iHxgg4D4H7wX16yNU+iTMcrNAmaYi8p
L6yk1H7eHhe//2ACvbBMvZQxNF4VFpswtgo1jdOAWGjPKcfoFBm5qE37evIMPDbANYSNrqKAydbw
LGqKBzuB7GCbBiEgbDawFaGl+lM//C7BWJhAIvX2mPgtwcYEQBHowwCWsjAszhxUR2UDPG6B1SBF
Cyb5BL0tP27b4KOnLxsQDXSQU2Lqgdx+sDo7TmpnTAMoh3sTBSSn/GmOj+AycMfuOa/dvn77e4vo
7MVdgrATjzcukznnapxTO83Aoq/8rrt4foR07vBgw7GvqqZOdiQ0p81YDc0mrRoRIxd/rNl4cauA
0QnpCzCGcOOVR5DU1nKSBboD/oqktbe0M7639rDqhnGjzXth0LM0w8AImmyO0ehrcRfaWLd6DMGU
LLBnCLag41fzwqFd63JluZmUJp6RaaWf13IIham+EZz3qygCA8Y7HNhkuDHk8nj0rNRJnT0aWRHM
nY1gNa7qjaFkvadDLmZlNQPdyC2t/FSl3VahoPl2ozFxdsU4dppbmMXkQ426P5ZtmB3ivC6PGQTU
BMmkhcOL/nyIoiHEZZgwztf2kQHhG03JAijdpH4m6fVbZki1IC9xxdv0NRVMUBIEJsBS8p1IoBEr
bKWyoVr8UtLP5AF4x3JjPoOIMbxLVY9CM+BDk7a3t/uCz2CweoAeEc7giHGH2NEgnTcrWH6qfNb9
B7lXpX1+Sl5uW1nY1hdWuLBU76wyR70nC9LiECE4SqGobj2DD6syMlcW0fyY3N34z0T+GRN3hA2t
tSKaaFnQ5sboDWodgbvGkP0w02Y/atpodXt0C44QWBHQf+DogvSFDy76KE0Z/08WTCXYGnHf73Nd
cP0uLROGBaYnxpuCv3bpa40s7RqcoCwoOwrxVDlx7vAoIvtCyazHUs1ml9aiSHNp0QBSgTNEWM24
7y9tIoMUt2mO/diFj5MPRVlXmX+T6jP5uD19Cx4I/PrI++DFoiN/xdmZbFLJVo1neNNLaCqF4tgR
Yn7NHQ2Lyp8Gydgh3Urup1L6BdSsqDS2aJ0xwbI3MxhGuM0ipehOBy1OHlRjuibZAD766odVAZ9d
+71Un+aGvBWpYMcs7VAE18g/OkiVoQXkcmoHfaiAYzWReQhTl9U+R/IU1ifbvz2zSxsTNzRqMQjm
QbPJfj8LCIrYaK0BCnZB1u4bkNFo0R0VlfyXdiZaJ78Kueg45HneBs3ohklmNmLX2gK8AMkCq3YH
kTzlV6vKecTLTjVkowEFY+8SoKcvBwMxH31wcloEE32MIQJYRLIHCu6kedJkVy7At1eu8w6Ygrc6
bF2JPpTOKpQcvzYjd4CeJQk1gKxbC43R8UMzfFfIFhqvezqLXsZLs37+oWzGzma9o/j8PmmKQAOJ
LgrW0EZfz2kuWNvrLYTHDHifmLwl8n98M77cVdMwpcCJqf1LetTw5p6VbAtqctG1dD0cJOcZiSUw
rmA74d1AW3VAM1K5CMa8dBVwNknKr6pLXHkuPcYJYgzAE7XkRUlPtizhnZ8CnTq7fWesifR+e0Mv
hAvQTQHAFZckMsRXj8ViQDPYZIbA49TrrvDD+8zZtPN7nO8RIKxJO2zzWQVnNiTmxndqxE+VVnuT
+TnE69tfcgVhwLG9+BLOa81mRSUV4kmBaa30yQfi6aHz+3W/znbk0d73O+1Y9m7au022puX9nLro
v7j9DVcFNv4buGuVasCDgJsaKebV98EnXuq73ff2XnT0vkAyl0fvcqycj4zrVpLy1oGP9DtfWfdB
u9N95dlZl3vcdfv0Kd7Ph/7Qbi3/Eeyxa2kD1uANztYmevjc5qfaRVvUtt+Uq8IH2/DaErjT65sK
34f3Ds4Ce7+ZnJ+rxjqpQIRaBFWa1utUm3H+bav2lKzrNrKRaH5DzNAvila0BAunEJZZjkTFm8Hi
n1zanCWmmiRFkM6S29JN1Xl15jbt7vZKL5kBexNA9azvCwnPS5eSSwgL5LEqAtnIMrx8oBqhl3c1
RLNiUTpmaS5NvD4gi4UHK8QEL0058OW2Q+G9xhpkfQbAol0faOEBTGrA41Q/jFTkYNjH87uLRU+M
Kxe9Cnw3xGxnEyBUpAgy6LPJ1VoaPiwMLHkL0cQeKmgoz8ASGwWGsh0ELd9XPQvsBJ3Z5jM2aIYM
W6Bii6Cefztk0yhIYEc/sqqFmpBblU/d+Lvs11EneFEI7XLeI4ROW5qUsOvY5toanFXePJZkp+wd
7COIZc8d+B+ntxLaILd30pI3hyAOSpKskoc08eXyJmo5F/1U46hIdeKRtEhQiEfOSGlKUY1taSeh
PMtoUBBaQc390hTRpwENk3oRxAZofh1CpE0HlhzXCod5XTpt4iem1YGOsKgEx+UrZOS31Jlph8sp
Dnk1Z8CxF0FkGp6W6i+O+dYOa8VJ1r3e7pQWsoq6P4Nn8+RMK7wvh3Efq69jnd2FZr2Z2kck6rfq
o1nhlXl7Aa5actmWO/82buktPdYs8I5g6Z29aq0aZRsRtKkwLq91ND06/og3C64vR3BbfBXNrieF
dbaBhgKCLpzhwWwrpyowKfkRiZTdAzjQw29m6X3UruIhs+K2XuarLnVff0DtxEtXaDPxqBevozX7
/3SFeMoPBWEM2wRXH4XcEbLpDBRtcJ6trVvTkdIBDrTYdHHpldPDnK/LrNgQt0oct55FNHHXJwCd
gmwRgFRFyo+vlkPLZVQ7sLcFSTYbrlVHh9CRI1ci1fb2Sl877XNDSNlf7v+k1hpVT1vA+nr7EKbW
awQ6r1q3vVoWTKJ+NYnMEoMpM4JbNMBdWoJE0YAsCoAaTkd+IbvUeX2WE8Elu7BxL61w+6fpzI60
Zg9kl+UgCGw9lX44VeXhRedN5ewSA7JoHcQNJB+yCo1LDV2Qm1tcOmS9Gbc7Oru+vvAssjb0YZZG
NqOW84JEba3cyerL7UW7dloYJHqP4a80ZBD4mzau7KYI5aEMhier3VceNdyZeOH3lAj8wPW76dIQ
W9OzsdhqVSQW8PhB66AtfiXRTW+ujWe5Fhz7RTtf551luDGiSztTqulV0smYs9bAaXpVkpPTdF5c
720Q4d6evMUdf2aLrd/ZmEjYVjaNYKsFO5DmTwrxosoXJkOufQam7swM+4wzM0lXS3pojwB3WV5k
umidBv4p8odV1Pqjur49JtH8ca85O7LrPJ+UMjDjT5skSEweM+T/JFNIdCMaFnc1T12aFzRTAevq
SnRzFXeJNdauqo6uCrRzX6zDSXmYtEjQGSQaIPuss9lsBuhlZSYGWM/6XRbqWwixr4xhixyFa2kC
5PfyGOF0LYvl2Hn62kYZI+CnDRgbP8P43VBb18hdbEYljz3rcVQGwZZcHt0fg9zyFTNgH1OFSVWM
X0noNnblNbtQfzCPt7fJsncEver/joxbPbNHaEVAXBckcdB9MyT7eWr9IXmb6n4zD1sHcbuTdju8
09EiJdijX20ol7coOxF/jHNrCH7eTMEbnAaArhduTJvUlYwUmfwasEs3MqfvljKhWAEMpuUnqQMy
S62KX0PTTFZmnhR7u5VA8SmByVswLezqufoyE8yLeCUhi6BzZzWPnF4KB6Dt8vv4UHmS5Uov6WN3
UnN3fvxvbLGebSYpBUAC5+oMLW+ceML1QOxNrH/XSlcLR888NYPXyj9UGzEO3fxXNh2k8ZCdYu2R
l6fHyXCLNAZ8UbueZMMPne99dVKhAa0dpeElmj/GSnBDsVHwMwqWN4CrkTpE+xh3DVNFacI+h5Od
afFIHOeuVSb/9qiWTinqX8B2sJzzFXfEIGcgMCxs7GVr28INDPmBdIM3yI95mLmkfav0vyvBMuIA
aPviZcuA1sjtcafH6RLbaloL4qdR62ntu9K8hLPgiLLb52zirmxwh4R2ZByKUhqP0IoDOUHqgTfb
68Nvt+eOczj/WAFlNFAxDKfBC9UWEk2zsCbTMWxn+USQOVkhvZxsK6rkvlTH6r0ZToMgMOKilv8Y
RdEX5G7gEDS4i7dy2q5D4nQ8klo3GS+/lEMvllTTtJ5jvf4NCiD9Ffhduh6IFDa720Pm81Bf5gEA
g2XQV+HFxx3ySppnKZcws0NC7+15K2mBAexz2e96tJkOanLsjK0z/F1k8x+rSIKCUguBDZ9EN426
mJMhmY56d9SlzO/ISureBnM/kOfbA2Tfz+8cmIAMG7hBoNXETW+cAgFFHDIeLQcpFzus12GZmi6K
WrKnhbroibi0mniho1kNEHJQbnJ3lpWn01AAJ3acIq05Os0wxq6R1Ga/dsg0Z6h529AHnKIJTDyh
WUbzfzGxCLJZTgvt/6bBeRg9m1Ol6NX5ONMasMV4ZefOdmzzj0waf2haL5K3vToy0IFBAQbUBqDE
QZaLm17kH6q8r/ruSBDrTAZkMlAArvtfEvldiJTfrpaS2UKVG88HA4lCPr2laHOdNZLdHc14WBdU
BdEjcJh9tFNVwSxenwqYYpzAcNFoKAf28/JqKNOhtxqt7lHN6nxzuMN23ejhuO7C98yibtRRtyPx
c2dKgpiHc982OJdVuFNcR2xKUVa/NGzlUFpOBxtq6TTyxviXTfYxASwI+tE/+tDYCHVVFiYVjApA
gOKqQK+MqV0azPBQn8silo810JnQkQoJfVLHBM/4XnDHL1tCQQvoN+BO+KHZJK7rtEzkoxq/UhVI
u00SIWUhiQBwC1OIRhzoeEBEhKWuuCmMlHgcyezIx7S27qna+oiSArS0VlbttkkS0DH5VeaCIu/S
4M6NqpfTqETEiDtgEI5RE3sN2cnRO87/pP36S28GShjAq3DfYnwAEnJ3bYJAsasmjI28y5D4VJNv
plp5kya4Fa682FfrJKMqYaQDuJkuR0PbqBmUtFGOlJAf6qSjmWmV68q9TvoAcIaOmP7tcfFJVex7
5MgZbhFZZBZHcAOLeiWStVHXjziN6xn6bugM3NiZ4xVq5iZQZRlt0I939FTJKcSxfgvMXy8fMhLA
XWFWGYRNZXvq7CHV16FUGuZsH9umg4DPfVGmm6JG3Tz3S/nkxJ90/JHMT8Wm0rZJnPqm+SahzUEw
C8yrXNxVyKQhffFFfMPy+NxZdKZCK8LMDI+ZVBOGkJEOA2JJzIUiws1d+22g54H7Q2kZVxWaQi4H
HNtTpmSmSk65rLta4EgPVYNriXph+iKYW/bV3KhQmkd8AaAF2uN4jMCAp0luTV180prM2EdR9X0Y
YuU+nQp1bRRS/upkKrhjZIh6NZk87yrFfGjSodmnRXvQTEkVBFxXs2xggtEejAQR+qOQUrscukG1
2KIKvqe3H5r+eSgGP7W0tWDUV0cIVqC3wupaDFrCjzpFX49CvkYdrfJP66Ff/Rq3yWfsDT9KqORS
z3Yz31o5iTs+Cokbr++vL+tw68BnoXWBh/dTVQmhOd/Hp9FO3W5+tvIT6Z5aOwYa67Okta+iGDyJ
NIK45w1DV6PNEigatN6i3sXvX1mFzC6AtPEprSLfmMDMZxQrwbwy732xmzgb7BvOTipGhRoIYav3
HaGV6iUrx49Lt/+kLn2xBPmV5Xk8GxG3V6Q4K9RebuNT5w+Dn0ieuepWkad0KytZiSAfounjzqRu
SGiL7mBMGhM31N5j4giiC57j4T8rBApFAA9Qhv+qjJ/NnhY6eRcN2BdI8e7SQ/Tk+P0egIDel1f1
3bCVnsEZIAJVXPkatmQagjaUbSCI/KX5fmY0LlvLTFWMK8FN7IExakWsDPdxax+bOH3LVVFa7Mqb
cwa5VcsygvxVhD0SFZGbO9E+UX/V5neT9oL9seRKEKcx3iEcdLD4X27GJq6zVDXG+BQrOopxJpRG
MkSM3mDLIoo2kSlu31skU0FsBFNTdpokCGI4oYvXhmiDLB4vPB3QkoEM31X8aeZROs5qiOMlf0Sl
sjFJ+9Tk2l087rOM7rSfg1rtpEy6Ty0Riy8Povxnc57Z5mKoLNRqdD858Um3vDnzYntF12CpqsNf
lXRXqa6V7qIe4r4unjW3vcrChgErNgh98RZlLbPcOka1EZtKj2MhW+Uuraajo4+Om6GdQevaRDDH
CysJaB6j9MVDDZhUzlhWtiiaxVjJGsLdHl6LRwkg2k1va4JRLZw7VpWHmKgFWj/cRpe7sxjsDB+C
tVQejO5U6X6sIV3r53/JocLWjWUHgY5HzIIGAy52ywxwPBegRTwhIt9Kzkua3Se2IsgyXUX1zAj6
6+FGICoAmPzlYFD1q0lXZ8kJDNxzEsRtvZKUY6JsoHrpjrRdaZIgCOYzs/+M68wk50ZSjah4p4OE
v/wEAJ+U7vdiZf/4UN8VyzNd1XHNbSNqM+Nz0f8xisQBGg7Qn8U3RCnFjBCR5Mlp1rz8s7zP33R/
2Mw706PpLu89WwCjWJ7XP/a43dgkRgX8NOz13d55pdkTkcGS5OkVwNkbEQZMZIxbxKKepDbRKNhM
iQNNU7z+ItuzxpUlnXJnN4w2nhYi2aTrp8XXzvkzQm4Ze6NOuizBCKNwAHTguZLdMV1RbfAybfTT
8CMa1jVyNcYguB2Ea8ld6JmZafI4Yc8qv8su2fWKvZVeqmg6JW3QQ12th5ym3RPPSe67RsQ0wOaS
C5RwYP4Mm3mHs1tXR1uxnIPv/zTpUuFntJ8RJ1WFf9tzLkVIeLDBeRpMix5VykszdU6nsk+K5FQE
8BGuam2ycherbkP8WnKH+SCqCi3uoTODnFfLAUUAOz6W0/TmbUJcCOO6aCmZXt9vj4wHovxzEs8M
cddRFULDUVVgKP42fdKTdbA/8p+ghhr87EHJ3d+Zq+1/BGrpzqNXHBVPebn9Acvb5+wD+KMp62My
tdg+5eRGR0juanfDWl4Pq+q53Vi7lcAcOwdXG+bMHH84gc+c+xHmxhUUn9/Uj0f9gfoa8cZN4Dyu
kg9DYFG0ktzBpKQ1cvAPJ6c6vOt1QONPA1INCsPQkGP5nCQi4OfSNQ8tSkbACqUN1LUu96qk9CU6
QLCiA70fASkqPrO3ulzfnsflafxjhDv0lRYlU1Q2ySmsVIhmz+YvotaKF0+jSAhrKWBi0BGLZQ0B
9uezlEWaFA1k2pJTayRoythP63CnBV3zYpj7KPld1dvpGfp7IJuXvduD/D8Oxx/T3CitRgWxA8RM
T/b4EGYfjXnQWq+BEHMVuZN8aNRVXf02n7ufSefpzbdIJ274OwPxfVM9Gc6rbq8TAJluf9Ty8v75
Js7j5flQgT8Y0xElUrgyqrRb5xDdWoGv8yTNg3/bmnAKuLAHOeI8Lq0Sl1lD1vUXNUDWu5nzKzL6
x7ZFTXzcm5lH6X78JImyG+ztqKyTFMKrQBXHnjrjon3StF2XifA+yyfrz0yw3898P0gJwczCVkfO
D+re9MZ817vOS/Qoi1glmFO4dhr/WuL51gzU/QyzZJNg1Io7TXW8avRCxFT/f7jCP2Y4p1/qDrHp
gAE5zotq+WnQ126qufnKfk325OP2yvK6zP94fnDYsjw8MAY8E5BEOqmN2h5XTO7Lzj3Ymjdl/8wk
rCZ1XTkv2S6pX4bGO9B3uzlM3TqTdqjQKz9uf8fyDvvzHfzdajrp2Mk6XElhbsvZMwCb3+jzXWZO
OO0PuXkPCEBLG1c1ViMUOsayYeUQEPwGafMkhdtO+mnmrn4UfNZCagvNIv9OD/+uSPqZahlAE6e+
Jz8ke10024lAhf0Bj7UmK5/0rvKg5rGv6TZ1fqvJj7x3Y+WIhP+kJX7R6ejn2NJpXVSrzIh3mXoX
5eVqrq2DNriZPUFIU1RWWXaVZ9/MXeYDuoTTAnWNk/5SvmWn9Km6yzejPzzrr+QpPUmiOuDiLXBm
j7u7M6YYBKnz5FSF0byeGsh16hUk99DUI5RDXTrt8P5Q9HFwD0D74PK0ZzlkNxQLh6PQAPkuQXaY
Rzu5P2rOisrblsxInD9r89psvdnu3TB/niAcM7l67jUI9q3WzSPB1l0MC8+/ifPFFH2pEm0rzDeE
dZv5hy7hs5J4VUrzWmt/p5nt0v4NNYz17c25uNDnhjmvPGjqrFctzgyJDmVx0sDLrMUPVgUlgIcy
XqM6GaIRd0WtAELft20vvbfPTXNelw6VZiUzTFNZgvgsmqqjIKeKS77bqqgLbcnvntn6mv8zD2/S
2kla/HuqS8XV5dgdRUdm6TY9t8C5XF1PlAbFpuSUq9M2m9RdXjXbuVQ92SICZNniEw1gc1Bcg6AA
AnicrSg2J6rKGE1T+LgVfemn5dEN9ca7/m4SRAnLW/PMGOcK5tlq66ofYEyGfK43dKveogfqh2Bk
TbutNH+fTJEu8mIu4XyEnD+QTBSvGw0+U+1zd6Ke0W5r1aufnQcIVZRR7CKTYXce2hYs6RvIUm/v
zCVvdG6dD+3HJrPUBt4vrOxyEyEntHJGHffWgPD+tqnFq/rcFvuWs51JaFEXJbhWTlF5MGcvl+8U
uQaf8J3dudIY9EPsRfVDubZFociiGzxbV84NKqM1zukEw8TajtpnhRSG440uCF82sfVuPd8e59Il
eD5MzsGlkmPUFC/fU1zc13LhJwBZoX8x7JEpimZEw6vb9pZHx1jiUKlnReDLae1BUiNF7QQnvzOY
XjCaITw6bPJ2ZZ+0WpiLZSeOj+sABvrXHLdfIy0FR5yN4TloL6d+dKccLQ/yY4gnoFeOLLTobbbo
0JBBRIkQ/KbIpV+Or66LLq9DGwaJ5LjaEM/ubCCJcHsWlwogCmPA+18z3PWgxgXQgDHu5SR7IBq6
otdW9YBmdhxQV2equx9gzQEK3izcciKupnqWKUoLLXrWs2/g7omROuheSPANAzTDN9pBUVz5oyw8
2rzW79ojXZnpfaY823TfSAVK76IcI9+O+xXf/pkE9IpdznVE+ljKOgWXs4wi6z566QvXsF+6FGih
TQVJknTbpsd0COyn8jWlG0faxxnaAKfE69Vkk1tgxFMf4+rHYB+TfNr8v9YIwuqXn1eg8w/JF3xe
Lm8ydP1096TddO2vOV0XUFmw13P4JKVBK/c7GUI1ydy7diViQF083/8u0hXV5Bz+D2lXtly5rSS/
iBHcl1duZ9VK7S8MqaUmwX0nwa+fhHzn9jkQ5zDaEw677VBYxQIKQKGQlTmpwyjrKJ9trNjNoddy
F6yJcyyeexBpge44IpIprZ97mslyX4uRTALrkCZ48ZCpp5LP3DgW3VvS9HZfSW5jetrwujLEbLfg
l/epYW4ZzGMK0teRkiBMn/r4d/5wDVD8XuzsiH4Kid1/3F02uBTyoLcBRw+eIxiN2rmjVUdjKKq3
2De0BC1aN2L+2EboUErW8u6lbeTUEOcYyeZOVMwab43TaFdkdDTz6bIrS4FxaoFbveFQa0bXwpVU
qxwZmt3zeEyzmzH5qAtfG9akhxfNARUNwjZUrKA1cD5yuURUQWMz1Um1U1eFG6aZnbcUBEFa4oAQ
VXKVpPEv+8j3an/vEKwPHobBaoPXqnOriSQYFTQ0YdXtfgkB2GO10L3NiT1sazf9VDxHHpzt36LA
ebN8M1Q6VbM41zDbozZvNzfRm3Iv+vOb+Cz8m/T2xEOeAUkieTHqIx7Hkix09OGgGG4X3enWSpqw
mG1CsxCVYgY2waXvfCSBfFEHqrByddqLuIEIk0tkUj6i+/so60Vz19CU2nldW0fQ1HS3aqolu8uz
yUKEX+ynn8AW50lGZrWmIuR9kgSG5KpNZ8f9biioXZgHQV1JrpeWHxCM37AXdLTxFcle7MCCVKMc
FJm1uc+rRrNR+hLcyw4tFmgM3BYQmuh2Rm/UuUdGO5Q4yHE3MWgwRPuxfsK6U+bf9VcByCZo2/rU
Jp+z5icfoeiO1jasPPBAfVz+jCVnT7+CWyQllXqhbXHfiyJR3+hlBVSqCJGRy1YWE2rgUAHVYrSB
6JI/d3bu9SFsEyTvWeyBjRviL7IHDkGhvEUjFc5tpzavxOPQfU6r1b3vdc6HzqltLnS6eRqNxkIa
qE83UOLYh52w78t8l0+PsrgfRPYqmThT+ypXv8iQOVTy0+FIBbwz74b2g2rukGw1adeWPuLfjcJ3
oUp2qZRsVZJDbEPYJVPqkWHzr8YMlwGgd4H55sdM19EY1VFky2MO/qCPUryaZ20r2CooLuenON0R
1EObyjdWDgc2Fz/HC03aKlpUJSDrzueqmy1IqyNHCtpYBcQms0BmocT1hgqQir7s42L0gXbxf02x
I/5kVevZOGfDOOO5Bh0EXtxV8xb9JQ+XjbAQvuQPdw0YzBCYzU7EtbWStuk+bqijR6kdR2EQRu/h
aHpGtAaDWsyKQCv+X8+Y5yeeDXUI4FKOyTOlaBdBFUArEsdQcF3tiRsppRsDHanPx6m1xYS6lz1e
mkFQGTGcEvDQIBU6N45uumIYwcYXqKAp8+RSK3whjQU3TfTiX+zLjOpVREYEUk6ew1iA3Bda6S1W
qsrtDu/vZHDBVeWJg+5FxUoGtugXGCAZzwbkUfgtExXWWqdJnAZKGEN9KwbElowtcftiXrs8rpni
9kW1oAC05Hka1F2mb1Jch700jYgv5uZaMWdxg2L0o/9xS+euMmKfCqGc6FkgVk2meJ3ZdJkdWa3R
+w0Z5voqnKUxp3tBQy3LEUcF8nMjGUOwCM2S5qV4KiRepctE2SpJmEq7fDai/tBZ8iS7Mknw75FS
KLXTj4aQ3xlRSZrfkhjXqCPq8rShoZaUtlY0Oj2YowzK60if2nrbiBX0Z4ZBbDsbBBml6WAZoWlr
7XBY2AWYUAeDLqEqACLx83C1aJ6RWlZSZEy19zHbtfvVOsT+hW51OwEPwOXFsXTwIivElQzgc8C1
ebGLek7RlGh2WdCYn5Le7A2cSaEaxkBUiIFQfrUVyJoElJ6z+djT4moknpo+FGPoj8rXJASh9gkF
js/LX7WQIisoxaCtDkhXMJ5xm25hjVk3VVEeqHFjy4JoF2Lh6xl4zyofhAp2Nb5eNri0Q8Hid78E
e3flBZqROFYtFUgedH4n2QWEUB37S3mfH/sA2uX/whh4b5nyH5gtAeg6n+Kkz40SNE6g4tkNQb7p
a3t4yvZOfpPs6xUw0MLKBYbjjykWbSc7bxnDljwwvzIcz7FpfMVV/K5J+drWtxhIp5bYl5xY0sYw
hBgZLNH9mG7RNI2XiJA+QqgCxF/bUrgqPEi+q+jKRIvxkyk+o6sZvc1J9bgyukvBg93QAhMvY3nl
T+zchJ5eldd5MDVXk+ylk5OJk2eBdOpRfmnu69or7qKCabTnIrUzcl/IdjxttPL+8ocsJOkMPvPf
7+DOncao56QWyjzI884GsYlUQz2TQUuiNUqopS3j1BIXT3pV6CO6evOg8MldufYI/92FxaUMZ45w
MWREhNIixIAS6hilmzSbJH1IQC11KL7qjzK2h68ZkARHfKbb4tG8HjHxaznz0ssp6zhAZyHo85iy
4Xl4dZkaQ72mQ3iFt81ON6+r3plcsbWt3m5em8GRxl/dE2Qbi8ZuFQiW3daDLW2MBpfNYhWzvris
AOiDZCRj1LG4uc2LecjkGl/T7ycIrM/h6yAcchMPUbTadsIBmIBYe1X1m6nv/HxoQd5K9lr8l2RN
7HatIMJA2A0QJYgLuX2ym9NJkJQhD54k9R2KSLZpQkxn8DIN9LCuPGxDKVCF11R9H5W1g2pxRqD+
jqwKgiqsGfN8RqY6rBvTnBDf92j59Hbqbv6oN2ST74y7wXsEFZwjfliuCAa09tCv7GtLIf/H+I+C
pxgPTVGpcx6AHRhIhfaQi6vQejaJfNyzuyjYeIFhhijYuYNaRlvQX4sIuXmvV06m+i0eO6B16mhP
zaMFUWnDa9YUrr4rIpescuUhDU2KIB1mnrmDO3qFS8Cg53c3qhNSe7J7N70V9or3uututOP0sCnu
h+vpOt5qv0sXL8D35OPyNvZdz7j0QdzVPEZzf2uW+CDNlvfte+V/xE7rJJ9XNToOBrf3tMDaQizt
q97elQcL39gchPtfrWt40cZ6NF1gBXbdNrrK7FfkcxsJ/99sG5v+IbEz5/LH8kSA3yvidM64oOzK
uovkAR8LAkz0meV3RHeyoHMEV372pHvN67fhtfjc7zpne9n0z2MHSGYk/wyZjUdPvsYtt7WRqCpt
gkyAwAeIJq3Yx5Nxj+0JVbYQRd/L9pgn59OClidEJxDFDCzGP69USloMdVN1gfkIR4fdL0A0m6fc
Xau/LtS7GJ0o07UB0SuE3LlNRhtVM0eHHAyRXQyAQX9vycdxVG1jqlwh3dU92oRXsOFsafHOGSDm
YtVKUFGL3InWWkNUl2XZBWqiHaQEHbtW/NkMij/I1e/L4/hzJ4GemwgBKgnW0NXFhXc45SoxAa0K
olY8glYCN6k1ScmfmcC5CS4ozWQsKp3WXWCMk5+1Fd74tnXtElMCRmblTFhxh+8HKmiq9xqBralT
76Ms9ZVwDQW9ZoILCLHSk1LqmTsUYoKRZifR8+U5+bmWMPm4qoMtF//8Ic0St2FZD1qGOakoFEzQ
nNXGpjuT0tWy0kvq8bclNiv9vms2uSMdeBtVDMO8C/IwcRS93lEzsov8FvuJ3Q/A2qjby04uDSPI
EkBkwASuQcBzfrwkSmIUaoFh1Gaqe9RIwAiliy+XjSzUGtlQ/rHCHSdj1KhZLSG8a7t9BC2Ymx6f
w96e945G3GmlIXx5DP8YYz8/uQOQrihnzSq6gDqU2uTdeusoaOueLvv0M/k6d4lbTrnVgD0/hJXJ
jx/ip7UTeGm1/hkxcGicOyGNmIWow96jtaonzIFmDUjwAnRq9OrKcbW0zZ2a4lbSmFYAnM1sD29/
VSDhATvto/C3tKg4E9l4GcA9Qg4F2xy3mUpqHbeEwMo8CW5ebYik+I2SfHS9aV+emWV//lhiIX8y
/5YVJ1Mpd11QFlZhhzJki6XiANzRk1CXKxngYhSgyRzJL6Df6P49t6V13ZQmGkWs1ZFbxEDjSR8z
krLLHi2vH2TW4EQHIvuHDsAIDH0lzTATN1dRC1C23HiCVewqEwzbsScb0TW4rJ0yUl5AtOxN0fR6
+QsW/WTpNZqtQWHDKzKSKAdJRyF2QZa+lhbczI5RvAYvXjPCLVy9h656Hkvw0hL8eIwPmTDe5gJZ
2WMXrpLQakI+DR4Cxi4rcbtRGFlCb6ghAiT/ClFZEk0wgmYOGB/zBgKraW5n85c8gqtZgazY5CVD
7vUl3iPK5EZLS0fGFbQmD9Ucby+P8kLieP5l3AgArVKTvjFw5OAS6QqNG943ALr/Dmcvvza2owRU
sGs8Gtfa4OufZmCGra2pwdq95ufmg8/AmzruuDJ48PmGhr5TCzOcBjT3pZYTy7eTLB2yfE9zW9NX
H93YkXaeZbFKNW7TAEWzB03OZ0EQNNqqVc/QyDOxab5r0vfS8rS3qH7HHdcG0lPIv8AmtLJ2fx59
gCGBUweUL8i7LJ5k2KwmkIQYaGGMjTdNPzTpx+XZXMhZYYDxE6h4zkObMvP8ZCNqenUuMzUZgq4d
B922qlSUroYUL/3HvDctssG/Wx+SYPaKq+bmDCn6tDa2sgCclnv5W34uLTTQ462P3QnQHcq/gIvp
HKVmGE8BitQSccHCIW4TqouVCx2/Nb6JnxswjMnQK2GXAsY6c+53L+RSBC7LKRCybKfmtHUqCXvG
lEy4OxZrqfOiawrUgMBhouAtk1/N01z2ZltNAWAu4h5M8Pr1BMLbnWyIyUpmsWgK6DUTuwZEjngA
f0h0MS3UAY5RUFehNzXbylqpgJIazYaXJ2xxDJnsCy477PLBPuU0dkwy1HEoT0FSktaO5G2cgneU
0snrNTp7l40twEgZrxSqlICCsG4Ibgzx8j4im65oIE6CdWtFejvYpRaB2QqEQtbsRAat0lus48xJ
o6jxjbwzmj2pjeyj6gfc+YwyzCYIDkvDQzfmWf50+QN/LlV8H2NgRRswU2vjUpSm78FRjZbAIAR4
+JAbasE6u+SVYfg55t8aTyKC12R0ONxhbsyRIdSKQIMaDV0HdOHTvS4I8a4rW/IgqmO9gthb8Aqz
C04cYHDQRs3dki6P0M/QZNyZf34XN0IoEMmhHqk00O+Uj3SnP1/+9QtPE+e/n9vLQOkSQVoOv1+G
psBbeoiDndXaaAKrHvOM/bli7+cRdG6PmwstT5QePLUUuE1IlRyydiM9J/rb1GwmYEVN9X4SPKmz
xV2VxA4e6exxumviz1pd6+FfQP6ffwm3m82VrkXVpKC7NvKU/qC/69WVjHJc/Z74deGIhQbaV6u/
eV8ZAZbhn5+L53a5HcCSVWHG2w0Neuulqt0m3bazn4c+3qqfo1/Z5rK5pdhH5yLDr0qsAMFdZ5QB
sjR5W8wBSWW8vpeEAlsd3likDu1BLtcoiBfjScGhi+yLcXzzFBek7RjFfzkHvSK7OvlKwa3/EO5e
Z2nbDyZYx4npX/ZwabXp4JEB1TkgFLiEnO+o1JJaoozijGuB3vqJmFQ+Nbq1QhX7LfysnVrhxrHO
rDicxmEOzKZ0GinclNWmv0LPvx0eTCtZSWWXVgk0fEDJias7znduVWZdViSQQJsDy4zyaxH3BDvr
jHonCa2yadUyGJKk3P2LcTyxya3MQWrGEZs0bIpDApBQNW3yujS3/8YKnuBREAOS9UePGnLtzugI
Xn9ltbuCzvjLCKzSipGloGfkghaTLNSR8J6HxJRCer4X8cQsd1N0FUmGL4fKfWaYhUuJpq4M3NIW
jR0aeCvc4DT0155bQ/lSKMMqF4MZR5w9mn33C8NcXGtFX6+cZAupJwjNUElkdIZgUDS5wIgGdVbb
0JwDwB6V3TQVkAhJ29KB/gN1ilSMnoYO747GCB2auoFAszFa+kq2tDi6eDtXkL3gDz5bYo0pkjGi
djGjbrpPUojcE6WnborKiRPP5ue/iBgTKFyWJcAaN5lzKueTEYJWzRim1p9zSbTNphKcv7eCPgID
KAXGa8qLrGq5INfaGItBaYx3RZrWdm/19/8/G/weYvWCQTLEfpoLkk2GLnIGa+0tc+GpHBg2ZDka
dkRUuHl+XSM1ClPJJ1hBBX+Pbtv2YJjU2oUT7e57EYW51GyhlRWB2j9TG+BLI6rbUhhRrwbQ29OI
YPljO0Iqoqaz2ws6eYgqNXPijJKVTq6lpQMOGLxpoB0ROsTcWYin9LqwclkE/jMM3RTHUzB0IHzq
kywNLg/+silIHwLQBKJTnjdXSOQialNLDFqhp46cxcNj2ZqqrVEgQS6bWjqR8GoJckImqgz5jfMN
YdI0QrJWQSyJfXQ9J8nsqXIn/ptoOrHCbQVdk0NcBDs2KKh71Y/7qtzpWa+u5A+LwwZ5aHD+4kqN
StG5L6acTUOqR1IAZgswcA7ADlaznFyjJKWvLMGFZhtE7h9bPMF2pQKEkwimGOSoKOAFyGyK4ShB
7GLcRsos9seBEgWC4+08NK5i1TndKsQSWxvy9C2e7DOtR4ksU3VbJFob2V2jofW5VBM0Klye4eVR
MUC9Khqo2vF3U2gs9EInhSIa5NJqL3WG9kLFsb0L+9JaeXJhA8wnHtAiBZAP9xcgpLklAkicUXVW
KgHdKD9Os/bR1PJ9rAWRhAYQZM8MW9KtpFRL7oFsip0xkIGDENX5pDexOtdTC5tjU8Wgl4fUVSXE
sQ/wRLRiainTARk49NUw96CzVM5NUaQDg1RWUhAnYLM/dLo7hR60Z5txJSdYWpSnhtjPTy7eYRim
cmKWLJCL2zwmThblK4WnhYMRxxOAG6h3gU6WJzceVXbVZlERtdG+6NpNAnYPWxtzAFseLwfgUp6N
F1om3Y61YCA6zt2hQxNb0wB3RHCdO3I0uHoXqz6ZmunaVBvB6Ug5HrtGxcu+Zl7pvUmfc0GpVkZ1
ofMD5RK8ASBXRaxIfAG5ytA7DZleCTAJ3Y7K7GpS0ZsvPzUmRBBkyan3ageCn0h2xwo3fKpft1nv
9dlwk5flTiiiaWVpLqyXsw8yzwemakpLGGW2XmJHV4kvZ+UhxCj0dLRTSH7W9KiugYAXYgs2QQhn
YDvAHYtbL+ZUQViMtLAZ5a6a3IrFWq/4sld/LHDLZMKVy+oaWFCbOPQzvOhZU9CP5LEZGhQzyF01
hcfaGlfuIUsFpDPPuDCbUdatsqaTAlp86umzcA2RB7uc6UMiqpsyIXbZuRUljqXUHjpqr9PSJtYK
AevCKwkGF7rVMjDPwGjxJOnFXCCnFrBHAJWlAKdSCaOTGppTjBLAmkWO4mO4T/TOD6VJt4tEOSrT
mtAwCxtuGz77Bi6sjBYnikVxDjZj2r+LgoibXzEM/fM0IFOaQfZ9HNNBdue8WBPOXtxWTtznjmB9
NAuJMPcNdCMI5i9kr45qfMzZWjF5eVP5Y4k/gOumTiJAlrFHBhlk5KHzfo3idfJUP4w36scab8rC
KYMhBSsWnp8UJEvcqmlCQuIhaaRA746qEgitr9KVStzC6XJmgls2wyBnGR1r7E76L3gElkE5f49G
E8fZ7vKGvDxJf5zhFkqXj9qo61go+ewAIbTVzNwu9fImm1YSsqX8/swnLiFAzkkhvIStoEd9tk53
Te7rreoo6peMd0ohHl1JcoREuYUQrT+Zm2rA5BG3UalPB/1ZzZUvjYifl91f3J9O5pINz8npKuFu
JuUaBtqUXmPiimFlq1CwJ2+tcFNIN0ocXLa3dBHGuzNKrDp4mdFzyBks+oQkqFEgbxjsBrGqgCXh
Xf/MZdsEUqm6b9dgsMu70IlFFmsnLublLNKJjXsbh15VQzFptjYVBFFptFGF9zI9jr28qUqxtNvh
SetWtuLFM+bEPLcB9XlNIWzaM8ilBcFVU0rsNqoTb2VcFxclpC9QzQB9Jhglz700ygmEeQXM6KYj
P+5UrP4ZFF1H2Ua1BuQazto1ZnGJnhjkwhliRAQvZVg4KvRDaNbYvSl7gvSaV7HbzS+X3Vvzjoua
qO8qMluYw6qs3to+KxwzkSQ7z7LUuWxpcUGcuMVFy2hQY6QTLM1a5+XaXWp6jbJt9aNFnaqaHRSj
Viwu7kAnFrkAsfIxT0YDFo2h2Jjhlg4vbY6mucG/7Bm/EACYQ2/hiWQQ55oy16qc5CF0kPoXNHA6
UgPIjyFVBxnlIKaTIpPWVa3SLsi92d7HNGzcy5/AXDk5jH98Ae9qVJMOfc7lERdfSPelqRbbqY5n
CyM/QDvcnYXNZYNc3PzHIECKKFOAtpJHI6tiByRZCJfVDGXs0InzbWiuqYhwE/htBGxMwFuC8xqA
a+6wmuaiMKchKY+T9qlMh7CMQItlR9qKL/wp/48d5gi6i1GF5RE74hDFID6BdpYVZa4pv1hOJpWO
pNmSY8kb+WMogy4mK2k5f1H4tgp7QDsDVY7mCS6LEalaNXj4KI/RkyDskyOocJMHUfdz4OeVDZUm
u/4MiV/Xm5o6k+q2q1RPLC75qFE14DBRlWF1MS7fEGe1ChXBgN7j/qa2LZv9rfiW/VLavgx8yL56
Jy/18+XIWQpV1QCICBhv3KT5c0rpJ2WUDMi1ZUgYu+yGgM4sq0onJxtZuaqitQ63JXvIQiAdjRY3
BBMXRPnYaoMQKdXRnLrHsnlUS3JVZC8F7vGGAGmftru77ODS0sCxBE06lIJR1edGVaq0qrTKuD7K
jTlcjzLtd9lo7LOGStvLlr5FJvgJRDGfSciiIgL85vnZJEGbSW8MUh/ZvEXbbhdto22zG6FTHrV2
uAFuamfuo0O3S7e49m6b+CrKjqIL3rZjvNa6zmcg3wF9+jXcSEvNnBZmltRHpXwthcQJzZckvEpC
Y9Pqgl/V2h7yK1AAfLw8CosL6dQud0K3qjmHoMWoj9M0+WruDrnpgAInnB4xx1LqmLXgWtFLlPnS
/YD+2/KmgdBav7acFlYTGqDwvP2tfybxshiDnoRFNeIzUmt0E+MqaSZbmnpb0SJHLVfqxN/ld27q
JbzeAwYChWkFOhnnU29FRqcKelUfDwZbuU8gRHaBaPXLrYb/fvuQbIY+jbzY/+ev1PkCrtJBX5QX
2pGjOaIrOZNHIW4s2srKg8jSiaigRAoJOMBw2BF8/nUpHQCGmTAWaj/bkFyFEAx5nbXptjXmnZgI
aEm4AhpoN6bUo1q27WpjZYAWZkNB9YwxgKON6cebTKpmRW6OeXvsR4jwQPzRbugulm4S3I4vx9/C
BoN1jv0F3QgAifANz0SNxXlE09FxNK87sFMo2VUrdk4x75sJ5IF/d61iiwzW8BSKc0pDSY1bZIkx
yhWE5dpjm9nyZsb12s7X9CZ+rmTEMPjuTQhXGggxg8sKtbaM0xb55jGL3uRscNOtif7brHcz2bBJ
7Q5VdR2u0TVzCSKkEmAUmE8ATDXUkTXuPCRCWlhaN8ZHvFOm3jzIxVFA469nDE16VeRy6bTo03V6
pYW6zUxWSpU/4gUM/EyaXGIoOVbkPY/YOAv1uZzm+EgzqF2NeOlzUjUPPQuqV/tohNRuSvt8JW1j
O9PZIkbLLVNcZq+yaKr67gU6uUElKJOZWaHEx1IWnTqUXqcWvKx/GZ7MBuD0DDWGIOXP21Bt+0k2
YCOOvULz0CljWH7oq9lbtFb7XBjDM1Ps5yfuKKlpzmalx0eESkCU2tbprTbcC7V6KxX3l91as8XN
Vyn3ea9oanwsBjuqAvkl+gwHSLmujN7SUmDiK0BisVZI6Oad+zT0IjW1QkJcJM9Nr0MC+dqoN9kh
St3skHfzdqq+LnvG43DYQjgzyZ1naKgSlFxjUVFN9wBUHTIcV2TSXJ12jhlBv5p0ENKb7sQpssGA
P6tfeZpuLn/F4vie+M2dL0PbNYYmwO/ScMvWT7f5lSGgFe6yFfZbfiwAVukC0wfaj/ii/dAmc0Vl
REwbozcYlSJi3M3pvDaJ8ooZzhmadkWBJ2IEZrsBxGdD5tK2FGEjkTviXqHfpSjvm9lebT3/cYFh
M3niHrePlnI+ClYIu7H8FZuzN0+qMxKAr7uV3evngfttyYAcKIBNeGLlPLRm9FAUMyHH1FQjj1Qq
8MXShDL0XAZSIhEnT4tXPMb8Kjs0poM2o3JoXDwoQKKvnP1LPgMGgcK/itMJz6TnCyZt4qmgNXxO
5WqvEc80B3SDz7awYmdp74RKFpot8NqDtIsb296qid6WZnzU0qrd9KX8bIxqvbJB/zjbMaynRrgd
LclLKVGoBmea9EsfnfJXpaZOJKH7moBmsOoT5/KCWBw9ED+x91woWPIZfd+mCplkeGWJtyl9tYwK
/IlOJweXzfy88sIxWUZ2BjITZEkid9iaWqSbCZr0j+UAMamN1OlOkoCPCM2FQNKAptsRbkFksLIQ
l4ZTBqLYArAY13o+SiOVFIXWTIhScRtPPikd46MJHRQIx3KN3H8pPk5tcfEx9nGYkhy28JjqjDn+
rlY2rzULXHBE4STTicICqBbBVdzYWf93Jc7vkwCockNRgTNH/zWHmzCR7MlZO5MjOlrdtQL90t57
+svZpnlyWmcDTYCCQQiIdeNM+psGOr6ifVsJNLbc+R3+1Ap3fpqSFhf6wFzAo9Az8YbtL9PPPN3e
Xja05g2brBNvRLnRBFHAZMTRI/jTN7VY26ay9ui1POV/JoTbZrPQygqqUnKcU80m/V2u/j9nnIva
UNVLMykxXOjmcor4rpWylTW45gIXtUrTAUtJ4UIPTm8K+cSOrAA0lvYwGak8jgCc6Uirz6dCkKQY
0FpMRQ2dpxqUnEVielb7Vlfe5Tlf3E5Y9UxkZFPAqp0bGrShhXpygSVuqjstIU+WctMq9zibcLtn
DSh0JcgWj1n5xCL7opMom2W11qoIFuNbAVUVNbOrIDtQVzNsyQHl7VCunAeLYX1ikBvLUUSjqo6S
1VEyHqM092qIDOprRnhuie99BjUEgOTQkM3AYOdupU3RNnUrkqN8pwP5dhAzW32MPH3Te+khf9Pu
VD+zx4fk3dgnkb2rE19fiRke6vTPJ8gqOPhZPQPdSuef0NZCPsmtTo4Z9ce7+Vfu6vXBCvdzdadl
6pEqTy2qWDfCryiubOMvld5+WOcGoI2zaKRAjx3F9l0BKpt0oiPWV+b4ldN/czChbI67JroLLUDC
zz214jLWilBlS1y3bKaC4oL5ZO3pemmZI/tCjVWEBDdQAudWtJDRPUGp9QjIx9aykj1Fi/Dl5be0
zoF5ResXUFisSn9uAnieHjAYE1s7eBPV0o9edPo0TSvlVBbh/AGigSKKicJroHrgDpDRVIjcRSGs
oCW9sJFe+p3aOx0A4CBFmOngKPEar8Xire/UKOdaqmCZqzqM5vQN7zZjKNrNRnvWpS89or7ex7tw
eLo8mkt+QvYVBLV4Z0RVnjuOO3Cn6WFikSOyLgHF3Mibj+Ztnfv/yjnQYaI8jcSP1anP5y3VQrMs
2zg5GtOEq9AGj34GJbaOerwQ38WTYicEKl1r9VH+nf57kenI/VAp+5Y/4bbrsm1rHVKm5Kjg1CFq
C2HdHPTgGujfIqeOrumzIN2A5mYvh3fQvpU/ILpT+81Xoj8YirYSvHwH6j9f8/1+BRpUHUr156Mg
mFbWogeMHKk3BepTcWd+zH5/H92N9/oOr2hbDAy694e7Bnz7H3iguDzdMptPPq4BGcez0z/2uaOE
mHgtFxTYz0o7vNJc7dd0C+ixPd51wP29SZv5YHmCl4/2EF5HDtifdtlWf7z8FYtBd/IR3PEit+Bh
FmvEuTw+1joajRTTbmanybey4cd4Q8hAVnnZ5NKhzUiMsDWBag6XgPNxr6IkBX08ZOSzWdnr0EI3
+quhcOvY8qPb/OOyMTaJPwf5jzEunbLIaMVRCmN0T7ZJ0MtYWmvb4OJdSgccGLgwNpR8GkKkvhdK
KCQeBwZuzMFXpHe/oxD60Kqyr9L6lqWlipVeReErAQr3sovLywoPiMCL4hUa/zgf0LKKmrCFStmR
Otgf07sycYsgeZk7e9yMt03kkxvRsV7LQHgVXkfLXTHP7iA/hhhcPAB5gpwKRelz84bcS3OELraj
fjftSOqGT2lq1y/hbWjXxcvnirXFVYO1yx4XQP/D90fGbZUKE4gBjk03bcXxbrwyf5HelkvTFsbH
rnE093GtSXxxkSBQIRuBd0sQA3AeouxcFeDwPfbvxrZ/TB2AmIiDJoKVoVxcGSd2uNseOp+KakjG
5KhpT9aM1zrTLayjqr4Lu6GZVvafxSOO3cH/1ys20ieprC4jaEkBa537G2Wph9Dtj/M1HixXS6gs
An5EiMEwqIgOFiXnlvK5s8JUwPiVUAGYYr9Gj4FTx1tievpueJqUTZba5VNrXMl4Jg3XCuBLaQqQ
1P81z230BZTrwiqFo/70oYAlLVrZY5bD48/v5zby1LDCWSP4/fKVSm2LCXwUV4bxgBsPOirtesXc
/zFxf+xxe3YymWhqByziWLTKV5IYm6LKd515G5Y6kM3oarmOFJBxrV22VmaRf9IbpEmU9RxmFT89
7nXv8sJePg7/zBJPe1UWJAnbGqM4+NQL3ztfRbvNrn0SXizX3ET7OLMz0aa/wlfjTZVs8Yr6oN2T
683l71jzklsV8jBU89DiMyL0aYrC2zDcNPVaTYRljz8WBNJmPDlJqF7yQykkMbZMtvRmN9q/Glvq
aIfumTjhobkjQe0lK04tbiwn9riNRVRL0QSrZHJMy02u3s2MLa29V8Yrjd6U6HS/PITL5+GJOW4M
NaEZ8L4Gc4C928kAVjh1M1dufTRSR6tum1VMNrsCXBpP9vOTrazqLYCvI4zn6OQevUMisW+Pn2jm
tyev3f0l8vyfxPHEPTa7J9ZKRR9wRnxbq46yo0IiafitOb8vj+LirnVihQXqiRWlNyJqNlNyzLfm
LXXVwyp8c80C+/mJBZChFEWswEL/Ph2Qi19Nh9yrvATgo9SHXowLcuZ7CANf9utbF+LSZHHbMeDg
uBbHiA51Iw3osFdB/9u6gKoBl5DuLa+t0B9N3dh9FjbiVnmNnXpTbsUDShFbzUV3sUP9v4SS/phS
bgufx1ovMhNTGqo57GgGQJd5vwYUWFr2yFmAivjOk/gH7raKgXyKBWivg24iDitUGFYW+v+Qdl07
kuNK9odWgLx5paT05U139YvQplqGchTlv36P6u5OZ7KEJKbvoB5mMECGSAaDZMSJc1YnF6gqT0cJ
YVGKEQaCFA/qE6mHp92mh3j01jwMB7btf+Xb/DQ+xcfy5CGTw/1mx0/1tv1dfeXb4hk0kWG374L6
Nv5Zb6WpnWW/iyt+/lHCgWVEehrnIz5KuWs2elgH3EeDbAheZL/2zc11/1qtnp5ZEwlgJj2teY6X
NA4S009B5c3Iz5IUfgnyArTKSe5sxlrsOTcnxNZZR/nSLjC4Dtyhw278+kvbJHDo5G74btypIVSX
vjRhcbC22i66q3FsZTe47ugELXzb9sUl407ZFoDtXJ+GD+qZK5MuFpLQVdsZkYrvCtQb5U7ZAw+/
NzofFBYNBLefU4gRTK/GrvyOR9/BPgIf4zwkIVQD3+2acDxDn+Ofhq/eq6eMRLeJxFHFNpqPHXc+
bULI5nNhKRXFKhlAK72y5c/x32ai+Yd3Kem6xAFFmh43rnNmZjCmHjySEmO7+QrNR5KF32VvwbXr
w/mwhKhtWTFgGMv+y833Lr836t+FLFX5Ge6GxN25DSFud4qamaA4goMjaiZ3CukJOOM30yYORhDW
I3uzff193ZtW35jnNoWgDeVexfI4bMbutKm72k9LQM2ifNvG066O5oPS8V06tA8j7e5cL7ntwVhf
52D2mqetobEw1tyXubtTZNUM6WwIEW+cuszjE77Me6IAwE2hsesgCpdD1l7x+1AJpq/loZbs+tU7
+Pl8CCGtGwaWDDPWWd2mj/MOkIwHMyg2LGgld8W1x8WZIbGaDoaPyFY7DG8IrdN8NIm3zcKBJA/X
F3jVb0GKhHr6QlkoloM55eqkFDE90bQJGg0KdZWfyRp1Pk6fTzHpj5WPWT27cZiQ4bEqJaEnrdmn
2W9tTHaOu/Pwahqn/n5Ma5LYHoSxaj8rO783hl2i+UU0+S0gbvlcPA+KQ8qu3RpRtQGPI4p85o4y
JYyzJmwd426hKY1Y/uRRcLlwGdfEsrGEzwfyDj3fyKej4iTmAWptAKq3aJOTiXaFum2ICfFPPX4p
B8lqrLkX5MqQ00F2ENh6sURQtCPEU6gDKFzLdpWb3/Fmk9LQU7c6fQGHGu9jNOzL8g8rToCrgwN5
TPBPAXAvODVHrwleeDw9xQC/NT34lG3cniuZSJnEjJivmmKT8q5okfhsD2h3CyYt8Vs1l2zRNSuA
MC60dGAFAWTy8naLhYQ+o4nEG4f/hJ36Li3VrrgDEJJ/LCxfcObNTPGq1uQopOZzeRwq61C446Zp
pte5UzfXt+cSxATPc7EvIW6AUifQicunnJmKmpnNk46qsJ6HtE8Dd9KMMB/BRZGFo83zbZ+4EkTR
EtE/m7QMHQQgQCY6QtIrHfoMj1fM3zCG0P0mDR0g0WqT3Ct3wDv41we4ulqQIPl/a8ItSnP46GgV
sAjmELT2dxr9iGQ3ItmAhFcpsJwu7xQ9PbXOPG4jkH0ESgGuWasY3zsrQVenacqS/Ks20cm59Dqg
Bd4SnFBLGq4oOUp9Gsj5k5tN52zZDNl2yZtq5ZBAXeyPGcETeW3Welyhdsoa/bEcQEsQR77SKrtx
1kJWK+mC7VFGmV7w6gYwkcDw9I/Ge2HRch16sxa3AIbIhp+jNW89PQkGmlc+RRvLdQdZ3QHIcAOt
hOgLAYbLHQDOFn1gLYaYanvmG0DLGj5o7dkmqrf/nSVhVIppTwYvUZdBC5UWvzQx0Y1TFk7tsZRY
WvWOszEJHom2hLbqNNRPl2atMuTpwS39iL4M0d/EwjNDwmUbxG2N6dLFUKZus+oAIYuwYBI01Bo2
woV60D9LJDj7wHpPoTOWKDG7LeTrN9X3pN/a7kkzvuXFtnRQTrMTEvPJ541kKpff/hStbJBzgOH0
g9xRcA8zU2yLoQhhzO9z/DDKekxkvy84hWNEvO3RTniK09+W+k16lqz9PrgMQEXrQPhCtxdXOQvw
vcsdb2oLnFY1qGATYz6MuifrU1zbr+dGhKtyaxV5ZdXZxx4C3ouiAygz793u9/UNtBbL0RK4gAuR
gPhUDjOndkhtjaanxruh9L3RZcqja/sGCUSQU6FeblumMI7JcjkkjjFZyF3ZzbRVY4UgOhCtOCjQ
ybk+mrWXKm5Df6wJt6KEOl3kUiBwsmQYKGihQPAwJTHaaPLWg9693oeFStvnKuMPswNlHOzr4bbr
SgvkswUPhnJ4cemcSwLiqsf8+SyRmcCdm8pJhgX7lMaKP5iquaGNKtOxXV1LJKxA3QJAF5JKl37Z
cDa1vc0A2DRGH6FQvphrZxfa8/6xIOysvivHtu1gAZjlpwoCCsoYkVQfiA2RVdMktW4e2n+pELFk
H8AVZ6Dqb3xQGApGtTbRltI8Ti4bvDA9PXJe33ed6mvt0iuUxLvrTrQyjRf2hEjvuMXIGIM9+BGB
lg7akW4m9hfn8YUVIcwnSY4HigYrtXdjjjd59ztPbzpb8iJdHQuiLFoqQTEJuNilS4C8wqAq2EdP
YM7e5dDaRQPZv2Sw/M/6gJfMcnTQ3KE/9cLG9blfSwh6oOr658eEye8AfLOpiXOJZ122KeN0z5Uk
vudtFU5ZCto5Wlabyql+057SU2Yz4M6M+MvUGPOej52sVfsDWCKcVfgeZ9HZcBaqt8vB/Y8dW6lZ
5DiNYy8/ljY7qPH3mkZf0pRuvMQmdo0EvIHWzZlkUPtCxoW4+aai+tah9Jibw5ua2T+uT9JKSMW7
fNGpBt4dVJTCohqx1xa5gTlSlCCdQ+vI+mdkrhJZKk5mRwimWcRqsDHicpXU1QGaXjt17glLrL1W
accmq7bXh7Vy4p0PS3yxq7ldWEMHxBF0fgGz66Mgig6MSx4vMivCgnIH+ndTggUtiBrdf6XOa2RI
Asi6CROKiWiMW/CuFxvif7TMaqOxwbzpYBgaxsMQ5MZXo3/4m+n6Y2VZvbNbCEuchPY5rKQOGaGC
efJoKI1SKwcX1gRvyoUfC29Z0Qg3zaybgT5jrtuRbLQcf6KjDN61OOynTXZmRXBo4GTc0tSV5RJy
cNzBN0ETG833XM2IBUHcVsbbuO7Yf0YlOLbh8Az5gBRFeas9Znb9QvNvdX6v2hwobhmn8NXBgQNP
OJULrQHl6QKhygwdVH+Q6s5zon7tqjsK0mppOmo14lton18aJNGaKcwlkkUOUkMY21D7OCf525C9
XHc8c9kin5YLPXa4AUOfB2iNS8/rTXeswLWELG4bp2FWOCyI3aTyJ0YVMvVl9tyVqkXMjuYhyxjd
QB7962jwgXjg6iZazaFBb2NxzZb9BstITCDaYfhz2hc+9o7nQ4f7u5XzjrRa+ZokEw2cIovAA6q5
hCdGHKO9E0Ra3pxOr15XR36vxcndPMRaUFXoOq1Z7pKS9U2IpAjYZUd7PGkJKCNMtXRCLR4UUpqN
DaoGw9hcn5z16f8zN8L0Jy6jc53F2akGk1Gd9IESS55uq9EFjWMAN6ET7xN1HqKO2yEti2y29aDF
J2Pa5WpPLNmtay2tifPlj51lpGfxxe5yJ6tU2LEPhReCfkqx/MjEXfmQ/lT2RiWZuNVIc2ZOCJrV
nKES4cCpknvSSXi0ZFMmOCxoqls90vDbFRCj5l1zmN+ur7rMgLDqdt82djVhruIsAlHOSzM4fgyB
kuz1v7MjBK4yN4y6ZbAT5Ye22bpABPMbVZdscMloPCFidVWnaoWB6Ypeulv3Pn0eJX0zqyHxz1oL
N8b/cRQIGTAgPVGG1VLCVfTJ7pIfQxt6sglbjfRnloTrJLALhj4XsKTlG7SRdqAxignaLVVZN/X6
vv9nt4g0z3psTCidwxB0j5wxJX1yg81Dri//6mhQyrA+2K2gDnO5JU0+dFj9ZfmbRw8AK8XusCtd
4rzbMsqK1fEsz3X8gzyHeIfhSlxW5VgC+KFucf0lxlgQJsORrY7HAQPtkvOHrPkSE85CTA42AyW1
WHZyh8BA41/JHVI4CUHzH7Ml16VVn0PyE1lrcEvjgXFpy2PQr6sqJIV4EWZpOPYbIPCqAo21YS3D
OK3GsjNbywY7GxfS8UOmdLAFxVkg0xLJCSD7eSGc6XNfROYACHPXISvEqekEXRxJgsCqA5yNQQhp
UBwpGkfFGMrxtrXerepQp4nkLr66/iAcgYYKnqeAl1/OU4wSA16tSAwh457MaDnMNdLkCanU05BL
1n/1PNMhemSbAAZDA0hYlLjulG7GteWko1gSTv186wxM3ca81IJ46lIfzWk3pjuZwdSNNRldrZZE
77UpXUq2aBgG3Afst5fDhRLvQlpQYUrnX1n8PP5Fjyj0qv78vnA62G5Sl7QB3JrFbVBSmzjlD2ZI
/GKt9wsKIFgtA4l99CULi2YwcLUkBiqC9XDMVcZ8ZKtPbXs/dpCU1RnUdlIQBgPBggWlxUPWuZvB
aslo3TupTI9lbUZxU0Tr1Yf8nCrMKNTP7GhM8C0apHMC5ISYX+X5Xc9lT+FVQwvJCiD7ICwWeal4
5UW6CwL5Uz/r73NUeqGRKl2QYt+F12P8skji5RpE5YYO6hgoMoh13bRqx6R2OjScVfSlr7tTPd2V
6j6ZdZ/zrxVaGedCsg3XQiNmEMS/0OFChBRm0Ro7OjZ8xEuSxpti10CeMMn8KdahqhyTSEZ/sHa9
ODcnuGlStJXeaBrya6mz17ziOa8LgAw0Rho13f/FbP4ZmojIgEQMGAF6DM2tXtGuT5KhIaU3k/HR
0B+MZA5UWf/BGqAW5CN4HKH6BWoa0SfLlqXZnKI9sxw3lkaPFdiS8kcXgn2uBwm/LEiOdnrH0kFy
OVg7FRy0u1pgGrYWloDL6FJqut3bJhIbCUvj38jHQ9h5qLS/iGHnVoQriJp5M043jM7qs11t4ImT
bea23lxftjUXObciXNuK3JvULocVR5++6ZzgEncALZmfmjKYy9rGRjcOiK9w/0CaTzhLOZwjMVU8
lyOkC3ZgnPyBRmXVT5PxL2oA4LfCsw39nbjYiLp+I3OLPlreCPbsglNzpkmQcyYT+ln1gj9WRCSA
PkEszDCRsFGMdxNvctDCSPxsNSUK5AmIS4B3ccEhdOlobYnmR6NFZcpioQe0f7upXlTllsUEmnNe
+96N++kXuuGt6WsWl34++0W11/n9dRdZuzu46IlErylaZoHSvfwKY1a61mE1moDpPh3iTVLtWXrb
29PGSGTtuWvuuAhhQBjKAD5FXDrFaZq2boDo6KNi23P/rchjP4V24vUhrcXhMzPi2iWaW9SOuuAq
XjpK7IG4v9S3KLujsiaftTPm3JCwicfesFjf4TSjv5s3mKIjeZyV0I4CWXvB2vZCmRlRyVZRGfho
JDm7CbtglcdVCLH+rnkCgdy/h714578u1FAaYAzyyMKvF8C4zOoJOha0Qb3Gemui3fW1WRsIyPss
pN1xWUXT76W7FUoBlrWlQ7scm0ebWY9J1e4s5f0vrKDSgJY5yzLBt3lpZUrwqy0IgE5Fm4E6lZjD
kzP1EjdbrbGg5gu0FWiSQWUqnPfdQFU+5gDXjE3IULQwWBdY3jMFZ3JRQlVn2nnF1k62YDkhpXFQ
VGdzfZhr+8lzbRt/BhAIIucEVZtM7ydMptNkHZrEvU0NbFZAi7IhsRIn/zr9g7QrutE/evjR1SbM
6twpUVF7eMq0I/P7FkSPbNgtiROrllw3Pg8MlnBwwSldHVJaixedufvceU7MGrRd4QGYgmEGNDNq
2oRQtUDqbHt9Ej975KUtwSNnrnW8zmCreLVzMmMZdYmF9dHger20n4MjVQj0havUJbfwPKMD0J6Z
ZmS7sio46e3UI65D3f/SnrCdZxClW7zvgAtR0OHi/TbK39hhUsaT9YlDchxkVHgOOoL7tw2Lq96c
8DpX6u/Art6XPL9V4lzGn7SCsfkQxsZnA56JOt1yhJ15Q1S6hVvGGI+Wl0SPE98pVGLjbcLiDNf4
lthetss5Wkv4967et7UTXneRtQVE19o/HyCMVCn0wZ5nPAgz70WzbqhyY4SDDKq3cuHFMPEqQv0X
PcWQRLgcplpyU+F4VJ/yNGybmqAEmgxZELMCkQUtQGbi91ZJTBZaMuzt2lKemRbvvFBxgtT00ktW
ohcv3wK8ocmSLSvvXZS1ddzaFtJe6KMIuwCKeYVajy0msVNCq9m5bzX64FHpADFIkEw/xylgVu+D
t9vAinYUZGOQ8yj0L9fXcgXVf/kdwu6w83pgDcd30Nd37tuHJrBOP6K3ZFO/ege2UQ72ffHkPMeB
xO4SHS8fpJd2hfc+Y5M2WSWcCOLfZVia/oLzqBeJU/2gtiF6zkpZnnMlVwObyAeB9GIhhVUFm6pX
VEMEkYRTXLbowjd9Dp3mkYYLFs6ODl3PiNGdklnyEF7pT7i0u/jb2Y61mxbiFxrmuCJKRe56e5sE
5j17ARoTt732kbnEjklCyfBl+iGZ58WPPs0zqCSRD7PB0CL2vdQpBROHgmhrKhZRm59el4RJMm51
b9x0SXWTteV9DkEgrcfA829WOcmuhUs8+vQF0LTE5X7B9opUI03dRyxLVOSPpuFWbdD+5fEfuGN9
YVy54b35JhnxqmchGQsYIkRCoX16OdvdXLDZozPoAdQqANL9kCoDxBpq99F6cTOfq1+acW+B05VQ
VTLba5ERvmUvPAg4B0Q2nMZhKGp3OkqYd/Dl8s4ow1xS5FidzTMTgi85uMdEkaMh+ieBW1BSNuCf
somSdj6TgQU/v/rgt2e2hLtAYc9GPDkmktud+7P1TAJRisfrq7UsxifngOSVAcQJ1kvM1U9l0yPZ
BeeATCgxWiVE8anqwaumvafKjat0pJKdLGvR3cAK2ZBwAzmSmLE17HlSk9nGbcrC9re/geNJ0ztJ
fFtdpjMjy/8/2/JZU9Vg1nfwYC68Ksw8Ow57TyUzX0SknTYhDSsSic1V70OnyAcvBpJuwrncZC7O
j8LKTqP+WqoJcemrM36rAEK8vmZrYwNBM55YEJpZ2Bwux5aCOK7WG2ywESMJgJvsT1Nk9YE596mv
D/QX2B40ic3V2L0UpsGDttw9Pt2Bo6SfCg9n8mAf2Zdxureh69OksW+Unj/mB5c9FI5kr61NqAkM
IEj14SbwzsuB0jLre8PFdk5Ax6T4UYYUtHIPQTvJAbE6oWd2BGeZqT1auQ07/dj8UKsnTpOt9wXk
lZtJiTxyffXMlR0Hkl2gLZd0MC4gl4Nic11RpU3pyfmigV5Bxhu+OJm4oc9/XnAOo9b1sRwKemLz
tyGOSA0G/Fp56pSD3ib+NL5fH83aZj43JyxRjdsTwK8l2skGi1TDgwuqNinJ51qQOjcirA/32oTl
zQIM7D3wVN1HQx5o44M1Bp4b0hiQLymQfkmrXptGYS+XSjuODRR3T3G1LZtdFr+CVJf0yDErzReI
KGrW12w2H65P5qq/n7mGcHLWoLYcizanSHyAj0t7REcO0bS7Gbmc64ZWb0RI3DiOCWlTPNWFrHLH
dRq1M9ShUnXb2OAda3MSDx7ER7rkblLSbWrZ4ThAVJzuezXaaMUcVk8WqMJmtTqqUSfZgWtuBEpI
CDwtDVao5V5uilHLW0uxGnqa1BvHfMETUdo+sDa5HylFlNKg6CkOGQJVZjrmFj0hJ0G0/vfCdB1z
m+iabHbX3BWlNCTAoGaDt4Www1W99BQ22/RUgcIx2ce9dmzL+Jgvfd/lwZjpc99IAMFrQQX1AeQm
kMAF3bXwiugdY1K5YdJTY4wkw5tUCkBbweAv9LfLVQEgNIRjIbA0jRcNKUNR0I3v0G3vZ8rN0iU6
BEPxbT5qNbqrDJQm8CJVQz5sOvtfl8dhH/eGD3WApenv0kVYoox1sTwKaeeWm6RWXkov+veJzUsj
wg40E+imgR8Pr8Ko3BgNJY0z+nL+1zV3PxvLx2F7djuJOfNa18BDKOf6Ph4fkJvcyf1w1QpAlgsh
OTpaxLtdXXuDuyB+TtmMRo1SAwCXldp3xetk9E5rhw5SSWiWBUny0mh3uTa116Hw6eLmUyu5P+Te
FjKw0NoD7TBBFNp2PFYhEJDcXY9iqzsaTOug8YQ7WqpgNU4tlKjU5XrQ7CfFOTI0f3RYLvZXw1vE
G0BHqYIxSL8cnoHlaspleADd7zLD2YFDy8rwuEmNTVFN0COQXbdWl+7MorCfVbTNJpWFOzKj095g
226CZIsluV6trpqDBwaazSG6IbJ0WA0zoraHf1D7K3pn+MaK9trwymocPo2krrMaoJbKkoEMtYuw
eDmFbZJDGdz1kNJxhvY+LnTlripYF173iNURuYDO49kJZxRTwpCVd4DSwt2qQ5ZxqX9AXve24+DQ
uW5ndXnO7AgOoXKHppOLJno9fFOJ5CxcdWs0kSw0pDimRBhdb8VdxRIXeW0dXZb67LcjZMeV+6qQ
XDeMtYMKXL+QCofww8KIc7koKnbtDJ12hHQ+uG+tQq1gikbPB3YmOURLs2o2x0gbxPMpY5nug1gj
IabZ2ce6V0Lk3u1AzQtzx0btJVE0iCCVer6pvSzfa5OBXvmongPeZPxL2o7WBjwVKnFTZEirOX/s
i2YgDu2Qikn0+q7P8B3x2GkQLKnT3ZgPqV/ZgNyplT2FQP/QbV8VyTHGLxMjAzgKikcysfclYoi3
vkU7Cs9uUOThXnQ5ISB5Zm5lzfQ0KvRpas0npDLsh5waecDqOHlLlMaSrPbquQqEM2AaeFxBukg4
cprYru3UGHEvmUgDlVRi+t4X7dn5Qt/Vn8UvzQmyxgeC7roHr4/0H6tiUTItNKoaGazWQeXxw+i8
xc27YsT7wXq5bmlt54Pk3UNLJYooIFS4nFNqod+bV5hTkwFw2Kj0uYmYbBLXrusoG39QAYAYQrw/
IsfVaJ0yUTRE6bux/UK95l4FPMkbt8zbFeVA1JyRLn2+PraVmhvOtTO7wuKl+FWl93DvSiqlJoNK
X2YtZXe1FanHYozLh7iMM7S9DFMwuJayj3TtaxlrRjBORb0HZCCRrOvqO/3si0ReOxcoOKagPQwa
SqQ+OT9ibaP/7L+rpKsCl0usrYUq1N+gu4kaMN7owvAVzrW2S2AsztCy1+zzAs2/BYTUZd3164aA
+EESAKUIsWaVJuZEPUTdE6R2VFQftLYlzneZ9vPqpgBmEXQfkL+CHOSlq/KJg/2zQRxyyA8QyvmH
fCvxl9XNcGZBODimrun6EsAsVPcMaNA8tDuwmOyM8FdCpkAJXPAH/ZcWhRifWw7N+qEHibLzswmR
5MvN7k0p252W7ACdRupycm+sviIG9AGcnPSlTPln7VBekKD/P6vLnJxddvO4s6ZxmVWQVwSgU93T
bfqcyDzkI638KXafmVnO7DMzk8KKKOMwMyKKEgvKi9C+2qYk/oYUP9nwExq20uAL8oAhygAB28d3
ffjyPocyqN/aeJF0Q0EaFxq0bQjj7Y0ehCV6hFOVzX4G1pwGbOI1e53MsOA2XmaVZBeu3UZwBUaS
DEzweHUKdyukCVNTK7IcbchQxPDU9BcaLG8LKkuTrdqxcE8Athvt8eLpODWAEQBgAjv8YawPprsH
vep1d10xsdAKY9bsJR0gZhkdPuc5qwboY4bWl/yYyBh3V3a4hhu8BUVbNMXjNLp0EpS8ujqtxnzJ
e5hADexYD41IX4/+/ZJc2BGWhJu9U9pen5+K+jcw1qBDkKLRV0Ii4CToicdA0AksCubGKaWuYk/5
qc4daKjfLG2rXH2XIqxXl8T2FnAzqt222OSexJ6i5p2dnwZta/GbIQsBxPmLVT8zIcTd2M3dsclg
AsgVXh5gAhz4102sVe0XjBdgMfpCHyU2WSDH2yp5BwxOtLWO0Sbb4LgmrT/tfr3I8j9rt4ILW0KU
Rxq9NxIOW1n24gwHYwArOECinlERNQlKOwB1dVOFQ/5o5D9lKQxj1THORipE/DTuSoUtI1US4v10
czId49v+pL7MG6Ro/fz4Q9u1wXhsw3TTBd1T5uc7FlQv3Raax8dpY+6aEIWEdCFufQLTnDRSr1zW
LqZHCJCl3dRGsUzPqxao4UjmvQ5rjm+Txo+CL9W9CpqXV48k4XUfWPXks4kRNj9Ed+asxv3slA/R
trHCQdW37ry5bmQ1wpwZEXb+2EG/2q5hxKqfcb0ulEd1/KL5kydx6A80lXDeXczi8iFn592YupVp
LaPRgo6w2+6gbdy97Rt4P1R+4md7bUdv680cOEc7YL52+40fmn0CRr6tEYA6PVADcwMKN797gvaX
vskfNGjTJruJ2Jh5g9Ag3cg5MZe1Fb96KTUuqWecj2IWsfaiiekLkBU64s1umoPrs7+GWgGUD4cu
0owWKICFrZdEaufkCsQUajT0G2QuNhFF53H7yvMwZqTOiWMXd4UjObfW9ty5WWHP6bbCcyvFsJzM
2bQjml3oqJ80u/tu94lMsXTlgoExQk17yd4vhO6XK2/DjWPDwhipbu8zvkWWTSvjTb7zrA13JFfW
NX/G2xRJPdwwIBYhxGYzjSKrXvpSedP4mVoekdsOefWQqiN4rP99RmrpV/jHmLB6RQ7lhqgHbNtI
plvL4Tdx92Y7fZA2jKga3QymTExsdeE86Fah6xYe6QoxwY2R86tLNF1lHNC+qWYgXbbRr1Q2pkYy
9Ibsrjvouj0kZC2IVQDQL+xaLwMVmdejXSnW9t/2WYb72ljLXsOLt4mbDCkMFFNQp0UiSYhBajrG
Ol86kmrtVa3rTY+0jZ4+6exrYu6Hbh/rCcnR+uvQd2buiubL9TGuxdlz88IYpzKd5jyqoaEQ2YDt
VsheRfNTzJrH63aW1+XnYaICvqSdke0RNl0N7qMYyFq0fhlvpmodjazdNcWT7n5n2n2eFWHfymgm
1of2x6Sw9WKghQEAAWoK/RI8AMXau9kC41fYTDK2tW2HUsQ/YxP8MjYKZdYKLOGUNdvW9oJ66h9a
t058w2ZEgcbA9blci8vn9gSXmVMlQlPY4pdgMkrNx879dd2AbOYEp1CHztOixUD9bHWJX1dPpiUJ
wjJ/WOLm2YnIMrRo9Ax+V3aQJ8tBB9vhlFPvQbxn0By6Sr8NYLyuD2t1nTS0mGArq1ALFdZpQnZT
0Q2AkOv7EbeY2KfDjhqkrb9ft7M6fUgQIh2Ml9EnFsOIqTSaFwhbxp0fU9RTP9Kim3GUUXau+oGB
98RC4rb0JF/OocVyyy3bBa42vtjdTrGe/mIcoJdQTReaC5Ddvvz9NOkqpMSANxpANVVYQK4AV6r2
MtqBtQI3OqP+2Fl85cwXInWiij2gtqFoMBVtCgqmSTTv/0Yabjs4OmAzzPTzxn1Dd1VLSn5vUaC6
9fFUYDFjdMdeH/da3NcRjJFV1hfUtTBuQxnZRIelQoZcobVHOn+mxJUJAa1bwe0TAmag4RN1gBRo
CivWjFEDGczrHy2ehOZwb1LJ3XPVGUEt9/9mhGBRxPbQglYJhSMwJkLgmI7oB8pluMVlSs7COx7/
HkaBuP7RFo9/v1xCs9E1OGOrPZlNQZKnIduqrUliEzQhKQu0opNsZWFUoj0xcxqNZkZbi2tPo73n
DpiFo5LMqqS3RWZEuE4B2JFGU4pB6YMXdqZPgSiJ1JfrziY+dj8NRb+cOl2BtsPQwIr6wL9D12v7
GP1qdj+zW4a4ITmpBJ9bbKGHDsknYHohDyh24BeDZ4CcT9WeqqaxTl4UaY9RZak/EjzpA2BKLEkl
cd0ecBVLe7lniElaMzNcwIFgr3e2k3UcK40oegmklrOTzKLwTv2/kf2xJMzi4KlVM+AYfoqr0M73
zMO1sLzJApO98fwOV7dh0CU+KBxh/zGJS9sCFsZ/iIV0E5W6sTIm7aku52GvNjXqZE1ZbjyAbcO2
U+dHK2vyiRSmOe7i0TT2kjEv/idsOhRRdOgloJcRnUSL/57FTbQzZO1SAn8qXrNfjJPx2bodvhaQ
IGhvy1Ey2pXNcGFMiCNKn7d2BWtPPK2PhdqEeUv9aWpDyaBkdoS7R+E5VW1UsDP0dmAl8V3HXHAb
zQcGbbhW82kHNSyIIRA7L+/qwdu7lB7UhG5prAfa1G+vf8/qIp/NsXAWoM0evEaDhWHH83NsHrRq
vkkp8yfNOKY5UPGlGioZl8zC6r45syqEUyj+ldBqh9Uh7zatHW+iKA1oqW/afpKYksy3CG8ZlSrz
nAFO1IIHZjDnrw6/nU1HlkgS82z/2S1/hvSRDDhz1h5CbYCjYEhq8btwvvZNfug0l8xaFaaVTliu
7BIcGao9byrFJOhM8G0q0+SSrOZHLD77CItXfRX3cC4Fqf50sA7IZd6amX202j6wWLfPcxDjG7I5
Xovx2DwLjRuI1FBRWBbhzG7MqKk4qYJQ8Ta2KIiRnsz+od+WDzUaGUj/dt1pxczK/032H3vCZmUZ
OEiRWcWiJu6uhpBtnRphVfT+WKPVyUTyCOWkAkxyI5ihuZduJPZXnQpEGM7S7weQpBCNPY9aLetd
7ansgBuYspthygA5629nFFV6b9haE3JZk33kMyB+KN9nUKZNd7Yyk86QII9W1/zsW4SXZzNq7Qg+
QO3JyDeDip4G0J8FzhSi1Dsjb0r/5sgD7xtmF6h5JEgulxrcuixHn7z2NI1v4Nwe5o0GxSaZ0P1H
y9On2H9mRhgVenp5OTiV/lTm0DoAZgxsjXUDrLypZlAy6mq0fvrZwD3CeRb5hQWMF2/rITTcygu4
O9ODzsdom3TKGPb69JY6Izs60Cw5QMjJDGcd0A+HVnOA3p/+Ni7qbH/dSYTXy4ePgtIQOTEV8kua
WI8eYg+3eTPWn2jE7tqmeoo7V9Yov+aHqEODIHopvEAo+HIxUjfrevR/YJbsadqlRuzsXa6hJT+C
/uX14awGODxjcMuB7CUqqMJJUQ2TiTx5rT851PhGM3tj59tBv9UNMChCayXVg1z9nrDUzykPrRE5
1bLywusfIbxw8UwDjgbUKHje4g/b73K8zljPUepw/oy+WrzUch8pwSAyftd2HMT643Vjn+78kFhA
py1uQHirWwAWXBpTUmUyNaXnzz2tnxSmP6QjNK3rtiO1Ou+VuYbfq4MqOZDFZsBljAgqCxPAklJF
T+yl2Rhs0XNhjPyZz9PGbfttnZ8a+oCNpvB5005fG5TZ1Oe4DXut3w58P0PWy2qD64MXdaw+PgPl
T/CL4GmlAdF4+RmUg956cj3+PKcv811p+IA/5f3W6UiEpvFw2sZK6JQAt1VLP9UxtTeFFnYPdR0m
1qGdoMVK2CnRtqlBUAePKrBxB9141HLSKXf8SZb7EEvu//le3QCfILpQcGcU4lLiMINTFvHneu/8
KN7T8H9Ju67dyJFk+0UE6M1r0paRSpQo+0K01BK99/z6e6hdYKuyeIuYXWjQmBkBHUwXGRlx4pxe
r6D+Nzu+0R7Yh9oUcB81Tm211uB0R0hwPQ2H1phP7P3kxBv7lLtyyos8x9nXUO6LKcSEUSPMHm93
JnLUemcGhNERr+Ni9MnX92TE5CcwNp4JK+eDB18vGEBAQAUl1+X3Z/dw1s1VoOVs63GRMcqF3vGv
i5w2V8Bjwnfe3iLXHgEiE1A5RmoDNLTYtNQWqZpp8NsWOzXuS0fJay9P3rW6tJOwhQ5UcCwSzpg5
iBnIw0/LfHfq65BugVOvQ4/lI8QFPIaMOX6oUxr7Ld8zpdx4CbQ7CrkGQjV2A1cqjFjk9ak1CiYg
ldabfjUsXX7c28YsrLgJ5MJAUgKsAKhXVWrO/SiPWDWPWk+MX32I5Q7FdxzwOyHLSaewRClPZRLu
xpem3g3lXZkGTh22eiMYUvAWcWAS5cWNiICG8S1nQeCQ9RaRF0Fnm0JdC8zAS12VCa0nNGA7E45F
rTOBPSIaHWNSaJIxdj/RaMvxQ8WOBJQgZiLwG8mFZd4vLnB8A/qlkPcHwR/+oL5BHvI693E/eUFR
oXqhASmpDvwWhuI6ElzMSOjKWrSRBOVKKKEOJzAL952HFvAm0LPETNSXSLhXKisdPL8w0PfZdX83
1nxxJpeDW0SYFiw76AvhHKk17zUARNk4lJ7U2UFZb7qfRl0cQZEqHbSJICJA3XIcnXnzNXN95gB+
APmDiuc4cmrAhV2ecAb8yLxS8eqTwTjW7jMy0bFMOF2XDxuu5PoCoCxRByvlpVbialia7PJY73Jj
JN85UY0ZRV1Rh+aBbnGQmWudHoXa3oxs1ZAhOMeZkRHuM4s9BNb8sNVu+NuifDHz1FctEdGZhysk
oZMk+IGnTp/00Yj/qvt8l0PbEXIPRDhwTmqlRqF/A2YF/IaBjhDUlmWLsXlLsXkyQfQxsUo73WgI
ufL31GdRD5I5Fdhm6bJ7GnQQBOuKmZMSwK4tRS66Qx9yXJfLT208DixxRRH/2ileoOKOQeeGF5Cv
1z818Ulz9AlLNnb7Lyv61Zwj049kMfCOwPhczrnGMkMm5ZL6NFsD5lxwJGd2Ip3bx/eTkRkoxeqL
6qCxx7zat0/aMh7K9CLIgBgEmB8wK1Kmc75q+THqtaew8FT+roJeYFy/R+VdigrpbVMrS4gULxo8
edydS9rrcpSD0MthHaM9MZpIUekAnAdoyCoRtyAfY7BbkoHLl1MjOzdHK2nMXDhjK1fMk4ICaBV/
Zs0/nrqleg0dDRCPCXioUVMnVaPA1YD7eUJbEkFqiFpaYAbQEUDoXLDVNHe9UAuqGjSuixoTMuXU
ARCZoImRAIE1wIh9AURd7/yr2BymLdHcVUO/Qng45dgZy+/PHEAqTn2Rt0Lk8WoFSIWZeSXyZ5VT
RRu36PV+wJwBJQ5iGlaDu6UusA65T0lhothTnlIZMBQxNQu/JRWjpwWJWN4E08/tHXj96EXvg7wQ
+3AAMUtXS4ZMX1HGSRB7LTTPu7tPcT/pPwyJT5mOlkg7gX7lO2u0domf0Nwq2NBwbTgXmAdDI/pi
QMcLR3M5tarYsu0opLEnP1f6bECw02ksvXvdGOXVo5UyQ11hA1fFdRxmsZcBFysBHTuZFQn1z5nw
u9oMbJGE951RAyCbAkH0/lzqgbF1j/DLfrw8fpdjpU5HioBFaSJ8RPkWOAyBYJDekw6ue4YgrGiM
5sMMjWDwq5PSVgmcK7qsTizJN5Z8bTefTzl1nclxxgUyiylXyMSdBEUXId1aHpL66fakXwWpmPNF
OwXZcgXRGO0MGnGS5TxpY09CYlDNQ0g+iyxPFM4ddlAfvm3s921IT+65NWpUVddFIFdpYq/5k5ip
3lsawXbSVZPXeV2xAIYgnVWaHBmN2fh8BPDclgFxj+ziCKFJwMFa0rzLpNuxpLahcWl3+k9NYocx
Yh1S9cZotAazUzfWggYr/u5/ZeH5Y9HBh7uO+uwwjvs64cXY6y3B6A+7mQSOQjp3hkg1D6D2pLP7
1ih3lR1bgfvYWYMlk2LHWkKKu/dPZuT7cSRPkcE8bOkjr64fbid4B0UE0JY6muPQ4raIlk/rNECB
nLabjbbiHBlxRiyQjH28vYRrxwO9KzIL4lv0YomUPV5NtIzpqwSdePIun1O98HcyoxyZrUTfdQCP
nXluifIGdVfhUTfCEjsRwQoqq+osXzmklS0aDHILb2yx+9/GRh39sNZKgclLjK2Dok740I33fTSS
dgM/Rpf9sZ3Qi7JcvqBhRlWS1tCNsiTnQK8Qe7xi1N0hS70Awei8Q48KEQDD70TEo/OhZ5zBTp44
cIF8N1s+/Xod8Q3QVFkYdxBH0RBHdh5CiWOixJMnp1ZOfnTwqzue+7w9o6tDhQjNb6MK0BoaFTuN
/IiXN5sk3mhpJ+G9MrOf8iE2+F1iKjaAUCbkSApSbaSiN8xeJSAGtLAF0ERIvPbY2aJbuI3RWZo5
7zuLtcq9YsDznPiNwV67bASIOIVLng75XRrrnqbBkCb8mHghY/l34n2TOJOPFAO3gdKg1ZGX/YPI
A6dPlkEae9UyzUZ495YBm3rzsXHfFFIRBPoQQ7HALUwe7Yfj8dX+fvj+9t+GU3JiStJvcV+vDBW5
ZYgAIH8Nwqbfns2zWCuDjD0ItKrc8z9yi/nDmVDUNja2znWYhfouGnEB7xFAT0CH3VPJVX5fj7k3
7cWX7iM8BR/AV9iSwzxOf1tzePJf4VjvEpYUpRFvndHFu1zeVLC+8DOhYQyExnQCvR6ENqtCIfdK
YzyiKnAIbACkoeyCmz692wJc/uZub5mj3Co3QU4pkWSY22VO5o5Qs9bZnXZfH+Qd1DAdwaiepfvG
gkyF3drRU/6seb7JOt2rEhP1nnlPnzcXYGsKKAfMalHMlNryTQDAl5asV3ZoAZBu8EZh+fdbIqer
630245T3Lcs+qqNCyT2GacmsukJ6J00nsdO1+lkYdJBX395g19Hm5QpTl3rJ9MoIHtTcY/17vk8N
oTpE4j+kRF6OKjq80fUvobiIbCi1rpEcTIJSs6HXgLOHey230lwrgwBpAsI2SJriESxQg+hzDXSS
PBd6kvJ3bB+Y3I78LcjRymFH1I9qJvgZECfSlK2jlGmjKBexdxIM0XzkSbPxoLpOS+JtcW6BuiWQ
lswZv4QFLnhE3xNR4wcuvWMnu5D+qrxVeGJwEI/SHw0iTajh3t4HK6mTc+tXlwUqUhnPT7AufgSV
Prwk35I1H9LPwQjuiOBMsSnuonJXPgtE3pKzXrmGMas86LiwSQAhozLlYp4LnVBXePJkZMBjx6ld
eQuithycc9+CEAO5eBgBRaYE8RHqHDfzEDVyERReMDEkke5VZEQ3ppA+u7QJ6uzmna+0QQYT+XH4
Yb4wnJfqhf+T7cOnCG8laZ/4ZP5J77OHwWM38pFXif5/GUe/H2YSY6QzDH091IU6xTDuCYfyNdTD
J/mYmswDDkNItm4G+sTR1pbTcnb1JcVYleNiDfQAxtge0xBpjf7l9oTSUf1iBLEvBw0s5JuuIJJg
kJqrTmQLuF5VtqrnJNPHGS1SWyTWVy972tCyP89GUw1tlpXVXHgC8Sc9OBTP6YHbl/eqs3XFbZqi
Jk6e2VLlQczkMQf/rtylp8AOjuFjTLbID9dW6Hzylsk9H5OWwO3KMKRIeLH7fyv0nyT27QVa3XQo
7YioAiMAgqjLpRFOZoTE57jCG/YiqDJJ/1m+as+g1H1WHqSYZBtFk6vXEBYKyU4I3iERicSdSC1U
jZumXEISTzjxKRkeG1c9IdI8CD/Racsprey+C1vUSrWgtw9CJq285BDtW+I7ldW9bhEsLn8J5ZUu
jFCrFMrqCJ5/GAl36YPgsCf+uLXlVscBdCCkMPGWRNHrco0iAND5pKwqb/4a/gj34adQE/7V/3N7
K/w2ZVIjwRWPoi708NATTBfEeSlJAVMvKi99C/Xx8Ghb1nggiBTvffKqu05MOue2yZW5g0WVY+Ht
lnoudeuD4TDpArapvOwxqAh/am1suw3i8pVTtKhg4CWDzbb0wV1OXpAzSVUwTO2x3F2caoQFMD0I
Ni6ONSMozwE9DfQGC33ISyOgLMm4vgwbL+J2MdBhoDRUASS4PVvX9x+eS0v2HsVAvJhoNL+UanVV
VjmwIUqJgmMKLY+iS1Pzf7NCDYXtGPTMg48a9cYnhi9IMU4b47gCgGCaMBANPgClDzyIqItcKtQo
bnyY6Lj9LP5hGc2SeV2WkY56KCcyWa3eF7oW7BkBHFq7PN/YEqsTKUKFAHsPzyK65sIlciIJQdZ4
Yw9Bc0hvZnpXT9zWMNfNAFMPaDFqqTTORQo7f5oCwGtqdN5KoPTWi1nPex1aLIBI8m9s8tHPH+ia
gcIlt8V0QwdkyxwDZbM4drRgA0h4uSNnJgO0zwc+o5xqR2JffTk2J/4FitAbw7ze+peGqJCJA4QN
8Hel8cC6p2fo4+tLdHfYtzflVVWUHs7yFWd3ISNxhRwWAEFIBHQhVnM3fgbfOSi8d7kDlBJqgpFR
2o4ykNGqDZcn+5B0RDKW7HuARPtTh/+8/U1rywttKVCxLNT+V4XqcC6kLAMTn9coUfjIaaxmzHPY
bLjIq5LJ78iB6MclArZBjfbKyjzNoaoyLYoJ6p47ZI+Gxeq5xR0UZJ6AQU0d+YCaL2/o2m7jsv4F
gF3eCFjbM9uU7+yqngUcFrbB4fF6h2K0Xhr1Tt73p8ZCRtgqdn8KKzNeWHCppObT39sT/NvMcMs8
f7noaV8KXBcEnQcIpqXa5UlCioi1y52fEuTYLckeHUUfLBQxHvnjeJ/vt6reVxgBevbpYzRk48AK
mIFA1Yv2U3kdm72vvLWhpbzGos6FeOQ1VlKRhrNzZrazFqpmBpv/nQRQsxZHkInKSgFRMMYomhg8
BLrMGJmG/zs/doFdjN8StEkGkOEXjsZatydwJVRFagCQbVxKYDBG3fNyAqUhlsOoA3YkKPWoPDaB
KTMHxmle8zvtuHWZr50H3Hygg0K6a/E9l8bKjmPrimE7j+3+9GJCuCEybo9nzachLEHhArgbtOZR
sWMUR6IyxknnoSc03Y9tke/AFFjrbKdpBBD4asPeSrAK6BfwN0B/odeGoyF3zZSgvT3NOjxfJHIX
P0l3zhMgbT+3h/Vba6D3+bkZepMpqZIzMcxMNtpr99KT9MUdLOuOM+SH2vGPtvRBbEIee/K408z4
j8nsXJcl4YfbAe/xVOoT+dkYurCcrVvftKz2mcNl62aWtA7fJE8kUQ+xAmjZIxtaGqoYqCYik+hm
z6hqld4sWd0b5AtAbwREtmJUzgSWucZsn4X4wP203K7hPzWDl0h99Ccj3Mp/XVU6lzN6Pn3U3VBn
TZu3Tdp5fHJo+juh1EGr8BNYua4Z+kCGA/4LchokNmOztnX+0XBTbuOo/aIZbs0XtTf5sWcZ3i86
b8jsKbEBTC/YT+C1glrXHEZzG2mvZW42nKpyJsJwSMtdxH6WcqqnCkG9JMt0gXmbVT25U2pDk41J
e+yBd09MEQ9mcT/wVjaA8fWn3NUDGAgIx9h1cioSc1R1qNZz3X1Y3o/+Q9yAErqB6iAIPgaSQmnm
O8ns7qiW5ixbwi76ioPooAbANJNg3KTiuc6g8ApohfEPimpLkf1y3zRa04Nuvmu8t4/TJ0AzDGl3
0LN8YMgnVIpRel7Kz8juM6AiCUBRtfwUOv4d/5MBqOj+fm/uWbL/kzrPgglORFztTxBxAOhqQsr6
Xz+Dk+s4A7eP4dpphzQJOn5FhKVgJaS8ZVfXWTYqE8JCZZey7Fckd3fia/xHYRxZs/K69dTuJY7r
ra1zfdJQFuCXjmZwaOA9dDljQhGlPrJ2rTdI/UyaufoQY+2NjYM7LZrZjXO9diWAhBSs8igdIZ1L
l4CFuI7yTl5wu0J6yCavkRqjZEVDQWZafouFU9aTptrKTa5FEhdmqeNRCRVb8wtcWDuBa6Z8ECuS
PiX74Fk2BuDWBJPTecLsWINDmo3ZNeCkqZzwnxZD4ClQzlkSzAu+5koeZFCiUmTAfenx7D4immrx
cWC0z9MTSO5GAQAFEw/Ek1huRK+Lr6R8A6ppPMRvgB+C2Cu1wtkUZ2LNIo5hpLuCD0jDb2GGrlCT
vyM7M0HNLxNWyEmNfutVnF1iKcFS0vOh3QdWwuxLvSgR/g6fvR0ML7dPzUrWAHN6ZplKTshlzGtZ
iMHhEWPVO9BR4yR/9+TrC/gGLCen17ikAkPDzxYO46o+Sg+bijl4McjnLgwBjr0T9z36OOFTgn0I
nwI8PP+G3ixQUlrTFp/nFWCQtks9kgfFrwOVwXQ3Zg2oRqjLOgfIYHKUgIIXMjxIfFJYuZsYGoAv
/Ebh9KrOQJmn3wRa5gd9ATphpCDLI3Ov3GuP46tyr9yNdvepPYR3W2m7/2eVkcIF3BqNIjQKuQ74
Xg5GnBx/JNlL8lg+hdbsaHrxFWLwIcmgGfEueE+NyQYkM/x71by9z1YSlcs++88XUEvNCkAUZCKW
uhRMJdV9G4JjmZOA+TMmPk/8E1uZ7PB3w+radYYmFdROl247sLJdOmeVYf1caBAGcV/jTkY/K5Tv
P1hTFKwo2KG9m33gpqOKx+WTmHpdA0Qsr7fJxnov/uHaf/znI6hYbGiklA1lTL6adoMZcvDVQyQU
ei+Xr7fHu+qpFnVmvBVUcFRTlrRg1PiilNBeMX/zxR1bt/ptA8sqXQ3lzADlCjWh7EDaxLbeeGTe
JEfCQ+gwP8sbE7Z6y/2qTP97HJQ75OY6V4SBa73kR/hi3pJv7Vk9ik/VKS82BrS+L89GRPm/ecrL
ORJgau4I/wEJwewuDfUKcOEDexzvNPDevd+eQ275K+lJBNMQymBQD0emlvI+CguyGvBvtl4Jit93
4Jbes70kgXFzfIHgTnNQvOw1yKGSt5HxWL1lzgzTUnFiwzIIKzR0guARXh9lW3vTDhAUwpPgJ7Oi
hy3F8DW3s6SwcGkiLsKmpNYxztGFmvN48bXVHR7VoVzbUvxci891NTvtaBaoLEFGIwVodSIj64ii
XucCgWZvV+zrzNfzJHeK3Cq2qInWpuLiy6hl74Za4PwJjw4xdvjqIKH7pH8I+fc8gTLQvc9Y1Xt7
N+/T+PP24l85JA59cwAhLzQdiFXpRuRaDYe2Qzjloh9NA9Bf1nEJPnbTQ+XXJjf46Ojfwo1f52uB
qVwIh7ECKpi7aK6OKGhEFM7Lxg2ZUzC5vsYYo3jKWyB26v30GoIHTz4WnSWA+Fkz4slmu+/bo77O
guETAAtA59vCHgaw16UfLko1DCOtbdxOQdsxYcAlyX6kfGuGBWtxEqPLCt5a99G0S6udEhpV9sAz
P/M0oXWrOmlQlfkbMGDd1TtmY0GuPNryZehAWihgcAnRVelZarsafaONKzSh0YvHivlpG2+Y3lpZ
cwRcl7dn4uouWMzJIN1GBI8w4PfEnL3L2yJjwA4yNK4cJJBCOGhghJGbLdzZcq1deBjKCk9Nt6Rm
6SSPjTtkP0rbk7YFA3xfGQ2LDBL7mCRWzDu5n+lV5+TzM1QANtzq+oKfjXP5wrNxsl0oSQHan92u
0uMwtxWmNeMqhyTVtGvmwuAiXUxKMqNEmby/j9VRTD7a9hmUMqYfGn6xF5WGaPEDes+4IHf+i0VA
MhYbkgVzLh1/FXzORnI8QwEDEIQucEa/0dN+98+NINmFpi+A5SH8TL2kO1WN6lbxG7dXmc+miWon
UebURk19i9rhOsuJ5YagCJ7ry+EChPpyshuhC0GsxrVuz7YfcuSbwXg3R0ApizYfNDrYJJbOI8HJ
M6MRHvvuURj3UudED9Uh9tE9lbXHOX0KeQsUSOFHpMfmgH7YzD/11a7o7UIhA3g/Kr2qthAbq/tk
Cc0WACi0FWgKlWKE4vKsKa2bMNwBnE8mM/RkCqfHCM0tYiHqmfrAND+LgGrYIDRVPvEOJ030MERA
FkMkKEkt/q3D+6QtjVRkDegcb+zl6xAB06tBW1BBkw8qMb8JrLO9LE5TXGXS0LrVYEC8JMGNdEQX
uW/2NamelL+AcE7G7c2zck1cmKT8ZcvFgSTXMAnd2OyuA96IGR+Fye3xUMn/DJv9gstmpB3GggZG
fRqlVpGudUVwkMg4BZ3b/bQtmuNloj1m/uP0MIw1QZzqRNJGQ9qKIwR7AsRU0E6ytGFS74FRAEo1
l4bRRTZnNrJyQL9IwCdQvFS25GuXKIMa3OLdkUNH6zG6DKiomC20OuSmeXSBuTJKHoJWWqAXldMF
G5x6q2M6M7T8/myjcD0f1GXLjm7f2kpakjbed9MW69FVjI8A4nw0VEylNg3u2AajGZLXIP4s/Zfb
W+86j0YZoPbe5HNyFAcwIHGEU5y+08PJQlsEyp7gxp3v+5d+I96/XiDwGCwejOVRGcfgLudN5Ls0
UfxwdIsiKuxQKpNDO7CToc5TAWQ6v8Xzf33no7yBBhok7ND7C3XdS3uzL8WAZNSjG0SK055SMSC+
35jZ1Blzgg0fxFtd4NeLBgADsBk8zCJ9R/dg9yJoqlCMG91U1ZA2jdDyneTKlpXrlwWYEH4fFpBd
h9OiL4IpBVukGkmYyL5SdnWaqRZwDLw+sGVidHVWOiPDJE5a423RTPlPr3aTGY1KTwIIcJhgcQoI
Wkx6CxC9wFSTMbWFoN5KMi/Te3ke8ZWQGxWWTJ6K5vzL6Y96KdIqkNa6WjkQTYt0FqhDblANdbBi
bYsFYG3qz61Ri91oWiPxE+LeviqMoJEcsck3gKNrA+J5tJ6isX1RFaD2LxRGxW4Qk8kVAPbynyMJ
2+hOFl5Y7vH22eSvAzt4ZxwUEd38iF1o1dQk9SNJzLrJDcvCCtMPtrag4E7iVh9P9YMSoL1BfQ3V
wYDKEI7tRxQ/ZoEdawcwHZToPe6/pPc8Uoi6cHKMG6H0tfsDD8dvNV1CJhxlhMt1HaASrk3VMLlV
EhwjCVAQrZpIFeZbrO1rSwo0vIqHJVKyOMKXhuSiU/iBaSd3Vtv7QKwdPgufb8/0qgn0T2KaUU+A
oUsTCgM6VHHAWEIuxJMl58A9XLGbYttLIE4fhQULi0tpaYSloWFTIXNVLUuTW/iQEvHhF+xA4Vqj
lopWDzt1epWipndyJqz1bJoaE+Kr2b6t60bP2pg3bg96bQHxPoOGPV7sOJjUsyFNh6KsY25ypUY5
Sdg4aZedQG9k3zaz4u4XQV5OBhsXKts0pCtNFewNmZ3caAgfc7BiJHNu1vWfaYttbO1cylBTwuWy
FNHpOH+WGpmvhGR2mz7+rhPNyPEHQZ3I4GfNq9pmqzxzHbbhTX9mkDoBbcsHgjoEMNi19sDFOld+
ibmXsgBuE179Enrz9lSuxKawiOoTOFWAuofTv9ynMwgeswxAJTeL91wnGDy39+UUjGYtCfCsDsS/
Uyda0xycFDbeNXmw8ZRaOydoRgSl4pI5Qpx8aX+IuUoAl+XsAkM567UQlDYofrfECK4T9rjYFODN
4Pg0BS8q6jhOdchkVaQgeaEkDlca/WTUEeFbw89kEj8Jio2mZbBw2SWj2WVXGcLMH8Ds06A0GyUf
g+zEWbWvW+FpY/6vA2d8GPpyQOUJPnSc5MvxZ3zT1rmEDxuZkwwYCy/oIWPy1Yl7Fkorkj6GrRzv
2iHFRABQBGg2Op+odyUvolSeiMKM0xOYjC9YwFTs8nTrBbJ2SJeOXJBoCuDPp4tePHRZx5SdZ3cc
+xTN5THYK9SqJnIIAqUh/Ht7HlciMgTf4HJChgobmRbXa8My0cY2YF2uaFm7iJJnNWUknQ2E9pjl
cWZnNaeYvThuNa6snFgYBoMoJJORjaVjEcCdVXFqQhh+4ve1N9j8oM/5vv3huvfbQ1xZtwtLVByS
sZnAlTGGqGX5rpJA+QFqyXBSHm6bWRsQih0LEdrST0k7BDFLZ63Ni8lV71IdZ6R6eSwkXQj1giW3
La2t2bkl6raYchDf+AUs1Ymlyd+AEeo16ybo32ZVr+mt29bWxgXUEDY9gOfXzGpBWLJDrNWTq7Cp
qYQBgFicIajGpELRmn3MSxRIfe+2zbUR4lGyQDFBiXPVNQXZeFDyZjxGiI4E0Z3Q0g3muBwElVYf
b4D1tmxRCbM0UFU/1XD3sjp7XwDHD5oK/lBsWFlzpGgVAJaaZ0GlAI6gS38ltoWSqZU4uZMGAGJX
nIohN6QxtvxY3iXpMWbMGgiU4UGKBjuf2xcGGQf/rybfsxKo7vXandS/3fx1e6JXnM3FVy2/P3s4
jww3MEyEMGgM0PGs9js+BjEO+MESEAffNrU6z2cTQB1DX8UhhJbn5Aa8mJImR9WHDyAciZcIdm48
YIm3FHFXwhCUXCFej/Z4OBk63pnyIInTOYLHblnXD+zSZ00t3PXpJ3TDb49uzcksRIsQs8DNgN7Y
y4n0uTnpa6GYXYDrOmfw1cliRDwFY2GudrdNrZQVAJ/FmBbl1cV9Uju2mGT4zbmc3SR9qvmXLPlO
la/2pMZGNN+39UvKvObloc0MYCrBZBfbt+2vDRWBB5CK6I8FLoO6B1mVaYYwnTCr4pjYWd58QS01
MOcG6gW3La25nl/tMFwRKu5DanfyoO7TJg437jDq2aPwVEwn4TDzEQgOrCDc2qCr41qUyv5tjdqg
9TiXAVPIsytVqD32AAmrkVl1wcab9Rp2t2QjcLGjpQIvSnRwXG6VdkKAHojM7Iq9AXV3Fun20tW0
97wuSdYA6FWaseT0TK0P8d+6MXxkR5IHXyBxsq+aXcXHBNz/aanz8700elGpkmRQ7uR841GydmCR
fQUiDa2r6ACh1tkfK3FUJX92gdhmiVALDx2o5/U+qTldC6PeaECGrRdq+19kidBjgIwN8qJQTaHT
vtXUlI0C7jxXeYPagcg3hhoAIr7LqtHIXm9vsZVFR5SFkjdiSWDR6d7BBJ1OEx5/rBuCSNDkwowj
ZVtEZt2lpXPb1G82gnpzoswFdW48ipB0k5cJP3O2cawNg6wMnKsqgSenbGYUPiLndOR4fZ5qiAmC
a9wYawaN/LMMhkpp5qyuZjMngCN7rKMxhwh2VJO5k5ODiujXUvp+sIQoCkidat1dzIu5oaZcDQGH
QjXzuoOU1Cz73JvQj52JbLNgAguRPaQTGz6OYaBCcbYvjBT9XhteauVmAbfF8qBFygmFN2qXl11b
xWGXC27RHbO2vsumB7VByUBVN7bpmjs8t0T7oyyMimruU8HNFAv4BQBIZ0RCtRnmhcNF90oKZjAo
xSUhKcTAij8m/9DlE1FG5v32AotYP2p9FxZavAlZKHujHnS5vh1qf7Wm4UNYLjcaEQn2LUDcNW4L
x+LcxLKdz7ZQy2TzqOWJ4CbSQS7ulRoNBoglho63lfE4NvcKkIBIqqbTsZUnnQc7UWwKQP3Ej//N
WPEcwo2OS4/uqeKSJmlauRJciWWOAtPr0BrfeuItT+jr+fyPDWoLxXXHcm1bCu6k54KRynamF6mu
2PU+qc3KN9K3/2lM9Ebie7RXpRnGFCH1LgGZBQj2bQvX+Bpgg9CSgiMBuh60olFDEsa6nNWcEd1m
3I3yTyO+tkScvjtIv3xVvMlYt+1dezeYQ8sYyi+L12GpC7Rp+bkOQdDnYmdaUX4aM4dNmw0j19se
iq4s1K1kuEgUXqnQB/J2jZyAxdMdQrSuT3kLVm5UlTaO+TIzl5sB1ANwnkstCX/IVL6FaTIlKBhZ
cltLrkAjPx8ZnYncWnp75uItfOTKvKGtEj0g6MBGtlOhQoE06YMmiQLJlavsWAE6xhi50P9jVC3U
6hQkjxYhbNxy9H6rR4UdBKXBkPyytiBSXUM3owULLGSBjvkYRqYszqpVJQPnDKUCqrdOCe8VoS3s
ig8KZ5CSeGMtl4HRs4yuOySUcOnjSqSuqHqOwUzUl5LbmKryxrCkEr8GwM0Y+/bGXDbepR3012Fn
yMihgUrvikWqnWVQkjecO4eGxAqk+JJHS5q2Whyu11EEQhxvrkV/AL011HDChf5oymQOL8gqtUGn
BgnJWtBM5NNq5/aIVh54i63lXAuoAwJqgyGfuWYNVygrNRLncvNr1GivwhibPErrCWsMjdkrkd4p
DUHLYqvOgF3Zkcw7iUiKYhcxAGh5tWgkwN/0f29/1xW7BQpfaOPFRl5mGmE05QMqGbTvEWpX7gAS
rRZMoN3wUFZvTTV/9i2nV8hZpj3IagNWF+JTXEQo/J3q6rVgB68CUkTO+b/CrG48PK+PM/BQIiYK
3hCZftppcP0w1CA65F2O2StZQYapgLyVrtahVcwvI0PKacO7r8QJi0lYWzbdco1eLtA4BDkX4zdu
9jj1GcD6vhEXaUwCNtGZFnEDG6ukv680IifCKRxMVop1v1d2Qd1tHLPfZNDl/getEfiBl6YvcBPT
+1+tiqQfplB0h9rXTF5JMqvyudHpp6pxC7FkSVkwPtBiYk98tZAdBoht9KEO/c/G9li889WX4Lhz
i14bgKvUYzKpm0wOmEh0FW4kUmgqzHuLDuxGjQkHBuH0vtXZQwUhYsW8bfl6B2AKzgxT0RLbJorQ
iJiCRCvBKTkV6HjJ8JLVM23PJA9NuPHuWsnYg5cZVQ9eWiS7WTqV7asMBxBULbvhsQi9bhpAAG4z
bowUJDOQvM2JNJBGEyy23IBcrPgGmIa7g+DD0tFMo6ETIfOZoO9kV1AiEmUC0cSPwQeIBc6BDf+P
tDPdjRtJuvYVEeC+/CVrkUolW/La7T+EPG1z33de/fdQ/XZ3VZoowvpmgJkBeqCoZEZGRkacOAcV
4xSayUNd7rXGDf5HmCjqfYlSql/eTfpjFN8HQbp37HHjd/0a7ZefRbCHOQXBNxGfodpRm8f6YD5L
hnqnNfdlACX2rOzywjj4vw+CVQxNQY6CUXwdVxN5bftQ0QfNmKznjhHY6lzDk7pUE+PpEMcfJ/C/
7+vhsdDvw3h6sJStZPLXG8fQgNnIVE7Y/1/Ks92Q0yJxeuu51fYDNJem/7FHga77mPZ/pdUH68sI
XXY+xsd5mQP7CnJrGjfG55fbRjhqVz9BSJRk5rDrMRqsZ7P0FOmgJl/AnlI8fbTbhxiO8Nvn69e7
73rBwsHWbGXOJWm2nnn+mt5QItlklRNYErvYerD/Cupla2kQkQeSZVK4FZKzIW/nsM1063kMGaos
v4S03swHZQbLrRftPdWJGOCFtUv9x6R7ur3O1Y29sC18VbR9YthpNevZsY5R+VT4HwJU4DeCx+sJ
FfYOZIfGMYE0kcnu5Wtf3O5AGIy8SbX4gy7JeEiV+nq0Cyy/hwchb+Jq58QKjeS20sB0RC18vY9V
o4xfozIoKzdmEtq/G+UmeqkQrPkqOQ6qMjRZ8ndxNsLm0BcTWkUO/+dgl8spcxl9FOb+XZvEsu2V
czrbiGWA5d31wWD9YDQ5Kj3YeovMi0al/mwbQ/aHHk7SSzEv1QBOwWwdYy3jdjeG2TJPEIZI3UHX
S8qESgQm0JNyffmjCM57Q9KmL+3coE0E4wdkpZqPTFJaA0Qyw2T8OsidP+zyyOwZ09SUzMtjjWmd
oq2s3EvMrPgjtsaOF5lRSE8ZdF5whNEgNbwJHUH7aazJ3X9AUa7hBMNIBQME+PS9zoYmd8fMN/J3
M7Hua9d0KSTyjG2cEyVNK6+s/WwH89gAvWBnpyMUWa10nmUtQDyKCluzM/k2yW4w5uG7aYZN5jVZ
T/OlU9XCOUqzoQcvmVMSceTOKKpDVOjwa05Z0Wufp0ZPz5MPQm2j1i+cPNA/dAe52P8RnhReD9ao
T3lYoG+ppbRLI8l87qK8d+1u4+4WbtC/7Szc5zbCN4D8BTtwzvjzjFjsuch85yGeHNvTstHYVUkW
wXAy1Mfaaez7Qq12klL/JqvY/1lH5YA3zNIRFc58MmWJH1RWfO7Pzne6vbdPtRArX/86EhE8kcnW
loLZ9XmLQzXxtWyOz2k67WurvY+M1htobmXlJ7U5FubvIQh/sSdES2cM7MqSsGfho7qUMPlXuJtj
QsKF+4sVIecpykbJJUVhWN0c2SHncW6c92bbnnqnvIuTjci4/LWLmPW3NV4iOtVzaIvFFvnCiTQh
rxGfa32WvSILRk8blXl3e6fEmsbfZmBL4cUIrA9Y6fVWlUWRtYz9xufKKA66fCcBHVS92h6OMzXp
KU13TKHvmniruCEE/l/sLv/8IiSXZahJmsmWmdk7pz+2WXNwyqeu3Frg6me8WJ9wzIw0UdSiWsSA
R3f6OGy8G9eCBYMH/3695SBcrEJyuDz75eupDXVK6UUOZPB/W5w6q1YAQC6qUcjhyMJxGkojrkZD
4rA65XFQG9fMdNKc38sn/96RCyviIXKMkBmrgGlO5Yvpl16rEqZTeV9MPxrt8223Wz1Kjk2/huIJ
GNYlOF5+N7khzMIsfKYIbbiaAcGglkTyTq2D+IgmOeTxZbKlnLD2GSHAXAIu1Am8XK+NBrmv4GZR
clb0Hy364NTOmaZ4vr2yVSNw/1G2Y+z5l1lCn+VmpZ0n51FX3vWG/C5ojXcjtAa3zax9QLT6kKED
OM1DVNisPsv6SU2q5GxNh6R+sfRzHuwgj9wlWzNf6wv6z5IQ9YaegRBJRVIav7uHKo/X5O2lrBoA
yrfoCpHhi1dRMGhjV7YYqORsb49HeWLqJthw7rVwQzvqXyPCETJTKFrkrkjOJZMyyb4ITlZ+nLeK
gqtL4Uql+rg8VmVhVzQAy3MiD2x+vZcrssPcC7nNb3+vtaWQpC+DV7z+QLNeu3EyFz4M00ZyrsO9
zqil7zk8w9X9bSviq/c1HFyaEY6oTILVWFqUnuWaAXOKTINXz8qfylTQ85x900fsPEt3VKjC/eh3
zJi1FiP3utS5cosaYzGVnmZN+ZE3qrRvaxPijWgMdr02954x9mjNTdr86favXtuAix8tvlJrpSxB
avJthv6sVEdt3ivmxr28ltsskHQDX+U5/EsDuI/joK9bmrjmQ9d9rvTovdr0Lo9T5DJ/DFq9sRGr
SwKn6PB0oUYpTnxUclAUnTLE58xp413fGvKDVkM849Sxcbz99dbuykVm7h9TwpbXtR6PcdzF52Zv
7bf479bXASwOBI0No5dw4c/p0Cn18t1SZuXpB3hhOXvOsBF+Vw8HLZp/rAjXfa1NwZzqWGlUeqlJ
eTKm1HO6F8hZPt7+WKvrwQ2YvOBS4R67PoYNYP1yglbj3EYvhvU8B89D+pbFAN5aejMMKIiwFDPt
qiltSQGZ/p0G3bVmxpud5830ee0psqgK/mNHCFu60ySSOpOLZZ22N0pmDCWm1qTJa2DZQYjNcxSo
McOND7iaeoISB9NsgRP5ZcBookWD1CDJ02SUXpi+p6Z8hLJr7Af0LyIv9P+nBpZnN0y+3t66VT/n
XQJ+EdAABdzrrSsLNR61gUQgjWOv8n86xdb0xKpzXFhY/vlFfkMVS6/Dhsfd6H8exhPFYXfovtxe
xWogWhq4DGMapibySYaRaQ5mzBPOzo9y5PkM+ip7pznECKhtoYbW0o3XZvH/2RK+WDP0CUALbCUl
eOECvkH9PZAsS68PqrEFHFrdnqWsCR6TjodYjwrNOWLwhBTKDmQZ5tL8qSjSjWqeqOT5er3xp5cp
OrI1WhnXO2SNy5xgHSdn+oSO3bjU8prodBjtF0ndt8UX/SNEd3L6lfnyGOm/RnNh2BrHXTkkbqLm
h9t7ufZ9F1ZQoGfLMIz4YO6kdp7GNEvOvZzv8+xZBdYxwZdnZ6CnnI0EYs05GaFHDWqZbqdYdL30
wqfEG8nkjul9IWdu5TxmqJTcXtBaSFkO9qKkDXev+HqdFKf0RzQ8zl0rneI4gx4m3Ze17Ca9UrMs
CPuz1i0MaWtSfM15AHGA4gDyylSNkOi1ZtIqlUz5Rh7yjzl7NozJ/e21rW7WhQkhXCadbnYSzKJn
inumpX9UjMdYqw951XmjpW1s1pYx4eRly3itZBhLOeqQDCg2wrRTR4dAH8+9bm8YWwsplx9PCFtS
NyqobmMsKaf3RjrvzEh30yHbW/67Js33qbqZZq46o8YcBKnUwhIl5BzZMmWqlk1yzhrqHG5Oda/z
GnhcEXwPVbCQZl5DMm5nOXSnncIUeKw0qL9Ohfpdz1qrcqOwAoJKGtr9L6ut5imbkijeG8MUHZbS
KxJH9fAjcGogIVbjy5/C0Yp81+wS/6lLFdvncFN0fJSSdNxIFdfX5vCqoW0EnaKQ8ij2mCQdym/g
/agPKW7Q3sHOsnHSVo0wawWik38xJXl9mv2A3u9EOe8s+YmrzkdmGF1Zf7nt8qunigbQq0g4sVP0
QinNeXEkPAIHtIYi6Fn3xQgY/7aV5XuIJS/iPV/LZi4GtcHrpcT23NU22kpnBia6gSEVQHSnTRjP
6lrAFVsW4FuZC+DaSjg2eWNZhD/YCh2v+3R7Davbscza0KKBF1SEhcQ2/PWNzV83nM9J/M4Ka7cN
v9y2sbqCCxtCAJd1dKjziBdzg4DnvV/kkltFdrO7bUXk2/r7iuQtu4CdaPKLpcG5lXxAjMubeT5M
qfuH/Ti5fQBw9Y4afZp8MO7kLPbk7mh8vm15LeYBS6PNyIMH1jphh8YJJgMzNbmgomzaN0EHz4SV
o83ez8WDNMhn1ci3JOjX9u3S5vLPLzI2pZPzuGl1fC8fDogdPEIFsm/qceOjri8NoTeDsjidBjEk
RE1TD4OVnENd26GjvKtifafK+ZPTyW5Wb/QyRKTC6xaCVDO4DnH2X6BQ6Nj3ehn0+DqSsv27ECGi
U53DZnLqzGP7x53z6fbOrX1FKsl0ipepM4SUr7+iNeb0uluKBlXxlJoqJVGoKeJif9vK2kdEJRRs
HLBy8iXBShlpuZH1EntlTDtmr6cG7jnnoZezc1nkb4ivy8QYRMIgD2iWXC+JjhxPyVlD6z6G6686
tsiNd1sDCKsrujAiZC2SafpUW1TSpWL04h7gZ3SYtdHzfXundc+3P9/qJunAwwBoLwdb8MFiyuO+
CvHBXq7dYnheWnr9Fjphy8iy4ovzFBdOMsg5RhLad/HsH5lfBywWbZynLTPCK9zRUtqYEse27dwx
PCbS45aU55YF4VLqs3lqgnopKQEoKnsY7ZH0jawNOOES0sSrD4mmf/ZELFxNgTEGWsXnso3G66HU
q+c39MiWBIuiFV0Eos/1hhiDbxS+tRya2HQt53scJ7sc4rQ3+JaJwsEylbiwrV5bUfKqdTSJdRjy
z7x+DKIOmoI3HckLI8KWlFHa+XZqJ+eogZXEAJ0O6/hWO2QtGWFs5Z+V6EK3ICmjoQqXSG0rp+ol
9R+UdL8FvVi1YcF1tBDpLzJS118rBoZgN5lP8ht+1bqfuXYcwnOlb+z8lhUhgimTHYXMnhKUlcd8
x6Q66fRT329ElXUrzMYtzOvLpO31WuqeF6wax+m5MfI7NTwlrYOA6tEpXm572LK5v5wUJLb/sSP4
cWBHSFeUzNyBcXBUx5PLhifK5NpI6UXa97SXvc2Ea2ttQo5ddHS62ySjFv4tdj537yx4SGA/ub0w
EeL2ellT0CcpAOa2AGuvvyAQHK5LvsU5n59mW70bNciBm/u09bSW94rsNvqPcv5UzUDPNH1/2/pa
mGNwmXsbhPZCeXdtXJ9zXunOCBwBYWToY+tHK/py28RqwW+ZGVYpuUD6IU5RmomsNE5M16/U/dBT
5fSoR9M7q4dDJv2gTe87eEZzMJ1G85vTUMunVWktUQ9Y/gcJ7fXqkHbRmJIh+M3FnxJ41co10lMr
e7S3f95e5IqrIHmpUJfDFGNXgnvOEF9M41gxEgrymtKf3lWHNLnLtypy63ZYiY0UrW6JCrDVLJVx
pdTp2dalz6PevPSDdZ9PwangObrhmSu+wZr+s7X8lou7PJCLCtHbNj1b7cmI9qwq7Ddi1EoCdGVC
2CC1SoypsFhOX3EBZhHse6oWP9Vp8gydzp2DWM3tfVq5cAGwQ3euL31HsCrXa8o0rWoKHV+Uw68z
kFl7q625EqeuDAgrSu200caWvHGWSBj3lTodg+zefgqK8GDWzfF3+bb/9vGF6gH9G/oFIllxWbeG
kiJndR4C84ekGk/Ihm+k96tOt6gOMHAHnZaYpYzObEnjxJrazsv/KtuHwLkLyo2UbnVngOnB/IQg
F/ih650ZG9lHUIMAnzPw0tvGIRx/P9niivrPwvILLvx5lgPHr6KUsxOaLr0bJjjecmIuLCwn6sIC
tXktm2YsmOpzBXwnrf+imfoGI3SFIJzRaUHhxtdGjNhSiiDlvsish/J759z7G3fC2k5cGhBWYQ7l
pCc5BrTCZYJ1SDbO4NoRoa/FlA6dJxkew+sFyLXc67SJWYDcl65uBAxSOneparkWdK768KxM8kdD
De9uH/01L740K5zMcWrTIS/z9Bz6j3LzQ9KpfzOWGWy1mdbuO96N/61PuFNHSlCxqbK+OLWjs5+r
kte2Q7qDyespNd6nk/J+ipxv+aCbNNP9Lfry5c8LmdKVeSFNDpS+09US87X/fk4/MbSBDEUHXdBk
FF7jb9Qa1r8qDQUqNrRtXjm4Llw+6pswLTWsIYITArJV0XlPT7mxRdu5akfVFguv+tKC1/NSVkLd
YffAWMzdyShOeXpCCuS2jyyu/cu3g4wLCM9roUbYOsnS4zqYucYx4Q/PrGSzVb1lQtieNLQamMcw
oesd909ifQXh/d7Ot8ZO1z/Yv0sRSSoTy2FC2uZqTfIF+oKeylwdnDcFI4b8yHh4x1KOFs5yCYiw
qvv03Nqf7cDeEY6GstoIGKsBaakIgptlBPtVvufCx5RJqn2p5ZNpkpTvsopmiBQbv8l/9XqRcruR
BVucUEp110uZ2lwtlBIrjWLu2Hzo7isFXu1+pyobbra2IK4iejjw6i5q7NemAFvnVtYq6dkpC/Rv
rFT2qH9PG59tzdMWagvsoIHyCyxJmlWjB8pNHIpAYWv+nwsLQ+rIW13vNU/j9cKxpNcBgFu4ucu+
tQsj1fBo8D7HZHBtzYusjXfm6mIoDb92I5Y0+/qTpUpRt4GqcjJJQ/ovkJHZzUYoW0tG4a77x4TI
nTBpqRm2KruSIaZbx3dT/2gGR0W2kBzaqmWueYC2IC+Yp2O+RBaXo0VJNRt9dm6q4MDDayk73w5l
qxaok7L3KrgwW3hWpqrEmzkkF9GkxJWgF8zfAK5jHvQ/C8LTPyv70dBen8fNS5Nkp7z7KaefAyvd
uLhXL9RLQ8LjKgysCI4ElgLY0Q9OTJxqz8Zn6sxTf9DhNhvekGFd2hMcOu40Z6iXNG75dAuOo4am
YOPls3Zo4KRk3gBKNE6osD120k1dYvK4Un3tKNWmmzSIjLTf/GKLUGfVErQcoP05nwxRXp+cKitq
q1MI0Zr8paieHKoKkUYPLNsSilk7ojrQCl5XGlgyEbIWOq0Pe8r4+l5sIu0eZ0g2r7U1t740Ihwc
okBSxi1BLTANqgYnCA3esPtwLCtLX5UXj7Us8+K2ifXO77seC0PWMBsEQMT4IRsbb5HVb3VhRLg3
tUCRTDXjW+lRtnO6n8sBhWlkdzsGbFkRUt5B74OkibBS5kwJpr1teaNdoZcGrcnGZbN8dzFzgoqO
6OkwlUjR5fqrVZOew8BJfO7/MH+mH/M5ce8k9Dnqr1vNprUwDfU2FCXAn3iTCvuTykgy5HOcnZ0a
iuU5r4e/mgA+nTCUpecpz196s9uikV49Q/g0mjzg1hmCul6dEgxol6dJxlXq0/ocvTppXC3vd+bw
4/aWrVkyTCr1CihT8ilhyyIplKoiT7OzYpybMt+V4TPkwK5UbwzHrbkG0K6FNgBpDTTRr1c0DnXZ
O0Genbu9X3nf6y2Gl62/L3yxMu8lu85Yh2w9dMUZ2HXQP93+VGsud7kE4QwxpzXmJbK0Sy1nHB6S
l2J4AKPrddoPWgNMT55u21sLPRAFAJhEnQj9eOG+U2gJ5bA6ZpzZCYIe3e3egO0jG1xKpSBjyESE
S0Ft6mYMEOY7J5XPlF+1z80/oj9raIutwsuSLaG61YsV4M8CwQHpT8S7doJsJvMsswJ7fvPUZOFz
QYsgkJlsjU3JHdPvQf5ziA6KP29s3ZqXXxoWPmXd+6qSNRhuwpqJP2Swo/7gZ8/pFjB4zQ3hI1yK
2wvjq0jv00aGkU8Obi51R6s4+d3xLS3PhfLwXxOCp2dyOY8N81Tn148VeVN36oOft11vaxmCq8PZ
EwcjxN9npFeGeJ9Gj9Z4/P8zIQQeMw19p4Yed/lSzEnwpfRi4wCtr2JBx1ApXzi1rt1NM2IIu+o2
O6taMB94hiGXp1k/jUkJ9rcXsxYaeCdSLuCmoPUpZAlxkJdK3mPJHls4ISql5yFngCh26lFGViVo
HzvfrO7mqlW+zb261dhfXel/9kU4UJmimGIgtX425W/sl598ftt+2ZAJcnwJGuLZbQMpXfqYHCG7
9OwCteXZ07dGA1bP6YUR4ZxK9sAVbNnZOQqGYxCMu6F/jmz1qRzekA+Bzfp3NUKKn/qObE6ZQSSC
MJQJNCovVrORcq8lDvC8gv+GToRkWLSRQFRUGX521kIZXuvHxq7dXJbc/UbWtVaA445Y2qEyz+Jf
SmI5Ei2NpL2uRVJd1D/Dj/anPnzcvJHWVnRpSbjEjdZscrvXuQFRfQjzz371U0/7Q9v4btlvvcKW
vRYzPGuRBjQAnsPzKpzeAcQ3Kk0YS34WENQxavGg7Z7szpt8N/1mbqp8rp2hS3vC4vos6iMlxiW0
uTtbvTkiwFV4dm66ZhvuJ8YHQBSPx8H5Aa/ZIRzUU9sZfzjq6FWJuRG5Vj80FY6FARK5XFH3SvZ7
2NpQZjp38mkItUPX+J6VP7TGR3/Q72/HrhVbPAyWeaWF4v4X0CWCFJPN5Gp0lkrHfF9NsulqAZoP
0sBAltVkBZprRboRMEUxjKX6pS2Q+CUNgFZG5PYxMquNUK+Izgy3eP4XyETgCh8dt1LfT2W1d7To
SYkfU6mHfPDbOFBRVr4qRbdvw59avkW1sxJ2+DFLoVe2oAkXwVfm4Eid0ZfRWXXaQ34wGqg/IF+q
io2n3rqdpZrEFcEVLuQ/uWGEcq52EfMacXVg6qZxdT0a98xjDXeMuVUbkWFxWeEIIZomL/8mwWda
6foClCBhXeSb+Mgdk+pz4ue7bjR+U5jg7628sCIEbZRFI0uLsaIx+ZzXhzA65Ga64aUrp5N6H5VF
0EtMPYpNHKjNmlCvh+gMo/vRUp+yUrr3o7fsz4WR5ahcPMXLLOd5b/c0UZgNjT/52g/4ILWNa2HV
CZaPxmufcoxYXU6gZywVi5X0qnZK5P2PeYLSKtkoLr6+Dn7Z+wszQviMJmNSZ3+MzkESeolySsz3
kS4dS2Pyhlb/CKGdqwbPSv55ku+dxvScZtz5VbPT1Xctj+l674xnK36BccSy72rtjrN8lpLmvhig
llXeG/egZ/ddKe395tHeytzWYhJAUkb4NIAitjj92KtDVYSKFp0hY6ulh+o++bP/Ub4BRcap/9eK
WLLMkIvuWx0rpKDkdl4C1VrX6huVitW1UKcA3ckojCyWecdMocu8WMk1z6fBM89e8OS3sAd9+v1A
znUBipoaMfCLxfEuvFcZLalrO1qABnDqp9QO/qrbSN3NfiYdjWCigl1yjdy2uXYsL20KJ2YOpSFt
OhbHleGZ2cuonKJu465YOzBM0zNCRd3SYNTnel1GO8IVk0bxmeYP9F+PjfW9sI7B4fZK9LVgybwS
NwB1OAqlwlKUOC3VIMNMtdeP/Vm6g2sh3/n30AV5sK3DAedaruIWXupmh/CQ7P/8/LX2tNPnfm/c
BU+116jucG8dIbtxay+5T3Zfcjf34mN63//Y+K2sWDzblz9VKLH2Uxf6kRXG5ygnF2q+h9rxtoE1
kJh2aUF40Ehj36Sqz8fQzORIP+5gjvBpyp9StdqPcJPZ8ak2FnJqy4KTb2vAXaSwfb1SLsy/To1f
uLI/JEGudyxQhd8ZOrRudptvwC9Rnnjfv/h/tC/jO2Tlw2dKfrdXvu4FEBIDHVthg0SvqJfjtIDj
pULlN03zchdairFxbETCxb8XCDrf5ipjEMUR7kzTzysu7BpyMelgxN/8IdpbZnxXdm4Ct1Hkorfi
0hDMp107ph/04Y4epIn0FxOeAQRP02bTYy1KUVX49wcJh8zJkNkMAiaaLdTta+YekKgaVcvTfWpP
48Zlvr78hbqCkwbtrCmEKiMMMxniZ9yrmbzST3azGrqJ/0cITXn3qD3m30e1cLX+oPbxYXxUPsjT
IVCeCio2qC3e3vHVlV/8FuHcVzFqagX8UWcUyK35f4ME91NxV5humWx1r9dmXZh6NIDsUNVd0sDr
UJYi/uAYA1P2vvycwyTZhq2bKI9SdfIn6+AHkeu3O8tBe3o/LrR+qEwM/UYldjX1vvwRou+VEd0A
hZFyXvDDQ0/U8ubmMXCjwg0+tT+dcad8i92JgYdPzaet2b+1C+PSuOBnIfgXPdMY/p+CbDea32hZ
eZsaVkt0+iU+Uj1fqHP5yGKy6ET1VI0zK6zvUxJfVT01+WnIvsvaue9fgHa84YZiDgWsKfzJsH8s
QeUiXBlzmTvIZXJ42lMV0ZkE9RkV1H22kAlrFVREGDVUjSja8izQri0FcelLQPDic570Xh5+qBTL
W7p5PlRvTs8QB1GaR+KH20dkbcAHKnrIZhamdgqbgt9mWhJbWci461g6h2pOvTk9+PVfQ+0q5yR2
Hp35M8x2p3gjVRY5A/8Ok2QyAJ/J0+iGXC9XkcNSSwc1Pjvq/2J1pJFY7A0jcofiIQ+DXR3qYLkm
t0WONp1n14yaO95YG5WItfwDL/r3RwjBavTzKG4MCARk6yuIO2+ApoCRz/v4N9lOX1eLCwFTAymq
sMfXq9XGzLDR00xY7c5uD/NLm7pB70X/szmLG++DtXuOlgKjIODiHFPs+yijmUkICPDUiYwfCMsN
KGPF1kZoXX6weA4tZs0ZsqOIwRza9YKaZJgz7hTcxtgjrxlWe+2lCM8dlIJbzeC1KH5pSogrAODo
05aYGrzii3JOP5agRt03HINLI8Lp04twTpIBI5a6+9YNSBy7vRfPrgoHMHC059vmVr8eGlcy1Esq
6tGCNSsu7NgOsOZb8v2kL+1nF1XUUYGhA8bfZsPN1yKz5QASoWnPURdfQxbE9gtGiKA5aJGXV/6j
k6Y//drfuvzXtgptE7SM6aoSnwWvQMk4cBIZvpFWq+8MBYGT7GFuj2iRK+EDogRBlbuR+U51vqAv
VA+HVDbvmt4L50+BsoVZWjsGNpykgI35L8Rqrj10LAa5hv0KzjOtTO5tq433UdAoG4dt7T7ikIGg
hcmZqQshguTFrE3lqMfnufePYSrt8wi4ftjsEJh32/zUVP1zbJUbF/3ahjLso8L4QF7Bf1yvDSoc
hj9ogpzD3vZge7CQmd28atc+4KUR4epTlEJXBjD057l+LucvejhvHDp1zV0uLQhb5M8UbIyCjxc6
7wuz2/kM6htZcZIhlcit2c2C5VmdddIpzN7HyaNExpoYblwli3b6wIib7vLK3w9pBIzTehcP+yCd
D7p2bBQ3V+q7Vj1Y0da8/NavFrY8mWqJ4elly5PzVKD5biO48S1KPSitN77Q+j4j0A6fKFB2dfG+
i+wDkggjKRwuSZgAwCtFrkRJMVUOt6PR6kYDlqdrQhbAQMO1FTQi1D7xsRLWNkDzyIN/+7aF1XVc
WBA2WmqUeRxbPlmhAFQdTM+GhDvfgietW7HAwFGHXVQhr9fRBXqadQ2nwhqtXU/rZ6lhjdPx9lrW
YjcCAf9aEdaSRX4VQj4A19H8qPrGzhl+0PTr65RkFPLe4Pc0ul8zBxTiUfsCEUMVX/C2YphGPXPg
Conyd9TzsjF57GDZBKkXvMXZgFVRvlaZKDSEhUW1n+SNP/5NRTmRMTjDZ1XZYnZdfq+YODBs8K8V
YT0sdUYKb8bZunKfduglIh4jBae52Xrvr4XmpcSIvgRzymB+r93BMpO6tXw2KjUjwknhVYZnpH8w
qlHqyV7p91RIb7vGamS4sLi4zsVxjXIrkMKIg9QU/c5X1cPkVIFr98Fd0YZfa3+r1bLqigbIskVM
g+kncceKJKuSmRUmee0wvVwbd6PZ3Oc5ug1VGkS7AX9CYCreeqwsf/iXTbwwLGxiCBPmGOXc8+Yy
Yt49qvoPBq3e4o9o3OpA6BaeQlX4moDm/NmHLdd3tCOI0IQqSmNuZGKrWwZzGD1cop8pjsAEPqTR
UUvMoAHqdlp8P351eoi89eLoJN1G0ixqUCyHGREO2jULIcYy33y9JD33+6aViIN2GbmhMt/BV+nw
0urpiCP2Wnjho3zK3H2XpkfL3FvVh9sOunL4FvVydHxpiKE3LTz2wkCTFCNNE2pTlN9hxP+jCqHZ
LgbL84NiI0lZNUaxlQksitayLVxeVlePaSJB+TLIU46uWdp7RZtpqM1HyZ6EdIu4adWeDTx5If2g
Wy6ehsQ2BmNooUAYNQZce+WUTY0no3GtRuH/bn/IlQMA0hoZATR8uDfFinJW2Wopc/holzM9EKQj
ZSWG43d66ccbTrNlSggqzVTEoQR1zlnxqQBEnauMsVsjznF7RWuFWTyTWLJQ6sI8K5zpIYjKifYC
s7XmB1QqvGKXfEruZdd/X5xLrz8YJ8kr7qX722ZXzt+VVSFIkxbEUiYvmZQXepb7wzomu9sWljMl
xCqUo2iaLDR3dBgFC1KK2ktnMadZDz30MzKKSuHw520bK1cNVxrTwbrDO8sRX8Mh2jJWaTA5qVfh
iAyv9SAHyX4uEPRQ9kWU/bmoiUk/bxtdcwyQITqUD0zM03e+DibTkMZFodnkocxlJfW3lDq+tLU/
K1cMzS0m0KjSMDAhgnEzs7bilgfUuQ0aL3HUgxx8ME6h5cnS50322zVnAPFLsID5CDEJ4fmYTZ2J
vALGivxL5hiH6JsW++4QZx6Avjd8PKaAQMwvPKy/sLyVZS1DL8K64kJzA1+Sj4CwMq+spy1F79VV
XZgSHmvSjCyCXnKAI0ABcvttGD5M9vuaOklVbl3Ma87O4AnBlqoWzQshwHd92aXZwLKc4EOPjm9W
6Bu38lqdkqtrYfu0Kf8wEH/tdnEyhNagcYcwRewGTkXOO4GnmbwEFZuomY9R9pdB8duR3zATu3At
8pTXbYZ7RYfXJDMZgpjh4RKB+T/7yuNJf9sr1q4QlGkI6Dgfch/LkbtI4OjdhzEVNXixpvRT2o3I
cxWnKHb20VYbfO3wXloSom0fRlOHGhXMbm2NHExkooHsj6pnG6m8EQC3TAkBEPGueCwKeEiq8GeZ
/ezrb7a+AWpa/24Eco4uxXlTOLi1mTlpYbEaWY+9Qso8ALJ5ERyibuO6WF8LoLHlRczEr+jfVZnO
dclahnHfF3eLRshGYXp9Kf9ZEJZia2XQ6Hja2Z6872CG/Ie3TLeASPrPhJDY+nOHrPBCn+Srf4al
W/cv89alt/WdhJgDlUoewmUId0B5rx8MJO/ubp+UtaAGQd1CUo6Q8S9tA7OcQmeKYPtAVaLuShSd
HhP/frCf/7ptZy2gXdoRtqPWElSHc+z0CAnAryrF2fH3LUCKTYHFoTpKWLs+87ZvOIU1wpxVKzvw
MJP25fbffwVpignIpQEhgXPKQVL9ZKFVQPdca/bqvig8GnTBnTV/HKKfc34f037P5v3Ql175FSUy
c0aY79uUOW58ioP7cge/sLRFALLmIxBPMzZKvgeYTFj4NElt3dj8LsuGkVb6MQbPm2Dcte2jm0UD
DZIR7lohzA2VNlq95XD3IblbMnagGxvnda3hTOb1nwlhGX6gZk4hIfrUZvFdoD5O8eCZ4w6k/ns/
Bn2u+bKrAHocq09tbbvVx6TYIUN2LJRkp4UfjOihLrdwLWtZ04Jpwa1AAfDYuvapSSv7pO/4TYFV
PKrmx3D6S4mrBzXX3tWafo9gyxZMfVnlL04GvGV59yyzZsKHTuVZ7SF0hC+ieFKU6lBaf3VLRTp7
MLPPtx16DX+GlNoyBwhuD+8RMoAScaiiVGHPsh/NU36W7+xHbdcejIf+Tt0Zz4mX7c2P0WP7fv4O
TeFOdxEF20nAelpP32UH6yi729LIq572348S+++jlCGrnvCjfJVDpMd3pN1e7+h3kWwfk6nZtZBQ
6t3jOOmeHUXPeTM+2a39FaTv4fb3WYMCXH4fsQtCZ6T1G50rRHqf3Ul3ybvs5B+Ur/4dvJPn+Njd
b0klL5srbj67zkAmU+2wJQtBUveTUh2XO6tjmjUcXHX82pfQhm9UD9a8+tKMcG9leLoqhXzisf+o
Vl5U7LmEkzviU7thaa0rrdPcgFqauh150hK7LhOxWu+12KKH2VX6R8eo/3KC9kFPjdado082UqnJ
PgfW4NfWTqnNjbttLTDytOchwotO4Va4Nt50UqZWcPyeE+3oz5ZXteFhLLZQ6f+PtOvscRxXtr9I
gHL4SgVbTu3Uab4IPd3Tyjnr17+jvu/etWlfE/MedrEL7CxcYrFYJIunzrm3YgHNBpQBQEiUKClv
+tIoKWUETB9SBVGjkgMaEyqkBlokik7+DGqO8VR11yDea0Hc/aOESiUlVKaaZlDh08DVXSV0UrM6
ZKwywl3fXRihfCeIvQ+iZhmoQbzVdKAhLI1fos5YYffWOloN/zMSKjqmoAMAW1XCjUMYU/9DzUAv
pcufpvJoW9RaXMw/PdqJlZJ4LS2iAgg12Wo2/J/6kO2ntfAmOZErm7gt7sGGsBCG5yZc6SzoiTRP
yKNvoXY2g69w2THwLUZg+evgKzCVN8UBagov4YntraSN4GBjy5x+EzTrYQFMUbyX1+n7YOdP3mf6
1OxiJybDswGwgfU4yd091Vw6ak4WFyu0CybeC3xEE9KbDVZY5APbB6udPYZmiqL3qng3GqIjoM3R
Dd2B2/VfjR1CTnapMS4FrMCm9iNNHMVwmgM7RYkqeQmtyA0YTUX3Muw/o8U+ez1aji+aACpUCGur
3apOtWW483FE4w3u+vdDJcl5hcNU87btm4+n6rF70C9w/duZ7PW5Ms8UTpWfuTWZvMXqZ3286qHY
fW3C4GIPBzx8vqqu+XTVq0tB3z8eBctD859fxBunTm2fzHBkrlthjZJaYKlGsPx0k1W8AC84s58S
0kngBYV6wlcM9h7UNx6P5d7DNwjX/53AkKuuByNg2/M7HaYsL9+J5jeAtu+RFe9E++yv++ewJH/A
0Sg68V5cj7hNL+K37jlZsrp2WT6lEkzEe7IcAxKymfRtPuCUFrAO53Pc/vcUhsPD9UAngferssV2
IANvLZHYEl6aBV4wnyC5rD1li8d+ZYUhlQh6qKlJVYKNO9s4w2vLeM+4+3pzMWt08UGCwGjlz4Np
vsYdZw6neJGgEjUS0SxOuNyFy6rY9fl2ZB0V7tbmLy1T6UEMqnwUSgwsJ4Vl4B+bqCP+Unyv3dLt
F8YOrWw9BOMYcTr768Hs/UDJL9ac3AVoDfUQphO4kXWSh06tkM7Kxm9JPwUtI1hY1qgkUmoDx4Hw
OdxUFro237pl7PqmYAb2/ytIaLTDEHDyEIpzIuGsMiicWErsUmXsF3fHAvUQ9ADhoQ9tFNdxn2it
UaDwhrFg6w5WQJNJdjCY6eu4ZtGm3Q/LC1tUcFRBFqh+BL/xHJAog0iMSSTDoC06A3CZaoRIypuQ
kyBJD2GrAQidLFRdWehq2pEmZgHA7+aUi6+hdht9EINm1LEVaGEXmdOgHeVCYqKt51+5icwLK1Ss
aPLYe/wcmd42sSZHW/KOtNE3OG6ETuewGtrv7gwX1qi9Rx+lQUW1GLt/SFL0fLhabxXa/+VQe2GE
2n7yPhaMgZ/XeCbYY/k8phwj8llTQ+06raw0ZWrAgpH9Svt1zrMQF/evbRdjoDYUdCEFSt/CAie9
RK1se5E7Rq2TxjawJGG/EoLOyiH5oKNi+HhVsxYctdHkiRrx9RwQ6Xe4SheFLay5ZxmVH/exnf+y
2n4wjjO8ls6JVThUg+G3QKOKMfh/s1ZRRTNs4zY0iyHNBEvn81HBhS4eewLx5/4QCToEhctJmyA1
k0vFshWFLFx4WaqiG7YJsR0amcSiUpsHfLtC/vlOaoUEHV55UaVABvIcecB5vCqI7Yv7oWd45O7R
GDwms2IJ2oXoJydVmERVmvuJqtgz0WEDcW/H60ur4/4wXH930V9YohId34WS7o8+0Np1YkYq2mYM
CMufh2ODTsZnGQIVKjIaxLYk4fTY9N0xQmRbkXFVB1kqFddKbSRcJqWQbBRTEkaSQDrdsFVPWmGe
Wef1uzN3YYwKZWni864d0LUShNOvsfclV8uG+Xkt4M2yQ6vUCH0zRx8rVkH47hqCXi60bfGMjQ78
600L6qeVEqSACTfebwPV0bB/GsWN3zuV/xQBTQRQymO33h3phcH5gy7OF4kicF7QweBY9wuwHQOv
tBvAhhMIeEVSFCuYVo8Nzjn0ZlHoaLMA2Ad9VvQ8TiWUPwDtweL9jqRsNQr1iyqgH+ixlbvbBXRV
JRkcxzMp3/Ww8hDCevpQRxtHg6besIDmVSQTn8VjePclFmCNecLQaQ+R72s7PfCCo5ZjNBkYDSZ0
LoqfebgYuYQI1R6NqSQvAaVlYVJ/WN5oJ0J6BvGBxlc8wVHDC9sg7yCYMnfwDZtxqa6CRb/1f/VH
rSftIT2oLnbh3yJHpnWxzA6jk6P8257KllTPKL0vWLepuyn58oMoPzR9pMf+/EGjqTmGHduamS+q
deTEz7ITP0nv0WFibnVz/nzkBWozDZJR6j0PRnmMP9r/9qzK5haTKWw+0z3rYnMvoi5HSOUfDUw3
WsX9uDxz/qC5jGT245j9EQh8NB5q8U+1rIRhDxN4bNoZUGneGbW5QaV1Le6rY7kszHaJJOQIK+/d
d6tV6/Kvjz/hfjxfBBadDlIox6otPiFxFUtexKuGVMTDrZd1BbiXzi/cSV/kvEr00tiAIdD4VM2h
KFbgwYZg2MvjAd3LNpdmqP0KwMIJamdIbyiU80QyWXBTiREW9Fmk86dKVzOMQ3oql6094BHGM4t3
eUW0Xb6TXd+eVsNCOilm74xWuEgyItvZ78iZdqM17IJN/4p/r0QS/w6WmakwTgb3erwAMvxPpqDb
XKIpClDDxPeN2UsF4N9WNouAhAkkl8xwl1m89tsz1iquKY8df/ccemmYSlFD7aspeLSQosze5Elk
amuZ6FbqikRnLJx7e9ilKSr5TFlXpmkxx5KtuNUeZQF7rngyBsQKJSrb+HIjQWsJVrbD1z52B1KT
zu4QU38gs+EaTymj1sEaFZVwOqEZyzCAvcZSbcNprXlcLFUI1jKkUo7MF3podDAyCYTbTasYNh77
7QfQ+iCr0WAlBbw/GAa6kdG+iap0Abp0M1+JtmopL8UT77ad2W2z3fCSI323Xx+QgHn8BXfHiKbO
+VkWsCWJCg9jCvlIm7BHG9UBPbHG8KuWnrWWUW64mwhAn4L2QrTFgknl+iQwotHJ99IGwHOFlFlr
Qp4tMqzJN5mK0vc3WzQIoIUeJw5AKq9N5WCSzFIJXQLSSQP7ve706HzRw5dBEJxOF008wZIWvRda
K4NnCM1zWyX9SMFA8tivdx9Z0bCH7k000EGqdb4sXJwdIz5Vh8jDkIXG7IsvX3XKwu6gKvEW8r8q
UCmp00CMKLVTZTNJKxYu8h6Nggxq71miAb1uqPJc20dyT3RlmNHphWy28ac8DkQGV2TWL/vvNHJ6
SJH2rjCsBuOLMfS7sw3usblxEFhTmvGZ1wNFLgKgyEW9I8irQ/4egjIBvUicvMxb3mnSBR6h5+Z+
HBvNRj7wTUmmsSCzOgpLS2velW+WGBAH0AUDQzQoNq4dkUFBTSmSuRctznSSVNypzY1T2EBPz0BL
pR0lUUB6oL9BsRW/M1wxb6GPjFNbbNwUVcUV6LiAEJkVVMJZlt47f4PuE3eK5F3dgjEt9e38O/g/
qAjIwPriBRd4cwUkm9fDRpXDz5sWfTmQfmn0bahv+uJpYLE13nPu3MCiz1y4WHFUlGd5WKmNamB3
qbq1H2YrsWgxsvJcBiJuS83HVAlvIIj7fOzXexF2aZYqHnj1hP6iCWbFRYPGBL9Ibc7LiKeV22Zs
GUv53t4G0D4i2QBdLdD0154cVYkrmgmejItviAnm6LdlKkfd28/AewSq1XnNivTVtpaTIOBQ8EJk
+GYuvePUJ+eZFUf22IIdKBcYaf9uxR6E7HhrR/0XnQJUmuTFMv9Xa06h4GW0/vBLkP+XNcmqg7Fs
E84pArwyoWuaN/CCEC5LEYXbZrL1Qv8oAp7xeHbXxeikAfEKVA+AFLl2ccvxicwFmE9JrggnPMcS
OnI1Vv/d3WMX2HwUFIJAjIj79bWZfowKMdY5rAnwukhu28SEjzX0RXZWF9kgXZELM8xMvP08Dte7
wwPfysymC5z6z1v1xV7gTZOSBk0EFbxOn/UWlEG1eo8RpndHB8YJBZJCiCMg7q9HJwqNmEhFC3R6
GOZrPeMlM5bqwDY8PnKbSWwc1D+l9VjgP+X6u9SX6rpFtZ1Ri7pH8gH0FZC2M3QPOHnqLNhUXWRw
qDhuunHvx1YV9gSqiURSlppm55OtcNIWQlHlVFt+FryL8tKTtxyKEPmsZd34y793/uXnUJEObWyl
QsMNoKZatGxB+jINzxnHiq17iRA8mGhhB1sDeuapRA8p4azvS+wyaa3ZmvFrHKp1rqE5WAWJY+3v
NLEkZc5iUaYCCyhzFDnmFiasZAMUVVQeRL93HYhpFB4FX90Dq2P78QenDYwNfV59F5vYbAXVIvz+
TL86MydeBxa4Sksj9o3oCJn2V85rduiQYtWkqHPov2zo6P0CcT+YAOg+dU8SOl8euOiIS4TZBeu0
X+mgg6m68+NouGsH3D8GasuQJaHlOznJazLAEONjEyXW4AeOHq5lr3S1kIFmuuu0C0PUahwGPxM8
SKMf+ea3lz1P1fPjgTB+n1bvBJhSVacxj4+GFv82wO1qqKwHT/oM+69J+WcMMjXxIOzLgbBM4yOQ
BtsKPAj4S1hD3Q2XVneAsphZyriXPx4YXWa5sUqdKbxSSTiJw8jUX4Mz/vH2sgvk4MZ7nd4fW7qz
ehAD/4kFmqTZV7lOxc4bHwe9dvhER1tl2DqDwbM6/6jk8L8jApBuZuNFXwDlR1RHgbjsqvgYJSZa
KCJQK5EqJfImW7ALf/dH9Y8xyn1doGQobMBYoT+lH/2O80ldQgzHygi05s1hm6HCabV/l2Vvhkhl
Ij+UR7HnyvjYysVmnFCPA0YRjFosCg/qoPRjR1ANHMbAmjEDia9zkVcWalB4mn5IPHE/4R7nFQr2
cnU1NocmfQ+Z/eD31pkICgu0UeKshG3t2mAYgegOyprGQepPgr4aoaz5OArvGpjvJ7IBYpIb8hOR
72oVbJDGoTY2sv40+awr/j2X4fCBNwUkV7AOUJmoBYthUmmed8gb0fSEp5mEPqxTB2AlYO/kkmdc
9ukDwM8c4eotAhr7r76Fa5cJBdTExTLgDhDGTkeiJrLVhi9V/1J0o5sCqlFabXsycrwRvfAhyeWU
eIajlIUZ5YwsebsYAOvHwxCYCbCHgZ3y+lPyvIvzshi4A/q4Taka7BS6e0bE4ECgC4kYMSRK0bqJ
1w40auMudG0m4Uqt9LLIP65/j8foTVFX00IBytENP2XPrAvmm8JtRlGh3IYB4UaLUdGVS+ALMjlQ
kvCoNiiBI5eU0yLbJ99BKDh+5oSsUtidpAz2bRxtZgQ3FCvpM4DG8cOAO2x4zCXFrIN0IRuvxqcS
WIpgtkKymrRgO6HB7vHauGcWpGaAjKOOgRZSum0g0qQcxCtdeKxxHbRUHa9IqdFptidV/TFKy8zV
jB51lKIP3DgshWcDl3zn8UfcxhDuZLqMbjvc/2bxiOvJ5boU0mP1FB6LcNRNaH9j+TQ55xaKx2JN
pu61iCNIbszHLBGYHOOG6V7rxr4T+Cg7aie/Js6wio715vFobiPn2gQ1GqlVvCTrZhMC0Tm7aYmG
olymH6YpWSf+Es359t9bROoE1ySKLzMh17X/Oj9M9ZBPsmMFbjGfTAbJpI1vWHlrdrJMVNYD4L0R
Xtqj8p2kZIIUK7Ano6LOTyQobFGxp3g1AyaTs3h8PDy64vgzaRf2aNICLymmMA5hjxNMvflQK6K0
6wBt/U2xTHOzA+ogdJsyR/6RzeDQAH/MEvSj68jzN0CRXMQehQM6Ol7mGL64YaZ1wnex5mVHtWyI
sqnGXcd9eP5WaM9pvm6Lz7r4baRE/x6EQ5PrdpYLZh0mRBrCdZznJPHT1VTxjJVzZyeYPwtTj/yI
Zjy6TaIF6UaIvjZ8Vmpx/kbVN+m78CGZgUb43/6pTkm1ULa9WzsiVIQZyeNOHMA4+hfAGoTSDa0G
FjUJIIlqlB+F1kDpwmqR/BdDgSMDWk2TrcZYWLc3C4wVV5f57g2syc/1/GIKshaPg5XEZcdAzs7x
UdRxDEqf/SJeMOLtTpKYu/hB8IOrH4Y2HyguDNV11YyRmOTHvvmQ5Z4Y3rq3sK5S+/0bgJ3vEJgz
/VwrqHLkgJusS8bN5oct4Oo+iPZqsCFDZxGzikID9QFjK/GhWvPysbSLTb5LXPmgHsRV5Por3Z0O
xq/g2J+VBXA9VmUaLktxhC506NgJruxTwa7okB9PUfg8ZuBE6epTWIYgK7RAbY5/7aGgB3TTkzGi
TbFjCQb/3EMfjX2OggvnV4WfDcjg8lE0MxfgTGC5mnW2bJZoe1gPy3Dhu6qDPj+wlIsHaR87uSMu
xUWyYIlI326NsxdQjwTvFtjdeLqLqy95UGD78IIqbOXiQxZXuDQRiXcVbiHlx0ZxelC8MWJPxPDo
4aN1H03uM4cVOmWuh1+qRTGUYakcFSJ+g98UGqVbfwNBoL1H8icW/uZ2pnHQwDkSBxyccmRoSF6b
40ddrVuRU49vyZP/S87MNiLqU7HFVW2KLJ5xjLtZWMCI4ZwI0lYAVuamp2trMd6KYz+JjaNo2G3n
JmB/l82RcJLCcuNdS6AnmBVLMTp6BdVdWVdtnhjHbtmtu9fsVG7Fdw99MvoyfooWtR1ssj9yzTDL
skqtm3hM8FzlweoYfHsHrv+GAhdpFlpQsfL+/EtXYTJ78mJ81CpJ28qvhxqeLCp0ELz6HHjKS5W0
x4oHCtw0xhcx+IVXIoTrskUXU8aqb9/ceXDVhrDIz9M+WtfoG7dX4FUTqFjv2CqAvUvr2PT9xU59
frwc7gzzysq8Wi6SgZB4RdpPvXdMifP612UQagjUxVNvc47nASM+tjvgNbWnc7/3WlIQlOEXj4dx
e32ZTWlI5QqYurBdU+MoExDccr3kHfkDj/r7p+FkJ++ddxH4UWh6r8aepYpGvz+AlBX3CBD7gncJ
vHvgUrl2nTfyvtwqgn/ilv467KxhbYD4e5U6p3bJ/662+i5/VSzFYox0XsJUYKqIBwhmgZOGR336
2qyCEu0UyEFwSmUHt5XahKSEBP58CaoTpcOS2b0ThSCcRt0fCXPW2qUWXFnpRtlnYXCCms5CS0mP
bownLyU8ozPh5uiBmcMxC/dOgAaRuKgTr5rHWTiByQqXBrTTfeXdCb3zZGxYmN3bQAEPsg4T2vyK
MbNYXbuvyqEk5tdBcsKjm75Q/1Q8CV6DVw67wSZ0gj/K1/B3QA9ggK8tUhM2iJ4PlLOfnITPrCDd
KxRLajymko71RnOTHClDVEDK/VD6vI+hhT4ZiHLUIPAuLR+H302+oGzQByex0xIBW8yp2xs2DqKP
f505O1S4gcBSLyMJPx+c811tRpa2i9Vl+2allsLhJEgARWCYnL/4aj1RI6ISfQf2Ar+eYLK3f/fP
iWgCuHKw9WblmV8HyP0+NndzoqeszXN4kW8Nvpu0ah5gifBLiLcHdh+nvWlr7GVWu8M9WwYyBTi5
RDyu0OBVQWyNUqhFzFVOAL7jUGL5HFtTX86dYSyMwq0bAVeBEbBEAPtr0MI8wSDFU+/H/Unnguip
jfoaj7Eai2jnNsSRGvC0gmdI2AIw5dp9Ad9wZR9k8ilOrU6xFVwK102+n+TD42m6DXPYwXUPuwlO
bTeCq7IyJknEtfIJ/C5Cg6dWzgz198c2bo+GgLpfGqGCPU0nuSz7QT69xR8Ih/AYOMlr9qJ+dh/x
62NbtxeeH1vgi0brCGaIzuMZID7g2pvkU+MM8S/5V9YRXKwN6TP19nHsKsVAknjdQ4YGNW/hMFOf
Vi915Rros2hJvUlYxJp3ZxKMu//+IGrZ9cokRGMiyKfyJR3tHPJEkQz6FrCfSS5j7HNQXK9w+BkI
IrwqzyVHurQpFVNb89ATPK17881AU98v2Z4gRRNYoTmY7/X54+N7JKeWsHqobjbP2ekXhucFerHY
/VLN4iaQoBf1HKsAR0Yfvsvi16dRUtheLo2A6/naCC9nk6ZNIoxsi1Ph/vbceGEAjGUswMbtPHbl
baGIMkbtnngBQHkWp95TVy15FIaetKPkkwVpVujpJf6+26mexbH8eH+l/MeRN8s+ySdj4iM4Mn6R
zqIpoxFeOGhbbouCqv14iDcHEWqE1CZqFGUiRMgKJ6s8uN0Lxyix3J4aqd+nNlBNGNq48RD34iEt
zUi0gv2YWi24iohm11iVqYWWl89ptGXm1XeeHWohYDMwQEGJ9hPUsqh4LCSux5tuoJyqDagw1t6m
sb0nxMmiXrMonO9N2aUt+tkiMvK0VBVPPvGLYRNZ5HOvmJWdb4b94/miyYnm+L8yRIVkjRYemQs1
pOpTdXakhjRr/l3eZ+vaai0d+N3qGWiRgnD72v/748q1bWo76spBgiCLIZ+qwPbX3n5PpgX3S1lM
35LpB4Rp8E5CuRorFZxgxfbjuIJTFTI5vN0tjUWFjm+GR2+38utRUSGaFvmYlgMnn3ozcrN9ufVL
gt4LOFQyu+dg1b7WjFPlnc3galzUTghob5WB81s56YucbAabsaZvBgS2B1wJIUslozoi0IgJOW4G
wGllkESB1UAoXsEaxXDZzRYzW9AEIJZmpCr+vk7CoZGk8w1ROxVv/LfmRBEWM1eT0UlwFLdjK2Cd
lG8iAdL2EDvBvQx1Cmhvzn9+sbVUYa6koST4Z7AgCWf0rkN3CosbqjZa5OgVkA4KeMCPnRGwkvFN
gpwt46wHZDAKxRrdehVIod9N6eCftdzVcdMtcXTt2y+GQ29uuT9WUBoG7RiuufRx0vP8AHokGJ9S
Bo4U2hX6jpsawIOFXE+uqsVWshAaf/HY7D2votULL5KoJYBrkZpGCcCaBkro/hmAIXNSt3g1MwuI
1+XBQog+pWQij+3dxP3MN48WL9Q/kY4hTXQ9i40kBZU0isF5XPG2v/Jdwe4Zpe7bIutsA9E/c8OB
wpx++0u5ITTCTg7OgSuvhs2wVt16IzuAZTIW8e3WRlmivOdJ5ajFshKcK4cDKRcouFfltlrGZmGj
xegQusIKwncsbMDtAYgySzkxhvpu208w26+CfbiUzWwvHN6jXenqDhOTficur7xJ5cYsaCeOy9Xg
HO/OPtTmTtDxdqJtucxZ3py9dbVZU8OicmIp8r4XexgWt9QXmgOavS9ceFaCzS+DLcc42N0NxIsg
mRf9RTrpU10KkgzDCndPwmv2kTus8cxni9vhgAsRKws4PBq4mklGosS8FJx5s7fVlb8clqD+ekId
5PGSuj0PwG94KQO8Zr753sQ7iv65GqtVeM7tyRHNyUos0OatVSt2J1MysZit0EEb5fKFYfg2NGbl
HzygoTkED/70dRuQfFXzAJT/CX9QOOMlJfnWFvKaRVd+Z0lfW6JmSx6Eyk86WGqszp2I5xT2q2TX
65yxb96i59BPczmkOWwuwiLo89Cb5iFJuDbtfnX7T0e3lO3oBEf/HQ9jrG2U5UJqVyvGaAJQHfZG
ZCrO1OwWfVGoqDIpBu4aAscUINQqOnposHqYpHIJEv/ojLImntctYac/CTZaMk/y8XFY0HRnOuBK
AIX+Y4o6dOfhpCWA3ETn0q42iVOaifWrc1KSLiFTuOwLMu7FJ/2pdJUf3q7xOHx+oYOEpTXL+g51
dsnFXEYpdvWywXf0q8QVsDKajX7A+xdvjnbm+La/CN3ead9iN3mJdsZCMhv0omouM6jm6LzOBFcO
oZmMA73UccLEhxRWY9Vkqk3u2Lx+voNyf1stQsezPTv6a0DX3BkGFbUZBSxChYJaMnEq5p0CLbxz
5wDdIG0Cc1pPnqlb/FO5aT5WZnQotuWrwCLNuE2s13apFZQm2VzMgl3/Q14Ja1HAezLPCLHb1Hpt
g1o1QxGEwFn9rBp0hJPfquWdUoe1Rcz7DT1taMMBF74CUDZOs9fxw4lhM9YQGDpnyqaO9qPy5Y2s
5E1T3v0slksj1PZaeEJRtSOM8At55S34Vf/zJl87IQAW7cJb1ItqKawmW1uoTm7lTr9klYtuLwvQ
GZvplmdaTEWUqUgZjcaXQCOfnFXw6Q5SR+LYfJwS5vmgPXlpgYqJpI2iMhKr5NyhkW8sdqmemd1o
czE0W49Sk//9jggBaDDVz5EPanf6xSgStQiaTXJ8rqXD0JoNB6id7fdHTgJnmGArgCB4Ke/mrbio
QH4Iti3IB1s5uimLjRqACit3HjvgXijhBgGRYHwXHuuoUKrEtMVSFOFir2gt1FcnK4Vkih131cdj
S7dlCKz7mVAEFzOIw2KdXEdtP+l6rvZFem6/652wTs2N75afwnO0FfYMU/cCB+hX9E7gaRDk4+K1
qSKOmqIJy/Q8JdMommPuF3/kvg05s0Vj1B+taXINcsjNtEEHVf02isOomonv9VtVaHK0TXNGhItO
zSWftaK25YLxffNQ6bC7/D7KFaEajb5fNuk5ztdDNm4MMGcEE1rY+dASk68ce4KsZJCuLS3pORgA
xOgPjz/hrodUkDYDIgziWVokUeFDrk+nJD0XurIyQHHL1SDU/Gsb4EueBfugaITLI7XNFWna+qgD
p2edLwBajUTfNPLOYETwvZMR+Hi0GUKEpKUoVJZAXwYaWqY0O1dWZ02WgOOs7qqWDIi6scKD91Jl
IDtun8aQeiF/CKkmPDpDVIO6D2RCKnNgNcrOIHydiUDRA7+3P4rFUtuzDph35gmmNPSZASCFDXP+
84ujgqJ1ZdF4OTBg5p5VX73vuYsfp8ZheIOWjVWRnb267Z8MrhLflDGqDlzRtmYwzywR+E7VQbGs
FYjJohYg5AxgrGQOKmoCi0ZPhcSsi2TGggdGHTDm9vatRMGVHAhhCe9mSFE0ErHxtNEvdK0784Wp
A18SoP8L5FKH0v/ToOsYcCjj2HduJIYndPyRsoWkeH3228AcoTLlWRJnGxJwDuWmYtGk/YTv9SLG
t6GKhddyYBHRjnc9NfzEl4nKVf2ZK5elLziF97vlkaKjox+gFXxajlltx0pJUs0JudD1OuC2oNSY
loSDVsnbYLw13AawlTxxVMUO0mUSfLfQBNafdLCJ4f9uqy2odMIOIPOpIGDUU8eG5IXNoaLF41Gv
eONkkBRuy6K2eO8z43M72IV/0m5Rxb/V6M3oSQ04/ONVfbtlKiCJ/sGLQwpUpHMrkmgTdYLSn1Og
EUimdqrNtwnvyFH4XcslSLJF/atrORbX8s9uT/kbxVAJjQcoB6GuR+3VQgjCs4bXAQYcXj1lcAfe
yX03z45jfuTDvaSBIfvFGF5CDuflgBSGYBdP0m/VFblVuuFPkWZFum5GO9BLFb6pCE9BDSSnK69l
3VFUS9iOIQi2h4M22oUd7kXDgRoQKSoybHN10YVmKT0bf0TDeuzQW7gtjgPAhGONgzEB5Sfq0Jgp
da95Fdef+TgAwBfMQfITqNxr1dTkRTBt27KAIrSlHRRTXSv+SdW2ZTUQLVrouzQgQczCukpzyqRd
fflFVGgPlTzEY+D15y7MiOD0pROX+9gwa78xCyNdjCpkzy28iuQb1VWDj+7FC0jF7RXeTJs3rrOg
P+jpSwTjdgzsSbPEdJuBk4SzBACXvWWclIgcc2zWvtUErN3/5m0F8HpoNEOuA0rbwG1R+07cx8Uw
iUN8VojljfY44OZqn0ai7FlEyTenJ8oS9eARi1ooF1kfnyOPU9wBmuNmNQ261Qvg9XocJTc3i9kU
cFVoP0HhBmvgOtuUnt4l5TRBpYxY2uh0JmAyYLtk3ZFv9pvZjIJ8JmE7VUFGf22m1tsoAQIbZgwg
6nFCak1Rb1i72k/N+CrAYAapA9M0K1KB/u3ajGCIRaqJdX6uq4FbZr6cg1WWD714IZRqrpj5qKGX
J2nkajElbVuZiZyEutnHY1yRruSBfeKmUC/MDPpQo5l5I2TiPEg1AftVhHW0iNq283chxwUBGdCy
IxBJ8sRTWUgGQhOyQ52ZqmOdkKKFeozJB3GPLFt5BgpSgdp/JAYXeU47ZYFkThnX/QpzkNabfDVq
LKLK220YzpCASkWdCvg1dHVfO4OXq6xPDSE5D07jljvJqheBE+KJLtp9yMtkIC0jlm4PMJRFapbV
ru2mzsepv3GKzTaUVmlvhi4S3ATVCs7yjkx88c2Jd94q0e07U9GBjYNGi7RjFRcSAFG4Z+wap68d
oIsh5NY6dWc32Yu8rr8CtDLgHPx42dwW6GAYrczoZpCxbYCg7tq5QqF7oxCm6bm2NSKvtoGpuo09
nhlJfN58qIC+MkN5NNGCMW2gRnZuzfT5/fTNApQxx0HtfrUBCgW/gAFvoa0bstlJdkTMv4c0Uu6i
9iJe66aiqOdx2CWJkGZ0sgsAyDAZ03IvHi6nhdphlHDyaiPFtAAE42BIjuMT2dWJb2qriPwtRRZE
0REFuOvg4Q+4EwjDX0dBV/F6FUqzOau3G1f8U1uke6mI+vr1eGA3pyPKEBVuwTBFY1+E6fkNHDRr
n0R26jBC7faVZbaBSxuSNArriOrrweCMhMedMYcN5wluczfx5nRg1mXvztCFFfHaSqSXJXrKYAVl
B4E4whL9nYCWPD8X5jfjMnrPacAOzNTRoPnBm8S1qUHQ40QI/ezMBeQtH8AAH/lkuXw8M3c2UFT3
0OLC48HUwLH92kheGVIpSy1uUsT7JT1lbkf4ZmHWDNLNuwv10s7s14sbW4ujL8dlsPM2ecTYEv/c
JGR10llt4PecdmmHCuk8kQbJCGHHO4hmbapPeFCxGaF2cw5EpF3aoKIZ+p5tW6hNdl57CkFf19fA
4nq8rQpRJqi8xtUaSgJtDXclrrjgTc7mfknmifX0OnuDzs+XI5m9eTEr/NRISihgJJGrrpxqMzcp
ulp1lDNyCp5ZxdN7u8GlNSqgBaETjLHGoNCN8BGHxPxmTMzs+AfDofWfEhQL1UrFzb1xZStaMX79
3vngct7pbqAigyQltAGzs7qCgLhiq2RXmcuv0ZRI+fp4WbICgC6JapXqd1VQZufRxIGTzKompZVu
BPTKMOuC88n/kduotQnG8a7Lu2qeFxwEHDEisRM6nMWINsbSpIs2Ua8OXDUh2BprOEHwfVGZocXS
pLkFAF6vHLo2kifD2I8xHPc/pF3XbuNIsP2hS4CZ4ms3SVHRSfZ4/ELYY5s5i/Hr76FxsabaXDXu
zssuFjOrYnVX6gqnys/IUTcf5m6DoUzNjh8GV97JeFo9Xb8qHltMjNNFguYXAwha4f1Hut+6PJY4
asMCFudeInqKCALPKpVc9U9CeRUFHgXGDHRFKTSjCMVcHXaj0xM8tnm6z/EzrDMLVH9MYg2X3wGd
o1xX9hZPdMLxmIsxwLeFwQTdpT0bAKolG3U7SfJA2z1gst87Z+uuqLB5v37rHGPwA7Cn8kc1rRQo
jRXQyLzb24+iSDqi/qoDklHelAvHf/58KSi1L4nCZNocS8MaDlq8playLSjvCJcCnPkRMsbAl33J
84svYzDt+VjRyhktza12wFY/U5pQzjlOYdm/Gx9M8VxemV+v1LxSJvWJyYuyiyzd2j/GNzwluu6z
MdZ7SebslVF3HnB+SBuqmxo7zV0OI9etqMru88Em6V4OK8geHqrnh9VtsKM2XfEG77mCMOnyzGVn
RX3uBMB/nMRPQmpnpBSoj4Tn6q5bBENlLEKbKVI26AijOooy54qiA/gmoCFVSfua4X1qfDZ7YZ3Z
vAfdMt2pVxGZKgwBMMY09qveR3YC1tuurENNsDOdY66XDdE3Beb8Ui3sRDFPspP0kN8L9LxVUKjl
oejz2GCOTyq1rhKBAYGo+gWpeMdVbq9LG48AE0qJeh8iawIC6UgSkpHVn+jxOoV/EbR/DoptxzAb
jMsMA0gcupWl0/FoK5m9pQOvR3k6i58G4JvOZCBmAg3wf8RVWZwhRyA+Rdbq5jGxObrJuXOdeeRM
W5VULHCcpNkkAibcentbHDhE/iVk+2aEsZxR0WpDZUQwMc5qnaL/WSDxuraiY+Ly1HP64GtnxhjN
pKtSJT3jaRjtd8CcdlYKaenv8ZBRl5cVWzac31wxhlMqz20XaSGqetvnkOgPHFZ+dv18xWvfv89o
fGbWoVQ1uBup3hpEki1JI9JROKJ2Q1KnInaC7qf7+/gjpEZPZERXHIOwLOgKkscTBh86eRmLIGut
VgTNVEzEEq9+IxHDRbMR0MMoz9dNEvDj2maUGLOAac8mKTTUZOWP0qcVUjoBMa1dfyioywm2l9Kn
Uzn2H64YC2GkWZKGLbgaMPYCEOj9K7UTd/v5pCBKkTmyv/jw+ibGQhYgN9YhHQxiwSZ4oKVz3RQt
GrvZrzMWYlWauQcDkZ2eXsaA3Kd/Hq7//qJ5QCp0glyYku/MtZToCgYCBMJfq7es1B0eo5QgsrpO
ZPqRH3c/I8LcR1GUVSH1iHNWazjS9SNmPv6OgsIEv5WAEaTAR4gdPI8EC1Qwwy66nPBw8aK/uWC3
DAP69P+i3vv1HUdiF2959tOMkZaHEH2cNQ5IfurWGhYSqC7nnnkUlEtPU5wLM8ZwK0wZeuvO9oN3
/5csMGbZQ5cbemRAILltaWfZ3Cf0sq2aHRJjjYGQ1g2BAVEF0M79W05vO0vcV5TDB0dW2XJXYlaA
mlJBZbh7fjNfEWG+/5UysCY3MIWz1MggEJxGN17vc6daX6ew6LZmB8Xo9DCc01xDCemUbPxHERvh
OH5r2dvPCDD6vMoLoUymd5K6fqosZbcKJpuBvbMcreYwwppWQ+3GKC6hFuURm3VPGeW9zBcuG+1G
GlYUoelJREfhpVakpYcHxVnJEbbgZY49PQ7JfJ5ELR3XBZWJzVmUV2Ck3MQ/UNq0FedNIhsssECp
ZuCF9ws6fkFn+vMZHSkvs16cuMH7fzMd2MCT3YUL0dDchBZ6AOfoEttFH6sKdi3qWo6XuCMnaGft
S86VL+WwLkgwhwWUfqCtCCDhvTR293RTOPVjYYuW9ETj94BwtH3B/V1QY47MLHJpPBd6fnr2Do5Y
UhUIGtgpQKuP6yrJo8OoZCWvunNST3TQY46d2UfqHXkPLx4NRivhQwRNb3FyA9XX3h0yjRZ65ytS
nq7zsuAH52fGZprjs9EZ8UQH6Mkkb7nJhIWsiCahy3dqDEU7Hbsz1zx3kiSMOKvwqbNrssL2bKIg
XuSr/1Ii64IUc2Se0AG/TQYpDVOwBh4tToCt5pCAwB6I+IuX8Fm8oW/OvjzcTEHrSGniaOJMI6Yj
0JZiP/knx70sW5sZESZilFW/b5oeRGISbXaDPR6RJ3nkxEJcKkzEMmhn0whEUCltdX2IdyX1H6XP
x+EXhxDvyJi4pS/GGG0SX0fWvEqu/mBnL5/X5flntxVAYNB5LWJQE2jnWFhwaTfzTuqqzlCnJ7J3
iI/FZtimR2998qzwEB7QCrH/3T8N+9xCH4R9nfbXbzOh8QVtxgP5aFcWsfIPyYyAJu+VFVo11rhY
VbBObV91G6C8l5jkr7pta6EVHHtkWoWK9kCBGdL/ztMJKyTcYUxD/Uy3hl1uFSfJyaoi6WF1kLcx
9u59lDGpIpK+VQo2tJDoudtnvuV7buOnVDkkKRZHuuKrt1pjc576axXToH9F12FYnc7jus2wwWRz
1knrc+qiC84XqBYaZisxtoCeHyZmb7MMAOCVhNevZBW7USOPocWJVHgkGF1oDTxtFbObcuIydfT9
6wNv8GIpKr3gglEERZD1QT6L2SmvyHNpy1TxSabhHO94s71L1uqCFKMLDTY3rvQK3NR2tCkS+gw0
xIqWCZ3qLsYm5fjGBTt/QY5RCzOQgZmfgtxO/EArlPT7uugvmZCL32dEX12pyXlEx+hpvEGV30BH
V0Az4j7lrnx/ndRCYHRBiYkpSnQuKL4ESsNapod6vfrj/h0BJoxQY62KFH2cikgifdNvKw4DC1bw
ggEmfOilOs+yCKqC1PBGtauEvLqfnOvm6cr0DTPnVHah3DUxBDnEzJ0zNPaguLx80/WLQNfgJQ1s
yK303ACN5vOQr1WrePI4nfjXTwrg3JcUYmU8rzwRN+E95qQ9dSahuUU5PpbHBqPzXqlju3AJNnYt
EvWP3f8Xk2xCzfjHMP6YwEmkuldKEdWUnBxCEln32OnJm8TgscAoN1D0M7+vB+R9RBQlEwv7ijlT
fQtvhQsuGPX2hEzvpGQyH+EWfcKOzGs75xgQna069XFYy54HCsJO3B6mqgmgtHrn0bd4s6/XdUMX
Gf0WkaMfawM3UpZkRaiPToTS5dr3SfqZWODixBgtL3JDU+Iz7uQZbysZXt6g5d542nJCqut2XWeB
ZjCCliuZCmZOmzPhPUI4J8WGuJBq1YwS/LjYWs5I0o/wcC65yWTOSX1JxsxW5Wmq1l0Ae9hRxXmZ
5ip1Et5GvOcux5h8ldxnZDzVCDQvh4BpxHHEB/qe2xyju0gBi78A96FiRcOPt46+Aj5Cq0BJDHRT
5SPR7kj3zomClnqrMZfxTYUx7XWmjKFvylAU1yBWnbglsg8OluhaAMzOiYfidrsW0VScI7CIj/ra
PWMUv/n1ab+KN1teHnXR9Hx/DSsiiMVDRRDBc0zyl9L6jf5qzqkuCuGMAuMEcjnP/dIDhfOZmFS4
3XVQ1+sef9G6zUgwLgDDkEUmZyDxhGvTQSX3yHUKPCaYaC9CcUhQz5DxpLKckKz2gU4KyhENjvx9
VVJmEp40QSl3HYhoJGhJjZeHeeNgLCY/XWeGR4dxBmqzqsPyjOMa6Es1OiaGIqitPV4nwjsxJsyr
+lVY67iV067aO+hNtKqnipOe4sku4wjCtuvjvAMJ48Zpd5HLs2w8sZpYnN1HrRu5Wda4DwwaY50x
wIUfrp8RjwBjCsxsRF0b9v80Pjxr943D7ateNM3fivH12J5xoEZ9EKcTRD2w9zcmeY6PPUFZM9n6
znVOOFfxNSg4I9T0CgZ6BRDK/uTkBpoevnN0/Gs77g+HPOOFUfJaaBq9kXDbpX22JEekGupK2N+H
QnOImdK2osadXZGHd14zPEeS2YV+mho00wzkdIiSVUfk17Yj2vv18+OoJIsRjh1KxVCUoBFtOnv1
9EdaG+vx4+/sy1cFfHZJ/aoxi8wAkY5qOWC3LIn+ro5/SYTRe8UrhwSwK9D78gkG7JhuMHRFee05
S1XluRdlpw3hYM9DOwmc1ZtrjMO2dHM+lc+xo77tVJdH7ifawvQKmAkfYwqi2mu7tobwPbd7SbfD
/eGEKcTbuMd0cb9Vnijtewt8SrH9ienR/5jZmH0AYyqixk80AAFMQnjwXX+rPqzIg2Gt/suL7ZsM
W7pV277LgslZP4vr3fDVpIJJwvzturQv52lmZJiYYAyMrCg93F4P14A+uPdXj2Zrjk4tVS/ml/YV
ic3kXYSxGIwAZ4Ze0s7G+iIPCzmBZApQHvkQkQLWg4cdw+WMCRRCLzQwHIcDtM4ZySPyijxa6LhY
fvKXR6heOqegi8pBDXGEeJWmj+H612tGjVteRo1j+9iaXCIKnpFK2lfLb0/8TWuL93/JCGMwME7Z
p1oPEofUdZzoPasdmjxfJ7LIBgYZp84abIVmR3ix2b3sq3yFSAGgzr9zgMfpbvhfDN+MBqOhRRzq
gpSABjYfYXk8lbbq87DjJVEXHcU3lR8evdQ0FKz1KXaLfit36MOfmn0NDi/Lr/kZGUZB9RXQJwzE
bydroMGtSbC4m0jb89G9fi9fHS0/nPqMDuPUsblh5Z9z0ImLNVapvnhkQh0j1AaG5mZ7rE+7aCM4
q21NDLyICgD1YqKa8wRfTuXOPoLR2RxYoXoRTszK+c6/wwIh/QE+5FdAhHVq8XzJsomYkWM0dww8
DLwOEJTdQca0rCW1U5OMvOaxtRj8zegwYX6Y5l2a18b0tENlgjy3lr8dPz+v3yBHs9hVrlXaJqEv
ggjG0MqnndwRvIwwjHKdymQDrokJG+n3ZuABvBktOQAaIh1W0fynWH92WBOfM18xZGkwlO0kiDpR
LQw3v/8dB4x1COUzxps6/H6PWZBjxm1rmBTlygmxjhtD4MMQazihrzKt8+bb4Ya+RjYPDWFpsgEw
D/+YUrbxKuhkZMUEMDL1Ncj0ZiTo+sW6N27/P0eyWO/d9rqXez44SgmAn2lDgrunBkPCwk1wW2wq
cd2iKoyxHeN0/aY4FpadfRdWXTaVoadXuPkg3LQn4AU4emBxRHqRPYCNTb1+aDJnzxHzZxXsqwmj
0zydd/HmMba4VnzRAsxoMNZ16MJY6DrQ2OnrbC9uJasng0Jf/9s7c4X5XeBVAjqKRT8AbFYc+lhE
jrt6Sk4AXH7ySQjMFLim65ez+M6cEWJsmt6mTV2K0UTIwD4XTAfy2oyXBXxGgolHsMl5lJIxntqQ
JESng13Tj57Cl1sB4WWZF2VtRouxa/25H7BjC+fWxvQIVD+8IELL5MUMyx5nRoYxbua4GgsjApnn
0Rr3t/pNs7/LOWm+5XPD1k5M8UOasa7g0oLW7ThgEUQ2tTq0Tv7avSIupbU15ER1ZIsrclME8sPg
fZMzJtmfGew6wrowQSxyPGZHZ3gCSiG5Han3LNkcD7d8ejNKTCxUmpnZRhooidiIfRNYKvYypWCI
JwyLsj2jw2grVq42goLVkScLqxcE+DmBU+Nf5MRAhwYWgkwj6myRv+nUNu7SCuIGNEmdTnHHlG7m
d7Iv+es5IebIMs/r9dQ7T2oaH0NszGor67x/60lpyX8gEfW+PJ3pf7moOVXmAEXh7KnjgANUyPic
4l15Bsh8i5wQj9D0Q6zszQkxAWMvtUI/pE1+MpAXTH6rtCb3GRnt6lhsOSnCRbWa02KixSQS/exc
4s7ODiK4wZYmrXJqq4C14C2tWDJHc1qMddWGBkKo49raCS3XxSRHbgGu37puwyWedEx/PlNdo1ZM
LPYGmQL1zgl1GLimN9hUAZFv6dnGFjIfZpALC8cjyxhb9MhKxtmsJwM1OtUGIIeW+qra6F0+28mx
f5GedP5++yWlnh8pY3rjBO3LMfAMoQljTpqnwTYcwzGfu9eA+iiUGSsqanZ6yx014goOY4/DVulX
WgV2K5wyBthosQOEDLBjizUXjGISwn9XiB+bVZQ00eVEnQTHkSfk9L0j7XWaajYZHnjSsxTUfJ8o
wJYupQfP7Eg4Y0wGQpq8y7ZP/nRWs/F2dxwpnX7nGk+MNem6ojvrCegAhegttQPn42xnRxlLJLgx
NY8lxp6YY1z4XQ5So6Oi/I8FQyhsZ+h65AY30y9dY4qxJpqgymJQ4qKMVUS0rnUU5WNQ70wUHzPR
qhBXV5beut15bTavZdH+v2GrkUfFwlT1C0cN4MaMUCZGGFZBPUxNlwZqQgqcqV3gxZ/R67e3rHb/
0PnyhDMTg4hbE/zmi0790jmSna3/Q/8oYDOBkAUA9RUGnBhWhJUqnBOjn+QQs4/TnQkH7ZW/xXBJ
DrHz1UCtXpQxFsZYEL8zhdoH1i3QCkTqZJCOW239GDvv109s0V7M6TD8aFI9BK0BOsDR/4NVuyTc
DI65llB89i1er//XBbCCOKPGXlAfqmrqyaCGpcLkrd/9GZ+2PLSkr6rJNSKMqRi9riqDySx1WFGX
EuUPnnOWPhBgGVk396Pl4PV6629U1e4/I3drbnjbWhbLFHM2GSOShKKctiK+YGy3Wr573N35x4aI
5NhtEHatOFK/5OHm1Bg74o1NbAgjqGlAHUAio3k+v16XkiW9mlNg7EevDj2EFE7Ff0VvXRtQY3Od
wM+dy7AQcwpMDGLIg3jWavBQWfIEajNaGfrADaJtUvJ88O9CmpDOuVV9q3+0rddtRj95VnLpaT7/
BCY+aQTDHH1tCrmANxAjkSuTTx62O48GE4wYYYpdLlOo1TxtCvtsv/oWj43FvOacD8ZylHV2Hlba
lzgY2H56Qhex7Vktuk0exZ15e/3ieAwx5iNIRClPJ/Oh3DgTmZ4OKHxcpzH9xhV9ZpPfZz/36uEM
P4lEkPyqkhSr27BbgRNhcGScrWXLwyiHfQgqHcQO4M5jQI+ff8cIYxYyta9XgoDDskIEuySmI43R
McXrK1y0B8CLXOmALlQ19kluRoWU562Yn14UZ9zEt6p7nQ1p8ai+CbCP8ELAMuewHMFHFtiOvtVp
DxCIiMg5qeDVj1lFuevSJhPzQwhmNBmjHimJHxkl/C4Q4WlOdAxrT9GtbrVUdGh587c8Mncll3lR
xSkOEfG7SgUsRZQfEyem+qmlr4EtbMRpwLVdc6Rw2UMCXF+WocOKwgp72xUKwDYlpB3WrRX9rmkg
kvy0jXpu/WMp/AS07T+UmBMVVBijQQElTYbEnx2NHPrcGteNzB0n4pFiDrMz9LyXAnnyUE5kxYf9
FhD6/Crs9DM/ZeSbI8YRAs43XKUK7qyOXaSLsftZJeofyabd6PDkg0eLcYkIaLMiSsDS6LRAHI8C
QMoptL65CzGiwssRLda053fFuMe607IUSJoY9QECk2Kne7NCIuC8nl4laBnc5S7KZTRYX1f0RcM7
kxDGIwKVtc/FFlSV1bqun4rmdnVea49i8ig2TiqS69QWq49IV2LfFzCXkRxnjjQuDFEQYwWvlJuN
g3a77rDv0T32Xyq2czLMWWIFXgFoQ3V6m5ukUYm0K170N54eT9rzUxa/mWHOLj4DOl7ywQx6+koS
PE/DoHuPGE9AN7x+bsu39E2JiSkarPwdaxOPHtFO7Y+E7KcnJC/G5F7OFAjMnlaVWTR+OV2OlewP
mQWEfXh6xeap1bLv+maGjSc8QxX0AGSyW8vprcauH8uN+NC/diSildVw0tfTV1+5JbZ+JiRYOZF7
0OLnMSPFsUB3Z8bFmPqy2T+oqNhhDrTTac30ZB5nZycJAB8NSkjcBKUnOc+hRZ+akMau4gaOfEJn
/qa9T2yPJ4SLkjGjy1h4tD+oepGAboWKxkv5eFve3l2XvcXzm1FgDHuBLsZIq0Fh5x0wfEhh1zk3
xOOBsekDlt6jXAYK2LqSuv6x9wAPd9PVrt/9l+ldpMi/74kxQFpW+UMpghYG+CzpXiTZ+o43bThZ
l0tZAIi3ihlxCTuvjB8Td6rqn5PcVJuTteG52enzrv305XVfv9ifId7lZzIXq43NEPij0gBRpXbS
Q+dQXsGVdxDMxXaAgO58FQfxdn/L60vl/TZzkXp/TvXGwG+nlLsnbOF9dXk0rP/wTaEBmHZzUqz7
2gJcj7334Xwf3h+ert/BwszAJSXGhxSwhEI7HVFMNkAt7sgOBuNBt4hDH+6z9e7Fgr7Zlo3RQ5vT
EfhViL4mTIxX8TBRGVctBODgvHSP4ePKTukHwKcPVntzH1hY976hbvhg08Z6cI+p5VHfMTfv10+A
d4+M08HW2EhsK3yEc4/cKMdv/nQ1l6fLuJqmXQ3isMKP9+SDp+ULabX5j/+Ysls1mlb7vtacnmJb
OKbr4i0hwHCPHi2Bt0Htutqz43Z/c+DYd3npqWTJGytNng78lnOVvK9k1L0Uas8LS8jyX//yRHnm
XduxUUxvMlXAjuY1dl4XQJ2FbRwEMQ27AV+tEUI4WfGFPOWljDDqncXpOTQnGQH6/X1t2nL+eJfc
nx2klK39+74Bbuiw2ytPZ40ah+At6Em0j3hQ/PJ0pf+u6D/m6jrJG4zVpGNYZk0VEmProrOf8to1
ydzSeX4cyNq1P/9SHBjNHgwjawURB9sTyvlphSdqjGL3BRo/Yx2/jUdZXJL4Ll9v7Zv9QO6pddeQ
vftK3x+aHV1bE7bbVomskhfHcj6ByXNf18mf65ZWF3LyFZrPBDwMJIxzjOBn99IQVLgjyzl4m4rI
xP7AFoDr1LBn77pAfJm2GblONkejSyCWJdlYJtn0lvAWk/cYJdPaFcimcjBWmJK8JKpqxccDGmS0
jWBvAme3GZDeln2ivN1ox+dzRht5d+oB6o9tual90Ijok9L2C9sd3Wb9XK9vVqKt/NHvJGx3W6tY
4bs29wr26ZFgRUIsn+y3JZAtyOog3QMVhPgB2lKTTZOQ863+KaGLcgP4BfyF0Qp3PTZ1YvXXOtn/
+lQilOhXx8qSHurMim5bDys87rN9cbbzJ8PJ6RmfK/xZvWrRV0dElJFurTjYLVrTfO8huZSuJez7
ONzmE17ax0HcnJ114XyYRMOE6wYVMypuS/vQgWgYu70VNahpI6WhvYn2uOtvStI+3KzsgCKRjU1k
Og2swolW5HlTEiyYhjfLaX+DHl5HOJONo60hqWZK8RylgA1WyOt+7QIL4t5Yh7Zt2MhIH8w7f1dk
KGPcrbapDWjPzilQOk/eNGzQG8lg9RI1P4ydvFHPREtR8T3eBlbek40eTn1T+g4Jursz1mt2nvWu
YTpjRcqO7l/Ft3S9/VXujqWlPd3Ird2SB6xPy6wUeE/KRrDuvG3xaJy0ggBxFZDGWBpkCwiN1wAc
llDX0I9tZw2uaG+a7WP+ltZUWwcWXTXAjQkd4wjfZ5+pUQDJC3NtaNGAjGCZQDwie+dt7MJ96IgC
TNzs872z5Bv3/bH7pSmEBFtL3w6b1T0GLrbolnVJ9aF3ZL3VIfyjQM4HSjJEHlSF6fqDFU0nQyFO
hdUV0YdBzU10RKvLDbEfKpLYpRVbQPpqseP4V0tb7HHaxtZnIwEGyq3IZqsc6Hh3DB2RSPfVYwAL
eELgi/toj8cN/menI0WPQ0PmqsW3WD7F6bv6+1FDZxBd4UdxEgJ9DqzsbVw7QGfP8J+SvUuJg11L
vwQU+989O3/rAHGdoDlXJZ0VFraZ2Ef3F00+1PVNvjs2FJwCUMJASXgdYj/KqVibt5K0S0hjxY8f
8HIDJH/v7QEeWxzeMShK1IK8i65Manc0nO062ebk3nz3MxJ8htbw7DmPxi1WVhePDWqu2xwjxxYU
TSS9jXy9S5T1diNkludDKgO7odkBBe811d5fYwr0WOV+gv3ZNlZdU+ImBEf7B5lQYXNMzmS4qXeJ
XcWEuBu7BEi8aWFm2rflWwHxTnxTEHegHs7mE7YKeKTkvHt8f05vnlKnvwsO0auV9c7oilCGJjls
dfB/3aAtuVkNQEaqoSoqhnxZ86kHkSEIodeiB1dxoPo9eQmPU0NGYp1TsrrRnQkG3tzgqrYh+r45
7ohLn4mppLFWqkQ1W8BHSimVduHp5ITA028c9A7d5psCkbNya8KMZgfOC+KLN8a5X/DORF16GkRi
tgLtciAvJxMoBiH1CLKU7vVDXmjuwQTC7JAnhzhzGqLoGxgHF9rTsxXaB6DeKMfyGcqiYZ2vwa9x
/cyuXZJj3mD+6pyMeoU7LQry67f0FJGd5EABeGwtxH9gS8FKFUVWdEDUXbIlF20gt57fnUyCan8m
OrCQGKXPb9HrHgEPq7zlIsgtVAAm3r5pMkcZl1GT+ivQBLJ7FsANYrdL6Hx2HN54Icola9evn/db
zCf3Si5HbYEIxbrnfOXP9M9l7MNcdODXUoV1blMAbpLY1o4agPs7knPIyDw6TCwOCLJcqBPQeXYA
qEbI4UagL4eTb8PVERfLlp52tkgenlwevuKChM3yQfpXrW2mOH5cl1I6vV5QzOK9XniRMDsAZaz6
ohOm58vTrnWcwDpF6CPJyK8TAhDnnrj2RltvnwJCARX/PtCtb/HaZb56wBkLdMEfE4x7qpyU5x78
PVvW4f795sYtyW+Els4uJ6mNJkrHgZzndNfuPAurpoD/5hNrRHGUfq7vemo/2Ft19wDXQG5D6/4T
znqz/XA/jiI81C+FHA4BQjB3ZV+X6K9J0ivfzdbhBLOtAdiAKFhybjzrsDlYHT71xdHcGs8GDKul
jkL22GCY3/Aq+Bxt+noPzEQiGiUso57SPim1eeKm/izFXSjU13Nw9uN6F2R9OT0mrJNPDpvppNfU
fjuhJSYgCNMyq7Gs9xBvwQE5nSla0yyK0EoneDpxcrtfMP7XDvnSBv2PUuiJEMv4GOxdsDbP97/8
O3XzvD5Ym5Kubs/EdteUPODfmJxBW4Fu2/hAunYfsGQTMBkuT1o5yshWoITAWOntdOlAVOS54okX
llcT6X8Fy1IxMvHDlQSDn55TLM3Fg6WSEAZ1zysXY6KCVe94t7xkzea0GHusBegrA6RdC6sZ2q37
xyMP011eV5Gl4AKrqr85Ymzz4IVp3OsaEJ7oIb5/S2nyimkGLgL8AgQAvOGMDmObzWRV56YGOgYe
fJ39orxVWAkCtNsMwOUCWvKx5ZTYj5+Vc51B3ikyKdCmjlDhTb5OUbT9FwO+58HoCK8pjkdmdRlj
BJE5jGEB9qzEI0pKvD8phCKBBl5nZzHTg0Ed7BCVza8tf5eEtMCIc69fIUY7SBjegj+oXAEvzgDN
QRVeEanlO51rbJKPCWGh5Cj7UkVhTp3RdalQiiEsJ+rN/X29yez36+wtplznBBihH5K6kmoFBKTU
SQcrN2zZo7/9jVjb5tPgWbg63uKif6EJfEhDNiTsOmfuThy9WBhMKPXBBDyRvo2QGD/bo02zx//E
3Tclxo8K2NbaKBG4s7ynaLRqC4/X2GpcERcmcDKTiymgadbv/9hinR8gxLOqDcFWYWmkw85JiXgb
EZNKgPA3gEpEOMwtOaU5vcvK1f/Eaj/6qQTmkt+jqx3XVEYhNtj6D9fpLD3FYEm++WKfYl5Qe2qI
5xASKbmrWkrrCHaxQyuFvEuxoCs5eIgr8K7fRqih68fSIDyjshTeX3wDowcBtr/UwXSRAxJGsX12
V3vJfijf/vpQGX3wIkHAdDouccAOHcyPYJWO87g6/odJ/sk8fx8q4wYiWS7NdvhiaEKxSwG00DnY
rrXmcjRp008X+k2JcQShvlKHpAdH075QE9BZLcbTMT13nKbnPMRKEfIUIQYquZR5Asq4gkwUKtOU
Jj13AF15q1vC2gdF6fa6gC67gm8GGXMSqUEmBD6efilmRuJ1Aszl15DbTSRPInbtHBlb0igrEyuX
cGPqXYeMKnb+UgAIo8BYILA1qeeEgBpdt7Ce2+QgbPyb2uX183Gukm28SIQ6lT0VvnWg9WPTADNG
9wtLD+zW+/x/nynwbXVVlhF4AeSWubq0G4oqF8Bs6zzXAAmrMHnwwPOty/mPGRXm5vTGHEcf28BP
TyYJaNyTHoitPqktGU0yiR06/sPwxqW6cJEXvDEXqaaJoqYqxLJ1vmJKvFUlG7lIZ8vdvLFwYTNS
P2Z9ak8O/XLSvZSImI3VbNl64LXgKjwijB+QdL30fYA8YrjC3GW/M+TJzq5ql3fm/XiXrKYRZvS7
0QKBSu5+Vneyu4f1zsj2ETlSy8IIqgX0Gkt0TW6T/VIUenEArO/I0yHLphvGWYsrWlITvTxv3v72
o9j9KtABSHR3IMJm8FBFuy7CSz5Dk9AMaqoYnsH6d4Z2pol+HEWwCwPFLKC3378W3PDwa8KdsQoX
RBjHlHZRh35QECnt9Gge1Zvm0d/qm3Kt2eFdjJneySceM9vd9UiFfzZoyPrM7gSk0MmAQQte8mLp
eXHxPYz/MmOtL2sD31M5B9kWVbLu7fZ4RoMWb7yce76MC0sFo2j0GqQsb6rDxMBAfnwwf/NeTAvm
/YIjxn+J6LdNtABkDm/+9nYFkemIbl+XlUUVmokKY+7kphRLdQCN4tbbV7bq3OENzwnleXwwxi7W
pcgXz8i+HqLb0P4jrCs8wf6Lz704Lca4YYxHjioRnJR2bed2Y6MJG+495S9UXgrj56TYhvbEl3oN
jrc7YUaZGDtl56Pkdsyd82Nx4PG1lPS4IMYYOXNEL7Qq4PSkG+lZhCE5bAxUPyXLwbDhi7odDv42
sXTYE+t3s6HZq+bmVKB7W1EJTJtHaLnZBgcFdSgUwWzPOW7d9vd1KVpKf118JGtxglYukulEVj2G
FX6FCopfmHU2Oidv3UBfNwrJFSus1sCMj6SbcCCjRoORViJNUtuLUDxC4/xQ2FFgReO2Ku7qci0W
D5zPnD7jis0yGJsV4ST18xllB5F6W+2Xv+u/Kp9rW9wBINiNCMUBvb2XAEQJnScO8WVV0w0FQxYq
ttcwF9nr+qDlAS5yoN3rM2qVHTmjYJ5Z4bY7JCvU90ZajMQOT+oNPFeDP41JtzOtwuJ8yUTpxzFg
B6yOMGcl/1iXKcqC4gvYLInAOGqRKJdQBkf19qPc3PZuiFGm36i9PURE3WEKzuINNS1b6u/ij8hY
6kypPDNo8axSGhp/YPFouoGSPnC4XLQ6MyqMkfbjQpcyH8ct0updoPFvZOV5uLjLnmBGhDHRCSCh
5FUEIogknnQM6YR4DXYnkdxdv7KFbMi8XsaiWTdiKVZqATrAHL6XHxS8AN3rFJaN2owVxkqPVbpK
z5N4wqm1Nx+/Eze3OLE197gYG61oGO2tMtAYsDlDcotdu63fabTm7UFYVLVvXr6+Y5a19oMWNbMv
CYN09xvhXnda5Kiun9iy0dMMRdWRIFORo4WazaiEqhhmTRF3SJsCW8R7MmOq7NArgrB65SQu/T29
x2R0Z6nIEmhP1fqdI+LLQebsCxgZV4PEP49K0J2e+4wAStDftjvzf0n7rua4daXbX8QqkGB8ZZjI
UbIky3phybbEBObMX38Xtb9zPAPxDsr7bNf2i6umCaDR6LB6NZALS1tdYpNjfjJvwEOJycv5VhhN
rBrTM+Gc7k8WVaUxhfCxQ5P2PrcD37N7zxMY7TVYK/DPhq6pGHxqWSq3yDiJOhpp9YA7pgKp0Mc4
U5BpOGOOWWyneKceKlub3fZ7l9jNI6YIHssKZoskIIvUv6ff8PeuFKHGVq3L2Udxi0epx5h11sNv
wswmljrq4xMI/5vv11Vs/cKYMkWDi6xS+XMWzZmKYdZMHjMMEHmcDjMqST+cJ2GhYdm+L4+BiWeA
EB3dBvyo8wBDEcYoGJeV5C/661G9Z7f6fnwYMzvHrN7XexGQdi2foKElnuI4kQdSDe5AC/Sva1LA
hsf4I31e5s4umeXY8Tfff92gihPaxkm+n4G7+RZty8QWbOnyxvPrBako6hCmomuUch7vVJBiTEg2
wJRO6K+oH1MPnJU+wfDWcftN1KksL0bgmjjOrMaFXMZmWg2gm8FsiOpmM4LCPwD6ypG2mogO7bPW
90WagrkKmmHguvDcPWFeD1VuQl9qd9wkj23mhIajQxrbeY7/48cMZ7D4QdAR/VuwrWtqpJxJ5ryb
NpiDIu6b4R9afCCq/CWzgRG4v5WNYlfI8AmexLUbeC6QcznDiQaF1GGpUWCfqM9sjdlk04qM/JqV
g6pa1DAWrdE5denTeWY1CMSBZjNtinGAVe406n1WYoYxeRvNjS5ZDlrtHAtcT8VNwH5k0m4y3pJI
sfvyUMiAN+Z9b+vFTo7QzE8EH7jS66cBYv3nAzkFa5QipuVym3CVjE16CO3w9B6AMuNH6JAdq8S0
n2vOyLlE7hXXk7ynZoidp2C+qw6sgVVu6IJClIIXXd/fzCcLBaHI6eHjg49CyGq75r8qsInE0nVL
0w3uA6JYosaU4AM08FX6DxaaCkbnRhLmcdct1R9B5pLnPTO/5lBPc7vo2DOY3dEU9ZLaqmdt8m8y
uMsPKjTBvXlTjqXT5XZysO7akyjHtVaFw/H+d6181EB7pU9JhU84Lnzm/X54r07l9/w4b7P9G7pI
Md5+5yXeLtkGN6JE0pobpai6ju5K2VC+EOLOLFAYKyeE1NWSNQPWT4hnWWkOh/qeyeDOUjUZMHgF
ZJzauzx1llzKAY7L9gl5SRsQGskVpTzWb8wfkXy5KpCrcpiGeUAhWjtmiMIWsKx3B8L26CS58r76
KSz8rT46ZyI56xgEaTkFCR5Zdxlr1txjYjc4x9BqDK0Rk8GsStMohqRqumqpJrenZGY9ppSoeNL3
m5g4uQv6I/128NvX5DAJkjur0Rxy5f8Rxj85QZeBP6WBsGcDuRbUhmWMb1JATMREnuBq1vxcFLeL
esxScNUqw2OwbX+DQCq6UYx9U2zwp/IilOPGJ207I+04dIJKy1qJE9Nz/6ySe22sjk36kEF0uzHs
20Tx2tYGToLdt8BkABUucpJWPb9zgcsZn5meLK+yFPNKlhxTIiPFCAMHmjVbAnTx37zcmr4M9KOm
oeicK5siJpsyS1scQFCZAE61xBCj80txd5EnxhWsBppwFFQFMRj+1zjtpKkuSWCggVUZKYDAZif1
s03qdL7VM8xAtvuusFq3zAyQkPZBFVd2y2q5xiBEs9O9oFPaDyoZ8q/r20AXsV9cJ7TcmsuUZEv5
hPydbTiZU6mQh3R8ZAjZVEfuXiblwKg9doNtRcXGBKcMeyUgYJXRWWM+JPOvLrUres9QImIv2pvF
gGnXqp9MvldyW5m+I3XnNfWpoB+ZUjkMsEzlZ1raKQEw3E5zR6+3U7MHVYOhCyryq4YbBDnwssEJ
ZfFrKbSEGANNxkeMHEz09/5bXoCW9C39Rp+u79r6Yf6RxBfmKkMOa0WBpGRvgf4bnRjhz2k8pJiF
hdN7jaNtgqzWsBeIXSmwaqjO/WeBn+2IZ4e1eGshyMlGtDrKwNihTkedQyvM9K95OsvYZEA1LMxn
NTjfKhnpTCTUkB9jDDKdb5o7US7sM9rgte5cAncZTCoVKdpnxkejAF5VCmx98iavztEOEh9mf7Ts
fp/flqqjvSjRnkXboERfC4azxHY37kDP1jgKdQnFaNHhRJBPS6CtszOVezPcSgcMgez1G2a6Xbmz
hKHUmm8Mm0gJVWUgqjTeKNKBpFmJh7R2s49TLzn6vsS8Fc8p3/uT2O1b0+pzcZxJnHN1qCV1WGzw
ErmdHnNQghne96UuYnof35A0FSY51jTgXCaX45kCbWyAVB8wNx15xFuwgRWY76LvM5B3+KlbuPD9
dpqIkmfV8TwXy4XIedll8TxDbAEua/BB3IJCAabIVgd496q7eEZkNwDQWB2LY+0mp8JDlVOQXlqz
iEvSBRgw3cD4cE43C60LMrMhC7zgJ3MNb3be2FbUb7GawzqTwufq8gRBXFjRAVe5sn/eSjZKKA5G
9bV2+y31k6NRiVosVh3Ac5GcH1G0CgNFFBY2eer7/OhuXt3eV93wrt+qu/RX5Ams1Zo/di6Puyej
lBMgOSHvVGK+Ulw67/NNikHfKMgs8dlvUfpzLRbXwOQky7iYBIO5L32HVkrLbOrhkql9wNzIQIQ6
xi1zpBn0jdfXtq4jf0Rx4fEwBUSROxMp7y19aTS7MlwDTVoSyHyVzawKpK0+NxooDlUD5NEmIDSX
KwtbPQ4iFStz4do2D8UhcPG8POjHRIgPXN/EP6I429/1kyQPCdyiCdM2x/1U2YELdAFKaLnnNt+k
PUADIkVZC2zPl8fdOFLNYwyA8xLYEqe7Cb1fnTsDOpELy/fqogP8w3Mmig+C6mpoqEQhimXQi9aR
1chluiMDhzUf0s4tc+ax32N2KorY6Tq39Yb5JTFnewAHWX6g6ska3CFAhvAQN3stDKHKTt1tgs6x
XjvrkRXHQPd69quNXpryZEW/ZxCY5Lsp3UTgGAu9ApFXHWj+oN6S5iYZdwETjDNdjS2BtDRkw9JU
CpagS21B4tg0GViYH1+Or0R3CiA6Pefecj9KtM+5QpDSp9fB7+m5PO74AkKLpqfBCG7uCShIC9wj
zyjtufuH/YPh3HnffxiT7WgO2x3aLfhJMDo5vEUvwu/rd/LT6fryHcB+AGanUM1Que8oUoy7zc1h
enx5Qc5iBoEqeP3mHaAKI9pGbN/23hKgCfrtt9Iptx+YLI5a5PH++ldwrzUY3hUVRKQgLyG6rikG
Z/SAhGZTOmiJXxrwf3sHJ+HMz8ZI7SybHWW2nOvyOIX+P3mgY5ExLIFC6uVhT81otiFmDPhW+gRi
2U2SHEzkoDpTsC7OLvwjh2J3TUx+NTWVN0FxE4TmZCW+pH5EEjwrIFxbRRKYglUpoF+3dBOFJaKp
l6sJ1XRo+zZP/aJhJ617B5vdJpzfr28Z59z8s5QzIctHnHnRU5VVVTeXqa+i3XeqPghattW7OXPz
oRZY7uV7z1TyiyjuSZKkrBqbEesBtTBGmHakEAjgHqIvArhjyZs07jDyIfX1gX6XwYIHShdvrNW9
gcArIureDEYvTozavr6Hq2p3toecjQnGwhrDHAsLm+B3a6S2Fo+/Z106zoRWAhXnEyD/LFKD0hHD
QKjO63gNhiAjxGRjv289Nbono0P0uzzbmP1tHr6ZMvIQ88kwIrvUTyF5CTM0p0mDMzLRzOBV9Tz7
EM6D0kpLGdQBH1LGiSMrT4qe2uW8vb61qzqDmpShG4jJYcUv1dNKy2IIe6inHGKAC0Y6RUwXaM3q
6Z2J4E5vmvtJl3poTdhEN7WuuUbdbCJD/Z01uuDwVrfsTBRnlIOqUId+WU3cfJAS1GHRe2l413ds
XYamgm8a4FKZj8a1UpUHMrSpX5PcMaX32kT3vKjuLRLCnT2z2qzscN98c76XgtQm/amfDMFurZom
lHz/sxLu9RiyCXPrLAhRMgzqLbel9AiWUmfuC6cIf/ybXUMl0kQNVEFN6VLPFNJPYVtDCZYsU1U/
lYZq16lA01Z3zVQ01DYRKmPczqWQPs6GPiq71DeaYLBzsKrvzLEINm2ZimoGIlHLv5+Z9aFgshwU
2Lsgf847zCar7jH1SWD3Vi+nCcofE6lDAPo5IVMN7ENAh9RvauNpmM13MPYIdICP0/4xd8heEaLJ
BrH4IUuZEelq1kypnxlhZ6dRfyOr2THPmBu23SbO2rsW11TpkxNaF5yq9/Q8jL0mjtyUhv6gBwKH
cnVjz76HO0NFTvsg0sdlzZNdDPeN9l6mz9eVccUiaQTt48QERAysb5zRq/Me6+ygJ3nX7UZiJltd
KZH5ZXAdByKKFPm89rLFF+I4A1gqVtGHI44xK4dNXsNcDD/lmTyZZPie1yAbZvsUHUMo79Es8/IS
aDVZcMwrjqKGcTPEJFgwkDT0Ul2lEcD+fOrh6iS1TZrM1qQOwMDZixSEGmB9GP/+XbkQyB1jqkdk
suo59VuFgru5MpAGCHJTIGXFgl1I4S5Ig3EXao5ROv5UfJgJ2FxkbTvooV2m3nWN4YPif87wbAM5
+wU/o0vaAmc4dQ+Rfl/GGHVBT/D3tbsUd0XFuPj61GImQNcLjMD/RzQFPoeCtMwyubNTCTNJ2lA8
avq3FK9zWG6M2CbpNpVjz9QmjBAOTiZ4cnTlBh6gQPzKfcQWowSsUEqB5+Bc/hw4jilPldSf+8xN
W4StGIfEHq5v74pjqRFqaKiCGjq0k3u3zZKZVDa7xI8/MgwtvA/UI1DZNpt9Bd5epr9fF8c3nf1z
mn/kfXZkn1nvqinCmvR94kfZZsj3kZ/uovuOud1wiyKJzcCJM742yuMEdI5ceKH6Xje/Ze02YE6u
ueHCOuPJt9IWFDD/45dxD79iaXKbatgJndmzYtMfwRZPWbyLfOtb+RgiI70172WQXVs2WeodthZ5
hNzlQebsgE37Ye2vf9DKEwSMHxRfBZUIQnzue0Yjaa0eQAC/VD9G/bUwBUexeoNV/IcZwMD48cAz
KemgfBFJfEyqPkbDc9zbCnh8tA/M+ri9vpTPzk8uPlrwiqah4xapeFEvjWCphHKrxIiWZRT7pO9D
5srqs9KCpqluYHofMUzNZarhm0UILqJNPt5G2qaqO1eC+6/rr6Oo4LlqlRHdooNE1WVV4z4oxodG
o4UP6sjB6rd6Ce4ucJxvQuW1yx8YO1YGahOmm5fbWH1S3LJ7ndVdxBLQUjHBPV89aM2UTZyEZVna
clBnV8IgUTqD2TXxR71wNO2HFQse3dU7fiaAewXnmsq5NUKTgua5M6ftUI17ah606letmj9G+sxA
oH39xFdt15lIzqzICfSg7CEyZ09qfAgBxI4Zda8L4avI/xgTFK8UwwJHjPLpYZ3tHGxmISeZCSll
UnisnXUvxXTGDeb74K212nYTxPlsh2RM3RhdBttejnvBQ7i6uUsNgSJlAsw5d00zfaiGKJJgQMs3
+h1a5CFuzUkKzNDsmMb99SWv6i3ukYWC3VJYUy51pSc0CLMAK55U7RbWyh2nyW6Gndbnh/RuJK2w
QQM/+OXmngnkLkpAiqimI/JBfXsKZwQQskj9VzcQtU6qmVQ3kce8XFIal7KWmnHqUym1E/aWdY7c
OPlPPfWCHJQGmsi3XxcIYNWSTAPIlXtXwWOAQIni7htaBDuu+sk4e2rCvDCTnERzVeJFauhcPzge
SPKPriI8QqYWCwX39eUyqxb52iSMUj9qB+ZWmRw7xljqbodqzTbrUAoF1nl2JWZsa81Kdoox1Q+T
FcYCfV27maicyJoFclQ8L5x7SHOrjdMO3wFKPDxbjvL9+kL54TWfCz0XsHzA2aUMqTTIY4Hz1LfU
zd5Cb9jKL9nO2ES/WtDUPBZOAhCLD068B82hFBSI6U2yB3KguWV/Oezxy7dwvqNBWMOSCN8Cl0bf
ygXxZPrRa8Mmq+/r7lUO/IgJjO2q03i+fu6gx7mX8gAklf5pYnb5cpprd0JVBWRqiOdgFoCjFhVU
114QGXV8hN7IJQE5cLnlQ2C16kgYchapYUfVh6L/uH6oPM73/zbyjwTukha1RPV02cjOiYDxRcEE
M4F8GqMnNd5ZHt01gR1PseAVEYilhLuq7US62mxSJOJ6O1HzN2Xw0Erc9T/yot+P7a3C7HB8DvOn
kDX2TNCLqwsM7vpxKrqFpLsFk8F3w6lVgycGaQxfb8v3tM9L25jkDUvQhdaOt8xgW7Rqa1HsSOGu
CZWDkis7weYvTwhvg2X4aSalOAGFB+lOCRtLNAIjJy9Hz3mS2XoC2zhLTqYrOwVNZkQZbfC1O10i
bUb139jLc/GcdrGeYANMPAGaBSxwUDqVVgH4LEfqgoIhtUuNRPCyrxqpsxVz6iYniVaN5fKodm95
jJ5NJOJCIpqfu/YQgJsc5HKKaagy7z7EeVuQSQ4SP5zBoUqAWIy8enih4Ssp/EyrNlStBTmWVZeF
EtxT5C+Xidec+U1TdPJGDYFFMhq4CC/taLlp8hJnKPXmmN1bn4Jhvs/6QfD+rJkICkdf1aFGGBjJ
yTXQwliBZxip4FS3zRFerShcXWwpr6WqAR5/AsoG1Ki4u9oP8tSkEoxQaZ0ogHxZ/NyNqMmFH9ev
w2I/r8nhHa5IaSMpRHIeE6Rc1gaxQxmF46x0eFbwwiKeSEU90Wtu1/naOLerncuamCVyqHO6Mavn
8bdZvHauUg8265t/cVJwD6iB5kUTaSNuH8MaQ3uGpIapLT6kAPy42uv1DVy7XIh78MdEwAFWm8vX
whrHWjJmpNHnb0lzksbQjdtGYLk/C+xfTslCUdqE0SRYyaUQEG2GocWQvGjjVtnFgTm5U1y0LuZI
S04jUXk3DaHkjXkMcFvPOhAStbJTa5VmK2ZdvrI+vU8t0y3CIHAiY1i8pan2xqI2naCRMsdiIRXs
/NrGwCmCT4ivBuSL25gUjVhJTCS4Ru3opM3eNG291wU7syoEaHMUfnBHtE/A0Jl7JKGW38dpxfw5
tssMoe6r2t5dP+C1u44HC3dQIfAJePhg3AUonkcx8xky/nL/kRcilq61+4AoHpYE4AOoKO/jNE2p
RgSLQK7IkRB7ZE3oNPoJ5rpTUCsbBGZzddPO5HHapOaIX02khPxQua8zddMXgyPMTa8tCp4/fB2U
ZVQk/y9VNtJ6LVeMhvmJgp6iFCZFnj2NjJ5F6k1XJDu1ETFtrp3UuUjOlmm91BRJXzO/DN+Qp3aJ
WQh0etV/ORfBKbVFmNbWwcD8ruqNLZrtFCcmERqvqyrc5ojsnLpo521JjOIgxSWSLxTqkkXA+Vat
hTbDv9fN88+hl5vMZiZ1hoYVR4j2UhMt4CIEw9qrjvG68sLqtzzsiy6dXTDNHNTKKFrmt8U9np/A
lZOT7he+pDmBYC7ImlrCJcQQeQu9OmiAuBTV6mbAsr5kvtYfFeVe7iJbkZ6ub9jas2oA5ozaAdrq
ZYt7uFP0htaBvJxfYTl9jslPdN/JaJsX3bHVfcOjAziLgWIFb/26GpR0fa4yH1fEmcd5q5LXRHuN
cu0QRIVbT4YXpaLgf1U98UyQpU6zzPjjlgeQD4i5ZIP5CkZMk0G7L/LBiRlaYenj0M8enb5nRuoY
Ceqk0eAGViUKntb8CYyhAt4F4ZOFHtzLQ8Qz1AfyHCzrjmZ7KRfZ+pwnTjuah8nIPQmc+dePdMXQ
6BgkJy/gRUVXTM6azepQFMqYoSIroWORHY3S7dXbacY8RfYai577lfXpWBiuBGZg6vpnn/fZfQjy
rooGhnONFF9Jv+fjr/qtLG5mUWlvTY6xAKLAMoFW3k+mjzM5aZ4aKAPrzB/yoxr4qa7dTk3zpIGM
X1fkt+tbuJZOgWOhgj1URekUHaGXp5ZasWn0i7TGyED80culWzZg2EjrxEJ5Gwg9K+sPAzNaBwOm
dIdE6rBNWS1tr3/IyvUEeljVKRiJFjeHO8uqlGsid1nmS3Xl9OWvuXNNeKOdqCtw5XaCWwOVAIph
2yhIcVraykWaj2OZ+bWKJOfQ2o25r/bUcuTZVtX3HCRb1xe2epx/BPJx71A0eRXJi8DKjQsPFfb5
O2kPMvOuy1mrDejQmmW6t7GUSLk3EHc96OsAO9gkuxzDED7A1aO6beSYwA8/hEg1fJ+34wemNmjO
joGzWeAtrZ7gmXzugSyTOBtjDfITHbED+SaVsStbvd0ms2BL1+49Zi3i1qtYMcpqlzpLQ3nAoBeN
+UXgSSTZpAk6aTQ92gyFtcuTCmRiliK6KMuDyjniOh5BE7k+wO3APn0pVFk49MygzXwDeN+bsSE/
5EAHeMIKIsseWFE6Zplmm4CZ2k0XzuVWMcf8aUzzyLWSYfYwgRXB9/UzX3k3dVSRwHZAADSkn5f7
zFSoQ5ArZpBmfh722WbOWOfEEQyS0SsiOM+aGsNJ/TR+gHLwKKs6LesEpLLMN+Z3vZ4OPTkMLoK5
bS+JgClr+DW8ISqG5qE/HfMNOU0uZRrLfZxnvlzXw00fGYEXECIDexiFHjgD4l2RF6YXAxHgTPIA
zAdeCW8cutJjQ9148pD3gEKQ4TjOmANBmqoQbPzqbuiw0BaGP1DUTS6VoaV5RqapzlB9LYptWpR0
q+WRtUkLnXmzpsZ3ahDk++unvXbBAPRc8HQG7DWfemjamM4t0Jj+bAD0bdC7aXqpdVLYJBCtb1Fm
XtnxloNNg6qKipLt5fpkFsfhkEPZy/qg6fesEF3hlbUYBKWKZWAhiqZ870FOMWxhDnHEpfbQxw/o
aBpkzKgRDZVeOSfwEsOlJMg8GtCCy3W0cYhEijzhnCK8pyZanGZbGyV7Utp9Nf66fj4rm2YATEfg
YqrAUxNObeU8s0I9knEb89ukPWW5aJbtmgBQfCOwhnWHpV029ey6j02eMjnBapqiNL2UyphV07TG
9voy1o4GZDXoRFliXlRZLqWkaNzX+gBSXoGks9BGlthM1KGxdi7nMriV6Hm58D4uKwFaCCmu1MvQ
JQ8cgAjcv2IhF+ad/y6Gu6gT1HhiHQR1KBnQcXbk8QkJzL83BxdSuAeJNP2UBQWkSN12LA91aKvm
fi6cuBAUYkT7xnkvgaJX0qBC0DBtZ+LQj/J1mFxddDtXFQ1QFg15FR1pieXfzxStnypKtdzEQGgV
lfoaQaKHKpoi2LU1RdNgAaiOaj1FWeBSSpONXYFyfeGTJnizgrsgMjZDau5CVgpUekULAMtBNhVh
AjUw8vpSUkvrmGI8Ac6nrIxjrTbg44vUbBerIfX++vYAgQARC+ofeSkuLq9qcwTdrpX5poRG3+qp
zD5ogyaKWpB8XAv4UOxdCMItDJEBsOpyTVqWl0ZaKpm/5B0fJPW508Fg74PV0x6ko+nM1BnaO6l1
r69vLfGOdhEK4415ylgjZ+WiMVi8C5r5pGh3U5R6av9g5cNxAIWJPoanQquRwToauiSQvKIuAMYi
MtJg/tAXrlwuOOysACUsKOUS4bYqtcPix4jxbMrT9RWuygEtDjpVkehX+PirlGp9rGScYFihZXS0
i+bQ1adchMdb00kFW4j5P2h7+fI0hQ2g2WUX5z5TPqrhZI2vciSwFusigHGwVHAYoRHgcse6Gf4q
MbLcH6XX3HiNgAsb2P313VoxFaZiIYBEt8GCsuLUMMpGM0r04nMZGsqITfZvjuNMAGfBi5KMtZ5U
uV9bJyC85xkNoPVJWA1ZO/WlgoU7BRAKxqhf7lUZymWe0DL3K/kEzC41XERogcgQrUlBDkFF0Qq4
AYDRLqXkZOpr8JzmvtwfMVDSVtOfffgSFy/XD2VVDNK8yMEjqwys2KUYaVJIXXVd7gM9vM28Bgyn
ldI6ViWw4Hzr3FLONrU/gj6NxdlDMRlpWktFDw3rLJuarQeBG5bG93Aam/64xD3xUNlMe0wYuDLn
UPfNxjrMINTs34n1+NfLBpzn0z0GjgmO2OWytVkupzZC5SzPX9X+R6A/SPpdrP39Y3IhhXvsw7Ib
CjlHIZtZw8HytBQspaWoYXbNzFoIN9ExD8wqenO5dwSdZUpsqKheAXFRTAYGSWIvKwJGUnbQQF8S
Y1ghzQWEECsGA0JNc7F8QEXxhBBJVspVAiYhPybbCPR4iXQnt4KHa0U3F/o4ZClkDXNh+Wk4KNdi
Sms3ocVLndx+AKFqUWxSNFwF6HW+rg+LmnNRzIUo7rZZNeDplQlREznpSX+MMVmwJnvkvBwpf4+a
fBfK3nWRi4pdE7ms/uxCBDQnzdgC+2+OT5WbF0fD0O0GvIPyJJrQLFodp+1RPYOh1YCoUvOC56kq
7hL9mHevtX5XpT8CqxTs5lqq0EKCGZVOaAaY8bgHGJciqCcZgPi5uU+IYtdSBC7eyptV6k5RZKux
PRSOYiBgyCrz70sEF8K5+4AYNZOVEmep5B+DItsyvde739cPb82nuhCiXp6e0UZaZJrLCpE/S1z9
TZIdA8xsxDYj2yL2JIHscFtphsCOLr/La835znKKiiA5nIYci5P7wu3Lzg31SrB/i1W6JoJTzKmd
g5AEwEs0kTNsAUDUwUrW7EUFftFKOKU0ZB04sVBO/eGwGQXuzPpvL/MSMTgRKU7uVUMHZVMEFnYJ
OVrFFz0ea28ZDv+/P88zVBWN3svBUmln++lJ3Wbv2cFy2DcgWG5r71BIzuRZ+4Uo/rrSCVZlcY5H
knVNOajIJEpt3dw0YdB4gSwJCSaXTMfX8/+zOu7yZlbDapZhdcCJgzJ6mRVbOCoG2Iqmna2ZpQW/
q8moRSFNwWkASCxaOUw1ZEZPKPhIxwikyo2L8j+yL4KtE4niXmKUaWhedxA1YAQxtQYnjExXrpF2
Vl6adp92D/kkyoyJZHJKKJGprpsKMgvUsuthA1CbXSebZup2uXXsyLsl7f+FgvzZUD6HFSqRBKOs
YpXyNm23aNS9/vtr6VbAoOFoIBBZCGS5bYzKognyAN05BnUs/6E8pgfJM34W28b+RUGr9UB2KqbZ
Xpe65mqcC+X20cwHqesNCK3d0HsQ8XGuPcOYyovUpQq0IfqgLw25EiNyllQLYEPlh1ycCCE7PXtC
8MOSv696IL76I4nbvMCIZDlKgHUxKreIR/tnBduqZpvru7WqdWdSuN1CgNXjaQiWhwnDoofSGbXj
3BzD9EnJMUWrXnAWoqTWV8OEXObi3yO+QyyqcSvLlTA2Qf+OyiAADxtZHu6HmojUYMWpWKQgN0uU
T5wNZ/70iYHfjTGG8tio20zaJL1TUW2r9LLdhL8m0KrlY3zsnwNNcK++OqKQjDT6ZzIVEHZuT+Ff
652ZA3vTyxizpqBiQhM3EgBuBEJ4/hS9KWP400A2qMppYGwJXRv6FKgCMSs9sBeL4Yt/bIwJmxUA
e1hFdkX4knQlgsvUSwErrdvvSvUkI2tijf70mGTbPjeAf5DL3SSVgvavVa1BRg81eYJeqy99cFJN
9TrDgvXshqL4qM1P16+CQADf+EYzqy4rVgDHAcqnIH9NRH2fK6EX9nIhB1kgnktZ/NJ4pCbtstrA
XioReJ4abVM2dzk59fldMmEafH5gI7HDScSTttynyxcaYhfcOdLueDl5Mzxp1uKBjBDLPIRg9W9F
usvizGuJ6Qqxi6u7qCPhAcjIcv24azcmcp724yIsMmxDukMwLfBpvxp4LGcpvqBRDSHlJ3fZWSSU
BJoSzREkpJEODxqTKtAHWRSiFIRIzLLQMzFIoAHmuYjJALFaCBOa/DRp3b9azIJcNUF0hhTkpZSk
Rn90F8yoIWXN0tKNdkopFLi3K03WoMiDymlLdhPQDy7ESRjKnipJsZQbNbPR9GA1CBtvkm6rKq9a
Q50waJ1oSsFPAs5mUdpz1YSci+d2MgXwOA4yXCwT09MM4ybTvylx7JjkJDEM+utdqQRdSvdqJprX
KtXOAFlkBg4xWxdSenx9vrETMjL2yGDpC0HR5XZjMqsZZCpuoLqt6l9hXKOd/D1BZ7l407/6xZei
uFduDJkmJRVWndT5NgABeXgzxemmGCYni93CzGx5cPJff2/DztfHWZgy0Nt+mjK2JGYN9anoRW/3
8gO8LQEuAl0O8H7whnOrqmpSEDIDHUgITtDwqvghDJ9CdadvxydJEtyONctFFQX2Hoya4GHhlsNm
UubqBGlx2EcbuQT7RjBJEwQ36V7vDAayVjToGwZzr++jQDCPrTFqmmugGMeNWeodu3Bwmfxr1LZa
+i0CCvS6sEX/v+zpn1XyJtOslTLRUwgb4t9mdgomwe+vuQpnu8jDyRMGIGmTLf5IYdqa+hRqoY3h
cLacC5zJdUOjAKi3pPp0AKEur5cB9hqDjD3zJ2QRh/YjC9ubMjo1vwrpoNBfEt0qNPAIGAh7egAj
/fV9XD00unh7SB2ryBpdSl9Qe1nXwWJT9LKGeyRT5IfGbZ1qeL8uaNWKnAniltknklqmGhCf9fje
q47uJ7nXYAgJWtD/N0HLis/eoCSbxm5usaLkR7SJJsxRiNGEIgjT1h46gDGQNkUhE5Rti3qeCVEq
IylpidWM2Sva2OPmlEcf19exqoEoWi6QejxAPE2DWURjaWUKPH5MRcsc2RG5OKsnciaAW0MPsEw6
KhBQ7mVQgIdO7BCB//nZHvPlmp7J4J5qiRhsLChkFAfdflLt9ACg9uHO8srde20zJ8DIrMarnd85
olvHMZ0Xuqm8D3UnCb5k9cDOPoTTczInLKETPoRq+6S9IcOGVN+uHxjPigplwOt1JoNTcVBf1UlT
QEbtK+hfPlbH9C36RT8ajAr1QDi96R2ttssH6Zu5q9xOQEfAD3f8Ip5T/C41o0yeIb7zjA303pnt
7ABSgqx05qNqS7bhFBsg5kI7eS69GlN0Y7d2MdhtI2/zt/lZ+Zn9lD15r+Bfru/MqpEBBGehAQCE
gecC6LKUJp1EYazfqKsB8ujLO31vxLv/TQy3AXpCQgWstHBy2SHD9LzhowZVTL6j1W+gav+NBThb
E/fMzmNtzsECLNfG0G4DjDhCKpcKyjOrWothoOCwVzXwKXFaqwb/j7Qr7Y0bV7a/SID25SuppXdv
7cT2F8GZxNr3Xb/+HfnOnXTTuk1M3mSABDDgEsmqYrHq1CkrFcwOQozwGW17RBe+NXXv3t62lUQ7
9PZCCqO3Uoa27VgGWt3A2USd3fkbRT0M2mtvvKH0WrUmBS1eAthqyCsKrTo5SzTRsAiANagGrv2o
Uvh5JPg4skjqRi+YFZVMZi3ZUlZXOalMhQcAXmm+xWJRgsdr+PO+ZbyeagbtEOUm3ubqbHcYe95j
EBa4UzXlOJQYeFoVtEawrz0kAYo3CVAUKkdzVq3h4gsYnyiBJC0QOnyBSAfte53AHnMv3QG8YcS8
YHB9f3+vllEgSw8HvCR8uKQZHCXhrzF5EnxwgMTfbuvQWogLog8MiEI3L15MrDUYGrB9bZwdtJcQ
04oMuzG+59F0rwV3cts6ciW4twWuNORjJiNuRUDHgetBZ9u15oyyBp6kNAQAxarVXTMoGWmVNnai
vh9AJ5Zk4IfSZxdP/GjbTUXooHlP2Fht090NSalQqcCkn6H1hXNh+e+5kXUolyNjrVUTeBrQV0py
EDs4fdahvyjvzF0S1iowSqN1NKXI2gPGGmxvr2ntsBbqbpSYwf//hSkyDQqhAYQ0PQhm4yIbS8o2
oq2YOLX575lMsHuqhnwD3iR45crXu9djkGSig+31oOFykmsnyCsiiJwzWs3dLMjIpctHASMkoxVL
U6DfhHAs41/dG3rrCw8FyhERJjhlG46rXN2837JYXqmijVXQMMOqkJjPq51W7DRpK2q81N7aCxUQ
WcRkeM+haZ1ZkqjOuhEsuPo5kH06D1Ngl2b/quZzRK1ieI+TLnWlOqWqmoGQsp+c2zqymqK9+IAv
6yz7Fn0hQJmXNtI46H85y9T63v8IeiIMdv8nGR1QG5kYOoo685e5b7JZqUUgYr0ZZksWdHI1i7ei
1S0Fhhp8LGirRdHvWhcjVS+bahDgo2objG7zvs3cVD2GyoP5PcFQhdfbO7gW9i6Q7f+KY267eEwj
4LnhElGk/1mnz5Lfe4FcOnoW223LCcoWdWDjX3S5oacHjCz6F5KDsW3L2jJwWopA59wV/kqb8RSb
W82M74BS/T4WGsfoVpeHNlnU24BtQjR6vZuTb1R9E/bZIclaO6j2eof2MrSAoPoXJpybbC08UQE4
QqsR6DnEzyTWxSuo7hJ5khJg4IuqdiuhdMTC2hUYlPIHJ3YhhlEQDG1UzSzuFjHoECpCrwfPCZBF
tuzPu2g2W468VRtbEEtL0yCYuNkJjmLog+vTQJeQXHwb200MAss6rzdqALw6JkrkhYfiVVi9tI3K
Eb0WG1xKZmIDOQ1RQtWL7NAHdqOlmMNma8HotY2wg9pRa3i4vbVrJwgOMxnVYQRE8mdy4uIEpVSI
5UpF64TUPOR6RPPoGBU8CuQ1lbwUwoRc+ihiVoUPNUmNTVhIJI4LewDlfOJ1GQ/Tt7ogXJ8qevXQ
acB2q0h6XahdqAHxq2cq7aUpp7MA+ktDE3nLWhWl65/cEFgBS/9mzI1kdP0AtVR6DDOQ5skuRHMr
A7DPselFwVkvgjaGpQMRLwEUaq9tulAmfZ5KHyhfsyRCN9pd+E0EBVlSOv9eHaD0WAt0AV5LuRaE
+QGg31fQNDEluwKEuuI2+pOlXEhgdKHt8tacFAClw+ZYJE5f08zf5rzs/ZoZXa5jOboLtY4TEcPU
JKwj0lxhTuyhfxRVUj2bfu6YXX++vWurx3OxpuXnF9JCMMJ3xgJox1NwdOZIQaNkZ9CxNEJXNfCg
ui1uZXHQA0nGexptNADRX4vT40HLYxV3ShOOZJp3g/4DJJdyu8urU5ZwHMTK2pD0B34T2D2krlkS
JqvoinLoFodUbabmgH7wUPdpz5uisWJLqOTg9ge+8tMbXa8pQftDkANVdhDRDa2ZtOp2msAz2BU/
dCWE2TgUF0ZNWboBktzpajr1R1Bt5xUoVzhefE0Q6mwYwrjQ94GT5Ho1yqTNk5XAXlE5DAPVEcY3
XUhJp78BbczRhrUDAsgWgG8U9wCYZlRdlqdMiDG7ZYl7/cSJix0IHueeE/fypDBbZ5RaIjUzpGTS
TsPYapHI1UPMCzZXwC9LnQRNnRgShs1jKyWdUIErpU7yQyajqKucTRMZq07FrW8UB6tRD0rzIQBw
JqKWHajmRyKqHsZroaQRSnsl5xUB1jIj4JIB3gLkQgvpgnx9kG0+tbmKBkbUo5xwDIlpAkYq1Eep
CDA07V5NqWLZXf8SWJiknUq/bhv6J50M4/chHrhc4IDRj60xzlIV2mkMGgC68yTySn83DNtK2Neh
gJJf/4Bbxw2aCfmZhtZjJ1Itfx7ECtMDjqMOUoW9JvzyDbdLvKE75cD0DtKuV37lSGoI8j6Svazd
mjyenxWKHNA5LGADdEaKwBQzW1ZnotCFcwPovmGnEWonerBJMWYODT4hxdgkjZTB5AjSTA2hJ/iq
XiRFdEqGozRiMtpseHiu3g0N78W77NWXvcQEXHAGqBqoohaveuGkxVHv8eYFSFuQi8AZESR7pVq1
nLLxiuWbIvL1aGVXlkaP5ecXUoJRrUOrjABIS3ciiI2Vd7yXLOOeVwJf6S9HQwESZ8s7ZuHfZgR1
kt+oWg22BespHHZ9+JeRv+YgximUmKaiXQ/zfmyCO+s9rn+12a8w6p86uSa4+wwx2aA1nfMUWHEQ
SyEELckAD6Gti/meAapgAEq+8PEntE27j26WvTk2HoeS58bXRIHhEf2wKJlhwhnjXXs/mv1qmWWQ
RYlthlsZozwxHpxaOQ81sS4JDxs07OBIv5BWqXNkqiVg/y+t5Q3VqdRfJh7waa1qAMbO30KY4A4l
XCEfugowf9m0U9+iQvpDMHOqBdrJGH82XqwhmzD1rqm0T6Hf2KG/aZXeDZAPxnECCSYc2n8PpMOk
9aWrFaWtpW2FOc5YMPW6nAEInOsXyXejYaeXryOvfW3FJq+kMDaZi6XWokcQLQFeueEo5PKFjL2b
aAdHDLvMmwZNwLUlalLfzK0PiG3b7NAImu00a1+b+4/bLnolboGbQ/c3HonozmXz1xPolVDbBwEd
6oDmXBJguYj/+AcycB1aqC2ZQFozQbleA+mPeTXIkctnbT5kAbqAee0Ea5q+dJf+VwZz00ximvlV
DRlI7gIwqdI4cWHrYL+07NurWTvzZbIUyPpwOWB8x/W5wFH0pR4CDBoVJzUC/3jAY99ZiY8xD/a3
BEarfAv4/SyDhGneiCMAVZYLFii0DaAxQtM4y1ndOLRlg64FTa3oo7lejjLW2LgeMKHoUYucSUUy
FTO3b2/ZmiqDZQC/f8l2g+D3WgZQPbU8+ZAhvRjmj+rR6J6rAB2fnKh1dd8uxDCpTSPH09PoFqTd
mwC0J9F9sMGLZ9F4bHhRwkpaDDECBh8tuBtgPhl1K+Q8MOccuO08be4MtXmyAvGU6qi/mLF+lgTR
Q+8+GliykWOvK8d1JZiJlgUwg6RRCY8jB6PdqDLy+w0BBy1RxZrjgNbWuMy6XWYQAMrNZooDdTYC
oQe/6YyYcZa21vCzvMNQCelZERua6rJ7W0vWQgJUDf4RyL46kEvpkrRFSOAXlXSvGW3gxkqenIKx
zZys7mK3TuWWdImE7gkfM6AUoE6oNdYTjUAERoY+6t0JCftzNqSRjgZFLS9cGSSRLoaOjZyC/FqS
7epzWcsB+apiBiBgNTPlEFrPYRXdxz5Yd/19ZJEGtZs4C+xunIip/ftHrbW4Hig0QFlfxkMk6ExM
5BA7peEl2EoT6aUfpojyqi5wfLe8OGfmGlqmByEkMsHGiu7fa9v187wyShnBitKAYrhyzLglo2ba
IEvdKM1eyfYBZtGhJkgbM/fikEiGm1d/5dGm9S1bLD0LMxBHpI9BUj61JLbKF6XjWf7aO+fiK7+w
c7ZTE6R+0aEfJXP65hUZMzJNd73SuQJIcgEE/x5ikmReb5v+pHTJ/W3NXXE8wLRj8iDgR+DwZoFj
8lwKVZggzEoX5rAH3c+pUFKpn0jgY06yIf0/5TGal5ZDIswDzqSNDugxIsqgbgNrW7YYgIrin/BH
4oDGA0M6avifj96LN0EkhOaYGNhcUJQSwXwWlIboxkAEDP0Q5HMXNJw76RNf/kXpPolPlvZ83OvX
SlfCmeXahOEy2oCqb5+gJTGOSKi0u1rQMSUUMzUx1DN/ruN6kw6iG/kGNav5OZv8rS89ZvOhVBSQ
Isd3beEWlhso5rfbR77mhzHndrmmUaTAbK3rLzT1KjDqCG00ct8DnyGgsV82WreUJ0eflYnTbrfm
irH1y/Yj1AYG5VpaWBqdXGBcwiEpCkfFfPgcOBwdPWVKcF9hAG7TyL/mXN/cXuNKbLicOQDKSJwt
tYRrqW2bg40JCGEQJ50FIyfzuDHml9syVvcRbbtLfxew8WzCpBAr9ONXiD+N+L1t9aWjYaEqjXgT
Gtbk4CEASrgFJwKw4PVa/Cyo/0MiK8e70poIhpfTvHP1gJfOWn4Rq7qXghh/KciNkgc6AtEm7Nys
Cs6j+YAJJr3aemPtO0oTeLd3cCW4AqcVwFPoVV8A+IxuANxS9O0n+td/HgP1mKtHsaelaewymUd3
tyoLLKyoiINoCeRl17tYiEMftBLaMcxIBcf70DkF6EpL69Qm0QaTu3h8xat3LJIQ/whkVLD223TK
dOCpo+znLLhpqD5L4g9MbLCLjo7Bwxyrtg8zBxvxH+yqjhLkQkeBISbMmyVPrb4ZO7RIqbmdElWh
U2hnvKfEGnTWwusLyRz03IGvlDk7UDFrTawC6lkbVrDphQUW31SzbcydivKSKXi57qf7PKmCva5X
oxOb/UMoBdZTVMnaUQI3Asf1rtk8Zucu6VhAqtA4cn3CjdGHVpUOwMo36LGwPsz6YQx4keXqsaJc
tySz8Bca3q6lVK2h950iAUGkDqcBAwmL0bC1PttJgY6/W0+OLLsR1J3WPSTt7N4+2/VtB5vO0n8B
b8o2leazkhvjYOChEKSY/ObLvV1NUeqIZYjH41D1FK6vpWqS+3bcjSZ6nsactjoern1XCgdxxmjh
29+0uu/AsCHHpCMHzr4qxWws0khbcGRdSpLYIPP0lnQ8lus1+8XJmhIIB5dhf4z9mlbedMWwkI42
lT0D/OGIcWkRP+pir+qyU5M93F7WmkAkuaBHC40rbvLrg7Z0kBX3Pfrxmlg/ZsOrJKL1+ajO9U6P
ku1tWcvHs573UhajVLOl++O8NFo14TIYVvYFJ5hUg3Mpruou5kICy4j3P17Ny01zEQ0VqpkOgQWb
ja2qdEFYEzthaPouOOEwyXUaxo0mdpOjjFLu6OlsSSTP/fowmZnu3V7w2lWztERhfgCqTjjP6y9R
inrSe/RhH9S5BA9vD8BhAGJstw+SkaZK2GKEgXUeorbnOIm1yxRhIAiw0Atr4BVyLTgPqlCNfex0
r3zUSNhb6rHpYtv8A8wz8l8WxCA3oX+ZBFHKSTOqPhYIyBCCHFNNNqgTVHY7BbwH/eqSkGnTATUU
wRLJ+PupxyXQlLjZNAXw3ro9JgpG/yYfeP5zvM+apSNZCijSMp4KXv9689RS9YdmaVjI6kc06ZMI
U77kbPoDf4LBTQqYf6EZyDVfS0FLOYhie9RYC0TpRzwXnlslNDazFfjkthau7RxiROSy5U9IHmPi
chFagWaiwBov7rwiRnEa07+0kPPcXt22CzGMdU9z3kepCYpHVHDl6CMYNGLxqu6rS1mqACj+YNAA
23kEoH/SfuIXrfoh9EsbtHsG5sqF2fvtLVtdy2857HsRxbq8NnNcf1FTL4OsQwz/KBOOd1hzh3iy
o4y7QCQ1lqUOjqlMcJHAHUoKqJIy24ey3V7H+n79FrH8/MIVDpOQC20OEGbpe7lv2qp8j0ZC8Q9A
5HgY/BbD6LKJ+K+Wa6wkBdJCeu6sbe3/ur0S3mYxrnSs664I0FF2kEKTCFVFA9HgOM31Q/+9Csbu
fSBTBLVaqLElA1yOdWibaDYDb/yfOBgLwQ2uXB0tj+yMD6DPrcDwIahTE1eR35UE/THmx+0NWzt6
lAfBbwZGR6Q9lg29OPpCD/MgGQCJgjlaxlujCQTtPvYYtxw1XraFvdUX1jE8fi0gpVl3Genl5M8W
CAJ1RIbpQ9S/o7++wKSRUPhej4Ejjf86ZAEOHKz3AM7h/y94hCoBysMYYJzJiBaP6X42GyIGwPLL
yXaoX//tNqJxDT03n5SVSB4xepeMFQhHcuAFmhyDLj+m4lAObwG4sm6L+RopgNIZqYqFX1jCaTHO
U0jleZZrJKhkL3Kg3E7pSDTl2NDXk4IQhPNog8AMG5VlFhELI7OsGoiRAfweumibYubWfYkLbgLt
kU5xg2DK8rS5vbSVeGyhqwaTI2hZDWSPGbvSlGEashCpeFDXxpGnKR/K4McE4DYqgAInURMyRgVN
5ukg+v/apiEbiUdYNbYWXdvXVhClIrJAKSo1uFy3pQKa6GFE6yjPBr4a27UYxs+qRdSqZrk8RquG
xJnbIuevS4+66d7ey8WRXtvatRzG0epaJeUzmrAP5pA5SQX47XAclJaO03kQeWNCv/rDRdgy7RAK
g9iBibikao5jYQgRceV3aXonNS1YEDgMdOxLz1zI57SF/UBB1zKmNzHBidZ0ZmHF/nDei7QKSHcK
XczTdQOKkWIPo/dxe/8+x2JcbOAXcYydteIs5noFcQMt0HhDjhhanNW0dtCu8U08OPLrqUZ6tib0
YFDnOXI/BpK5ib3jpS/YWsqXL2F2tygKIIAnYTgfTcN+M38lD5Y7+uTRKPf0+aN9nw40ROvi7fVz
pTK3gpV2bZ+VkGoHj25Gmo2GLj7ZCQGC/yAAdsg9yb3waHCOmS1SfFktY4d9qtWVaGLfp2eE7a2w
1TE0B3Ns6NgTXXwp7seKRq/tt/ajmgKKmQWRa51n9Xt80jHAmtbxj9sbwbjCL9/DGGwYG2HSNNiH
DIlq4omuuSlpSTkh8edz/Za6MfbaoGrT9DXE9HYy03wr7oyOBKdvMXnvHfLUEe1uQA3iUabjdkb3
pPEWedlRfjmJrvdqvdek9nxCaf8huoN9ehVdhT7w6stsD83fe4ERLkuJBNl8RhMxiidJcjEYzwmB
f6TAvTng5NkG9N+Skn2RxGhf5A9ZUU6QNLv2eI6Rt0vuW5q4nG1nb5wvchhtM9TRjFCPGM9dTd76
bYne1CYiu8Te8CYycDePUSRlarpSS7Ek/ZiculN3nE+WVzYk9Xi2y+LevqyKUaZa1zMrrrGq0hZQ
bzFEDN3pyShvJYPkH09juEGLVbnLMooqUGWSSt/GEa0xRBroBM5FxBaA/v4YVB80sFEvwITri9XK
kQ2QDWh2eTiaM0U5/1EKSXK8NyZSuB/mhs5Os4339XHYcO70/3Fn/JbNxGT63OFRXWEjxto238du
X9/XKq1q2jr6uXjQ3BaoaKQMb7uMdbGYA4QwAnUKJF+vlzwmutKDkHo4Jwkmlj4Y7VP8MwsUTwGn
fY8ZJKBu/UsBkEort7wmCiY8/M9uX4hmVmyWeVSr03JtWSeho2ZMxsm2tP1UYkoXZ53rsvSFahzZ
I0T218vUApCfjT1OtnW73YxJkaTaZvbP25vJE8Jc+6rltxhLiAXJO9+z9il5lb5lnIWs2yZaA/+7
EuayT7qi0OfF+8rDGXfbCNjgnTp5bbabpoNRPJsB53pdjP2Lu78QyHjS2apDpeiwqsopfyo7ifLY
5rlLUq8Pp50tucbszuGsEbt6RKwJHzo6o5dw7JtlB/pb437vHeNC/VJpUMaEINPT0K7voMuly+mr
THYx2re/D8R0THpbJ9jG6b9lAgiC8UnorzGZ88rQa4OEPmQO1Oio/4Fe8fA1ce7T97zcZ3bqPN0W
uBjs1+P6LY85rikUE78PIa/VfqJc/ly+YZJs/2y1FUfQ/3AdvyUxxxaieTXJ+3A8v/wIUIim96r9
mm6GTbPhTWXirYk5NyuP4tCMLQR42veoAFLQpw0Hgfw/lPD3atg7T1QLtV0CBvEjeQ5bkhPR7vaB
LXCcxPo9jiTJfxWC8bhZXMvtPGHboo8XOFl3i8E+ky2T/R95CkBnMPpwUTyWBWESRdAE+MVytQLN
tLkz6PfsHJPNbX1bvzQvxDDr6ZVAbWMTYjoNDMNUS12BFJ5+/p78bJ3spRGIfgDdEOk9YfeBlspq
z5u8uBr3XnwBc5H0cy0HtYYviPH8oSNpwMxhkveAt6GL//5iWhdymDd/HAdla1blsqEhjV3/HrnH
7Wv6MGx4UBvOitjrSjKTWPEbSCqc4BTSR3+TbEEuzvFNPCnMfTUXaRx3NaQoT+FZp7Fd2aI7f3zc
VpB1D/h721gPiLbQuJwTiPF/KXcFAaj4l+WYtu8KD6lTHnc8+uZ1x3QhkHGBRVY2gZ5BYO8a5K44
tpvAU3aniVjbvbS9vTreHjJOUEzEQeoCyLI2YK2B8mnOQX3hDU3iSWEcoBaBAstYTFk+Ch2xSEDE
J+NokoKj4svvYTUcbWsY/gJ2gyVDcn0TD1LbKOqUTOdW7BXwbvq13UdR4fXlYHHCitVXOyr+aM9B
PRycYcuaL3K5uTb3qYjRG2eDBPv+vrwD2Xtsq8TwJKfwiU90NyR7EwOf3/7ogXMhm+32xlBFVVVT
yHbTu/DOD+97p/suWrbp+IVzW0FW1f9SFmNlmj5FjVVCVlfs1fkt9Uka2VO3TR3TtxPxXgeqNdk2
tgzrU73/p3Am+mh9VKbBmg1H8uEf97YO2vQAT/IlvgIyyLEeOPLWgsXLxTKmN4lx2qsZ5NU2suQv
kSNQcas95PvURz7qNaAfhU95ZGyrcd3SaoJ+E/B14g11rUqVuUAJ0uUKejy6EWZg0kedRD2V7aen
D94In9VI4VIaEylEGCmPtCGkYTbSqUxo4wVIaOzmiReSLJv1xRovlsXcrHURxImu5+PZVma7dmQi
k83mw3f0E+8ZziJZP6PUyzUxhl+KYAeNGqzpJT8YJDmp70pmm6R3eArCWxNj9YkehfAyELR3Q9p/
N/bRtn3b2D4Fhp3eVsY1p3mxJpZkFzPnMa9igqjgW1CR5iDYNnffeDIY456aMI3SATK+DfRln5ze
FNsN7ehZc7KS0Cckw77dXtRn7viGUqiMRc+BqaddD3eyv2to4vz4UZHt0X1TQues2vHkdAfQ0T0F
9oaOR7rJkVrb/uTN7eYZnMqYuQ8QuOJLyykeSzcJaLAF3pxuNoH7c9PzSANXI+bLg2Tu2Lqqlbqb
seSJvhgkvdNtnSy8fobNg8bxjpNxJJqftmJVQVJC7Oik2sHWJD8Vzs3H9qf+x9gMHRyIS9VKZZlb
zKFM06qWYNfqe3uXyk732v9AK/oBD9BHhejOxn5q7p7osEfyCZR0A8G+8tKJq1f9xUcwzqUda6kA
7zs01z7Wh/Bect3uvSL99vE7km0BD+G3GpTpF/IYD5MUfd0YMeSV9rcXIN9o9deJ0gfeupZf88U8
0N6IQrQF7jd2b7NpapQy07C3CCycYRsSyiupr2v/hQxm68okjqYCXfFnO3vPDKffWI5uH6TnXUf2
xwI5GQ4SfjXjDpjtP4ti9s5qrXoUIwgU394MIu+SwA3I4+PjTFBV3WXe3fYc2hUolXbV08fmofjx
sAkd+kyd8aN3Avq8oU8P8H08RV7WeWuvGV+eJiaABZWKSwOMvPtpe9vTrd9Jv1f9eQ9fBIhpWGhG
VuLXowE38NSn3W7z8PDAiXhXLf5CCOPAs96QMO4QQuysoqoNDjsKrby9ksU/sftkiKDpBxE0KFvY
SFesJfSe6DNUP3xUEskuE5lz1a2FXZiYDQQ4Ot0QuzMhSVAkpRqP2XTOh9jFbC+qVRgkogMczbvx
WGrST+dlYKD7QqGBAbFsvR0Mb12jo8h3Pv5QdC8iRkuyX48ARriWo957HnWexO8f9VvyF6292PnA
UEVMZHd+cs7tsyX8y6ZefAdzcF0b9l3Vo0b8Yh8LUpG7ZIcCm0rwKYJIiUdr8oTRTvjzkR4HMvbO
nnOs0tdd19G8ilF76I1H7MneggNmhPeq3w5nzJACqnfXH8CeF5NyHx1ax0J4DUTxBn1YnMP+qrLX
Ypnr0Nfrfh40iNWIjwMwtwe0Gjm8q/Bzhtn1BkMMLANOG0l6je2RkMAloPjdNJx1D+M4/V2QOxbJ
n2Yb5QCLWD9iTOiyVVoecsvWweX5HvyVB6RuiFod+28xb3DSiju4/h7G2wjt3GI8RIynTGJpvV0Y
lbWVOm34KMVSBWW+ZIwFqaWqOltTb4KqVjEiIg6dHBFfLdBIMqhZznOB7MAlmMPyVTrg9DDtZRQc
bP/CSWVGLPtgNkAunhREsMDUW6Nj9iTfNfbpI6fP/fEpPhbfbzuUr5fctVAm/BIVcFj4hoQagFc9
N65/94RQaHNbxpqWfY7NxkidxeiZioklm4OAFplFyyYncUJb8zDmjvDUbCW40/8znvtvOYwdp1kb
NVUJOR1t3ejb7NbfpVO2LUlLeYkh9WvMcy2LOSwpmYzYKiBr2OWHM8ZC31VATBg2OESV7Qvcx24f
EA38yh1mz7a2vpMze3KKx60XhHb8PjuqO1MnOlhO7NvGw3CYCMDXNibjHm1ujuLrrXH9scwhd2Oi
phP0G5qVbivneDZtw5G3OtmVnk857nRNoy5Pm/EptThrKXDDy2m/wMKP7znlLmjZXdahXMpggms/
7mZLULH7yzmDbBQl+XZjUOEo7Er673Ob17vH3IiVMVXhMHzuXkHu2r3vOqCG4wTRaxfA5YqYQNCv
9AJQRQipjpIHZAEPxbBugwAQoRUIODoW6JUGQzuAp2gBdNwFv5z3j2b/7U+s/LcEZpu6ZhSmZIQE
A1Ye2+XGJJkd2Fw3uSjr17P/LYfZqanTjVpYoDKae/eS0peCuOZr/y1zucH54i9uSWJi5cAPtXpM
P1d0F3mxndGc4Bk8bLiP4HUD/b0m5kJqRDFWLIwyPzdOfK4IgvGBqE86AeQm9gK72vPYJlYyT4tS
/yORTVtOVVZqsYVd/NY8VPTXTE/ZXWBzwovVi/ZSCuOR41BNektHJUwjs/sjtMVX/yBRwMYMO+Fc
ZNwVMR450vNQ9JfTykjnuKjI/jwJdrf5s51bhiEhXFt4GxlnqotC0GjyJ8zkLXjA/VwSIK6RfiU8
VNjK6xCHdCGKcaVDPhpVIn2KQrbCLWj4Hf1crnAKtjT3soZWnJt6/Qq9kMg41kYHf3uZo6IYb0f7
R3IcdzNgdoH7wAv+V/3RhSDGWxh+kzdqguxu5byAIYQkNpi8trc90uIJvtjvhQzWUwh9HcVWMqJe
/pLCmtIdZ7t4i2AchFYA1O+XyKru0+286UmyRWWIR8z32dl7axmMc5CUWeuEDluVv9TuRN/Cp2ND
AZhDtAFUzU6k0hYzF+2ClMDIyT/VV4PqRHVN13nVO/yjsaf7ZLvTtgMPz7Gs78aXsc/qTtLDoqqg
LUd1N+NhvQz64A21/HzS3hLC+BBrbLs2UyHkW5+T45tPU8QsGuYmHM17X7VHKpLQOe0eieVEnni2
81+pxzV6zkl/OrqL2Lw2Ij9NrE9HZhHxeETdDB16m9dse3qmBTg69UdeZL4icpk4gLbahXnuK+9j
OjYYp9AN55fZRYK73TR28cSJOtY8zFIzw38Ycb0wYOGEL9ZlgNQo8hcYC+Y6uUgnuP0edwEVvNQJ
yYdPf962SJZqa3njgPsNwgC0xyy5L73eSa4KUw5d3jc6zfDkPLoFUJUISAMQXrgSzezcMx+zloiP
t0V/8s4yenQlmlmqIOeRlqtwptUHmpSR7hoP4IJZvuAlPJb2GwC2RDhVBP8IbYMOrnyvPo30PXka
T+qe0uKws7aL5gVu6hn3nOhppYZ5vTPMtSJrfQ1Sc+wMcN5UwtMBHIEnzRli0rlP5sk5+Sdtyys5
ryAuFqkgYUHbIBoiPyuOF+efaw2mPETwYAokYmoJ6jVuigmkgIMZFAXU3RPmTe4EG5yBeLHxtGEl
7LmSztw2WoaHdu0jRy56sneUHWmDKN4ZdyUx3nKv+F7w1H05Y1YHdLTHYWAyUHrA7l+re+KXfeer
WK5Gaozc6Ty8G4i2E3bLHcd7N8jLHfZFGuhUFm5uXOQa47jrtBv7xEBpA08uY++6iivvDBLf1fuI
xifBKx1n8wA4OXHo60QwX4TcVvlV6174XP7+AHa5CCqLsF1qKy3enhIih8zDNNtjMZATqGrBukJQ
//uDmA8de4BLI5mFWYpsx/Q461lYKibSoPIOXcSui8Te6R5VzeCv28tbKX7oV5IYi27QUhNHio8S
y2YEFiTFFTi7FSY1KQGJaHDOAZ+e6X3kOMJbTANbDkhGYroxztI9tza/qA572JfLZuxXm8QpV/t6
Olv+OO5yMFy9qUmlkrLqw30dGxH1zQzNG2JWe2pZqht/AOSdsyO8j2ACRnSwR31QYe+Vp9japmj5
7wlGffVup9mp5vqvBqbQkS6lJdCkFuDlLoiQRDi1fnv7S1Yd/eV2MKbdyYqRdp2BykllCwd1pIXi
GcVGTahui+PuGId0mk5GsI3afUplT6TTD0OxOV+xEgFeaQgTZdatDAoCyUKAAk20dRtNBQcfk7Z6
qu8RQTzwyitrd/blqpmIM89qNTZBzQCDKxARfX/tvYnwFrUSdV0tiok6c+Rr8SrAohSZgElHlkoQ
hznRtjEohmRmWULU+V6yvnfWz7h39egxas+iaFftQ6Z1nOkKK7nzaxtkfFyCVnQtzRdrnwtyzMjc
0bfoFG+P+Tbe1j8Dx3BKw462htfZOXnFIGPbMTNq8/IbK+h/fAhmnICUA+Sv2pcOQb8VfS0KpvO3
8eXNPL6hdm69p97JJoiGl4g4snlJwLWM7ZVMxuZLPzZ6MYZM8UGDY5GejtFGdTAH5z60282A40G3
lE956YK1kPhKLmPmwjD9rdYGiFeNZiNYG+PJyN/AkaqCmr52gZzsAZJ0s4RW6d7MXcUktfysSDsh
Jkr2HQ1EYeNaAxHnvVE2pGqPbbItaxo83bbAVQNcaErQwmYtNLnXF24j6qisVNF0VlyVCtTanXhZ
Gp4ExhrmsumFcQinc7aJbYumJ2r9vL2GtWscxal/1sCouAQyDEuslzUQ5QcdPZ4arTqNf34/UEfX
e+THYiG3E1Zgz9ik8q4lr9T/cXsNn4Eccz2BFmIpHYL2A5yPjD9OK9Rm8BCYzv9H2pf1tq0s3f4i
ARxF8rU5arQ12Jb9QiQeKM6zKPLX39X6ztmmO4z6Yh8EAZIXlqq7qrrGVfVSchVbBaU9oIvNzzna
4y47rusxcS0/6DGWd1AaVZFmoGccaDYe2fEaXaHzReB2juECYtoR0A5xvM/lhGUEDBc2N6HFA6EG
O3QTi8B9r3oU8lppl80wZGRslUokbeNlAfLrBWfh0cTF/SDHiF5ZB7nRRCAnQw1nukaUbNfquhmJ
OTHSF99ozSJ8vs/iVErtB1FGGgOxnJ/R8tGj+SF/bt12kyI0fK/X8lOInsP7xKgdYYVmdJ43mzuK
DvpZkxpJjALtOaiOcX62qv7s/W8kmOheaXsJOyFBIm2x+6T6HSWLf0EAeyExugfZh2z81C5Dy+ug
pTKhx3BEtRzra6z7FKjq/HFKIwrMK6DPQi0M/b4/BmhWP1sdR3V5n6eXNLqERNZb+SqDgRCosFJs
GXhoQ42nsFP6Ko6YYOxDPWuLQKP3oCbAwWkzIvkYB8oM0wAUSs3xGibGjIGkNKLGWIdETLRwSMX+
uFptbiV35LyPyfsxN8mCvK8v9jpek1eMdJqZvTxUm8zMNh/IGZP/7eaY18mfSdc8CvEzhOFCavm9
w+LppuTFgZNaNGKWMRN1omKkOhH6I7qlUREMOuc6lzhCclsXd08IGbMQGSFW7CEGQRvdxun2IVYq
BsTYXkl02O/lGvHQOiNLcggzkj4cvvT918o4fqx69/6JTmXhRzf7B46pNmviyzWFtAq78+N1ke4v
D6KXfgRIkvMwUyfPFasOaO8bECVvRzJSDCVMW0GScHt+lRFd/ji3XEdr8kEZkWBUW430cJ72IAGX
CkX5zcOwOGbO8bpC7s917XVnFeikbRDCH4zF1wfH1k9q/og6o/lnwJOokYY7NaqTWr5kmZ3WnPua
ZBCnhwQgOn6wTvGncbn2kXoNL+FwxBaTdykKrda4msG1/mhLobHFGPsgfKx+vy8kk3xh1/UcuYk5
BeD6SVQp0eg1hPFwrMqNH2+r5lEEuO7/RoNhrM0bMczrZDhG+u+8vRBDWs4C3v5mHiOM0ilG4ieC
EcF0VRdTlheXQrRLuP/3WZn03bDOAmAuwPoDspf087wGrRhacciHWxVtpbszIpKZ6TsZmbm5BZRD
DsGpxBVddXvDh0MkxeKmIjHRa/q1GODxbi5I42Bd6bo6Ss+/H/KdQ0prrVXktdqnjxXpF4fM9Hb3
OZ7K7Pz4Acz7oKjXpkyTejiuTteQBPDkHnt787twnNTch2Zp2a1VlGb2y15KVoUKVfiAoiwvp3Mr
iv9hVEfnwAhqrQzBXAac5fH5eVOs32ryu8/NgLgz08VQX/C4lTCKFltntNVGCAs46j+pmyPqjAjr
w2yGnTLVcLwUOyU4dNiTJBRPvlrY0gVOrS/anFOnp3qPXUacr4Lh90IDdldo3ejttwfD+V1vrmTx
GZquHSEHXZn54bCbWTveSyxPqtI3syyimNrGbSoZlPbqpLtv0ceb8jTAn1oQ177YnfW6/HVYdt7X
UiDm68W2nyLCK4ZMvic3gGgsbQTgI2NuG6ULzmmf4bylz3y2r5Tj/fPlfZ8ewei9CsJOmRUXqHGU
vsX605wHNjj1fUkA3jRdAgPINMaVriKpFq/NfDhq8/wkn6uTkV//heUGhhVFlkMzH1Abf7LQxZdh
KM/CcPTLkBj9olWf8966f0xTWRWc/zcRyufonAbFqKNIHaB1qjM3hQSDmNXh+JJKVvDY2J2Dbsw2
JdqRQ5ZaUVb6KSA2yvqKARwmRtkFLUqlvMVb30XXWWR2Bvq/zSAwmhyIqkrpkyGtQ99MZRjj1bw3
jE0YiVpCmis6N0kbFolTJjmWPN//XdLE7wJQJbZl06VcGPFmflc476oMLRQirP9MMs9o4XLKTbo5
DqgkzJ5Qco3I0lgCCmXpea337N0nPxVvogkYy+6ApYt/sPBlsh6maRAN4tE6bRQzXGKVgr382nFs
3VTjwZgMu1Ko1ONKVwdwWdopQU9P+oaVyK/8Thtqw5hb/kGHURJfTc592oHOzIM/t3n4fQWkkDm4
NowbOew83hsy9XijVQRtHPRBw6YDRmXkICj7S6mKR7SN5uT8sHBhTNeCYy85uvnnc6FBOjADib5w
7EoTGLXRsc+iDFsMXFpOTfrXtTnw3J0J5/4nCcaC+XqfXbsqgXO/HFbEXi+3h54j7hOC8JMG8/QH
ZTjMAKeOuVFUhktzQda9ZXOOakKofxJhdEoK4V6cgcx9XM2I8rpFC4FpocWF96pxD4x5wmcCmhTh
hSIpvZExp5LteZP5vEtnnmy/b/Kireil17v+dJjvOcaY8/0bgyNbbGBn2zDk+H6NUDIjZuMeOPaF
yv9PhfxxFTd5GFEI5Qs6Ai6goBI6CR+aZ8/zPng3weODGtkRlaAY0vKi4iLiX8YvoJbxZj8mSq0/
2aBsjgicI6zpGNAVjPhb9XIXR7WEVPVkx0P3mWim/0mJ0XM1ypGPVkBpeNicWvN0ejub3kNu/n7Y
OAWGea6YtnyAl8bxyXk6w2aQhSKoapUqv3h6e7wQsrbtiDxxNPNP80yZwxQEAF/pUj1GYbJo3oR+
lWMkBM0YMMwIMMjwel/kJsDWfhJhlGYwSmlWi9nNUj7tHwC0dfX2+2DTNtZ+vYsHyyhIgNZVZHU5
lDnsKUyq/3yhc/ASKJ/X7R49L+u6JGcndBtPx5GK+zV5sfMFxnOf0GeqvX4FA2atdFPm6sNEuezH
Gdy6ZUbyWsyA41QJOOhn/el5gxfDWZBHzVxX9ou9NXlC+xdD+M+9sqOmtV4bwTkDubJEdQOluNXO
+lem6psEo4FXZY7JNpoYt0oS5+YLYPEi3lrZibL2z2NjlM9osAy4w1LS48ZyHOdTenQf1zYd84rM
55TTrcK9I+a5vWpnTesLHBpyeoPz4Ii4JLfyMm+Nmk2BDlA+xtCfYdhP/pjX9yIkVVeghnIcVq1j
Gsf78v8XK/l9R8y7q14yrIhNa3B0ircbTB0fUZolZ6/YWtw+lD+j2Z+sMKYkRm9dJOU4PWtzBRpE
5GDowST2IUSHmWHxHoCJQvhPcoxRySOl9gUFkrFapcTa4LoWi8eL6X423h7e5RIDxgYGPHgP21/8
pX+OlB2u6YUas0gzsJkGpvq2hCjqaBSrPY4wTj+g32QYvznHzlUVY9rIhOZEWMwfLK/jNTZI9Bt/
ugLfNJhHuk/7sDLOVN6tk1Ob6GZFrmVuEds2D4WLiU1e0MFjijEZan/u4r4s++P8SUWU6SxS81Ox
XAzBvWLklXeE3KtijIc8FxstVyEiWQ5gsmBTn5aYrt/tOFc10Ur4QxTZ7QbiWS6CgNKBGMJmoA6A
zljXNm3PWGBZMi9PxXtPVcZoRFo5GEJS4C1J0aB7e0uOn+Qd+XHEVKYXWNYHx4782ef0k0PGjhhn
RQnnASjGZGN1m9rBm/JgcYhwHmt2Q1bkIxXbFpCOk4UetiNZIOePkV7MDq90m6fHEznXnywx9qOO
a6kTdbC0Ark30Ds7e/LpO66doT8Qev21+/gQOGu5Js29JOlYUCZgZ84teB15ARiiquHfQ1K0luQn
QKneP8JpjR59n3nBiq7PfOxnpa0Tz5hgeHt7WCChpxA0A+k4Ss/jaTTV2D9MyIggI4pXoAaISPxD
xVD+AkoZDexNR7cvr/c5o6p6jw4jgImKtTyXFgeneorVvdz/+EQGDLIw4oJ5uop5lWpYlEmPDQCe
GIVei0vZXHrGY0e4ruCkERwRYwSv1fp6jsVNKF8nSBugSMhLTEzbo28KbBtB0AazXIvAToEc0gPM
+ic1R0geAFKEZ/smLcOIFvNOXeQeTZA+LsZwoofCQ7XzTHYfPOeCoze3nN1Ib5rkv9cvHwDY7t6/
/onqx4/rv9nb0deDWri0CXWWn1f/19H6FnvOsXQXLhLx68HsLHu7Ta3U8RDl8VibyDf+pM68Upre
N41k4ARXaFoeFomIKfQKw+9OY5r1b8Aleh/e4UlYcUeCqM7c0Sl2RDFNKmwtp8FR1JqJ/9qQCgsw
Jecsc4weR+Bvlnh0vEY2y+IAOMtH7UFfqMiacmRw2m8fySBjHCpxmMVNTk/QQi0DXu4DYqsGhYzO
Mpe9x6tb8MzFTZ5GDFUXoFMDopqmzDSMMzj/Z2QtWzWX1r/KAox4Y6yFamSKlukUHgJTApopuq/m
crdrOOZ1Ol78JsOOJ1bYlFDE9AjDKxEgCh0QCzEDL2mciHwCS+aHtLP4+p1R/kfoVpZgq56/fChP
T5c3jDFxX/hJ93bEE+PeXkMxF9OSikVKnkvSrB11Da9CQzoYAE92fFpyw276yTsqxSafe0DhAj4U
t4WsFLFqcl1VBwPbFely6ftGazoyHnHHmI26lNpUjaBViH5o8PMJNDM4L7bpfa12PESB6STYiBrj
WAh6NEiqD8Ys1Ao2TmqjdWixry33dWkve3LwEJ6sPu6zOO3nIisFsBJFx0575m2RLtd5U4iIXmXg
Jj4Uh+MC8Ym0IDauz8NY8NdXd8v4cchOPzbfZBm5Kc7yrNClG9nT6QHLiLGFwIZTb6pb6tSbX+jj
LdBnLngoy/CKihP1C6og39SZGClEE38iVQ3KYmazjo5vmwW5mqB/3G556Fx/cRe/aTEyFGF7VaAO
oLV6XjUW7QwLibN3G5QaYDttON73j/YvQvtNkBGjMlBKoaLBM404YTYBwzq3XOS/dvMthxZXehjX
VE6NGgtk6KsuuCfM9G2oM+w7L669/WXDG7Ytj8Md/eKf2v/NHfMOXfRLFF2p942XnKQQGbRuuL8q
l4vy/xef4ZsS47CWqYDVczOYtufmXSMytGPhZt4AT/8Fe0IGU3EAG8Vh7y/P7DdR5inSzvV/kqm1
3VirMzpU9DVxMevamuaHutgF1sczryOMow6os+PMR29t05yVi0F92cqyToK50bwH9FHX1tVtOfz9
5Vn/L38au1tVOmtpmtJY5s148K0FUZBzN28RNa/RTKZH9XdJ0QTGxDRhB6iDMw0+Lcd6oC76PnWd
cPWGJCcyMOBvvbY90TQPngWcNS+0dskTL4U2nR38x9Ro7GQ9TLqWVhp9IKH7zjEkyMeQYYn8Afds
p9/i77NlLM1lps1kraICC2QCDFpmHgJsfct5MeY8Mox90eVA7qoOZPSYGGdMn516U35PSWMlIf5H
R18xsFaTRabjZyzeXXf9ulwiLjrYNlmcHd96f3/BAMsJ/bDGLl+bHz6C5uXSRviMHfSccH06QTW6
AMZEzeZ+Hfk0u20BVq9YYMp5BrdhxzFL0yHa99kzZinEFObVp0mHHCO35uxNcMydxwP1ohbnnkQz
FkkTs1wPaAg9LErLJxTr9D4b0wmb0WEx5ucSSI1UX8FGTJA83J3Qq0Kx8/aYMiMNVHVrm+EjoCUP
uxUXpXY6zfHPEbJl2ahQfUOgEeIGVGvTsIV3cxk0HJ+OY9axofunsYv1Oo6whRFagkwifCx4q+6F
rJGQrcwDQCF4JRyOScdq2J8E8/6KyDdCym31VtJRbDhY+8c5EJwk8rXEboVD5N6/RZ7I3+KDkT1v
iyvamW61wPnS74i4gx1QO8Qb1v9IiLE4zVko+oaG1bnrv+K5x3YD78AVjPu+osYWaSPhGuvyFYLx
vCqAgWJshdfwkJi7m294n6NbPH5HxW6YdqOju8ykIFRnVDqeNxsRTz4W6xA3NjMPteGD6cmvGk9A
OO/U7ckckYxVvRONDIe4OqOl16yt4Ljjmaf7XhOWvPyUwQBI9k2cgq2NFXpIfTykp6/yBcs1EFJw
4W9vS3HuHSJjRc6N3GViBom/OtbbCnOTm4fjYh9uPo/Jwx69Sb1MPj8JMWu0mANJzFivDvGh9zze
yXJcYY1N0kU1otOMql5lrU5vD87xETt78OgfdtoiMTnOME/tbpHA6CJ7ORySkrI985ziTHxPtk2K
Tcu5TM4rwObp1DDCPmla5QYU7sVSNnpBhsQSeLrNI8PESFHr/6fg4jiqh0K6Ye6J+WuJGj50j+eC
cnTgFhqPjm4I/mtIVhtUuv1HAMbdV2ye48km4i4Nsjz1HFrWuxYSSg+LyGlW77D6dNCB1+vNsVhs
Nu6aFOqgXyEJ4fITo+IfHF54V8M4G2qRykFJa+gW2rfpc4L2cdemN4PK2zOHGP3YHWVmE3Hna9Lh
tQQvQCJ4OyJv6q/XtzLHKv3NSyf9JXP1jw/AQsH2hRHKBZXtNrUElWRzL1K95LpOjINcQtZLxc2a
fY+BN96qcc6Zssm57BKLwkUEm6vuS3qttl8crZ2Ybx7nHP5Yetm2YRJl1G1Of23QfR6b7sLZKK4D
UdwHLsrPZGtjkKkjX2iw4kg/lzjjgxQz9D5XNbjL7RPKFcc3x1opG7G0OnMobL/d6Q9m/2LtvK9D
solymK3V/2gd2bRd00bzQUenBK3/AJQZXjLaPRL84fD6lzTrPzJ0m9Mb2ZIqk8VrrdCbDH+hjUwz
pRO61jhUeOLCBEGI6qIcC2zR+5ObhTcn+bHn9YxzbKLMBC79WdNDIUbbCqLycKm5Hs9K8eJ+drmd
mBmRGtSgcNqkW8F8IwVyUgAEd2cLjhHhGES2Ba6VlaadUyCRzsTmi3VAYnfvPm6rPSr3HFLUf79j
r25pgdH1B3Ebdx2ek6NldXMyoIec/EIm88xxsjkCoDA5k2RWtk04gCMEkzlgbRGsKJyaDie7BhDl
n16bPBMKPemRJO1MANtYD9jYGpBPxNMEU6Tb6NaGUGMtGw8kfjpkkbGRzVAxRKffBGd0hlIg+lpA
zbDhPTuxfZxbn0jU2Kja02wJv6d40j0d0WO0yb/OznWU4c5Usrp6xlP8+75QTAd9IwKMLjUYjUgw
YQ5JxxSQ8/YbQR+qjgkhr1vUynarfyeFI4LME53JWqy3Pj1Bsli4voOuKeLb/f4+X5NqNaJChXR0
T3qRZtc8pG79YAEnjmeyJ5Mao8+zfnyQJGejpKo034VuQm4lAY4h5cka66Njo8R/goXTCihdtDn+
E+H42qxM74DMEI+nySzDN0+sk94Nsn7uaHb8vP6Nq9GwB3o1B5aLYYmvNa8SN2nCR8SYZ1cVjEyS
/o+YtUkc4d2zePxMmrsRCcZNT+axYYS3LKdiivsXZPkRoPLc81vY+4dRHVFRfgpam1zqNJRxaon1
hnU+n1fAXxHA86CFJyjs+0LNJcZYgzLo+l7WQcw6nap1SladqaAz1FFeBf2hXHh163Ao0p9/jz3W
PJSZBBg9UIyBlJ+7BNlhgoKJpy540s67LsYuYN8XXGna0IsiOgZ10BLlqig5r1EsQVhqLDoMvj7f
544nhIyRmKF5JMsbqsVKRWYxZk+4JSfe+TGGQg6N4mJQIcwW4ea6Mswr+oe/qHMX4S9H5KdzNN/C
yLrq7XCdl4YBas8b5PVxhMCQtfYAwMIfVJ4owgLWCrREQEn6/lFOl2hHpJkXOZbiWdQbEJQKMKUU
qFRDnrQzjUPxEJD+8b1zLsthKW+CGC60592nPj2tMKLOmpO4zC8p7VddvaWftaNCQne6/cyDzZhO
ZIzoMDZFGfpAygccsEx8QNpv0w7Ld5beIeQlY6cTNCNKjF0JpcboIoXK5oa2BwJJPoYuLFFX83i4
L9MdWyNajFlRUjlVhTN8gMo6tTbKXHiYG4JVFBiTQwmIc1ccrfvDe88DLIClpt9C6+PvAI7bYo9C
CFoHsHGea585LzXryatz1Z81Pai15qYkgS26WHDD0bvpUtboABlDooGhtqSZ83aZrLH24EteqSkJ
sLBvix06X1wfiscUY1WurS8IoQZ6t+npxDLeZo/3b4nnF7Je/BDLlCmQcB5SG0muC3lHi69Otkj1
7jz5eJ8cRyZYfx44spku+5ShTWKJ24zM99wMCsclZIdS2rDrpYYeGrrsyP6TjiLY6Fa2dxXn0eQR
YoxEPjdqTStAaIMNtouQg6bD+zpjGIpIlmSdJqxXc+CZ1ov7F8GzpLdNGCPHOZGMIqslfL41u6V1
pQvP34dluTBXPBedKsWfrsUckZRi0AXXjM0OVXRIlRFiOP2ztczcwi4H3sbFyQyd/E2CuQl/Npdy
PQMJR1xJjwmRuOaFxwRzG/WAed/Uh9eClufNpn2LLBmADS89yVxsYkM3FPJFnBuadpS+mWKsta7H
XSX3ICm9JVgjvH60X5cm50Gdjj0ULIUCmiyAc9k5E3HQz+KlaKnfl5Le3MAfQ79MQzD/hDlAPEMc
/2HSAIzoMe6D2MlpQ0cdj8N7gsEdeQm7yTk3HglG3uTqEpYX40KvCngCaCN7wKzEAtlG5NvwsMa8
asS0N4b9PrIhGwBbZrHI1LpX8oHCg7ZmSsKaDB6FE6Fe2dvZ0sOV/748YEYjdLKNHK12vAa2SdEc
kWeEv5/72aU9g/xDsIOL8hVwHvLpJMyIACP7s/Ncv4g+RSYl5/XmbD44kdU+Lche+EAn4NU9YPgq
eeKlYKazmCOyjPzjsLWgH+bX49UaSPoUuuizrRt4tRz+JuVlRGf+M7LLjOtMSHXsznt+1nBrutU/
lC8cmZx8yEc0mKCHthg2WgleVpYPxCK0v6Dsrb5+cMjQm/jD1I7IUFEZGXXsZ63OCt07WO5DLGvZ
33oYUbI69DyGqBLdo0QPdUQJ5aou0VIwFF2ASdbUJnHiz8AN1AUvtLqViv5OSmJ7syRVP5fzAeK3
QlPo/DOWgHethG4VIHuenwk2t1CU77MjbD+snRZhNnulckRk2vH752AltmkrC5u67kUcrGUlBSFo
8MtItj8cuOt2OFIvsT1bBbBYYsPHusFVcVmhcpbCdnjaYseRlEnvYsQQYzS6KOlmMVDBjlHiBFlA
6ktCIsD4XhaKQERxGVryfOU3p6fZ8NjITqcvOD/gvqj+iWshN+chi+itbgSzeK3DbQL8kV5DjtC3
tYIXt05XP0cMM9ZkQMGwEg2cqxIudCEjYmy2rvRePbeyKSgkLMnVXUof19Vgq+fTnBfnTXooI/KM
kTE6zZ93CgCV068wJuHjMuA95dOR5IgEY2MC7InW6ggyirliwDzFKzzlBEtstOUv2T5Y3KEsHkuM
sYnVLBC0hN6g1f3CjmGaHu+sq10Rz+QYNolHizE3lwBLc/QQtJ4tuucht7H7xcq3m7d2MPUDyRfr
dWG3zvxBrQBeEFu8xAOHPtuZFVZzgGzXkJ7Man5vbTxD99WBxyDbk9WmZdEZMX2ETid/uQht2G9H
WqBwR1McVu6tvOXc8UyLm+qgknfHvLLNWVeAXYc5VQxrU3wsruTYfgbEKTxfMQGt7anH+5xOBx7f
Ysq2ZulxhA6j641eTjr7jL0Y8XruZEiTcSjdf9gltoZThCr2tlIbR/2y3sQK2nXhvSeEdtxuf+VY
gG1xvNvpvNGIOcbK5Pk8L5QQap7bz8pXsywSsuTOct13+KRb9nj09iZGWLfKAIcPE/Czd8W8LtML
9kLfPz3OA3GzpyMi14s+FBHVbmf/df/L0y0Oo0NiDEfRdklZ0HUGldVqVh+a8V5T3Mq3LyUpno0N
mqJaL+fh4HEFj7EhejnLs0uDYzuf4eQRF+YKvV9I7PGGZjgaxdZzWrm6XmN6P/Gv6DD88u4fH8cU
seUbOZuHstDjYja+62hOyjG1HOFie6t0LS5DhZ4S+v5iFPZfAcp2nwGOZN3CjZFkqf1MDIocDPgL
TH/Uy/tf50RjAED96ZmKl/bSax3VjtOmW9Ju7GadhU6dmACURKvp7mCa9ut27xYqz+BMRuzfgs12
WGENkWSoDTU4y5O+Q6RUdNYHbxZ2OmQfUaHiNzo/pbhg/CsFg0BZFp03CnDgAlQZ5RPsuzG5HYT0
vO68D7eXa0QO0CFhF8b0PBOraogpEZwjssUoTHLdbN4BMpZBnAWYw5rBMrQVOZ3y9FB40fPgH868
mI9nqNk2q3g2b6qWmrfKqTc+kh2VyweiuB/1Ybv3z5uSxNwPZLotpceipZdyU16IueOT4agsO+yY
XWtJbyXEYt1yMzf1x9i8oH6Hea7ewsmt5EdufysvHmKxa4VYFpJUAUnNQ8bYJphm8MzA+eC1bfHe
CrZnylCFSKypSnWqlWON7vbwoX6goEbrhP9jTMS2TamdLAxlA+mLUdAKny/YynexLlgl1gPjrSJ6
s7QF5761uvkgd7TrBqA60q44jPPAT0BTbgEesk/IewOoJkAPcV4NjtFlizF5K0vKLMJSJaMhoU9q
nlH/S3yFLhJsatENhZ3yKcPLJZMMLE0BWoiVObN9vHk1sfdteQgdi4u/OF22AKjnf8kxVr7Vcr3F
hndaSKAThbt4ddQXynuIVYWG5S0j4h28Hedp/MtlfRNlvLu2EEQjpUtJhoeVs3Bm5rDHMvsvroWn
wfefQvFNh7HwdZ9e5MuMnuUK4JwPC99CyzhFpKqwrQ04elyC09mcb4LU5xhJYQMoy+Lsg2CFdkg6
/4YBTQqgST1lvCt4VjBOb3FEf9qR+SbKGHsBM0mtrEMkn1cg6Wy6Drs2H/2DZAmA0zd35Yq3OfQv
Vv+bJOMClkLZnDsBFwiAmZroj2sKdQeQLw5n00/mP2TYaPEMRL2hooHHc7Le9ObgIF+Ub/qQrhnm
joNyhOXG8+jujHomq1I0o8vBHOctOyq/4pj4zq+8tTl88ZSODRWDWGgyha6owtxQsFIdB6Pn3oIs
0WtweNq2CxmeAa+9Z9qZ/j5Lyv6IvVkh+oqeQ0pSzfKxfvoccrjiWS42TNR8rJ7WLtSUYNeqRE6K
i8ruc6e7cwfpdIvzyvBkg7EhuREHHYpvMMQrjPqFL/dF7/bW3zEdbGx48eUgi9WbibJO0hJbtLFk
9DeF3Lpi4iQ0G4yXr9MFensSwG9ZiYu5z/s/gXuejDEpGqUI4ys4LNbp9ndmwYbU6/XLGs+Bx2ur
nQzxNU3Hlksdi05ZZ7/EmlWpKCL0h9bAL8MmBQeQJsgA32dp0sEaUWHuLLl2StpJwMicNWai2mVu
q1gCFi2iYpU2HHGcbFRX57JGtx1hyxqL0g8kgvI87+m0vAUbdfmdm4Avg/03tp9z6xHtyYHTrgJn
vv0IAHiq25zrm9K3MXnm7cnUUkedC+SxQzVHZ9b58/5ZTlaTxgQY8RD9sAfYOCqAq43z2/mcLxqP
NvSitJlBGD+eZ859gpMZ9TFB5p0RtTSbdynqgcApWil24YWP3ur5PpEpCRnTYB6W67VRDCEEjdPJ
sa7Ap4pKTtQ8mb4YkWCh9OOm6iKZXsxqUxyil/Id/RlBbX5wlyJPvctjQjRIG1ncSyte9JDCNWBM
wV/61iMahBKypj6pN7c5B0fFibVXY2LUMxkR06/tVQ6vIFbbGNe2ea/HZKCiyaoK4H8R9W02WyIG
rQjYaYG2OWiYyBYbogN4rQIvu1lBMHrB4WdKEMb0GH4uEtq4uxD05JBELwk57zLgot4XtkkVGhNh
3sRArLrrRQKRyjmt4K219lv2GtrSa22QcNGoSPp34O3L8wUzcksuMMTtFWFvbfwD6CM3urUuaMK5
OhtgJGLkVza/S5cgDBRdMtieJ3JalLh3yJjfupupKGyAXRCzNxaw3edHmrzrwSXH+k26+JoiobYs
zjVZ0pmQXZbE2VB29P7A2En8jxGMtqR/4dmMW/j/xymOaDGK1mPAIPVr0HpeacR5Kx41L3q4ohZn
VYBrsw6+jSbAgzl3gBOIR42bR54+2NEPYIQ1jjFB14n4AdbpzQcOIiIMD96wxvN5ppR8fKiMvM6D
NJfTAnRWwH4pXoLDfX2Y1LkRG4w05vHs6l8rfD5BnCQsWsv2Ki7G81QuZ8wDI4TtOc8BpiHirNDt
9bYgoXsxFWv9kmGa1myJuOg4juJk6mNMkZ7qSMmGIM9LPwdFmo44Oc7Mrh1yOHBnoHicMQ/yNVQ6
CRtiKMQT5r0NUDGXyv7+FU2+XmNmmEdY0fqrmCBvTb0ajGxiIb1CpBeOYZx0PcdUmGe4K8QhQAMB
qBToTh4gDqmZrVz7aekFDs9UUO34Q33ho6FpStcxJsQQm+cZ5qxUGcQaukTDFlH49GAQOSdHBesO
GTaJaPhGpAiiAjK0n+l0tbStQtBdjtrcvzq+b47YRGJ9TVRfHzTKkbPJLNTCK/PRJGe41B/X/4++
/GlrOyLIGKDgLMWSGkh0vAsjZKffsqVYCTpPv3isTbatayNKjAlKEyEy4hinCFVCtuH8WAPVYEAL
yepRQOUa9jU8CCvQ/ZjbPEXmCAqbV8z1otb9cg6Ifct/HNz1Yel9qQvd5F0ffS/uSQpjooBAb8TD
BXRW3dJwMBLwMuxEc6eiZfG+TE47IKPTZExTGEpxXRo4zecYeXo02DlXzDMapuu6W+ja187Tzfsk
uaLCWKli3uTXMoaoWJWl3hr7ro5sSYvsWbKWvJOcNIkj/hhrJZ+lQD83UATrQnEM5G1+mqmw8twG
b55yMzZEGeZlFumw8QKSDpfFbJus6vftV4fcZcndksO7NoVxbi4zsYjSK86wfJNfMPelyKSxyZPt
FnDwG0BheLri7pBoh6kpuRniyWf6+1DZ3u/iGimhWIH6c21jpXiwdTatK6cEO6eG3avwsnvmdR5P
vzojkox98QEJmglYH0xbx2A096+wml9YA/HMvUiOjiuMfUlSzIqWtYqjtSm8a9GQma28eB/3tWAq
NBtZMUX56RKgJXKW+x30rpTdsHFnmKdcCC9Gs7lPZtJfQ782Fo5hk6MqMOoNx1jXB0lH57E7bD3+
aOj0YX1/n9HluBGk+WWO75e2BfxouiyjdXoLc6j3+Zh2cEeMMHocAoTi4hsghCZ304r3wTLYDII5
b0m12aHyv1WPV07b/l8M1TdzjEprlyqJRBk0VYBvE8HGImcUod91sjyX5OODiyowKRNzGWIsiDg3
nTlMBYucLz6VvAqe6e/sIX1SMVfRIBXbPBVmABhr/sgl5eGPl2Zu6Do6+pF7uwGkjVxTCWMJjeFj
vyjAFID/PSOqdxZNaXGtsCCnJ7Hj7RJTEv7VGzAiy6jzuRouRihFAzxV6JgYmS9PpteuPJlrmFWq
r/c4ZPRZbrCLR4pAypq/5UR2MgvLR5w9hiRePlFgfbRfXntHNH3ytFwu0XF6oqENXBhUvz4+gOVm
bl8RS+1gaDhv77R8jQ6BsQEBEv6xnuOXbWRPhUXbYoEi4DLEBUd36HfunQDjTbQCYNYEesdgbZNv
JJkEC7Mwv+THfDW3OcQm38ERU4zF6ZTLvJQSMAXP84StR0gmbEUcYGLy0tOToIhY2faP7DL64g/n
iz7vKSmg4OjuScZOiiC2/bVHkX08zwS4bUPmHQb9MepP/UIslsJ4R7tCPM7NT02a2tGvYS2Udg7U
RMDS3JP1Nqzk1jHM2/N/flICwp1Yurma9y6VMU7NTGtESQY5WqUdrLOz2C/OD3pmIisWRpYHo+ib
uuQVQKWAGB+WdOPU7pnnEU+6At9cs7lMoZPPYhxCtnAFnf1WY0OYv5ZdTNejvkn3eH38uzBqRJI6
zyOTNdSR3ic9OPdj4pRLISIz+CCuHWJbh6e+ttxuAs7NaoyxCvwzxm1mILhSXDgfYoqay1JYhdhA
BbyKD142aTpdMGKQsVhKhE2hw4XSQ5t8dOgfPA9gnhzrwzH8GmN84iK85qoGIiigpoAQRZmWm3/m
mF6NMTxI1UtR2wR0TfHKMRxVMG08ZMB95WFi8Eypxliddoa3c1aDm2f4o9ipciUBcPjp0Dvn2G5p
5jt6x+7GTjvtgu5en3YOdGa01jCXBKuDjK24FQDdXS++dijl+Obc5nqmHDuuMRZG9dtamFU4zhjL
OqxwJ+/p3CXGT8xsRv43M64x5iVS5gEUm9KqyOq0kTJT+ChQYscKU6Ja/y4m/BZ5NllbZFmjZTF9
pN9qN34KNgBgPAC+qSOzNS/bM+1m/fNs6Iz9CLNzWnQ5TNYGNsv5nSHizVbAOA0P3upfesgjzhjj
gZncPp4BXYc2MZ7/H2vXsSQ5kmO/iGbU4koZMkVEpLzQKisrqbXm1+/zmJkupjcnfLd661KHNAsQ
cDgAh3i4n/GkhgRZg2Ms/dcpkzGOhqgXATHDdvI4aqiLoEHSRr6AtX2CSYmyG90g6mJXQ/8xYnVN
MwL/6IBiwZ5p54lkbtw0nbIeWhIkUiyHMwpK6J0BNBUB4UbcwuqZYdlbnTIeYl6mXCxB1/evzbE3
801pAo9IZM4zr3ZdLAIWOsD35SLPsx6ym7ywMBGMRQ7naIblH/LWLCe7rE3VbA6Ilj73YXRn9Nbt
W31t5rslUsqCcJpR+PEENUGyByOiqiXtsUk5tSMHMGpbv7J8gB27AxpDxcgJLH0DjxogliDvHTZS
ElOXKCPTCWKWqBVu/bRz3coyJqyKB7Yyt0WFBFsVbzO/nlL+fRPpDcbJLMyFxEOfkKA8YmHUFgjP
x9OLbmJ3mbH9ZFAjSkOLWpexBkOVdOzhvj5oF1FK1YlKP2spwkHJLo4SBgW9TXSfW5/x8RPPHAa1
tbuypEap8IwkXtEboIapGjO3I+tlQnTCfKGu5SWXZKiIe06LHl0p2TVo4MwEeJCb6YNVY1pViyUV
SkvzMI/yQbnGP2jwj4DhBnB6VLOYBfLVBuwlJUoBpyoWkt4HPzXKg+2MlW+Ya7dIoyPeD194sxhY
N8o6q7UX0oLo9aMWmpEquT+FCjmrV7vnwd8hJDiJeCB9spSQRYpydYo+54BYASmS3H21DaQvBrN5
lTNQe/5MX/+ZFtITB5qA7EVNDs73wrM0m2qGui6pNsQs/I7V7qilECmHVwMFPdAbcDZ5FUbI9i4m
i3VsvkCvY2Aqhl2hi97i94S8ttXQYuxfk75MfJnVeHD5IZQ/TEKxD1ty8+yj3bYmqGNNOf59IWeA
BOznMyMAXW2C0WXdwOtOUdFNR92OMOOUiCsbBNWYoIa2/gdpiXGW5Lv/br9+k6GuRmC0Haf3OewX
ZrswcA+4vCdSzmFFYww69G2QhVlodXIF8Q4JHgOsK4oAdmhCcLcZWnW+C7ldD3Jx7bQQDQGBBIbg
d12CtDRuRuDAI5tHfA7SAntWjnd1jnNJkljtBclSwR4rPQVJNDYDyub9KLnZTjl2Wx6VuAh+1b7N
42pX7JIgdSukvuf0YSA8pvcVYJQ3j5PHIME6L/L3BU/DJM9p15Xg6XU+JJVpPMaIlkjfqP3J2iIk
rDvRv5SQHsNJZTXh+R66/vwKk2Wr6AgAvNEGyAsMrog239D26+T6gitF5wNVjCryfrR56z60isqs
N/JF232dtTeyF/Z/sRmWxR3lTTlFVIHjBKLz/TP2OZAUc2yX++SQXICrwmp9XMWMWioHZTiCtojy
VCDa+Or259i3EeZhZRdqwi+fX19M4P71kOT32VEGhG8CVKBlkCN4JK82Ys2NZg0XpgFZjUl0SQQi
uoF4i6cUcmqyUa1lHalkoJcNj4qj7KxYdFOP+f5e5WhBiXqQdGIiBzqYggCVlxgDVBie4rbAKWCY
qrVil4IOWEHGohdBx6rK73dMDLO89VsZ11j2LuWHcRre6gptQ/vg47ber9URv1GiAoSxVjku1xVQ
2r/eux+X9uVkOL9+mnjpA8Q+tQZTYUbGK3cNM28CL+iGSoor1IH5fFhURWDMFxW5mmfOLKxqsHSA
6TqV/XQuj6X371nOT5bxWov3UAMDOICoSTKPRsLvgo2mKRMSueBhkF1/dyHrrc23yb77gS0gTGy/
60QTZVS+UaPMf1DmdTqNHX9N0RZYSYYb/sNwG/MjMGP3BByb9Lpz8O1Hfae7GPkrLeCvbPZ4at0+
5rWnjyqCcREoFIKmXtVgYd6iXim7fAh5VM/2R9GpZBTCEVXzoLj5MrZkERODIjEmFO/fKFKH3PJT
NI5Y3XFJH1AY1jTgrSIdjJ6n6eURcfUzO9GyEut+o0jdzqnn4mD2Y56UIo+S7V8I8hnSLczlxmuR
xDdKxK4vpJmn2QyQ3wRa1CM/ez/Ptvj5srG6jXH5hB8UCcCghW5RlpeSVxyGKgqigeowIJ6gwt8J
14Uo4ZmXQqEUc3R7KPF8AJyOg1X3mgkPGVukOoqsDCYFKk9/09EV8JG+GJ4Vj9aw32DZDSCxrfC5
PFnZ/dnuWWnDtZb3b19IHUIfZkONlVj4wm6HwgRWVRyhb3PttQ6wAiEay7T0QyabCtm1qX8AkbFn
9b2vmc9vH0GdT5XISRbyEBPgrBUTw7uoSbi6GTPDLSLvvyn54jwoBx7HgVHURg5u8eruz+JbdnGe
vqoP1vN+rdL1jSPKdQ/zjNAuBEfdzrY3RgvgcVRr/cfjXjElM8RgY+kmRwNTBYhoPaxwPmJPCRSC
e9aSjcWsGq89er59D+XbxQSeWO3JMdv2h/w2f6g2cFiAdtmaPUYeSc5o7xuMBM7am29JlW564Rpf
bFKBUN0fp7voUawACxjaD/LWCw4j0gTYzBU6k4nFEWjfa/afgT3tuw+WaVs1NL9Pne5+ibUgHA0d
nzGhiIgsiFdvfHfEllUDq9cYZpQE7Dc0jEbcG4IiNdS04uGfcd392O5PGyQmmINu6zZtwRT1chC7
UK657krIRVo8lUwhQFp8tDiMc2CgwwJzQc7cNXYV1i0GKZOWAIyJL/oSDBbm5CS7wpo3gflx74al
qaD15i5NzcJGkFp6593oWXfAbLK6CHBYxMKSRz1K9rqVvPxJ8eqbtlGmrGyK2QhV3DnY01dUrzDj
hd16bL/FMCJXo7/wJlqcBECZgOT9x0kozcwPTN3/yuwgdsPix+CbwWxzsYl1GsZukt8ZCrYS037j
kjJhRWnIPe9D/khG8RYXufKnHKFLdC5c1r1heC+ZMmIYOExzQSNHbZPFoU6Aaf0Dec51m9BjmUzy
3X/TK0lSeUMXREWjG5+4juuaQYNU08k1zHS4U/0f/F7TnD+R34IOJT9tFHxID3SeXduPTWRJePQO
E71kEFq1BAtClPQGaRyMsKmJ9IiDT3ad+xbCG9wms9Zdi/Dwt9woy46MYav4Psh0Vmu705209wHu
eDB/buFZcnPTHq+Zi/TITJasauJvyvSobSzrQd93oDxiLdrLL98NPmNzHq0UBoi5hm310i2IUQ+B
TgUWhmAQcyc6jRXBb/kwM1iedGZW81fep0uJXqOVxf1Oyz7EehXwJZnHvYBGdsV5qz1WAoMlPcp+
K5qvKHIJKtw9oqs3TEOj3wXtF9Zt/VhLaX3jhrbXRg0EWKLvqmbZ4i/fBp62XGJKudty9uaTtLpE
94+PDKqrLndxXJQt1sW8SoeIyLC30nv90Lnia3tnl09fnP0Zesz11WsliG9sUiFkpmdCXWogCFAC
wW6OXWeev7oP2Crm2nFh1S4umKNMSNPkvJ4phBaWUr1XprsNzBRYb2dmfnANgPEbW5QR4ecYQwgZ
SJV265Itp1FlYbDYMFUrcbhTFu1nq378mp8259z70kjrEMMLEAo37PJVvxa3AVuGQsMg+kPeoYWl
/nxmdaCtPfKXTF7/viChA4Ujq1qQ6KzrBmC8trkZo+1fG+BnWp8sqJv10Al5Jx0va14QdOpKZInC
NQNmVS7qri7N4Vj8So7Z089ws2sT+9zd4827JwVNhiTXWmJVcUGXuhSj1sVC2YJueNi/1hckpKQd
EhnWGU2EjAu4krL5Roq6Dnww1lHDgVRiphfhDuX+8yfjiq9a5AU31C1I/KAudR0kSvt4379oDkbl
zpvUY+UL15+oC0LUHdArPlU6eUJkUG+QmMzM5AtVIcztkR5C0al1UzjVTmcnF8cpMYPuco8Dnvnm
E6unee0qSILKY30aCkhIzeCqLPQ00kLeV9SZJKPKxJIq02YFQat5H0kU8RoT8J9MQ+k3SRI0fKuT
2+ae/N7x0dRbe9bX44AmFIwAM85wLehakqNEKylFPE0FyCWm/f4+m/ce0KdT8+5pw+wYWn2CLmlR
gQo3cXDiDWENb+Dj6/3FBdy1529kIJwgec6Mv1ZP67co6cdnisSvrqT/EqVqjRmCIby0L4E3OoBY
/XwMWbmU69uONpULDul3Zir5M94GGu53ZEofybzjBCfCrvadvt85Hsb7fpkH37zbmQRlSFV3jzZS
eZ/qCbBoPwKgk9iM010zAsvvISHIQl9FveYqgUicz5y62XveKQR+7883a0Ir5JfViu4fDfGqS5pU
WMNNUqykDWSwf30NkSQ2X+524sa/Y4RPLNYoE65LXFZXKcjg9ncCVltF42Mr/gg4i689QzvcliRL
d2nEfk1SgwAddrj5l8Aki9AcI7a2nmeiBRxPvdyKf8GGV0ycnrVIQxLRkCIIJBmsUtLsUYvE3hAf
jxUOyMrmK0DnMO1YjOZYWSjNsBRmLSZdkqOkmvXwTk0Dcgii+sMYW/HGevQxxra9Lc/1q/mbLcoR
+lpR9A1RTO10RoMiJkZv//6qp10yQrk/0U8jAG5xYMQeRSs8C576upM/sPd+E9wzh7tWY+wlOcoV
Bq2oxjoxNViKm9p2KW8mN7CcyX2rtrv2fcMcH19DWsQ1+y1BynBn8aBjRAIMolCd21j/gx1EBDLS
eyC7AyxSHR9M3elM1WHJdu15tCRN2fFJTAJRT0Ph8jx5cMdY3pgMpspSfYaK0G3qdaE3UlFCpO15
sAFOgQYDhglZfTkvGNEIowvzWDVDOc1Y84IAhkBVAuDcIsOUJ/0A8Ajs5vtxxqrmT+bZrdX8l2dH
d6dLfTSNhR5AgHbncDg5ZO08Vti+Vjz+RoUyHfksKnWfQ0Oe7fc0NrGnOXjgzSfeRO9EYJPtWKzw
lvzi393fXzpJlwlHfSyl2oA8u9oUTH87Z6RXAxUE1Fy/GIe3WjKQsDcDdRUZnTU0VE8812o1Kplw
6SbL5p8EUq+6Kx4s3WXB9611m6pLUpQx6dtW7FUjFYhLs/lgG2Fo0unud5PgMFvNVi3wgi3Kkuhi
2mJ/Rg7deLUTp95Ilg3cMsbjYDXqWxChjIc6jIPYdCBi65XJ/1Q35+yFYYCJp/ibLixIUEail8s5
TWoczwBd2ATOpTErS99q74K1a1Um9Mu6tv+mR5uLquTFetBxRqinSXthUz6UmVVWpcMZdpjtx9np
B7N2jcQGsL5YYnJTip2ie7jN9jU8v8E2bVLyHDszJCRNL/vGwah72cOqkInpLjCffQ8zDmb+cTqh
mGzHrgJ4KfUSvWKGbLtzqq1amN0WUT6zJ2fVYC9kQ4WBapaXnTLFwqXUzWTYzLOFVNNkfqkZw62z
bopG2RyjUnBVOJxCLtqhgbHSTfi42T3tqtJkYu8RDbolaipWUdJOy6IJoiZ5keNxGwPsrDe9w+Ft
t2OiNK718C1tAD0YE3FzhlQuqB3HyMSuy9iSX/0XFoTcamZCUjQJuQlgW6j0unO1C1qpiwtcGyu4
k+zK87fSKd+MJ5ks3a3xqEW9DPUT6TMx1afbyrvuDxfEqTsbxb3qy3klIIoBvPHxXrXuEe2eWuS2
ame0SHV+Y8unP3Ibv8nSIBtlKlQttmEJF6Xc5Js7awwseY+2CrJc5I8KwAsBXyuWC58/+kIr+QIE
jEaWY+8WJtZvGb2N/P+eCX62qqGqjCQT8PHQtEPJU5EAPuFPNfEbruioFh68p58m1ontzl8ASr19
eusO8Tc1WoyR6JddNjUCkkukKBfsxg8yopqUNvoIGLRWHciCFhU5GZlRzooEzo7HOLDVwZFFNNFW
7lP7fk6wFsZjeaz1vMiCImXD4trPlbkGd5LZu7loHXaAt3VGRzRQvLE/5/NtDhlHJ1GGLK5Lv5il
Qbi4g5dvZPfMM7ZrM4+LMl9RlsxcOoBCzdnTQwt82QQbdLZ71tTguk1eSI56a+VhLEtdDsnZSNNF
DorEGINEtzwbHH01ZF9QouKktgF2gdKMApJJrzZ5qV4E81I9FdZWP3g/LCu535xT54zok9Vns243
F6TpsKlThkQcWjC5fz++u5epMrFJ0bTSTWjypFf/ccMyW6w7QAVRc5KVvtyCW8hVESy+MqOnfE+m
/89Ta57jXfdRfNzWytXCA1Ah/mNR6O3yoaCFUmmAJu/hhY72tMGJjkZtcZ7VlLvUYifRVuPR3xTp
JFonDbkWKlDTZ4D3hBb65Wev2jYfOutZeb1Sf/PnC0qUTYnr/8hTKYBKgQqHS6zzc/+GrqRj7hon
5fTrdMFWye5p3HAhGoSKrTqgesV63xI1vfUhlKkRi1auR4HoElAd6vvUzQHp93o9VAJxil4Oxqky
7g2NX6IFdV2kMW5oi859973dGmaDtP1+QKTh7tQPVOkYFFdfagtZU8YnrbvIkMaO3FThHguup2sL
mnyZa+YrW2KJk7I/YhMavD6DVuXULlkK8ZofJksHNnNhYohO8ADi9jY6zosnA1IIszVYiIvSj2Hb
e5agWcpMGShFlFU1DHB98gPRsY/GUu9rXFjmi5HwdEuFKHMkoAU+8w3wDCB72QNsIlDX4pcSPjJ3
rH+qr5Qhan1ByCUNxOLUOu7dj0qxytLT72x0pcZW9CcI2+rCCMlUWFMQ7EaVh7ruER3iXReZhgUP
ufGRbbqtp9dw94Yc6Q2ZZTPJShERj/JsF7vwvokx9bXd3ud2ZXGK2XoWgsR9aoVHIG6mx09mV+x1
w8atL6CsUpD5sap2E9y0e9xj68vxvrE+IjPZbQkovJNudqUpum9PZ+bUGSMEUSgzFGSjnvcBzNDR
Rj9u88JyYGswK8tzvP59EQr7vYDVrUKPc+zdI3rVJLd0i6fBcAwHnVN4tZ2Hj9yyem+HFlDvZ289
nB4yr0NH6lMIDB8gdHizx9/f9Q42nqfW5nkcvJHxoF7NrGINq0peQ2jkp7uCoqbVuGriiaXiNhhg
Trej3SS2Erlcag5b43lXY936/pGVX1qtSS8JU1d47EOjFYIrYf5RMfPIxMDH65GfAL6w69746ojR
elZKcjUqXFKl7nIVpIZQAWzogszg6/0xOyWBJWToppMZV2s1LFxSom5xFrUqkJIIJQN97rKVt1YP
We4kRzhqb7fv8Wof6IIY3SkEXO1OLhIQ22MEKajc5D28Vy9ZaHdbq9Dgcypng5VgmX3n3EnWLnc2
uNiqZrL8HinQ0rd5+R3UbeZDPLyLmjBdhzZ3SifTKncExeg2v6sv6SUd6u4KQV6NmTGDX4yR3d9X
1glbrzzNcswdfBuZz44tVul4zV4saVJPlq4t+rCawdvYWR9ujGIAGrZ3TIx0lopeG3EWZqOSk3+r
6L49S94bIAcfdYvlqUkAcuugqKAhi+dAxWFBgMb98ZhgFhsdu6FB2lo/2TVLchy3qFFxQdwXlRr6
oObXJqbrd7ve+1HuHhnatxbmLQ+IsihG1Ld5GwjCRUy23An16Dm0fI418b02IKQuyVAmROkMsc91
onvPaE26R2vS9mQ+vDiAVgKi0J4NSM06K8qSzKMQN3FKzmrf2rYC4Icn9FffV26ooP+WmVVZi10X
/NFNGOOQppgABzmgKBluvseIBPbNoDni9h1eLSGqKqaeVEUWBYWOPYRZCQUJCIaXYt5oJI0bW/PH
ENpPO5TwY8QezAzOWqS8pEhZp1YouLAQJESN+xpNxBwaFvCYRCbs8ZFjFLRXdXHBHG2gynDuuoEo
CaQo55YCIT7fFuCqPVqQoOxRrfYctg2IwoXrzOqovABxp7MiLLz9I0+2IET0c2GQ8plP46gHL4Nl
pw+FVdcmmaPdM1HZ1qL65flQRqkNQq33I5zPvvdNRNm7O2x3Tu4fzwQ9iFkJWtXzBVuUUeIkro1H
Toav0n6WbwIWQmSCnfA2kidM3ESW5lGmKQz7Vtau6rB33+9ns4I6oIIMeAPm64HFFmWeKr4wAHAA
IZY2UIpmu/C0J24HM8EqEJLb8jejvpAfZZZ4AEQXequQjOGxvwinnWg/Ec97W8tXM08LpVCpnrCi
jGo9ykEGCWXZez2+v99vMYaBVacHBxXJJ2sferdJsiwTjQDZJ1ze8wk0AwiQxxpPWdEJaze+25ex
icfQPxSkStmKQa87yeBB7vmVM+UtugvQsXGbJYY5ottcQq0aWyEGiTA2h188uiasXmRpxLpnRMVY
IzPVmmJQFimYsEgmAeIvXlS+B9+4dbe/HiLLg2ME+JKFhaTs/NlqxLmgSRknbHCU2zBQcYsx/vXe
H6Y7DhD/rNjvGnT9Xdl/s0aZprEdxbBqCBmMbgLWbzZLF8u1kavyLVZzDTEGt2hRhimrh17P8Hq4
AIxfOPnmjvnoW1eH39xQ5igSa0UIK42YPrxNXo+VcxxDgPpKR/k1uy+9rw07ilk37r9pUnYJO45q
4NeDK6QbX2vRbENTc9IfQWmeka9m+MZ1e/ubGGWbZrFVwzYFg4TYMdrevk2raWL1L6VTecomjd0Q
x4kEXjT3A63Up9M235BsOPr+Cux3sxjkVsPnBTkqbil1efBnBeQ4RBOvg1Oe0339DCwXm0FozaRr
KI4ScGQZzZuUXvBDmKcTujEwxmv7bw+ZjcQ+5hYZVNY81JIKpQkjpgiSrAMVlBIMJPVl05Ec7MNj
cLPaU7ikQylBnFaDNFWgc90jA7CRyxb9sJj3/fEDi9RZzaCrzakLcrSjSsQZMPwZyAF7x3YDxBMX
914zO/SwHKdHNCto5j0ZZTBPzdv0UCrmgzMdaixNxUjwJj8+Vi/AO7ot6tUky/KbKM3JsBK6Chty
oKN9vGDC3sQ6WDQNwSIDjPTTODDunbxmu5YEKV+mjFoiocYuIvoQvWQy5XdEB9kXKgyDc7w3o+Op
sFL3sj2dAKc/WvEzcnyKBYT2zEAjqyM4Tm7eWaidsVD61izC8sMo31QqIyfWBT7suUYbiMHGG1yz
b0sClCOa8q7oxpKI2j02VsqbkvcvZEPhjeWNVtMfS1qUN+qNMW94ck/RtIrBQWRAcnt7AeAt//Yz
flHNYlti3P658lktaCwpkr8vngJyO4xKT3Rcws554y51buvrajZyyRhlgMQsDZvpekr71/cQy59P
mnOAtsbYNM9MS6x5QU0zDNHANjqgB1BS1FqBn0aELJe62wHPSXRbcmh6ctA1RhC7GlEuSVFy6/mu
nXKMxFz2wBh8f89toNo4hpfZmFxmmFcWV5QIAT0cjkoOUrz3fPyQL4nLsKurrTpLZij7PSstxs5T
UCjPvYPJAgIowdCDdRfx+2go020QgH4tAAmb2A0sbN2iQYfdA7v6uFiwQne1jXMpS7HRE3123el4
Ce9/mT9JhxNmVr+mzSb2WMfzX0zyX6zRHWwzMIBGfu7glV6PLjAXYQu9B4TIZHCPlfFYre8s+aPM
sS/qvToK4A/AGJfiMTCDXRqiud5ELdDDukXrXFbmF4DPuQfSzfzJ0MXVXOaSPmV1yZRPPIugP3no
WIBRRLMqXgEs30vUgY6Yl2Qo26sprebPLdQFcy+NGRxbUi9h6OR/Mbq/D44yF6kOtIm4Ai9Ig2Br
tpl0AJWMzcy1S6+1dl8Yo3v8irAdgHEX1qK/JXOU7SgRq9ddAbpQF9h4/a3f8B/NB4sMS4aU3ZjG
/5jeva0/vhrmsfvRbuQWXWkxTg3Iwx7pnmHwtvZ6W/JGmZJMGMNUjMAblh4cseyvMMMfLMZY8qNs
iar6SVkSZ1mY6YOMCsh1cI2lHeuBz1/aQcM1K3WddLoEFYSeK+72I9lhamA+INwzLFzv8HS3s7q9
vBf3mJFgSJHBIQ3frOYKB4sPk7J3hX2wM6zKjdw9oBYZdNa9/28eKWuCUrHYCTMkuUclc2zNgSNN
FDZyWYDQ/MhaVMPZ+xhXJzEWOkIDOc/GyPNGB+4Iahp6j65Ahdh9hnGMnw/e4c0JneswRsN8qDCu
BD3GypfKhNI0kes42+4WrYVA3ThzD6S/H4jVzGo86xwpC5MM86QVEuSL1gzsj5U22MPeWOjyfyO7
GgIXnV3YQX37UFn+iIZ6TkWtRHYDTGI2GDCQ8LWXXx4gcw4ORvJZIl2lpgu8rkiygBetKlMBpBFn
nJ8QFo+zixQRug3Myn5RvB04RNutyeBuTaRLen8TaavLKXkAAQlvh+RhY17QGm5PkqlYd7y7szCo
aKARhpXDWYvCMP2siYpEgktF+M6nmJZhP2GnM5TW7d41NKiXrGu/pp1LEtRtVOIqEqRGgHba9v3H
4J4Zxnk1OFoSoJ33bASikoIAcl7kkYG2DLyfMf/kYOYE+4wY9NYs6JIcpRpc0VctF0Fkem32AXrN
fzEIrPa4LilQytAp4YjxD1BA1RiVuw8zIxEQQARvKx2TDuWxAUfW+10POnjZvwI5M7QunvaI0Af4
BQxS5JPpyGfJEuW1w2hKkea6smTDMKau4AE1D1eJlVFbfZotKVGuuqurEHtlZ2Kc0C0oNIBol1ti
+UNzB2Rfm412vxYcLClSjlvX+qJGUgXHVZnyBQEd26MxrimdsynaMkyUASQ60qCH2BHRODLWL+iR
ePx6vn1WDP2mqwp5WUmxFo0Q4OSEkasL7IXQ69buL6tDVxIKLmuKzMcZKa3D189J7GmjGXJWHVmV
ADRJLbVFuxwvtxljGCK6uFDUk5EPRIhA64gBS7XbWKxtDqu5vIUu0H4jzTGNjHtFMh6vr6olA6YS
pujgRJc7bGVmavtqKWNJjzIVcpckek+Mkf0qvPJfhVlv79GpmnnyYM0YL9rsCsF8qkLz8fzJvGqs
Y6Tsh9LM8jxMhLg9YHcTQWxk2Y21UG7JH203xmpKRR6agtGJ5tRYZK1a9nC3wSpZdDkzNJ9lEFXK
dvSTP4lpSDTk9TgCmtG96PbJM0fv6ZMRzqwmJ5aMUUajKXNsrZVwy4DuLm2an8rb521tX41HFxTo
nMHcY2UCdkuDmSP8rrSJTAwHn09k8gRtC+jc884Dlq3uWZVdhqmnEwe5Ms6zEEOIkffIbIZkmXd6
ZlaQ+qTiO/z6s6383Idb5KtRjewvsmKlKeDukOZhVtX+SzT4l72ix9nC1NcVLrj6FOTFsNIEQLAf
gfMGzJYfjtVsWZ6ZYYLpAVoJ0OOjFpOIpn6IHs4sPGmWlaKH2BJBq1M06hA9LxBfJE62acyjGQWm
FJhyD7z4LkEQwLrNTDlSBqNMklECJARRSWy5njehTRZ3/8Cy4c0jOnf+4XWmFz7x/Zipc4kbgPjm
6Ar2pcK+YQWbwrcwVZ8sU8Xw0fSOJ18ZlCoWr/dNcY/v4WfwmDwkl2ILW/X/cBEoA1KqYpBVIyFn
I0h8PT7z3qvhxoIVFKZ/QkEswtbJ2yaFdfno5IFW+zMgYq/WGJkX9/7kyRfP2e2uA3pMpDeGe6HT
BZUeSVOugcMBTTWvx6OPMnPhbIzYeWTtv2CEBjr1Rqmytp1l6Xp2/kNxQHqAVddZrcwvzDGdHuj1
Ai0H5BkEtHg8loGo/oba1hnlApZvWc2mLklRL5Qkq8pJznHN0NMFYDK8zZG+DbAE9UE/mObhDXtS
sK0Hu3rIYiAWlBDLuNDLn9BNHAaiAEYBCOGmdr3xPMtBhxReMKSzgvGIuSIn33hZ0HmBXol7JZlA
rrOQqEZqHBuiRxMjlg+e+XLIfyDuOk8v5/SxJMj8zImzVRCHpbCpCCXNNHXUNNBPzBwdOLLtR+YX
HgEMPlkBg07FJkCdiThOIrYTtfXMCdFrz0pPM3WUsimTymnYskR0FE+MeSN5T+gcsZlOnBWa0Puc
BKQ6I6ECndp9RfMI3p2XFJVo3z5tW1O2TRRXLcfaJJzFSkaw1MWgEh49MEfnRALpV9KH435ssQQN
XmHckM2y3vjou55qjtiZcrDuMPhgNnvu8JkOJivjQ1kcTRAAZGYA3ouXZRHbkanjzPx05OMgTA9y
cSfOFvb7cD9izikya7rImnnbcFMh2d+I0efK13OpC0F6KGP+JFWGqbfVURwaRlDL4Il+pWa1Xuhy
AZ58xSxmc+bNCdt7UiuIzbqwMKL3j7iiH6pVz/kZz4MrtUvNtDmWwqOqMaJo6v1xlRwmtnUdQ3Kq
zNNOvcM8yhDOWXrg4w3/o3k3OjRMTL9uM8IiQh1P22D1biqBSCb1WHp7ErLEUuXEmow/OCBV1gQD
wHUaUEWpTFkFdso+LdLDkDWmmmxH3VT6X4Og7DROcctMtNIsY9BcY05VNAU7G9AdiBzj9wyjUKva
OPdletBitBz521IP3KiP7UZlLExfU/IlIcoQS+ogDmLWpAcsl7ISfldEn7wqMbhZJaICjg99YFjh
RAcKhjLzmkKIiGEIYf1qRc8IdrfVYYWGAGhBEatrNAlNTpSJaiS9i/mGzw6aHLt5tZsMVBRmhXF7
Vs5FEAVZAAUekGJXQ7lokaiHKJ0UQ84O+cA9qmNh641uacpbPHq32ZG/p/7IFQIhDWNbhibLMt1t
6fd6l2N9YXZou5GwU2klgwI52UUI8C8KIoYpZUPWsWOBuj+639bxUArZQWgek6G09KC20uhYGYHb
KAzY7bXDEf9Di4juuzqPk5r0MY/DyVPDGWKnlWW7HP7vqoyFHxAWb4CWIJGPWJxNAFCt3i+l7NCo
WnvIpSJ1ubrnD3LTB+7t01nlB14IC8mQ/ZdpQLs453NO7NP8EPFe22Z2Z2wjNM7/34koiE2Ip5MU
gxZapCu61OZxfgiix7YCEBBZtyZI1h9QkTUZklNFTaexGuQgU0M4tvxgc83mQ0i2f/DzGAExZFng
gaJDnXxvDHVXFkV+qENHUI5a7snFH9x8mOW/SFA3v9VieUpicDDMjjy/5ulO777+gAtVENCqruiC
xFNWMgFUHF9KIBGVs8XxsCyyavEKQ4HXjIuiAgcRgOSCodLBapwLCHB6UGkE1R4iyeTER0V50+Lo
T87cwP4oZCtEFfuBvt8UgIGXWhMI+WEqHEMmh9LnP25LbM26KL9JXJMai8uo9U0lp4mYH4zgpMhP
jaR4c6SaPCZAOa50bhNbExyRmqEjLhQM2iqnml4jOWPkhzHKt7EcW7iPQpHb4dwzLv6aWV5SomxM
J3DlHHRqfhDMt4Fx31lckL8vRBap2SyHpZYfFKzJlY9N6DTZcawZslo5GOzYggpjLRIGza+AAwsq
sZDrRlhy6WFO37GsaSvkm5mPNlmqmLHAeH6tcPSNFnVt+EnVuZADrWEnT5Hd8lZzSAWWNq9RgW9R
MGkG1F9DoeRWiw1XcH2eHXjsyDQrLsBq0+onZqdEW+MznyE/Oh1H/CZxZX+Ro5iapzhMNLUAufcm
bMwGCfasduXAN9vak6uLMn4qtSlNZha7enCQPZWzm+FgSIEFM2Lz04ZjSYBoHeXKv30S/SwKijiL
DUgg7PddfpiH+1Dd3L5iK4oPEhpiOHS+oyVD/K6cc1pLxqyX2UGcgCAdnIT66TaBdR5+E6Ci7CLt
lSEkBDStMWNpm9cPg+H+MxqEyYXuV1otTQ1XZ4dOP/fB06D7Jq7YbRp0OuDf+vGbEcLogojQyT0W
cyEMERW1s0Qhas96Y+i2qgCaayyq9l4qg8JNVCF0gPKH7AfHC24kt8m2HY0URTZRsbq8T063P4x1
gtQ1CbJA1xIiYF0/59Mn13/8s9+n7kXEt5MMUPPsoKazYyjNvgsTxtzlqo7oZPOhDpxMhW7Zmbkm
UTseEdHYev2ZE3aPf8CCrgoELAFDEgp1dP2YaAGX4PeFEM2M4W5sWDd19RAWFKhD6KUo1/wpAoJK
V1tZhLEB1sNhVUaI5vl/PYPoKFiCewpU4O0duPhHNO74/L3JGbaAfOTfzM2CBMUECnBqPtX/Q9qX
NceJe29/IqrEJolb6M1t7MRJ7JnkhkpmHECA2MXy6d8HT/1numXeppJfVXKVmT5IOvvyHJDoMTJX
VEFvHcjnibcb9nDtrmxiY1ME1tl4pg7X5JBWibpHgJL230n3rbXHDQJrV3VBQEdnmqJ+MEmKYM5z
qqMx9A8FJUBky37e5qotMpp/2tIsFgMFGUcxv2MPJmr2bHebxsZd6XuzpsGxjXG2cJS4903+xeJ/
3yaw9ua2CeAaRAkcKQlNuqXqXaKWu0Lz+cn0rFdqPFYsnrFFfKu7avUsFiJ45CUoJF0LGUzpsATl
ZMRx1cuoMO/gbk0HL/ZQZ2CgofxLQXsRo3K9kSU4TDTXPyXLMixSvSvr9gtz/hyzh5klWxS3zmRd
G4WmUHPPrOVMeeaT/Dnvt8zO8s3vz2R7ruU6Hseq0WsKfSEAfTKwIlRxrnaNmbx6VrObs9b2bWw7
QS6W8J2Y3T9LMt2RiB9u88fy/u/JA6IO61tthpj4mrycqnkaHV7ArayQvkySc62cM5Mv8+AcGzLK
jRBm/UL/o6ep6niuED9RWFnlPovqVakNU7DK79ia+n/n0a6ztfq5pAZ+/2D9dP78uvHrqyoBF45s
BUZp+dug1YWP4PadYyNjVYSjcXA59o+R+7zc4rnVJ1myE2TZ/QrGuH4SO0bAVbJYhsUkftQ5Usvx
uKftKUe5ZSvjqyMIv3k9tgvcVcyMIzevo3WaWR8PXYqMyJCr5Bg5U+yrKZ5PM59UYLpGFJDMpZ8x
Uo4uCrsUB9HWT5UQXxU3sN6xmp1AxXG8Mz3hnbKoy3lQV2kaeP24FcOtXj6FL8stIDRhHPL6Xgpa
NX3dZYizlOu3r4L0uJlfT3tY6A3FCAS21sNUah75mJcOawoJTyKOAnP2ghK0RvFyW+hWmfSCihbH
Y2W9XVgOqFTxrsOQk/M4N8/8r9tE1q/rn6NgGFZPQwnTMydsoZQh686dd0iHz53YIHHrHAsJTR8T
KoYsXm4rk/uxOkvnoaqCzZTE1kF0eUAe1IgTUKn7H1P1rJrHvjn+b3elBTGuMGyGffQ4iPWEWo5n
nud5/xskuAfuQlkA823aXTmyLAVPGhlGPHq0Jzf1mUESH/mv3W1Cq4/iIdjDEiLiwOe+FpM4suvZ
kAgnB6c5mMBtlonpY94C+zM23PqFTXXbsYTunHEM6iF/f02JiM4iZgfdwToZGPGBDzse/W1Mfw1c
nJLi+8SijbOtWY9Lipp45nwa5qotZMgJFpp6L1FdbviWW2fSRJOrCouBDVAwhvHUqI+AWPc7eq65
5bcNemv3mfh6+73W1P2btnGZZyKE0W4xjwWRmQc5HQniF3/CKC7fyW9O9OU2nTW+QJIdGXZAepvv
GNAeyplVNRhw5qdKfMjv+/mQZRtE1h7IBdMB3NLBCKduTqaiEEU/O9Bs7NUWaBkXvyFGSIBxbsHI
U0+HCm97kwpWwTiOiSy+srxugJhWJKFQ/bzBCnoTwpttpFgBz1AycmyPabzAbCy3N2ZoBRcbVv3y
CQvwDrFI98QKK2I+zXnnN+5rwbeCzTWFh8Nh+hW5d2zeWv79wsuoRcmqNhkgV/W0r0QSeOmrmH89
+26jII/KG1a+cap76ywRA9Azxixkbk4/N1U8HuzRHs9Vp6ItH3fFb4eDS4mz5K0dlHiuDwSwmH6I
+ZSFZRod6iT9YCdYC251u7k+juwclSNcDTL4nf1sjTRgnnqiqvflA/dqv8vMwrc8tOuVUf/hl2Xi
6sMWdr64aTqojmSeykLT9L4mnvJTTF7SVJwE29CVOvLgwkxXpLRHxaQxEIX7PguzfjpI4tfJOZ2f
e+75tv3BtE9RFdIx39F0P2YC5ifd/c5RPQehmQcBeoP8vDhq6SqSR8iUwFa3/hT/tDKCCO3O2mou
W2FenPM/OpqKRr1w8lrqZmExTNGHbiiKOzedvrQKqLe3T7RKiVpYg0IgoYxolLg7G+5QzVlox3Ln
ut+SpPHLkR5uU9FhRf55uAsymhZQNY3yyrKykM6Bzbw0QLbBn2V0mE31I1MOdEC9z7rmQcXOIymH
A/O6o2ONWJFM5j2P+4AM7O72R60eHaILNe7BZOhgtA2lc80GCBTQ9XzrLooyX2yUflfMElQeMPUA
Q+ra8FuuRWPOjRJ9ZiZklvD01Mhml7vjM23qp4L0L9h6QzYYdJUgtxfnaKnUeZosjtFQJ4jcsjA2
/khKd0dmv/wKOKtdNv68fXur6uiCkiaKtgvfmNagNE1fLOC3COBBY50Z5Uj2Y43i8OU2ubXMso3E
Hv4iKcKgda+vUmSeSGphZOEgyAzI9ELs3QqYerlN4qAb8wh7zbJuZybRiPnlXN0BAbc+OZVE13CS
/Yiqbtwl2Dr5O/Lj2bgIbjuup2dl+WCNyiX4rFaeUWf267nxrf7z7cOvcuoFEf2up75PzDkCER/e
oBMOZnCbwIpb48DRZSiMwSd4B1goea4qYbIsFFPj7ZzpqV8yaXH1lKBmub9Na3kozeEFLQeaHA0e
cLA1V01idzEZK+g2V9rfmqY7JX378TYJfSpjUTegweAMwouC0dTiBFEqRZjEhXVzfSd54UcKQTf1
vTYLpIVen/qlzF7mAlDeNP9qDSKIx3HHUIAYzDKQE8pW3dY3rTzi1TdZ1wxcWy4KdRwYHF5m/zmn
8ylH04RTYH7J9ofxc2EBKdhUO9U9Nk0LZibfhVV+c6ArMyfdcCZW1MTVt2h6qYvQdU5i9MGhndC5
oypnPsmm6sz6KvLz2SgOYzEPx9uvsvrwlgP0NCQFABCsPYpMk2roBjxK7Yo2qJIW0YdJ5l/X6g7a
Rv6lol0zttdWvI89uGTJ0RMfaHsno5fbB1nzaa9oaNc3pK2X8wrXVwzPKXwqC74XaX7y+GdEeNBM
bZAw+2QApOY24VUxtbjpucvOG0ufz8l6q5E9urBChxxpcU7U9+6ZtBtE1jQtTvcfFe2dqhJYwBjT
ykMjdS20YYzdPs/T7NRUnZnvUmXO94x6zR9iEM1d1Y/GI7Jb2Cht1ACcNiIRcNH2fimiaMP9W2eg
/z5Me9q8LRM5lCIP2736aGzYs1XxvDi19qa0b6cIShBtm0T6rVvvpvE13ULL2XpAzYgNTma3DQfj
9HG8j2NAaE0/W2DdejzZsEtblDSTQWTnJdJAY+08HmLrYT6p+dTYvx7+XHHK8hEX7nDXZkMvYvDj
2J/ruNrR6I7n2QY/ruoqBHC26TooTXLNdcz6GrnupWe3E1Hg9geoS9H+8PKzLL/fFq9V/vqPkt6u
ZRXdjMeHLTfZcJ77TyKlv6OcLihookVj5O0nC8ppJ8mjqT6WW4u4lst4Z1wvCGgiEhdKiE7gsszB
hXY9F5jjLNhHQb4sjknsND4WzNy+tfX3cQllLjD2TT3TTkszEsmE/tZZFe1xbqP4qS2iY+xFfgFl
BS++F8+3Sa7KKpZoOyhReHBYtGssoQbBEIgmaudr5t23VPiusdWBqA/K/uNEXFDR7nKmHBhaI4Ul
GZLQGYNS7AaZ+6ND/MoapT87LXbNt597OKBAOk38IWv9TCJmUcjjekW7t11gM7jYSdaMOxstWZ27
k32EXEv/mZkY/bh9KyseOUodS/nexnIGV0+OqlEt3UD43rRKfNpOuyH5y7bPOfmze6BsKxRefQMK
X9G1kYsA+P217KedwFH6xR/nzQOBWTp2vRXUzuBt9FFtEVr+/ULJKDaSrijhN6F1IHDZE+sQacTT
xuWtyv7FcTRVllhwznKK42TkhFb6fsP30Wd+/mEmPAoCbY7S69t8y8UpjBadZ6LBKWp5NmsZmPIu
k33QFSjBfJEp3cXd/jOTW/Hg+rE8B20jaKJFve368sq8qFr4nVloWU8Oix+Y8jaM8irXIcn2fxS0
BELO2IhZBNiA3iv90Wa+lZJvaXxvVHXu8yQcnS1HepHudzrugqJmECYZpdW0jKbkiXGqaFL4Su1Z
L+HZxz5WBp3ocCdMspuT/I+23soA375R911FyLFykjGct6HyzuqKU1lvWNVV0/3v+Vy9INSIFq7f
iPMB5NPv5/gjT50PnUN9R2zNJmwdRlNxfdKPXrZcZYp6zcNW2Lr165pL1RsdmfMRV1Wfx+PptrJb
FyiMU2BRMYonqJFcc7ZKjXKYM3x6WfdBI9RRlXSXTPOdnM0/09LGBGjUfW68/nPSJGHSb3X1rx4O
G4SRU3WwY0bPa/PBYIa5DMa0U976FsZVPsm6GX/cPuZawyXy1+iOsABBglNq2s+zksLOhcxDZD6D
GdXyEVDus4uoMbaCsrpHC103Cd85O8OXtJv3mSKHKE9OXWb7aOg6TGZ91wjzMNZpOCT0++3PW7uE
y6/TtGbVyUKkI76OtLkft9yvspfbFNYcGkTzZNnUzOHoaQrM7pmdVTVmgYr8Lm7avUjrgxomn5zg
HSCeVyfpiN1tmmsezSVNTaVllMvSYMudx9+FcoI4A4ZK9SXCdWbtz9u0VvnYxKwLGiI8C2ZCExLl
5I1gJtwnZr8UaCAsau+ujMevmXKDWdIHR+3NJt6Pifstzcot502fz36zS5fklxe+sEu8FEnB4ykP
MUfmMJ4dUbrHuFp9VDV56LpPsZHsRorG3ea+RoVIDonyGyQPdn2yS/rmgCbOgwffa47mwJFbuybW
bL+5DGZwvjQe60UcM+mGpHBxOeZ0KNPH4kvWbngXq7E8FmNYDKfj6BTRKr1ZRu2m9BDtljUWm0dJ
oNpPplsGRUw+tRzQMlG054AEMtSGx7FWzEAZ9j/KmgYzc2CNKotA+Q6zn7aTnwyPsnsdq9d6fLXt
2ScSHWb1vQG30oycfbulXP4/Z8d0H2GYg0Ct+/rxiRXzUgHYIexJFbD6qeRyacgN1DQHs4Weda84
x919k6oN7b0qYcgAOVj4hj43PS/eFe6gVDzg0iMrLFzMxbR20JeNz3h7rNOtIcZVNrogpzE5Gjjy
Btix8BjiT9lQH43kyducK9k6k6ap57ShZun0SJvY2Gdbew+N+d0szth3e2dmxf622lglhhksjBQi
7+zowES8HGpMyYF3rMYL0mHfYMWMIN8qJPLmdMMGbdHSbg/gZVw2Sz4olXvRIp5rf0yG3yP6oU5d
bUjFmvNjXhxMu8UqG2FTFmJJoQ4GO2P4+oB23yCHLNy+wnXNe0FKM152qkhMDAuJBfqjaMr7zLqP
XGMfizKY2A+4rkqgV74Oq0pteHir/OgAIdZBl6f1bsB1NmhDPQmla3LsRR1+NmkdDNUGkVXLiejM
Qlna8VCvvBZunnul2fW4STPhRx6fW1HsMgVlHh069QWpRL8zyUauZvX1LmgurHRhTRi6yyiwHvPQ
a+4K65t0MGVtF0fA8X+6/XirhHB16ClgqIW/abYLQhh6w4bDroaJzsfpWE5KwQ2q5l1LYs/v+nIj
5lh9MI7s4D/lZx2JI+nipu4G2KE8LnzTelZp49Ot5OCbL6cHNiaaV+HTOvBp302mEWwT6ypoxcHL
dx1v+7uIoRzrVmZQ9Nxvaf7cCFL681+izY8V2imUeUiK7DTHu3LiW6Wt1Tv2YKAsjH7jjrXHbDqS
970HLm36x7otZp+Xve84894WcAJuv+faBVsm5mu4SQnCY41ZYzcq+8hy4AWh4xSklHpWmxK/KCr9
fi+JaAdyLNK16ehi+j+pdo08F+jpun2MNVV5SUHzHM1BDFaXULxgmQdW/7epjthF53eo81oY/rtN
bO19LIcTLKVB3RGttNfCNnmItGO4b2g+KYNainM1Tndt8mj3kIbbpFafxzVd2+YMHc5veJoX4lah
hQROAM/DjIqgsXayRXfV1gjgFhHNEy5YNxUJxeW53rNUWA6b7vMi/x9PohkzJzIHltoMuBbqzA0z
oPLBaLYkZ5XRLq5LexmZYRioanBdZAj4qS42zrBw0Ts+RqM7xbPDb3O1M8y9EK43Y7JQ0foL0qtB
M2fPfe+cR4sc27L6K068DZKrjI1ebeIi1CbosLvmNWUpI7MRi4ZpWocuRWuNfZdWqByi0xlJztvc
tnp9FO3DJkPRG+bkmlhlO1HddhmG80kHW0zYcOTCrjZs1Sq7AcGWYRgU8046T6vClokxFpgbzDwZ
CKt2Aof2JuzxII+3D7QqqZRjPh3GCtPaWsZqNITnNgQjit7gHCrnpUniw9hnPhOPtwmtn+lfQvri
wQ4dqywqMeZWYQ9Io8a9NzxnPd14n43j6GgTddciZprrInRZ5A8F/9Hwj0le7wsa72+fZ40TbLJg
3iC/6L4boM+mMm8dGhdh3M3ouKIAr/wLkwlbDLfG3Q5MO1wypFqIfm25sp2+p7A+w6TuJwMmtoqr
16Q3PzkNKuNF9Pn2sdYuEBrb9pZRd3QZawzOhyKOsc2uCOumCSR/FRayJ0Z7kMPTbUKrtdxLSpqq
KBjGEAbSFqEA0E5gTQk6pr3WfWodTg8x4Vj1OjXdnRNnCnMY3mtPozjobWIAe8cLhVHToC3s+Dfk
4fKrNG1ipFi6OI6Qh8p+Yfxvk3xHOS8ptgDU1qSBu3Am4GFjNMPRDm8NskjQnAg9klV72p0XazJ0
W5hCa9oYEBXo00Wf19LDfa2taM45QDkxEGiVbezzfhf35TfW1efWMvaiR046NTfEYo1/IBOYFnA5
WqHediZfmOPGjTuJOmKBQcrZ9hP10bJ5YPZYQjH2W2pyi5Z1fTw0lHXcXcbF0G3zp0z3fS52MRIC
UTTvbjPrmhQizYepfDTsWKbetAPPqSTG5BahbY2hcM0wArqV2XbHPKeHKs82emDW4iP0kmEzOJqg
0dGtKWXHbJyq6NAEPRWA0qI9fWzHP+3eu0/cexstQPi/zt5INzS0vjfkLeGGPjaLYv6JAXZEk30n
yeloJBizdRNklZLuKUrbDxJJgoLbR9tFxnaWQVGKB1IP93SO/HRof0P9eB46spFSM4mnqztrEulk
MczhelN9Hmr2RyHsoMrUidVb1aFV7kHmGk3LeFq0fF1zD3gyK00X0w1ynsLRGx4ZmgPV5D7wTd97
hRSqMcAL4mjOR1ivvafsJFD5JzSac/mChXxB04+7WjL0Czzf5tNVQogE4QgB4gtTbNdnsszKlTXD
C9bmg8vdj7L4KaezQdmvB50uwaQBgERME3kOLTvntjxDWgxTFI5B7mK0NRakBer1hi5eUZJXVLQs
ZO2MScsVJicqpK0Ee0pdYECXv+GyXlHRtIg9dwn2BuNxlDI+KPRkUuOzZXRLgVB26S5iXXD7kdbk
DBQXWB/vzQZor1RNw+Cm1TLBw2jv5zQPvOyJui8ThUWv9iV2pZWx8mvyRwyYOQzo3N3+gLV7BXMg
pY+8NeRd4/zSk4YaSgI5d0a/Kn4i0Pgd8B/3koYWbrYUlRGrB43CqXyUxm3u+G6xUeNZPQhq/A6y
ALA5en9HmueoRVYAsxHWTyaRimiehLfVbLEmUxYBgAlHaRwlcu22+rkmqi7zMpxTpzz2E638qLBf
K1J/AKJWs2FpVqmZxATKASqIIHctwb1wRtfLOGZD4vmusTo/ruvPvZ3spNzafLJ8uBaruYAOgapF
dwwmRDXGJy5AG1MnLsPEe8Zm7rm4E/SeDSdbbDjla89kwY4hW4MUkqePotTEqioaGTKkdbmXUXdG
fvghU/anX2frSzKauhgF9VCQzcqwnREpHbH+wxs25kkWyXx3ZRcn0a7M4u0IpHNRhoPKfVP97Ov6
t+4K6GUcnTKIABf+uPCf+jYhJetxCFq/gAD1non6efueVryLZRb8XxIaQ7Ox43OKSdjQxACyn06q
8b1uRnvCPkvHezY6O6Ou7o2Cvtymu+bxI+eLGSETpRUXqaHrswEkPu465gJko2zso1cV1bFK7d5P
ow44+IRD9cLROo6j5b4MNsMIcsWCTAp7zwVz7lD6FAGpJoBW3v6wNZnDKDZD1zcmHdFsrn1XMySD
h6xtaNXT0fUYgpH5MNkP5byVF1vr/sZuGmDgLW4dTPQiKhfPO5qqRUAAUTCFezfx+jBnd3bN92zw
At4FBKXUIfVOQPoJ4o9e5x4iNuymMv048DGwms/U2WqWWmNpABMwTIAAHgDZ1OsvaiagR8RpWYay
dmufN04cJE6kNmzemgq4pKIJTjMMVqls8Nw4tg30Z+MGVgIkSB5N1eH2a66aV9hXDBHa2IiNTM31
ieyytFJzliWSQT8ZNnAMaDOr0qVIORAgGN1X5mm07rEZMqg8dkfr8TdUOHrz+AJ5hkGTt5H8izeu
4kLQQjYlSpfnyToX39qq8jdkeO0+EdcxhCI29jnpeY5pkED57mu8Wmvs0vw4N9EuGTfCkC0i2qO5
YwHoCIaDlGhvg//FsX/P2gLXWyWCZANMEWA7EYNcv5ZHotbO2QgiyRNyAkHdPEg1/MaToB8GTaCo
NuG+NM3jDcVcwuWpMJDflj7LHyolXi0XE4n577gL6JCiDmZYbY6CwfV5WgEYuq6rq1A07VFI48dk
/WUW6T2E9zafr5hvWAjHhlihiob9rdeEJkFS4C51JVByusj3KuNgdPGZM4QWYti5xR+3ya280xW5
RY9ccDXrogJ5sLYMeT/5UfndzFBnKutf1xOYyH0rNHE4dnr7bDQWNUkiAr5GT7Ds2mN8St1sw4qv
tTdQjhnG5X0cTEwuZ704S0QScPRYVWFr8OPgOR+T+Lnq0weK8dW5rXZl+R2ttIEUjd9G2D4jjSDL
uw3pWlG8KKcBRfYNRRQNHtcfgUEKmad9W4W8rO7KpjnLLejdFQ7BgB9y4mjtXLSRJlqoWvR5L/Iq
bFrXr6PHxDnGsfTtIvGjccu0rRwHyWq4FaiT2YzrAyCMxpKzfKqQGjHteQfur7+5SYKQ7TYfrh0K
VXUXbwci73q6B6eP5nmyoC+8DquBakve0UGKg5KO6UcV5vz4nDgbbLlyOPjiqDDhdADO1mH5C9T9
BgWQttDNq30299iZIqzfGH3H1Tl4qmU80tbDss7EWhZv9CpMYHj82FVGdk4Tzzg75dhuSMDKJS6v
RK1lmIa5Ok6ubEiPpC7qJSn+gwO2S9tnp+5Tn87UPkiZej4rO3sjabB2iSCILBpDcQh4qtcMP3Ze
bxSRrMM8ar4bydKi7kXH29yxoqXQdI+Bd2TqMPmowyGmkUuaMXHqMGkfOKA3Gg+LEjD+8etUkCPj
bw2W6JLSRDdzIyFLJprQBnoum59REm6M/f9GQxNeEY9Wa4usCfPSDo415v/MbKMNY+1B0DmAqBbe
kkf1DFinJqvlQ9rAKooTn5vXQvzOEDegmjAThjY5vIkeZNqd6Ta9XTWYZKbHmBk7s473fR+dbt/W
wjvXgRkOQZYst4PQAoDG17wly6adgeSJIJ3GYeN8o2bjN9iNqtItwM0tSotoXdiOTlQ5rHtSYvTi
MxNfiwgzdvRDZny9faD3b4MDQQ/gaRCsvXubVjDaTbaCdf9hTn63FZJv/byWZqiA6xT38IhCI2M7
l+1kRjdkZIuC5nI5NU3jpMcBhn2LHUW3b+e9mCNUAd493CsYHaDlXj8CGhamrqL4/CY6Mk/6XffC
kw0duUoDuVpkDWwwlt7FTWqJxHDM8ALNE09fAF1MrOfbx1i7I+iQf0noDrbVtHE9UnAtn3ypXgBA
d5vAe2YFChUU7iIWMJi6WGBtTjLljlmGWTs2fkJJHzZmhap8VYlgNIZ5w06+uRTXcnhNUJOOahww
lgQomrBRAZ+OVbVrn1W9b+KDcU7lg6k2GGHrgBofx1I6I0G9MqRlZAfcqaO7sTC+SoLGVLspmg2N
uTDt++MBBQIz3Awu/vKgF8JfREYie3vG8Qx72MkOo1YO/ABzaPaW+ru2u91oloYfTcOGfntvsJd7
RYMLgXvlYnz8mrCK5pTZEaIktO0U1aGQ8Q47AaI2CdLs6TbPrJ1xqR8smOoYoNLRzjE6JnppwcHy
WBMWQL9j5TnC7gZeHKxI+CVnPt1y6t4LAqYLASkEKwGjTfUVcWVW2nBySBva9mu3QGxvtFKvXN/V
72vXJy3BhszG7w9jisTDY+SL+EOZ+hnfuLwVfoShw7XBA0GvmA4FsUB0evZstXDq/x7yR/CCi5m8
YjORtHqghQzAteHn6LtPiqJ12TxGbZhQ91Qx4KJ86Y0ymGt1zt2NuuByORrTw4SDEBwFxEp6G3o5
IXq2SNrBtqZ+CVgbJ0E08fU2160SwR6SJe+5YL1oLlVTGnPMHRCJcV+leFH9IW9fbtNY4WzOL2ho
LpWBvfeyj/MOgDIk4Lk412huHbEmYkrJPqle7SHzx85KNyKWVebmDC4vfC1IlsZ8jXIiOk1FB/SR
T1I+DcNWzniV6RDN2vh5ZPL07Us5LzFMV7ZdSOqP+RghRzPuoJFGy9rfvsCVk6A+zFCWXTKF9ruT
yJrY0zD2YQoIh7091Oqu7VJvy4gs1ltjOPTVIGZF5RsdULrV6owuibze6cNJzkHu5S9lwh+UaR6G
rPNpMXya+uKTM8uzmx5pdjb5C1Xfbp/0Paug7QrtPQsaLeI+XdHDPqKySW0F7JRI7hN0FhyEYSEr
bA2R31hZvk9ilOax2uTOHafi7jb19w8K6kgculhqgVySLt1dBbewq7kKMXAXKG/2c3KEefcruhGS
vVcj14Q0e2YqLqM4YirMxEnmh6E6DBjtiR8MuvWmi/xevykq7TBcqDYCqxhO+rUBa9Oo4S1VQ9gN
os4A4p3XZ2JLvpcAzg3SGQiWnldEAbrPG78aY/NgkLY83r7X90oGH4FpGgS8iEZQN7z+iNQsqOjA
wWExR7sxBoKEGH2jcTYEfuX5kJdFdw8EBUVDPQE9RpGc3AFwjHzYi49tvIxKhkklN8i859EldgcA
KLZGIPhxl8+4cEZa1E5yljVAFXRrcl/Z/fyQGJh1slX+vWNA5aYTaU9OPn1GI7q94ZDoixGRqAVM
K6ZzADGHpnCmH7Ka1czHkpmhC+CiycEyrPlLlT/kfw9il91786fJEj5RQdQf3OzcfcIPHafoi/op
nc9ZdEdoGmxhsL2/d76MMQNlEXOJyPwvF3ZxIYUlXUwUJ1aYjm21nxrSsCdPClUHbuKWGMyrUNHZ
UIkrg0oA1wOQzzIwgafWy8Oqt3LV5TPWGTHl2xg9KzwsomTcB6ip79TerszZfprFvqG/ro5RtMXO
EIweIhGGKb3r88amyMs2N83QLgxswcuoG7ZpV3+5LTQrt4pmIHRyIXwAtqmeK6rzRqH/PcatytS8
I4o2hl9iHM/vbQTaA6AINpTSeymFDYM/iCayBXtUz4PVYh45w6LbENOVFiD7KLC0fuSN2xQPYixT
vsHJKzELql/eG14YKvzvyn9lg7qGKFszJHRX1IHDsM3Nr+wd4POx4M17LDCGM/6yhr+mqbkiRERu
M/DSfAPDqIaP/a506wAY5LffbkVFACUWXIlePKCUcOuaQ7IaQQUyfWbICkc1wex2ZhHkZSMRt+RZ
XQbo18XeEF518y5OZoygFQagG29/xHsjA9/7n+ERYEC8w3XG4jJujIbCRximdUSOie9GYJ4dTNGw
O3dOD0PvpBtiuUZz8cEByob8Capx1wcHUP48Al7PDMeJhxNNHiZUAP3S9hqs+iBh7ImNQ67dNLo1
UPBjaJ8DxN01wdywW6cDlmEo5fBXkmBYEWiTVoEWS8BOnqTIAqNs/TprNrh3RVhgBSD+sK5og9H7
dc0msZp0hM5Dl6Cx5+PQfS+twgs60appw4ivaAIAeMCIY/4HPbI6OrpXFHA0sc0AGE/xp05hjD2r
9z0FFhF8k9s8897ThFVD/RRpF8wRvAPNzQajahQA4bAJwEm+17RRB8toyMblrVNBohhNnZB7vS8v
drH+2YQGCtFXnfrFVPWnrBq2OsXXngjRO34IbIHC4HKtF2ZpGLpyyJmwQ54Xc0js/qeTxF1Qo5Ny
Q6usU1pGhdF6i9LIIhUXlCpIWiay3A6j3P0xDu7nye0eDRW93n6cVTKw+nA+4KIDM+2aDMrRKJ/m
hY1GGwsAPmPsHZdsyamqybyRhFtM2LXbiD2LwAEGlgvWiL1j7zkhrtHG1AImfH5GY1Rg13/UDQkK
9dE2jCP+/PLRUJGD1jAxtcQc/Wg1Y1bSoxE/7Mevcs59D8Nt1hZszHu2QxUaHIcOTOQumb5Tmjh5
6gIgnAJE2cGIejV9FXTMNhTSKhF0XKHQsqwy4JpCKtMG/DzGIOK0PdnVdYmy38Arnv4OIYCDQ8hd
VJP0kRivz6pSujVdwDXrwJIF/J54lt3fv/oyeH7US7HqBGodc3/XTEfmxhFY8kmxELUtyL71mKpP
aoIL5PeyNsWnXycHviOoxaEygsD6mlzfRQ0w3RIW5qzpfcXUZyfhJ/rrUB3ou/nH+VimRW2NzNzX
A0CoUxYmRh0uVADC9svpGw+9nsisYVsPmhJ0eB8vL2iZGzELVZc+I2iJUOVjf9c535rEe28eFkJA
rX1LUkJpX1+ZI1D+jXjGUFT81mbGlxIrjgrnkJpbCYI1Qi7q2bAMDrZN6RtSm6EnUZUAwpmWXhAP
QOiNMdZOgOy89Ty3Kb1b9TmgRZP0BM8D2Ky91X2zebUbeqBh8i3b+t5hgaPy75mwAPL68pKu9hCQ
gpIdPZhl8wgspspoH824RpC6kQ1dPxWUAlbtAa5bj8WHGmI817g/S6RJIGMrOTRV+rEsSnkvebsh
uCuKCM1l6LNAlynafPST9QBu7wsywGtIUJn3DTN+Yeh0/uu2vK5SWSpl6B2BB6ZPXaeZ5UbSqi0g
E4mq9qVtNUcTzt8vmz7AxL+1beP64FtqPF5XZhdXBQDiO5bnO+FhbCc3iB3U1Bz3v3EijIAAegVz
IOi1v+aIMrVMObQdPDsnVQEwgtX/I+1Lm1tVkm1/EREIAYKvVcWg2bKwLfsL4WEbxCQBYvz1b+Hb
726pzFHd7j47Tkef2BFKsiqnymEl8D9mhqCiMXpuP8ufYR5gwIe/vwoZALvbG0ZYA+oiSs1HTFhG
tp6FBrvPyy/pBnIvjDYG2GYyEoh8h6XUAIgvAOjRqkoDUvjqIxbGsXIKdz5T99NTKTg6Hh8PVYRB
BuCs0WyJCSu+DQCV+7hI6onixYSt1/U8Jx9zb05yRs7kdaNR6kpsJ+CRzwT8IjqkNa+OUppOzqZy
AtFwfmHsuCi+F+7y6/5Bcqr7iwZ3XS26UyIkYxSPvb0IgmG+b/LXb3Nh3eQyO8Z+gt+21+18G8wj
sqCubwnI8ImjX2Q4FaolxS9NNNp7z2uNnMi2JXPn82FF6Mbdu0xwXj9++iqA/EWNC4kvfl8Us+FS
luwwsd/WzeN2/vjpWJKzuVBAf1GRGPz403sUh5D2Sgw65GHifDhGtp7YxbxnbyGdz+fk7FokI7U1
pU8R2X+bcwGrfB7jF6ucwehVuYvlYiAMqOaXHkLeuELuBj/0z9z90mRf///cLYF7RZjtkdadR+zx
4fOlsymVXr/YfYkfv0F08Q5L6pEN17kQCS33VV/okuIdLmxtl2T7GLJH55NYZzKhPlns2LNkC2iO
cnlFk1PlCv21vh/5ipfN5d7ZdKtXg2ysEyu3C9qQ/V4me/f5Pk2+Nfx/ru+KJqfax6RppyYybR4L
5+hPpT1RvyaL0xeExQ3Ybica/xi3V1cEOX33mwqH3puK19BAJQpjrk+/IkHOYPiRX/JyRYTT9iiY
NkPVSvFUKj/4j//toXHqPTvpWYRHg+KdGaQx7q3aaz+6aOUmjvtEi6ddQkUkuSfpr3vi9HvapNLx
gtDA6+gpQWb/8Elptp7Nd+4CfRX2TiiNnPP8RZDT69iskOQ5BlOP6V/u9/NEkDTgsV343+e72WZ9
V6jyEYK3XEukpCf8cV4VtgiJy0Ti8DO/dEcefo0bxIGs1T20Gbsd6Tol6+12680f9fmfhwdCrfd3
kF00hH2JUqHjfuevJPKdaKEUllNpAsrLQ8vWIbXn8weyMshrQCn9EkgJD47461A5CzIpq7LVZFxa
uFqyt7eSBqQlD7rnXDpC3d1X8CE8WoHR4psoigKTD7Wsg8GlDb9a7xNWOiFDGWby3ZFm6cb7jgQs
coROQaDkfHdKYZymCdruFe9iP6/X4cM6dm07IPNHlTmrmbOiE6qwgrpfu/s2U6AZ/LBUAIS8U5xC
FT+8IwmIqENbeImcdUE7QpFkg+tZs5bZdk8enQdiWdZi/y2MVMbDryv55OzKzEiPQdZAYpZv5Q6L
CR9YwFxBjPAPSoAoEfknE5PPnM3vj9Ekmk7iKTh6sxPWQyjnD/Cli4ic6c7d7abk/hXxQ1//UoS/
FDkHgCH5dtINFJfJ/K2eqxlF4FWvO+LuRKAK/xAq/KXF3VdxrIJ2AnhRLyXP7G3CPPsRluXTITSx
nva73ZfgOH86ZH9bs78EuTvz1UkW5HoE08w+qsdtD1hxhlX3NG9JT+bY3ENWpLXej4eFuw9C8h2S
ZDc8Pdz+ISbwUYKH/bhr+vs5nKcwm7M6iUvwz2K3a0g6T/dMtP/pH+T0f4nws9+XPPPT+gKeT7F7
ftEKm7hPC/e5Iv8dMz+ifBVHG0o1u/QnMKN9xB71aUU0QWjJz4HwsvkjT1ckzmqB7etpOPWe2VaP
rIYtFqwhbt0QgaCMx+YALvmX3vGokmmShf0Zk4zelGj4c2gsvLEmDWMCvyO8HfX29VFn2SUKzyC0
lPbh3q8sn7jBfneUyVJA6h9c+V+eOFtybgFzf4wG4V8fsDCddBRsncibbL2lT8ky8HZnBMuUJptX
uo8E0zM/iYk7qsdnYprKSH25PA6qd7Df7Ln3Y8scQiw8W5/g7/BHJC/jfu4vx5x9qWdB2c8GmhV9
1helyjYLhCvSw/LLFYYrXMPML9nkTMupq/IoPkM2l8uOrm2J2PbcqYlj4QG5wEP5vpkWWA5+r2OT
N3kXmaDGQp9Mdpdn91vEkUg0pwPHV9qGRhYgzsgDR1g9sFgPfeHeeYkBvEwV2Q4hrSFWuqZ1Qv23
nQyavbZ1YHBT2F9b8kRvKJE/5fP33cXXz/rPLR06qjvrtw/ikYeX19eGveMBLrglIVtcVAkMEcDQ
xYPQTxDiGXgb0iNLKBPEVT+FwjvKNeWsSGWGSSb/OJLD+jx/+5AI3vgI6MjMcohB3iPyFCJg6AhC
BoHZH43pkNTXgIAwTHhxLGqYTptO1dMUD4TS6ndsKfj9wQf+Yu3q9znWdCzBTIGLjsDcxAsEqfwL
kb+6ueimRtX3igxnHFXYYF8b2HhGMDxbb6zhcX1fZ8cfblc0uNCqNo5+GZtgJSUXG0ZibR9JvTSO
LPaideicWSvozBFS5AxgGwd+kKXZcDmKc2EHk2CGu6V40bgi9zIeOF5xxxnAY3WZYbNeOvUKu2DD
TbWrImFPe3f3Lcqq/gzl3hMKLnAy+iBtVBUnWYEOs0Omryyo707ElED4+CqFospqr+rgKcJghLf/
bkjwIRAKgeD9RCLXlu+czZpzChLPa5XmTzVJMFNt2EJrPujJnSP7MVVXdJQ4xxboAHQ6Z3nQnbd0
IbUk27huLjq08eDpryTwPS6mUaQnX8PtrNcRmmAtRBUNyeFyhXk/0eFxxiHxpRxwtqCUWwe2te2W
PGbLz4RYiHDp8vnk3r+scfdxxRlnJbCRCEtGzzjEKUnJAenN+ePjjD5cyMPq1U2oQYXXNmRL710b
ZzPivG8vPno3vOOzLjkttVx3Z3rpC9r5BC8/IXOcsTglQRBhtn8wFoh4ZwTczZ1HdajCWHQBiyHw
Wj/ACvd44yxGfvKPnaSDIFbQvS3XW3t+If2m/KTu9273H5wkmh1QMEN/ylBG5d9BtW+ih0+9IJwZ
YI7tGVF3Yc5qZYGBAuPlvqD8FPtuWbslxsUzDYYI6kmcQ6uXB6SvkNiZO465Q80E/wg85Egm+pbY
IENXqm1KdQ7Q8YEYUpykX2F/VMjmxNqU1VASEpEbRO4eb5zHz0u1qPsG5LCA/cI6qixyAtRgNluv
MKzjaS3eMFTgn0U0OUUP1KyLo2Mx9dCxl2bWCbPjjbxHt67g3n5HM7dHySl4mB3TpJ2AN3bAywgg
L0er7OxFZu1dt5eEYe9v+3VLjtPuSSSZk6YCW8vDWtZJ9i6voGj3efrtw25pcGqdFfUxaDAF5+UN
sw8hVR9kLIui9D6VEfd/S4ZT5q5oTwbAR6aoTixloABZp4CktNuqFa0mCDhEUjhI2T0p5EKAmRFd
dKkEPTbdrgsvlki/Rj5MaKUEkse/groeLbKF8nNF6Z/iSSRww7HcYYNvkzojxOj1HLcTd+QAIYAC
I3L6PNRMtdLwcSagJ5Bv/v0jmabSn4dTWz8f30O7echERl1wL1POOtRBXGJiFQx1u8My8tSG6ZKd
PJ+RWFgKJHskvL2ROf7ZI2nHWdoboPW8ZhJZE39eUzyx9g0RpcxHim+3pDjDMAuVi274ODh07kcX
Uj2EoCPKBo3kJ2+pcPYgTE/q5WSAyvP6UD2/dZZJ+vOiYoU+PBz3FtXJa0LIRnpdrpfSdr1kNN+i
bozKz3/rL3m0Af14Arx5Owj+USeV8wfAVwisXHEfhkhiOMsRy4lR9R0cc0NRE2yi+YwC0yvTCaNM
IP4CWzjljEY1iYLyEtTIUZIlO9cEveaf8V5kmgRKpg5W/8of9yUAEJtmEEuNrJnhmOTtbesRx8Ha
6JA8CwzvIHl3LIjKhRpZ4YcxcA2n3qENLI0UK2aSACgalrarw7W47qEK6HHRRqmcCiUEOBhKEtsw
X6xQTZ1RNnkwWSVK4I0UCG70gR+sk3OllJPhJOFU/DeE3Cdib+co6wTz43yF3iChtxT5MR6SdVb5
lyBvwB6DOd6uSbpu5lQY+opEhDMnQZkb/qUHlYo2i7QjSHpdUkKkJ82BpUShQWSWBZEG39Redp0J
bHJISb99NnY5SlWVMBU08vC7vS4u1CjC08VvmnII6A+sR8arZb6zjkPrvsiLDo8zGD2WM14ac7CS
KemXmeDXRab+11jaOSzkugYX6fNJJ8bieKalMVcxS22br6bIhwkuhkdQzsqyA6L/z5nVTH42beWr
Uojilq6o4CwSbR6ELjISwBhNQYqtEdxOmC2vSzt/hScTJQVHsv03ksAjvVZdcUQ3PUjp6Bk46ECs
xJ8tqlwlmQcLeV9kVuvkUN9v4XNIZDT4Bvc808tpd4Y/maLMsbYVC/1cR7yI0vXMMp2qJlQhT7Si
Z5atBcZY4F/4dRpKFldxOriy5GKpPfUkmhhM60WvIeFNcuZj4iMkrQrQ6QZFCxmeX4mNnCVCLAFH
I6m225vkQpJJ2XfptD1P0bHzvMYIdfWobfo3JNsClN6ECbeREt8tOc6EKDUmz/LhAYamiPX5wyBD
MLcUVrmHr77jNPkRfEz/p6msgUxDnw+zrc0Uq6ksFKN6y3IvGr1vsEYyHbdccXFHoZy6WB+ezM/a
BPH9sj8T2Wko0EcsTJhREhHXnTFDRHZw/Xe45IF8g0RNgRk1HCa2LJ19SmUSs+/AFkXH4wYZuHiY
/0QdgG8Xjk9tVDRxh+C4otgcIO3UkoqCqnFe/tLgwpzanFQddjgOxmvZvlhIcZBvUR3lH9I2f4lw
sU1upEXb+yByGLpASzpPKZqONug4WmSO+x++X/6S495Ks7gBxkmHKGC5PqzTNS0Z3SONKDi6wRj8
loK/VIaA7ioc1fVsqvdYAOw9n2UC+CuRhRgO5d7vc8aovihGPCnw+zF5Xk/ZZLPBG8wVdmiNq+xf
NjhDlJ/q1m/bHwEo3027X65t/IMm08uXSbNNfiTNinYuvJlh0+/oSaDC4376L3nOMHWz1FeLCuTt
rY0OaAsTwIJQYKQTebASf0lwcc0xy/VQ1QYOD3DQaETeeh6a3gLHQhM82koX3yb7FgjHuMEF0smA
m/Gz4O9WOqRYbQDy3ONJFJJoFW+SV/mPuq3mmYV9wP4+coX9iyMniSEWLFEZIOwAdsmx2WqpGfh1
L3udX/bYyzUNXoP4gkXz0VlGja8/KquTYXbu0VSwjA6joBvESP/mlBXK9dgJhQF5bRiKxKZ7TtPR
JzbRJEmRvXO5i5KATDPLOL3cl5mRl9LQQgJIFAxRDPtJb492dvQ7+VTmitfGnj7RyRE4lPcp/Iz+
cLoHEsNg0P8Mi3FsGBomDJS8UBDWx+SQzJG1fwsKuk1QYww22/lk+ShRJ3NXLzpp2JmAU8WuVuVq
Yz3Vzl4gTKMMA+MYm+QG2CseDD8GkLOWVWc0D4dIGUxzppUirI6xeESTAVcDKAtscQIwyO2hJinm
nYNLgOjuQg/ALQ2JOSPNmcQNQaJ2gR76NmL6xhec9IgRBfDbgN07nc4Ah8558MBQArUqFJBVp+RU
u3ULlDxhhD5IBHedgBEEUDSwm7BEl287wsxQEuQnExZgm7/VL/5KWiy+ge+vPbD7gjOm9jeUOKcQ
a03Qn0NQKuzljESeacUTFjN3WRGDFvZ9amPPAUyIaCYWJQxrSPgN56ckVxEgwLLFJCbrPLNqhfQB
EiNTdMk81lTFpEXZb6R1q5PaeUKJiwlEc6xIgo4VeYCpGPC3+AvsgrYtVF9CyLxQNh+tezmSo4sA
fSY76Zwe7YyyfiuCgRtpADFAFQteJgOWJsBfbqU10uRL38mp6k2LeWS6VaNTGeB+NHo8O6a+qjpa
zQA7QO6f99hDHGeN6S/IKmYT+Vk0uQEuxMyfmB4S41a9VOb5PCTKy05ky3/6jDiBHcZ8B3gpINpg
jv2Wv1SK9KzNpyDEuo6y/F0e+guK54Rs9XmApkqJpO81/t90PQnpCzYl52y6kAnaSYFLN3kQ+dCx
SPvmgzjzEE3M7JJIiumVVrBZJ/ZxUdK3wJXIbJMkpN5E1ikkO1Fn4vCr946Bsw5+E/pagCl1LzkS
8zFeQZH27v07HYmxrxgDSvTtSU8qACcmwKb2upplITDkl+1SnR81UTQ3Embd0OEk1qjMspwEoLOM
5pXVmbRubHOjktKjVpIxDPSTBdYa32du5N18Q5RzY9FFTYMKI/4eaPYWAHlqmZ3890uLPlLNu09L
ICK/wEizINbU/KwPMqssmvcpa0oS2SnVdLJZTKmlH05MmKa9LyG6zNnbsEmkqE9xrKyYS1ZLNxkN
BDZ9RBmxHAgD98DM0oA0z09RSmUpJafGN70pm5LMwS6flvVOT4MnaXuZ1y+aUz5FeHlqZKatgxgL
S+04pgEKdPP+8fyWkOJC4sQLNEeEQPGbe4CaylhaA+QjGcxzQiVf2iDFdL7v9TnTSwzjpvOTamIj
C9qEk8SeicBsf8sT6GGbBNA7BmgpnXsrtJmMxSR57HsH2fK8kKJycRA5a324slulvyXC2T4dLZ/m
uQCR58P2j20vDbpErsuesElNUvfkrG22XGMMYTvHTGvghtuH18XCCjfvm81mukgf8BrfAf2cLBZH
my4We/ouSt78lPPufeJwL1dPv+DYB7qv4RMZOuw/Pkxkz2t2QjvzOiees1mgaapfLCa0t1y0CmCT
iMgRDYr76wOAZmECxwAtgrzX7Y+BphSF76Ma2NvYJay5vdu8njuSuKet9CrqYRm9kr/k+IRHCpCx
uC9M31ONM430g5YLwBlGwk9c+hUFTpKDfAp0mBoUCjubH0vylhPZyhc5NWm4CV7PpH0uqCKw/T/N
0fwxAt8ES60BWybjMG/v8ZifjTY7ZeowFXsiOVHp9kjsR+Kg72gFcXpCx4xIeEamaRBDIBYdAEmA
ffJTfb0WnjLxo/LYqB4eFROGhlK05+TM327eG3KyKmuGWG7/ft84/5RsOU5viHKai1l2f6JeQLRg
0JqSYCzp+Mdnc3t9WH6Z7Ovr5LKmdvMT1GaRUbrTsTbqTHb/vhu8ZZ5TbuxzrqVLju9QkQiyT4uE
HXfBzn+Yk+6QWfqL+iF591kfsZE3nHO6qsiG1kV5pXrZkbydp0SfA4VZFAWP6OMNES5QCSKlTE4a
iDBz+6b/eQRkTuugiLa7z8vvYOXm9Pheq7DMZm2h1KpnOOH28WG6kL7uExAJJz9t0h3PM182QaHf
ym8XJIKmDBMFc4eobNUumkNC6FMjsGYjExRgS8emBwCHARqBn9iLuxSwt0mH08OoOGYYAssr1x6R
hmHB5aMzow7V6F5eduSYke/ddC5gevRYr+hzmTZJbbE3W2sH5UjRgDhUceyceghe1vOYPrwMM9ab
p324CC1kzQV3OpIcveWeU01EaNkxwj5yrz4c3/UFNLN10XAJo249vKxO8w2AGkJRG8KY6bs5c04R
8dbHXw9nPgygMnurud5clzAH9zizLDSVLL67j+HEA8aEVaxRbbk6b04lp12pI50B2mjHCFAKfE72
c9LvLCt9eFdXEVLQ1PxP+iFuz5nTUWw+rWc91rrhCWNnzIPxc1S0YL7ORPI88iYGJaTgsOgUGRXA
ZN26Fd08RllgTHCjUJ+PyXLuJGQFIAIL9Ygj64io+2gE5+OW4JD/uHIpp2Mwu0x6EFyy9RtKgZCh
R4M96sxBi6kyxKwUCQhhtWfUtF7xOYQN12TRroDmfpBFf8n6bE/UebJRVl8zb7lL3oahJ1FBZCzw
ujlZTlNnfXqamS0oVnTJ7NjNndptX07UfPyD7iHngkrT+9NTsY5xyuZ8p21nc8NKLHUjMPjj6nPF
Oqe0yiXUJmGKD4nR8bK26znwpjEY4hxXq9V0cSaLE0Nnkfx/qMOOhUo3Z8Bpbo6tahMtBuncekY/
G+YqTk7RIeCV3Z1w/mok4r8hxqmq6k/rti7lgc/ooc686kS1GSlkK9a3eix4ro5kz27lmFNRRZpK
p/N5oNbTOoMdlPevixJtjruhKsrum33RQfJY6wDDlQLsyIbWrPG8MEiNChsmeoZ5HiCGCMz8SBv4
DW88EJ1RYOPxtIDRM9b5AigvhDiYJsIwG8aOaWYd2Uzg1kYaLm4pcmboFMbxMb6AooYC0pvtxHNX
cIKjjvOvFhic3Sn7S2okDSicma252NG7sazNAs8dRD6iZOe4n7wixlmb41QrplqG66qZsSiJQpn3
Ex88GMyRnMRNbYlJTLTjaDw4uSLLmZzQTCNlEoNsSpbrNYZJEA/Zc4MR8klWDcNTb+EG9pcrGsYR
mRiDMzEJ1kcl3QmEnw9LhCS2PYGFOT1JFnE+VxZelYu9xDKa0IiKZHW4t1+vhSueORMTXZKyURuQ
PpHwQacTgokFOJMV2iStd4vukerbGf/BE/Da1PALN9LOiJDLBlF5GKnC3XopfZw7vu1sFHRVCURX
xCJnaqIwTky1gqlZLvWGFigQD5Xo/2Q84kYJ+a0RF60w4hDA+l74Gu6VLx01VOm1IcudSFB/2h/v
XBoPvduaE0mX4ynkJVxp23iD2ep19VysJuxjPux3II+P8I+rjYJR/I1OEM6vrJnzChz/44D8EX/8
dyfMp82ioJn01aCvijUhuE4SU2eFqd3QUh/vkxppTbo9ZM4OXTJtorcVDhkaKhH53Z63hJAjhbg+
tQ5mNHffIhX5XW29JclZoxr9XomcaXiznO1kC3xZeY5+BpdKzGTNcg/cnYCZr9KqFBUhfjol790z
Z5CiKNCK5AJmsXmSYVM6vUjs0UZysnJyn6C/F33LQz0IXbLQoyVb7t09fX19QWjS09cNWozun/5I
u/jtUXCGCmvmivAswwvo69z6kPBymU+c2qLInlTk6z4xUQTIV0YM+VyGXYlzj7+BeGoh4WYDC2t+
dCYpUT5fh3HF2QrJDObSd+SDYSjvf8BwuvdOnwuI9DCusi5S4VQ/PmPRKoORAtPtUXJWqZyepk3Q
4G4jqC0BPpu1ebfuMyB4LGBjwm3U3vaXYyv3sHxasLRzEmOtxkNIMVYioWwokaZy8Ai7PEbEyk1X
JtmTQHWGE/p1gkA/1GUU2IFQObmlL/tVcIyw+MRbZivtQ/0EapSAwmhYckWBC3yKbnpBTwAoxOFO
SVd1xTqJahJ5vn+S4wHkFR3O7ABRehZOe8iiTFF/tJyHl5cJHZovEauKHuzjonFFjDM46QX7nIfn
lncxSXHeGt91+oT1zqTNrNLrlhUaakXo44Pi3rspztKYRldn5QTnePw+lFg/Iy0q0aKo8bfyFVuc
8SjCqPQnqYFKLjkMMFgDfsXj09MAkiS4LpHccUGN3F4CvexwgMtjxvqlynqDMWGUKpI9zj5kShxh
G85sCBcPmDVqZZJ8tBbgMY7su3FNgBk9C/sRx2nOkFHBKkDV4FEr5MiEK1JDDTNbLNnCEMIRfTdL
PGLcL2HBf1Ce30Lxv8T4wa1Cq6VTE0caXhVszRIs+GAGocCuEFIadbHYI/AvtvgZrtzoJkoQHDW8
LjCIZJLTQYjjOP7ivKLBmYquwAprTfF/UhhvdUjQPOEoZAFwosQRyN9I0wKM+xUtzlyceqy27XzQ
Mt01m6Ivy1bmrZW+birRqPh0XHP/Hh1nLNASgh1VigQLiEsaSlNv23VlneespLb3+PjomPRsrZzV
a7XaAMVi8f0NhEDhnMn4C/SKY86AtKYfBn4BwTTtbJgi9+d2NVeWoibCkQ6/25PljEh8VKsq8gMo
wLJmQIrGA21A6ciWyAehdrSg+4zudkwEtDUe+Vzxx5mUSVMn/rQDf8+H9WFmV+t+t3kaxIcKX0dj
1mto88GubFkFnj13o3VV51O/STSvXKAcesJSI6RHpOfjXD0g0EKw+bVk993b8Iu8omODB1YoKMiN
qjyyQSDn56JIp5qn6ifsUjuSVtTGM0QzPAWsOUSXIOpvAJjnxEPLAv80kweeyHlCCkLfJ39EPmw0
3LkmwslGXYWJZNQnDfPphL2V7/FGpodl+r0+YL3zFKke1q3+D/C3Y2bymiwnGqp60v1zP5BdX1h4
HAb/S0w9+96FlMwBGJR1oQsI5df9SxvNklzT5fyPeqp6qenSwWjOwO8PWBIwJVfWE3DtREHJmFBe
E+PCVflkXC5Feta8vqJGvkn9Rf8eJo7JRIgUo5r2l9KvoPVSarWPZZw4zgN6oacv8WpRPwF9UMTR
aJrumhAXndZprIXVQChGJQgIwjby6UD3dR4wxaDYmhjLaPjBf1YC9PHh76+S6JFqXNRquLCYAIkQ
Xd70+0uMQiE8QM75YAF4nZR4sIJMwQ6GM0O5e4Y2rvMyfAwiwpjoJH+GPu8xxlmsPgoqbYpdZB5y
9Ye1hlT1QXLlnPQm0z8pc58HrNpugX+dHSZtn54WVk9fsgRN2RTwNqLvGXX11zfLWZvpNG/rborv
QdXJTq2T0z7WljtthM+CsRvFTlzgNqEChBUn3I0WwIOr2rQBISkja/OgAE7WDlAf2IuUfSzwu6bE
XapaS4YZVaDU7xE+SwmdEdOuYWnQBgpzOiSyCYRJYGLGtP6aKnexptKlszZvNS8ySRez1JEvSJ31
D6j3DGhYCrK/X6J6y/CbvDBhz4WBxmQNuO58p1ONVemXotM073CYAG7phIZHMiGhrZns7OYF84ml
IRO7o5Wb+sAL7RwB06IP4C4Vy0sRJiqq5qEf03/H7mHFq105pEH6rsoU/bUnTBJ0uTM9CiiPOrBr
1rlLjopWktoErGcly59RoZVfTbpaVUg9I9QgM+eFyuiLDHe9aDv66AP3mjR300jIBnoSgvT5U7Ha
wlOVuY5W98pHH1zDlFfj1TSp7C9jdIsnixNmygSnPibgs6GrGJc+wXJFjnfZzMB4H86QiAao13b9
fHoMdmFCnp6alxB1za/79EYA30y8zf7S4xhOU8xzVDPQW0ZnxOfhhOqsJj4GAc8vaGdG/ruzV8Bl
NlcakEtPVuh0GP1yp//BZJuJlkNFVRWschyisFuvEDRyrAG8b+YlmFuSVRLOdo2tLS5DbaVzm4/d
Tu0JGndEejai2zd0ufAhLWahj+m2GZ7jwKUGaMYhx0ir99FD1x7Vuep9ZkD+XfRvi8valebfM+Gs
mOgLuJgix/a4LlPwBYGrvWAM+QMzrbvng7o4LMvFV2B3ruDSx6R8mAyYYScf9jdhZuf2rLszcDVS
tIl5Tfxw9BSGgk63TO0hjbMrl6Gjvd6Xsh+sDs6Y3RDkWOyS7BgktQQpQ283NhGGdNuyoyvXlvSU
zt8Xe3+zX1gkfP6pL6FpAC0DFwBWx5ghEHzK4PS4T1GxrhMzQ5jNxJoQ7lNKbLBszaaUPCOw4zYl
6swzPgrJKY4PGuaUJudFM3099TOiNd/pyY6rXdSwo9mSo3wmZ+U9P6+1qCARTGACJFA3jlYNVshl
29qgdTuXkooqhldIm7C3csD+/klF/aJjz+prFn7qIlcBVHc+dZcztnF6k335Pb3MFTME5G9lrv2J
dd5J89yndeXdP7exMPGGKBcmdr0+aYw0lzxJZgViJzv6kiaWtuwRztiUGFs6Wcvek4xelp2oG3Ps
WX1DnPNFSZjOwsQEx1mFZuN9nMgseNCnj92ZnXKsDZYelUyQ9h7p7oaK/BUUHjIinxq52hpnydMU
mpe2b9CJgrVwf+rlByCDp3/yYl59+uRzppFehU3Mo4nIGQhkVeWMc59ImHxTcOZThUYK/fO4HUqT
Z6uVLIyRYh+FK7jk4RxvlANagbkkAwtDscX+F7SZURmyJBet7wUGtdenzXmvWpE9m5EE9cKNRWsL
HT003QqU8kdi79HlhKs4G5EWKqBbTuaXl2KJRXIAkS/p1EUihXlrGQW1xCZOaTtexmwncCKEz1E4
3yeWqaN5M3MSOn24fxq/E9A/p4FpGxwEwJl4M6nJp1bXfcX38mfzSIwyJvUHik8fecoKcy/JFdHP
gtjnt6RzNDnzZNQXPwvVKRqtZ5/TpbnT6OJJBHn1u6R0S+RXRvME7FBM3vkekmSpC6c3I4flmdWh
pT/EDoZtjIeZb2lYnAxYIBseGEW+b8BIKP2/LeHDl6C1HhultekE/3Hricy8qxMl08Hu1EfBf/ux
HQClo5JlPiZsFmErkLTf2XeOIHe+cq4VYVprvtcW7uWCZuv6q1rP1r1VbDapB5NtH5EdVFwB3d9x
1i1dftdGVp8zHyfue8v4e3mINyeSWlgWG7/59kt8HJrl0GUwvF7Mh90+2e13Alke1ey/Bz3jNMxI
TslkWhq+d9KIXJKLTC6WtEsfENXAYN8n9nt+ZGAW86rY42rqWELMZaCqoDIvshpK3lJ1/F30kK18
qyORhZ4mqi4AE44+UyzFCJwe80CvaT3U5zHLtf++/x2/4xzuO7iYErtzjdNpIvmAE3DiHMurLWVF
Y3ZkR/s7si45+V7q1n2avwdpOZqcRBuhNMG64EDyGBZUMrtd2cmnZx9j4s3XpHlTp+Rdt11luehe
dq6bWLP39469PyHKFUW2gyjzRhUb79FejO17eE9w3sMM8qD0O0Q6mB15DpAE7L16Gx7SjUrjheE0
62ZCFolV4impuubi8hYtCrrIJ4SJptpGrdr1p3CZiG7aFpJf4VPKxNUuL61Mtemy2QcTErWYtpfm
9y9hMrDGsW4CmhNvl4F3DDrcmpWz0Vywfghajjil2sCOWi0WXaAmFaJA9HWf2K8Xm4k1Q/CWs5mO
dYdY6nlLK5Vn6cnUIWTahXbAp8uWkoFZqI3p3afzO9H5QwgTklhtN8WtcoQux6gq8lmEgISw9LF6
q2OkV/Wt9v2usMSqn1yk/GdCMIHfWaRbsnzTYB3PTkh5Yq3nGSkznKUakVVu6zaCdtGKpTHDMazt
xoMM/6MgALk9y7htzFN0Aq166O3Y1a49dZun+M0b7AVBMw9Wf1l79eW0Rb0KbTUfUJtmWVFRf/GY
67/5kOnth5yMfFadMnxIrhN1E5kL3bcU2hq7avZ5oWlFzo1gr8Hv7OFwzle8c+oanzu57WOQfF6u
W3b+su23t/VyuXTPQLMrtxm0WKfb7o9X5qR6slJvMmQF8le450ycpB3VIJTTVG2KnciYVLo9gMnk
FKMAo0leEljVGfhVSznYni9Yam5XpmMkVG83x1ezpU3tlKYtEPXBSP7SX7gQpEvRNIH5Y4762VTD
qmpgRGfEX2eYUTrSIGLN/+Psu5ZbR5IovwgR8OYVBUPQShQp94KQ7hXhUfDu6/dAszFDglhiu3t6
Zjr6RjBRVVlZaU6etHhw+v6l40yQJYrz2QXjCGR0IfOc8GtSroKqNGSiiNYKptdyhwZby9J0yQe4
K+/i5yUNSQ6EnhjNLE/3NHO9rq9r/8yre4AMSBI6QvScMe+yCPLb1GJIYsqgA3C911T4UDfCQLDB
fbaW+I0UmoPmLnibs/cN/eSKgM5yUBL8mpyrRWNsfUEDYDrOA/PsV06XP4vtueveSmT3MqJSwuev
fF/pQvne8EY4KGYz6MNr2H4pCmnQo6x41BAGPYt/mJYEWkAGarXyThEMTIkvgmrJXxw9h6lijEPB
MSJexFDRKZTGUzIXQ7Qb7yxYiotZCPG7qMBhrFJ9qHWRElUw08LOPdIjREueYm/Bpfh1SKcfAEIF
CbPOeRBETDGHStUmZZxL/jlJUcN7UsHAb8CPS532qxKN9msA87RRvg7Zjss/qgxEGTKY5ZVvSgmg
K2EeGpKVgKXAUitSC2NuUzQp8zUc83OiEc7TWfkoanpgNr3JSmaiWBgyy9nuVlOJZnWRI79lAxn2
gVO7OjrQOc2ga1+2XHSo/3WRiDhVO5dg5FCY6AKj14Hhf7WY/eX+fXxFZ82VJmiiCkjTqNUT38ov
a1diXdk/MyHxD7kevvNEXfskNiwwwhNcIMMEHjHVnw6iEa8iw8yO68j6Ur5WiiMZlaWtWm8xvTPz
SCqolYHFZIzZwGUyMdwJ74uK14u4Y8OOy/RgINlTrbC6VHirPN81uyAhTKzTF5UaKbOS3Jei05tj
JZNaXLpd9yYF38JjCiHcYGTxp25wjypXOvRhcK7QmZw5PWfEXzjh/EcKrT7q9Cw6FR7hOYOR1qMf
1Opl2Og9SgpeYPKxxTiaRNLI5Jq3llnyDu+NERLM+At3CX4LqtG3JjbJwjyibRKcfYd59y3qPpXh
ir2UCL33bq5naKqmesT8GX6S6DNkd1qIZgF2xf9jELSG7xChQmivxlgyYeIv066Ti6otgnPcP2kv
uD7SNjmjzFD3z0wdgMXHKn5kZOAHg1Xt/EVpFt7dmcgMRDOosHDjM4fJaJONCJhkKDifCc85AAYN
KQdCFUJ/SveNmky/aXMwimwbvaj3cFeZ4thRK/fMVtXpt3eIpJ3LwO2zyvAQHquCSAtJiNGpu7U3
t1836tiVhS46vxyE8esqtOv6JAzwMMEEDzuNHl1Wbyrj8b2eCZAVvAioCAiYpDwyu9wKzIuh7qvB
T84hv80wD+OLdc06NHJ2Q3eua8HEBCe2WHGC7p9pSIZc95YQDPcJTkzaxshwEPOwqIBxUzfQTYuQ
bYQoPdd2imk3T+4HIF6wrkb7VjvxmfUWnpWZi3ojb6ICiYwh224IeSl70fDcATn5eFfv/ZlxQSJ8
d3hSMgaI325ql6Sc4mlpegZ7pYeBwJf2+/+jO230iia6ciNloiuci65K2SvSc6M69XO3Eaxqo62R
rPaKFTXEDVMv3J1RF6YCBU1VMAQBiBZ+mlQA3qNiBMGnZ7e4VL7VVa8N3T7euZnQEVyiVzLGRV9d
ABqMs3FzyMic94rX2XAjnxib3RQ9qlKPZc2dkojgCuZaESVFm+yfqyUeXzUVPcOXqHsT2a4UvOOl
yb0yi52Ec2d1LWtyzbImD2NpKOlZ+dMWsDs6u/H9bRS+MtVBfi9rUjZWTM3HC5zJs8LxhH8ro/Mf
r9IvE8XVZoZ1LqRaoGRnHzPlBzgQynuUOg1jYeywL2yb0kgik30SLnk86MhnV9HJq1fMs6dtGekz
4EKd5/TcW6mAY7W6FBp8QuJ0pSjvFfNal85QmmrpNAGyLesengla9Hr4iSGh9Yu7lCu91z7kKPF4
jdcK7vQ0Hs5SofGDts3PfmBI0idNd2K9EIjcW1+IQA4BGQSZR8Q9uqNX+xWnpcu42pCfwfatd91L
AZhBcGRbadU76bN8fHw89yUHTQXBmyCDXQp+AzIXt+KAhhN6li3zM5KhTa0rHGkcv7D9ei87pVEc
uaOExmwtiuBv/pVzm1m6bKMdur3Q+ADcZg3ZO/grU9qLMEzahAs6rLcD2A6UaB7S/0AOt3qzc0ui
PdWrTFx4ce45vcZVXwmdpCaVrmWB3oTQXXfiz9/Wd/gSD0a84cA4s67Q2GGZRLFBcvIiOSRsVo83
fe6ItTGawL3H3LHppc/KxhW4tsrP0mBkrt52qh11QBVrmpF+BRWRSpY8lvjLxHy3yzKPRYMAhANv
4O0xx5pQuXndY0aTIXQWRV0xTTmd4031kr/WoCrKdc1MGeKyRpyaXGDVVG9FMhyBs9GDTS+TFJW3
rzxEDpfvDXhmMVqNCgwN8kkRk8Ej5VP3k2akA2SkdjKw3wakHnadvyqSlfzNl6RhVnlmZohNFpmz
7mcPIJAcSeewMAUkbVMl4jo+UIdGKs6+oLNVTOLiLUyIl1tF1BOh/Qyozbqvmm9FH7107ERDbF+E
HxSZJAmk/STVwOBmCaqpJasQ5Z0SgOvCaQCj4g0WoShKYcpK6wxf2dScQTUL/1JCPvvxIf02300O
6WYVE63k8jiTWUkuzmhpDzRDAeBI2Qlg5Rq25WX4BloCJSDXTn8wC9z7GFQnDC1Osd2eKOqqDEk0
rHnW7o1eNsJq1aa2NjzF7FZkTJpZhUv8oyQc6JPyGRyFzAyEN6/FREkUlnvTO4h/KtdU6BYzEt23
jtkUtiCvZe1ZQVD3k4d2kRhM8BppdhkdIs4amJUbWbxEij1FzJ3t+zAzoyYnoq8PNholfPyKv2Yk
PZSJAPHbMjfZwuIa0rdP/nftG7nGI5WDv59aYF99aWE773s7J0oxvodXljSoSkEuVLE48+vQ2THv
h9pOcj1GLs1mDZB3+roM11YffjKM7EX0aqZ2YQfWUvlfGo9teqwymgbgXYIIhfuNBq6+I28YH8Rk
anEWDu1F+UP3+b5yfIsDCYR3SrZWilkzh54MVrT3dGUn2eEeE1SRnj/H+hsB2yVGErGYQYZeQ5a8
YpbveSXZvBUcwoXocSYFqXLXXzoJjPqCClHJKMWZVUqSlpexXVt+SY+SjVONLH9J3r33cytvkl7O
s04QCg87wx0Kq0S9ZpxYO4AWRDV8y3Vci9uLhxizi+sFCzxTprmRPC1HCikrJ7AZ0I3n6NXbNNJx
+BB3rUrKUpfrj6F34HdQI4zWVIJq8C+Przo/8+pd77QwueptJLtQf+y0tuJJ4JEOSWeggd493AQ9
sFCTMwSHblIifbikXFOTbgRnBKc8/o7/h27KIJNFMxiI+SYnIKES2ibJ+B2b/Et+Lkm3SY1isHgZ
0ecG14Ud5z3GTpbq9YV9y5663MiRaNlXf9mQaH+UVZIkurTObdqYYaS7OlPqWk4YMBvV1qg10aE9
MZzdDluXVEZiNHuP1+vv8LmBEVlHhqssrGnGfcfZKgIwBUBT8MpvKfrqvnFtH2uJEpTnvjX8Ds7j
RaYaUdN4VfNbls1JmDP7QvnHUTOkwodCTkHVkHyZnKjKNokUSC50WTTdWK9fu87XlU9/4zUv8hKj
60y1aZSmIE2tImhWfm3f1RpzkQckhwnLs4/sTvnjV7wlV7uCvgEYJGarIfwjNYFeCXaAiQU1SWN+
waOYvbpXHzDJxYV+7bcsjcqzGDkxQKJwu50qctRy0y1YiZm03+1aJ1ZJHtLCF1SslV3vmEN4Giz2
6wDqIJkkq2psZUPGrxrb9slbDSqfxEGspsckJZX5lem5dYmdFSYn4KkinrUUVc1EBDcHMblA6BgU
+kQcPy5yuGyVhKIud8fHt/SeMAovmYL0IgIC9Kbc3VI5lZH2rLxfjQ7Lj1w6xdJKOiQR+FeVs9xv
8tpmMksBkxADxMQur5CnNavuowMvYm+zweHxB81kbMYPUhDT4XNQsRkzfdfqp3px38g4fQVPeO3v
O6uF3wevqcIMUGY7YISPxBJVA4hHZ9ynmEh/43W6BOCc00GElmBllHHvwKx8+xVAK8tZLlXQQXD2
17nl+q8D/eOWABi43UKcMicLfbSKoozjgsVp7jLPoqhtZb86A49d/YEjwyDDjWQh6g/IfC9sLz/j
MagjMhUgFQVO7SQG9JWy6eiQV2eh3ajcu3phwDmsKCD/0SPPFqSSqJ6Zl9GajxbSK3PxIHctenKv
OTlLsiDNqnPxh/uOBIEIvSFKhFYqyKMCUuq1aNAXWbK7fSkGJAXKgBYbdSnQnikBAxF2tQWTS0/T
lmKocVmdMVnYOYUvEszch2K/qEgWHxSDX7hiswb1Wt7kHjdi5mUsB3kuu8awwYjf5Zgxm4WouDxX
raPWhIt0liNKs1JOWrNgTWc9L40TRtz97wMyOXFNGFzKVHV1rhMUVLJNJppiTtxul1WSWWghKTm0
AeS6K58WdG385al3ei15cuB9WstciRajc1i2ep3CKVYSkgymx6IS+BOVxlB9pfmfpH8p6w2vOV7/
llSk+3j8GfcMMGMpEB6yAJvCssKvw3RlUSLO76RYwQb0cIKfwIIuGnxK8l0f6to5+7yo+2cJNZzA
4shZcpKNaoZmrZcryeGXrsC44rsdQZlNRCZ4ZK0cb+fVp/hRUAs5hUlvos9+1+Qm0ozqmBnpWwzT
HL4YuolER/FJ8M4d1Nag2erxZvx6f3dfANZRJAhUvO7K5Ez4cew6XyblmXunpvTUIiFY8bEusiYb
bBCnAOJU2sALl53Vb8AtYrsxSvLhT4Voa10UqIMF7xi4u/M9InVECWzAB5v2+fFXzllE5PT++5GT
G5q5Oa+FErapoHqfkwCva7LJM5RpPQKv8bGw+9aqUT80HpMPQGWPY5m4VxKXYL5pWeAJJCDIknVn
QL8AAk2jf49OveObSP0t1Ktmb8aVyIke1Eoagb2qLM9VhGwiAlff3aehESoLwcBMAfF2bWOwcKVw
RR1SzB7/XZsGqpFsW6MtTjCQtTfRF+GAuXQrgOgsNlNQSj/e19lDHBG9vy3tIIa8FR2ncaNkdVOe
1TV3aL2YFAOkhPUhVhYe0PExvtPpK0mTA+SGNtNiH5KqFETybcpIllfmb4+XM1PGGbfyf+uZnJkn
hFwjgkztjJTamfmWL2G+SoHhELZyqrPU8Xelu5BMnPEAwVUvcpzMaRKPuRy3W1i3gScqjQR66so3
Q9jGKPuQhAUd+Q1IJ9t3I2ViEmq3UwOQZJXndt0T0ax/8pELOzPqVW5WRvzkbYTvDkk5jrBWQwL8
r0BapzFZp0MfbLePXpYQ8jOqA60Boe9YLVPRg3e7bq2QkLkNmfIct2+BglHbzXODttTAEhBDt033
b7b5StxEf9rAj/OBcctznv7UFMNV1O8sChauw+xZimgIGo9TxpyV2zXBAw+HCqN5z7VGIveSCOim
iJYAwXNCOFXFy8JySPBLk6PMuK5m+jCsz55reiIm5lYgO19qK5tVGMB+0M6F8guvTt8QppBFBp5i
fS6M2OkMzhB/fHCQDmhLLdAmaapOQBJHPUQOQkb/CJZx0BsS4QBohSmueKPQL4/v5gzyBxB/5PlZ
pBpQ5Z3mwbTWVbWc0vrMpXpu52fum60Nz9RIaVXIcSkESWk0HIssaDwMabtB45ViiWTToDGs0/NN
vPTQz2nw9QdNTluJBq1OxbQ+K9wxkAmNN0y7DqLAUEPdEz0dcDSkM6xE1XmhXQ/vvC1j2Mar3C+Y
xrkHAAOMNLTFoQAi3wUyHdcVatMU9XmToNAO7jCnOQwr5dgfenRDI7kem4nebI1sze2KhWd8xi7f
yB619erxcYVcbSIWp9KhqD5wu6qjC2/3qM9T04WRSSPQDdNLFGVik/tBLLNkqOuzkABo1u2qbOPW
q7h8El1rQcVGI3AtShtxOOhhRI0DKD78w+1igoZTlVr02rPXGtU74EyAZNkAVqQgf9yhkbPfemCj
UUlrrFBYfCz8Lu+E+oOIvg0gk4AiVZUpanXoqDhkcd6caOi8D7hi1bd7ANl3u6ULr8FUcX8lyagS
YigLckDTKZ9NXLs0Dvn6VMc63ybrrGV3fohJYn71HPYOkLMLGztVkv8IBFnhCJtB897EZMkBy4dV
odYnhkc+GH2DjVgu2PdZESNuHKV3YHKmoByMEo/TSAuaU5yg0sv7aH75h8b9dxFoPgT8SNJQCJ+E
eLLmM2kSFM2JG2SL0Z5yIdI9L19Yx13ZYRQDCAmOZuxzZDXhVgdrueaaYRRTGLJdbFVbXavr9lVd
eyvOSA3GVMwAM21yhyOaTZ1sXzv+itdb2LsFhZw+NOOXAC0nsiLKYmD9niyYG9RygLPUnFBoCVaI
qFTQEegJg3FJG59dsVueOvU33ZSofvxz0aqGvAyGWCAxg++YbAIbh2qhRd1JRiUhMPsdxXT4cF8f
I/FFKk9i7TT8TuafpNQM92DaW5A/NTlYuQpsFdKjAh5xzC6aiNcyPw9p3p2CwCc5A9yjekY1qhSd
UlmIXIXxPG9tzihLQGMHcBzAh07OW21FpvW8GrIUVsfTqoXPYrMTUaxj0NMMe47ql9IkRogITlbs
RPRJU/11S1MWCr0v3vxyHWWvbbmJ0esubCLOpqnphnpWEZlbA4b7wlVrmZpcBLRjLi69Pfcm8/bz
JyclFW7LFAq2qlIcHj2wnI6Kn3eMtEsc6ZqgxxqJP/+NdnAA1YoAU0BBJ4oZ+KIb+X7TnSLVqMpV
aQr1Jts0a140szfKvfTgSdKcJtpLHzXQgf9GOqbMILiGJ6JNHVf0+lcKO1TdqS6OYleTAv3Hvavj
OusuYI8Cp/PZKlUL5GEcJjQ5Smj7yqndwneMG3urNxp6ofEkwkrA2xQnOioDMYPAsmNPbBYxJOPF
BL5mny4YgTH6uJECBAeA1mD8Z9Engirk7U3IKc/0HVqyT7Ea6UK863urZZ+40Hy8qXe9urhtkIMa
/K8cWPFbOVAjNwrwx6fuoL3QQi/XnVMSlINP7lZl9MLTm3Wy3X60Tr/x1wG3YNvvXsRf8QoeXgCp
xpTprfhGaTBZj0K8tPW6XdCaWfDRcCgnciMgd1hY7V358He1IrxY2FdJBILzVlxfyx2iEYjjslPO
rZR8VaZmImAOU6gHpUKqIVv5GKJcJtkurOuvIC+/MP+KhL2dL5n52RMGblKWoUgI5Cc7LwxRSrnx
W7oC5MVdbA/hrmCeImFx1eMmTnUJ8EhB5tFnB/M+2eRBykUUTgPuJJWm2D+nJzElKnNMjvxY3/cR
wxS94dWHjuF0gJiMKEoWXPa5Y0YjErAzPHIVoBO43XdZdTOlzWLuFLeXQbOr+JmvIZIF+3x8knJ2
we25y0qO54x9VdEUgjkD8t0zRvs06lyFBdEg+FD01w0m2HweDs7JaUBNvX2rDYC99RcfTZSr59fH
V2ruXK9lT3Y7EUpe8/zx5nb7unwtNjlA/9VgP5Zyh8/7XaIqAdYG526sMd1uaR0mQVspKXfaYW1g
hxRtxDkYb6dblNgg+7ftCAzRzonTI3PQwWZ3Fkz8/TV23ff6ZZFC6C5w/c8HwYcCqw+OeoqOahQ3
jHPZZU9GA0plSk6fu8/3911EBlJbrZ0b8b6wN6uXl/3+GWxbb4/3467wMIqHDcNUUk3F6MO7rtkW
YOQuKrmTUprlOQFdQywXRED+PUxzjDsUdB4e5HMzfCRKutaeFsTP3TEFiDw8iiBru+PgSvrGg2tZ
cCcBKc0Y8O5iVfgx8ErPWvPZtQkalc8dL5mVhGGFkSG0pzwZJ6E9/ozRZkxv+sgdy8O6CSKAAbdK
oaAtKfLFjjvxskVjM29R1f7KXvnIatpzAGfmsbjfkvxUHqD4MGJooUQ1b2LDilpSyyziuJNM9xGH
Kaj20Gl4jfeYD1+16AAYpJUQG51raa5RZufwVcTEOzmyO/kkJLrsbWWJdBg+FA4m2xDMh0uKb2C7
Yod2u6FM9T4xs6XBf3c1o1FV4FzisGCREL/zt7vUdxWYPQpcHfgK/vuwCVAUE1ccGLZeLmBCfLxH
M4qhoBIIXPI4/feOQAW4tyhmMJP2JLwDmQ4O6p/Hvz9z5De/PzmCQfbyVAgqcKj/RfpDQq+u02xU
yV49FnPnmY811P8tY+qPaCithE2PZXwiBjF6o164vwvbNAXWJErv5TmD3+cM19B23Mfjz78r1OHM
b75/cuaV1Des3OD3R35IBf9t9+K6cXQ/IHRB1swDcCNqElhoQpspmQZR7u47MKVd+Px4LUtbNTqo
V5mfLHAloR9/n7/4Fmr1i302SwLGP78SEPRRXUujSkU6+tH0Yaui3ciot+i7v4y8A8uscAtK/EvZ
eiVxcP20BXZNxPihElPeNP3A6YjAAA75Ayyd2VvdfnVZAlHNOCU35zSq/JVQtCgKRZJgmRheIRPm
a6Ue/z4+qblHCTYG6SWkBxExTWPMiJHLqBuHZ+3YXfrCEbpu9PopxBC5TbtQ9Zq5oDeiJloRBkGn
iGmPUW4f0UYxxUDnN0tEq0syJoqhNchW+AJksDkpie7v66UNGx+oyYOiIrpCQIDOF8Tkk7vjxwpb
MTE3qh4QdQSgARsUtb2+JOcueh5byK7kTHYLkyB4kcEzevJQtha/HM8R7OgJENr9EsvD+EuPVjTZ
MybK3CINsCKw8bsLoejseVytYuIDIkCSaBTit5NSBza23S7mg5b2aXJHRCoVWTnOUzphrusR0HHR
EtBXkB6XLuOMBbg5kPGyXl1GGbD2YvAhaOMdre+ICGZrLDhHM/f9RsT4CVciPAndCiEDbn95vfM2
rtGYrcMuPJMztv9axhRgFYIdVQ5BhXgKjrUdv2rG0ljOWQFwsUE1BB9bmbq5SujxLoBVcCd0zvAA
fH5ssZZ+fhIgY2ZRRsUEP19ewidqDz1Goz+WMOd9AXv2vxVMXmLV5fjKhQEYG/apDq06dvrPWrNf
VvHCgS8tZmJMlJ6mTYdM58mQkD2pCT0tLGX2dmDALCqP6Ae5S9LEUeI3NQc+e3C4Uj3Qf0qDX5zr
NvMaj8nv/wqZHEmV9nkTtxDiG5mp/eM04mgIr359chqskkt5X+PXKSJlnlig25EwpGrJC74r8MP/
upEzOQsvDJqoTMHvbmAq8PNr6kgWt+LaRTLkWTtytZ6JYW8HoYXRwnpG3yXBRPhTZhsLxz5rdq9k
TEw6zoOlQYi1vL4iLQ/kB/wVzPKuPJ3fPj8/L0FV77B9070b9fzKcGlyULkdXvdTsHJ2ypGcXzAj
afO+N7bny+OlzZrIq5VNzD0dsqINIg2u5XNsic52AIfb0nKWdm9i6UU/oqFaYTWhU+rBdn15fryG
OVf/RtUmdr5HWzLG6OJ4dhtvnzqn07EC34O+IGZe0TSQn4EakgcO//ZQhkhNi0qSxsmkKbojf9AY
c6ZLLHtzQjgJZTU88mCVm6LrGrCMhCr1QaxLVLs3OURGYAHQiwU/Ys5QXouZXpoMHWZ9jYkIqh2s
EKvb3gLweE6vrgVMboxbegpTDRAAFMwlP/Pvf8J1v3Qt56zxtZDJNXFpW/UdCyFsjHmMpS48U0c+
cGvPKFf0X7zz17ImFyXMwXUkd5DF29zWXVFnyZ2fPxLUABXUwoC8mFh98B6B1bnDfI9BQx+pLjrh
AJ9o4abMqReILyRkEJHB0X7b864MSyU3YVS4goAI6F0wird0g2wMyQhyorBiG4xFff03EpFzUYE9
R/p9mu8fWK+vKMYqnAKd7nRvTTu7Wzd7sgLy8Fky/jJWTbrD0mndzcAYLSiYev4rdqIaPXVDlwlV
AbMoDInVw5cUrW9gtzMuz+B3u1zQeYj/lCsV2FQJnGZL3u1vNnYaBVx/wERfWMxEbRSKD8BODxae
wNfXyoh2iqk/PR2P3P7l4pu+eVn9fbzf/Ph838kdISromh27TiY3O23cNmGzcHwOIRm9lclZBmdu
Bmrm9Z6YHI7bPYWo1wFDrC+uei6a+wWp/F/pk2svNXwQVjykv75C+sbiIuI6suPZH2u0yb2A8zYw
UnsJ4Dbra1yLnZw2plpwlVxCrAtaMPVvusbA0nGCy+O9nb08V1s7OdIuyETWKyCFlY3DyELa6Qgj
OX/BiZ3NIVyvZvJeKmVVM3EDOeUanIhU37XHeifFBrBVz38XbKg49zhfC5u8alEVVYwUQ5i4GxNl
bawLK/dJO36DYeyzNcM314C7PnZ8d1hxs0nkJ8qNHMwZCTIMcap05in9AQWoZ7xc1uevM0oNCw+v
NLqKdzqN+ivKwCjwSPLENFZuK0uR2v7HxXt/jx0FSSpFV+2RD7RbjUdxchzxqecAQWdJlJj6nz8R
yMoxBrhYZWYFuGVphKYK9V+v/l7GhJZnpeSS2ZfL30WbN298kPwHpEEComMKwhF4L6Z9giRQafLP
2bbDMJwTtX3Lfyscq7RL3XPcP6ktkHVwAL+iQQ20bDuPlfUOh/1rAa8+YqJFYZfQaIjxEcIh3gpo
Zo1fkl101nY5pHmWv8mflqgVR9tyd04AKaDmiG43hEi3HlLeKoWQ5QNSulmTkZEYisCRyhau4ay7
J3ACCx8M46hAB3grJmtViia+HJOj3tH86gxOKwKeYQBcZS5o3qwjfi1qYlj4lhHkRKHiCRC1wZHe
UscnXG5rnxclBAiT10Gzc1Etz5AXqI/m/KdrwRNb06ggZBWGTDwV28DE7SMyGgaWDNo9EA4TuPBI
8QCnaSywUJMYrSjDANgjZThlZa5L/VtYvfShnYuS/dbFgCZzhS6mSyWrmaWhXQj1bwDw8P9T6G7a
iX3YVA172miSWdruH9AG0cMSQ/fMS3QjZWLXYrHKGh5x2ymULt4XU5MGU14GK+7+9n8r0FUo/mKV
6f7pxW0fe1HAWixJvDK5cVHSxIqAcPSUYdyIGwuWNryWPmrtaLfzUpI1xQvA1qVIXOns89bCfb9f
8K30yYKzKq+7vOHaE9sYA7of8kqwXBromehklUhkZVVE/AaUTAty7x8QyFUlUJkJYGNkxYnD0cZ9
rfYqBSypt+JmzSilPtABqM3MFKO9318KzQo90Id1G0nCzA5NOQLKa1eUuM3fql54z2ZcAXwOSADH
jmLgWH/fkisPV/Q8Xom0ojspf0rxeSie82FFmc/mIjegXXjBG1qvlughZ8zErdDJHgQi/F5OBDSL
YStT5UqzqPWm2+YKhlOGq75/ZyrQBDkqbb+p0YeHlgMtIRPoQ/rVi7sqPS+cyfgg3hri2++ZWEg2
b9oA2t+dhtzo040S4WGkppyi2fPZ4556nQ+psYiT+vUt78WCpAb0CUgxTVsvh7ilOde03Yld8x5R
xKNSdrbHS3aZfYbqh6BYuZzswxic/C8a+hE7ustKJxocodkJMUnyp45r9co/Cb0tiwc1yBdcq3Hd
jz5wck6Nj5a2kgUCMGyF90xjfDuo/Q2T8sPCbbxrBAYyFmr4v62YnIAS9T4DOs/u5BWvkfuigO8Z
WVD04UeZxcgnBc2DvSEA9oQtSNZFTnh3x5THkHsu4heOt1jvY0En5qyTAhgfGiZQDEfD2u2rKQVD
pgoe1520OFA7M02yiHhiJH5pvTpYqZT/VMCGHwopd02W6zZMCJQkythfbawmC0nI0RZdnQPaHMCb
P3ZUgEgOo+5+UQbXl9Qv/bKgRbWNY0vKV599ZLurEn0wohn8w5zwryz0KwI3AyASIMXTdWPQZNe7
Vb2NWEaPOY1oqUYSS/T6BeUalWeyKNg/QEJAQDpmcCaPqduVaErh+Hpb1c2rp/aJpWmMsCBEm9k6
cN7K2EHs3Nh2fHuM9Ugn4NXlsC0kyjREFvoYXQdpI37HbpxVhhQyqbDvMOQv3oToXTlqgq9qdtTI
sbKjLkUbi1oI6qCLGka74TXq5L9ClUmZ6UpK8KlKIXeiLsuBZqjTKvTsl7W4F9o2qo2c4fJjUqTo
bq0yqr3SzhcutKf5H6nihwOAxNEpjfjiOa56xow9F9NNREXIXhq+awS9FmhMjWyo22PY18kBPUlg
dAwVjanNRmjzP3xKo++kd4NT6PpxqktpRp/daBBjkg2SvBMyNvfNvgHJAMmLwH/3I55Fja1BJRlt
9G1v8UPZaDYQcTGIVBsaBSeRpj4FnFLrd4VYMKLlBzyzBi5H+JbdkAVnMa0EFnysQfzcJMyQ7tOA
wRCage29yvSRVARDQQKyYY8NovdBaehnq5SKE7J5/w47GIFiI6xTSoS0UL/SMI5zs0xoA95OIP8D
M8asrhcv5xsWranoeTMSictDUlUpnubYr8pEz2tePoPIsavNMg0p8K1onPvyAypFq7rr0S3g1qDg
bdgwT8DZmlfU0EoEvGaUh5qrg02p/QhSjw5Ojb2TdalpMfel77xkCbs5DRbHu4Qu13HuJoZVg3xx
tDFX9zbgQ7/k267dgig57QjXN7REplVufYsdtDY2XBiNY11QsIMlsRa8VLRSAmyIgIm4TU1xFFyu
NZjd0XPJl5vFwA4pEcgkeQxIASbz/5D2XstxI03X7hUhAt6cAt1NB5KiDKXRCUIW3ntc/f+U9o53
2GhEIzTfaOZkGGKiqrKy0qxcqUDuyK4YunlQK9Mejhlsu6lXmXEO0C21ukc7tUgcxTM0A16gWYLG
iMfoEVa7/NhUS/2jD5amPjjK0v2SqrBID8Vgx3DJjjAJCmR29EB7IwY5znPpVumzvD/RxN9MN53T
gFDUsmwqXPCb1vupHWX5IM1GCIH6tMzMBDfacKlciPIsGuqbxp53vH5xeVcmhMYissuiNwZauZUJ
SeahigpzHv3RrLxuvDG16DTUv6RsD2y8zjGIk4QChYScAn2irq1DVFuiUNbL4eTbSai8XyRzch2n
NU+QQ8m8DTVg3H7qErcubIJseJEOfWBJp9Kaa9oZHThO9TrZawbYsKBwCRjkvWHsw3lbubCTNqVm
p+eTr5Gd9jSLEX6Zaf6+/hCu/FVWTmTK9tICSvsRLF3nOjz1fVv2sb74pmWcGIXqRVZ337cm2Y/5
FyN6dwz2ljjRV4E3ajqWusawL4s56OUSyn4JMvi5D3RG5lQob97Mw7syXyxPYwD98foaL/WIJ0iU
KYhEaD5aPxKZ3VpjO0mLH1eJczT6Pr/lve3vec7LQ0lDzE4QIN7Qc70V8jgyYkgGe1grvR3aqeRQ
I9mPktjywlCvHp1BGqjCDtJOYLeKHv8cHx0csoyJplNGXrlw1kiCrlET2ZeNYL4zzOKb2tnjzRRD
vaAHy/JUmErnZYpUn67v6caVETTodIPywovsuQjA3hg/WWJOWalqiz9NtefU6lG2h9uxd17oCvdm
Hb7L6ePQgX7V7uKyZSbYwuitKtgDg60zy2IHBPUulSaq/uR5V9+Bz9k6Q1coPvT8sjeUuFeuNZoD
4zIKKBCYHAgpf2N6mEoI4peYTEwy0BwZ9yl/ZQrdfBx+1bGle73SFQ95L0uPsrwsn7qxpQE7ypsD
xYjsrmgm57aoo+oDBenOnYs5OBV5Uj/ZYdl9uL65lzefNQkKKM3BqaH9cLW3VaxWrdrLvjbNT5Va
f+4qTf97JTVRU4dtIzyh0HIuo5rjhtEzy+QvYdc9qkyUOqDP8XdL7Z3b68u5vA8gv8gFKOA/yaqs
eyxybYjLSKtUv0xr3XWMbr5t8yX39Kmbdu7DlijyYCTT4M/ixVjvXGGWyYT34JNMMUevDW6AHl9f
zaXLyZaJagodwQJtvTLLjMuLRKyj+Y0c1w9q19KuORjm+wLk+wMeAfje3oQMczJDz1lm5sZfl7+O
6dF48QG0xol/YTJaJcMaJ2sMjaqVr0wnIx1nN3CY95B+l3T94MzHFlIbfYH/RR5PQ1h6xXz3Xz4A
mnaSmiQ3GXF+rjp2bmtObood0PNDP4VHRtp6mVzfW/ryqsifaqW+KyzNTyT7WR5bd4jbHYu+ccy4
XoRvyLfEgPDzL6h75M+Dgtkr8+FTo+jlfWJltg7VRUCW7vp6Nw5ceAe0yonrov1Jd7yxdKNmJV2i
d7Kfy1pT4qIvTP0adP1kpe34OkpxcGzVIT0VFvUlbSG1cF3+5fNFW66m4UeIkTmgzM8Xa0eTFKBN
MpzDivNgzPFwRMtbfFoz+1oU0l926Qr9Uv8Q+iiUKG3YG87lBYokL7VjyH5cJOatpRTFfRjY2ckO
1eFdlgb5kxSM5CNKq95LMIulnL+c7C/7rOokYgVn6LloNQvs0R5YaqZGXlA6L3Myv5aC6rMf6VFy
XqIy+tgm9Jbre5m7y5dUiLZtwknxoK1fUsgwosmG/cuv5UI4BeTj/ikTXzdTFzizF7c31091nW0W
23wmUOj4G7XSYmaW6z0CnXp0pfqf1E5PrZY/M0fRhZjtPo7i+6KGUn+0lB3ZG9cHJhqT88UXIyBQ
z0UvaaZFplSrvpnb+UFNQ4Uq0ZCj1Ua6I+ryKdN1SzfpvhZldrIO56JmGlmBzheqf2L0yY4zuU4r
iS18+8vXb1hc0c9GxK/6U1kShLvF1N/bhfm4BNlPOW6fOtoSpbS+q+r4/bhER/X7OA6fE6eFJUo6
Bim9QDIw6+S3WkMlO5rvrh/xxsXVcd3xyoTTyRN4vnZ7Nq0qmTrVNzR6Z83Si+uvSTF6KVRH1yUJ
k7+6N2eSVrrUL2EeFCOSrOhYSVD9UIaMsodP16XsrWd1OwF9mQwFHFU/TYeDPDx2ZncKjLvK2Zsp
tSmInCEWnpIMJPPnGwc7ntNOQaP6Res8jc3XpKtO9mjQFbkDGt8SxAPKZA9YTegPXLkLRjJNtEfb
qp8l2aEwv5WVeatp41FKrR1d3boHhJbEclRuwXWvjKoTWHDt6KHmG0lX3IZW/gk/Yo+ge8M1YNQO
64GOAEYy5oKdb5wC4F4Js1TxtTYIvdHux7s2U8LFbUy1ZzC6sRxNxibdNrYYssJo4+OMGwp/rNN9
cnRr2Nney0VT0hKWnFo17+baj+0iSR+iJpX9tlUXd2iX9oYiVHq4rpaX1ozRxAxWILqDCh5ixfNF
p6nF68lB+vmQ3C1m8Nh1/V1o7niWl+8DDiymUmN4A1mJNftNN+dSKkeL4qcqrGaMO64rgyze8sAs
sm9wir1oewSil8pJ2YxxeVDcM2AB+3m+rlx3Rmcgf+3rRbG8KNCvH9IiMO9ts198aTT3+H02Tovq
vIZjRw2UVa5unUTCxy6XBreuU4uHqDSZ5WJG9ERfP65LMSZlMWJxMVIHZM7KnUkaCsixPOl+mesM
N9LT9mYsw7+/bwDHcNOBulJZRS/ONy+TmnSIWqREeg6eaSKjU/a5vXOrL1UPKYJXExslaE1W922x
8iKYOk337SmofUJHuIFwWl/qtt0Dq12aeNQYaWKgFu00a6+szZUlTrLE8KWqS26MKufFkgv5Ns9U
7YYS8vwaSf3e6721PtG5xztLlh3CrPNdpIU4yIuyM/y40emejPokYdItGWbd1dsyNP5aNWiBh9EZ
m4+RJLg5F1cWc18tY234S14bnj0s/alvuz1SmK1FiUEphKLkCy4YW5wqHZaa/gLfCgu3XJ6dFIaT
RN2xSlvnRfQOuQZXSVXXrfa5DgOm2uWmH9sxQwQGPbszM228tYMyunU6igEQGIXH63drY2k0Fggy
TipKBp3Aqw3UzWlwet3wU7MaDnYUUWVOx8qdFafbEbXhv4KSEHSTrE5QiKwOS5uNtNEDx/Br28pu
ynyWHmDCMW9Npen93mrCuyKL+ttZMjVPH9XkIZ9mZRezIW7YuefDJFEZqjCdRCbsZKsbGE9DKA9B
YfqOXBAVTPedHh714h8zgzlPcUsFhmWTyoWr5R+s3aBha795zyFNgsKAvIP4+RsfvmocOQwW2fCj
1KKJt42mgx4xlQzfu9rZ701RxNrUCiGYJUY5FxVOkiX1vW36tklz/YOhtdP4LpnjjEnr0jBpOzXJ
SyvNOBcS4jq0SaZurbEweZZFtc4gAl8qmcTcZFb7q5oCeSc6uFyUkIJ3YFArxGdZeZTtYkpYV9n0
1cZuvqmDo50yjXKXG6ftHhZic0X4eSrcKZjQNdF5aQHsyyT4IZ0uGuEa1dqRAYzMo9V3HoVNQZBa
UMyFyQsWhvOTUmrbKNqBk+KxLl6zwMpvGRVf7VBKrJlLCH7E6ybIyf6gO+wVDLBNKPiUZhz4RuiU
X5wqd1zIxqXnZmyG+3405IdwWpT7YpLmYwLv/ClN5PymzfP+fa1kd3qSZJ6cBoxVTurgxpYG/asM
/PFzUs3VsxWN5mFouvSnRWlxx8xvnDpTNGkL5SggPlvPQ7TGhtA/bgPfysPAK0PSqWZufDCyXUj8
ZT6By/lnniBwSfIKK6+7tyYqsIYa+B3PF3Nj5Cj6YvJWQ0laSPGPujTrj4xPrZkuYw4RkybTsXwd
UkPZW/IafyhOCwcVdxiNoCS+LuaUmQp/XhLZfmAnyaFK5OljI0VOd7DD9FQnVnA7MH37kOa4dQ3M
RsduDp7i3Gmex2hMH7PUftWbRHvIMPw7YerGceC+4I/Ro4vCrieuyUo/OF0f2r7dm/NHM6QsWeZh
9bKQbNm5GpePItEcUx6Z3guREU1851ej60WWq6jSx9HJPTP/odEz1PT0ujJD8W+HXrHlDp3HUBRB
3Qc6cs0kOWth2xullT+W9pPpNK6ywGP19W8fXFFyIDtIFh07tU4GsxSqayl05ktBZTaflJ86LGqe
GZKzui7pIhqgHZj6JK0Q3Bt4FFamUkudQovCMnsMeEyfszQWqdfI8rLASO65OsPpujzxfJ89rAKI
AsESB0Z1EFt2flSRmNXdU11/LHJZ/zCTZjkMek83fDT+WoLOAJ3SLQcl0pz3qjwVO9Ivoi2k47iT
6MY+UJ1Yrbavg05ruqF8HNJQf0wKqJAqdZpu2qj7lUpR/FxGcuNFTqp8uL7sCw0VgnF0BTKIt2Jd
u9P6XAuX3CkfQQ86i6tpIVO8pCAI4TGHdWQ65UvX/Eqqaf7bW4hgDBSZZmI96j4rUxUzFGMolKh6
7JcCnAke5RF1il07G7udV/fSdROyYHEFpogFBnZ0fraJUUDqpsHxZNRjcCiayvG7CTdNKRXl3RLJ
0W8bwP190E2g06wwVt8pzlTcXt/pNUwQn4KvENMYKCKKSXviKN44T6MdRkAZqupxURrzgy4BW5GN
SaAXLKb9qkzhSsa5OMmQfH7Ijd4Y3RiisZe57DJ3cVLzHqi+deoC57saLsVpcaBJMBtmgaVd9e36
t16YyD+fSsWBwguJtrX1ruLBcKq4qR7TINGPGUOpC7zsm6qwte/XJV04D0jCDlPNBDdIzX0VHVP2
SRVTAge3OEp8qM0Bflt5ynfssLg+55db3C7RuwdUVZQBz7c+ttugjs1aowIadOmhHgqV7G9j5i9d
KyejZxadMd1dX9nlHsIAAR+VcGBFWmNl+4nF54xbbfq1voTLh6JOGTRTgC+qn6upZJbX34rTKQvL
aBb3+ZL0y+i1cen6zPbTsQdoZVG1tR9hhZYNN5ajsP1rtIaAn3GjxIQ+XrF1rqvSm7aWZtvyQzVl
9lkg28lwKiDvDHc888t9hLRHsCzB6CIwvavLi8osTVrEtj8B8fNot4hiF6hY+mEMImOPWPpSHc+F
rV4BMniRUUDt5Pfge1wiKjhOp8T+a2tP6AaIj5QQ6BvAwefqaLdltOSDZPlxPag32tIw2hktGtxY
BzA+jkx2MI2OHtZGM9MdkNGlwccNJeNF5QdnAZf6XHYbJHMzGpHjL/Z0qIbgIZ5i0AHtx2VQbmrp
43Wt3NhPuMGgR4NwnSbdda4y7OZyTPAQ/b7OZsudDTmTvM42U2fHXbjQEtiviHGgUQWEKVJG58vS
7VohBqlKXzbT29jivVZ7RTo66l7dbE/Q6qU2a1sLCqNkAJ85MPridzm+WFW881ZcbBurIUKUDfgm
KQv86YF581QEwdxGcTCVwIa65JSU5cdC7vOdDO+mkD9wKxLnNDaLn78R0kRSJgU2owT7IQbIaIR9
/CSHRVHsGN9NOfDX/n8D4Zm9fi7HcDJSRo5d+lMYB3djzige6sp7rMFrveZVR6dxYwB10YewrvFF
XW4LejLjwZy9isbDvk/cIDk21nwzhX9p2pEFTA/iNVVwtoPtP1/RaM6WURmB8ZDJ7+xu8uqD1XWH
6zfnwl34I8QUBT+HBAgwknMhczaLTIVjPsiJKYFhjZLXRbeK14GQ6L6enfBLR6x6v4DRuwm1JfZs
rdU/y70ZvphTwyw+yS7cRg/b+6LKGm/K9R9l6WjMzUv00NxxGNb+q/hYui4Izv/Q8a9DXOK7ILGX
wnwIX63qeDJulOPwOPxzfUvWnXUAQKhNkWlgIisFCfKz51tSacvc2HlmP+DI5t6QO+Epq2vlBCS7
vKEiOB2KuWHOwlTbh8SO0yezpQVB6swiJCXYB/elatfHwCqjJ6ttg0dLisuPnVx2751hGm6RLN8t
SxQkh6YN5UPXKU7vmnMveDQt8N1upIDo3bFca9+ERcFgaAEtA/NJ3nRlUABX58u0mPaDns0EhjeK
2t5J/deU/Mb17dsTtPI/K3kG19Fa9sOwPABtYN6q5ubxczq8/gc5PKNkCMlqU9Q8P6VFLbou1pFj
GbMrLebRKeKvlV4fp8U6XRe1cekJD/8VtTIts9mXch7Z9kPn9O+C3Hy16lM3P3aG7KrquGMv94St
DkqyoElTYRJ8SFlWeHiUmve33R5bxtYhOTyIkA0QKZCmOt88NetjbQD1Dcv0Unijlhd3bdnYt/bc
P+nWrOyc1do2C+UD/mHRLy86Ktck6PKgRYFSIm5snMlNzaI/NGpc7GjeujWICIJRQDhwikVfHNQW
K5VIyXkljlVH/qjGFTOIjDBgZk7UDZ/bcLAYZGON6rd2bIUtnbNo8qaW9hlPntRu9tLS6T/2tlxE
hyaEwtslr66FmjuXqa65Wjgv3wczz17MgiHZxyLV1QD3KdSUH3LVMC9DnvtmtA8UfQhnYzWs96pi
F8bPVCiJ0e2LSRLI0NXFyjV9WozEkB6A8NefBss1b5lAJiVMf9rZyItIlo3Ew4UoXfR/WKQrztWj
as2ksO0+9KGy7E71U+0W30Xza/5c7b0/F6oBmJfCpUqqjOD7Ao6tzH0cWMoU+k4CJmewX0D03+oN
Y1blQnI75etQM91FS6iM5Z8X/lfCddf74ThLe9jNi5t3/inWatU56RqljMfQ76T7nHmmal/fZLDf
joz7koqbv7Qpf4TRIcXYeCBo63rt2JWzEXVz6MfZ51iTjsP8e4g+ZkwdGaYv10WtfUlO05JF4cri
NEVTz/lpSl2qAUdfQl9J6oMa3E/0OczRDhfLhUWhI5WsB88L8a9wKc+FOEY5qHJpxX6T24998Boo
6c0YQSDc70QWF/AkloMk1kLrLbbLXhnIwXGCIGJEjq8r0oNhleNRI87oaq38MNY09aVTOR0zxQhP
Zqik76bIbk9zBN/5GNnDDf046os8AlsvFVzrGs/lXYBb/9wX2vtyoHEUgPK4yzK/sT0MW8f/pWlL
HIHIC77xgvWA3pF4jBM/ovVGv1NCfzLuqPfm75x7JT0Y39qfQXA4BS/FL775+vmL3/02LYFAZBNB
Y385nHU21SyCqFUoTPg9Q7uZH1z6ywv0Ck5yM40M0rku7AIscy7tgrJ4joGw1xrS6uRnFNZ3cTUf
1EW/wcycLIdOpPlhgOi/+IwtzaxlZ62b4ikO0wkgJnCRjznf6Jr2n2aWjcRX8sHV6xJQWkD50hhc
WpXcWp54Fox3hvFP2HzuW/0QJSD0rm/Bhh1x3n7C6iqUSpoaqWGy3/O3MHm15g7+88PQyZ62h7Ta
eBMEVxSIDOp8Isw/X200WTrcWqw2mG/H+vcUQG46fM3pclTDT0ba78RYl1oMaxA7KyoAeA5/Wrfe
aPFYaF3WqH3kK7E/2KbX2DCtgAk38u/Xt3DjBUKSSvgDtAuo/jossYM4VBM8aH84GRDI1Y+ZW3uR
yYizdkdhL60jWTMxCwFIC2/rOms7SpVsl7oWkdFSRccFE1E+5XtC1nQSuCZIwQqLXAxJunVJNlHa
hQpiGPvjcfKDe9N7b+rH8CAdmsPe3PatQ3orauUnJFnR9UOGqLr8JUle+FI4D12zE4ldNKqIBQEo
hkZKxefS1jUnM5nbuCza2Fdv6vfaF/lIN57bWKeX+ns2CbqWT9c1YuuY3spbeaxpPRtq0iOvVFov
qw5ZROlp3ktvXprK81Wt7lNqzC0z7JASL8f4eALjpBybF+fX7pyVS7cHfD1hJhbZIoG7dsAlK9Ss
wDRielE+W1r+Tg7Lm9KK3ttNeqoWx4uL1mv0L04Il4DdNc/LLP2u6UOV+tvr+7phMImgCAwJrYEl
sPxzE1LjRldWnie+9aw8m6/2T/PwozzItwzw5M91YVuq+VaWOOQ39mOZ5soRcCu/Le4rlYYm63tT
9+447XFEbWkL9xkPgYCDYFfYzTeCsriO6sweE9+UEq9gpF1vwCyU7Pg8F+VncQlolSDhz1RWEXmc
ixFwgLBol8Sn4PySvDPvwYTm7/P3jATwmdd7KFO45m/7HYu1tYtiqgntBKT9SXmeS430UooWXU/8
UO5dpg25tDu75GgGfcfV2rRaAu8nJh/AgbN2Ui3ieAU1jf0vxsmc3eVhZHh3dmzvCIB2/OFNPXwr
a/VqVksyKZmErBHiS8f92rqf8RIgJey8ceeB3rp8b0WtHOK2gTiN7HDst0fj+J9+OcApKsogcHi9
zk9HVgY1CgN6HNqkg8UqH13hmB3+/iKByf2fkNUKiA4Vc5ka3EkmYZtV91xppZs6L2GzR869uVdk
8S2HMI3M20rZVAhHHCftEz+xclhmpORZluDjur6czece8BVOBUOzSOOvpEx1WTVNxn2d1WG6aSKF
Z9JZjEMDQJjyhP1jljSZmqmRHbtico7B6OwN7Lv02vCRgfhBFcFVJoY5PzfC+cmkfogdjI3oIDn2
Q0Mb+jGStd9zWxmHSSe2uL7sLSvlYD3oEIZHDyTNuchg0ZspSMVFTpwbkjXLLcFv6iWw2u5s8IbJ
wLsB5gCej17sdRncrOS+Hosw9RXjd8n+4RJoaeOJRtq/XtKZoNVBhlHfV3oiJb6hZkcw6vfBaPgQ
Yhyvi9l4p0WsSfsLLCOiBfJ850K69Ic8TlM/Hp36WAVFOLrz4nw3E4ZKUoxk/DWM0G5X2GNIl/+4
C4HaOLqzD1gd3SLFDcFNmfqtIn9RJfmml43nbJZuA9kc3cnWnxJT+1yH9e0sZpZR4gQ/mdTwzyRQ
uk5ZzlhTkMmH69uy9VXk2DA7lLnp3V19VVGCxYPdIfWjhhELU3LMlvdWZexkKLeUiXIbVWfSeiSJ
VrFsnWhRD4ZNrL19rOtvkfasqPGtQ6Lm75fDPDRSUSAzMdirKxmTh4plJ2M5WnNUdNqDre9t/dcl
HQj530pZG+xes8agzVO/P5pgIKLik9L+Kumx/nR9NUInz8NwMcyGmYAO2FrwU6vVjNrgJGOzZL6k
OoXXDFVJSDoerwvZ0oC3QlaLmY2u0sNSzvwog9hVLdz/cL8t0nWkwugBx/05v3h52DDP2ah4Dtov
avaaqLdN8vv6ErbUi0oUMSYcstAorOIXpc4DCCVqRIRPefB+Su/64GDmd9elbJ0GIFgeG0AFTO1Z
bVTdB0YzGVhEDXrqXzSvtZ5h0Oe8Y3i34iSAsf/KWb3UTVuV0qhEqV99yfAGpcgNGHgcDIErh53X
1PJNkGf3WVW7y+xnVvRUKPrOfd16Xc++YXVoZZv1lSXzDSTBip9Urcxf9j/VQ2MfovIYvVzf2I13
VEwQEG3M4OXJz51rCFFh3Bpjkvql5M9x/jxlTK5sb8cUKtpqrzVrQ91JoJIqYDo3j+gamd83sR5a
iZIyMntxO/N3yHCnzDJ2LtWGRtLCA3qWmj8ZNGWlkYNUR2PQzJyh/V1mOqkUnuCh4RD38KybyyEZ
THcYiLWLwVdJaPd1O6k8033jqmXoLcv9XOxhHjdUXxRRRfeT6KPUVssZ6yJuE8vCrNom2hh6ctv8
hx3j6KlZg93RQdefK0E2tknYtWbq182PeHkZBpjIYAVMmw/XlW3rZGjMo20aVcNxWz1FDMVgcJzh
sBT8YG2M4AkKPS27gapr5yJvHQ2GQmA3CfigxzhfEYUeBoX2YeYbDCTu9c8OTD1W8veRnTAVAscr
iE7WGPd0qIcgH1qEmLEb2kcnfFaixzrbQ5dsuE+UkgSSSxSTQNiuFkNXydTmyGnTwI3j9Ng08V1q
1oxf9YcyvI96+55GiJvrh7UV4iGPzhbUghf9onss75t5GRUeJ199oWOgd+Wb4tmGXeXQ/xxSIHk7
h3aZHhX4iX8FrtSjkhMarFIh8KN6zA7Sp+VYHLWdl2RLiECngYYjSKKt8HwzU2OR83yYM39R3qUT
g+vVCrzf6adefd7ZP+EhrDwIg1eR/CE4f/K9q1uVQNoPdFHLaFZx86PNuJwTU3mt1+UXI+7mvZrF
1t16K22l8YVc1RJ5U5RxCEGVf9dD+Cbl1ttPjorfdG1dwmC9ydYsZahEhqSzg/3DYmW301eexmI8
dqZXpt6QPsTJqa0OfX2fnq5vqTB11ySLW/9GcmVqWj45Kl1Nj1XkT8f2Z9u79vf/m5DVbRvCZYlD
i2Ob2puvybf0nwVa0vfXZWyZJxqhCZ1x/oGsrGXITdQ7c5b7bZf8LGm+aRe6mcz28H8Ts3o6pFae
olnKc79qjduiiO6WbP5q6cme27S1HFzAP2B1ooy1IQTqFmjFkub+SBe029Nec0rHUBQajL1s2tZr
yPsByEnwKuKan6sAqBEAUEqR+46WmJ4S0KhrMvP6+r5t3CUg90Rk4EhJDK09iClsHGdcsBHklr3I
gEigVT1Ko2DidiT9CX1XKk0nMEZPoXhPkWZ1bS27trPenjI/6e/7NnKN7knNPtflTV+BvPghD/dz
/D0Pv1F6rhXDm7s992JzrYLEh2SO4NFZedZJ0JTaNKLupXxrEbRV8WkMYi/cc5b+6PTFSqmp4P4B
XKNn8vzkohZuR/7LfbgXT7q3HL7n9wx9cjXy1sXR8FLKK9ePcXtz34hcKcuShnOqj3FO1WM4yffj
UT7GbtS575T7+m66KTxjR+LGRTBli+5xh2AIzIfQ3jcGSlFKwxlkTGOQ5TclfGBUp6To3fVlbVhB
+Fl0QR4nzmvNPNSbFX0fXZD5DLCjdfdmyRSv0V664FVqd1LmG48lbi3MHTr9J/A8rQxuBzNzbaTc
tgLyG3fIwwRKwCS/yWd9uqt64smcHszHmA7M/7CTYnqz6DkQCYXVM02yRlVz/vEt3R+GX72fDH8P
IKHdDLw6NX5MCcRp54elDUFZRWEU+X33vQKGLxu0Qvb3Oa2rDoXo64e2oRlkZAGOgH8T7WWrew6H
WWtKyxz7S1R5RX3fhjoDt3eCuY27jHeICw2Al3B8nZeF5DNXU0OnHqa/5Et/kI3fpkNN4+/RI6LP
6185K7WIrQjHUKccZhnvzcA69NK3pHwPqHvHOm5oOjaeupswjejgyiG0FWNqoK2NfShPjzYBwyE2
FErzCs5nnn5dhkrZOabNHfyfRDDD5zqht4pW0XcQ+5WVeTrhv5q8L+BYNRkn9B8U4o2ktTnMqqRQ
ioCSYhsApRplFmh+m3prJ0jZVLw3clY20OnrSVAGxn5eU8HTkoORE0buEYOIu7Iy7jgypGd0oIMk
6FZ3if61IDXsAhBFY0w3jpLeDtq4F6ZuCwGZSLMOqMT14aRja8hjQjaLKuxihr9h1P55/VA27B3L
+FfC6lCGMEz7TEFCKrfHTP8Gg6/XyNatpDzCW3AgtPOuC9xaEpEwVfk/If6aIKF3ElqATQRS6n0u
YEaQ5+b1uohLBdDEawuQSUA02LxzlYbzJ5iUHBsuVbZXRqnbdd+nvdrI5cYJIVDDCTZgsOkrIUNr
pUtPntwvq+CUOcZTon2KTf0hmqbnKO+ga7Fury/r8qYC7eeBoJaLMcKmni+rCSTdAcOd+zRpuwMP
0fQutD8OyV8bhHMxq+uj907WSX2Z+3QQwK9s9U9L9WTuoeT2FrN6HeIq6KKmqHhnzWOWGbEbt2QY
8zpzG+fX9X27tKksSBSWqN5ZlIlXC1IdKbMTecxBBD0HcfXawW1TTS3LAkMbmYfr0rb0AqoBEuhi
fBmNCeenFMi9RKEATzpKqOzHJMek6bXWO69uut/0O+0nZS7UXdxeSmZ4s6JJcc2eJ4VWN8lL1ft6
ljSHFojmAaau8lbrpz2uoA1R+A4wN4BbwIFfhwkW2KpyjpTBT+OAUUlT9mViMutpsYz+5vo2XpgJ
nnRgEYLiQ7QyyauHsAlMVarrYfApqR4kqzpE2U5aRPyGMwN+LmGNjciDzGybirVwWyW37+X+iMTm
tBRpdwt4L/EkuVFPutE6hymdlE/XF3iZbBLyeeKpmwJ8ZVrHuaJEdqkUOKGDP/zQ1Rfdu1MsRiIV
YDxhzvQar91Z74Vi/pFHwoSYi+LOus/JzkszrW3WO7Ve+SsCDQUPfX9YpJ1n/uK6reSs1jXUQUTL
p4qc6RQatWupH8NDoz2pu0X5TW20/l3R6qppvZ6ogcOK0Pj6FWLZu/iXw5yr5hh7n37Lh/S0c2Z7
SxM/fxPshGEcMUwHgY/Lj3fRgRmLO4/jhVUUewf7N5lPqsY8YecC8NjDdqzZu+VHGXuLV6qH43W1
25OwMoZlRcYxF1rQmg8ZtKZBa0BtCkPyj+tyLiPR1VJWBp7u7V6tDY3rFb9P2kPcvNN1t7v1g8Gt
MpfZEJ8nZo8bjD78PwoWluXNIVVGHS5ZiGDjWXUqxtSOp6j2Po8nTb417v9pvlXuzp5u6uGbUxM/
fyNx6epUiRROrZNfU+1RD18zbYf2ZU/EStXLIJbnONHZTe3dMH0f7cdS+7qzcRfZ29WJrbQb3OKS
50L50ig/QPvlRJ7+pWrd9EBjWHETqDuGYsvEw4hIQzr+MzHpak2wpCca3KuDL8eTKwc8xtrelLSt
bXsrYrWkNqKdOgnj0Vcnd7wzH+Kdx35vCcLmvjl5hjEUyGAJXfJV7Z6T4f3OmewJWD2DkaZIba1H
ox+QfajuaByooyft2/hxeLSf5IdP8XPiZS/Xhe5s2priPetCoLNWOPpZUR9KpfZK8InF3my3TSnw
bUB0KLIttvj5m62rYrgHsoKjCSZPdQECNDu2dOu9g2TqfwJW6gWJzpi1XTr6xU+wG15ifGzzm2E4
NvGNvleK2LR2hGjMBbEp9kEOc76aqMgCFSah0Z+Vr7KgIT+RoXIjlxGrtqd/5ZB2VrflvfxPoOiR
Xgkc0qlrLCHQqzRPjj3rewdLy8hoGTJkO2q+vZX//+oQdvEs9eloJ+VIInP+7bju9PvbDpJzQxsg
QiLGpR8D93jto9u9NdLMhs5VzUuRfMyixzn5eF2tNxZxJmL1IJVlVVkpZKe+qvxTZj+5rnX53NL/
/04pd66tUK2Va3kmStzqN7qt9hVdx4x48fOsJdHxTbP/mZggouzFoNtyKPZSiv0z4+JcjjBu46Bx
h1ABZ7S9wiaRx2QY3dnTgA3PhxX9K2ll6AQDhjJbXKauTLyUeT16IR1TzZOCyTV3dm/D5kEabZNS
YYimA5bnfFWhPKuzXWUjGPfeLfTFHcl+XdeFzY1jds+fMBo+w5XxMRRt6dIKhR7l+7wOT1Amurp5
q0/57XVBW/tGwpqKMl0w1OVXmmDXkzHqWT/R9N+78XSXVZ/t4h+RX1P6v/fvSY9TnhfzIwQO5Hzb
sjIZ41grJ3Dyw8dWcgvlWNUeeJP0r6FJEOm9lbRaFGPzwlHW/x9nX9bbtrJ0+4sIcB5em6MmS5Yp
D3khnDjhPM/89d+i9737SC0eETnYiBNgAy72VF1dtWqtethD8QBMVEIU6G2VrT2k71FBsxlADfAH
lUMExrcDAt2Tr0ghFAQbQS/2rOnlNss4g0ymxC43+Vp37pJ/uDZHbbtehcQpM2CpAiHeyV8M7xvh
+Mb7JsfZQBn/JZ0L3ns3g6NWa0ReUhtiDE7qIiPNWZJCtfkvuQ8BUkNBD7cS8MIA0qCd43YGI40Z
sqieBhfILugJSpm4UX15rXBBTdydFeruy+IgCYUEmnrSe9TboFLpOdAsniGqx/Tvj48T3dBA26K7
5+SoElKmhq2Y2TPph5qClOyH/IPP9iGqak1HgtiJnvLhhR+f8LJdq3bRaLl/7KMYCxIrvNzvipdB
qJYCON8GF/3hYJYz0s4k4JiTNtEBXb+q9fp4vN84pKub5M4eddQyOVNCLPLginbSvEiT0UFI04Ji
c4ZaXmb3zvgTf5zQGvGT2SS2IZuPP+FbhvDRJ1C+sptzTrUEWR+V/UjUY4MmnzzrzDxyarSsRjsF
jRc9Fx7buDGq/ENuPkeA9qZsg4Khrua7OPidl6YMscFh1xQNopPzlNlxLT2pDPQO1V4vmFPdlJtG
5ra92OvjSj1gedMAsaQi6w/8Ae3tvUaW2zZQBhfqEqzu2fN/1QbCsPg70IfKGng72BqP543y/P+s
HCB53yy1KOlQ3qsYNfRY8szgDoC5iUaRlyjo+KMYkh5MzoanjBM439C0/tjs8o65sku5saH0G1mM
5cGtebzuOyPMektCfCB6JxR4YjG2euaNK2y/O7TapvdBAKaRkCdyLxmB/J7GQP1KvR5CiTPb5Stf
Rzfs/DMrCiq5YMWU8eijwtZEhfjW1GEpKjEicviVFE/I7yUqqk4bcBQpPUOqrbdadKBZU/+xOzPv
zKlEQHaph2DCiGhC9bEaUtBZkQz2FzCNyB4E3NXM8LSR+H4C2TuT8XYVcgbcoShcZC04cEBMbUjS
SdgpEEuXT2O+LcCs/HjRlqYFryCAzpBWBVMIHfJ0cp/JXqG2bjU8pZAuKsIz9uoghnrcZdAJdP2C
9ON+TR59YY+iRUsAHyDaWkAbRM+KUmZQSWM6d2Jfay63J9mu89IastQU+r97sMwrAFsgLgNPCUo7
NFBA01K0Oohq54rDsRAD0vWvMWPJPLLyO/TKiOeVKaWyGf/Ym/GjgLOAd46mN+1EJpMmTujcMW7z
l2HwebOAXbR4izqLNiFTSCBkE2IxX3i/V7ZJBv3Kx9+wcDGCpBcAIDBp4mFDi0IXYpLwVah17lkN
eGSYRcKiiZL5SqZKT9a6ar8LjpSfBgQYmCT4OBZUktRVkUxay2Sp3LuxPGZPkygx50RpGKgXxr4M
CpUm3w4tdrxQVKPhN2BbzlD3z0atNcNx4vfMpEJkURZGffRAsoXwuLBaJVL1tinbXRuqF+hGCobC
j7I+KWD87rwi00sNzgwit40pQPqz4urCZtqAs5geup/i2IikBXu3JbIjUsF1K8DfSEI5rbj4pY0M
nwcqENRAAOilNvIQsKUfpjHSIkn2Bv71Z5H5qfTPXflUC5fHi0rn7b83FgDDQBygvgipMSpyS9Sm
BzdL3ruiZ2riBlqlG42D3lZQkKL/04F0EGiwt7Hu9VRhgCpeK6PTsKL/9wEIiyGvi2IgjbIsutaf
FKbs3VK0vEG12zKwZgnYIjdAfrirpk0WblNU8mXxF9u+5C0IjksZdDHvWeSfHs/G0haXwecMrUqo
OuAZeBthStkkdaJU9C7j/SjbX6N2jAtSyUTJn1YDdCrl8c+4UXhCLRzAbSCqb22BbCztg6ztXb6J
fgKGSWJFRgwWHuVfHVPoUABu+RU00PJiX9mkblO/Gvgi57veFTzml6DakWfnBa5Qf5sntQ14izG2
YNPhBuJlk8E3q2i5eQLvTjX6WLS51MyCRfp20FPRgM2Sa3o3FXditCnbvZQc4vYItd7GDAc9R5dO
Vey4CC50MrLDtMbEtLjCVx9AHa2qTUtxnHebEDCmlKRkkDLLO4kgD29BLaZk4kqMvzbi+YOukie4
wuUokrHM0cg9DVy9KVNtL7Vr+cfFOxcH+N+ZpZ4tTA8JNS3CzI5M7XBxabB4lRfyJmQGAhk7ZGtm
vbfAiiSSSvbjY/Nf9tW/xukcqzfwSj+KGGSTWAdZ1gsT2Xb13ZwuL7WzEnQtryCUEXHVz5IN1B5m
vApJ9hq2lPSjZJ0mfsmA7xzPgveqrZhantSZeFCYreHdebt4YeAPfMhWvdtnv/vwIIOp2sPrPTPQ
voZcWO5Zf/Lmz/8ymejEAl/1TI5/Fz3lTcY2HQ5pi7tLBd2OJeG5VEBrWWc00kmO2jabtnGC348N
f1MV3x3OK8PUVQC9KjXJpR6Hc9pwwRlUlZeJBdykgA+EHwxm/eI8ImwIMTsfMhmbvj8UjepoCO76
JtIhS7qJRDcoTyX7wnst6I9t5LoGJNVaviOx6Kjdyoty9hePPpmKEuqyb4Y2x1yBWyjZqMiw+b3T
MGs9i0tTg7QaWC5nTk2Ee5TfCoY+byeIVbiRdpCswMxaXagLkr56ki37kLc2EvACgHk4+VlftMpl
MjQ+TB7JNe/EMwe84OX8ACKzbQXsyWmY7F5wBrzvH6/gwtEAfodFExA41vEaob4SncgBVzDzbNjp
tB28Z0nYQATdGMVjKa0xHC4bgzAB6IZxW9J9GF44DTGTSjiHGQiQHV/ooUxA5PgXix78rItWos+F
lcbY/mOO8m+AjHOgchd7VyPV3rMtZfyfJu9fAzSAIhokCVrjbO8WSa2XrGyO2ae/9W1pQo9bv0ZM
P29MauNeD+fb81xdCyVT9GI9Yjg7iXQrU/WNW3n0yykXKRZCE2cdfjkfvXgAwvFKjXyLuMn80qjE
xqibI9MQpdmoOCnewIKoSQSSpzpWXrXlw+YQj2spajr9OYc7GDD67IDOQy8S3Y4L/mXeR/8a9iab
nzTFK56CMZkV5Bte0dV+jD86TvqN4F7ZSlFdZURqs78EXv/zDeiTxAcA/QotqFt33olFqwUCtmxR
Pgf8GbV0SIPLvq+L/ObxSVy6EWdyl39NUXFGVA65VgkyTkepHMvMad5L5EPHsN6zzDb8VUlGdPDA
w+KtqcAvbiy8HL6zAyhuUR5RiD2vqjgGhttcJYzWQ6t4iJq1LbYQ1szP3n/NzP//av/WQ1ZEo+r1
Ljs6ajhaXb3L9aGoSPvht3bVHtudOhFQEyUjyCezT25lgr+b1+72+NUHUGvZFFxUJVKAZPBmsDoX
8hshic3WrvXmdJQswfrBkMk4RCwZjacucRp9sBsdr4jceV5Z63kt7z5FFNFtrs6pB5q2xffGtEU1
CQm55GmATjkwKCzIRCsjqd6jyEb8R2rxXL43dUOESfemJ609N3rrfTz+EJqQ85/9ffUh1JOijPN8
SsMcaaFjl5N3zD93rlOnUSBOYKdQFk2wImcl0ju8W/l+P8VnrrKaSa/j1mhKCwwg8TFAh2r2l3RS
/3wZsvd44M2JZprIu0YIrKlhOLhCl7+HWvk1Nrsg/Xw8/sV1QD/WTCkPxmj6caEKzShxEdYhGzgG
WV2QJ3tsaMhVZuZeA8bLNfzg4lmbC4nATePCpc9ahopHn7bR4ILsI9oK9RR/jkGUrfSTLx61KyvU
URs0wUsUrsTcxa24h2ixvyuEILByqdFeHs/gt5TQ3VZGaQXBjgaJc5oiRW3ZrAobTCHiqc5qrHHL
27yNpvkLYwV28Y7dYg2/jGjDbmtzHI+57e/f4s1oaT9ay98UZmtxdm9lf4JPSdHrdoOfnfkSWom+
FhAsBecaHur/fivlAcDPCkRBAQ8Q8QHJRzJwyAp4B2j+xDxP1NLx/HNz+F8ycTdmKc/ugY8jlBts
ZaY4hOyP3HvphI2aHSXAwNJTwcHLPF6UxfW/Gif1gsxjlYsDNRlcpQvHbT4MlZm3XbWR1XCt63op
GYPBIYU1qzPinFKDq8DynPphNbi52W8bi7ezE2cwv+SXeXVBi7+XrcyunccDXDy3V0apAXbMMLcl
ZPCfTO/toAgW6kWVi/uqDiQS5IJPAABWVsK95Rv6yioVUKZg01OzAEPl+9wcHKmZAG0+Vg701Krs
AOYj3kNW12TSNa+xvJ7/zjH9qORaRJoeKtsuKzVHHu8GFJhUpl9xhv/lePzHDH0ZJFCKa5sChS4N
af5TrKl6x25Dj/DKl//RZQFRuBdmLfZcKk0g7c/PXJJonZZowHjq8THXgkbPDVnHTzVdQc60CaGY
GxpwxhtpmPTGswBPtqvMN4BAMkTuVGcfWv1ZKhvm02f+8MMOnGu6LK49WZZKZzcfR21vrmK6LBZw
lFLP9CO7bp+byFVFY+w3KVoDdIiX54YU76JWJQ0ojrS/T+ze2Kd2OhNq0LdmsPRF5uuhmeb7WDGb
otKVYq3+v/hewr0rQKIODEy0aBwjZF0nVrg1PPGdHx25/ZAZsO3Yj4/uf1nu/5ihwk1P9rNpBk+4
EWOJoGlAKURUX5r0iFYfs0SzEkIeHlAR1Uiw1yRsCBVwtRzxR6o4bH4cmIIk4Y6LO50PuZUzvjYH
1M0ZMmKp8l0zuOCI08U40DPPkpj8uV0lQFx2nFfTTV1Gg5crHce2uBXi3IrCfaw9lWX0UWgnLXIy
v9hN7IcwnVN2GzWO17YGeC+3jLovtTXA+tKgQVeAC2OWorxT8w3VoBmkfIR7UcrhUwy72Y44GEMh
c/suTaW1WZ43LR0zXBsUqKdAo4lRUAJE4D/V8klgGwIi3Da0wnyb8mvlgqW7AqVFFqTOM0sizUCi
jo3AD7mHE/zp5z/rYMOCLrwtFbv/+XhnLxlCjR3JHl5DSzDddeUxUq/OTGbuUJbGVMCJMe2lqHpn
ysOjKq5564X6HlBOSGpCfm/Wl6I8wxjjfe51KI1OuWLH7aUfUoi0dbrabgVtpxXcVgj/aNlfdrV+
x+XXZqlL0OcaIZYCZXRDMITU27B8j9c4H5a2x5UJukY+ScOYZww0Gbv6ve+OVTVAb88KE5GosVvF
a7fr0roha8oBhQBEBjgAbncjE3qlwOTM6DYB0jgxnn3KM986at86ASqFf7tJ0HgP6jf4PxS7obR3
a8xXqyEKAqhgigCsVFbHfwo/cp4o8cq9cX+mb+3QR0yNoyT0YYfRto3yY1LeC/SCnh8P5v41c2uE
cuVNl0CAMQIyBkiHUudFj90y+chaj60sPNxhBuJpc/UH2VQ6vQ2xw5HtAJV3pYHTB/Unop+BByet
OTGGX0NapNvk73z4xYyvqbRTxq8RGYQiYAwJqIFSjJyg+RWEv0VAG8ZtphYOL2743PBx0/RtD6WJ
lWm537+330vNPdDioaT0QJ2l+WmcnhunNjqZoJVF9ldQw2uWqAVIAVRBuwwsVcomUDexVJqx/4a+
PJ2NWKA1VjB7C9gajAwXBNJh6C9Fl/bt7sWgmCAeNIwsTg5CFzh1YVbdyyAMpOzblwxsQarV1yzp
44kAVBKJrI4GWxJ6dsNu2k7nss8oAx9hj5LShl9rUr+Pk2W4edQ/wAGmojxMfV7fgSZ1qPkRdRDO
M9WqHElcgF+4i6PfK3ty4XzNV4oCJBy4oe94rYScU2vAfHhXrHBFDzqHXq/cVMYXTTpD6qYoj50c
kJh5qXwJXZBEyp8L5rkBzCj8E0m7KIh+peqXgr43aHa37xChZFrfypuVDbLymbROiM8VcGGeyLud
GPMWKGnNRinDLRKu8SkYm7V2kG9Og9ubHfcfAC4zlelcbKOeEKBgS9IYWFZ3lxOk00pylPWfP3+K
+s/T/u3t7ePj4+npc3tBio386Umif/31ssA+8jjo75t5duhW0CKQ5R40rZIb7IGzILI9WJIFRqSD
b4d2sxNszxLOqT058oYz86NssrYSkWQbXVZpu+/v51mFTJn51yG7cde6Hmq+KifQPHMlABOI1UBw
yge5FfNRO2sQxYVUOcqauE/AQDJDhWnlGS6IlLBqFdllt8GHZk0OSF2eMlMGR/jjCebm651e4Jlu
B/SS6Fm5S8uNrBAJY6vJbk6Oow5mcP396JPfIimN0/5jG5CevD42+Y1duTOJNilwyMzxG01KpqA1
ogAXuewau0N1co/WD+tgJPqoayH5aW2OaJ0mrkXgVs71yXEc3dmapk0iDN543q3cqwsPQkz11ddQ
8U8woWzO5oXsKiQ0886oLwDyhW7k6Hq5H7YJsknbNWjTmlGBqipjR0OIdsAU4MH5qv8Yf5aJKbwJ
++kJimbdawMl6Rf/ZWXe52vqwbzTAE42jPAED0rMu3EwfhyO1vGYGdYx0BnyoyQ/50m3UqjNkXxT
PRmY95eI6J88yY/Os3RqibOyEWhdGYSe89SDGAavFG3mxru9faoskf1xqGXXO7Tng1Xtk9Dav/GW
Ztro+9G538/Ad/4Zt8oaPHFx018Znr3sVekCKkBID/MwPHEGr+cH7aXq7DLG+99qhPfH076QZcIo
QRD13RctoiXo1tgA+o48ZBucsJRM+0679BPIO06Df/DelFCPzgGEx1am9j4EBjQYEk9ghEKbAXSI
bm2CiJjpw8FX3QIrKpmXws6dlWHd3823JuZQ5moOsxBKyr3nKS5ri1sAbs3ICk1G78jbG6ppjuis
QjHWLFInFUCEVkh8RnEHozN63XeYp2oXX7gzb+QWNqiTHbwV9/hdlaDODIhcAfTUIDEMzgVqi8pc
OfJ+UmOU4MjvdoGumaX+MzDAV64nBOV/K7cyci7tclva9QFoCGueg9T2CWudEyN0ImMgJ8muSGRG
z2DJJjGZv77Fvwo7NBLC6G+AL+r9TtokB2bT6L7l6cGmBE/+C2OpKyNa3BlXA6J2o5xWacgoleIa
heU/X/LjWh/fd4GAmjIg0lXQM4IgdFakvd0YCsr0TdopitsYoi7svBNzLqzIwoyZkxP/CIzJ8be1
zb3VVkXUXW4Fu4A0dmPHWETvzGMeQO7teE/9+r264AJRq8HrBdjKBbqHSO3CTE1C1YXKnNmaP6qN
Yk173iS+m4S69/b4jCykxoCNuDJHnRGYS5Mpi1S3NdGfDmi+pZjIAxHN/MyN0IrswERMTRTjsV26
eXN2rDd2qZPie3UgVgKGKdvqttnkTyEZSAcagbdy09ndk2c+NrjgT7/R1hpEK8BKQvduThWEuKNk
UF3PjgzBaXZYWIt1yhWfs2aGCkYFiIYhawozCAOdYeM/a3bkFLry8Xg0C+AJaLMAPP7/h0M9OxJI
PCtl36vue7ZBA44VPwMRe/YP8n6yWyhkKLgikdT84NYMz7+YPjpgnoNuOlqpwNdKDVBGKJ8n0qi6
zb7cyp/yNjEqUzQUe3yJf0mnx8OcNx9tDNILyF6IwPwqNPsOG3kl13eB5gqlGYoEHgpFNB/tAWv6
HEvRLLLP/7FEzaffCAHE8CLN1QKz16UAuNZ9LRhx+yKbPafzKyHd7MLuByZD3QLsQnDb8za6uplq
tK40U5ppbraPXuQX3liTPFueuX8N0NV+CAlyozcbkA+MA2T42d+zlriy2ZdnDQ8NaGVJYAmk0/cA
pWhKJ5eaKx7Yz3LLf1V/QGRm8md+5U25aAlRwgzOQZMqkli3E9amntgqTa+5oM8oz9EvBfJpFoqZ
YHeePpWVbbfonK6tUTmOJpa7UPJaDem5GS6GJpn82X/mDtVOeWJjvfoB6Uk+JWsv/IWLbw6F/h0k
dZNHaGD2eA5mtSN4DV7EL+53u8Z+vOSgrm1Ql6uWFwoXxp2GgDboSP+JjrBj9Se3mhXyjIVag4o7
HL0/eI2i8YiGHXChBxWmNPNcI65JcuovG/40Grqk13vO3IbH5PLYVywkimAQAC4OuRg0GdMskgnb
ZYzawCC7VUhpB3iSSrsW92eAqjB45glvpcAACDoES/V21/9cZUFZnNurL6DmFtrDPsSs8AWVgYau
Z6KYgSX8rG158/bEGyD3+Egukb0mrnjvS4CDmItnwJSAuUmkHmqjWqUcyKA8V2Eny+M3ZcVtpz9M
01uPJ3jJDtTSMbdgSpwlEm6PYCWXdd0WNeOyWrFFHPqrnHzFAeVbZxb8wK4ECPNvu/GQIpILHLIY
eCGAjYpuHhuFGDIfRcy7CQMnHPdVZuRQZzB5oRVW4k3xbt2QhgdlHcpRUM+aEbS3I+MDwGPGSZBc
Znriyi1b7NRoU2hEQSeax7x53lcIJZPowAJm4r9Mw0nKicRfEKXpimAPX6z/2TqK91Ik+nThUMHG
37+rzzx3NPWlr3QWPU/+bhygOOZZnm+0tdGgeUGGdBL4/1LSvsUJaTpTLhGYp6iBXYZ4J/grCJ27
KwGjxBWKuHIWNry7c0TIs6TZ/KLMAtUzy3qE0KmCNGIE4gQzCaPSCfjCN8t29FZ2zpJlVZyZ/6FB
A7LjeWdd3XaiNIAdkKlkVx4Y9HUP4Jf3Bb7Y1AMmOZS01FbqOHuWtHGt0L+0tHOHEhKzCJVQbKHu
jZ6pSh8KCjLgN8BJcITxoLERb6XsInCkOKSB1eZbEKXL0WHyt5F6zLRYL7kD2+ss5wSMPoEs+ac2
7qbJqiviyyeuBRqz+MH7TqyaAqiaa4vJX5M/YXlIGw89nHabfPiQiJdIG+vqjn/PtpL4zKqTFUbE
661K3Qv41+PDeR/Hf+9gsJpJSP2huZAaqCyCs7SZkI6DlO0J76cK2GNwSbZl4TtF3YxG1SW8EVdC
tyml+rlJZHB1jeWLL6etwXOeqkuaZ/Rp9iedRwi9mFxvhFQJCS+kAinBh0e6TBk2j7/7HgAyY+00
INMQz2IIdDwpBHwvT76aXIRaTTag+EufeEbeBAn0DUIA2LsBinmCN1hagbOGkLiwpDT6W3FruCtF
kiBTjMfgnEmmnVuXAygfVZPnFhGkHBouf45wZMWqJ6AwISVWMpabU6C8htyK97lPvsC0ipc7qMYh
isHSsaDoyULJVqx/SXPb63XB6TmrY+2+McJL32wBx5S83+Jql9W8IW4dLMxizJDNwTtYoiVZ5DgX
2LjO/EvUaqrJMigX9R7rmWPeBXYdchDl7eramQJP3PIB01noKyFtNBWGCuF2U+vLZi2cvHtbiGBU
4TUJ2q7QB0HUT/mJrgHvelT7lyoWkWmLal1mY0mfxbKtSshHqwWk0IibUrU1n52giVZnVhNG0UYd
+TWEwn2SAF8DsnmU1SFcA9dB3Xd+xIYFKDb8C/eiBnoaH8Y/LIi5Jh0NpRHeWaLR92YWmoJ35ESz
9i1Ac3KxJGx6TPJf/J5H/3fhpNDbSkiE6tjX2NlStM0lU+F2kmBo2qty8UVdYdbmcQ5PqaWdk5Xo
zcE9DWLr+b678repBHGGPO2xo149mQQ+3rvCPn1uladS1EjdvOf973EXTXYqTyt+6DtDe2cbr09U
qPATTCK3tkeh56FtUPgXXn2C8/AM/zwygMaRoNi2qs53TiyeGsliPYM3qs/kmT33r6I5DoYU7Thd
MUWeCCfJTVWj94yOMTXw7685nfsLH0t79ZH0hdSWkhKUuX8BXaJ2ZGp7EExB2foHCXXD5siZ4g66
8u+C7yjPDLx+ZXA6K60s03dhiJoqMCPgFM4g1hm/cTtVAjpD+1ZS/Uvdx2b+PJavWWkOvu3luuz9
bph9V9hl+5FNERHEfTD+qlhD5mwFuKBBIlxmI8fQmdBHhLI2YQsz6QyRsacRrQlPSWJG3glCGWJl
MrHTaoRLTOlZ+EKF1HvRzk20qUAl0SC5y/wW5ecAFAQtd2i3U/OhaGSAzGu4CV/iEXIs2baR1jCc
37TnjwZP5RFEJu3EFEJNF/lQyxaaHUk9nEP/oHV6vA2jt7IkmZPGb2hpwqWN5vyP7BTlTiwZU7D3
G0uW3vjBGL9kf+MzZxHI8HyrjEYLj63VR9lLiFCd4W1INlzQhj7O3SN62J8U2QKfvfLDEzdKd0ni
TZkdgTIMZg3yvaxY4nTIil0CXGlIOmbjq3qBwnH+mlVGoZjlsKvsUHku3tGk8vgmXLjBUWiSAdBH
iIbcikQlxEelbnyWkf1LE1tyqQMbX/obMOF3BsBaCeFDW2308ZA3aFcz0f5W6xn6ubayqsvjQVwT
9Vi6lm4+Zw7qrpxIkkHMqK89/zIeUhFtv1YdGz2K6AFL8uC1GXVRNEU2NlR+jU5j4XTeWKbcV5vw
w5SKjH9hMpKmCXiOCl2rFSLJFpiVqiwl6Dhfmf37Jz9iY0T/cPYzhzDoqW6Hi/ZuQawqP7g07BOD
myeahkPgq6QugKfIZppEM65HAuakLYeguVNxHINxo6mrtHZ37yx8ifBPI9KcX6NbrtOo4EuxFYJL
rko9SPpC7Ulq+cEuO4XT+7HO9rWSqG7O9Se/YZtdpvmDkacjSMECjn/P5VbTRzaJDb7k8q+C8dag
3vdPe3whhEmhMsCDBA/0e7dzhX4kJUzrILy0nuBUYWRoSqUDyl4rdlFbQduZNbPJog5KcueIeU2q
vVZZsQK48s/HZ+a+SIliN5i3EBZi4VRFphy5XIjCKKd5fJHtGJAm7k2xxgOcVSzqvLfhJaci/Ed8
BFXQ5bHle4DQbBlqvgJuWEAYJSpW6YDF4GstSC5y+ZRpVuWDk8fJ45PiXQT5V6Qc0pp4aLdgnxrZ
rNXayDz2veDdAYwBQTZLaeQAmr73LJDViaerRbiFKWgBNrogfQUquGKClQfgXXqJ+uQ5bLg60ZyY
iAzirvjCy6lwGeCGrKiva6B4EkiIVFGmi0MerNy1C7sZRThEItDXQBKXzk4wGTC+IVsllwqQiH29
Rm4zbzXqGrn59dQ1EvJ9BZw6fj03Pinja/+lCNviqVP1tcT+d03o1hKyEOjXARgJuW/kmG5nT6lS
LxeCOLmMybT1o4M4brlKOXjtvryUk2j2+UcxOp2O2MJgRM99vN/uE6BI7wDhAi4XiA5yUGa/NZ/y
jNh6gRdcKm6mwYp6Eo/o+LS65JBVEUkrm13rXbnfL7cmqcOVjOCK4jotuMxiIjHfkkTg0ID1MU3S
bwZJpscjnAdAzS+SuwpqXiALAqUedaCGNB/AVKmEFyHoEyNop5qwOaszvRLrjy3dF/Uxl5CFBLJP
E+A16Mg+L2t/4JQouuTZbpSf/W4C7Q96zfjfyOhIn+ArTTKztLiI9HtZPWqNNR3Az0PammT8Ll6r
4N4DXPA94I1ECh3s07Nw4e3aKk0RRTyTRJeGOfQzvQSvp8xZevYsZiJFtkmPKkqSI6lPwkWTT9Xg
+AXSfJCVy1am5r6uNH+KiPQB4KIzQTp1ngp2SKscXFmXSvwqCrernmvmJKSQhApMPySyh6b+6CIN
hoBasbj1INeH8JJveShTmo+XaWn7zQ4D+EvUfnDZ3M5KnJdDz0GJ49IKAsIhrc3sSoga4HLzyYmU
MjEQJKy9X5aMgpwJnD5YC9wslFEprgMuDcL4kgSq6ohdzW769oNruh1QSBOeeJG28mJayIB88ydg
5SEwPnNF3I5zLD2Ic4yY1Un8JY6bUeGgyYD3hliT9GVAMF6HJtea6hoseOnASeDtQQs+O2fHqDCL
79siwiM8uihyNx04MJzEKXpdmmpa8V3zvUKfbAUEVBwSLCDxo5tthLZnR0UNYiQ4IH8khHBeK5fM
knPmr03My3p1tXnwzejyj+JLUHOEU2PSTojbvwRAF17Z7GMUCDSl6ngfDWRYKU0t7Zhr01QwJPuC
hnCojC9qISmgZhkYPUo4QJIKBc9dJVdBO5Wm9t+fDQUvfPQuyUA80hHYFATcxGp1fGnGCA2zrieU
RiD4ejQUOI/p2ha9v2VncSQRAY8EnBBucmp68y4OphxjRLsqZ+W9ykNFfSi3EzedIXo+KzkoseEj
VnW4tgAyLEKrrhi0odEwFagQ1CkzY2DsrbaWv5RoFEBtxYS7dOJXW9pnB3W32VBuQqIb7V1g8Ln9
1AbEGEU6cViOdNdKSLuiVY+owlMNPbhpi9ZUtrbjNb6exf2HKQKvOhTMkPmgPDibS6MgjlJ80dLa
AJU3dM9fmElPMxe5bqGyWrzQB3VXswZ6fll/LQqajyo9aPTQzbVRDaQaNNtMw3p8MfFFcmHzLjww
uYoWajVJTpEYXGLQ2B+zCQpukuql+lj0H3+9F5G/QN0NCE2oy3/H6FdnTxL8uBiKJrmAmgjdtjtB
MvrSFDNQsvx4bOm+dRxb8NoU5SrBrAoBKKFOLvwBPZebdyWxGs98a99DHQQCZmKhCXNbxLoCqb/0
GEG/y/GP8mo1+j6mBeJXhTODFOUsaE0decjxClMcJukF6enayHkOjGMxJKb//gK8MUM56FLNkzTq
4/SSThG6lLfgmgr4HdhjhrVc58I76mZEdHDLl37AtipMCS+8PeVEeVM/IJ6sQgVGb0ykwEJr6Alq
Xy8rK8rf71xglQECRCQ2KylT8QZ4/KOuCov0AriZiYT753ipD5H1OzrWxIoMFeCS3qhP8g7ir+MO
98da8LVwOd18wPyB17t3lEPAFLP0UrGZRkZZS0w/HjPr8TgXsimY4KtxUnGFL+ZA7hd5eikM2Tu1
vQHqOB5qveDC/D/Svqu5caTJ9hdVBLx5rYKhAUU5Smq9IKSWGh4F7379HvTs3SFBXiG+3eiZGNPR
SpTLysrMc45DpE39LFU7Ld+sWL1xN11YXThDzagrKJ5gcPrxq/qdUdSmEkt5GxgywduKyTtmj58P
Pxu9cVfAJqiwQU2HB9/fRMvZhAqBFIDDoMlOJMGLEtSon7g0oGTRdgmLuoi4bS8NTMn5WkPpNRAA
3gEHBr2QAvog8Ti/XEpUcAIUitr0lIKd7xg3QyHiKg6UlgUFEdGMpZaT8TTn3l4CIRkbOqS8Ur2C
84azaEyylzCIu6+EmHX3NWAXtMcoKsgnjqAabOSuJSDnMI0qBJCkBKdsJSpFZQmxpk+HQJ3AKBJV
daGhLNGbvwlEhFVnSLjCkVw0VVtMh/BTHqIgstohrpIDJL2HnPFcw92gqE3eWz8vxM1DPdOB4b7G
VYjy0uV8SLxT1bIo0xNyCg3pLKOmYgCiBP9BN1nvqShdGyyJwAvVMyB9gXH9+QOkG9cS9Nr+/YDF
4VYUIY8hj4Unc7xpVQHNpG0EkepkV0OXXWYJuGd/g6dycAw0mqJI4oQ1VfekBddy86cib+ELZjlt
HpsAMx5RM3sqtQPqLv+Lz0TTM4hSwUGPXM5i3/SAwI5FPKXgEfuOPoRN7JFQAT1v5USt1fWOVtHO
oHgusTJoWaW+Ef8uQ092x8wqZQPC9GTr+zYKlonEqmTbDdsqwt1PS50Ka4oK1yRf2OUKCuno9kXf
Jt5ol6vaIlVOpkFMT3zclNq+LROahA4yhTJQzbH83faR3SDL38Ui7ZK3EVz0/i6CFksCIBBKmeXW
kF/MkWk9cG2vY/w4otEhs6qS0H6t/H7LF+A1hSc9XvbzI+7yW0lYRf0Ym+kJ9f3OClqtsMps9KmJ
KbdRWNVommZ8U1VkjSfrxuNm7hkEg9IMzYHWzaVlqCz5ZaIpmCVNCDb1INdoORinOzUri5Vr+lY0
gBIkREgQh4O9bBEcF3oZqNUUwbXLogJm63a0Y5O/oOCzE5JyrXBy8yZBeAs9b3Tr49fiUBFEmlEL
RpeTkAHwJJpO3NIGBFnNszY6qAxEr8lkjeHaBTY7i0WIKZ+bXdyTvhFGfly22anUqFbe6+qhFfaG
gwNKkn0xuGO18sS57ufCRgeNL3LMKL+ilWyxhINa1mII8b7T2CEbgR4j6GZ9Smhbr2krvaIsYtyH
iItim4xWVzPdEXCnor3fBKv19Eccd76y8km3/Bk6Z0B4q6OJBrXqy00llCKJWkIQJYVmtwMjLZpI
GvVJIrV6gBx1uBd5GTCBZBFr0bu78tC8lSiQ4aJMPMFQJAdr1qX5RPdDsJsn+QnyRFSL3/QRdT5l
Q/SdLLv50Lhp8FAZtR2tib7djLthVFJmRQhkIRceUhEz9BN1sNyrdCgfaiG3TEiE+LGddBmrBM5q
7bVrPKD6aZA5qlbDNeJVWNgA3E8iSnoh5DrBMHY3RC9Gagk+Ax/fz278xjGEYiuCcSQJkb1aHkMy
NmosZmJ+gmY1I/I2qDuwYxzMtU6bG5Ui9DLh7W3OiUoN7SKXy1CWrWYUiZyfUq96ItuM1gwyWvTx
UXz8XVFpjdXxVnbwwt5i1/VT3jVVCHucHkJH+TPDNx6/p7v7xNPoawFl81MN3cTV2/vGib+wu7ho
8lysjSmW8lP3Gy+CRNnn4UeuuyovQJ4BPafKoL56AFuXMDzVZO/jcworTewBIKJ2zwubpys9pTfO
38UXzVvgLLQkk6L5eIDmJ5TLZ7xAYXVChl0/UDH8rodV2pCb9tC0JoCpEvDOJc/QOKaRXhewNw4A
Um6QdqVb7oZPA9YcPfZMoKw4zHgZuysZ2/TU+sr2fk1fft7Zf3smFr53jk3+5zsWxy/rAD4OTeyA
PQhJqElllIYpiF2x777bX25teTmaWwu6Oz31nw8Pa4nYW0nhC/uLa7zOO7kUy3neKRpbwUZYeXi/
8NgddtzH8EM8DyPrIfj8edy3ah7ndpccRNHYgm8iwrhbNqoUcHs8t1nqQ+jCteTtz8ZuPJUubC2v
VaWPUiPEGA1934EPNm7u/fFlCL5XW2RuJYsuTC2u0sxIFD7KGJZ8zAC0QU4GGOFuX/d45NJKuYvf
ezQrHvy13PZtz/XvPlqWWNQgQFAR4kSP4oaXtOVMOAgvwrRLvtGjMyUWAQELt8snSVvJ3Nx0zmeW
Fz4M26fv0wmzK8gPmoimutgZIEG3Ghzf9FlzUht0r2ihWPJqVL1GFC1Ad6dK9nP3o+pkImAP4MLf
EigQ63OVJ3GqD+lVUFsmGI4Z3yFTmaFcaFZrPObzlrk+tv9+zMJd5a2YhoOIdY6LQxfaA941hEF/
AYD4FB08+8wiaxmy27v4X5Pz7595yPn5C5oZzLOsemLsNGBIVd7QYSyukoosDydqQ+D9P1OKWixp
NQy9OcrN4EnVHZprNIZHZXcnZAc84khnkxXEzNIJXdlbXEe9L2p9r0Iqitsd4PXxkZ+QxbB82lAR
OMSQfmVWeDA3P7uFxRXw31bRHQomH6QVlkemEtFKVzfV4I3lPvIrUAYjK1b+qkoq+19G6ihtuBLH
LJZwtqgDhwTe+bkXFCH35RJOZZWkbd5DgcsqDwX92K2hH+eFOduWVwYWt0ktax0h0TB4vXzgakgr
/z+fs4sRLK4LGelnQWkxAi0Z7D6JWVtQ8BAkqkxTScd9UQSF9fMyLZ57yzH93axn+34AIUnSEpgU
S6jyqQc8DCDLsbIyS8d9ZWVxR4xB6puFAv0w9AM68pvsNJ+euhvfGttHXpK//jym5bX/3+bw4IBc
J1L7S33LBiTImdJjx/csvIfI1xYCl1Shqls7qqtYEfKltQuaRe9uGiDWRoBKzQAz/vr5M24ddCzn
//sMc/nsiAH/MgrImntJvO3GgE6yxkoAF7pWo0lsCUFL9YnJgrYS9sz78Hqf/mt3OdupUCVBh+Gn
2+K5t/1frVc8Cit7dXknLibZFBaXMahW4ikzoatn1CDLt8SWSn00a7m/l+2bHHFbQK8lNz+VRKUj
0kAoffXJWgrh9vb9d6iLJ4UPzl5Qn2Ooz/dsjU5wZRshbXTpUHyeV+C7xg8PJIUSqBiDlsXSwkOD
ocaE1YjjJ93ys8cytEF4NOVODVWVkqboWYbGd+t2pcM7f6skBZsmFziGxryrob7x8z677feQRUMp
aZapWtyW6FTvxsbEEW4Ft0ZDGwDYJqqMti/a/zdDCwdbabFRgTINp9iB8tV2127WJJ7+P5vq37Es
XCwZoF6ShDgyDbgbYpxa0dGpaIUfHcgNHyyof7Ofx3T7kCJXgjIcVPLQSXK5yIYYtIofC4MXiWhW
hA5D1VQ07b5btG7oAFb7d3HjtNFa88Iirvvn9JyZXbj6CeQYahZiLgfhyQw4TV8DxackWDulNw/I
/9i5Sn2EpmYIlQI7svlhpG56Tzp3PAFYOO/g8FcXvNdW0cl0aiT8M2Jr+OAbYQBymAICACSj0AK2
SL1IhRrEQMzAS0QC0DvE7os/UONwJlDTS1HnkOFE/O3Kms6n/soBnhldOMC07Ru0QsEoVJsfDIJ+
wRBoLb5DV4Oq7gPQ7kkvip5uBZzXMMeriK/EXMtGqX+WF+4dySsdSIhlMV2EOlUvTSJcv5rlrtw8
t3JiN379LpaOInR2q4/bsi+RWrVCkNjlEMVJxKcOsCkp5NskgC7Su24e2tTfZcHK9bBMh1193Lxn
zu78voK2HBjv4Nc01VH9zGrMe7915cHyq0OPKXkUx23h/4fyFf+YnVnh4JQRqS0fpXnGM3/qZ7N+
wKbAbWSWZsGhIubHNKi2YZD/MO93ZXGxD+QxlKqphUX1iWye/XtxN+yk+9Iyt9FKyHHbcZ0Nbnkb
ZlEalgNM1ZktOs++pVmqe2dD/tVN77w1TobbXuvM3OLey8soj9EAPXhEtMaJQdtT88gfklnFQ87W
0jnLtuWreVxchKFhJhGA94NX5Op2mtpNUKLXVqKqp4HmIjzUiojfepGRzsyRAQggi4hizoTrqJL/
N/HqjIQEfZYJDe7FkmrQEuNFIOFTWlfqDqr0XMgr22b2+JfeQwOmDvI8Bl7DgLQtXDOvi0EOuDh6
b2iSsOER1wKLa58IA6jZIweKf0Hl9fL8TWMtR2MBA3qQP5OK1aCjQz4jUuyy5NCQ/iUV3UosenNM
s+oZfDBgYkvEjA9OxmZCHceT33p0csUMAgb37dzo8bPr/Ys0u5q8M0OL9ZGEBuJ5IwzhdEus+USK
Ud6ML7Il0min24MdbWvnu7IhhlYCkmCZ9/3n05pa1u3RAqOHQh8uk7+VoDMHB2iANqgVJljSWMAq
puyJtdb+cH2BY+2gETmjgvHzlgwOpl/WuZZqo5cZzIf2h1HaYmzVq9TDN8dyZmdx9hKI5E2Voo5e
/CxoNK9cktHqtRIeWomvxEJLCBrO+eWYFhcDEdOoaAR99AYnoYbdOGD5cSGbuzPYeEcnkE2Z8y9W
2eBJYYlbwL/tcrqr2Mxz469G4NfBy+X3LCLbMjF5ImYGvgdPpTR2fK2GVt/KqG8bAdkkAgbQLSy7
SMuhS+WghxFNcRqUeccJq9isuK0bDnseyr9WFrGziSbAQiOwosSvuf7YuzkkhhEDpfJ7H9imnjF5
UFdGdv0wAI4Qss8g/8NRwDm49DNKaIxQ5YFNPXFi83cfu3pzV5jMBCz552N/Y5OivDbTKc/TiArP
paVRzBS5qMvB8xNaPfsgadz7x2pn3v9s5sZSgWxNmwmi8a6HavylmUY0RjOpk8krYgFz1h4L05ui
0v7Zyo34CEkr9H7MdwyMLC+AtmiaoZ/iydP5kT9WXoFRZcVGbikaAgdQx4PqPMV/rZi9Xq6ZYwBU
FNiEonZVDtcRMOpJjtEZB0KP+bZxBJvbEx5BxP5uHTlkIwhA1pJa10t3aXX+/TNfCQzQ1BcqrNaK
yiS+z9FTMzBVfg7imDXRZmWQc2ByeT9cmlvsFGUGiKgNzE2J44cHpQITTfXc9Tv/MUndVie2Ittk
5lsOIWzYff7fzC93UJBoUFJssslrfhunHh1HHFVgB+pBlRs4oJaIEICvVQ9W1nVJs9qUQIHwPJ+8
PCqYIryV2uv4JiAX1Pd/fh7ebUsQegX2Gr0jxsJfKnWb4rYg2CbtU0xOgv8eVn9k/5uvceHcSOhh
GWd1cvQXYLP+lfc92zWG2bVRMYaTF7e6VcaRnZQRxYVLkEisO6fkrPBTgJC9USQPxXvX1CvsxuL1
/Tt/AQSqJHXuVl72xk8p2nbHJp28cMvtJrR4uEHXWmX7T+GjufPZExiOH8Lv5PXnKb6O3WazM/oF
zf9gXlhMsZQJjWAG2L8jujk09FO44gRlBNo0KSv1nfT4s7kb98alvXnJzyZaytomqwz4olE4kOmp
/uAM+VPAmSODFtMW+ZKVS+P2xGJCwVOPPqArBleQRWRcLzjYLB1QF9iH6oj2w/nXVqE+/YpRvA1W
bsebPujM5MIpGK081EFfTJ7AxD0o0XbqVqdrmYhlWwz2CqbyXytLXtZKD5IunGCltfOjxJ4nGrJp
c3z87OivADh1vNNZ6oK7z5LZSvh9c7OemV7cxDpQpU0iwAU0U8kiBTXoqQI9yBE42JX9cn1FXg5S
WuwXU2tElcOSAupOKbC0bLLUyUmEZ56+gWCpCFWQgLuSELCiELd4KbCx3jbtiqOdo9IrN3824Pka
ONu2VZ0b9WBiE5n+r8j8TIaVc3HT0539/Nn+2c83JuCZwrCc1zIrHg3/JZWPUmklytrb90YmBxgV
NKvjb/AZ4915aSmvVL9OK+yawQG5y8u0GWixaTappTvHnMo7kcEROGCqAUzmddX6revy3PpiHvug
rTsSw7q2Ux1UD1jGIK5wqDa6HbGB4QOYzypLOcRgF1X2SLHTlVTWsovm77FBK9kcR+LRqpkLDwQi
MpEHNaa6cWqbHNFzageOatV2sZVG5GbRDtnoFClnKXWgDMrZarLjlnsAcx0AdpC7QWl6MQkof411
F3aTx1+aliWP1XN+L33onZXf9a/SHrhfiJBBpXTfH9cQ29rNBTizvdhoupoauSK0k1faJR3RA1xt
q/th6/8B5+cD0i6KhT4iN2Afvwr2ouIV1LIv0H7aJ/fudDJoxEz2mNKPgP1yn2u6BekRJeh7sj+8
gA22d1fdSY7KGvfp1O+1x7WY8pbfOZ+52VucHZN2SnWJZ5g58Kt7zT7zIMux4nDm/b886WgXRec6
mC3xgFzEj0Wdp2NaT/DdQXpQeZiB/Kg2NkQQUnQeTuSQ9UB/ynndMa6BakPn5Tar2hjloUB2fv6Y
W14HKDm8QNBdBpzJ4nJuhE4cy0iavKj8rYfHPF3xrtdeB4ME/yqaJNC1KixjjhQNfr4SqobXKAxN
ZK2Xg0L85yHcqNYDAiCBqhHbHdmnZYARSbWS6n3se8apfBHAg4cWQZY6AxMcaTtaGgUfX2r3rz+b
veHmYBYsgOh3F8WZvf1yp6ghSABrqfI9pwjt6TUr6bb7VJ4RUkEu1y3ouFVe0fgP8hmQqpD7YeVl
d+Nyhn0NkRUOONzMkkibZIHct6AB8/ZmyrSd9ELukvf8a6DS1nw3D73Fn8v7BpSw9UZl8r1wtwbg
vXYy4CQAKb9iCOi6lpcta+hg8v1C0nwvyEDNATWE8V4l90iQIaHZSytPzL9pystTc2ltcWrEphBN
ruo+KtSckmP0QehMqCO5va060SN4H53E1ayBIi1Inx81K6D3d6/oWrwTWXbfbwdbsCSncwU0BUw2
JGmsn/fD9UmC6jNSZ0B7o2MXDZuX28EMp0TnSeB7YV5SBdDlNdmVJcYC18qlhcWGA0Vh6jcDMT3F
JY76Vrv8VNj1qXs1T9Udf8pd8T5cy07eiKYvjS4ucz8D3BXU6b5XPzb7CQzNk52zhOZsra3ihqdA
OgTkbKDCgnDo8tI0+iLMBgPvHwjMQ7/qLrPl5EERE3j6nxfq1sE1BSh5whjWSfobzp+5eJ83fQNd
cOJl4Cc6hPfdVt6nT/xQCFTZClt/E96NnnpS9sHRvyPeGofmcqCoKM4Qc4BpTRDwAEp8uVHETOuG
spCJR5CiC6KvvOhoCrXOSq4ZL1cGe8sYggBk6TBWpLIXxnxhlDQ+xcGhqbf5PW6XTRZM1MgB4Z1W
SBWW7mAe17mpxU5pxqoCLDQJDrLvb6FvB7R+SZyyRqIugLpdjCyBEKw9UZaPy6XRRaAzjEEBkh6M
r3o+GrEVHbRtAm+LLfr58665Cur+saTM7h41SnToXi4bUpFyDtEl7AfImnoSK5zUiq1qj5RuiqAF
Sqt2RbmTHc37NTnQq0O4tD2v8tmO1epWiVugATwTSkRt8KxNbt9vgkO0HYo/wQR2yejr5+HenFeE
7+g6Rz0HMOxLiyOXfL0mmFexcSXVKgeBCm8xD6juP45bPfpPQ+a/I4TTRMUbPhTXyqU9nvRSOiXY
PFOUPqUDt8oup2IdIK22lU9h9iRFp8Cfcc0lP8bpQ6oXrAZ3+0ynBfxR8S1NEf15Cq7iisU3Lelk
UnGoINSBOTBDigTj0d+1h+Q09vASicc9ACLu2u0seUtXGxBvnSWwUKBchwBpzqleTkfY9HkbJgVI
4tBOeYh/F6/+r+LYujoLIMIyyU4dUuLJp9Eh2zU1liU5GG4vWD4zvlh7sS/b0ShgvIQmQGYP++aY
fWiMs+QQeWrIEJyP+84Wnu7IfQck1xoFwDIEh31FQifATDhgIj5ehOBcgXtsIep8CHI3a491+DD4
95K4BttaM7M40HLej2LZwkz9p9tNbMUbLsOBv4MACS6A+jNs++8r6ezICqoY5QiQ4HiN7pcfVdug
TVYSen/TL+ch0WxDVsFpihICeLyW8KwQiid4Z3fhAaSUbuEYu8nKdvVB3RyIrX3VBw5E4860pkPx
ADbYo48szWaDcgOKVOnBRE3/Pz8wF9+zuAHS3ABeBYyuh7p66Yx31AEpB1ke2Mt+GeVprC1sngoC
wtVX7SUt7cC6mp1U5HZ+/o4bh+fiMxZ3gmFGOokkTEsKAl4Tre2m/KAQ8Ovv5MSN1RVrV/VbrIKK
Agt0e8Dyo+LZf3lWqywEKo8P0SHkkItKmPja5HQcKdh8oSMwZWgaLmzlONhIOPwZ94IVlpQDusE2
Pw/7qgjzz4cgvQsyTqRf/sY9Z1uu19NRDrU+OpjDk6TSXL7rAwjpRgMNN8kRyc+DuvYE+IvGWmxB
FSEUOMHnPnjkfC4HLw5AkA3mGIGCzNOdcgCc36n0Xaw40cOQb2TTUUqg0CEn8hU4GQ0ND+8hbqys
wVVyfR76+WfMp/Fs6ASqbH2gTdFBDj56sWYF+kX9+pjd+6A9G/Zt8SwVVgHFMAC0ifr688TfuCuB
/Jx7qMEfjhrbwl8OVQhWikCPD4n2aoC41geNrOjT5J1Dey2CUl9erPLpXMV16EuAawEkV0KG9gou
BI2jskjScjhklCNBAvZaVlONSXZ3r7HpDf/7/fP+12iBS5hN9LWiiQVVGeRPCvQxTIhWvv9qE01s
Ymgo3rTUtHo8jJglILjfB1aBRBkoqaDO8/NcLZOteCobeKqj7onElAa67MuFmgozaVu0wB664jki
AYXSsxquHIQr1zvbQIQ/Y/PB57REEKZh2AU+74ZDqxe0B41jAtjqz8MQlzBFfR4IcnuCCciojHEs
Fr1tSJ+aYTgeRvZ+2HfWhr1V1vQbxBIbZD0l9jnQ14i+Z5jBN8WmRye3wM2Pvl52fD6CIZXS7fvz
9jf0VKzXWYrm6eFBptbO69ivPxnd9Y5CNXqP1BAesCnbzE01d6KLf62sPx37+NPaCQQAU9azP9pR
ASRLxn9+dY6KP8sq58mgAzNosk3pHZJs6hEpeteT3dfe+pXTk5dSu2U/z8nVMVjMyCKEMyoBnahj
gBlxp/pZJZbwe8ixNQWwlWzNfCUfIM8TfOF5Ls0t65Kk432r6DC3P7wfBGYl9IXT7eHrfes+HqzD
cVvZ+Muzd7sP1/uu3LeN9fN4/yoQ//QFi7dVFg1x1ov4Au29sSpPY9v3o/PtOPe2ZcPn0ye7o65G
XWpv7DuPvWw8m9J7uqPuh2WwtS15yyOcbcildqk2KkqgT/iahJb2m85WSVpX1nfJ+t6FWhSbPQw0
kLlAvwIuuT/tN/mttTZQmDk2/Xay671yTKMHIEQFK3+DsPnPc34dky9WfeHoa8MAW3iJj+DFvYDm
XPQ6SzOAjiJGh6Jy+EX8PQd/A0CiAXp/UDpOcmCD14K7tclehKh55/tBruAznJcch/rwduRUYPuE
HsDrwp4pDh/DHnhznMcG97/n2vc713t6lRnbnx5wAr/Wlv/6Jga5OkjdUW5AYhm4cenSs/pdZ45F
BIrGTEJ/zLauTzXPrfI9yl/Br87r2MoED4Qg+XjofSbU6LavAeanACKY8Zoo+ZIfZXaPkLOcmdXR
eQia28XZ0Ike9yqZ0sMbgb6b1WyDfW6Ru/Q4WLlBVcjAQfrAEt1qY2wxQY0LblsfztICA7ZVOn/i
Q3PK19r+b8yRhFcF4jSw76LJ+G9K9TxMKElei3lYH6Kco4kZCPoDLqPE8gtfcE3Jb2xJDUpXHIfG
Bjdd81vJJXMLduLsLtHT1ErHPHRyQ4rs3Bwzt685OQi6FthTJKyhRa5vSnyrAq78Ob2KbNVipw+S
MulciutDwX+1MiSWs6d4WAN8XzvR2QhWaqa01fBUudw0pW6GZWfCiDZnbZ8BtJ9AT2NQbY01DOQB
88+6dJeoL2BPaDIaX+f9cWlr4BIv5YoMz4hqwHmSokVvgkgJdNaVNhA/AqWLf0/hkAoMAj+ApBLS
fI8jRGZdQJN8KK+OWe5VPZhTrQgyNO9VXop340iiPzxNtFmFtjfxNJaBfUwLhOO9yf3jhFTfS5X3
Bdi6ehW0JF3VoYuyq0gHmh0UVdyeSMHgiu2UP4egTlNZrIUDRCj8FI02KkQW3XHCXqL+wIm4TdUu
fS273gAftlwNAGT3SvNVDrHxUvEylLcFSGhbBhJHUBVLejq9CGVd16AJKzM+Fp5a1KApoqC2E+I/
oaz7ATB+hg9pK7SY1v3kcEXN+TZqzWx0osToJUCe2zb+HFuiIpiT5aqxYrWbEElEI8h2tKCZxoqO
iRyBOqZIFBDvaKFWWmkdxeqdwg2ebWszByBOLCLw5flyC0ooTU0nn41TjO7LpKtlwe5m9TAml4mR
udKktdEGn4L2GxLw5qsJsHvQpazwlKG6C/L2VEBLnKHjB4P9RWteueEPONRqE2l7pSdgNs9AqbEF
ynl4LNOkAk6fq4UXplrTWV0h1g9DJgSvU5w1n5WSSQLjoNc9SHFiNuhiAnlSqUtm6caCwAlNR6Xp
LXHsVEvlCdidgqKOQaVfGAmICNu++h5A+yVaqs6r1IJSVIkLSh7j2BkjOfHx9hPUbdFk0ncJ6RHi
5kpOUH/OCThMuDFMTq7Pyz3Ira5SI82aECRopAlcyEFkz74uAI/UNiqwtFoiaK6eV6JpNUDsT0jb
Jr3CGjMXMnvGdRzSeibq7qukOOZ5mD7hT/GUBgCXR05WFX5DpzGtHrgfifF+gjIhBlaEjRv1hS8y
TgRp3Oil2ez7QRhnQXgx+E40HpGtzEE+uY2qRqodDvhJTEcuqF8xr3ToiPQ8NW2JyKlMqwHY50oG
aQYLO9UfNi3Uk1talbUgWqaShL95ZrS/TbkDKikmdQOAtjoAU8Nzo3khtdiBQlCbsGhB0LTQONek
ChwIxtRldlqAL9fSlM5EulpJqlOSSLoA0RYTlPgkqyPZqkwtgN5XhzQhKLTEkY1jB6KQOBTCPyqw
kuAtqUbVLeJQFJlMdA6TArqhjAhL4nARsAerjQy0y8uT2I67HuLP5KADIGscagLwmi3mEUcaQ50U
iaEc030MfWU+D76gPfSYxodWaEw3xSqNDNzgw1cHnkTIqEXIkzNRmFCQi3gjv0xKFJ8yAnbxQNVC
n0qDiYRW2wUYP/exz6g+tNqrkPU6VhQqiN8ASOR4KFXgdwziCOe/wRWYULkBoAgt/E0NOSYfJF+g
LinMlOp1ygEcGvrkRWyTJmFIWFefQz4MW5FkYwQGEzXc53polnZhdIHJZsDapo+h10B7YHICqED7
AqviEL6rNQr9jZRyXm3EuE07JGNjf7ImPwttoazma56r5DDGIjIQYFgtT0WhZq3XGVKK2UoiMovr
SNlX2vQleGPaFh8aTVpqsEbNxAjEHpEEtVougNOpgUDcM9o7SlRFfCAIwLup4sEGWLv6pVZ+D1aK
PjQxaE3L0JHoV+JJB4ZxtJCH0D4rvUHwN9UcGiahECXPeZQNH0VfJiEgurEOsZJwXtTUjFCY1OMC
zFY9mEfmTQavYEpNtSM+oCg0yTV4rUZK1dye9EmQNzHAmp8t9Jx0oL98QbVlsQwiD12wNViQRh8F
HDwKe9oLciJCOmDEQnS92Wu2KMajCgUis8djWZmaggngV3zTxIYrYElveUfNahRMOx8CCUSEUW08
tHGOQDNOgnaba2H8EmalTly9zbNXM5dJtTXMmruTMLSFC642LlKsCUmclGemcQhDM4ofIPgSSBap
MxBboxrT74c2iOckEfBctEq19FBPJdfcaSDNk1kk5A554SR96kH3A4YwoeUi2gWVWZNIDoC1g+t/
Q1W6H6ksTs1n3epmYyNPEH0M6E19Gnlcy1TqDPUBZKlNyYxcr56nJkVpRC4GVWWAFssAMemZ0LkG
IsfJTs0WaeUoGNpsqyh+DfIdIyhyl0Sp1tE4KPlzlaD6vhG1lmhurY7+cRBx3TAt6TBoomT651Dn
ZXKc1LJrWJYCaPAkqBVKForsl8VhqAvjUGhQPYIn0nloyTyVEtYbZdNaUq8G4x5KciHUhAURCkH1
KOe5nQeNiYq6j69nIvZnwTS0MWEa4zgFueEAxWWEG1DbgoytOu2zsIQ4gVIpBhjLpSYomCghlcxC
uap/oRtaf+RRH/7Cw62PcUuLYAhWzWiovLr3y3aTZGR4SNCpGTtlJCAQSlWTo7QzjcQWhBZqGSDe
6sGKHhoSznhiqFspaAooKUmxYL4ALzIRagSQpbHUvGo7apBmeg9UAZPgY6JB0kZ65UPuCiKzHBQA
EEYsMskJcyRzqS8K/rBVywrCJKgRRhHC9HYMnpCLNxMra2uQ53UhCInglriW7oIxCfSHLjKxi4pM
0BvWFUIH9rG5RduCP1fR6SToYQ7IHjY38826eDECTQDFej0Q9EmnQRO7SlMouS0EVfBnUJOhsLNY
1Y/oKprTJ7LeJ1bak7ShtdaXOKARWsYsHxnRyiI9l1roPutEgE6zDCtuG5RoepAI4pqhqsJmh7UQ
jkSLR39fi20WbiAwQQJ38M1OczuRN896ZOQx6/yiFpxSy5JyH0QR2RM/KL7yWE0fR7WDZk8Tpugt
0IKijWwzaHoQgpVcqbfmpCiZx8k4UyQEOaghwAWA/CeXpU50wL7ePaTKf1F0Jstx40AQ/SJGcF+u
ZG+SrMWSLS8XhrfhCoAEQZDg18/TZebgGE93EyxUZWZlGtu8qWiY9XM+LW3zJTEm/CqMyrG8hkBb
HlITOstt7nB8YtVu9rt3aXYfSDeu4ZpoPyg3Zp/dRvANrWrlzGFQd5hp/abwDv/vsOMk8Y6Jw+2G
FLZrSrr3IrjUZh5p+GhEkfOIyLaMyiq1l3UIOsJucAI9q2zOJ/aPzZbcmhCD1NdDFmF7yqdZMrAN
mHu81XsdNCff1Ti3+5naTo1fj/GnzGZHfzqWdWquR6sVMlCcEIs7phom4WAfrPzlNUXWvNW8Q6L0
PLRhp23NN582a6CJolvIs829qUHZ8EnyqdTJZnv0zXA6foZ1GkyX+uAfW2sa8Vl1zJllgab3exR4
e1tFbNW8Ll5z/EmMn7dn4t3EZwF9eK9szsBiu3F4a+qkxwV0Ff5rtOcwwR+XLr3lGOZ/QRXan7Bd
zr2KesibixTNTPuw6qS9+K08pqpdgxa3/Ek1fdVJO7elomN4JJhr/xOPNs/LrVvmgriurkZxl2qe
oeYSi0pC+WL+NGzE35aAgfki1Kr/E6Oqv86ZDZbzTGkcq6hLciKMc5b2oJx0051rkUVtaQ8B1+uk
xWhMR/5SdX3WPPVIjmhc/Dl84Q5Jx3LInfyhHG1OuRSWycJ1G+/RPhw46YuGX7nMt64tGEJG6/4F
Jus/B0N9sPFnxJ+CqvYRkmgpjEQj4mlCq1F8C2WS0gR4qVzZL4jcY9EtLQOMHx3iHPbcBpNpi8/r
non3aQ/q6yBDaB2vSK7D4effGsy5P1lP2s8kvtV1NcY12WGR1cHPovWBb9p17nkcJo8xFk3i4UbY
WsYDVWvaXrPGn825nddd3oerP9lzl5DZVu7+gQ0JZH8cn5bY6O2Jn4gmvMs12PqIFRuU0zx5903C
dHxO9mF+r8MVJLzN6fXLYySToPTanaW6xYT5fjb7UGTnQauWGW/GgIpmpI67U7IqX52YaA5J/37A
FoGqs8o1Zu3UVl6fFfM/t2X85tHStJhl9p3or7YvFkPZ4vp5ZAZT+qr7RNwlje6GW+TZODyFvp6W
zxkCTcGLyZ01XuPGs/2JpW/sXrIxGivpr7i+2Bg8xW8+Oo0wGunR/J0AyIq8+CwvVZCTssndmX5f
pUy+RaZn6pjijQhfL+9nRDLGbk/eqgtRbukwJBAB6O0Q/dtdV06RRFiqZjrOCZWa3GcN606uTiLB
4DdyI8o0jNaHJmHtWiSCb1XEm/oUrp0o6KyC/H7u1h25ZIratjxybzrKwS92GMcu+96EHdZdi3Qr
6tvdYfKfxLJ43iMVT+U4Nyns1JoMaRkvYiA7cvyw7YQecX/qJhv9MrLF2J9ak1rFysckP6th8P76
+ZoBtBVW4INo9CgrDOrwMracJ0Wr2mFYluj48zJuJj/Hi86WcvaavSm1CLNHry2SrnIxbEnJ5jYk
yWw6OtENLft/Gv4GM4jYxg8zf0b2nU3GZxbNmN1FNIh/NtyGp2BoG3nOJ80r2acy76qRrqmpxm6I
Mmzhs4RFil7ymZLYuhffb3t98UMKDRVlzr5w8to3u7U5gJ3fNt4pKEasnkcZ6ud9V40+jwdryXhT
8QPwd6jtRTSx35+beegYoWxO0M4RDmPlp5PcqnRb5dOawjA0QY8zKo3b0TDL7hbXcLv5RHqykPDN
RGP/ist+CtjU0Q77aiDaT8AohqTV+TNpT7wNZNjFAT+WCKfhXy90QI520lAGW5sX7lykR/vHrcvx
arotdqeoBufgP+n7B35ZjdFtkKonkTC58qtn3psLx/hXoCLln33dpyxbBkOUnkKEB00ZkJ33TrXe
xWlo+sHc6qx16SlnsvuRj3XsE/eWimfRHXt6Lryx/eGYVsGG1sQk5TzRDmHnO+bPbOdKbAlGR9UN
tdcVr1uyRuoad0OL/2Ka+Ot5W5OOuD1K8E1ApyKv12oMyjDOmx9BHFt5zzChAlrCFfCyyz3GVdSV
B9kG9Tirc+aCJjg3UTrcpq132RmPr/bPPFrxogCl21s4D9F8m8UyT29T0Yxc1qu/qGqzEiXJOAvR
EGMldXfJ28PEp1wNwt6ZQOjvGCfn3IxLglezENNRfVyhWRkf/sQYTDBwWzUinoLbMe7zcCUa2ESX
oKXfzTvMcSuFc8zB5REFBE57QfCcNj2Ve5f+8qzDQNFcD17Ie094FJZ2ygvbT0oHen1I9MrAyJ4g
JAkq2YJeHxT/xu5xe2CWEqwflTJkVXZqY1yTWyOiqUw5guDte1/zc4XxZE9Lu8d5pTvmgBMA8Tt/
3X5l4wbYqW2S9duRK7VXZtaKYcyDr3wWnr8AwxgwqbLYWfG4j5Jg7+iojM5P5GpkLHZxEsIq0HET
EGfBckKZZT3RBg3j80yFWkL5kPZh7Z+Uv41PUSGKqWQ4otodvoyjaouauK+irEH0PiyNys61OgaM
VoScEWmSQxJQ+rrovAX9cLzJTdFLyo/NltJFtTdXy5hCJACzw97njCf//EN5P445McElpbs2XJpD
HJGbzIp7KdPVFM9T2xQ1iP+QPU+62Qqwwj2QdJcDX4NQJWxJlG7C/DZGifhZBPPxHnqhY+3Devt/
oTh2ZploDfAuj7GszmtXvxazx4nfwoH7L4sarvEVWcE3r88t80UygIEV4FYzb7J0lymnRJcFLjhU
vYNlywvz9IRCbIyX9HHF5QtrdDdm5IWEHTV2JQE+P4+9R2BI67J1qbZ+9/OqrzEBqdo9NT+iReKV
1/aNjkvGa9CedluPX/m2Rn+li1LgG5mEb3Z2C+5kC70RnqcxL7PKWhXhNK8G7tAiEn/skBaySj86
fBBCLSjgSxN9aDLUKitjAlYCxmKkjm0dw1MtnOcxd9mMNZ9wUM/15vLjnPv71JzIGomi52Cvd1MN
lIN/4zQUfmljXz0qLSPwwU4t38IgGfGM9Q/zmOez6k5OgdOUXYu162MxDGl7SzO7BJfQbVF46T0L
KdwOQvKSBXVkLxA+G4YkyYcB3BBqvzl5Noj6m6W2vxRJP3qnsEsBmICSsq6aj0R1z4nz+u5hi3rZ
lEsQYKOiN8KOSLLKu7hy82r+RK0JplMy+SI/FyGq0GoKRJdjsBmHv3O2XXk2xzBb/Np1HJ6PqFl0
ZXW4fcttZp8E6bXcAjjtr1XYzPqnt3oF3euyJlh5y5F8T9n2pDxtwZR+35IPHHJHDnmnCk9td5Py
27maXBCpsyfX5FaA5riTYDcgKGUjglu2MoCci2IU3VU6IfIS/qegljZe/jQbjzykuaWrUqXdKQ0n
4gYjlkQdF7bnwGfWRo+vsxhGcONNpdm1N1h7Vj2NVV5al+8azF9FbOmw/0RkSR/ndRWIxgdhFtCr
l2LWwMMzc1lL+iOmhVhMe8MJRacA09Nt/LDEc6ZvTfMxWszDzitWc0WgeAfQRDSXCW2qYN6z+bTK
cP/Zc8oUkeXjQNM75R3AZ9FOp82G/b23psJDMeNFgDD8iDi3D9yAtFnx9EAoDFDODlj6hLs6MecF
U9tNEyG/kFi5+xsAuFCfTLv6fIRkRVWAkwQePYfq/uRtTg1snP8OqDO4U4AjJg2TZPOTVmZW5F6y
c2lI8aNrAyky+X9BV+DE7im7+Ndwyrhae4fe/4SThy9vNCJCVQFn9I/lcdEVuLjNrpmL+vb7Gun6
Fx2Za6u23zvCPqd5Cpeb2gOS3bPZF959H8h5uxyWf5XQSRBxebTOIRY/YFMfpjc5sJBbXXZC4p/r
SyKX9G2Yg+F+a8aUXeMpnhPCKlmUfW/sPkyfvdE2gV9uh9+FZd4XRMHsAyrqed+dg7daazJ4QVUq
8JUoKf1R2eOkhxpf2wyI+LvrdjokpfrtlZTu+nvSHsmfue4P+X2QtJkvC1dI8iXk0nZ3Rz0E7Quf
cicqzF8SrjbM6sIHP6nD+uem9MEDk/P0KZg2YStZjI2qeL8sDmdRNpPeg13ID832FIchlvmXecvZ
Gah9K2hO/L2Wb24aNsqaEFjt0hq5Jt+q0SiBg0K+pODwtZ/H6nmL90XdNaFRAW5XKp3l2+i8gGcx
2bR7Hvq+904JbS5PWqvudRxVhxSLacn+HWVvcgByGAPGfJQeIv2kI0lyUN0evrjUdesVFffehsXI
apNmvTe9l4UUbNl6J49udbvHIyT4CjpuHueMAe460EWQXqZtnzy6Y9O/mzHXjq1wGZunaPSxSoha
J0CwmRYZvQuVQ9XzN4k7MVg730y67+NpXbLd3lsoK8r0h8kEnVuwPopFu+l9cenYgTyolB1eEHjW
P5cpvo376oubsQqRcpnku6mvqHuH4Dz3dY6ZH44JLYE1B49rtZ7/g1437cs+H3zsPnKRQAoF0fHx
mQhkr7bJx2dFqI2Pt4o0ewCwW5YznWmCG7pc06WMA43EywuBPKrB2HR61cxI47nLqaMnonrq+YJP
dlNfWRKJvsYZXQo/W955p86M7mdLwCk95DrVtT0fCMlIm93s2N+ZYonlwx7ka3pqe8LzTulgRPdt
OyiJd31Ne1OD8bmgDUquCZP8i/zUR1p3BOmdaWKTloWK8h+s+gbfhbdM7m9nmqz+A1K3Z5+5XiOG
ECc/5Ila0CS1AflSsVIZBFY30sVKkBpa+9a7LXGsALp0qzA5rYG2YAVQLLodcEzHxXGjUmm/OgpC
Rv7TVh3iwUtasV3aKZPPZJvPaOO8I6JL08uBrWCrw7Hq5kkerwN9yLvX0+BVLk3HLzDpUDnYtirn
3RddYfNv0xhihzQf9BIH7ljjnTt4PNWU+2I6NYuvsmsqNpU8F1vQYSgyDcvvoItSZLluG4dyItcr
veWYGz9n29KnpVtMcE57oofrsJPheapp+c6REsfDrnydlk1doJGMCXr8G7aDnz1aNa8+WBRAGE1q
uqcVBWdpMYK3Wr8mKtzhOZTw2bLsB5rdZhAxkPSeCxBOk7eMIiGrFVaK4y6c8/5L++F0fR69FA3o
asncmFflXi3ddXeHrgF4QXI3puU0KSaitvbDd37M/IUJY38czJb+tAUPq1Rxa69Zd9R5maVi+XEk
hYlKkYy0XO2cRg2nIJtR6k+dASDddPo5AMcU4AVpxurHPOd7CQjgiDbYUu/LAOTulUg5a8q9JIEA
98WG8bmYHKEVsBix5tMoVlIy7mjeojl054xq/WVzk/ylge9eemvowzxfqyomu/KuG8GezpNj0quC
wfCZunjUM3GC1v9PiiAyZTzNwfex9dSvJhy8tZzsLl5jGqz4tDJ07+cl1PrzhgUJ8V7E531bR0mr
NuUyOR+tmwlx/Ggw4S/S4b1ND4ZykbZQPWnY1u/DSGBAJz+AesPgfd5RPnT0snO/ndrddtvJDmNa
8D7E+q2AiAajMp1DTgiQIqulnYrvrkVeeTfS/D8dbBK+NZ2Fw6uDmbCmerPuefQ0EHTgWvurqTPa
/bYbUW8EIGf3i+yH9LIFsr+rlw2TYLakDowqgDJ5jgzynFEvLm5QQAkNTS/SFwcG8M7lEP1B7AMz
lEOJw7HVR/zF67ndmZjW6T3ih8QQXnCnl54WJDMksgt/peuSPy3jPMFgBPM8VF5uLEUsCvW7Kfz6
cxBjwpCbo/ji8nrwoXYsjtRBpwH6x3UEsdu7QH9mty3pz1RHuhLRNMm3Ndza7jpneL+3ceKTyQMP
9WnfJHlc3uDI1N0LAzuj4t7qKqUDvNuLWCgcLwvzt8ngQErAT/E1bQIJEAZo+IofhNzO6P+XohqU
8/G2C9olqpKRJpoZwtY86dZF9xm+b30575390/qSZUouZYDaINnm7UYPaWNAevjsipV5AWk2xXt/
mZbaf5nr2c/KbQfnqnK183zX2N/MVU9k9hDKzmLQvoUCLtmO+9fB1v1/21TMsmqkyWCRepN+kZ5U
ET5tkXqH8ieiutiYgSu5jLm68q3Dp6aNu6Nctq649hEdAxxEzfaz6LpXPR/hcjcPhkMVE32kGBKx
fuMld+o2zT3p0eS0DG/tvByCxM1il+dkxSmq8iOX/zn6iO2zVdTbKyqB4UXwMZ/XJtk4EcsHq8FQ
bL4rz6hPAAPNX2fbhdGRru2XmaPjUQwhEE7u0nsRfCywWFMkb1HbJqxtyDH9T+5HWJxtv6bybY+g
2jiDbrpbDcdK+3H4jdniAzK3GUIz20j1MK/tuAC4hQv9kB/etaOrs/MSJQ45Wjq0v4pxN58JquOr
GqZldwGf3Otq36L9lxdLKS9u1dN3pBJ0PXmTdOmJttLDQBw84H4LHb6a29Zg9C/9jhCdQbhtuvS0
vG9ZGx3zD3SnKzE2OlGLuEYeQtpKZN588fZGzw/rUsA0p5H7OGX9bI9buoVtfIOvCFvocl+Iu3Wy
BI/t6U6cR2u8I7z1YyG+9bxqMUitTqLfYLEm+MpmbaR/0Fs2SCw2rHzgv6P2Enq9CioKd/ADAF6m
V7MvnX8e1Wb4AfWeeoxR/K8B8zMUZusaYN+ADtokLz66ANrBrp7m++Sgkz2FMMI/Ugk1fqqpUf5Z
jkOMZAJ6Hz0500d3Yy6rtyrft7q4HIfBnikegKeuRR+MM0tmbgakyDb1Ly8goEDeevOeMZTlnPaU
H9KiXhwqXgjzZ8xzIVCIH+w0FevmBfczvb2+RGIFBC9FP8uvsoGk+ZPzx9nD1PleV+mJ0NEzAW75
Ch3RiOh0kCXndaWD+shO+uAv/ERNi4uHqV56csHAz6kndfaSuDT+b52dX59NHkxB2bgu+5mTeQEW
4a8+bDBM/CVNem+79S3LImiiGUhRNPn4ILsltsRsaqOADIg29ZZzsu0U2d0Dnrywo5wuZ44dqABc
dYyY7nCSrXrr8aJK54mXSA1d97wkCmw0BT1BCREjsbmnb41xCetUjWtrFyMjqrlyRTUmcSerSIeO
znXOkzc/KA4SqCbHKJks8wBvL7J5Y9grWqC0yB/GCzIYVuVdjO4I1jOTUHVrHnwdwuCD5xgx2rnb
3VZnpcptGlC3i8RUY1sw/Kx09HnpZUCkWwHHWwHH5795j3dEI9NqYCR3szQnrEpy9zUcNDd+Ljbj
ndFPTf297vyeg3m00GIWGUV6tilTa0VBzVZWpRoXnTBP7/iBXC/UaRBhtD832xLA8Gr4uePshUt/
nNdJuPZl102KtdECA/WSRKj/WuqpzdaXDTRtO8lEHe29mqwYnnXqt/7VxmO43RV6A64XS+97L+iq
9vbWpWORMW7u8jFfVGNowr3C9l8B8AbLoDNp9Rpp1/kOxieeui9BnQzFXa4ySJd19JKEXxiY+VvT
TsF8lYEAoy8Of/sSMZ6lZYvV/ocDb7uMp90Vm7sWtcrA73qPFXTlTftfBGPAYeQJZ/aC1o9IPNDK
SF2G4ciXS+0gW1Xstt828tb1Eni1VCepcrdX3qFJ39hihUrP8bkgWJjuXkRr1+ZmcXHlfpJbvT+g
vjPkSuQws1WbWOAIHwgK5FJssqjWjyzGiv5jYxlJhCzLCXOAyOZGT9NrI1qQei7a7TgHQ8LyxNwV
H8Iif0vddZhz84Mpp/mc7Q18SJh1S1gt6BhmkA88uM5mkPZRw/MfF+HNTYOTAo3F995mhjW9bsrr
Cw8ZNZwcYX8JT5sac5q2SRWoKsKjAPqQ9fyp6IlhLsmI2vpztysOkzDRjrJMz2r/PqJXJD5Oh4t9
P/iW6vNSI887r4mI2le7wp5/b3JviFGi1bh4J4Ea6bn3Udhnze7A40xKk/kWhIedMF1KZ942y+Vb
1XOHg2wTLPjZTg0GpUVZkw7XvQkBQ1PVMTsGwMCQu4Ba7VE/Oqli6KIsG9oSHiOVdwgm9/heLmht
zwDW3X6Z1oKFUDsVe3ChQ83TMyCOZM+AR17fua7Rzx4klro5dlr6t7UAzHr386kN7yVXT/t3lVlu
HgLH7nLZZ36y39w2pJ8ClZn22tS7OCrZugCr0hQhymO9jyxqI63EsGo9DtC51ssP5m1Ihe6r52fR
QmxDpoonU3j5+iOeop7TFTdbeH/Q5+D6WsdaV5ovK06H2XroSAQjK+ZQY8CtNdRZ/gmLpay4rjv8
4m0cTTGAlaZ0c5VZeH+uMMHLWkYijIMLXpa9O89RUhecMpMhyEiWuL2X+cap3BBZ7ddZ+an8F8z+
0aHXihC6makoBJzYonbvax4Tw3juV6/ur6g09uHkJTaYnqnK48skAq5BFWTT9jLy9Yqb1PtYv0sy
G+2rj8k7H53rqn4ctpr2dhe2+RN4LGd/CoaMypyCUXsPsIdkFYzgvTg1TG3Q/932NCT5YVGRPje7
imFPweHru74DGECxcewwUhTufTwf+zYGhJDlifniQemYD9oGvo9+M0eTCEhdt3cr8Zh/QCI26ZWI
biJ3ktrVaWnh8Ma7FSYANrkQOrx4svC2S+In+LC7sM+b+9RTJrwmhC5/yWTdHTfP9WF7tRb+u1x0
XP8Z0gZ5zsrq+QhLwrWtSrAYgF0kLwwbzMcru1aZN60nmHEk+Z41KddHwWWNOE2HH1KSJTM3T62e
fuA1R8iQHyIefsuReax04Rwk562wYXqK7ZoAEwXhlOKdtsv+IVWZfSjmnhHQGQ9vJhMf8U4eYk/k
i09ae3fx3IBgJEpUHFfhkiD75ZbkWvUnx1iga3rpeYCFvSoEyHspaHp06dvceCchJc7Xax0iwOsA
faAxEGixZlNAfZ57Oaf9j0EZ/6eMZzuDOWh0eOguCl3qLct+wBDHxFflKnhjPsLoyM19TOnrl7l7
gjQR23WXUD13vYw+3mXj77z7vdhTaKt055rWcTpX86A1IZWH7xsGN9bA773GCzkERwK4HSZDf5RT
/DFf6TWMHLoVGeR3ki0Ad/MO1UPJioaGzIuT6KODWJhF2cFOipOskU0wBo45nkTr0ZBBOS3Lf0IR
Z9ekfZ+eBdzK50OloDXFKn12gevseKdysG40M4d+jgrI0OtcL/vXzWvZ8i+UXF4B9KfnIp+7mhFo
cW8drh7btZulPi4jw/2BmnCO/klOU1IC89DZdEHkYijTI4VcTLcAdVGRm/8Sb3HxrUnXgC+P8ccA
OuQ6zDuyxPsFiWI6VHdT+ro4mLZqLXotqloaFGW68e0jRhkWCxY6lOAWuKLAsNA4R27mbtpvfleE
P5jOpicrEHqX61b4Q2WRHAc3De321wvjfkI9ngpd+YRtNyd414XFwqyfH3E6btiuantEPg7i4GuG
EFDdModG6LcG7l6RBmYcW0TkorsHpohn7C+F9ct1VzmqsoYzf0Yzthk6wJADN+jZB11Y0v1fZseD
dEHiXb2LaSyqip2k+eOKksz/ZHl7hpMsko0WlmcB85RENK966cIrLqAF0gCZi/AsI7C104pkl3sm
jlx3q32lFfDDYORVqg4DQF5X1quz1PRAOnnr3x1R7nFvZtFo8WzIkwffL9Ap6ok0Eu4CLi0UBnvb
XNK1z8PKhjQdvGCLnM7GD5Ej7ikELiPWh34wDded/TSFbglWYQsc8R01B7y2joGH3sjfb4vo7VOL
XFwCxdFB4IjVY4ehgZa3M61xf/OKIpgeodCLLwX8/3jO4tVDLL+INKlWbzyiux456n4Pc8Db4B3I
qs+i2+gFtmiW6Fh7YKEq7ZqZ9MAp27/mKfNRBcpJQO2WjnD4w1Lo7qxTEQeVf1gflk+s86vuydQs
kyyXP7Y0mZDUOlunt3DN+cx6X54iM+T/EtV7b0hyshdba7QG04La754PA/619+E4VlO6WSTnc46h
E2OA+2OyOZHfdz35U5lJFy7lkPZN8gJZEbW46QlPhNAsTRyEdyMcHccOcjlAio/W+Kz9JTm+tjnw
bQkC1eFLbSKsTod4WsfLkh7JU8DTKSqV6G7+9KGl+QUkLsZKHHO3VJFUzWvdazp6wcm6hyjh7EcJ
M+VFdsvy1pLUQ/SLg0y8GtN4oJ2LX3+n3h/5hRb0qE+inoDm9MIbXmWHHPxHmUXuFh1Lg9bWGUmr
3RngZb754H3PskMzeQ4dmzN2i+L6p4EJun0kSSQINTjC7pr4YkHor4f9zfNi4yqbA3n8lCbSzCvT
jAsfZrZegAU/lRgoY3CfRe0kGq9UE0KRTSyXXKIg1Pu9oMR9gYfJ/+gEdePdmC/rzxkNRXuak5i3
K0RfvN06nQn2pLPF2c+KrCLypVq3tN+yeGu3C7+tpAyayHu3y5yl576hDlfzaJL9flNNrTO0HXH0
aWOlwyLG0hF7jl2SFSUowmEv2VAX6cV2g/qAZYbiZzYF+W+5hvuEClhGXzyhl+/x7BFxSRKT688y
rVdXrd2Rf16moee+pdLoy5j2gccWe4PRFAKOCXpW5kNUPyHI7JaTsTl+ZbQdyfwGm5JitKdoRKts
S/GV96cJRNs44f9cY9u+9EsbkaEVOaDGcWRcewqLg2zpqel21DCbN2MxLk0enj7WPWYQjF2/h5sM
5wp9SP1lIx1rQgDbdQ1XAoXszGQsHkRmci61uAGFpq9iCwM4efwm/cn8pX8e9kc1aDCbbLNrfvZ0
qNq7jqfwzyTTMPyMfXZCwKSoPCe7bqAVkdZcocVEAPFpSZrWnNN2aYZfPMAWaTYT6nra2YPHApfb
WJzSKB5+TVyPz/7m7z/R4A5JlR8J+qU5sMlSHYuf/lr3aE4uhsrZMRims/c1GD5W5aCeuaWlqgv3
O2KH4XmY0Jr91rrfvbsFVbR/Qq/XzQ895oLH29FAZVZd2oMqwPKCB5/ZpBHjHWhyvfylDYr9i8nT
Pbwf9l1Oz16gNXVtP7aotNEGP5JoHQUoHYJ6iB6MS5b6hEBwTTHJMTZ+TaY9xtujpwjcDu4FEjia
rUOLN4W2vepj2YZLGy/zeEuWRmT3livauwMjhgAlGhYePg1iE5y4HVv/0oQJ/HjDMAbmkTfmtVsK
pnU/ief3rZ1SV05pDuMboJl6SwvTBScuwxHn1JDddqQVLXSoEflMcT/S6WlyJK7TTunYXpBgB3zq
2iGLJ4pjR2B3RBQNyHArr7P2VPyJ45g1590wx1dNABBezmxaxFfq4LFWgiVa71b4ASo+gyqMn3eY
SFL3N+8nTg7z26iNXj8XyxjFZ7X59e90QXHSjclYnzZZt3+bPa6jsjFR1z3umfMAZNjLaj+F+CL/
BtkofluVMQIPu5/kryPTvo/UBEXbcB2gy5AYwxSubzVLUEgx/iftPJojV5Ik/ItgBiRkXktXkaUo
m7zA2OxuaK3x6/er3ksT5LJsZi9jb96MMSuRKsLD3cNPKsJP0+w5i6PtqqsqqAd/25nQf7mnVL9b
qKVeDKu4qxz3VlVdwcvVOSI/0SPFp+l6WV34e6FlV86roZArsEnj4bnL6khba1oJ4d1xc6ndttZI
9adPx0HfuwYEmJVmi5FAQ9NEa+fLFJFF0cDwiSG4gYKlfe6vzWAwcwgNmZaDBximjcVjOA6MpEAy
ThNpKHtNA5b1OL2aiRaZQnT+kFByTFcJgMA4LypXcDfIJPoVsN/8uUO1OX8qTTvARQAhBGmHGnb6
mx3pFTIgqXeI12jxXmFfUfkjyDNRWNe15c+cCthvORgpGkKBr+Gd0g+p589yxYkBMPKhfIjCWpWE
34pQsptajSIup9jLn0s0b5SNWjV7GfO+fSjVodHvZO/RCSrLm/SHKJPGmLdJ3akzky6x1g8aC+Rw
RgN4vDPh9wlbb+wKQMSQMErMu94cnJXu4IOBSsces1U/VP2NMEoSHwhqo3/swKg0kuUAbKbBhDh7
N/IRyLh2spq+6ug29GRZdc74NPjSOSXIlEoiZRHaexWgMqHXs1t7t63wQ2cJfyuI9oZapt6519NR
LwmcZJDAYSCwGqBOZr1zHiA3t4+UxLWXSqU2tMTCQ4mXfg3LhQvat3liQRa6mZc22Iakmuk/YDYX
tZtWg19Ngafvk6PuiovSBsldR+pHq4ylGyu8F27sh++U1FWAPegCjTxZJV5x97GDX+ScPcjLArHa
eamrMHmIbKo7aGiSBECWzFVbVZG02EeuX4s5FNj6lqIveWuVGckB5vNFWd1XopsJbTBfSlsdkxOV
T+KmHp9lb2FrVfIKYqXzflGFhPXTmBmaCQ3IvbVCmiKbY2Chlkgv1GY10DrnFiYCRba4sSt4UaRf
8dyLgkjyIudU/V2T//UPwK/nbS3wo2wVWJCUiDeg2HN/1VqxQPepJXuXtpfaMiDWhf7ixC10yFjV
k+7oESsG284Ox2atqmn5GlK3xnl11IeWjF9rg5kd+sXv3uytV18tci6IVAvnYetEp8ztnB8aIpBX
WwlLKIgeYueFZjuVuUibDHVoqWXRa9k1inYTmBoKCUjsQbsUnqy2UVebtCuGJWfe6nUXND/C0mzc
GYfXpqUHZdRyYVsB3ObGUOD95lLHkD9MY50qeNE7zwTU9A+1kCNg8uR6KNLg+sOElO7Qs0J24/YX
tcbgz/j0RFptVJvFHPV3rRKem7TfzKtE616aSgcYpOl9720cIzeQjMqL5o4yEqH8XKF45CN/HBKB
Ms4pz2bZ6ntwiroBXY3r97R3bJQ2JhgoQBMCmvE3kVL/1FNma1ZenhOIrjwb5mw6I4vqFsLyY0ze
yOxIu42ob+ZO4NJ9oiqyVCxcv0RgkRp+cp9Jy88hjSRWOa/bsMC1X2uVDKaGm56RbbLZpGjVHSG6
6yxUpfDvaXBgKDejSLRyEfaNOxwqy0+IestcGgsJvO8RfFncVRwKaB1lqdXPdNKqrHljU+tzcapp
qc05/bMbNH73PPYjMHQprKCB1HXZpp0XGb8BaliHEOWlu1FpcErUzbFmlfpRF3PKhiYrabQ0FTHg
ZC3swlCw2ugu0IY7XoKkwtMR6laSeiZU+kC9GQKJsl0kgfFQeEVB+0ZHQMGxPK8CSfMUpaEfUdM8
UPJNYePEqA9A/gPXXdii7G7oDhMCiPIlj+Tl0dGqXcREYFBZMjezpmuWdM5W21lTXUTSpqJSzA0Q
ehozCpriBlSkeW0jre1mfRsO+4R0L+Dpc91+nbYXsib1Z/Xcq3yUQ1tTq9hSUGtzPAKr9B3afE6C
bprpgQ8Y9uBzsFopgAR6udJklFFhaA0NaRGERtQR2VieKqXJ44UXZ+T6iuRHLE2jdN50vUFoAAgK
/zwxREMQ7uE9S+POEck3xyEp4CVcSJ2dkpA4qk6qot6FHjgH0JTPli2tn6kaZvx38OznOlbVWxLY
YJxn1JuePJdgeW50Y4ZooHGjc4V8TZs58BXBd4HlZhDJQVZ4lGD75gDM79y+hbeCQ49YkCXp9VUf
uL02M/V44Lx7Eidw4qTG3gejWp+8QBlOvtBSdUFxOinWViL7P0mBFmUWmjWVQ4fk9JEKRv6I+Ihn
ytHjyNxoFfz7m5Ka5XsSuegVxkhvzaVv+dEdrqotyX6hNwczp0B/IQI0lDuqIrk3+jIWS0zS4Ex6
Yx/uXNq0ocVLVWxdrNy0Sfs13U1TruAgl3vuYAXal2sKBxaBpgT5qwETCQMc9D1V+BbAhYSqyI5I
dpqhFN2iNE2JZMSj3cJZVcnAT0aROuWOu6v9g+mAUdySYjX+ukjM9LmnCZoJsyvMqocwNzJlFaSx
cwhAJnlbA5WFZSLQ6VoVUAQnAR0SQh4alPJIUGvjRkMNWSB0inujWyYpGObTmJjeqesp6d0Ccqp3
kerE5U0oLfDsWs/14NDZlVneuKl+oWQ3UvOXcU/cjgQpGt8REFM5IsMhpCEBpORMidh7cSqiJv4f
rvlHt0F0WV0/oysiw1DUraEbbsqxc+Q8jYV7xFsqaJZtL6tzp9BEeWtSJ9Z+uKWrPxh1WL2NhtYV
MJSa3J8ZcU6yClVB1jbUiSRS/FkTSdoQ2rZrDdtSjdXxBh1M5pxRVg/3ehpBhejDAtX9JSSrd1Vu
+z3LGCPwQ+dBHa2PQ0dZhHlZQJ0MOt1dCjXhsYBC5W4oErSPtUj1Z0CXkLZBTR3iq15ZjjP3fK98
HR1Hh97dqoM6Q+4RvJWjrF9kGikcwN5AiNJDO/0liJAoIFYgOHOI0X373ClRQxGv4VZcUfPRjdtK
68mIURPVtzGyV8Rx0uM6In2PFnLIemPmOQlk6RYIIuNNGCkONrqhopfAHNNaGSoR/ll2nZQnG70Q
/D678+4U8ML22FudxJtBJ6lJwdsVqLZIOV1cqZQUOk2CPLWeq0VW6htD9+GgRWQT9mKgpCfnheFV
D2lktijnGgRC1Hxtd9kaumpsiyrLKdb4dvmSl0pVrdskRsXqN0280MrAsri93bSAl087QcIt9SVv
R5VKdJpnQK2hnmw0kN6LgK1MlmASZsX56cdk3oaCDK4xhL/pYi6LHUp4F2Z7ECndD6KdBNclylzB
IYI6U/8mgUvx0IhdvIFmoKOxzbvuD4cc/cBTJ2pos2lNLDHTheiK+8GQBky+ETYpP9cx4ydi0ibY
Yu3V/op8pEkzqEoF90Nu6y9mqgyHSB3YhFmQ5dGqLZr8sQ/75N4O4hEwoiuG14bH+lcLQcW6SKSa
U+oHSr7AonsQ8PpV+Ly205v3pjvAHjRLR3+O/fxyFQy2m8yR26Ux60GoBwMQVuUsKGqMdGoDQthC
8jvt2cBd9GRiNQHXqgy8p9r1o+Beh8lF5Z97Nb4vRO8/RonTD7AU6+YELlzmbMURGU3jqU67oRQE
BG96dWKuVA2h7iwHevxtD8SZi0ofw0M9uGhz0ZpVcF0QxT3EWNC5sHMFzi10Gh2Q1wxB/FqPuYPU
slMgqvI0vqkc73IBfTR9tUHeMZ9ChdgukHHgYJB2qj2nON09YxA3GKgQw/CIXb+k956jKuq6JsTc
w4rwn+EhwaU38zHEXRXnjmfEXW25wqHYK9YufCcPingVFW8j7zgxmBrp92SYjj9P9BRWvxpU5RnW
SR/sYCx5/Gur69OthbdMdjvGSbMpxrJkl1BMCti7hgUFmpLAM8b9LIFd1e0hGjPjtRTQTWc2rY/x
0C07QG5FIuWBSmTBlwIUrh4M0vN3NB5JvU7cUvuDbUchlj2tn2gKRHWeppmtd1mNRgRw6/E0Gxtq
e+poIhPJc0q7RS4yfW5H+YB7OhNQDnY5Zk9AYxR9PLdLn7l000NPTKDOQWgdoqUqaC5d7v3gnRug
0WbIwXp5O+BXQalYhHIHUqybG0iwSXRn4AfQMs0MHLBsaocwUUbd3jbgZXHl5ZiIBgUh1SyIYi6c
NjYr67HFls1/Q7Di+evUasNbiFO6BFnE2IhNCysjB6rsN8AqRbGp/AZDBTOEPjm3REhLrcFQbTEf
c7tDFWCm8teFW7VvqR+o67FyOpOAvRjKmwuK/BZgVRFBTrD1x8gUEtS873znmGldVdxRp0JdljgX
UwMliLTyEOtpHS0bOzV/1KE34DlMdHZ0qTkRy0N5+pFrA3KWVqQj5XIlGFI6HA+kyLKNWrD/zItT
MKMLawP8nY3AUSgQN6ptSbxvF4N2SKvRO2LcE942moUCe8YFV0b3CYI9ebDsLtWI0uoQzfdcNVRF
Uw94sJBGrLKwMF0HUm9jVj/HhHZ85QLcFqLsLHEMu+tXtHttleYMEV8rtJMzNCir1povggQ1D0rA
xLuTA94KxY2jwwkmUyTf0r2lhZbetJGmoAsPtjTzcxTaNptarBCnln7xZuXWqJIBwndaREGbI0lP
LdtdBS7dc9JFVgqBK2noEH1jANWq6Z+88go4mdSru26vZNKQ97DTR2cpsq4j8lIDDBT0rLbdWaNr
w28d65ZsN7oEHBQXjDx96AI3yXc+N6G5aGg+8SrxblJPFZX8i06bS975pbRJ552EPUhqNo6IJAaV
fRA320hJ7HGd6h3tny9OIkAunZd4b+Nglcl2yDtf39Sgnd5ednh/7jD9484U1egni04N7f6+5kzT
hzi1LQtVBl4IT0UjwvGmciLT3aMtQmklSFDRb1ENhQahcfprMYOKhyBrlnK6TOJWxCNLkI9SuQM8
QbTTR5RudwoOm/1Mxf2F0zPiToCNUQwtx6vlwJ+liN7OyLy7C8RX0A6zS1LIcFLTTnj4RnDqm14b
ERFLCgQwLsJHsy2tN4F8hvci7+Sdlo8p/YwFYOdAaRGZUJyERDa8OymJuHTNWWS7w8lwTaM9Upri
DeNEGo+V7tCB0+OMH1qlbbE6YLnlTjFL+d77hfcz4gOMSx9KuArQALKzbEqrek/8jvCxMwIgUDuh
fuTqHX8zcMcOzZwhxpd89BR3I6JcKTeU7/qnNrW7VWpZolrXldu3h7QvMV1x4BPctxKID9oEGuBN
7+boTTH/6dgrdoT5acsOPIwZL+yNb0P9gTbJ7YBfUOguKXSXmzEZ62KZ1UV2Nwx/3ztd6x8LnSLc
ohQ+VUykM6k19xnXnvud1HowcjNCZVI0Rr9xs8h/xm4kIGtoEnmLkBWvk86Is2VsaKY9g2kBSzUw
oaHPgG6bbMP1nnNnGS2+P6PvnwG7tHJG2g5QV6lkYBfgStOXFRrMe0r4lKb1IlaOg+8D2ZZegmjd
bWXzp+usmvSUA5QvQ/gUpOogxRnwIIq0g4c41MXyIdOabQ+GcuOMNaTpnhbt9E/FvUfcNHruQLP2
KrgTKqXZggOV9OHS1/OKqXluPd4KGxgUWXrptvOuApXGV0QbSUgq3IdPcan3wdqpHP8i0CoK9Va0
6AooHSjgdnnZt/1CTci45uS/KtyJIYSLZWcVUhKvxWKBilw48yqhZwsRed1vqPPkfi6EUzwyfbsx
1llle0hIeK/XGc6i4xJzMPPOL3BLWODZ0Z7VzqHE3bguiRP8PPZZDN/tsXYLg2KxrKqFbYA1Q51T
yzPWLwF4FpKF8tbGZ+xpyLrePWQ0nX121KFcREI07cugU/IGRx9kSNxLvZ7zTZ0WoSx+oPAby1bO
KOuo6RyXUKxdtBAocgnnBI6rjrkAhAtSMw2tZmk+55e0Z+Ga2ATzi6082UpjdB9L1UbvTOHWvLdz
dVggKm+PRVvGqxGiqweP3qp/Id+Hu4MyBPwdmz6SjRHYV12SxatHjGbkRalMnXQGAhmhVUe8rS0V
9E2YdsBDhkMIZwJZaT5SaBdJGT9HSRe7N04cKz0c71hdJKGFUYDUHP5Z5iYmZ53ZjfuCpP09Q2aA
SF3pwjt/LE2BiA5ZzAwGcqNTp4RbvAo1KvzsM1ndZKrmChqfyDK9yw0PHCVV0+pPqrX5zwxomF9Q
pg5JOojB8LM1k9JeOrLojwnQVjcLUleXvy1VoYSkU5tfe1ok6d40aPU99hFWjmbcSciK6jxNYAoU
+q43SmooVWr63jazKmdcSEpQ+dJpBG11HFj3N9rFYmg5ZH575GJtoyWFJlhoGteBsr40btMPedIM
3Q1KAAQTHd4j2rYI0IZJkmp4gGpV/bRsW/a3KEakdQK/lga6WCQddi+xkmqVmCOHytBXwo2VNIjA
AsP231AMhDCCK9nVR9/rrWqvN/2Fl9ZqwX7s+zw/4vMuur3auj0FE6QsQbSCx+CwcbsISaCG+vc9
AAN+k2guTvCGYHsTULQ2BkESrSP/LLK9jbRB2ZK1tAJdcJ3Fy4IqVIYXBBIaQIkAjtrMJZZS5pIW
Y9GqjEmcOFkBVcF5UOqKWFix67g7bjmMPE1duZCI8NbDh6Ydu+YEIR8fczZ+7mBm4o0w/uq5GRiN
fvQqJYXCgpI46HjUfLQZ5Vzjsk7uwIBGtJl0HjNXXS29bCPNCGEixbZGX41Ycxo3Q0fR7YIECzYv
z++C1HT050Gs1b+6ptBPiYGtdTyXDSjPfqDPICZUqaW6XJneUBc3kGwS44eGlQRFYFNRujMQlV8+
wZb0kVLbsAiMRQjdBTaMoDwINoijSvoU2K31HnPRwP7QqVHYY2tQ7+ksvB+htNnxoiuhocMGp/C6
SvKodrdxZ7X2GpeeslrLjoCFBxEOh5yrYRnlcJ0tiaFmX4bNLksT1Mh+W+r7vvdUT4JS+5r+c0yN
8lakoPs/bAhd2qmGeojB1zjUzl2Y14V7KxFJgl7kioJN+sgw6wLBrfJDM6o2o50vf+0+tsH7N7Io
KeajfhHQ75CHR0ayEK5XnGulTsW2AVtwMF8S4j4UgYcTvCoIrouog9mjXKSQKcUIdUfM64Xb3uPE
bnxW5a4uNbJMWdaYDCS247+SYPbVGtfM5tQKu6iWQWc1LTTlWvG2aIo9dZ632YCaCxGCptw4gPfY
dbnSd89ulIv3MFe8Yps7Re7ATJdkIUh7rVeulBpnoZpiHT5OntNGgA227lA8q6DEFD+ykQcwRz+X
+NHO90O1fnVU4m2wARTwyywYCv1g4kvnb7IQJgKWaPhGzUyAPPoDx6EXPWPR0nkXjq6p3mVFlWdH
WgDTYaLUjao6VbKA7jayZOoWnZBHzC4UUy8ejCa3KFE3FaBH2+H1tkgq30hOwOZ9v9MtaD9Kq1so
AWwjc5GxNa1BpNib3R7P6fGX4bRmAC23Dn9e8cD97G8tcDCERWKqgudXTLxVozbRHJhP9R7ecBPc
izhZJnDwGBBykzobFe/BG+NVk2lbZ1PP56zUFfNl7StzUkdAL1LpDUKTkMlPKKzUznvJT6Cp3YDb
tbfEQmQBL2SfbOlXMfdWV5sLXPxrp/ahdEs2L47eOmLFiR+qwrTa2PaafRcXw7ItaYBSQsGiHtzR
XRAdAaQKya0W9UWzUiz7JUWytlVbXxw9JAruFSfiT90jNCFhk9Lu3lZxUJ0amZsNPjp+ljV7yh/L
dtiEyW/p/cCg68pif3YavoyD1zsfG9cfZ/Klx05rBNqkZu+c+/ohmw/91t6byrKe29pDkO7Lhe6t
E4wY5hnNHI/JtcYsX6z0h/EntsIAIL7AXQHt6RsZdV7T0NRcIucbfpn7bgW1fEPlxNdWvrzygbUv
Zw6IKWmOLZj7dOZ2QCc+tW5ov5LPx+Yw4pdBsuOpa7wHJA+lmaMo+EPaCey8zC+U43o76H9Ep6zy
LLqy5T9/BwA4Vb0s96XR9N9G8P9YB5c1As8Wz7I91Z2jV6wooe3D4u771f5yEI3eDexv29Kmm4oa
rd7HCBj2mpGc4fLd6M1daNz/F4OQqlIGIDIT087jUerptWW47R4v2ydpab9RrZ8dX7/ikT2dC8eC
EAQ5oC3BFU1ncl4tRVaqY+a4KAXPpXYn7EenuDLEdIcwhKZCLsFM2CRm1CYt17S8lTQWF+ERHmpe
L0vkpNamjDewK77/ZNPDPh1oshUJoc3aISo7hvm5ju4i94+QP8vm+P0oX3yxD9OZHLWAlgVjXGrh
sSp/iuCXI4/jtR5d177YxO/Z9KOYWiVfLDbmVXPUebyGJQRwq7xyb1yby2T1c6V3/T7Qw6MdPLrm
wTV+GdmVNg/XFuXyE/45kZiw9YZs+VydezK9A4uihndD9R+elunST7q7+K2OyEplFDwE57GGTYbz
w7DO/7+VvyzbP1MJ0AkYEEDDo470JFJ+Yx+I8PLK9rp88n8f0P+dCYGlrqmCkzOZCfyAXMlVKzxe
XMhmFM52ao0Q9/uZfLkoDsV4k0fRguX2cSYkcvCZ6Ydy9POjg5dsiNmoFvwqu/zKQJ+eh8t0hMkF
o9sAKbo+OS12m2qqP0TxMahvQTeC6tZpcHOGPzjmL4MJakedC3/M1SiOrv0jwt9bT5x5T2XGh3sp
sQH7fupTL/XpD5qcrb4ejUFx+UH+KJYx9meBKSj1eotSyZHU0Uvl+fsBv/rW/36ByRmjA4ZrVYBC
x1auxVuKs2TiUNe8+qUvazbdOP+OMzloo10AmhZefIzwL03gLKO0gx2E3ZtcY6cnkV5G/cpG+/D9
/P7uyOnAjm7z6ukaNO/pjm2cSFPRhcRHmSpHhJMw6k6Y66EEwLhPuY/u7J9kiu1tsrNuE+yagMGv
tRn56hs7hnNpZkCwZ1iTbxzqvtkMcPeO+cJvlr5CKxWU/WZ6baqXF+TTVE3NEigMTBr7TL7xoDku
pMM6Phb1HZDvDLe0mCRNe3Fn9tlYYagFlS+eX/nA05YetqBxE+GMpRJgWcKaXAkRFK8SgGk4CYw8
VPLYClcI+jOH7Z3VPWjZDcBgCGDT2GtH/OyL+HRZCwgwA/Zg+QbUY2W2yZVf9emNmvyoyWVYB8HQ
Y/k2nBqEl0P/EGCEILEWa0AvtGz1/Sf4dCleBiO21jHWkYLWGR/vqxz3TzNx+QK2dwfyMyvL3//5
ABZ//9IZCgOmaaYEZAnFyMyHU0cVT9ex6FZevh/hb5jzYe8wh3+HmMxBaXvTITUfTsRDM8u59Y1f
zPlgRMsO227K4lssQNpCXlmn/2NcMjHbNgnA5ORsgPnifZi2wylKD23+gh3iQrnI9uRRcbBB+tk3
2E1ea+726UAyWT6jTYNA+pwQwn5csAopS0FNfzwpmEnXCdIIziTMlb3hXzmTX41EZ2yNbJMOGfQN
+TiSU7hu2XmFejI8rNexlHLDLb7hEKWuNLC+NtD0O8q0jwwvVk8N7gIHfH4V4Eqcczm48bYepLP4
fsN8OZ4twOf/JjPO5I0eABfIiHv1JKpoFtf3kvgJd/wi2X4/zqcHUVgXjMAQAnjUFmKyVKYHNwne
i4oA3j7WZrSuiwevKLFUMijPiFObqfffjyg+3x0MaRPbgEqQdEwvtARte2V0g3qyM3xVY0P5WbmW
85iMlHoS/L5uTEPPdhVlu51Rjdov0L5iY4CCLvCKrQ5JSElr1NAHz1wvTG76GpY77m3mDieRWVPn
rzWKF6TZZr1pMaaY1ZQ+5kqnHBLHDLd4evovSMz9Kyftqw+po4LBEIsdL8zJToRMkyFAEepJ6+7T
lzDiHpyP7aIuD/mVrfjFmSa3xSMSnIXrUJv2YaUco2RVLjleuIZHubbKLWsZjDvd6ec57jo9Gp1u
xNdpHJbfr93npbtcI7Q0d7gkbQK7j8ctqyJB145+PNmWssL9APcPZdUmOx/+WqW/fj/Y316IH+/M
j6NNPikyf42Xrx1P5TvE9Ppl/KXdqzu5ClfuwtiKbevhgDiTb8mt99A85Lty9f0P+Nvt5tMPEKTf
5K2maf3tL/dPyG8oWPdARh1P3c67o5xwQ69I5WDeWYtxnT8dglNCa1e5rTbhHkbWlcE/RRuC2Ru6
Q0dxk/8Qlxvin8EjbJFgCNvjyaswb0JbdeNb5sYIkx9aQu0Xn2e84eqfGUppNGOLWh9//De/QAK0
sq+FDkjw8Rf0woQNj+/IqaoUDlf5BG67dftFF5pbhOqvyKTh4ltONGuIa78f/KudRsRD521Tu7iy
Tu6lJvDGsKLqf9LT6sHZVfZcpul9Mv5x8vX/a6S/u/Cf7+xTdUe4Yv3d09nMQDNPPX6XjPFW6VA4
OenT9+N9vtkvsBGxOkCnyfM4WddUh/YkI089McNdY7krTKDxhMjvnPbKSF9eFMC/6H15jHn8J0MB
OvujoSbcScfCyhB+vIfVA23hQsRuipvPilhdFpl97X76cob/DDvZN3gL6klUMqxiV6uyXQd1OVes
fB+H7oPrCjjlS9+r9l5e4hG9wOWrUbpdIKNlDjpfXus+fonKp4eY1waE0jYxZ7MmO6kXWZvhz6qe
0i4O1rLt/9BtqNv0EQYB36/sV3uWDMhUpUYfI3O6kxKRmrBZmbdB/S0aMWjeQJzMu0cT9fL3Q/2F
Mqez+nesCdo1ln1eGHGknjqzQe9FT5k55eeNoaSPkCoOndCVeWj0t2NRnilq3SSjcZ/E422Im9Uc
h+lwWSWQoU3s9We2xK0r1XTEXOrRwybaH+uzF2j4FyrluMhAEPG2oDDjar98x1wL6I3zQrhLq+0g
ZYvqysWvfQ74KdXieuFIVYB+ysnk7CIMoJ+WBCXCxNFYrw9N1Dyr5hjOkzily5Oe/sQKeZsVxiu1
wX3g+Lu4zAQKYn0DL3u88rZ/+Xt0XgDAUnoIy0kwRugJAu426qkmlph1pgjncGuNK6N8cVwdAgST
vjc66R5Y5cf7Nm8k7bYiRTtlMxxdd90665bhET5wWKwwvft+B30+pB8HmySzJRp+Rdc9cXJK9BO5
uE3sw0iHNZjb6ub7ob6eGC0DLOpCuirk5ELQMYHUcwQ9J3QhnbUKF/arf8CIC6n8Y/9fTczUpRAq
wbNUJxODED0GDYg0J4N8FDdFH+dUiAZIcb6f1ueLhS9ICMtNLql4TSM+TIXi0RoYaGwq/FpEMa5r
+lqtvUz3rkTpXw5lqRTOJYYplrgEn/+8UYo2JHlDAnQqqX//QTIWzL2gS9+twHr/flKf7zAmdUkH
oPoJqTrTpcKQ2pQeI6UQMqBszON2B50iwUMri6+UBrRLAPfxEmMwiUuztByNRGRyNUexEVU0LBGQ
JnLMgGHd2Y+0ldoY9kNtvyaQCILgCf0jVqubCIWn7l/pzv75YFM2t8hCuK4dSoSTvZL6KAiLjhYh
zgCVnRAnodqeWP/FRiGLsw1CGQ3u5mQUzM00StOdOBHUqzBjDPiEIp2Lu++X7qsT/e8wk9feKJHi
07lZnLKYS3CnBGf8XOGCfT+K9jku5ZtdQhhmxL6f1njzaswVFzO6U6j/HuBGKtFDjZVqmmyi+DeE
pZmR0Fwdjvf5+4G/OgP/jjv5ikMO/q7bgzh5FHCNxLixu42W16vvR9HEF3vy32EmX1G3cr0bE02c
0gxPA8fVFxldyJZVCfp/YYXSy6Nut2RB5QEb72CH9WSyj+wouB0wJ7jyay6DTQ4IHeulYfD28CxY
k9No1CmC/86zTwPMHbAGMl/8dWZeaetLzIeb5feTv5y3yXDSJjeXPD+s7HQ4lzKKFRnY/7Xhq46f
OFjZ3OvPImfH1ih7vObGL6orZ/DzoFJFam8ajgW8R5rBj/rnbkNK0yJji+xTUGgbJZ2N97F+6gbt
NgrvHGsnrSvjfbHCeFUYklBQJ5Gla+vHAXU37OFUdvIktGZZ4P1RBeci2mLhjhldOStaaCfNo6Fr
cxvNL5fHla/8RV4LSdlBknm5+YhLL1vwnxlLJDROaAz+OWneTHlEsjozwrUGJS7q5w30nh7/RT45
/Q2U5Ax/cRz2NqoprKAKbMMaK6El5S9pFovvl/+rL2M7ZCVSp48oOe9k72cop6HyaO4pQnIDlUqt
iB93ENNbiPE+jVUBhhAb/7BWwbVuzZ/YKpeHADtw7ZJpE09Ne7W3o17DvPW8c9eIp7zc5tG8blYA
jPjf7+2mX0qsWUsF+yk5rrNkbwYnTdl4QXXlyH3xKEHgIIgnOSNkIQn/uDqobxBJaZF3RjO50M0n
dQRVKe+zdwF3Yw+BV828OS47iy5/sb0rz+9nFOnj4JOHPk/NusU1wztHqbMqBgzOsVuQxit27/Mc
1p/mXmv6e9ntH888HxubfZ33ScVrfHIaAtqYICfTvTPmTQgPA1htGEnKDXYp1+o0X5z0S3DBsYNZ
aNjTOg2du8bBHmzvbO2xlTSCbdof7E7OYitaZsWL4lw5aNfGm0zNCOmiQpM275w3l2IUvjLpbUOL
PtT8C0xEvz88n2FNHeIJXCPAGvJtotyP+wYun7BwQAnP43DwNrGxHby9Ef5pWcAofGgMquw44uer
wfIOcQeEPNf693CBK5MyF8paKjcVdsguDqpFrsyLbo1S0MfLPA6Da4nGpzX/+FP1ST5DM0Wc+aMm
PGdP/gsL7pyK38Vjv2y28Q422qMLVf3K5/kUaU2GnNzyHW1j6VvYheeqe9Hp6N38/v7zf3opJ39/
cqdiK2dXlsvfN1rsRpxijlC4CN7a5uU/H8cRFiivxfuoT0NWpy3rdBiH8Fx3z0ZZHZycKymxhnPg
dcqVdfoUizMnx+C8EDjyLquTZUoLs6uVyGVOdpKu1T6LMR8tyIHHPNtUQ9Nu0X1eibI+52o6dCCi
Da4DbmMg+o/bWB1ITLGOG/fNnC4my27N7tyifQiu0tY+HU9GAlzVLwk1AM00LE5MhIpB66l7EOtF
v1UOwdxZqZvgyqv2eWd8HGbyqA3S9pNQodl1s+sX0QbyqriW337e3JchJEUNWBWX+OnjN5OBnajK
/5B2ZcuN40r2ixjBneIruGiXLFu0XfXC8FLmvu/8+jlUT9yWII4wt7teHFHuriSARGYil3PkgN/X
a2SnTQwvkcr88p6MDcCmdt//rQbeCKMrQ8hXgjFvxLZFK9/UDXEnrB8LuFe7WwHUVY2n+GjgL+fS
WQCd2aF9gHEm4r0FupVBXdeC1wGO1Pn8XnvBXEiCoRbM3zz3O2zfm3sMDBcr68zgCUnvQ/eln1zS
rTGDYmu7hnHJ7jzuRQv/c3YL6fbsapD+FkkX8vvK0lFX0A19E5gaY733jyZKyqRBVyFfh+maChCj
0BCzs4BXZy9M+YuIBLksxnrmb9Xf66GcHiDPkqYNsR7Mn21DkzO0k7jiTJaYWTtxpfML6loBvBjT
xilOsLLQzWMiIQg7kX60S5Y6CqwToiwScDGAItxCknvSV401XWLMl5wiJ9/qB3EtGYUtvoH1Szcl
htNi3QQqGgN/PRDUREgWDd/It5LlsfeRtTrKdoxFGxWY5+L3o63bSb+SPhF+G+lWJoIBoFJDPehP
gGrVG9Njrm9eLZHRRECGZlZELbdqWaShHCh+PKllY7mb2BTXhYk+EhusTwyrcv+4mK7AlSzKrIii
CwpCUDXsp0McrGilrVwzXfkrycrM2Hpsw2bty5Uwyr6kykIap8Gp/fp5xfKQ0/97EzFTC6EsRomk
VSGhFWDfQhMDK4Hed2ZvGXiXm8Hb43XMXzNV1dA9giQAKmG3JwQ8nITj0oJHD3m0AmKLlW+jp3zv
GiHDbjAlUSZK5oBF70uQNF2wirgm8L826cY1WLeKKYkyUQJgjvliWlNnteuKBBbiQVPelcuM0eA6
awuvNo+yUTlYaWJvyCcb1ZuyMblLbVP/+62jLVTaDNlCwYKAi7ju16FZE+HHAKDX87/UBsogAQ9E
F0IJCypt4DiQiuiHyBAM8EoxtIG1c5RVakB3n7oRVtTAK8YYGkEMaNQnnrGgWeP39wHRhRU35xpJ
1bGe3pycr7hGEd9gWZ4ZK46uQATsAowcatnU6aBVH+VRDDhDiG+EEDLskn9wTW9kUAczhjKoxxYX
lQbOkElqQrI1t2Z53Zn9uhFDHUuug/oKgybTsYCz1+Dh/MBGwTj7+/IbGu2uNkylvIIHDIRgDMDd
XRCM7xv1DgyjZghbHQB4HMMksbFgiZTubeqNSMo5gJ5LBtwUFiYd1dNkVzkjBYY8aUze3Pyw7MKc
30M5WMfrBjkPdI1R+ygAGzDMWm3ye/06/5Vve9wi7SMwwdfHWNp9tm/azb9l0d3WHVhHtby+yEoO
LTCbnztYowrpCLCI7cQX9ygY2bdI4g2/dZ+ZxnYy25S3uhFP7SzI+UrMRl7ET2Y9NtE+ernNhQ1W
BsPHO49hpKZ/8U4imh3RqYn9RWswfn8V64qCKsSA6MPmBgTz5dvckklvgOzdALoxw8LP6ipeq+gL
RQJRkRXK0dcV0u91FQn7JMGQtY+yvnpS8AR7H7uT4m2q5CSiQ0k6gxyXdBj51jiVtd6ZB+b0YP7P
J0y6fbVewS+CCCizAtyZaMSmfkg/MWDd/XJXqKsaiwO3c43sk+cZci8jhPQ+X8ulHPbYKxwgMSC3
srgjMMVLMzAXxrjrDvCrO/E1MBKAZ4O2znSP9QcwqcyKVcCbcRMonOkq3r0ohd5lQ4D9gr1Hryfe
1gpYfU3/HDwHz5OVBdeSnezA2gbOMf85PZQkMlmGavZqXYmn3QdXxUi4gXR07++UY23uy528qXfB
yraFwxK0vB/gc/sZoXrpkqHjc7dK0VUZI54YbsBP6syVLhP5ocKZnxpLWVV7Hz7fXU1mRCTilv1O
uOTk7k77SiJlsni1HTwpqIU9sPXAUGx1hvbSLaeQJl1VxmDhYYmEDVCrtv26W04PWXc1Gjqg3L/A
qRiTwma/j8SZUBitLv/ZBoXyFCEXYLh4xDboK+W4OKG6f2o2ow3+FwRbIKhPP6svkNAvcwOMFnjQ
F3hYME5iJtK/+QTKvnVuEAIbDZ/Qm7EJVgIz27tP4no0wlW6ByW1wZ1ZAcXcU+ZGJmV08FyrVA7M
2DiGPCfRSro8tDEzb6JdpXvRV4w1Ttv44OzpTgOtlJROWpTC/re09RGX91Cy3NBNpiDWeVImpQZL
fBLzWJiE65QdKoMzgAlrABylM8GivWasi3GLFOohUAKMxR2ndXXW9K53EWQkmxbLS55c2AvvHz1C
b06OehHgnaWVSTidHC7L9Aztd5WhPaerwURvOiuKZioKFXpOzDAy50I5/V1rJgdQGV1OrzOBRbTJ
WQ6BtZ2UUerrCS9eg4lo4IjaNcbUwMNm1iawqixx7a5cGAHupCDEzg0NygN2cOS6mKc66xSujAJl
qRYeYAxKFacKLt5LXggoU0Z7nIyVbAL02qieJjugmxwzmSdNvvbBTaFDVxWchWB9wvkuTu6mOMAU
WuDYPHhvtYk2aez6EWm+I1reVjoYZUm7iV/V0hwNsNS3RNs0ZnyID6Bu/Yc5wGvdUylLBYL0ha60
UIbMeq2sCjnOp6Vy4gnLLc5Gt+ga1gUV8x4Iqyklx5R9FDZRJ+zV/filXSwGeIotsIOsmIncuWDv
Whal4SXXdGoF9JNLGlB46e1u2a7Bowv7n668p5poy/gwucUQFxqQMeSxCZlU+v68/14qpfLADm/A
cQDxzQY4mAYSx3B6IauhlbVISqNDVXIDgLzDThmI3I30GJwmswgCg+M/egldbSjtUmHrBSDNQxaq
7sirtmfXbCfvieMTifzPHntos8TIAlpk0VxGaWUsxUgwDcJftzXcLfaAjYe9wOGtW9yHhe1bj49s
NmpDyKgCj0EGpqVKnVnSaV6SgtJxD9rEn94UX6V6fS5MYVnsuMEC3NIq32e2v8/w0OSWCitmnTtM
WCdAQ2gigPnoDW4GwCAlYFLb67gZC2go+l4NYGWZiNJZr5M5x30ti9rcolnwcQ3sqf2wxIt9rxv9
c03Szf/jHTTdM/oiXEuiQhKAAvaVHGJV2hFg8R/tWVuFcKiLXf1TfqSHwpZRBHCN4fnxYd63bUxD
eVe7ST1+YGcAmttihaAFPWWHFjGpsnXN8kfbeIb0hyc1kEYYMmdPEH10U1cUCD1pI++6rhCVSiPC
z3GkPWYbz8IpLjEnzW//iYHRr2RRJygAQiYoxhraspqKocGfao2GdkYQO+cxr4VQh9cqSilEACS8
3PnJdCKsXyoI8B5vHEsMdVZKWXUTF8y0bxFy7+0GaPAEXdyMCz7rf66XM8UpVw/icshFFKxbEYXd
9lidpK1nZchUtUv5LWDMy7OWREWQtdiJ2gj67ksNGaTalQmmZGg764SYa6J8agAft0A5XoRPneJ9
z5rMcm+4RNgXb4+PaS4/jhmrv/Wb8qkRWDIzwcOiShPDNofA8lFe8FcI3v6lQlCWOEtHIC1Nyg24
/t2Uk5rsPhbFMoPTKdwZp6sFUf4zy4RKnbgk4aUnnxat5I/hMD1SAaZoAlnfHLOl/v3vdlGj3qZS
6wp15UPoVHLlkZhJjHEDBD/DZdijyxgYtTxAtfASUtUL0ALQPdNaAgTkWB5ElAm7Q7RCM8NOMr9q
dAF0JmbDPxxcNKt4efHM04m1tTMB0I1s6ggrAGsmGIwQ99v3/Em0ou1IgMlttAYEKwbQa63Ejpes
vZ0sxaMVUwdaa4WUiz1WPO5Q9gVeLpL3IMDZJU/9QUWQKZ0ZhzmTY7teJp3pqQBsJyoxlqmRvWB6
29w+rp+s/FA9Oatvxp7O2JQbWZTJD0f0P8shFtdYYIvFgy3ahaRZKYzLNxcH3cihrL7e9wHweLGm
d4CH/+INDm0B43r9B42+5Ncv0QbaJmj9oK6sVjV55vSES5OPqqHTn27zrIKoFvW+wGbKzSEpSieK
oyXjwGZ8tCige0nGtAKm3eTpG658QIC+H0EaqunK/1V2ifb5tj5MVXpmc8X8ev6WRTkBIHxLgFme
ZBmXFKxPAH09RXZT6gk1WVPnmI+sOYVEr+rUKK2j34+n1tcEQ9k0QinuQ7XCCKTF8b+05EfVmKAT
c4JEHq2x6JqUJli1241skiZKhFAW9/KyxUseVUwk19bP6I61RBu5RpOHC2cc3pxRuZZJLU6JZDDA
xJApHN1T8ty8pmvekswzCJOM0kpf40Nyrg+S1a0eC547yGu51EHiKZJxYBoS90AZBWGDXSl/HguY
C1cxF/T3blJuHIwxniZHkMABi3HCQ9ZMN9/yLqhZMittD1W7LPPPJuXWufK2KMwS5L+s/vM5+3L9
DZR7B4CmkNaYMNjzhruJtp+R5Vn8fvJPAO+EGe1MlDFAuIluE9bNn+uluVk/5S5asQGdXCuJe1DF
WtGhXUs7ASPNLWlJTIAhPJiqLVmlAXN3Zmw9S6konyELuYghgslTfe4/AUxLzs/L5RMKA/3ypSOs
KtRcdeR6pRfre2WAkgyKBG4ZPL0MdTmanwU5/o7NNTBR4BxVeOZyek9vO/L9bzf58mlXov0ayNTC
gE0GmRPqtBwZ18fz8mnKgnyAPwnJ2xMrbcDQqUui/kqkXIpaj/LpZG47iAxtAIsi2856QdwDOgGH
FGgbEwYARo0kGulQK7kAPFHKpD9gkgh3rX20jwH586e0SgtUTR+e8cPQm8kN0rHGtUjKTUo1cNAD
D7uJWi3aK7JNgTRPvSmf1VVuMCtasyboaoGUuQUhWt34BRbo+8hI2/uzd7ka4jv/pWw4Mzcfr44l
bvr91bmJMqcFSQBxSpSRkT/IWciQcPHmj/aPMqp6G4J1wv1fbZQN2QqszMB5TTcgXpXGD3iIGDJn
rzqmWHXQrckYLqAsHIcUC3ADVHGfvnvgJWzN/A1tt4VkgTz48f5RkjAahQZpRRGnMj6mMBXKnoki
QGH1VEwdG6D4jgCLegRz3OqxEDpS+0vKhDKDkjYG3+iEasfHuRDlcuq8ou0mPPqooQOhDIQIxga4
mgQEHqtu9WJ0REhZbwsqjroTTW2lzmmeF2tS6mxNu/njmyPapVJ7JIt2nQJl2jB+4n322eWWZ0eV
wThHGgDjTjq1vWrTdVFaY+HlV2XlAUZpE9KcDekVXRl6Y5X2qSOnqVCzYkmWb2/9X5LR9YYCNwbA
JZW69YHE+SCIDhInlr7AVtUDe14tfBKOAfqEF4vXygeaZAxw4zUArcuJHZwFxXcZqr26OJdPgI0D
spAqosRLp5k0Oe4AJl4mTg8+r8WyAk01QAss0RqAkW4Mf5LIHsAhEy1Hea0vo315LAtUmmVbBb37
TvgzJpa4quptGKxS5emxSlJR4V/fhgnMxUIB3owuU2rRhV4L8kQ+cXQBHOFcthAxLZRCdJgboBpk
1XQmG3G3FRhNRxyPuXyehuwZSkEuVF1JnKQfQMcQp0QuwZyzEJaPl3UBT6UFwWTgSkMWxkup+Ewa
okxu1Tp1VJSoPsFwl3FPGN0Blg7/Cpy1gvB/qhyY+B3oljbRuvRtrrRH+IOvvl9irEcLzdi1xgTA
+hsvAGPUJnoTd/IzRnxBRe+icPrjJdYYmX53evzp9NzY5UiuP506ErCtRHAdTeosVLPrE0zwgDWT
xECORzi15cJ1WpBs1R1ZSeYLEMzdnmnTOK6EgY07lJogAiuUp8EGuqqhgSOAnCM0b7bmE0DwDOBu
DcsapPWk+A6WlTMx7oADs0Zy4Auw2NUukNeNwjhGui/gr724+iTK56Djz/fbHp9U2+Zgydbwx16r
T8sUvvQr/5FX8NyJjfGmJSbOnh+fgzRnOTDR9p/toFTIF2rNL4QxdcK1eoo+3uWfY/CsbdV1sguM
cuuFy9r6QaLQ2CQvga2sD5hxPaJHBH9viyYrQUknDi9bAfulY5YeY7x3AFs8lw31UCSZIwMIs1iD
7guA/aCHTN7bVuBf6wB0naYEiHS89MUgfWnGhH8Fznzynkl67DH8yZzdQJJKkTDrjjcIHScOPn4H
BobMaWp/tPkqS0FJn3xVNa+8tCXPGhafdJ5STeAxA8VHlpDOxJg9fn8V3ui9BsLzSsscTJTL60Ug
iHbOF4KpceBukgpwPMZlLDO0j37kTFsO1HW8ltHxKQOGnUrgiIMQCXlTZ44Ym6pCytDClSyzlfRc
oklnKQzPslnsS3UrCSsN/RsliiOsgJyOlP/6CNS3ZMC4ahJwjG6XLg3+ICp5kzncShX2ItiJZVLs
CoAxDgS7jsbGdSVbKSiUGhtwoPmXtn58EeY0D0YU00jAjURFkQbrkn1P1HylyJxPPDELI/mdnWvM
SgSfDDkzOgU5E5CsDKLfO+eQp6I08j5W6qJPBAutxnPhg5Me2lRE4MIFaQbI6QQFQK8caUrPGEdL
eY0AOlMo/+1o42Xb0YkmAMxhgj26WzSoOmNPTnH2pV1nG2fzwpkbeecTBCnfr4xM4ZzNx4QwQGp4
iVeB1jfZoiv9Lls/6D1lyJyIIDBBCLAtQXqSGsoBFLIN0VI75wgrNKKKin8tEeYEsN+AIMe49K1Q
8C9wQgMmUKfj887kikEjYiPIqxx8gYTL0oFoLWjAYn9x7nTPXY4tzyrBiTMXG5cLh43QY8HfIeu3
QhG6uPn4Btfl3/rA477TXtIlMwX1InASygxY8wigujN4JlHS1bNFpR3cSNHBU+q2UWRGGM0FNV4f
eyA6H5om3GGwrYpMfojEtzSX5DdQpWIenverDvPxWiDAZ2iZsPO6mNeJLnb+q5uLymuZVi16DTVO
dqQ2zVlDxHO+DHOe4McEFiPGpOlWvxhEqKWrT3Sx6GtULfC5aS1AkSIChhuDKz7FX/gcbiNKJHvq
CpAcCYb62b0XtuoaC8EAWBpR+Zrx7qH7XiclAFgCvgcD6ggDaYB4EcSXZeMLnjNx8Gjo+4tEND2q
2rIHh9jGw0RKBzK2uLdG6fD4vl9eb7dGHfOaCrDp0fQJWOeL5btS+qLx5EUEfmnHfP89WOkaHQP1
miO/M/IbG0GOFUbBCiNDGXOxhr8nxHgxf04nY4MhPnO3gxlE6SwmvwxjdcKf1UBeXlLjJTdAqo7O
pM1mY7yw3hP3NgoXRkJPDHpU8e203wMqZFJIuuueheIXuONIVa8j/8nvGa7n/lrciqGyB76bKYsG
ANNnpNksLz5UgBABgBAmdrcSqNwfHwQ9RAkduJVGWR8vK+B4IkjzOnMw8rVG0Hjzk+/2+70NFor1
n69BJ/2mN8hu/ImeWJ0UMzfjVj5liIS2LjvgVblnU12i13tvf1YGiIfIWn56euPtnKgIqMB2ZADz
nxHH3D9IbkVTQd5CjBZaNIkGbaGc/wjRMQKZ6uP9vQ8kb2VMh32l56C08RKYFffsx07RFCSoGTeJ
Ts38dYCKNMHpIFUCdJVbCRxYzbpRyrhzsnKf/iz7Tbs5ANDyG9XsrWIODH25z5VgPQoiY4ibOBmo
PeML1WulsuHOgM4ifb2eqNcGkIgWn7X61imMyvzsCcE2TW5KAw2GeLs2VyzlkRtaSFMwdVAtE+1V
Qjv44yOaiXF0HhBfMIK43DzC2lspw4j6/yLluHNmRVayXOwWZPPjoeuXldSdMyDYFxl97oCwwEPr
VpCK5j2t6l3u3HuJ3eebsJJIVe2L+r8PmbGiK0HUvkmVnIEaFoL0tMPbDS0UMg8eWY0E/Fccj6wN
nLNY1+Ioi1VVjVy5pc6dt+CQxGSKeEK3KMH7+kswrNQyNuqW8VCeu1YISQG8g3gJAGPUTpZSIcWj
jAXGemupIMtT8G5/rBYzuocAUJhyg6hwAtf79rDyuKrBopt4TqyWb2VQ7sBa2xA/SKzHcmZuFOqo
IE/BcvDkuLT/XlmIhRZ2YTtWnpNW2QbAOUdXid71NPiUioEUSWsLIs+4VjNZKf1GJnVgvdz7vrTI
PGdvH4G1D7AB/OiRgV+T5ZrA2RqblXuI8aZ9YUS7l0klyvHfiKbMlVAqalV3EP3+zhuvqvXaGeB7
XCnEtO21buETPpEu9wjyDSX437ayqWKAy6iXyBJWq21umj+MzOyM9t580aQIVwegcZIeKnXhOUGg
r9QRXOMKvyt6wUzK2qgqkbH5s+JgZKZXFUilVEqvQiFfuGLieU4EUmXRChoFmFyrqN7mWcK4mHPO
FfVlQZYwqoz058X5Xy1NbKOq7uWF5zSbYmFUHjZUIumCYLz0WD+lpuIalUtqjGwTD7OgLpHdM+Br
P7qiJNkvt2J8D93KPvmqm++hvAfYegGvzYmeg0lx4X0fojXCBm3eT4iuIcNleEaqnHUnjHK9YNhV
oha09k41LovndscL2w8FiSRlP/y3wFN/yQLYKGa4UENA1vFWh7i+5pMiin1nm5D9SATBGr6/t68x
clPf3UpiwVPORW0oJPwtj8qph66vtDz61J0uXLf1FpCH0dZvbQ2MyzwJ3BXyA8EILPvYjH3JlORt
GxwF/j3R12K9RScTT3Juo6UWGLLNPt1FrsaIey4PSPqeX38hlbUZ/Hh0+Tb0HcxMg+PQRtEDSLEE
4eW3tzEOwm9xmnCurT/n49F+3nHo8DZeTub7frt6kT+DY2Cmxsq1vjWzIx1Zsfrj5q/G3ztId/Cm
kpaPsh/5jqhsQ5HUbxUIYDFHrhqhtgE2dbYZAHIslmvRjE+Dui/OlUD6j/qZS41BO+U+Ixk/k3DC
3bj6IMouIDcSBF2FI1VAd+D+EjjBUvSV5OZmV+uOktkZUGMl5J74Epjdmyo3wa+r/ykXezDVk9hl
VcVmXof4IMAUgDAEWQnA7d/qNEB8+gJAlr7DG4uNbFXL8U18Cgz+vTMT03UxiMkzbuycK7yWSLml
IRX1pPYz39HKlVoYQ4Wp8XT4jdS8z8phzm83ChESCC0msELqBjXI8LbKgO0uZFsC/EJiyi/lwce8
o251h5ikpuYfKx7FgOUI2mgSYw7u/Njzz5tDRZ144EB+h5DwdoebiXkcHKA48no5qiX6f6RN6H10
nlGIyO+m4TpZREvR1cAWXxkKqyQ5F/iiSg0gQ0C2SXBFlNVSWhUU1SnkD0uFFD8gqA8JmKMFw4hs
ht+nm2YuFhKbjVwPyAYADkipdzuCGLdIB9/BrK3tVa9gDE9c32z5kxhsQ3XiuzYC8HmKv4qceJzJ
a4aivTI2fC6mu/4ISqXHXJ+A6kbfabSXZmHoi5WAaYWeLDJzOEX+aRgqU8gCALvZw1rEE18tRYYP
vDRu0IYR/Z2grID5Bpwb9Q1RPgrxWOMbUAq1k9gUavILw6WH9OA4TmJHJsYWyA9M3umfLH7KJAM/
GXSe9Ax5XymL2uNVWDwjsTRATHEYdFm2lvWhGN/Zp8JIHc/6KAQ5/5FHnXhQaXLRK5DXbNDMWp7T
p8iqd9oq26um/1GupMO44ZYHsD6ANWvjk+YTs2QG68in7aS3Gw0EQKfBe1UBOO7tHSu9shGTuArA
4foC3uvgpJUWyN1Eb6PphyTaed/cRmIxac1GuddSKe8X+ApwA1tI9SXDfv+997+aZWVUxJ784Dte
5ul6MDR09qiB9aQSlQwBimkH5wBeL1IS52V42zYMzZuzrgvMt4MPAop3hy2og9hYTzTXd4J86dfn
stmm4i8Nw6B9Rli7Pllqetcno4LcniaAeIKKqUE9mY+xxCO911kB8TbDPiALMNQeRKKBJ+6f+E4Y
lokvFvMcQIK9PWS9RAOqFHGBkzWepchfnkYk0cp7YJvodqM+8ZkRYMA9+6mBUbhLQhME3oYqG0m5
jHXW43sSRq0duwtmPHmB+uEdkBvKYEUReGLo6PVSjVcCf+rcZagwAqyZZwSGxpGJgYAJaJTSsF4K
JQl82aHT1htOMmrJjKzBf1qM34/NxvTvUKtBu4omQ2kQCSC+vd1aUW4Wi1rhYidqchPdxkCZJXKz
DvaltApEj6DLmfHwntk/CUVFGaNkAIDA0+xWYiC0qh/1egw7daw3g80cN5pRzhsBlAUuq3Bw0wYC
ssO4TU3xT75F7wfiPfQV6+fuk7Mfb+H8gpDpRiSFVhAa1LNIEQLUMuTJA2mrN0U7pOMmTD8eS5kp
pyAxrUoqbDtwFO5YuoQkKcWqCBMHg6FZSWpTI+G53rU7gLHu8KYeyXNLcuspBapMmlr1q4A0+cvq
8VdMz3daXa4/grr4PhqcvLbBR4Ax3pIxTZV5n48lzOwmaoToHuQRm0qwMLfq0YmNJnRVgUatHo57
XAdARO2Kk8fQwpmFwGnIiFUAwwrClukzrp7OZerG+ZBhIWWbvGp8vbCFssytx2uZi8BupFCLARKT
7MvgPHdi/di2G2nnBrEBdp5Y2A/ZuzQuqx4MjKxY7L74h8rP1doon9iUoFIecz9BZB9pL8r4U42n
sDik3lmo8B5ahx0jFpgxIohwZRgRQFyiuYTKsJZZoLdpFCVOp5CmjkgYPQ/9r7K2exGNg/6J9R6/
0xEYRAgCKDGSxni5UIfXaiJ4BdUsdYIhBEJunKNsvARNUmDEkchQlDtDTMmijlBelEkvhFHqCJVm
hiDm83k7QQt4AJKjhv96rDB3WglhCKKntCRgqLC4W63MUm2otAD9QeBK0r32sy2r78cS7p99k4ip
8QFzAsj106XKfMLdEYQWfYporPBRE2rf3wVAxSm29yRutxxLGe9icsw94HqhxQJ0dGCTpc5KykHU
AhKHHOVvGCyMfXOAJPPIHxVT3yPgPhAMP17h/dOfkkidGOrwah9xUu5s8377CX6IZYtu4D+h3RKQ
nRmnhnyvjOjLzFi3feb0pqQfnBpQBXl0BFKnF7hBFHpB4eB1Y/7Wt4AScm3iieZHvdRDk9lEfnft
sFA0UwAhHo5UwWPjVp4XZOrC7bvCkZcZit2Wb4OLY4xI/qdnJDXvYktK0uRyr6xlmOhIM2qQ1ATf
sWq+NDx5GQbGTWMtZ9reKyFKyIlpOwlJiDwYqbxSdeIsXJPxUGKJoV2YykVi6QqFU1hT43GIRLRu
RT4RfinnILAfK+N998e0c8CKR5FhAYN18epXi0KcqID8Vi2g/urvxW87+a1Xh2YNDNSXjsQtSwXv
Yh+Ik1Hv5zH0LIPBgFqcWvtVnaPv0kHfq0a2wUeR2ZVsvqkpwWihmjBnnO4TLZPEibZZFBFIwrDc
nhrvynkFXOvSQXVtICNee+DsAaHOUUPWCkMG8hkjhpmpuUYbv9Tcc/xnZEWU94kW6hsozWkDMLFV
YBBzME3RTMDhZp6Q2jeA0bHZ9ApDT6c9vImBKGnUHuea1rqF3pdOaQPDfcuCJZ2z0Dc7SllMvvIX
UqZWpVMEa9xrYu7tRUH46lcfmSvpSTszOQynkPvRiiiLieG4SMy8pnRSfa+oy/adE6E9YXIq3I1e
oW2WsFKBTLWhYpRQy5WolqA2UrYXOHNM0H76Jlt5YodfOYZuMLIPEP5ERLc0GgOJwEWG9AutMgrz
ytxFSzjOaUJvYlBEJlShfG7dRehA5JLKEbznBABRi5RowmZ0jRqwid1ptFg19vuOeXhBsDVf+JNw
9y+5tCubgBh+aILIrZy+fI/QDufEbwpSksnUph4eFkTbp1uQpo2bhS0hUfTYIs3EMyCJgj0C/ZwM
fHrqrvB8K4WxrldO3ryHjdGaavuS5GQhM+TMuAxQoU2tBBoiGgx5UHbBb5KFkCW1E4bPo7TSHK/c
Q5E64vcMtA5puhCU+oIWRkBdRkd1Bpynt6KQEynADijVDm81yMF8os9Is71N4Jz3YYkJ64+NiOwL
0GUANrb0jqlhWM8v5Z8tZmoxPccaUJyLP/A5yEWBCQ6QKXQPxVgMuuJ2au3EjeGD/dNOCivdBVut
/8HJrgBYuRz1bVSvlXEl+qRDvp0z5cPiJ34vI4ZDuE9HQteuP4a62t4YhG1XLmo41fYbg4SA/UOb
KwGQNMIwVDwIidCX5lsa6YBIt2WlbiZtoo9GEaEDCDTBgsNTRyNUudpy+dA4pQrWJ1eXRiPJQWj9
WKfFGbenotMRr+Kp0xAB3q0GlF0iuQ3Q1pxyLAkYgsTXuFxPRI6kSqwQsJ0rH9BNGvFGS+6WBZqp
K/C/h6T9WHRv/mIbytumMTL/1+PvumS9b5cvoKEZ8/7TExM/KVeBx3zYaInYO6VA1GcXfNDLtrSk
L8AcrcDWN3pLXyZDbnTFbhTNLrME6RiHJOFXWmp20RbN4M1yEMy8+nZN0EnLOng5LXf8jsTRePyt
M3t4+63UHiZxlEWCx/dORfbQSiQYfqNqMHUOTHABgXVOt/lBMV5iA5HEN0P4fVB2K5xSU2QZg0VW
jD2erL9jYz9YyFlGoHz4nJKn571Ofr8F5NeHshQMxzi8fTDk33diT7RrEzMDHkfT84tKSnG63KeL
QukRpoFlILLGVYL2w6g0UxAKeKZCOszYuwZD7L3hupVK3Y5E0uuFrOi9U/eHQUF8Fldg0lwlAqsz
Sbq/h7eSqChNBBOlHFRYn50Q+2j+HozebqwRo2I12i8sY4cs9ScgGUmyxPg2JsZLYvBbA9aasPLU
97Mo1F5P33rl/vQ06dVCcHsneU130psMGPFx9RxDlA97VBg1FM771kNinlA2ACoGwzPR2ClAULvd
DOpWjgLajoQGH+AV30K9TX1Sy7uokYmY/orCfGr8BCQ4Yaj4vY2CVAF5mYn4G7DCVJKECzzAgQoc
lk2EL9t/efq95r7qdWirJP/4kDR0w7pH9yCReMl7ZEKlZHzAvUfGB4AoFelIuH1YpNt9V7xAF8eF
NzgQP8Rkj5ncc7TxyPMf+Xv5vI5flpgVxOTxp3z4Xv0AipdVlL+f3Jo2Hq1JYBvGbAlar26/gOPi
UHaTZHBet+/HfbD9BP/O4YhSVUCe8+1yuTxYLwPZbD6q9cHZxJZP0PR7Wr0+3ojpeGmjfP0V1PEL
cS1mrhhjH4CAWL5pVUSAEMc47rkLh+PEiU/YFugLv10qWg9yrazywQlGy600KxZ06/Ey5o7zWgJ1
pcvKzVS/LAanSgA5p8REknBxo6UnaKYS4bk5MFmS72PHqXz/96Ko8xOGsAfGcjY4ufm636NYkJHt
cHp/3//2jeO52J/h4s1UMJ57sh7J2l175Cxt14mxJMSynEwgjg9IS7SvPq1eQrKx0gOGY52f1Pg2
H2/OnGWVJnY2jGRiPJTOEMrcVKBNcNm6ZCLjPYXj7xxTzcmCccyzctBijbcD2mXBj3Z7zKE7jmEy
3akcufAp9blAcMWraKCofx6vaE5rp8I6RmjQ6AXCx1tJuSvl7aBHg4P/qCOKgoFBVexIiwzovxJ0
B6PTYe/i6ZLqyS9X3Na8Iwnvj0XM7trfa7njbu6KClS14QAaaiA/e7sEDwMhevNyVq2OsWl0g3Hb
KJ4Obzo4jdzjgZXiHqagIy0if/14RXPX/ep0dOoyKnU2cIMGQW6HN5WOOn9W/4NzAf8lQlyYzmmi
6FYBmoUoZ3xcDk4bNaYQo3nUOyghI11LQ0hffOO1FMpJdBo4aIsUUpAq2iXT4+R9f+Sto/2Ur1ry
3G+fn4Eb1Vq/PmSRfPDExHzG46281Mto+3z9CZTpRO9E68olFDA337cZ0XSYmb1tH5/hqpbj4Uk6
pWT3AUKYlxX6KGKDYTrmjvIyOCNhLhD9DdSVHkRMDl70v+nRJJ6lZBH9frzCOa28ljBZ9qsAqMpD
1Qt7LLCK0LPgm6r3mgusDr3/4yQxzfK/66ANhpKIWhVDShCuEvK6/x/Srmu5dWRJfhEi4M1rw9Ab
iaLcC0IW3jQ88PWb0MTdIZtYInZ3zJmJUcwptKuursrKzEZ0wmH1qCAjfn5sj18yaRF7NCB5AMGK
Oc4lejBm/OPMUP9CsYuham0IYVcdH1GN/tH4Uc6x5/zvZxNFPLz90EAJOgnmXAhNR2vN63Eu0L1d
porjUn1FjTm8+MRLGsVCYHrAVoW0BhqFrlctjkJZqsVmAN4FvNfYk90KzefWKtoRG/JnnlmstY/c
XM41l01kN68Ms9U1iLmlKiQ/h7NECn+hfgTRpnznj7QhLhrl5KVxzD7vT+lUaIEgEYq7uD5R02M2
KC8UYSVl5XBOAGLqU1sGKCCsH/FOfo/CmezNOG3saYcd9PKjBZXHI/l6WtMeKj9lKw5nvU9JHZ9q
IbdyifCvXPhgSPk6oXM9O5OPvUuTzEqGVZplSSkNeOxtenB8Ay5kest3kFc53pkktZkC9zCHGZp8
dSDrBi5bSKiirXo8KhdHoRXTKNQbfTgPkWPEDu140kWZlUgvAUdaflvXNrpVV/dXcqL+ICBk+Nfq
eBVfWPVqo0sN6g7nBiIPKkkbGyBiTTab+lcwjeQIhVxQACSvrri8b3lyXS8MM260iBvKizkMi8Yx
WAvQLone+OzNlxbFOpljQJsKTC9HyWyiTHMVzUhHY95DC0l45SfPFnH3MIctYbnD/67HEdnHwwto
iCGZez5CY62XSMpw3u1Kc+Mgi7RsnuiZsxfoYjQDh7fOgvnVO/bHQwIXUS/zxW9o15uHmUtqcsDg
JpbRw4yD+vfSulhWgbpS0BrGcEamXtKdain5JjSg5york4t4YYad1zKrZaOHmTTfNYeekhaOIAXD
m248VxAwub9lJlNQKmifgQxCQA02gOvNWtYCZI1znz8LZLXi7EfPfjp8vitoGj18rlaPK5CrOB43
i0u+vfE1gNlQMkOODmVUVj+N1nVa1xXXnPlBPHNKbirSnJeTbi/C0QbaSsGqgECRZzZOVng+Leqw
PSOiwU2smsansMFNTNLD6iddfr1A1Bz4uXVZkdPy7BJ/+bFegjhHs7yXmVm+jb6vP4WZZSAMci32
ovb8LBHpAPIPIjh4wAFClCxGoTp+tXh5Q4/cvjycHugcTvUWx4SjeDkTjB/UOfD+9hHM6+fX/he9
/+ZBIM5oHPGduv16kQ/gttzvK7Mn/vsvqvX3xz+92v+uBOMRh0gu1ajCSuT9S1IdqDZTK5/YxdcD
ZDxf1bax5skYYG6Bn915dWRzGLuvKo8c7RRlnu3aXC6/dXtWmmPcRNd36bVl5rjqNd9qRRa3CCxL
UE/xeJFahmclRmTGIHLRyqURL3zhUCjHON0k+Wy38dwHMDfrUOn80EaYW4m8Rvt3FGN860larlZE
thY276zz9QkecS7KnIjNrgbOxoCaP3SRMNrdNAjNwPMVO08/j+ELCPHXpm8vueMSzbL399FEcv/a
KPNUSjgtTMQMRltTqQmI5953n83pKXp4ytar1UKxX2Ikr1PCO28IDkktjCX4lszyw01cStcfwjyY
eqVNs+DPt1B7PM6t/f5ePRmkGRM0O9V8Cq3HRbohyXb7lin2Hj6cnMa2G5D+ztz6c6f7Lx65uJhE
o6ZZlmLzc8vnV/BdUMRWqumswOMMKv3HH83e2hq6/EUinNcPhvUwc7pnP2A8/hcfUHdNnyQ+VmUk
AwQTGaI73B+YhICA2HGRL4+cZr7Y9hozEO8e/MXMC/r2Zr5eDMa99b2uJA0H+z7aC912o+dnAdQm
bmqGdOYdecs5d+1K/3rHL8Ya6kbdGaMrpXaCkt5Otg8rqLgcbWG9N0VcJNbcpp+dXsa5SWWe13UO
k0AlKI5grfyTR5oxLsC78hFwp+02seC41+jof/l+kL7Vx7m+/ok08vUUM25Oi1wOkrvjaQepwWYE
KgCtwK+LLRZ6JLfuNpGpmceXF0hTgELClnpiQycwJe4hJ4CoY+mXy5llZwm+ERlefxTj+qI0oV7R
jB8FpaIDco2425H+fFx8ETi+4AifD27vb2l13wv9PRvu+Py/PXKxBwbD55JotBsReZcQq9ruHA29
tq71+Ng9bgn3gK0AlB3epTNHbWan/znlC8sumHXciIdlidIV8lVOn2eboPLMMBqcrBHt+yOdgE1c
zTALdyuKMvOTHPYK65V+7KQt4kGyaB2U6I4Y4slzrJlFnXizXZtkozbDF7kohsnccnfuQnGCtbuU
D+6mn/ObM/Hh3/a6mMw4+c8NNvZq7XbNdsjI4ZCC8Ncj7nZxRMotVQn4lE/YRrMKFnNLyTityujK
zBhPlJosqnLhouM+gRTjsOKi2TzKeDrvbVgm/op0N88LA7b6hRUG5BVXFCUOyk8Y6OrxqJlf+ukt
gx+zzr8PoDfYzGxbafIDNBASQchmVPdkFlXv4zIMU0RJMgjxa6Q2qek8RrtH/SloTQhQraKHle9U
G+kRVYsMRydwzPRhvKyW+jBi9maBnBOQEeyzi09iLi3qBXpRhfik/kGOQISygysnK20AftR1vsge
KbqTibfAzFRMLvuFWWbZ0RqY0ETCUoCeylLNXH9Lgtx06SIRzPuH9w9FdbPqF6aYVc80xYgbA/cG
+I4fmq/xccwj+BfNzxRdoFh6/C1sngrsghVO9X4vWij+ZqgAokvXKZ63LxJgvDzIghryU1TkUVy9
1M5buFfWNkiCrAe0CYCxe6v2c5M0zv29L2duPDH2xU6Wk/Zcu+K+jvgzJ0hz9fmJmvi4AYDmBYSJ
H2uk11ELdVMaGPoYNiEjpY0RC7JRLk6/Zg97INLQ1WGjh2WZoni28T6XdLZ97HYv6LzIG6omIYc6
Nqxef8FAxbLRKhQsaz62wqpa1S5XmLyb7EVdIymvxdb9LSGMY7qe2CuLbKGJpo3Qhn7any1OJNFP
GEINW948cBY244ypW+96bYqZ3h48VdHgY3CtyS+Uw2ajm5sduLAQs/gWnTlVt+9rGEORFB5mzH+x
CDuhyaqi6TAu1zcDStDvas2cpgn05GhCRR0IqwUaQybnHZTo9usHFGJBrzE23b+/e0vQEgzkpT/o
NdmbD0Pq3J/DCR8F5DxIxMCMj/5CtFtebxADNbsurLwBcwhlUQDGPg+Pw1K1Sgc432xFzHNot+Q3
nFVHnriFgaaX0RgBmiC0LbB9zG6EFwVXK/05rNd9a+eaCmqifVkB0gXeV636AmEDSfO5pOLtPXFt
dvz5xZXciKIvBhRmkTm18btzCDK3oWdyMyHcLZeCcm2IOXohLbTGR7f6+RlJttQ6IB8SbZ7Ak4ee
P2NTmp/l4hBADFBAtnHUZj6stra4gfzgGXTDi3PmqMtmsV43C4ganSoTf60z58QTnvTovZ0Dskxt
b1AcIV02dhmDfOR6WtQqHOJc8Yez0J/SDaVnI3Ci1p/Z4hMPDUzKhZnRLV/MviCX1ChabDdxXT9Q
GV0cXzFZ2PZ+LFT9nmLbXFbO8rT8iKx4cX+rT7lC5APhimUd5R6d2ekizZM8kdLh7LmeWRkHVwIe
LdxwUoJ2SH3G2MTDYRQINkRwNKMkrinM691wQ1QhM9QF0i23yUGShy3A4fHwqJmfqNG96FhFiFLu
kD0pFnNYqHFrsT740jizmKJbFkUdI8HrxUv1OVcR7GjI8oq/JdxWQRGAVLPEE1N+/9Ims7KN4RuN
l2DAwrZDC2++1DQz4MB/XEikRzX0hWoP9xd0yoOgAUmFnB9QGniKMIGO0KZxI8VCc9Ze4PJBaZw5
VLZkY9ec3WSFO/2+vYlZvTLHBDt1AXUur+Obs7wOLfTEgXNTSEyuPHr+wq1mWDUmduuVsfHnFwdF
jgelikuMTTY1zulTixav9FB5M3W6yTlEZDAieVGyRWPytR2jqVSoBFTtuePj+Kgq0U5vM0p8t1fs
mhbcqg0TgchgsE5q31gocj8nRSaMO4PZrTgo4PEHv9qIqGWucSBUITMtGc056Cw+XCj5yGTJrZMX
8TH7pJ9SS5LP+yupTkQOVyaZUSeBKuSNC5Myv8iLt/qTEz7lwMyDDZ8SgVpBRAJh5XdvPJa5s5R8
R9OHHDy26aIzdrH7nPSHCnBKBZy3P5EBrdN0rUMWtN9l7qOM/9uIbRVRCRZPeejfQV2gdo4/WElm
lhCx0BdxuqihFH8a1hKqktV3CNbcdcqbtHrx4y9V+UrbR7U2pXallKWZuFs1tzttFaxp2IDjpDJB
7Kr2c/o0E5cApgXOCk1N6O1TGL/RdDVqJAVKJnK+GU6lYHJOLR+ifmypyvx13YHI2ZZ0cLMfU7Rg
v3RzWLSJy/nqAxgngsRDH0tpgLRHa8k9SX57/xcl6qRZ1OrMzp/oLwCvAsRAx+YQBF1/e+TihEl8
XokVLqOzSB2F5JBpziHe5oSHximcdBGvNrpv+s6wSc6uM8RIK0qm6yR4wp609z9lbPBgcDP3xlQM
ePVVjJOJ846Dggy+CvSWr4pLdoDNjvBZzn7lQNRXBpvaX5j5ecaXTrgbcOrwugq6cgV6F0ywkqi5
CjrhuDung4otypspBM5TpJQp2vbC1/vHb+LAS4KGblgU5UayACYEQwFWj7OWdmet4oLnBq9TIqud
O7ObJ8oHuiTo4OgD4SVYRNheFcXIfNHVAdPXIFgDHQMndi2j8y1QNeUNKbTzgPIqqvQuItzECiSA
IlozbjVT7k9qsS5LcNcV3DL3bUFy7s/ALf8nuN006OAC9YcLDCCXa7cb6p7QR4PWnUN0QXVOkWxl
JScP1P8RwYWBYiUYhfGWLi2XMyldeDy5/wETT9PrD2CPehIGcMiAjifPYPhy3lv71fI+I/Lwu0Rl
ZQleV+qZ4lvDk6Tf4L/M5eAmTjpYAEbA9CjFi57v6wkQaYPHVoHnVAHsOrJFbmtBXtM5DIQ/qId2
GxzLVbhezox64gq/ssrsvKodwOckAri0qZwYiAkS7SmRoGT09JgsfiqybZ3tl2YC1tqu1t3ubM58
wNTr+OoDmHOGuUB4Ko+vY9wDggNKn8bqPkQPEK2TdX+wUzOMwrcM0gC004MU83qG+4znVK/nEYGi
/0xBoaJ7ToenIVn2xkrT5w7bxI0qodcOQGIoYWBPM55bRaiQlp0wnP3ElF7rjwgwCiTfjkS1vl5e
9o2N9lhQJ/6ciggjnZvWOevjzy98ueZzVG81WK/oDhyc8JsSGn+I4Q6kl0yKUAbELtFS803xyaf7
OWHrCTwOmJmAoYZkjQaKWBbiEEeRGuVVD2iV5tCdLxDd+wUQYOPjJRu7W085DM3Sgywhb/+vF/nK
MDvwotXA19ThPRUuRWHtqUTUt5rckEw0/Wzm9TYRHqCTBlojAKWiM91g7iaD5jWnF3hWVNK2+ZSN
36J7MrSZESkTV5EsjmkBXVNAGcK+0yheiEJl4HaQyHMPWUflNfxWf7ut4IDt3lQcSt4Hp7F4c9jq
i/ZDgFLXAtCGwcw/cEvTbWNv39DmsLYX26390a8EW4Zs0+plMLdv6/XvnA7rxDGTZQ1k/CLIHeDK
GEeqpQ3fhpnYn+P8AXSVBrWMCJ02FQRnEDTfX+2JshCkRC6MMaesQFMrrwUwttkd1I/YAt36mWiP
1fJrsbDRFQ0CSQ6c6+JLO+uwJ1znlWlmpzWGVAOCKfRncUERFgXk09l8P+9KdJHFz8Zi/cGtlBkP
NuUtr2wyG64t89StFNhMCH3WyGu42gn7/DmccR9Tj3UZCGxNBfUIUgTsxo7lquSGBtOaIQGWWpmp
4s0BSml+hQdsifjLdSpbf00seuBW2vFbeQLtxdOcnM9EKQyre/EZzJ3YuKHb+y0+A4TxAnh89xUm
V1wPr7Z84M7NJ3otOzTvgfN1dRLQT6jMbK9x9zAPMUDQ8aeKFgvQDTBLLLtlhlnAyeuznzLcl/rj
/e37B6a9NYDHhYju7FsE6hAOKKZ2ZXcGnOMdCpTWsJWf9TWw+yrgBDFU671FYUcrWlja4nxCacSw
fkeRAJCrcccGDYwV1IOgVUnmTvH00P/9MuZexhOY8klXdedA48tN5Cn6XtHj0/3xj/N3Z/h/2O6L
W6pqjUoS8gJGXPFNFL36maaILtG1lO7uW5ocDtrdAHUHDftNbtXr0bhQU0y0H/onqqPXXpq78OdM
jH7xYjCSUipN6Nbd+bnuzQQCEFjSQ+78YYK2yQrth6pkvq1PqFHfH9vkaVUuBseuldhxg/Bn+VVc
75xRUDRbPAYLBO4Wtew3Eftj+WusYlRV5jJrk0v4r202Xa6mkt7QuunOjaosW/6ZNz55dbDvj3Dq
nr0YoMZEbnzFdeAnwmb0sp/KtbTuRQic0E+s/4MZtJyM1CLoIGTpj7sSBD6N1HXnPPdMvfr0JKfJ
TyWe3vftTD12EC/8a4jZKskQgUdF7LuzLpR2kqJbW3ELgh2UkRSN2z6Aw1GAZFoo/kqhZuZg3msa
lKdcRXao1q08UX42umRmB49Wb07jxVcx20hSAIY3eCzlgCLmk1jqkePHBYCSFfAnvk+jh76RPwtO
l2aghFMBjqKg6oEeQvRtKuPJujg5CaRBXIVDV3SZVw+tGNiUPvTDs5KKG96Yy7hPwOJR3UGrgYgX
MNpD2UR0l3J49VPkZd0SYJnAUguSGkCMkxIiesO3XKG1bx2/VGByAV1H96sm5iCB+XAmnzl5lyPd
gl6AP0VF9uQoSmNAuAYoYPqbeK+uIFuxZGfNLpQ+NNkJO4joQFVnMF5nNt+Y1meXeSQxG4tquoz6
3fVs+77YQOTZ4wH24M0MaeIdt89JcnRf/JkcylQuFTSWyJupkDgABoEJV9K+a7xUTIazJbwIIDX5
XNQodqekfKlnfOBEMIYbFEI8KBIqiJMZS1KkDoWbopYRrqra7KwSCDhoOMePcy8bEEffzh/Q0+h4
VcDCICPRfj1/dVTKVZQj6DegWLIzusFV7bJCMtgBvbGgk5hWom/SwZU7JxY17pN2svvaZ13DLXg9
7VTijQ9DEvk4EmYm+QpoZBuVy346ya+ipzqFsCF6JHTZI7wH8LsJGfAofdRUrwToqKDIQwRxlsdb
vdIC1VZz2cjsLEH29hvq9S7vQE2O05Fg1bPA1GWF761Cbvj00PmJMkqOoWPZHltKUyetgWQlIoSF
OduAKIREvKjvA6trvVBdtUNrPEhJE0uHTMu6eCP3mejtCj8oOEv1OVci0O7O+cWQoY6yAbGCGB6S
tFKKVy3TmuzYhEFhrLoKaMlFUcZSjqtdDYARHdpYdowuloRNlvd9sRYT1R1rCKKr7kSBp2hOaV1J
cNK49J7gA/3ulPRBXO58RfE1swDnN9TsFArC2awIQrzyDBmk54YqB9UxSto8dAYgxupFkhl6YclD
3qM1o0+gfhe4XAQmHjHma1txRclfCoXeBaB1onx0zuS4Sb8UJQGSnfgDsmSfiZiL0DKL3Izz96gP
yPmDmrSGvNQ6EPM/aLT20VPWFxJHxEqkmR2XWtxj6osuGEy9TbLkPQVjlWoHSBiUX5UuesWXXNaJ
B/aqoeTSZZ3JRrv2OE4Jn8Fo44e2jy7Y+CmLQjGipCjRSQdFgyRU902jKcEZ8gse2thQA0ITvRF1
Oeo9RWMgKe95tQZd71JNhUcva+vBivHvtCJUqfFrbqTpOTKg4Wu3udd4m7JAYuQ39oQgbtdlEyv+
nqtrVXnDb5MDHpFobfNeSVVVQb4uNZ7iIe570kHMULRpncSZ5VIQMtsiZhpfZIRat68KDprRdR+K
6sLL4iDc1qLhQydMlN1I2SJBwwUbt3D5dMfFSIgt4EB0/KboMN9Ig1xzJGmarLP7IEshCJ+5JU3M
ssiUyNQp+oFBf1WmffHkQd1QCqGcYrTpKc9zbdimGoXgSCx2MWfKHNqjllIaiZBb1jBJAsmRrGgt
fEvlrSroq6Zg605Twa65Qko2NONTTJ7fVgrUUhHVCGh9qyK9I2iWNDjSlG1CV0nSCvQIBoJYA7y3
p32/dAOu5E+K3gEyMxhqob97raaFn0NW5MrC6zm1ROFDDRq7cWOjN0UxaHxHUL1IwlJJnbwfVLAk
4WzUdC34vQrSihwC9Yu4LOIUjC1UML64NIEgAu/VnmIN0Hv7MZDi8R2oWHr+wS9yn9sLRSpEdpx4
tLI5PegyRwhEPi9Iw3PxYHloRtF/2zTlbNC1DC8dqH08qB613c/MJTNxpYMuGRVfcKWhF4TlfpKH
JsItnA3noILGdmhsmvDM8ystOKNGSQxl16Xvjf5Eo0/gcQj1g9+uyy3D/QkS8LwavzOfM3Hn/cN8
JYHBDQVv5nookiEF0GQsdXsOVxGI1gkLpJN1IiiWThf3rY2/GXPBoqqO5B9qRhg92ySdGoLLgXeV
P6eqnjgSpz8reuCkfB1aId8nzn1rE88OXHmQsULUAkYPhYmNpWIMwBs0MfahQq20CjwbuJm3+0am
SpKg00L5AIAYULX8gQ0vQjSpqvWQ99G+GHNoMMdzvM73Qo3pq5CcV56UAY0YFcHDq7JjD5QaRmFl
um6ps/2pzEWPdBIY+C701JnQOaqz1pAo9NQlgSSDqSp4IweixX/V38EcMoZZyBtbTEDMq0VRiKku
7hCLh9vHNgey+v68MiE3a4GNAcvSG2Q1wGhyBC14pgHc/K0bYGsk+Rz2bmbi2DeUEnixovmauFN3
QYKgb4B4Sk8kz+yXyLbfHxYb+P0zrrFoigwgMpYsA4oEpcgyU0Jpl4Su0/hbqbBAneu4Qwbf+20E
e52vLAkseDN2x9zixdG7sTvGbhfbVC3b1Eh02EUxYdiqqNFDhCJAa4qOP4VdeWhf5oC+bN/yPzYB
T0NRDSRoNzVihW/jXIh8adf2drJsVQJ1W8Msv3BlgTtA2BlvcyYnl1KG+ASeSuCDY6n8SiCp5DqM
pB1yq3pMeNlKFRJ890/huQvnlnL0HzdTilch2F4R9Io3XL1Bqcc1REh39S+IA5fNkttL++45eooc
wNHur9/kwP7bFnjUrpevbepBaY0UU6kQQASEJxUB6ZP3nVn6531LzP30z6JdWGK8JudBKUZrYUnX
TaVxQP74m1OEDXMbknks3NgRr0cUyYUqRqMdjvC74F0PR3ESsHY2ZnTsl8W5/NRWrUbU8/3hzU0k
k4MvC97VBymRdk1ihkFqU+kngTQpCAP8LRciznn5/9ljXvA+wCy5G2OYYGxHJoPPHa0g0TF8LNbc
8f9nijnifGDEtAuxH7lT9AheJ9sFE/xTz5M5nuO5ORxvhwtf4nINL3hV9jcm/Vl4Ac1xEKDPRPBM
QZrZ+Lf3ALQJQIX9p/qAaInZ+H47RDHIlo1dV+noK+FJHOe2mB9iAGs5qNV7dG5j3npK0PQiCQA2
gvFl/peduBhdRMNcB4TX3Sk+pIeLyqauvkoF8CP2tZXi3AHAExUN4cIIEsbHGlo2PSfP0UfdHo/r
r2COR86FtZcNibvTxJ8+WmQp+lRnorE5E8xR4ESQ73B97O5qWXTCeIV3VivP9WpNGkH+CsTfiMXA
RHC9VwTD6BFfNu6u9ErS5MeKbmtjBiFwux8BRsMfYLqUkYBgnaOs9BwkdwZ/r0dr5VU45JLNh9+l
cYjRMVMWM8lAJqyE47q2xjjIPoPIHWBC/t6TPMOsk1QgXCkX5v3DzKJ7YEZHfVyFQAEI9ZEKu9n4
fhLmWhDuqyFdJdkpkFEeNrOY4FllhfkznuEEOhq2MZBiWLUSgHhaTsC0fgib3A7Vxnb7OQa5cbGu
b7zrb2KGTsWcqyIkQPahbKxpepJaY+XFD006t/vZKvnf6KE4CnIDsGYD+cNsm7geyePQSLzXg8qi
2kueQioaQabnW8YDT/y9GJDux1BmXCjLmTPahRAtoAmg6AOy/ubNMASQd8nqeF+DqRPFChsl09QK
HW/h2YLF2aWlWwB0kWKRoHILsOxChaJT5ZyFb30mDcqizm6+hXEBgxFW4Atp4n0sksY/oh8sqNBQ
LDUkrTeN8ClEqZl+S8oi1DVThyJBXxEuXgIEKHKvFZTm34PE0usNx9ktJUr4EqenxLeEMCTeoaBW
SA+9QuJ3qVhFSB/wL8ascuztWYHGACJAyGFCGP2mTSEcol6khRrvaZx9gw0YgVF3un9Qbh3MtQlm
T/o5yFaqWIv3HvCYWbPqVAtZs/s2prbj1TiYpZC1xgM1J4ygeQRKT0NF+NDu0qW0G2xDMeuKiLnd
zwV9c0NjHLTUBEov9rAKEceI35SBLYozzyw21z5uMsg4jTzFAAsgacu4Gb71PMUty2zPFdQptaNQ
nOSoNlsAU9PeipWVAQbltowWfj1j+jbQvLbMLJzbdrU0ZFW2T/TTu5QVth6b4/Zt5xTZJt5c15aY
1SsNUU1zr872eeRoguXpNg2BfiCtvqh2PWn9mRBicmTQftV1tOiMruT6zsulJAmNKsPI5DeuQopJ
Q/4zf0OOkATiXIA04ZNBpvGvMcZT8p2cBEKSY3B1Y4bhQao/tGxRgLdt5gyMs8Q4fxgC4hfCTShd
sC5ZC+lQRDXWy2+pWQor1V8jaNfQHsCFO8E9deoRgC1/PIQznnB6AXUkWUSoywI9w6Q2jCGthYyj
2d4dVoXPWZDT4UmRoVP1rPHHwt124cxFwNbCxnMBZAM4pVFdhdAMmxcDJ2je6r6a74OPwUmPn5zZ
HmXIF9o6/L64MetlfNbmFURuw91rs+PWugg++TLQkRzW8n1ff8g/SQNolhsjvrBLDg3BS7W13S8x
XMj6rj30kXFudLPr3jRoZKuefX/B2eL5zRQws151HhL6qpTvuSVvSk7oRGcRnNrdBmoZsVmF0FQZ
TBDV2AXoJFrSoygDJVE7e5FndYVvI7zraRl/fjEtQ58DnphjNcLVAMZYoECQ4zLTJRpCX40d3YbL
X3RGckfdFlb3Z2FyQVB8HRm80c/OM5MQilTntTTN91memb2C12nvmVHnhCKSQxCyBLXA/8GgOqrq
gVAA3UCMwbavPB9p43xfKq8g1jf5dhe6noX6RpkBajSH7p1wH+C8xlsHKuhIS7M9/FQbOLevxXyf
9P4+ctMF51KS4W1cG3MR7XiVMA5EkeEQR5kF5GhuGkwlPhGCIqAjLYxrRQskZ8jZO4gzgJapGO7S
Dhs5e6rkC0MIO40TP1VPA1j+BRIeOJtaDeTGORvB3A7VAct1OvOjJ97Jt/VlAiA/FCpPxmpOXWMi
CML3GFBGVSRdA37hevPyahrCeSV0X+ShmWWh2ZYzUztlAQ8fCA/BRUo3ynBiXoedIqV0XwaJsOk0
3bdDDWXX+zuTbQD9cwjAco6abKOSE6stY2R5IxS0ovt8JZojGDpa8rZsK5uObD1TXQ52/Jib53ZE
ZMXmXG5vepD/WmcuuszgUPUXa1jXywLYkFw4in7Qz3i9v/oLu0svB8mslqy0SVEXGKS4Tp+412CJ
5x1PQgvE8/JWdwIo6L7NvF8nRyaKmF8NOwRI/+sNUqQNBExRZN1HAxijkg2qljNOha1S/LN0FyaY
kETxFKpXUUf3xlJch18gcnPfVKuwy61guxsVyqxzjVOTNyg4Hf97VMx6DaUgB1mJUfkr5Ut6xYQ+
h1bxmW6CFWrTxjp81B3fHhUZ72/TqWgB6V9AOJD/Vcfs8/V0Bl4YlL6B86+kGZFKE8ki1+KhwLVI
vZ2AV4Ie0pkD+D/YBM+0go5VXWBDPiWFZk+E9PO+ghy6aDvHGJSq6zmaq+k5VRGlY3yGgQra9dDi
Dj35Ut9SkMSri2gZO5yNSMh3zXIrQd6k3kjfI2P/bzgnSD/1AlLgtv9j+W8CLm7gApRtiTDAsnLo
rAJESsojUA+HwfwwrHqjzazhuB2vDqEMVkOoGEOXBxEY8n/X41TyrM5LEOrs0RuUmYXm10sVYt52
gZeYdX+7sGxtULC9tsVcuL4rGGHqRXSfdE9J+P3Tv/vQ5ra4atMbHtHlQ4lSSf7ggoqlIkp1CN/x
z/6z6NbN2VuVvRN74tx2mhs/s85tUXsC1fFNqvQKEmJBW/nCifPf6OCbvE+iVRMtQjADoqe0Xwyt
qQkzvv72XXg1K0jeXa+AZEidJkr4gqr9dZeu+5tAkY0eBqm1ysGBcnc2PAt0jtJ+XNerdR+zLiiL
osMUoQhQ8ozVnK+CRq3rPbAhdq4+NMJa1FIzhoJx5X3fX/ibOYY6moZrWYSTgB4DS/oYaFJNqaoW
e5rEr3nkOWkO/Yu6fr5vZnRzzJBQVge5B7R88Rhk6/1pp7RKDPH3fdl7diadAjStthlKYnMtF1Pj
uTTE+NuoxNQmNQwBK/QUZrmpJ8ZukLOZaZsYDxo6xuTYyG0BSebrJdLkMgcEKMB48n0O8VLdP2u5
kxlzJeaJrYCNgDgDQS7Sx6wXFwIZfMttX+z7ZzkmslkcqWzXhnN/dSYm7coKc/hztW30TB6Kvcan
ZhkeA3tAzvi+jduzpGBPg84U6UQegvCsBhJ4fXKgE8JyL6gc2n4bKoHrUygaC+8aKwsV1YxKNzLz
JqKmIXqUdCUX2U0VzVWBp+ZUxQFDv8z4i8q4FT5pijZXJLrntYbEirzgg69ITk1XC9ALP5fEvfWs
GDeuDPAaodkJAERmq4Rp2Iqx7hX7IX8bvK+MiqhxW5KIQhtq0FKbLbn8GGf+ucsd472tvEUF6jhh
7/NLRWxM1CJUrQbWE5RLB6MDLcH9dWHZ85DLGL8P6UkwB6PIxG7lqIialG91uq8LY1mlqal++dIo
o/EurMPSjJ5yjfjSkuPXcRQ4urTKu13pawvdtXt5V0AJNn6+/0nyrbNARwVSpSC+ADmVLl4frrr+
L9K+azdyZInyiwjQZpKvSVNOoqSS1wshqdX0Pmm/fg+Fxb1VLG4Rtxc9Mz0zDSiYLjIy4sQ5Y8x7
nSLGHcrX0ghNHqsrwebCjqcyQFmolSgGlNFmewDdVEGfdSV3C2m05HDfoxEsJitOYmGjoVdaB3kG
xJSmM3w+jrCpaTnGNXfzeC+Nf0vDsKLIMOVgZFRJVrKzCx7pzNjsDCe5L5GMVNzVKt2Um7ug+G6L
n5B8XF+b6cfMHDnWBNeSoqK+gxvqfEyosPRtFeSNS/iXADSbbqD1xoewnHwri88aSjHX7V0+t/AY
AAcJ0ogKKhLYEOcGlc4vFJV0jRvoG4VHqD/4qaXVb5zLTDHcege8WEjt4Tt/Eg/xLn8CSYER77FT
XXKo1e31z7ncNyqSbwg8oXIiARs7bd2TADBJk0FI1LBx0+yekx89vYlovnIil2wgvQgdLvQOopY3
2/6BmicCeFcatwKmM4RQX448U/u/5p0xhCnfgUWcuvnnDZhFJpI6aorGHR2O9wHIA8HVCD7Stefy
5X45tzMN9mTC0G6uAQ8NO/qA7Jlo69EmSjftCIWYlSN96TUmSzjTeJsDhvK7kU4sBUqnFigWNW6j
kMDkUn8ngw92ZW0WhoNUtiQiXAZDGRi6z4dTl74/onGgdTPLiU2kmpm6kuad9vP5AYPYxomF2eo3
pDQigJhbFxAXUPJBcm6nOw9r+fJ5Ozu8PjSaJzYBUZ6EAucOMKRGXjVK1LqJmt52T6RDBM93RoVW
xfA5DR7GpngT+3Q31N4+gfgneB971amJakLx3n8KAA9G/39ym2emUj7mYX5DxsRBT5PgHa8fuYV1
xZdSBKgyNH8u2lv1oZHwOClb19NrYceTNrTbevi5bmTecvN/5+O/VmYLW1RVXxVD3brpeNv4kF02
kwD3s/oZ3Ktpb2p3fofuVCO/78XspfhLAicabV9OVvzLwmB/FZQg4QGUgPRLtnyyiduceIWe1YML
aDQz2gYU/tcHOid5mAYKC/CpiChBJzbHa7WZ0olF2g5ISKDPXXmLj9FT89Lf8HvQpmyIlYBGNLzX
AysY7Xonsz/Evv4F04mfbXBNRNAM2C/CQLQ5nR8hIYi7WKjlwa2hL0HSwJTyQ1Jz67qVy+sQw0Rb
poqOIVy9v1HZyUSSJE/zsfcGV8r6LQFphAaeiix7ldcScpcQBUyojLFMsA6IP6vTkp5Y6nhGRF5X
ozuYo9XvlEPx6IN9uDc7K7OHAzqM733zb7QZH6+PcGkeT+1Of35iN0zDJhOFcnTfrPu1l/e02+dr
dPqzp9k9+dmqHHEZnSSjazB189UeOLjtNPMhdtZQpwvR8fnszWKkoaIC6BhgaTC/0k1k5bf6Tt1l
23FTv9XWZ70dNoJDXGSloT1ZWZ6dr5y4hQOBsBwNtqg2oO0LDuZ8rKM+0qzsctnthy42ge9nnvAa
iSFTfzTRhgwKipcm9UCTfczll6p28ipw4qy7Cz1wySNJWZBx2+Y342DLa7pql9cNMFiTTiCqE3hm
/r6pTtahCkC8JPsS4P+A55v5iCawUSbBNukLELKoKXEEIjYowytkc313LVtGjAz2AtCxzXMQVM+R
oUXy0q2AMemAvcj0lIn9xt/l9VsIBerr5i79HgAuCgTqgPVB7D/3SjoVI2GMItUNK3KrCYUDopuV
iGchkgTLhoh0GgJyXdOU2VaTBpqipmioLg/s4j7yULXdjTrTN+lP4qY3hSsLLJZZd1OllqI6HOKB
0r3khJZktquZxEv/dP4xs10XedD/jD1ddYcHEaQE5CCB+gpRWGiG/a5utjrkkp/GF8i1DXwrO0az
uz7hl0lUiDgBVoUqlDj1BszT7bledgM4JVS3VAUAPk1FekDPDc2ei0hmpNknwa3c7GN9r0mMjrqp
J06kfYFbqvu6/iWXlarfL8HVCx0XpKvnWWNBK2lJRjRQ0m89AeqbqfwY+3eCGd5r4V0KLhJhk5a3
5UHeB3vVjR7IXbVPjuOP5Nkyk18lugX0ytgqugkaoHHlIrmMx8C4pOkoghu4lEH9ee4e4qqW8yLC
1w38uwH9JTceUuXvXxX60aWAZ/nr9dm4rFFgNk7tzd47ApjjOpLCXt9u6L67cQ3IBDx/uo9/Vgam
TBftuZOHJfAJYc4Bwb9AeflpMokxxZqr3EHsV0eHxn0/Ov4RrW6ag67XZNPprOuPwPdVOfMP5Ysh
OfJt+z5+0PZWcEbVlrkz0geNbDOhNwvISpeOsAnVNUGNy6vu/EtnIQOPK95SkmoAybSMlNCEH/ea
ugZ2uLz0YAXZEEC74SbQ+nq+0nIg9T6tO831BjOuRmaoeEUcQ3ST9UHF1ICpKlpY4thZi4guWwSm
NUeMC34vaWo5nlk20Ng9pEKruWH5rR2ESTzUymqrBdHmsOXh3QBQeCMex3BlyIvzemJ3Frpogyc1
Ws01eL6XKnzKsOLFP62dPvXkUH0KOmcJg4p3whDno+Y2IXdHGm9bnW8UrV95/U3O+2Izn5iZxe8o
FgbE6HvN1RJto3UJMelQfFdIyiZGm9ph0hQrV9bCDTldVMiZY+1kJLbPt4uUlh7UbEXNTYr3uALj
v1PH2hGt6qwTwm3QC/Z1z7A0QqgzoWVz4mSFfPG5vZzEVBl9orldnzHVf9XkbhN5jxnaJvsqXRnc
0n08AW6RgkPwDJHYc2NpiN5U0LVqLngmCRNGsBblWUZXXNBC9AdQ6y/ZN8qFeN3NruSgETS0M8uq
S0AululgcY6PafKiaujJUW2CjdLbBgTi7A68/xTcVF9x5pTG1MONljlDeY8AtuLgnGxSezWhsBgw
EF0C3xweyeimmU2C1oRjI8dEdbMo2fNSZxBttgSsLxo0AiIzdB2bGvjmPM/LzfET4gXoO51I4xXl
yTe2hfZqQNX7ERLebXOThGupscsiPdwGGl8nqvKpv2+ORKiGkSudjisc/IdMU0wZGr9VvfUsMGV+
ehag0Y12DO+hZGsN4nO91sW1uCFPzM+mp1eRsMN2R3DaoymTB+CkDqOytGofDWSYTWAjjEFZOQVL
GxPIc4jOUYBngIs+35jgoKQdHXBpeXJdb5DgisB7CR3BlbM2ffvcnUAbC/c+XpGA1c/cCS0UNAR3
CmLFJ0T4tq2yo2HeHH3mfBjM+d6E7FY0oevsUFewTNu+2b/aP+zz5vP5sTmAa/pPAJb6RzBqvW+3
D9vt29Pfh0fwBloHy3ffDnvPPDysQaaWluP0k2eXZKF3La8H7FY+crOPnulw6GjptNKdBLjG9flZ
jFJOjc1uLC/1x1ofVNVVALEvqj0AjzJ9VjNH+hJKR1Xt9FnZ6zdRcfBAxH7d+NKtdWp7dmtNetd1
lGFtlORdRfKyqyx0sV+38avteW0DzLy774lFwXuqugdwLfbOxNgDAjXQMMkgOqWTnpMd2z3TLSjs
+Ojr39c3eB5DctxaeyIvBaA6BYcZwPjICM9Peaw2ipLEuGf84SPvt+10T/uMj3dhfRA1p8rSlfld
OmKoiYDXCt4fAdFs75dcL4WJM8EtPZFpaKEKVmoIv2+L+eQiSQvfJeGFgTfI+SEGoiADjCshrgN9
Q3P3NLIfYqnsm9rU/PGsn/vQLC3C7Agojsct3SVvLymDYsbxz1oj3NI5P/2SmQ/Th16Vx3Yaq3YY
XE/p8AL7ABBiZTv9LtK1Ec8uOvAzBENGMeKUDXvwd74Z0A34qpnBqpu3L+dpp1s/vxo3lmHef3dv
EGliBUOCGax4zudE4xU7D4ccEpovjblGG7d0oEB4KUF8BGTSSLSeL8dYBnoWFg24I8DY0Qz7Vtnm
abuyqxZn+sTIbAYEjVeQEaqJ28NX6EBYggqlAaNo/nn95C7u3hM7swuipsgWc47BNH4P8S1ao1Gk
jIeV+Gh5ytDrPl1E6BiYvuIkMSNWemaMbU9c8AjhoXDTDlsJ/B7Xh7IUYRpYEuCuKfIiqnxuBMQg
rR9kGXEHHZDJF/QkFM+0R6cokhP513Vbi8tzYmvm0GUR3FFVlBLXNw7jtxhZRVmZUr0WNC85MxC2
/paccXv/akCczJvUNl1FgpK4Bci8I2VX16I5BKXV9w8IpnoUEw3jeH1kC/ci1gnPW1zjBvAHs92t
g5XZLxKFuIY2DAddCkqbh9JmLMhtjSwRmHjCFYsLWxBisdDHVkGJMOGJz9fNGFQIcghwKkoFXqMI
GZ62fro+qIXlOjMxyxLQMJdBGAF/IsUqUwDrVZE2GZ00XdOMWdjoFP0GeASI09/GbKMnY+jzWIKh
svwDZEiAbvmhX+klXLMx/fnJphi5SH1awQaPPzCWhm6lfgUOvThfSGaqGhIdGoK3cxMGGdqED9je
fUIy8HsMT4Tgia8K4PiK0cZxfXWWthyavQDc08CHgafDuTXZz1LIhnfEFeQ8sNsgB2f1qMfMqwO0
TqVhsGnyYOUA/+qfz64YpIkpBW0ceiWxXOdGm8ILGikVMUQQRN9ScDW/RJuXyuog/VhCSKM073wG
4cnN8f7+/V63jmyAZtyNBM04s2MyGAA7tha7LE7EyTfNJiIVACoE1wN2j8GfeNjrZqw3kGZAIQaC
yqzVCpVdn/qlvXQ6C/L5LEQVWFDQDUegFvWoVMdI3iXhSoV20QTcCaiAcC6wxucmuqxPwSgkEVcd
7zr/cUQbVaevnO8lFwKA2X9szJyW4YNIPeQq/OTYffcS/xby2r4+U2SaiosNc2Jjdia4IlYNMvlo
qdgP+5faxpva5Ng7eE3jV8yqN+hDNfs3hVUOguCnn9wUpo0FKleG5oXcPP7sjjg+O4KGoNCENg3k
Jr2A9fjXiZQUVFWIYV5bE9JIIttq1sO/bC+iICEC+gmAUeanuq3VoR9yisXWfNWR/QR0Umn+Vgxk
JzdyekfQM2WtzNrCpCFnCvEnAP9AgjabNMTpsdTRhLoafR6SHV5AORS75Dz+3wMMtPvTSV0dff0g
OT/fZOnQDF0lhRRhDFoYxEzJraRF9b2r9W7lyCwd0v+aQrH03FSSaVWpaQL2c109Rmr7ovbyKw0l
zkCHrpkBtGSd65M4VzVCEXpqAQGSBgiv35znuUk/0WEzTKn7xiEYXOFB9YJ0jpWYEd5Z6PYyk7ua
gU/L4ZZud+abbEMbm1RbFAOuf8nSWUZwBZ11ZH0vG5syTSv7RK2oawh7gTyI4o+B2Oe6jcX5BSyF
oIUbkdxcKkKgsTa0fk7dMhgjEzWwe+jJIzWjIaes3I/R5rq5xSFB5Qc170mbas6vDeDSKIcepy7o
4JiGfrRc/+Tj83Uj8tKFiqop8uRohAGAcObZ6RCoQjg01K2g6hN0hw6sWbi3h789vxcT1uqOoaM5
UrwvCTJ06gaMfYl3yMaaZdtQOPZtzFDnYL3gs8Hrbv0A5EkQ9WruxTXo8WVXwrTZcIgAOwXgD11j
55ut63lVV3ygrhekgIorTsAPHR56/k7mliaZBO0ZZi0b/7AOFIugTr1eqDfOXHjVKTpYOxTqSh0U
qCnlDwIY2jYeko0rlc3fysTck5+amnbgSQBVdegTECKYaszW6fFLQ7F8AJ8/0hVoUQKK7JjteshA
G4gE7hAG9Cw2fRC/j+hdTNi9v/nxbXYTYhZYYJjB/uGhMY1/iPIoYB9AdAJ7JM6vTSTQMy0Bg4gb
juQJQdATqWhper0srpy33/DqYjoQ7EOWBehRSASeT0cAYTZQORrw0bipkl3MWktyBrtmdyhjbSXr
LmQ/LftO2E2+K0DyBpIIVH0lG76OYeDXT8rv++La18xeVtJEWV34+JqEDExtLANcn3+EbqPxjZcd
SOpGQW0qBDk7A/05EFYC/B7yK/VuyG21k8Ey2zsgWYLKEmDZwsFQdsAtWwU5DPVWiQ56hOd0bHIe
gyD4TQr2aR+yJr6rG6cWQA2M169JdCa6IVTN1LS2OgKxB3+nFYNJ2rXBYmavjXUKa042ohCBEXzs
KbxCi2ZDEPWidfP6dC75HZSKUa+e3nTIz55bqOO4wBn3dZf293wEZ2f4pCtgQGxWrqiljA2atkDq
PoGHAMCYnSkULfwwyLBsFc5Nzt7AyWRRxEaoyTHcSqDFMND7R0xspiMEK+yfb519f6uM/CoqcNsU
v6fwZ2C6/RBbyEQwKzLXCigLGQJowUBFY1LrIQqZvTTbUuZUCSLdVfxPcfjM+hqMZp9l9mlopa3q
6cpteUnGAVd6am8WlURlXyq8gD2qf4n+rac4JQTz6s6lAW7tomRiaaYdUxPLOIRRZxq942W7AEEh
GR64HIOHpjcTyVYGBRsQovBA3SNrmj7WpZVI74NkjtAaTAVWlMekfdHbx9hj2hhvY2Gts2LxWpjm
bWriACZkDuXsmy73Sy3V3WSn9+8eOPUCFJt26raFeLrq9iu11qWUOT21N/dKNCZGUMJeC6rUMU9f
NeNVbAKT3Gm56RsPhQ5PDXKEMbRJ/AD6Qk8bVyK9uWDCb9x1+g1zXxSAqGDqRnB7704MTC97BM04
C6EzI1mGsUH3h6w+IIIxFeqMKYhOe5uKn2JYHasAuk4ek1a7dqctM3cZqNuCGgnlIgCRZ9ckFwOx
CmNsqQ7r7yolMkD5d1GYhOwTf1tGK/5joQ1lqrOjhIroHTKI8mwLl5DIEHK/0F2oQSi1rd1rwJ65
fv9emjyt2Qj+j3x33WctFRJPbc5r4MiyFx7xc0w7ENCg8HECs98KNsh72L3OXjP4CdChWRC4dNGI
baUrtfHLtkUc25Mxz/MRAynroJ7sa73Da3Joix7IyxZqeRapN8FQm7y+A1Fumh1U2arztcbQyVde
rvF/5vwXiXJyLTS9H3Gtg/3SKPaK8KYrJhV3ooL+ySBY2eOL+wmRLyTCUB9EdeH8gojUQBt0r8Kx
HiQG9ijTqK0EEWlEDwK5l5XSjNeKRcuu5MTm7NoDcTVoVgHcdRXFVjcdhV41JheFYCAfGOGvxbPk
/b2+p5aifNTe8TwEoxD6ImbD1LWoBHNsp7uhJlo8exOBxsnjp+tGFtcNuVpwFYO9EiCH87kcqkZS
80qnbhSlZihvvS6xqGdztTaFNWHN35fzxSbBHgFjOjJ0ePWeGyNCC7x6DUeA7m8r2kU7EbLoOJDM
ZyqqRD57MnAPB2CBQhVutAT2hSrYltzc5zed9T5hpDyW7m6eO/YnMTOEciBHQRVFdp7/XJ+VxR2G
txwSD5iYi/dyIBC5zjo4ci3IXN3DDh7iQ9xYeIU48dB/xFUJCve360aXbnrIkgBlDDgoEBmzcESU
8gb1cBjVa4VlMaKRm3TTGKBeyxGTSCvPu8XddWJtthYlr+Ko1LChCVxiIX+p8p8Br7XrQ1p8QyKe
QHsj1Eyxj2d7eDDSOJOFAK5feEmbmiXkq613Tffk+28J3yacNQD2iSFuo9soc1Np22sU5B85sCBf
kXE7TEQBDWiohsKulOKV+3xThZtC3xTd9vq3LpwERAhg/QHbODhQfpOvJx4sVpUx6EAP7/r1AOb8
d9U7onOQxd19Fa0RXi30IgCOBzg5wHkoLRnzl1Js0CE3ksmFIdBHXFJug2Az0u1QqSyC1GtG2chj
K0aSrmX9iP8pgxL4SetWjv+iX5uwgeAsk5Bkm+sF+9LIy0JodVfy7UCz83yTHpvK1JBYCACNlo71
2vW8tM1PLc6iAZqqfhQFk1sL8Vb3R+Hdz2I79zh6vL6ruHvrEJJcX9o1k7OT1Xh5EyUDTA5xbI8q
4nr+1Cd3ObqU/aSzVUFb6dRbMzj9+cleSjG8sW77yeDe26d1eBN7f0r/CLEGKwvb7fXhLXmrSSIR
jhV34kWlUmtkpa6QwXFTCJUI1UHSt53ACFCMINDV3xphJcBazO2hA3tiUZua9n7j4JPhdVWXAT0B
nJoMiIy+7/Fq8rfFveKAOZB9qHbJyH6qSUjsKQZ5UsueanOkePraWbKytNNumV0pOlJUBoaN/lYQ
tpzPtOS3AwTHkR/GRrap/yUX9ZZTneXdGjfTkn84tTRb00QoEnBtwFLifXCxYtNbSNIbK4mRHRNW
lnRxWCp0WtG9h8t/PsN+G/hQNQ6oi+ITIqjIUWXItJDclMS13PAv0OliCn9bNIA/QUlzuilOVjMu
2tEvy5BO6JMw2qERYKQ7kn+PViu8x70dB4UVP0ORgX8N0k1YDyZ4IACHaXZK/zSQjRyvVSSXvBL0
FAF9Qy4JTnmOzSpjo8qEFMnjtIPW7vhcSUdVtwPyUQjpjub3ip+/KMrr9WO0uMAnRmevtxi1BdJn
MNrC5wr9D5CLFs9/GvSJoH65cjNOcdXFpONCRMEVNz4yx+eTLgoKyUIoa7himMpmkgBBKCTlGufH
4jY6sTI7Hc0YJmI7FkjISfshRSUO1aAWXfAdtLyHNcDE0rsLvDC41yb5TSA9Z5d9p4AMEFc30mBv
XLS+Rqh4eyDdiW70o/+SrCCMFoeGqcMZwQsfmgDnEzhKZZRkUY20fvSuczhx9auuX2VhDdSytFAE
ERmAM1Mv9EWATMNEadOBur3+FI6uzldCzaVdNyFsf+NhKM7PxlHR1uPojqAuuJiZVr73IIEwspcS
0j+d9nl9h08uar7p0GczTRdacS5a4kuli6IIbW7oCLVHuWK5/JiMqME81Ehfr3nmpfQaoKP/sUZm
RSfUQxIZ+GnqZrW+U/JbMQezVPReCTsp+wxAquWZlQbPFiSHKAmsopLA8TPu+6SyIcjOxvi1r6EX
X+/04IX2KfOMO697CHIIqJgC2O57JLnDQwy1FHE3tQGP9R68EztwnestDu4RLcJgB2GZgM6R7AYk
1s3AhPRI/ZDJg3V9Zheu4LOxznKWoH72QpBfULeWg2PHNzoRTEDi0Ul1QMtPt+PSWslpaV9CmhN9
nkhdwo/MZrdD9AjJK6xlSiMzysRbXSh21we1dMQg3ICGOZxqJFKmQZ9cDIbXNANoKqkb56rK2kQ2
TKqACEBMkVEqfJ+uXHrK5CAu9qeBwiuUBkD0OUdDUTGI04Z71L1905gFrAugmC9Thv/t4/Yrsr6g
ys3e8E+foSRtTnl9Fb82JDHb5+tDX2j5RICOnik8xlB4Bq/3+diDoEO3uYxPUXtbaVhKrZQc4mBL
mp047to+NjuX12D63osAu40B3i0OYnewJPI1+o4lEPjZY2H2LYYeKr6kl7orlFvCw61Q2gSPk+GY
g93V2CDfkUV/PcWs8L76AZnIsFapXsounX3B7B4ppR5CXQOeK0HykVOnrptdG4IvTnOoxtruYer9
GH+KJGZpvuvX0BhLr0h04uvoj0T6EBtyFqHoTdIKect1kGGjn7mSnSYdH1XgbnjyGCl3sncLhXg/
+ubpX015irrd8D2ChV1DtTF6F8PB7AsmKTWrZEjFIjCU5D/8PX3s13Sal551qH2h5I3SlEgAtjzf
NY0qQE+rrHXXM97wjvVTz2rRaqhn1a02pKauxsyIDik3g3vFyMzC2w6jhf4ZS1qbswX3YIBjgKJG
jPAJhYPzL2l9KQ2LTsLDewQVSbZP1vQelm57WMBPBhmCAQbg2a4MfCUvSA1RWK5vGqjSbgX+IGm3
E59M+VAQlZX1IVxjgJhWeuYhzozONmLXhHXpZaruGtmTZnxNhS6uOCtnf8ENGVMyDERWUFMCKvN8
7rBL2kLPBWQCxAgg5RTM82qqlkAn5M8Z3JPZBn3k9AAdo+bbR1vQNFa3YtToD4QKhEmF8Q/ZVTgj
wHexoBQcGLO3Ry2XWSpxrCYXbqVy490L2iFBCj89Xh/6QoCAPCAgjRTZANAZzaa35mWkljGmN0ZS
SETcL8eHpt6iZOEjmgvWsg9Lq3lqbjasQcoHr4Z6Fcjvb7n8WYS3Gui4//+GNDuShhAXzThgSFGD
7D8EvwpHqhQmlza9if4h3kaDOZZJUiaeJXG2c3SZJ3Gj5oabop04lp6UBgVC4a2R1zbEUj/hmaWZ
S1RBb5XHWQZ2HLl4TdADNEDJtFI3tefQrj7kBqPlZ93gKWfxNdDyopuD8hCFO0YmBxi58wMi5Upt
NGFpuPJGHTdxfJ9APMBrTEW+iyUDlb2d1hy5sS+UJwGMvtGzgkbrNb3Pyb/MXcHk4JC3lkWQic4W
Vh1UJay12nBb9PRzEHqMGsrklW/W+ko2ZyFEB9AAYE8NUTMYfWeWslwOeTQKBhqSMkvzb4a0YTza
SeGD3r1c361LJ+K/pi7YCDMoIfRG63tuKu5rDwQFaBkHMOC6kYXgBn5NRtYR/ZroDZ+D6nIvjAYh
wuYJk8dSs7LE1Jo3qcaDILz1u10CJEK469IPKgCyU9oGeBGbDfBvXNjSFcjI5SoixSEhysJvuEjm
iY4EQDveEpyYpBDfc6l8A8gFajS0cxKlXnt0L+QV0OGN/l8kOyed4d/E1klEK5YSEJedhJWUNBPs
UkU1JV01hOh6WJhD4ohMLezrs325pLCJVhu8IKFvLP9iNE9sdjFy/T2PPJcjMvS500AatluBBy0P
7MTI7LqvuTyIoR54bp38jaKj4WQZA2EmgZzxt6CIVjauvYsvrwpoKUDVBswRKFro86lEI/0geiih
uIECCK73nofErXx10wZ/kuwGuJT/fRanVQP9E+CEFxQsrVoEIH2IDFdEn+Yw7sudWEZrRdTpzXTu
UjCmEyMzp1orYEGolMBwVa2xJeUmh0oDNdD6JW+y6KE3Xon3ZxCKlTO/EEnBLO4LAoVkJDPnRZIM
93EdjzgDXebmcrT3IOoGTQxW7ZoJJkSdLmg3lR9aqxjkhafFuenZhWWkOTd0oTLcCmXMPn5+6KFX
t+0tKEJ50Saz9D8GB3FA69DcFrSn62v6/xg40sgABmDccz9EVYgAJME031LWsKz7iYBoulXkbTbi
NhuR7DQV33+uR3VlNy0QIyBLJQESqoIZEDf1LOtCtIJXYYbLA/IxxycQFAHr/E1NAtUbwexRkYTI
ne2zj5HhP5HC3lRHazgYFrBWUEsExN25PhVLp+n0e2bnNypTBTrZ+B7yrHWg//RNmdgtkp+S/K6u
8uFMo5vvcxWM1eCoByADce75/e2HgJ8RneMw6dBZCPEgCrVNKb51nuFUVQDZYsdT4awk3aw81KOg
y6vc0n7E806rTYhDi80fsXJogtwR6C7rDV2jLZj23eUXghIZfbkQpRCna+PEaeqSEvskGA0XStj3
gRBA2rjyj9fn/PJaxx5Q4H3B1Q9o8FyhMpcSXncDLgMD1NI1mD6i/ljnkKLF23aV6HhxgVFZnGo0
6Iaks5AJDf+5DgUaHLRaMWNphxehD0CtruesljMWoZ9bEe7EeBMKPRPk3tTJJi9GtEzFdq1TpupP
PkSXr8/AwuWLrjPFAC0SmkEBYz2fZTWpApWGHq5DwNy0g4fEmgTli5qvHLc1O7NnRSNX9ViKCKCE
Rr2tw2yLNsG9iqdbtNK3sWZo9qAIqwD0sxUMDb2tGYynmyAw17A2i3vzZNZm4WAo5Wlh1LhrSRt/
6kEMjA/0Wa6vzOKFfrI02iy9p+LJApJ8jGT0TA8oO3XjY988f9PI8pv7gTrX7S3QNOAw6GhCwG8I
Cef4IY1GYiINqefGTHgUAXwMnnprAmc8gQKdI8tGNwQMYTd077YgqrlufekkgrFu6mpSwY7yC646
Oe2J2qsTTs9zqRawDLEfukaV7FWsgVVuV9rElsKxU1szT4v+eUlo0wzhWLeh6keZPpTaiomlsz7x
31HEe8ATzIHzYe0lHiohngvJegoq4EhiTX/wlJ2k7Mnayk27be4p0awCS6i8QKx7thtJmaEZaqwB
K0vFGwQnJjpXLCEQfggS4ZUu38jdd9WtvIhWjM4pYjkkvQsyFJ7bDBlQy0iLGodKxMsP7Nh8TNAB
TYExl4O1oHPRLoQPkR8GnTn6gc4dlocjkcdV5QFApO55gQPOxsH0JKvea2vvy8WNcmJrdkk2alak
kYiJ9bO/Rfykq39K4V8CTtR3/zOemQNOvdoX1Ajj0QhgvXt5V9nQXuqHjyi+Bflk7msrHn8hb4Bn
34nFmStWFA5aUBkWidfftfxWBbZF1H1UU279/FggpwyKXSLd9F3qVHKwvX7QFxLJk3kwgIEHfIKb
zHZrnpJiHFKY11GJYhKxh/SrkD4V/8EoHqV0a3CFiQpL4n08KFb2Dzf+ifVfp3viZ8ZxQoEU3AMa
SWIlQEZaT7e0s1JoAJOVO2/plgDbPv4CWQXirNlWjSo1iyUfzz6UtqBgEGyuz+TiSUAPPDoIITEP
zNL5SRjgCLRGgxsLEc2ZlNdWH2rUzFtv07Z2/8ZzEzJPK0YXEj9YvulHo8UDUzIPGOquNPQilbB7
Qm7m4BIFPkrY9qOVQDRKLd+47hSBGfofITrLnCg3y/K1kVYlQxfn9uQzZptYRI05Jh0+I24UaDix
hjyOhe3bg6NtegtMdx6wJ6D6KzErwsoeWnLuFJ1tSFao+hTJnU98rYd+n4dw7kO05fE7tK2AMWZF
UrFaMnNtjalj8cT8qhDRKRZGzu/cXhRQsMuLWGhAN8yepM+tuisNU/WImWc3nIemCJbeSoztArUY
EcSazT9cZ1OTu4z2S5Auz6HNWTFEojDC2aNp0pQixyg2aE3xSkuWb/Ri5WZZ8rqnxmZxsi63TadJ
k7Hxeergqm4hE/YvTvDUiHw+p3oyDn4qwLUj3PCqyorlj0QBGbf0GnqpKXX+NkWDMWu60SkyK+uT
tXM0Ldr80sbmwXyKkGUB9+b5B3iNUidBSj03Qu4yUU0AcCz0QAC1hIRbeuCt0yRfenGbhZAxCh0q
vPzv3uPE/vz+BpcoOiUT4kEM005qPDb75Fiag+gUWvso4vEfrvZiLJ1ZwBtwdIDVAmZ7trCDGEVC
Kxs4Nx3ZpLGryd9j9Vp5BzFPNp7awXVRC3J7Ev8q/cgGNectMVYz15OV+cQjxkXoAGoKZABmF67M
RV6A81qA20QnyPAYNDu9BOkYSAd9DmrJvmUUfAGlErl5Lj1en/WF3oypJgBCHIgtguiHzO4EWe/K
Gj5dcKObSW2xd8CljXQLFgB6GG680XehLaS23DmZWW7X3i1LbwodoQYS2GhHwLt3tgRB09VVLKvC
tO1JEltB6KTqsbXjOwMNdLYn36+MdyGfBoMgl0U3oAHhvZmv7D2aJnEiC25NRZOXgg2ISzNAkb5m
urehxV/R6Exl9XQtLPKZ2dkrUEoltcDqCW6ePPbSvdyA1JjqQEYysFw4oLFE3FpbVbDGHL88wQCu
AT8sgYdknsyWgjBQxqLBnQ9GXSlk6JNKR5vrQI8zfmhUsK6usfhNG3a2oSEhBNEVwJMm6ZGZKwtx
1Hq9gslBAHc5tLH+D2fftRs5si37RQnQm1eaclKx5NXSC9HdUidd0vuvP5G6955blUUUsffDDAbT
QK9impXLxIqIoOtB9TuwT+xv7+bCw2chZgMZAsjkDbC1X/qstugGIyF4dPvC2luoUljxHWPWzjJi
V1bfTTCJ3ja4eF04NQ64STAwoIpdzzIZm2rSFLhpgjYIGkugn8OA0mjsY4thjOwReusuxBp8uQAP
ngkKZ+DaNFRwEFV7ifIrp88KfVXXIoClGBoknpxQF8h2TiB3uRIR1WNFzRMS9BmUqoiv5/jnPlHh
uJDzybnTTN2WNluFDX5VrMFB+KURd/zcurAPukxp13QRCcxwZk7TAF6kB0bpVL0OorQ1KObiroNB
QkO/BGh1scsfZ7UC4ZgS1iAFGiU41qzbTWqMMAMTClkJXSR5tQ6/8FZghA3EAegs8IKZkHrlbUc6
7CcB3gMKeorSefnJbjdFeMrD0sGYBKhsUTeLwKBa3CnVKWd3xbjyRC5+uMHJMQ0MgEDR6nKT1XTI
OhLnJBiNrVW1G7OKPRMtY9zmWv2CWNfKaV8IfEDEAVlLUHFCpEcTQoLGAP/3iIoPtJsNybNLNHBi
IudebxZrBCqLfkrG4kKsHPcYZabLb2tHKaQpbWALtQoXZ3lHImnc94BfeVZWHKmNmf00K/TDUEST
G8nG2kO8uLrodSB1QQMXDbLLX0CmKJu6SCJBiJNrZ6gaRGhZ3XVgjEnajyh7X3ElSy8RrMlQGsJ0
K9qel/Zme5jGkGE3G3YXJqnX/NMMV2/1ExQfTD11kH5La93GpYt6blPY0RT0UZ0qwyarHWMundLv
MMuR/Qnd2x+3tJaQiuYE1mgYa+K3DXXft0S3SVAb4UdeFZsyA2UmqI+yTwxvaC1dadku2UMzHJ13
5J547ITUs0hlpWMp9q4z3aSNt+TUbOVOcaXqZWS729+25AnObQnnJI1jKSz4ORnG2Yk7IO7X3OnS
A3puQbjnVd6aeVtOJHiLWsU33CYmPgFY9PZ38L0WnTbAEngtUOBEpU64cUZttDKzEXoZlXEcrR0d
X6xwX1bgn5crPCB+9Hjb4OJnAYXG+d/RYPuBWp6VOnStSBoOWgjyGZJUxHbbEEIwqrSV1uR/lhwX
GuoYvUCZQ4UC2uXVqjq5VHKGIK/U3wbjPjd/RWuTkIsv7rkN4SpVGU5jjcJtEIK/OvSbt9namamL
Jcwd04vVb/vbWmvJrXyXKRzz0WqzcO5h01b+Zd0/yz6V/cftTVp0xGffJbpBQyUopBg43ip8kJTd
ySBAVgMp3KFeXH/T97leY1ZdulAYmQVwGHgyzJQKIbldDW3cWRI9mdkgebOqT86c52uMGEt9ZcS/
wLTrKBhAK1Z4wVkcKrQuS4BzvMqJXHQYQU9m+qX/8VqC51LarVlcOu/nBvmfn533qgnLUFYBaaly
G/zMfm//6WsZ7O72ysVa/DTwvQAXjKo7MEHCClpl1FpWbKBVa3deiimreP5dHTD1kA8A0ZeHtD5G
9mbGIzPJqMCH90byweanlZOz9Lic/wrh1ulFZM8kMgHBYt8daBoO7a/afkX6Acz76IAOXYJuiDcW
wRi7oXKPX0K6+zldQ7wuLTsnQYTKj6EAoChczEwCr/igjGEAFiGnTAEDTY7VbDt92q540KVCGIpQ
/2tKfHYMOlsss2ZAXKAvaoGKDLiEQ24kO4yxnga7RznqKc3BJG7JR117qrsVjM3SzYFABOf64bpN
YjLbJGWj5znyn0Y6TiQClcSKN1jYUlxMjjLjGDM8sJdHuDfMwrTmnJ4aG3RjMYVDwJuXfkYVUrpm
NQhc2DobaRyGXcEBj8BeMJeVckM7NYtO7J92wLD1CSQZB+anx/EJwxThMwVhbYLJ4M3tk8tPxMVL
CIlTrrMB4JAEqiyxA0CnLFGr3oxOoIMfVY+jDrQGeiCOHt+X5qYaVqKVFXs/LvjcMUxzPrQF7Mlx
DinLz0jJHDKd7OYNCohenR/q5OH2F17tIxdxRXEP32frgKsLV7OTW1oMoUZPfZP5Va7t6mGbpY+V
rb2GxLtt62oTuS3ghoCK4mxg4nQSq8r/awsoLEBlthVox1qTbFcxI2uGBIdujayjSWrRUxc+VIMK
nksoFTPFqdYICRYNId3CgeQ4ZJE42kKFqkbGQE9jr3oJZoQs7SGZ7X2h/Lm9dNcOha8droCG9wky
fzq/8GcnI0skUO8OUXQCQVM9QHYymTwUOTyNFYdRje+yDNg2cBFglAdnRCo+V7916Wye/wJhUTkL
QNGNaXQC/mIM0z3pD40BMUCNeWkD7cGMeTL9vv3ZS+vLVSdlpJjoXoiNI1Mtm0y1WXSSkFyCVUIb
QB4V7ld7m8t2TJDrA7CHu8D//Gx1+wZD1/pYRict20n0mxOvgLwi+o+pf7GJSM//14zgxZIKo7JG
CzM9nfwyhppeCma0tHGbCjwsa4fzOmDj5jjcGFAFlLLF+1ZW0IRGFgZz7eTK8GEfSTw4YRRQq/f1
14n8ShN55Y5fw+S4UajoIXdACnuFIM2nqWqzCZ4abGFbshsek/toHzWBujXWWmvcN4ne2TIslOi5
MAgq5Je7VpVtP0byEIFtGEMq9xQX4RjGr0TZRmsH0eY5z5UtfjbAccIhucLWUaJb/dT20enu16fp
NP7pJDsn2/nabE77DWa/TpuT8+Q/QYLBeXpKvM33C4gOXYST3su3//Dy+RC8f4OS0LkHo84hcD8C
/2F2g8j/+vf4Zu8f7yZ3ZzqdcwD/7cfu+fELLPOP7vOj6x9WNmjJ4fM6yv/7EMHhZwUG/0z+ITTQ
Hlqn3mnOvFYw4Qt/a7G4Kzm7Tqk6x2pfjLBBE8Q+Rmcg0KNrQcFPEHVtBk8z4nYAxMURXlAkGnUK
OtKTrCeOUfzutdiJUqDvpr9Qh5612FXYuO1LH3W5ati1c+2CQdSV0pfaeMohwDOQAgNhqgfM1/a2
4+LO8NZPE44mRmCAtyI1HNcB0km/V6AYi+sL7k6kyxo8o1juM8iYxYk8R6cUhH1phun+lYh9yQDG
ViEqywM8vNiXG9gNqdYPhY2blelw7RVcVTTVlXd7kRa8Lpf8RCQA0R3EqELSahQp4O2hhaDuyXnQ
XWUlCF86Hxd/v1iPCWPU81r+92PqdI4YaP5l32xPaBg45u67NF8s2TPiN8IyUH07o+aVk5OWe0n+
F2UZoob/AiqKjtn5JyuXC9u3nV5ZExa275l2skpd3qvhsDJtvuT40YNAJwLfB44AW7AS9Xkfo8mF
pzqNMDwEisAdxGMT9REC2amDrGttmv4aosy/68yiUDIaTNXM5BAW57+AIzsvlvfy5/SQuqnbuL8I
ZmCR5jnt4f3+wx9d/8tyD87vnTqu3Lrr2UvhZwjXDkQmbRqpYXRS03vJglYFRjBnFDJ5v6nKDGDD
j9qUeJnZOWZn3clqtB0hZSHfEeurlQtXn/6UykdEX4YRg5rbPvE6HVRdUezCS8ADrQTfCw/YxaoJ
1yxhw9BTg+CAVuAelLwEUMIObB129l5kFWbIC//2jVtw/hcGhTgnZbSRmIb1QYvvIbJDr5Hu7DDy
SLFyBBeCRRiCHjk6TmDGEFnt1KFR4qhLIRUnfVQ9IJm5p8rgk2s8pkIKTf/Q51+3P+2nXym4XB5x
YDIHKS9GnwRvohl1ntRFFp/U+pdswbPLLfSwI2WrEBCFh/Ye9GS+Tca9Eb9qhLhd+zArAAYNa9xM
C84TY14yBr14UwjAo8s73sS11BQU3z6acgQayQmUkaz8jxle+FE/syKcnTaXpryFtNWpTz61baJv
u+itzX1QZt9e16WdBJUErGGOBbQ1QrwQd8hJ2m5KTu2MKa+goIewz0Gc2f/JWeTYmDd1kffctrl0
L85tCvFDaIQxYQQ2bcSPGHr1NZ92xyLSXYgy/OemgLDFbB4EATEKzW/MWahiVFOMDLFITnLr9lxz
3AdSs9IewvZIVstCi25SV1DHAIsWurKG8GF938sgKmhhjUk+gYRjn/De4PBCym1I5WPcQ3sVSrrG
I4k2FTAWNSaj7PhlTLDkwxBU/fdA1L/sj3bfNG49/obCbxW/d2g0jgh+kmYfGTsTvDftPlE+E22N
fmfJfwAkiPVC1I3UQfAfsTF3M0mq5BTP7RaNMADZDHbPZHBVrnXwl24RKHVkHDnM0QN5dLkxYRun
GbGz5KTEXygwJ2tl+qVzbaBlC4TgT5lM+PubKp50O8VW2AhMST/vk/lYZffQHnKASRxaSFC0/7H2
JG4RykkYtkd/GgGP8C4nZgN2L8g7nXIDI0Nq7yTJAYXRlduzuHJnVoS3WENGhJ7QgJUzEtthrfWF
Sv2a2N/i8p0ZEZwcFi03ZLtLTlLxb2RH3fbk/E2ydpGROlbxkaxNXy/FiqA+/oFzAPb/k5+d3VN5
UCeEc1g6mXpRep9JiWNqYD7K1zhpl474uSHhw9pRbyA0CUOK+SzpjS+beP9Psdlscs277XsWTaEN
hbiJl1BFrCKmhMeYzA1uU1t7Sv9kd2j0Eteu3xLyfdvUUloOPjCA91SuKY7y9+V1kkDiB8VO5EoK
1R/YlO+sWnK4FlCYTn4azp6qg9jYtchrHK/huBf2DrZN5GiICThF6KVtLdOGjCiw3atPZbnLITQA
l76mEL6wmhdWBN9k0JHYqORHp86SC6cE8tRI7lUIVo+z8ZRq+5UF5T9aCDdAZANUP3rZGE4TRcom
JdYyVNbjU5co0l2YZpUnZSZI7su886mUZb4+DPN2lCuQ6ZZmeGc2cXKMDDPcYLQqR5uzKN6mAZln
a3bxyslauJ0QSULxHz6a51eCo4G8mxwiFEb4ZdNtA6ILlNW/Wo05I8MouBp6ctN+Qk799+1FWVqT
H6omPN4cRi5uAYGeuTbiMR3G8iVN2XMOQjhVXYtil/IbEKFzxjkO7VLFMrmuNLRNzDQ7gZxn2oJa
v3K6OYHmKA0IQARKSxHwFQ5UjzpEnuWa8u3CZ0L2EHfo/1Btia9gryoqq1ifnWpw3aeja3zMEKy+
vZTXXWSDayv+fyPC+5TOpklau8tOw+RUE2jeNeKAc7Rykt+FB+6wTeTftrhwf2AQE7aYtQQ9o1hN
SaQ8DkPMw5zq2kp9HBbp2FiyDchcHv0y5aZ6oBpb4xYVjaI8CfQhp9oG+ASPo+CWIkMKWQzai9Og
9MDxbk0a6AChVYa5TdSVqslVDZ0bw/gKCJswTM+hpZd+SCWRMbcqjFHpo+zAfS0TRymhaA92G+tk
m14vf3QQqGKSE5qymxorTTnx3HD7OpQ/DJACaQqKN5f2RyO0x7wOs5MaZg6q2SNgIqn+3xjh7CvY
RpDJi+ANhuaHnQIxfqr1xjH097FuHbIquLr4KWdWhFeSzpCzkNKYnSb0bwasX8G5O0DcfftMXiV1
fMnwD6DnPPnA9glLpg1NMrRydkpTedNYEBuM8lcMOGnhTj6Y8lbS873MrI1GWiiFNGC8gxT12lUU
05GfHwHWQ+AKOYOoiAaX5Zr0nYUlBYLR8trQA8uW27pAvzvk8Pz19Y+dBiA7bn/60s3gSgoITznl
hNhBRluVMivDYSna6AlMcyh04nyGGznzC2kN8bN4Nbh6DvJmFO/xnF2us5kqkaTW/BNnKHWUXo/w
CkU/3iTPUJRo0nEf26NTISeZIbFQRv8YeI7/iy9WkDZz5hJAtYTfADGWsKqhiXOS8Ia41oBnlSI8
8icTs8dh2YROVozx7rbRqykhbC7UNJD4oaqPyWKxSQImiDkcLFjVwcZCws9i3ilj8ZEprj2A2wOs
/4MHRk/V/iPpzHOmFqoZaHGr+krF5Gq/eRsd4CcuCWkhx+J/fhbgSl0RZhGwqo+WSiRfCiXXgGKo
O08zRYFKBxFmwZrt7Y/nt/Q8hgGZM0IyoFfxWqNU8zNne2aT6BEZU9WOH4t2irwmUmTg6pV55WG5
PlzcDLj38F6qoP0QYTxazQm5NJgBcUs7fLdl5aqTvMnbeGOUoCkY3qv2Lop7sGMGcRW0WbviE68q
wT8fevYLRM8LRJs+tFb8aGRgqsk8Mt316b2ulR/ohnW97KC9mI0MekN/Rww1YK730JUgOzOcVjmS
cIfxGnXtN/E07GLxf8oOeGkRn5lAZwvHvZxBMM86bPjA5GIfF8mwTTNZPqghBrQrWqvOnDQyQK1y
C15v3TimZdF6bRMrGwnKqA9aZPFZ3bYdDnMrz46dhplLSohiSni8vZK1b5Gu/SEd1OErO078KEIx
7PYBEiN7TlCD34/+IpyGrog7CzHYKpuMrD12ctj5uSYZXo8XaJuMCWQjoCG7v23v6rb+GAQgDG4Y
o0g4N5e3RJ+jiJC2ao8R2lc5e7LaJwXRUV8/9fXomP1nPch7kg/b8L3ZD9Fdp/+B+5ojc+Vh+qkL
ne8e/yHgAQEZh4xeGnzH5Q+hdp9bQ9G0R0h77Kl8aId3yP5A+buKXEpjX6tA6Rfe2T20uQn0VfoH
GvnhQ9b9oXq/Kekx14xdUX9g9jDC/6CY4+mb0/RmEHk7rBF+Xg3M//xaaH/ixyBTAZfQ5a8dY9Ts
2mxsjyjpHMbCsTsN1MmmM2UQWWxfaNpBW/fbwNAJysMHNZ/9ptU9aG8wYz+UB1ZzkvUganQ3B6us
bj/r08g5TVfgLz8Zr7iqmFX4AWghsBc1cKS6bsH4mnXHzGTl7NSDXj7mMhflVeaoA4aKSrHmZbWR
2U5HzehOmbI4dKoRou5SjE63hZFZ0BZqtRK/VCVg1I7RadYhqcIx9ztWy0GSdpjxrMIkByqKWOzv
nFDA10vaJX+rSh8oeLLr8jgiofiM0lpC8Vapk9HT8taaN7maqkAIzGyNjE2MMfgOaah34bXHTA5m
KC93SNNi0E7pqDo2YC8tw9jT+3+5/NlGE8hE7q21SQnxtfkxBy4VDTOamMv9cdlnnl+ep86gJswB
rhVWOKnexsFe376tV98EjnM8hBjPA6oXjkIIEg15BBV1VJAjjcMjy0Kcvvpg6vNdSo5a2iJ3CuX3
2yavHBJMoqMoI/oELQSEsi6XMZqpWqOjS45GckCvdz+0xxEpYqy93rYjvpx4q1VsCP8yE0gHUUxP
7mjfpzg5Qeo61opvuf4G1IMwE4Z4DE4VGfzlN3SjXZnGhEyIzLWTWfWurg7QhfL7cloJfsQonj/L
55aEBikrh7xuMoMGszW7CpklhwztF2mtlT7X1WkT7AjuJ2uqnqJTBDtad49A0ytzeqdThlHg5G9W
r7UP+Mt54UXg4BBEcrI/RHdgq7pcwKnUUpOWWMDyHsHMcQw9cKvor8gNenlz+xxcH/FLU/zPz+5R
rxZqF3UwFWXhYXhSKz/sjin7RISH6GHlcK8ZEyIGIhemhrYlljGPDxbERsCF75RMx1A1sGDN7IDE
9PbnLWzc+UqKFUqDdjPI2GBRY89xig6JFXoz6A8wfBvRf7dtLRz7C1vCYeyNjmhpadNAAjAjHlyt
v8+RaUzGSmK1cOgv7AiHcYwbs9cy2JmLD6ADwHytbORy5VxclW9wtS6sCI4IsfQITgVYGch7bFjv
fcje8lC5U16yx0rzCI2flBwzcPrcQQFxZS792jtdGhcc71yUtlrLIU6l+WoP3xP7D3OVn4/jwF+M
9iFy/aFsPDv1RhGGA5sJDTIb1A2jrMfPnaEMLpXrctNXZRFU3bhWRV7aN5AKANUAuCV4SwW32DMy
T0PcRsGQSYOTANl+YOaU40mW1kwtORCUT3hwhwoKul2Xt9ow6hhJQRMFrVYlxAc3BaLZomHA/SKZ
esgaRmvwS1bFuK3mqvNDifZrHIIL14FnSxBwxuCbhtH7y9/AMrgWOsVpQIch/qXGNvD6XTj48tgS
dyrrZqURelVUxaZCntcGfA9TP+g9CB9dmJk9j3abBmMP2T0lBPcjSpvQR6T14Kdzuk3C0O2MOFBA
unb76i/bBqgOUx6IFIA6uvzYqpk0fdblNAC/cfaW2IW0ndQK6m+2mroj0N/gipCJX9nkVysPg1dV
BV15CxecK8J4VCNRNYeSidiba80yUciopkFh9xXbjPOsPzd9DRyQZUdFtYkMTcpcNa/y2AvjNFqb
4Fmyj2cSGiL4GZisFPa7NcOcGPmcBNKkQrMtqbKt3jX9q6RQDKEgP7+TItJuTYMpa2M2C0cNwy/o
6fKIG4Raws2qZmmS065j4IiX6akAg9vWbuvQywtr09eVtr2920vmkPXicoHbAATkwkGbkk5pzLrK
AzrnYCNDOluwzq3gijFftKbPelVBxLHGDCW0SLE/fJySr/uZr8p7yaqHaC4CpbU8k3bOkBn7MI53
qXJkdHZBKzQQy+lkw2UyOWnoNTdMvevMtSdhYYMhnYHpIi5xghxJWOW0idpIM6oyqFBhKk2QCkTF
1k6tQ1mPnZsk3ZNCYv/2Ul+1/fD1PywWYH/hFO9iFTHhlYFG6aqgLqxdT3+T6rFi72Z4siHrC8SA
nrS7eHqmyhoL/4K3Bh7eRL1bwU6DBfVy2a2pwNi5nFeBrOX/WpP6iT5gsjTJVh7aJTtAUvCOBZia
ALi5tDOkYdqHll0GaQoPqWXMcIy3MNONFTv87xFiSlQbOCcIroiK0dxLOwkaztCaLapgamKf1Zgk
R11OH+KNlr2o+kq8vPB+W6hwYNYZmsIADPAbdHZmadyFBPPUKIVRVjzKJM+3FAyYK4HQ0ieh/Gfz
m4+JSDGHKYByD007roNSdcHAvLMmeVsl9Ng3r4O0hhBcuIc4gVxmG88pf8aFb8JBJfZgQzYPOuxd
4xCMxR+mDjlge9K3zDfKz3C+zyH9yszPxF47jtffimwQJAhoMfGrII5PSNJQTIaalEHWY4aafkoq
RQ1yj8fAs2PVuX3rrrfv0pjwmnVpQaa0TMsgb6H8UgPiv0Y8dDXXh4EkzoWKFxMkvNhBwQSp45aZ
vZUGkIfbFAf5DjxL3/qucQtALoE87x0ob1dr3Tq+R5eXgFtFP0LDBB1yX8Fzp5YxQNACVmUp80dQ
SKUY+kqa8J6Z5ePtNby+15emhPi5g6glVyJMQZ7XJLFnmU9ptoZmWrMhhMmkTkgNStEMw5A5Zur7
Ms7A6c8szyja9u329ywcwIulEzYMrZyBlZKdBoxWzlzsqwwH0LqT1MKdrRUOrDVbwlVDuV3PYxPb
JD0WxkYf39o/ENt1M7Y2ULmQ5VzuEv8lZ45KB7SiTBgsYbKxmN0RfC52hvripEbPUVR7JXlmyf2A
JjYFRG2Q14KmxS/FqwqIKcCWqirsoN2GXYTmAw7kkLs5rd+TZthIU+RkFEl/8Xp7D6/TApSz8Jrh
3KG8gCHRy69tzWk2RinNgqyC/uexK7da6rX6jqTHsHnUpK/b5hZX99yekO+bmVJMTIc90Jw6kp97
p6e/pTP7DIxLK6Z4ci3e7DNTmhCcKHOT2XWKIbKW+lJxx6J/Yws518kFyTVmozHS2To2ysPl2K+Y
XtpCFAmBi+MbiOm2y0VN68lSZxUI/HokXuxQLbAs1Dzzv+na7P+i0zw3JdyLKK1MrS5gapzfZ0wE
yFDjVfpNWEAbflek01Y1PToPYDQuwcxTuXG4MZrRaaDWfHu5r1QMufs+/yXCvYlCbe50o4Dn2VfB
4PceKB5bb/C7p/wEiNYHPQ4PrQ9eccj5paXj5qMLFP/tH7F4ms8WXjjNkPepKBR8s0Cjv/B+zL/A
8Aa6qe6F/ZXylYLEmi3hJIcZorPBKrPApNs8KjFMAjjLpqoc9gWOWb1fYzO57hPxBeZjQUB6YDZM
ZA/j1CqhbHZZMJPNvGkwf0D+MGAF2byT5yfSfamHfj7GBnR+mTfX/tRtjLUy5EJWC4+EXBJgKJ0X
pYWKVgMh+SkxsMKsAm/NdrxjvzCEytCv+JpHh67V9JftwT1BeQpeCrfp8irVhKTMbDMGeYpalR0k
+yN18gQyEi5NepkXmsyqRZesK/4xdD2gwCVJQPFWtVn9F88dJk8QNvKU+mqgsknGsZUqHHBdazYS
2ym401N2x4rTmI0rB3npGT+3JVymSkrQyoC3C9Asos1rRh6IvdKY4ndBdI+oNQAdwKMObOnlyqaq
UXZdA09sp4MH7XGUH7zIAlUamNnGDytZK0At2QNZKtYPFHygsRQCLaOVtDnvqywI5yPlspvfhrGn
/d1kfA727rYfWHxmIPdhglpdBTRdTEzjKLaKSSIw1rxNicOg5Q36sqQfQWstOxJgZ9RwSaX7yvx3
WitVLn0pSBZV9PzA542y+OXKFmqdx1GfsoBIID9n0ZHQDTMhJ9mlLrF8KGnf/tolezxZBOQBYYMu
YnlqqqrxKI8Yoo6lg07ugO1xw/CJap6Zg3emA2vPbYNLrg/sQ/weYGmhP3L5gVrWS1XHNIZHvDQS
pw0fv6cI//1GmxeqrmFolj7P4sIcODvIH8WR2NHsZvCl2Ax+L3QoCHsMCpqP3NVjVDry5yIKV1LV
K2gF9g71T2jPg6MSo5jiEJ+ZUeCjGpIH8wx4BQqUXaEGU/Wqdnet+tLbw2NmhcdBdUpd9TGz4ir3
FM1woAvLucfgs+7N8V8SH7r32+v+A1kS7izmOTB/BAQs53AQ7qxNyzmkYVYEVp7s416/q9vqj2qX
XzrAzyCVHHDgdMyya420rYji1khEI4dGCF9lrdiEteFK9fxAki1q3Cu/bSHo0UxgrVAIAgcWLvrl
oVCNelCNkRSBaXyP4XSalcSxoE9RzB4lTznoWOpHY069ro+cMdxpVucSVJ9Jv59DCH6g/n37B3F7
4lpBWQldUx1ITKzX5e9JWK2FZKAsCK3Q1TWMxmpmfoyHRPFK+nzb1uK3n9kS3HXd55IRzhqPBTzS
bdEIdSssfJN5zFzjtV77LuHyMRpnFsqZeBrUyFcxCKw8E6nd5MNKtrr09OL4Y+AN8EAUUcXBngQ1
I6uw4cbqAfI7qVYCSFFA7xK8OqnkdqnkRZm6mTFqZ7K1Of+F9w+2oQAKgCTaBWKnAOwJU8L6mAW0
q90iNvfpVL/aq6xgVzAuftMtCV1p1G9scGgJrlpOe2I2YcMCFUD2uhl9KR7uO/rcmX8yanut4cyG
5g1hvKPN8FvTXrNVaUF+Z8VzCuY4iWO/MZZsCslC1dXqPIc53JuhZa5iFVA8tI3v2wd06UFE45gz
SAPbYwCOcnkbAJRJI73Gh8b5PyujexYxXx+NrykfDzqwrmZsujrN7/VBP1qS13Sjd/sXLB1bPIh4
FAEH1K6oaJWy17Uqqxim7WCtBVYHAksUM0MNnVb899LhwZkFXQMfFkar6fJblVzFZg0tB/dIsmN1
NgHHsq34cjitleIXTf28EtCPRvlIDIcxnWJgKJSbyv2RQn12apr7GEWDFfe6bIjvICSFwTIrfBMy
2aqNzQH7p2pgSn6NB2CT05V+2ZIRDO0AsIkBfFBhChmziuk9VtgIJAg4R/3eVL6GupAcozXW0FtL
hx7dZAVlbmCggV6/3KKQFaVUhoggajKgWPRYxOPKgi3EKDq/1RjEl6CFJkoZ631v2WNV5EE990V4
YGOLPkyI5s22JFMb7iOiIlcm4WQnHkEHcYuHSmL+7UO/sKCoRKNdAaEr3gQUbh1YrKc6avscCK0n
zUJVs3NsSBXfNrIUFYAIEm1rGdg9G6Wjy8VkRRZZBtqHQcy8d9vvnW+QaLsPweu7j9l/561zQCWx
8rou1b7PjYrVFbu0mJYwGE2b2gMfPjRIRugjTUXj18m+td2xBxeZH2q7Mn2r4wMBYfHt716IC0HJ
oiALBbxYkcTF7YsMk0xqmgdAtBkbM45Cv8aoDkifMYllqeWmNiDdNqvlWuF96dUAQApDnHwgCDBr
4TKyeCyUCP8K8HKVvyupHfZGMWoudBGGfdxa/ETJybac4hFj0pXhDjaQBLGcsEdMGBI3U/Nm858v
BvqsJk4ZPB9+2OUZGKHamJVQFgkqklp3dWHLfoO46KCUlXSglU39eignT9ci6em25aUzjqEhlSsX
oc+s8D8/q5dK0dSDhTovA6LPm7Dsd3niTpW0vW1lIcJC14hjrrDgyB4F1yTZ0Ty2c1EEXehX1W+l
370P+r/VcuiSGUwKAEUIR4sii7Cz6NqOTSHVWMYyxS5mCULHUdoPs3oq+ln3UIRYG3pfcFToISHK
4ekNXIVwe2cWjSxPixJ6SOpBzjFGDWKvzDwWquzp2a7fStD0ub2YS5f33KaIzMxLtQXREPq27fBs
0WMsffbWU5dJe4aqXKaeNIhIN8rDDGAqy19qWmzLtTr7wgvAW2d8bgj86XgCLo+NLYekxtxwibxq
dsn42RRr8auCv0EIrCASAkIBNKgRb4hvjARITZpXA5rT6U5OfAmo/BJJo9/3b0P2Jk+dQ7OXLPXX
tEAXIh1AxxELoGoF3y9OUfaTMYahiuyxy5TGZ1r7W4VMipuaseSw0iq925u5dH7AasNHzlBpRtRz
uZASSYuOTVOBwKqbK8eIpdKh4Ox9lHv0f3p7X6UGdI36pIIgMpFWYq0FJ4ygFXEdcPBgChfnzwoU
ts0kJmhC2gCHN5EL3aQ029TqbiA5d8UrIwYLxwaTzIiDMFECvVER16GGU9qrZY0+ZPcud62TrClr
LXwQqqsyn9LHcAeAYJfLmWQAo/RAmwWJqtU7OoFgvdDH6aFRszSwCwWoKaJQMJJTc6XFteBIeaUK
QogWOpFXcwCDOg6NVc9lAKo81Kvs9r7vpl0y/xetXPgaTGECrwLMmTjgADR9Jw9Tirb/PLoRNRyq
+reP5FK2AZgE4KpoKfHutPAagUyDFYoNiAbNycGCk+nn1q1Mzwprh/bFU2Q2YO0xe2+oLCdss03L
1oTqlw6KguwOSuAykEfi3O5kaBQS2QBrhGmMNtpL033f/sg1A0LO3zfWjBmsrAqa/G6U3sciXPPS
/KgJDgyAbw7xwToiyBGSU70kkcpCbFSebXII0O5BbqN5RbNTNhjbkivHWuufLDx/JkIphFMogAE5
JVjMo4ol8USrgHGy6kg6mmBr1/xCBZHtSsCytHwYm+JDWjgoyDou7xmbS8kqi6YKCrOW/aKZJZdm
8UqPZul7EJvIABVoSO/FQ2BIqVI0pVYFWlm73ax4EoQqjCZxQFD1iIx4JedY8PxI4QE/1xQTcDcR
5Q4Oy9Ga+qKGCDSaX3Q8mJ22VeGhnWjlw5Z8BdYOiRMvM1+1YVBUlpDVpHWQJlbla3Z1GtKu2OXx
yiFfWkCuNsZRO3w0iL+xZ8HdDJGAsem0GsFdthlIFMjlFrOLaPOXT6tE5gtHAqpHSGGAsAKwQBZu
lFHWUZoYWQNpvOJttkc3T6qVpseSCURZgOyAUwm1ciHYStkwDegRAjvW9KArMcPE77tsrdWxcA4s
hDX/w9l57ciNLc36iQjQm1uSZdqwWl4j3RByQ+89n/587A2cv4tFFKEBBntmQ4BWLS6XGRkZwSwA
log8Vtef5XP/pRLEKrk2n3ojtoUZiSY9c/vodP8S2hiJYBW2DO12r8WO6/URqLemCj10FyRRXDX6
3RZfROQJd8VEb78bXLTFCQSqGDDVmiomC1mZqz0kaH0WzZdRM4fvQQW8eX82t6EMo1DehI8DKMe9
cD0bMZLjQQoIZfKwf1aHPEdBBG9JJWitBz9GAWEczRKX4EY4mO1kHe6PfvstuWqJSSEoc2FAyr4e
nabysuDFLC7NUGIhk8bae9U3UtcvRjCy0Qh3ZrtBZFzuduBVmB4gmutAcZQRRw/VsrwoQwAdeBZa
6bkRY9NOJcF4Hps8fpkbQgGzzqAp642v/6P3JRZOOT1kx/uTvz3oLC43Pr+IjcQyXE8+0rMh1H2y
uEiavqCf+KyI3/Bq6prKMYy9a3kjgWY0lIoQGKaKQZh8PVrbJOGAr83CcJSLzG2asvrGDaMNttqn
8vuxKMC2hbxCgicXIvUfZK5U+Xmgfzp0hqRG4VLphQq3sNkod17drV2wdCxDa+UKB36+/mmN1WdG
VInlBdGfKXjfxu/ryKmHnVhv63NjfgbtDH422ezqc8d1oMV95hPrNY1+noLCP2l+JB3SJNZcwY8+
okgl74y5OTPwUI4w1HtznfT1k5jHakw40dbhURSEbHFLfDSquHQqvflxfz/dhtEL+ErFnviLQF1Z
rbCUtVqRywzWFJO91EMsBBqxip38xO4S6wDivfP4bl0ehOuop5B5cfGuFq4gfCYG4NJtko+y+L2U
DqHxqAQoNDbq71jfu+NvX2Am+Ga41QoOXWOJKF9BdYnbd1glnUf9G6yiPUuzrY2C6NQibWvSNbHG
stU4KCsjJ9/hj09DGhybcfLGnvxATqHVxzu7f3M43vtF6pjuxjWm1o1C1JUTu99MpFMUwiWfre7P
rJg/xelXiK7I/V2yeQWSbnELwGwBK18FnIvgYK2qUnmpn5Pk386Vj7XpJr+aDlcrR/r8+f5wW2tG
UXcps1DUhWB9fbaTpBOavlFLuJ40Vjew4xHWsKY9Ed+tg4YAG5JavGIs3Wrvh4FfWUY3kXrgLJk3
YulOWvBtnNWPgqp/uT+lDVYQzcU0rNPiQFsNrT3Xc5Iaww+FRGYwcFhcsc7hUBxH2aHxMVKcWSPF
K4/y9MWwPoqJilUZwdvwIhreFB3v/5StvcOtQkv2YjB5A3bn7VgoaWVWl2o6yPqliZ6a+pMRnDVx
Z6DN5+PtSKtdk2ipX/ihUYH82rrhdIfCTn9pkU3780OBGjj2mY0776mobRRE+dTIWYB1kpfhonD9
qaN2TkrCh+oy4wQrAfqi6PiQ1sOD6Gt2aknUQsfPcZl+nss9VGKD57dojxNMLgU80I/VdVNnaNOl
8Vxdegh+JBd07NSV19bfMkO1i9hLpQ+a/EOkwbz1n5ICkddMeIfD107esbHGS7ca8RnAN8HC6mfI
UVpRI+LLZ/QwSsfMkQdOquLuhEYbB5VLHCbBoii4cDCuvzQ+HHMa+kJ16WTj0kIYjOQn/Fo/3d+w
y3pd59dccm9GWV0HU1HNckTb2yVO00ddd1AMtcFeDm2+s2E3pwMMwQejpE3Acz2dISgiTYuq+mL2
3UE0U4Q45IdWGX/fn8/mMIYu6rTdo9G6TjuELqhGf2Y+qaBYtOrKkNmrtD2FYAs7F/fGY7vkAf9/
qGWfvMkLBRGfWuRg60vYswEST4sDJ4yFj1GLSG1lxXZSoZ/k7xX1tmdIddJACgqMbPUho97wa0WL
64tFkJqeo1/+HqF2c0/AN6SCghgoxIfriWl+QdhdhUvCG9t0WBwKol81tg5JsXOUtkaijotnHBk8
l+Yy1zefsKuaZpriur4EMCuiVHeV5JEm6GPV/rm/LbbuLUwLyC9ojMGmZB3SWg1W3GMw1BepkLr3
STHVR6mc5p+5JrenuiwwmZHUpz4y5uMsyo9tVOw5KGxdGwt985XgAD1o+RZv5hqjsVrT41hfELhz
9Qyf5fFTIBwjQT1W3X84bG/HWm1NXcj8Lmt7Dtup1/+YL0b/8/733Fo46l1Y75Gl0l+4et6FAuVD
P5nrS558DlKcXr7DzfSlz/dHWS6f9eX0+sjQtkkAvW4CC1KtHBpFqi+o0hblSVG+3f/7NwJ0emNh
bMlIzqAsvbrJdasR9DYhSEFCLnsJmee3TCgexZj/V5mReUjbVLRxT/37XnVKlJRH4BfQR8fcrvdC
0DfCqA80gqXdobS+aeF7s9kpSmzdTm+HWB2tuk+7PNRE4oOUqkeOtpVINTafPqhWexDFd6l4kKvT
/e+5tcUXKI5czgDEX4NXXQPizp9VF05Qr/Vur36vLHvuO0etgx0Jg80TjQ43QSzpDnSQ1XkS+yCS
elOvL3Up/xAiUTr2hhk4tapVLh1N0lFSUDYosiB3mwDCW5cO1o+/ny+exxA4yJMpPK9+gpX1AYJI
IINt81hG1jMJzMcgik5SIL20+g5styzY+jDQeQneiU8QW2d15GKKJXUfRS3mvikGWRpqVqkv7bxp
W+f67SCrqz9ocoizctheWszXh/g0W++EwS7n/3DvYzxP6ZPqEgyV1TACnZ2h35UE7NYoerKUOdlk
PDaxpbphocTu/WXampQFc1ZfPHowul/dhn6b0/WBjfOFbVAhTYJufSvVg5tq1dnX23ZnuI2Fouq5
1OVe+S5rVF+MDWrZqd9c6rZl7+lm5VAKSmDQhXvOW1tZAEV6ix5oNgXO2+vMR/ETK6y79mKEZUnj
xb95DLE7ClTFncbZurR0Nh3NWVDPaScqx0bO8pchNPJjmIUmPNiy31nZjclTaEDgZtHPgRW9unaq
yJwaY4wbXjloZ4FpK33n6srORbN1+CnQ0P29ICtkIiugw5LHqgvrsLvoJ6t69M1DVD21RkNh7aEo
iqNsRJz8h7/eRoyJRjV5OpnXWoGzMYyYRuG0uyA8ZlJjvqTFj7/fOuCKImkspo6kWasLJfezkWum
6V9Dyk77UEqKHXei8/cTeTvK6jw0aVAp9Vz3l2G2y+lL17qF9G6gUn5/mI2toBE/LtRSsnJW6fqR
k8fYT9s8Gi568XsIH0PJUdpf94fYONmvcrpI78PYM9d3IloohUhtYbhksxdHn0to1X4iHyykmu8P
9HqQVrcvcDjsG6D5JSFbRd3NJI7IrzfDpYuh309h+VxXXwHG0VdUhozuSJpugKkV61xk0ofaQOLi
Wx84nYwh0c9B/z7rL0Ue2xULWqvgFO/S/EXvP+uR7kQDLLE2Oetx9f7+r976PND+KCNhAoh5xupH
RxmKGLMvDRcjit3ccrGosRvtc6RHO/t2eyA2LcrNC5K7CqSmKS1T3eiGS1NmJ9Rw+kr5EETFuylI
k52hll1zsxCkw8hOguCi1H29q8ZZHMckUYbLdArih0HXTqCosT7Y9W6/9214iCcf51BDnYSC5jqc
ifp0HMUYDQK9hyfDe9E+xW4U/qqkf0vh3/tLpd5MCwEJzBeWpaLyvA51FRzWZ2o/5OHaaI/c4eOe
+MDtccQHF36VCbQJjLreDPVc6UGTLWh0WssuIJo9qNiXSurfml2y1+jQw14KJUfoFevnNm5mneAv
Bh9J9dYWwwb6sXkSI3QRk8yZU/EyvPRJuhMPbnxAUCFtKVrQG0hceL0v/NFIm3kiaZXUykNJ8Ltk
5TuXwAZSC51jsUdVlq94o+Uyio2pJxEhZ4eMjJvOkuEURvait2HqWhUKsjiV1W5SU6mSQ7Nxxzlz
fCQzdo7A1lRfCbW0wfAEWqtj3ZVpaRYiUAou6IdEyA+q//P+blz+hutDRt2WnjhAcPY+LMDrj0nh
xO/DBoirLEs7i5SMekUP0FX7XqlKrRuY6r++DKdTrHbeptvjTShPYWyZGODG2mRH6DUNnM+oL1GQ
njWAFT30goW8lgTPivrx/jRvry24d2i2oDlKuRNA5XqasgojmlbZ/jJBbnwoFZwgZDOM3bBtpwdD
KcSdhduYHJ8TiiMcR0IXbRWtYZVQSFlfMF7RnuGMfS19RH8EnIVsdeof1UQ93p/g7Q3GBN8MuNop
dTJlQSlX/SW3jLNMz1ZYuQbsqpkdmvjyiW6y0/0RV5+Uxx4OHAktCTUSFjdZiqQGyjCaTeFVsYQO
qT7mD9qQmo4qxfNT2mp7BevVrfY6Hkgw/TESzz99HddLiE2kqfliUXoGHX4qxdMIgL8yvt+f1ZrM
9ToM6p30bi6QL1y/62EMtTFTCocME9Obgg2j9ogyLmrvcVk6szEov9opTT70A9qU0jQZT76kjq6c
D8PjFPnZTiq42kfLr4EsBKsSsyGinjU0bJXUKyNZbjxBnZqjNEefcyP+pGuIr1hBpj4IPtJe97/A
xnfmuYUVQEWM77xGLPKsCTB/VBpPYQfTfCyESOOGA2HOHO5soTWX/3V6vICgxBgI8I6sPrZaZAoq
zTJOTaGUGEf8fHy4tx0NrFYSCQT5kZ6gbdrU9dewSHrzIEiYc9iFIgS/fKxX/+maXnifdFNt2lk3
14jFYmmtoHyeFvWhRvuLLu08F0ObDuNyB3dZF6Nefz3eWcriBst7exOTDrwbRmU2Xi2l5WAnQVyd
A2PO3KIwcCNs+kGgPhHkx6bTi1MijOIPKI+tbIddJRyFKkb6ThS6xzjCHlr1kavuS7/eWc51AvX6
K5c6yqKKBmKzXs8kmcMpzI3GM9D1QPgirt83QgA5bExnJzDT6ig0XepoemhR5tGx+sNkcWehX0/N
m2eGH7EkyeAZr120pFbXp6qYfNQ8AcO82U+wbMxkXwtceZyXBmHfGMmziqj5wvn2u2MI2bA71nBD
WzufxuDn0PsKBLOhrYjMpL56MbNJc2pNix8RZckD6iXmVJKDjsgAm2Go5z+jaexbJ0eQnjyhD5RP
6OgSaomKP8+HdOz8Br2wUfz0t0dHgjeEBp8CgrnQk69nWUfzpCfD1HqFLBWHvG4k2pJJHXrN2oW5
l0B7/UV5V4iPuYGpfqy+aFctSaooMhYq5K4fpDKOBk2ME6Dlm24R+P7n0SigUArhdK6VjoMgz9/w
Yo53Ntgy0PqHcFsg4LIIiCNDdT3poKijUtDYX4UxWljmRJ98PU3O+RAB9cR4x8bN3z2ur5sJQJpe
18UaGV/k6xGNRtXqRJ1bT59LlLANwq52VlH1RxH5wD4bTlDh2of7a7sKlP43KDxHkgMdJYg1DhH1
Aa6fsdR6OHPW7ykbRsga5YVrVN10IBpsTp0UqqdwmkLHn/X8vwxPuM05XvpT18wIEQmlrOtYbr3E
hVnVsuEbZgsSlhnq7yRrsgddFRon6WvZAZvdY5usC7LL7CmnEKvxIi5s9FXap4mUu01f6D1dbKKP
qd5giaSK6NWao36KUFQ8KGM0Hcau6JyA6P3YtJXgEOZ8UCD+OG0lV26RD8FXo2/3qnOr0Of1t5Gp
w0KFsieDz15vB7Ebac2ShtILApAHs6WLo1cNh+xEsiuAu/cmhbR3ZWopOxHs7UvJGwkgTFstfW83
ynXUksqe0mDt9Zj7jXYdNDR7WoLeiSdf5eDvbIHbgIt+IIQlAcIAtVmK63nORhcOMX0kXgEB4n2q
0vOl6s3kmFpJd0dSatHX+1t++QtXJ5s2C27GV3sNBEWvB4yCOIznyKo9QY7no7BsPLDvvWrZ5rQW
8AisBdx23fxM0WaAhhY0Xjf6eua0Uq/UiQNsVQrvIj+difQEXxnmnSxyY1iK4ci1L8JTqMmsvqYe
zXAAl8nJ03dJg4YG+TsT0PEJ2p0Ua2N/EkZpy+6EbnhjkmyUklWTTTZehUlcm2qOobcHHRPbDr5W
aRSnJt9TA9iIYglKQBgowtCkBnhyvXTlUOdJ33W9x81kfQ209Ouop8WhTDPNDTUM46xRSZ2esNVO
8DFzwMMojEaqhg1l7+9JL25sJPxQaFImlea+XndPjnFR+g0y1B7tvOqHcAzmY9o3e2j8xg0NNIg2
J47JMCTXTd8lBYYqiuTeS9TspbP8Y2KI7iSgTjQ/FDWSYobyaVDDnQh9Yx+BGtGpDMOTr72+mEdp
znNjqHuvDrreDiHkSG32XWzCc6We75/HjXCZ1ohFtwxfKN7atQZiVpCFN77We6LURh8VX+j0cybE
veXErR+/6HGXf0h8s7TsUOGedsWygTfa1lX2WwnU5DiIhWEnPGMvQRmN7wC/v1VJI52JcZuHOhGk
d72CRev9X731gfDoBFLFnGdpT7jeigH8sG4sg8Fr6YoZNKuHddL/UMaqdMo6Pd0fbOOsgXQu/hjE
5Aucdz1YqQ9KVufLOzXWvTPVs2Gnafq7DeTvYd+6TQkpU2334r6tUZGIoh2VPhKNjP961LjTO6Mr
o8Grde1jkz3P1a8+PSU+cUh70DC1uD/JjY3OnbVAbq8df+uk0BziUhjbYvCaXj+PgYG06JccXdYy
OVhKfsp/+zjO3R9yXX5aHlkKFa/vHUVYYL/rKZoTHT+JmA6eMZto32ST+dCnOrYniOWeWlXsT4jR
FucgmhI308x/iDPbgwTWaWdWeNImc68PfGNbLY8g19zyzw17XsL7IoizZvCwfoqf0EdtTxPI9Enm
YngQ0nmvg2drPARdIXVw/ngTlz3whtQxd6MkdDzznqTObgFL3ubk/QiU4h9i0fbvzwzsRqIZILmF
eLbaUFlrtTp2iKPXBfG3CgjHmv8ttelzoFc7NOlXIarVIw/2BieVIhQZ/1qAMeYRikUr6rxJl6dP
6Gl+7pr4m1j1pSvG8/wUyKnlhrVifKJPpXDSoalfMPVKDoYYRdhHR1qc2VOZ/9E7faroWbDKjw0T
O/oguHYY+7IdF8l4Qj1FPg6gDjsnfl2vYWfyxlGkWzoLyELW8UNTCIZZN8ngxaoRozggdOkDqYP5
MQiUY9L38TnI2vp9GpnBOTQQaJZkWOeDnpPpRplxLENlRO5SV9yWqsmprmLr2Flaey76fMI/TWrx
ptN9W0zND2EWC25odeQ5dLI5GbeQm5TpY9T3sE/7dk8HY2N18CCn1mISfcG3WHN4R/q5rDprB69K
8HSDWBR9jPsm+BRRczsMQ19ndtgon2ktnpx2VoZjbkzjQZ7q2O27YT50E/TQsenbRyS0/UeTC8qp
KXCdLC3QT/mk+XYuRhjSKZV4iLtC3dnIty8/v38R7l5ENrizlhD6zampRTnpfE0bPH8ufdpXhRKV
JixF799Ot2eTUQggefS5FlHBvx7FpKdcTHLuArUVWjdPpPk5kIvhmBpi7xpjJ+/M6va+B46H4LJg
hIQz6/4gSW+UZp7D0dOzXnYS0xieEbCabTVU+oORFKHbtmaBzYG2J8O4NTJqU6Ao0Mjhl63iuqRH
I9kvuYWasfRPkRx8jmckW4deQwFalKfntlVOZTPu4dm3Tw4FF2VpEAa7kWn4vv7CetbpgjnUs9e3
JyIwF4Wg8b2mN4+ScJpKp9lTQVtAg+tbaRkPfZJXIFIzlz9/s28MikpTHkezN5TDSY4iW5Gw7Ave
V5LqzPmevMfm7KiAYKNEiMIrdz3a1C0fXOtmD3WHzq2tCh6HJSicdM2ypcm4CBAo3alaUCddn3d2
08buBUinEWnJroERV3MdwWYgI/JtB/k4jQ9x6PX1d/M/DUKWRas3AlNrGl9bKmmRTyhm1lL7vZEy
N0q/D/qfEHez+2dxY+WYjYUEGQL58BpWgQKNa4Y0iM3s0e4T1i9ifNG6z2IyOSiE3R9pI8lZeJ5M
hq+/8HPl62ULR1/QxdSavKAmd1HgGx+i0I0TpwGEUJ32a9umdi1DjNTcnaGXc7ban4vtN5Rwds3S
J3g9tO8XfSsH8+xRae0dYLp2cHiDzCO7RXuyxrCyBS0CnNPCzJ0MBJLCqo92Uo91lXJ5+tBHAgrT
+QbE1qt7L1W7emwMfkUuu8pX/xPIh6vbsmvaDgzl+1PeWte3Y60i66DpQrNSGauLZldN7RlUR3rU
0tDhjdlZ2Y1bjjQZmAhsk/OwlnicpVEex0IVPXCXZwoA5kBcp/FvBdG/9h+5rHci6lskB1yFu22h
ePNJ1+QqsPexSKpJ8iItfRDIGj5hPB3ZZS7skTVvPyMjYTGDSSt0DZbueuPoZVg2zeBLXoOUrfze
rH73+qPYUs2agp2vuDUpLmswQ6I6SjmriFWuldqw0kj28Dlsn/LaDDG/EZRjV7bCt/ub4/aZx23m
f08hZYYbX+a2kmoj0CbFi/u8PFDt6ZxxNvcmdHtRwjMDWyfgWw79uitkNPI8EwdR9rpe/SjjvSHW
lh3heV+new4nyzJcn2+G4kqhT4ssCzrw9TKRWej6FBmyh4raO0V0JfEZk5VjMIknhBZONagN3e47
kNTtgi2URVI7QEVYtebqGUL3aUistleQsPeRNKWYIWBP0aODubMzNrI5RlrUcHkICIXX1Jq8noM0
zpheqbeSp/Xt976lma/L9fKYFcE7ScXVtRIQb+oNnJMSqZptrp/QnufqpYravxRI4yKjiAH9hhon
kQ1I4PXnBurrB8UXFa9McrvO/ij+l/sbdAPAfi2TLDE0n/jGRsXUgtqcG0nBnVGMY1vqlAZVEx/V
cHXi/hIbuf4SVdGQu+QZ5DWKVqcwiWHQtU4TCd14GLp2FJxQ1orQScUQ3Sera7Odg7RRrUPalnxm
8a2iXWfdJ2FVY1jGo654RtmodpqkxqlL6v6pCKzKnWjkcLSZXa8oPoaflfmzE7ppZxtuHDNExtiC
lJeWks7qihq0xOiGulO92PyhdIuc1jm3smPmyzu37sYhQw8JT1MONeIBazhr8rHHirtGRYd/gtrS
46CaGoJu12VanDSxjA9lNaZHIW3DUz8qu+ret7cW2QKwLDo0S9y1VtkKhDKupX5UPRqWntQismMx
fje1zXkUo6cgQcBAeVCjH5EUUUdAgVuT8OR91+P3dn9zbpx7aGeEZYQztPqsySmGr40dyIPqcV3T
ISJlNqYuTzSSf7o/ztbCLj5kS/Kw8DVX8ZIlJm0dy6XmWQhgW818mjABGfoAjfqdkTZn9Gak1fUp
R7VZBGaheUldQ6b7GmXRYyP+uD+d26eUfJKGayow1GCIbK8vjbosKSK3o+ahUI7b6jAODk6hnxHa
QVOgo8Ntkrr6PywVEi7QnjXIwTdMVzX3G94RU/PGAXh3mAyoH2aqHsu22vNF2lgtai9UGklsacJc
l9zSUNEb/kf1grJ8p1vw6ULxWat/V2hr3/+Qt+GWusQICIQAzy8Nw9cfciqj0CpwzvUwXXoUjMdS
idxQRFVe+qnUf3L5eH+4DVCD8QCd0ICkTsrQ1+NBuevLrp00L9NmsXN7IgeZLS9NJ6mbx9oZq9B6
ChDj/cfMcoTMW4qSJ0PIad2f1ApFoEGatEslWZFo9zourk6qKYuhE+2AqHBpbfhblbMQHr6RDoUt
BLP4PBlGqdtKbEQ/789mIwthNkTgTIkYHPB5NRtf0vEAlzUPxyW5imzDn+xUSE4lTdCm6MQSJiri
SwdJfhpGm5nvrN5GFrDc1eCFjM5/rMFCVSH6WoAdzwhiRy38D0NKj1vzVQnjS/vVEB+zbrDb9piG
8h6Hb+u5AhFlHYmZucHXxf+xSiDcoQzlyeOPaNYceIPfk+YdwryUCuk6V2JHl8eS9vPT/c++8XaQ
VQEAQzgnnl6zwbJk6T3QKt3ze6g2/hj0hzBrhXPeWxhEyGJxMGtTwnalHNFPp9p1uD/+xg2nA5kS
Gi6Ea6gt16teoWJMfNUTi6Jo7AZjkboaBGKnipRmJ/N6ncsqGOVtQA4SiQmaydYAgR/OmjKFRGvx
HB+QrXVj61sV+S8JlE1fcaawoV8TW7ygP+r1p0BdZMbPU34utUsZ/EmnkxVGtoTseAOIgnoqYMrR
aNGoUB7uf5St7bCgGOCU0KhRbFqu7DewjW+AHil6qniq9M2vIrdqrN9UIl1Tfl4wh67sj/WonJtk
TxB0g4u1VBhfG46xBOBTrUaeC8GMCZyIaIOzrAQn3z+zav+Y5ej4KbSwZ7FKz2qinQyldf3uHEbt
2c/HY62F5zTUP9z/Erdv0/JziDR51flRr+Homw8R0Z2ahemk06twGExXuFzk6WuxZ4WwOQpnCfyD
YtctumoksxYiB+vhzFw45YwIfxLX6oHklVwF1i9IiPnXT/uimAwJc7Gc4w5fJSmTEpul70codjbz
cPIbv3RjWc7srJ/i8/2PeHvGF90qYnUR2TRS2FUUUYulrtetqhNFWE6ZKmjTNM6QFZd5VI5m0JH3
6UQX7bv7w94+vAyr0BCwRL+c8NXRLkMthMmm656Qf5rqd+H4Kw3AW/de3c3ZvRlm9W7IQp5OYmDq
nhIXR3D+PxJ8FSXvXuKBthEiUcQK3UHY6dram9zqhHJw86wjBPB4V5PzaHjGo7lXEt/YlnxA1OyJ
WWlzWJeU+rCrK0NH1LWqF+Am1IOncCyrhzTNM9cUyvZglmhn3l+12wt5WbX/G3S1am0460aYIFPZ
043oUiYCju+Lf4LKbw/3R9q45RiK1g3yZjDAG7g4b/1JGxL2ZW79iLAeMawzN5Mjp+I5l5+S+rEP
z2G5t182J/hmVPn6hqvKXoPEzqhc5pCGiXV7O9hjxSzX5PVTs0xt6Vdm5bjDV1+xlHQhDDJNp7Lh
SvN517JqexL/9/evNr1eqjCWev5+Ujw7bT8F0hfd35P12RtktcfltG5yoVtO1ii5taHbfqw9l+pf
pwJ8Kvh41GglKPBrJC+wYh1BOovL1wqCQwN66HRZ/hv0rz/e33Cbi0K0QYDJtiNlvV75oC/HShZC
w4s1iJW6FFdOCVnjP4yCtuJSbQR8oAn/ehSzEutkURLyhlwqHsxBogBsEr/dn8ttroGULQV7Iv+F
xqisNliizxCN/db0cjFDOz2rRCe1UhN3L6t5RGpntoei+pkid7MTJm8NDGWUKuryIFtrVANnkmkS
xNH0/GHGu0zP9CM9hRmGwtF8GGMjPUut3Jy0JC8O96e89ooD3Vq6y5AiIyQgNFqLFinKAANdGExP
Kz/N4hdchI9ZNJznDE3G6PsIIzeRzqomHHrtsV9wHQqktLvbsTrZVlOcaTB6NBHEisTo0WgWUuNu
nXl5tVfnHg+b15ANbBVlvOvFD7I0Lo1I4Ny3afwHCZfyUyeIPoGbX72oglo4ZqUkLjCKeir1GTAU
oxDEOEMHyULBNUOlO1bSoL1QBxWdOlbNz7E16HBB9crtJOHnmM3Jh0gUhp1du/GK0hOCfibJD2nQ
2vS77ErVTCduRWOWnHjSXDF3i/5rKD7Mxa+2eidp3+6v5sZhJCIhBKJYR3PGmgc8RZNVTn6OopQm
dAcpNb77LaS6+4NskBrIxTnqi9c052QtKWxUfYFarK976VR5hXXIjCeA/BYfEzuZ7cAKj/P0U/f/
5HFoZ+FLQKOR3z4F+kWh7CblwzEyh6eGdKi2k+FQm58681zJz0VDc+ghCSmo9nq9Eze9GmGtNhEf
BRYJ1EO6Atci54JKacPnVvTEWSrY22ntf5T02voUtXqbOWOiiCe5M/oMAzaVA67KoRXADc6nfzs1
ovOyos43H5Eri6A1hFXxza+tKLAN2ReR+jbSHJbzgBxUaCRy68oZkkmhlrW/xlmbMTkbkkhxpWRW
f8UQOEJXVqJcdBri8AYtUr+nYa9ou/QgaCijumUYdxk803ix9skn67tWNYZpa0JWeYsfdQKh10dF
QE41tDvaUp5TCsJT80jM6H/AClH6Rw0THwiikcEvCi2ROu4yXzDsLpWS2EEW1Tql5qB+DWalHmxr
1OrPbZiJsV33Tf41xRemtYOmCEhaNKtDCDMoExfuJoQOXxYCR7AiHscmm5rOnQb08B713iC/rGtA
2oPWFXp0QtFJLx+atum+i70gyQcBRRv1pGtT9b0AC/+mB32WH/lEfuAYXT4PZ6xkDcVOZ1krD+ip
5h/FjlLRzn372jP7djfQsAsqRxkYlj7ljDVLjSqaIghcLNiCxnNr60lQp7bfwFZ2ZDmWRjvpQFIV
JJRGWxAo0aqhlb4zBNyJ7XC2pqeiot9XnE35qPRQ3mypl4bfVp0GX7KsaHZqqeuYlcYNTGBQWOBF
X3oEV4FJ1BhWOzcCwF4klqdCQoNVKsfYtYref4oGuT34ofi3gfL/BoUYC3iEA7SxSnDEWorEoo90
b0rO3RezUN25OEjNsY3+Fq5YRkLSmMedp4g+oNX0ajGko04pyWksxfZD/YtVdQ/gQn+ZXVAN52ok
b6J3dumnXsUQWVSqpZiJwEECB1ZzZR+dseGkKHstIDeg1zISVwzPCbkoncCraDjNS3/u+1bzpvj3
2DQvSlydhv45yjO77bWX0VROYv6+TawfybCnUrl+cxgbyhkk02WvMNPV2FplzcLsE/n50yI3Fh+p
tNp5rj0acW1LtHhKCPV1O4HTskLXx+l60NVeUeBrJSmNgp4S/gjTzwLWd9Hf5lDLxNj9fFa0Q/mP
1RippTcJZEDd66rYDtvYrekpCTCZ2Xnd1tEG4yDzBJ0UGAQMYU3c6LrQl+RaMj2pyM1T2pg0isMe
d2hLk45y18pukOqBg/RHAx3GnP9p9KY8mr31T2LI3dOUDZI3+URKaY008KS1iifoWDMKbRI/qD3q
+r6W60dfCvdUjNdmiXRhooNFRRh1O3QW2HvXgVI0Y46oNrHvRWlgK8mc26GQfe4D8Sj6z755qtQn
qzYccVEo8YXnYaoPeTlBsuucMnM14aMxBIc6kOwaTkhs7v2+GzQa+BeYEF1GfhqcJXn1+9o6CUTw
dN+TpD8hixhXR6l5nxzUKnBzccYXBzBM4W2Tmuei3lvZdXC0jA7ZDyOgBbjR1hR8ucXwR2lS38to
ebOLSBDt0Nd3IrDNOSK6Se1gOYM3TgGCFBolksLEGUP1r2JAOIjls/9H8B1F8CK/+aQFw1ELpCOi
w/jm7rG91+klk8R+RMGaDGQKMfJVChMWMsUfQlnPVHM7ELOjSCN5Q8/K/VOyN8zqylZ0PwzMfhI8
OZrsVjsJ5W8J27r7g9xgGctklt4FXBDIZgk6r/dz8/9IO68dubEkDT8RAXpzSzJdVSmzrFrSDSG1
VPTe8+n3Yy0WU8lMJKHZnsG2gMEq8hweEyfiNwnOEbFnCV8qM97JfWcjtqv3wA+071WHMHhSe45Z
NE4yJis37gWbYQ49OynxEIQWAOf6PHQaNQIElMg/ehK6fIYrqMae6Jr+6EkN0smVPSnar0TpXoS2
ecSB9d8efeNGJUUb7uRMp4D9GCaOOT7fnpOL5PvjhwHrooDP5NAjPv9hASXyWC9T/9jVG+RHcO9w
FESAynybaAcDrjs0IT97TjEZxyegQf9Rzp9nEyFc2Fwp3UugctvoLco3lvXcVls5yjbFsI+ijjp0
5YTFnVmrK2Z2l3cSzwUemdyKzOWFgglwtEjx5ILfLGxH8NxEovXVhkg6RoZjikxdYUKkgih9e7Yu
76U58CyXQ1pB+3o5WUGkajC4/aMVysfe6O0RMQlMGTdxGhz+NtRHnxcRNpkSP8Db8++SSIYvJVgN
H0vPNN3GiLa1Kk0bP/sB0WP717EYERBfCJdzJXjRo0yoXEipOiVYYwFLoL+39zPvjl7fzL1cWXCX
3w4VlU+xFiV1Q06KElITVudjMjPYvd7Nx9G1kCLYZoH5LRLUaRuIcXjwxaje/xcDtUjWwBPTnlkm
vqXHcqJykRyF6EH0t3r+kFSha7VrXawrGRuI3rlYJkHaANW3OM+oZleplUbpkbeZ0/ro+FZvhfpO
4WEz0elNOrsPdmUmuFpurKSll9eShmfEB11mflMvdb4Vc0g8q8Ecl1/WvCDqK92nWqw83Z7JZYWJ
Bw8q+rx5YMogGrxkAZVIbZjGgIOs1nnh3UCHzgFeWwAoGuSQwYnKW0odESf7qvJWluu12LNeMvsP
/x86koutgTpWNggYnnqIBfbYf6ll7AQCOjVIVsWy8lQoxbe/Hy5gYsparJ3ZQOo8ZCm1smC1Cqa1
uCuHE2tW2RnRN+Z5G9cNVOSvt+NdvtDArNBxhcDD/kdk/zyeKY95pgxaesw6iO+UPfrAF9wiH/rs
sRrySN5ZsTlVe9BGsfn7duxrC2iWu8JKltVLBfE8djPmSVnXE661KTzCaWzonipq5v59lBmECsWI
AwHKxHkUGW8zMEkiRuNNlnK2idLJKqRxpRx5JX0CuwKwFq4ioHPuivMwftqLadx46ZHOom1ogdP0
UKe6vQiHIAiGraD5m0a3g9R8Ebz2S2KuZTZXkmi4P4B7SVJn3eHlahUNWgyWNmLvCk3DFvWo2ZZG
ehSN9Kestd4W0aXAjnOD42hoPCdTp59G2eyjShy3HhYSu6xJXhEHS52Yx5g9YxQdv5HbjaGk6jak
9fr3Nw/oGErwPNRBey85jOWEx32MxM6xsYQtwlCngRu+rh6rVUXma3cBAvdsYyhtQDMXa6AUrdgq
1Xlqqq0u3dU7fxP2dxGsvg3etLfX23zinj8pNRgW5swPRl8GHMP5QoBLJbei2KVHufXirzgHey4u
o8Njn1gqK0+TV1betR3Ma5k9jHSQjLrieTyjVaxMT9lFYvLHsmIb7E/KZd7fZf6aU/GHA+jF2IDv
8lzjLXuhl6CjfAlaXWAeset7ijsEbGRfEveab6UPAXx9t2ugs4mpUG2sVOCURkXXBW8W7SK9yreK
kloPZPqRA+BYcYw+7NzEr4Sn1Pch20u1uR+txnDrOtDufa2Md7RvT35ZCBs1yopdHyn+naj0wPGb
svujmsHI8zRPHPw2S2RWleowyjUP3dwwt1T1PKiTcbNyt1+7FSjBwW7nPCGVXXzgLgHPSkkRb0Zh
+kPy/xqIni1J8ZY95Ki174wimN7/YlHR+p15NCh2LuvjqWB6cjVU2RGlgPtKGjH6eVCD7IvRfL8d
6HI1cYJxHvPWhJzK+j1fTXHThALWQFhskzRhCZ9KidtweMSTcUq76fV2tMt9yaWO1CscIUo+qP6c
R/Mm3pSWXmRHRf+3M/YzQyit7Kp/V/3kHqz6M27ptyN+YMzPlzAh0Q8D/ABGFhub85D+0IS9KGGG
ogW4nwFZHpvcjoXQ+t0ghjTZOfRaHmqKVeUONQc4BD1ObCclGPJ/xDjX3mTEiUbb6IqptY1cV1q7
EGPlMDWZ/D1vveLFCrTypw+KpHPFNPWhQWqF9qPG0XOrAuBcGdC1DwY1ANTNB15leb11flaCi+uz
o9DA4SpEm3o4OLXxNTZ7R2ujNVXSa5+MVxy9PqaQfxbHzRD4dczTKwdMoR9GuNlf/GzcJvjLBp64
t5QYmuea1+zljuPQBBeKFBueEey58282djpe4qOfHXUkwwprm+k/SjO/A5ZQB8HG4jF9e5FcyaoJ
OLPO4a7M4M1FVm2mcmiA0MaSXRQaehHoA3xLAejf+X3hvcF3MTsnVWLzJQBtrpOjJZRDhy5HHi7Q
BjDPt3/P1fEj5sEGgfoFveB8/NOUWNT5y4wrJY4dNaJLGGQdhopdnNFCtPInX0XdCztcayXyfJYt
dws1WV4rWDrOefB55JYuiSjGbFBzUN1OF5w43imB+NfPbKaZRJ9GFFPHvXIexZMGHAK9MTv20h41
BTuJnjtaPX0+OYbYwwuJN5Q1VgD5l9nnHBTlDOSOgEItC06yFXeJOE6cPT06JeqJ1/FK5nlt8pAq
nPmPMNupbZ4Pq8x8y/Ot2T4ekYic3C/+kqy2/q/tf2VGawMwABq4fFIHhicp5GzZ0ccDOYZjUQrP
g/figUTyp+fb6/AytZkVEtAsmkkUPOEXOW7jD6UyDgpTpiSbqVNJcFtHyaaN3NVrioHzN1+uPPBg
qHDxfJz34WLywrFqgtmQPhbye89/EYs3UbVVHx8XUpufo/mjttZU3a4tCdBpLEI4gNhqLGJCO65B
Q2IQTifT29aGNrkR4iDb27N4pTpIYRAxRLYUsgfk7OdDGzvohYpc50cpKHBXoWv8GGSl442v2R4z
eLcwNTteyyCuLUZ4nWxhyCdct4sjrVOa2Jhk+NOqcV+kr4l2V4lr1Yhr59TnGIu7gTpO1gUdBvJ1
NCJce5gKyPBoiiMfp0BoXFmN11b+52jzr/mEBkUmtzKUysfWTEs2bSw7mVHYSvE1qpu9pqxZrVxb
G8BrAAuhEs/dsNjMYt9GkdDxvtM0wCJRQ56HPPtaB+7KDoMfh3iwRZICnG4xpmSQymbK4uLo61m2
qSdDKYG+t/JuHNJwnyFPtTKJV4bFmHgdQzCEu7Kk5E1WlBRZ0hZHLEmCrU/f20bt5y/tounv0I8C
Pjy/G0xQDIuNNZhmGI0mfirqIHunrkWqySwEw13ZWFdWxMylh8SPMg6RFmEEQO0xTgWzqwpV2f61
GIKHWHxVq54HbvGY0HlulPEw/xsNro2CukmAfQ0OFHaedltK+a4XqCtlsg8g2dlJRpWRag71Pn4U
VPjFN+Xd2Wk1Yz52Rjt8T8Y4jJwiguns9qOa75tSCUWnpS0QuUoYC24XafpOVaDQuVKblpqNFbzx
MwYb8bMZPZxB/LKRbVZhVTtjNKpPyIlVcBQqK9h42A0ZG7UJ+sEpK1jMJJ9lA0EC0eDfQiur/laA
TK47ND77P1FrDsM20b2+fc4zven3VVHFil2iX1TbRm/J4cY3urlymXkxf/RHHTxFgejuypebj7yL
OaLERrmbRX9h1iXHVtFbRaCTxZbKQU+LgyemVL3rXjxkoBodY2qM0Q6DoJbtukKDpLPE2ViwDx9M
TAVW9FsuE0Bu7ZmNBOQGYB1lk/OzBfcm3qKgbo58psbOE+WQp42rWDspUZCv9e8Qr95OkL38OHqa
em8lIbo4rD/CU+zieQkidil0HGaJZLZGoh/72t9mpS7xTgmdwMvDlUz34sSeA1E1mP086bwtdQXK
Mmqjbir0Y25mgGHQnEkqXhCpXTWQ7puH3lvZoysBjcUWtUpLAeaV60eYHnaLnqeFJnBduJKm2kb8
R7C+rqysOSdZrCwudBDYQM65bJdtp9A0gqYX2X0Aw7sNJ1V+r4Tq+9TC64BMgHljmE/qa13CWOgy
Jd8Wfa/vhNn55/YvufZNQW3zUTkLibNYUthtqx2+WYDJKsltrZ0qbSjWrXzP60GAvvBRSWqXqQUJ
WqojKqkfG4CNNR1OeuKc+yvbdS3K4lWQWpRsfC8jSn3XUNQ0sp2qrSSAlwuFpU8hnEYh9Q7+eL4D
EXhF2yFXlaMHZRQuoCztvfiAtpmjJF+l0FxZlx8dmfN1wk6DXkIXZd4Ny8JHIOLYU2mReiSFSh1w
wBPK1KMmbtLwSY4fR/W7KH8VKVGLauY01K2qbtziZP3FV6EPJWs35rXhf/o5yydRo/uD4tf8HEV5
UD1kPvWHxvrayNshuu+zlR7LZUYKTImkAxjBbHfBbJ9PNms/jgxNMLAAF/WHIc4M2y+AQ3pkc1vQ
ptVRTn3uAq6Up04rRqfE9Xx7e39cZCL8BjyY0DihC4ig3aIwIytBDDLUMI4J9yOdLjdOv/19BDoA
3MFg0ZAAm+f8U8JozlJW1lSbx0IUVCdms7tiUqy5w1z5cpQogJdSj0GjaXmk1nnd5pjdcqS2/VZQ
/gAAfhDCL+oB40uXZ/pfHytUROigANwA6qYsNX26EOPWToiZNlO802RK6Bl+rWqurznSXm56unw8
XPi/IGfB0J7PHkbMhSRjaoBjcHef1U1Ifz58kjxrZSdepMBg/z/HWW58uaZRIRIn7ifbRAklDr8C
Rt4Ua/7ZVy75ORKQE5oP/OmjpfNpPYQscbObhYgyDoWt2daKLfp+YrdgkV0v8YRD10zeHlFilM28
Qdi2baZx/GTm5vbCvNBR4DmtYqPH+0JT5iR8cSuKCE0Khu9heDsKdo/tWpp+DeRNlqqvHnTTcmdM
blkMp0jLXopheKU/OANek7hc+SUX1b2ZGcZlOaceHIJLUoTulyBia9k68kahnyxl9aFMjH4/Klm8
IfHuIJ960rZsfOPgjbJ0uD0R18JDBEf5ly+iUGY4X2OBXhaRlRFe6C0kVf3aLQzSwCwy8JK3DhNi
43qGd622MuyLh8MHroojkMLmjEBbnH91lYtahGrJsf1ZxjYIFO9+UO10peJ0dXTM6f9FWVybIZs/
9Oco4pPodI/tWxc59En+lGt9mnkrLu4yYGL/CTQftZ8WNkI/jZpOBFJym1Lh1+TP7c90OV00B3gG
U8AAYou0z/nfH3ExQ/fQ2qM6nrzwm0ZRMpz+mNnB01YeT5dTplKfQ9oG6BtiTEvgnTcKMQpi1XCc
LOR0hRYflcERvH8osZa9Su1TcNDOXklvLk8ggs7ILfzuMIFfklrGXgl6zZeHo6Q9gxcj+0Dl/zHT
x5Vk7co08haeY+FZhEbj/L9/+kx1K2KLFRjDsYR9idqP3ZoZNH2g+dKLFJYrCdXHIXK+KlRqWxQ6
KXjSn16225HP8mJaFeOxczlNv5ulPZic4U6p2q1qx7qDLo29+/720v5T7YS75Aco/GYXboPBLv4M
f4qn4i5z1l5+l0uVH8VCQhaFOt9FWaXwxbb2+mg8QlB66EF0FALGVNma1Pq1qaZ2CZ9HpVNy8Z4b
zKgSaE2Ox7qGvd4/BgHY/cxu0N7+e+mA+b3/OdjiBmtNCBgYt4xHYwpYno6YV64l+l+UJH3P1J9V
/dAJxUNe7ENhZUVdm02SjllDY4b/LWnEoiCqnRc34zHQD6EhHLLY1kEg/fXuB0vxnyCL3T9lORxi
sRyPVG93hhraST/etw9+sJmEte92ZSuCvua/1MNm3vciZRvgNVpGXE1HJQL0Gn5XatkRxV+GspJ0
XMmA0c0gC8BzBLQWMJHzvVgZ7LtMb6ejUEGPMHbmN7GBz+bm5PjIi2+yZCVvuwSMIKj9OeLirot7
OUYjhIhGO21NNX9uHyfE2BzqUXgnD/nDYBb7bLDlbiXyxyNwcRDM6vpg/ZHevXwkwsVpQ1Hup+O3
b19Ce/vl6T63f5xC+2TZqV3aof1lcEnx7cApHX9ziDfx/Ac72P76Vdq1LdlwpTaPz/88vObfHNPu
Nt89+y2wR1u2qx0P6F2woa5th65sP+3Zbq7hvmzs593Dw937031gv/9+v70iP/iNt0a0uFkryxyM
umdEmp3bp+39fbeVN+MGALFjbbFHuQfmcrI23oPuWj/qB9Q2NSc8NU/OvrfvgL7be8Veueyvf99P
s7y4hKO4GnTdn3/TycvSTVXsUkpZW2r7evyzegKWV0/PaynG/JcuJgJnI3UmtaIjcJG/oTrfj6WE
RVwUURMPhU1cxCtX8seeW8ZAjQIeM7A8aCKLgUEzFWNPy8WjZOfOL0yF+A++fk5i//P2M7BF+6g+
r3zfK8cAzMD/hJzPvU83ZRqq3dRbhFSV77oT7xNXcBo7dV6/zQv2Bzocdr1NvylM8dF5N4/KAbye
rW9aZBvFLfocem5zt8jb7/2apuqVDOXspy0Oe2mM4tCQ+Gliomw0oeDZh+t7WDU1eUq4qcfwqNTo
pqjiyjF8dU6AJeP0pED7WKKnJLr+0qhU4tHo2scu32fpoTZ/xWr7/fbkXw7ww8QRLuh8POIDcD73
wC6rsYp86Yjqb908WEVnpwWO3+4od04mKRuj/n074pXDGC6zomAJwxkJvWqxndNJTRop1qUj6mzq
lNpRLTly9N4naHhl93p7F3f9AZnpx5W481DOV/bMoYajQxV6lshcrGxFa03ezZp0zB4Ecz+pEgV5
7FfGf1HXhwHbZC+lnm0kY3M77mVyMocl/wEwRnNu2ZqLkpazujWlY1Tz8ojvY+FHg8dyeAqFlQrI
ZW3iPNIi4+wKuZGiweBbNpHd/hT9V1n8mpWxG9x5KHPeHtb1zwgWjmwI1BIMtvOVI3ZGg44546rH
zXSyyBTQjPE0rEYjCRVQDyms3z7X7O2w18bIfNGgpnWs8qw+jxpaaK9paiYfTQNOp7UNmkcD61zP
acOfgrgyodfGyBKl9z47gqCRsziZKjGMp8jM5WMKA7Pv3bC2VUiVpblJuUnLL0IX2wk2WrfHeLn3
Z77/rFpEYVThCj8fY9EE+jhFiXwsxS/gTNu43mTjq9/2K/nklbkkzjw8MiK6xovDrfQSJSz1Sj4O
Re2Y+c8AT8IoLEDfceBb2h22K7cHdmFpRgXkLOLi6yXZ0E2aUfP18tiOE6w/cjvrvgGsERSnHMpd
J7hqbeEPathU+mwhsOCKuDl/bIZ/a62896xdk9p9iW8Ty6wOjV3m67tENhxNgeQSbG//4qsrAJQn
x8UsLMmqO/8WeZTKrd6W8rEQtpFH9SCq3GwLIF0qUTYtbc+A5r+m5XuldoUKDKkqNRKOSqBR51GD
USpAtXSsu0D7jU+ZM1jhRlTcgjey+JvHKx4Cld0aSNSn1v72kOe/e3FMciWw2mmPQXBY8lElreqn
tmplknJTQ0KozreTl8QrE3vl3sHyjQQVDTT0bqzFvdNX5WSmgcdKiLIXb5iO5aQ4edi6gp4hjSDy
ORWq4fXKYXxtZmcFakpyQCD5nIvvqQdVXwlUyo959y/SpD0RRgGve1shKzbtMLOVP7Ugu7fn9GrY
WW/qY5uBGJIXH7Qr5aKuBPoPcLTHalsLozvoqW0OB136VsTFmy5s5fABucmVTPXa5/wceXHb5lAo
YiP2tWM+lBX8/57MpcGF7PYAr31OrgGUQnB5wxt3Ma1KEipZ5AXaMfLowMcQ95v3sTwImCP4Xbfp
n8rI2N0OeW1rAneZ1QMtcjRQPedzKk4aXWK27NGvbXHTjC8yurNltOvzNzExtv0U29JKDnE5mTwe
SebmcvysN7uYzBEVBAEvl+mYyJGyadtQP9SCUR1uj+xaFLAopEaz2OPFDhwDdVLyoJiO8kR+P4ZY
wyEa/7cGU+QjXKOUTGguwO9YZn6Vh/1DXJbTURemdGuGiHWZgxKunCaXd9l5lMXCz1NLB+zCO6nD
L/zBwB9tg+Ur2b1sCgfLU/uVubsSj3uTkhMoEbiSS8DsYE1y4sWxdPQiRf+Ra9a4lTqT9EDzgsoG
VRStbO05BTg/LsljP5RN/zejXRxkswVoxbOMpAuYDCQLrwkgXKLjKORl061ss3kbnQdDsd/EchpK
Ndts2Q4KsgGkKN6VxyoVbWPk1T7wLo+eNf/PZN4r0coWu5zM83CLXT2UQp9aYMOBOEaOlowOG86p
tbfq7wEZ54Hm4+XTC1Cm86Q2vmgAX8v/TYrkIQijyW5lWzYCWzDuBUGbpaPbk+p97zFhu73f5qzj
YlbnfghSFjy1lkI+hlnoVkyee0zhz/8e/YP+vUj+xIhG3o5zua+prM3kL+jXcLGWazOpw6AU8HI9
TpX/K4Ufw0XnpSs33OV6JAhUT7AQvN6pQJ9PpYSj6GDmqXm0kjR0APYyJnrNUIOa/r8Zz6dQi2xO
TzNTLxCion1sZrahFtkmHNCi/i9m7VOUxSLs/Snq8pEBmV66bZoJ29s1mbhrC+DznC2WHzL/ddb5
fJjUcDOhyJwUJEBrvJp6gi5T9HZ7QNd21adoy3bgLAeU6x7TJmlJvbVar3X9qXkZLf8hrsZpZT1c
aQywIOhZo1NBWfBCblad6irslNI8jmPmyugjek39pbakjRiZ7tTdWU27wwP1oMqtI97FY2KHrbST
8vaHFXnfiue4M/5YsWcr006RePzQKgxi6ZQquj16roHkGatgN0LGyVW7iztS0ufbE3b5eeZ1LFOO
IrHgRlzcIVMVojcPmg4Ny2ECO8vdLrvN4KreIVPNtTP2SmnPNLgT6VGSl/JgXyxrdUgKS4P0QfL9
T2TtYaCnOfZcgh1UiOOG7eh4Q/OuCI9BKtttKvy1IASs4lkcmKSGVIOGzvkOroUZci4UyrFDbdal
R67YaiSuYcOupE8wLkxikTvM6vmLXMYvBQGOXqgfS6WwsxrT4w1vPuMrPrTVa3/KgmrlmL1c9/TB
UJMzUTFBTv2DfvbpkLdyGF++VwGR6rCGEMzynyKl6CTG34XS6lbS3kspJWD5PC1QnaDzziwujg21
jRHUCnUwh7G8KbOJzr6c7QB+8b615F+AJyMsz01ElrrkkHrsi6aJdxq9MC88KHKhIJSSVHeq1I13
Y6X9ur2krwCSYA1ghkPmBXqWfPL8I5utBKnOC4yjb0r3vaA/VI33goKCnVtfZZ5BeLK7et3uvTrZ
olOcqg+acldL5kbqTvIaevwjbz2/AedfMxOFQcDPKKHzX9MLQ295HjAT+etAYmEihfDdQjzdgWqq
tb/Cf6XesR6Ndn97Fi42NtKJwLKYb25XJGIW526rx3KNlph1nLpsMwbfsLZ3hPzRmF6Rv74d6nK5
n8danrolME7aMcRSENf76r1XpyF3azeQd6Vpr1GM5sV1Np9zMGhbtPtBnoD6OJ9PSBRqmkUNwRR9
U+cvuGDYAqbrCb2V/NtaAf1iYy2iLa58Rer8gtPbOmb6ezPWNgxPFBG+zy7AtyfxIrcgEAanUHpn
3j7r9nxYUqWPQmIF3jHRR7vkGpaDH1a7poJ2bThz1YsIzBxhzqPovR/hPRF6R0N2Y8sFip8G92ax
krxcXRCgY0FVfWhgLyH/FcPrE4MwE2iDp2nfVLafOhEtrS5x/Je/nzkqegCsQIiDqlisdDFq1agQ
Io9nSYW8jitlv5R05UyZZ3+x6CCpMx4w1jOla/EeluF/6GLhC0dNT2u313LBVno5PdweyYdGwUWY
GRwiI5YEjmfxeZooUeM2SISj91Y9Sq+qRNPLaf9Mvj2O2zv9Wes2EILRtV+JO//8RVwQvlT9PtDM
CIwsloWhVUKmiMJRrB4iOvyjptl1/AP7667JbNVz5QIAnrSy5C+PKN6QJgc1D2yIFEt1dnzthFAr
FP8Ey93upt9WU9td+8uQvmFVthLr8tSg/0LNlwODyWWtnI+wjLooFrIpOPXZnyGUXs32ixi3Lmg8
5BxVt1/zRv4Afp5PKbGohvH/DRAeBuB5wLYK6mrCtOukcj6l9c/WicUTnmuQsBBWmR4a7d8eUcq2
fYYthSkt7BGhuUdrbBfObaJv2C4ZBTLmFhumoouyJtBzZfKBPVLgmbMx3ruLpTaNk+5ZYR+eTO8h
LnwKZNpWqP8U3jcMS1fOgwvFWTIuKrysK5j9bJ8l/a3TaDF72Hicsu4lyr57/ds0PowIRnt6vekl
VvTvUrBD3h8Q0rN/s+okI8ep/tMVClJTk2grmNA0M7/CX0NkX+5sskHW/SzFy42hLhaG2MC4GlMl
OkkhcOk6o3KeDJ61ssMuPBOYAZY4Njd0OoCYL2vd0+hR6EUE5aTJbOamcRMxPsyvyAJxPl94bPLy
0Baia/zjDblNJUUOQKCAs019WnfJP/ChHYH3xVhsxmjbfIC5B/SUNDcN1/blfGAuli7I8dm6A2UE
NKcW+ROoTc8IRjE+tYFTZy9qXm3L2c9B/9XK/d5LsXtaOfiuLEbwtzxEaTzRj11yG4JMlpLJMONT
Zd0F1avUPob+XVM/AMpfOQcuXyD0feZ/ACtiYksicb4vURMvEXn2slOQd1tg03YYj3bFSHtZswu/
OlFEYBl6bjx+lbzsSzl0fz1Y5hbxA1pQoLZhkZz/gjaMjaL3Su0oCJYTjoAtauTM6HrIyc5cQaxc
TiyyvXO/Cx7V/C5YfEpfH+NKNkPurUxrtmEqADYZNPnByyWYXGqtntR21SDkelBUN8kAQFJcWFMn
wZSGZiwcw0LCDkQNetPJLF/aTAnIf3Gsa6eBzvT19iV2ecIDgqPWCrSC7Xyxw6Rc76RCHgQqQGY1
OVkRarrD892sOOHz2rPr0bPonoZiLW7Ae6VrLrxXlhZipnCeKCKCAsZQ6PzDUp9KVamf+AWeH+T2
kKAAA/A3eMhoDThdxkbtkjRzBeR87SyN0Y3Vqz2prLzTGtTQbs/HZUJpAsDEOgG8Im3I5SOtD8Is
M0wxOQXiIG0yQR4cYgIJKNq1/OFKKIqm0GMBHVDzXnK+sp4KdxVY8akeFMWNZ2zpUEF1K4dxTSDw
UquHMaFqBdAaPwAO1XnxfXrp5gIg07CN0lOBf2QDp8wsaxRkK6e718lVODfk4Y19/MAh0o1uVhn7
Jkl3Rb01tNyuqmE7puWvGtawvLLXLl96sycOuQWqd6S+FzMuKV0SBE2ankTPwgybq17adWPqegU8
mB9S1TqGtlVwLmx2jXGfpMJff3FU78yZjooDFOfLYrNzuqqNnBvpyRPv1ExlzyVuutYautjcEEwQ
S0XDxpxdzj9S/0/z76stewDzK/Ia9S5QZaetnyxkaVrtRAd6e3sNXz4kFtEWQ9JUoW390c9Pk9kd
zLK3Re9QDO5bhN4pAjbaUVbWMsXLJHyOiSDU/EDiIxqLmKRjdWcNVX6qUauxA6nLN5GcPcEz/Vmp
Y73lsgrvoy5EYb5NR1cZ6+gOAQgUmUUrdwsvEn4GmbDWt74271TRUeFC/w7ZksW95XfK2IzdmJ/o
nLGKQgOSeNMZcB6iH0GflJtJXZfElNlMZ5kAU8FzBBFVCmYk6YuglRnpdV/r+SnrMWjSalU++Cpc
8bJPfUpZtb83fZ/bSxAEV49T7x4X+++5ZJSHvmzM95XFMKekF7+GMsoM2kLSdfl4Fc2+h/Ao5yft
xdgr91FBWcnu7OFdQcvdDg95Y8O9XAPSXvaX50lg8DrlPFqTH9WwTyu+EBGKN0o1Pw1Tvi8l3faf
qrFw6662LawYY/2utTAzczGsuz3gq598fh+hFyPiuLW4T6xwRNhk8ouT2DZvdTtGG69EBUPWJnUX
ZaKBMOqU/bod8+IoZ7CoL7LDKYSaF/xZTQAzJ0xTfgqpDEPCirAYLVrBqWCAbW6Husi851A0mIHh
kfvxCDk/yfVprMm1pOJkeD8U+U233m7//RcJweLvX+xjSQg0PYvU4iQbrvc1avCxsKvSyZIdC+V2
qHkfLFYm7LiZAMQrk3bb4ksluKVHXmIUp/i9OBSPcWybbtk67Wug/j8jzd/v02LsJfzBEkspTpp1
MsxD3rlN7Az18/giaK7UrJy/V1bg2bjmHfkpWihPep/M41KTFy3cSNpT8NNPX1cLEFc+1Uz8I0Pi
Rp//fR6nxEgu1syRT4WtPZq7/XtJxiT6L0iROvFQurc/15WVdxZuHvanYZmWMJIEEm7CUTZ6bdeg
DNeWA6g9YDTIFpCEKed/vyWYZhZS+j8lcmUL9as+3sXeu1cepNLR8Yfu0GK5PaLL3IOyBs95XpiU
95BMX4REqbFr/JjFDnV5Kr6EWPKgq/RAsfm394qUSG4eIhQI1gg/12YS9yQUNyn1oYe5CCtTtIRw
yAIxs/tA8DcqZna3R7YWYf7fP32rOhARjDOJAKNQ2KSxj+bYSBH/dpRrC/B/hYBAbZC9Lc4KsiVg
LQpR0JqUXhP1oNRwBPfRuGvblT01r+XlWUErXEewnfyJktT5gPQoGa04zMuTr28DJOeTJznN7MFY
ATlfm7fPYRZfpkP1Lq/rOQwLocnuAnl/e8quBYB6BbMEDSV8rOcp/fRhhkYfCx485ck0a0dKv2Tr
uf48FYupYgeBxjB5RYI2WhwLCWarGnWq6mS0d1ihwLXSD70bk+IrxlYMHyV5343OsBn2Vv0WBupG
tqPY7p2qdTVpS1slXSNdXfl4Z79oeXJkUZnWg0GDQ2j2YizOa9HOgvdO/Ot+AHUyZBcYPtoS8DoX
694XchI9yahPwzYy35L+oVjrGV453M8iLK6SKG0bbEyIoPSjI3bvunkfks9KkY91zdPtxTL/XYsv
CTmVZzktSrQRl5ZTg6gnZZEWzanFYMWh1hjwboiSfRKBofj7UCxKWJyIDdEOXaQVvd6ROQZ1c5p6
yVHlL1JE4WHc3Q5yZR0gRTFn4nT92cSLxU/c0ZyMpjmliGPHKWo4cfzTyMe7si9WssDLssJcMbVm
GyOqVdRRF2dT1NccsbhQnDDqupfq3Wiw+NUXxXgxoB6marSNkQH3BHVfC/ouSNa0nC/Hir4A1XlI
gIA60bg83+gq0tSYiZT1iR8CHvdPIr96gjtgWH97Ti/XCO9mkLkfkqws+cV6xIUjjHB8rk+SgBVF
liPILe+EfK0CeHnUg8xjQFT/Zqf1pdhvg1ODnHVTc8rUyO6l1zw66JMzKvhDjBmUzsPtUV0JRwUM
2ih4ev5Z9mGHRlGaPlYaEmr9q9BuAel1tSO2r5UzleJaK/ZyT6PL959oF53YAbhvEEnNqXz3nxD1
N4LtW5cka9nG/MnPt/N5mMWSlBCgxjNkbE569u8YwYo17qvyu4TZpeeGIamGp9pN9Pv2TF5Zhwo2
G9Sy+Bd7Yh77pwunz+vBElK1Oak7lISe24c18NBl2saoPgVYbGoUO602jgiAaJijO5Ktu8oud8Pt
7XFcWednYeaf8WkcXpxUaYUr8inEJFft7udalFesbKYrC2HGYPNSRpAFFvhiLFKSFsWYe80pKZDP
QGympwDqZaD7nzyjWDndr3yZ2WQFz0kwKJR/FsGajjqvGfbtaYyy3xN6SxGguGqSXK1fexNfSXQR
Q/uA1YIgmqsT57PXjKLeq77cnoKDfywO3b/iHR7Tu+YufmjevW/dyjxeqUCdx1ucSmLqCUMkSu2p
2TYHMo9X9VBs4Ksd0Lf963VxNrJ5lj+tC6kXo6JRRCKp/0Pade3GrSzbLyLAHF6bYYLCUJZHlv1C
yImpyWZOX39X61zcPdNDDLHPhR9sWICKnaqrq1atdXbi+ufi5D+m+N/jUZA9As4LOXIkuJCrFcz0
hkkZwpj+NGZPUXYytPi1MXxJOprNX3MEdU+MkqOj7LOlAKk8+1LG+/vj/OzsEbwHUrecAhr3J/TY
hC9Y5Agc2D3rT45NQQRMRlkjSfygsiAywmXxFlq6jUXmBCTYYYccXOU8buFS+Za89w2CM1FVFs3L
NPS4BZCq7R57jT7aXbtvmxrdMcv3Rd7Sl1k59mBiMJFMAyoHF4HgM1mvtiPQ2v1JnffJ/KesElKx
YGNqVxzzlRHhcTGU4M+386k/0fFhsICwVNzJABmM/EWbdjQ+NOa39PW+Tb5aNzMJ0C32FABhN0E6
U7PCLMBDi22buhrUOSHuV36LjK3yyqodkAuDRxLZSEB9r4/HYjpJQU2tP6WZ8zFCQtFOpJ9F9m3W
txikVn0MRDP+z5TgY/rFoiNQ0/2pChAWdF5nk6oJGAv6kSTUQ3tQ03nT9y3pk5VID0fT1HjLDoCq
UHQRhjhkyiJXGKKTscc0f+r60q9B2IFSjgc8jT8uKIfjG5QhAtnadJbL9nR/MfnIbhbz4guE/SO1
U2OmEE890aEJM7U7G8nWOq6egwsTwjr2me2MJSBVJ2gt+K2SEGd41M2NcXwG4PcGIixh0dczGCFh
RdunP1ow3P/+mSgk9VUQzdekABDpYdhTpI+RRX1HSb7dV3/Yz3JyTfRPQOMSNeDJzf5s4lC2Jli4
TrQoSVncY2vNaukNim+NW/O7vntBm4kWNwB6odtwvYsU8ANaEIWDcLtK9Bwt5lPiNYdf6hT0A8k+
8oP65f6mWT2ZFwb5zy8urlQD21Fq8jEd6WEKZHfUNt50t1U/fmldmBDcdT+mMjSRHX5l6F9p/ZTG
oHxxIThYdUek7g8GNY9l6uroi0Kv1HNuG4+xGRNjag9yhbq+PhBdmokB4Ud73Mi0rISNV98mRD+0
Rjw32hh+7VddjfTEi/mi5Gf0T5LJDOdG3XhRrLoJoH2RcrEAWFFkYW8nbd63mhQPp777Is8Axjjp
U5RyhJb6tExfSiTuF+QAC7ndNYa8n5Jqi/RjbcURPwDWir4OBC3Ck9AE99tsqst4ksaGaPGuVUei
Nb/0LWWWNV/BpVohD4OGI0PEEZYtKIByRxkRpSDNgtT6z6WeN8KutUgAYo5gfgFTEufxu969GnRU
GtXKplO91H4mP1qqP3XhNEVeNflbQsprewVtwWg7xSMNJTXBvxZOL0WqWUwnKR/cMcl2Bvpz4dHr
rnwYMovUYImXZ+/++Vx7C1waFTxuI6EMT4t8wmvtT5IHlgVM1bvJDni43Tf0WecQvC6CSoiUcTQh
oJ/CzhwHMOozE5YsFrtN2rql3ex7ufuK9nkvyn/q5feyI3XanlK0vkKVe2cq36v0g0nDDzO1dwtI
3Mym9CeFupUWBTUEdvvXroawjlxsRfYrmxgYcSQDgMSxrJuXhGIkCTR9sBaFvO+ZZ75DIjKefGem
bkF/dn7xK0UP/B9w1k3Rr6Qmw0Zih0+GOFmX9gU/DQ7sqQXoDHshUw+1Jb3aE9sKtfnmvbEBvhEZ
7hMFKjGDajWpQo26nk4LLgEolP6wtWfT6J4KdkoWm7To92L9X8DlfWsxtiaYb2bROEjhecEacG1k
465PFu2NXteicT7R3hld1Z73MhRU0UmuRV+ldPgpayCvijtpl9Zq7Scy9LB7K/OmRRk35mHljBsg
dQJcHFl35PmFG2qQ8Orpigxfosvfa/ZHdvoQysTuKKHz7YfsbDVIrPgtoB1RpUdtBGkf8fUNAmRD
H7thRumxcpV42uuVP1ijOyWULAmIUeMjoH1z9VHo35raOTUffRwdabbFXHbbCoEhA+4NeQNelbzR
HLHL1qZxu8ynrjxl4ILrE6JqD9awsy1/7oLBcnYVOKjAQH7gPb1yGsjgplX+lEa8sdvXbi00jwI3
gho6lKtkwfUNtmrFvTzPp5Y99BViq8pzBrIAePmsDr71tNjvVrzFuLO2BVG3QfUA8TwgA8IZi6Rl
BilksZwqyLJOUA5OemjlQOlpQakA4EobCUaV5PFCKojBR5azlZBbWQE0YHCeNoi0YgXEPL6Zsqmx
DG051dk38Jo+th+Yooc6c2q3HsEUFVWuJLvVTNAu00j7uAdNVPx7KMvfSf7zvnu+dThgHUT+GKyn
WAe0zF6fR1uboXCuysupnwCnNevlAGaRrYrgrVe9NiJEakpeGgnkH5YT7Y4MzE0VKlz+Jhn2mhVg
1UEcAa4ZXNrClZYMo6E1XSOfjCx2maUSENz8pcPXfz9haHXGugEjjPuau5WLwNbOoB9qSLV8Muf5
YVStlGiF/XLfxkqCCW3vuDXx3kTfliOeC6kBhBI9kfIp6Y/RtIfIWio9ddkzjVpUcjVPc2I30bfa
gtf2AvT0UKEGkI7nw6+HplYZhHoiWIUM5kzASZn7FoDiG3H72jKBJBZkF+gW43yN11aS3DIoPJN8
Yvj9TR7tAN97haD3R5Wk/v15XB3QhSlhQItTUrmjhnxS9MUf5ifIGWwMZssC//nlboD+sVbXOizI
M6CFNSOORjdi+9uLAzmUT6A8KlfYc0JgnWSpajVGIXNMTA4xP7l+YsqyMZAVRBO38p82ZnRDilFB
yoairyycnnIAVZ2DN1FPtKPqlcfuqfxRbZi7nTekpHSkNMBJBcSPiPOxknZQMCj1FEOXoWt2FKrE
99f+dtbwqxFnIKMJtAVgqNcr47SS1GYt1U7yAqwebfwRHX4F8Fn3zdzuZkRSeHDxgjduMLEAMTVI
0bJu0U9zBYYd+dChu2kxjmm+haddMQRfgH4jzh+BZ4ngQy2pUIcxV/RT2dVBZqZhFdl/tRa9JF3x
7f6YVhYHjzgIwoEiFo0qYrUU77eygGyKdcJNSRL5RwVHet/Cym4DgA2YaJQPUfuFmMD16nSzbpRL
x+yTBZxe8djV80sbKfDao0ParC/RBCJ9GOkIxMX05EA/aOMDbmcT6BR4ILS7cF8kVuBStEFOi546
p6R96nsZ6h5PZoMUXrqB/92wI9bepnmI22RInJOUZG6UZmQA1ld1DgP9eX9Gb6NZPiBof2I2UU4X
o8tpltVmHnLnVDlPs3pEooBEINztyw8lVg5oSP9y395tvy/fHvwBjiYN9IhZwgoy0yhzEOxIJyPp
wHer7lvlKLMxbGwZTdqDCyIc8IWhZ/zJWV4WmpBW+l2NGgIZsMcAQpv++7Du+oP4Uly4YsfuVIvK
tnRSX2pKpHejI4eoc+Ov5XF4ap6k4P4ErEw40Fxg4EEVHpIY4oRr4BfnxfEktJjkLdJH3mv7Rqr9
NIKwyggI3iaU+2YvwRA6GhESIHSE/irPI1wM0DbGOFLjmot9vDozBFSkGCnnwZL+jlBOvz+6dVvc
p+FphA2lXtvqmr4pEns0n3vbmI9p257tFmqBTd1YQWZodGMyufO6ehVyShc0CQArj7gYr4Frc00F
TdyuMcCGP3hVD0kBczc0w6tuRm/mkG9Zu0m48F5h3hOC0iTgrLLgSuOq0rsWLDXPvfVuWt+GOn4w
GtJZNajRkbrSbVfvtyb0doSwidgKJxT1Nazj9QhpEzGkY0B50QwLeHDrLkRsuWuGCIlnOhuu4aDJ
7P4a3h5RPk4cCt5ghtqS6MfHvFSqPu/s57oBBTRs7plltjsWy8oe2I4HrY+yxySXul3Oyu8MKQcX
NHQVMZLFfGVODVnINgQaKTpF5kK9etikB7u5pHWU+nCX8XUHr6EImbFGyUnBvmM/Z1KHbmBQksV9
AZqC4nVjKrSbDQZDYCFHZAt3BTqJ6+kvJGWACGoMJv4njPdt6Xbgqx6gqNud0RJD0lft73xATlHv
tjIeN5cphsh51/DARacwGBmuLbeNoydDX4GEP6NjoDRoXETXn70RI942KMAMntIID/FuwHQK4Y7h
xFXUUN15tuTG/DHHPe4aJdGdd0td2p91V8BJz2PsvC9gqKhJH6V5TCT4miqY5hHMJH2aWHSfLGzY
FY09bul4rE0DBHQg5w2tEKQD+c8vnVfcykXPpZ2aJV4eoX3FSKLO425jnVfMmLgB0ZcA0DAKHcI0
mAw8FK0aocnc6qqHBcG/Q5QmB64GWrLEXEy2y63Z9vV8NJ4VDVDp0qxitxuL3pfszPKrXqUQW863
uB9vfA6AnZwIm2cXOV+b4OHaeqpyOcuLU6Gq9EVPE2UXR7R7iWKldZMUvY7oDAKHp13P6MsCM8b9
ibk5aJ/moXbKdSYBPxanPwFHdV8laEOyCscrBzn18yVKkdSs/zUc0oS3sRE5Gij+qpCGuV7puU4p
qMDsJIQ4zPibFgjwh1Rp9nNLZbTPJP3H/aHdPpZhkE8ubxvgz1bhRZ6bpdHTNE5Ds/2lT19HaCyD
YDNIz5UKwbakDiLJlfQtHrKbGxKSx3BZ2GToxoCHFXZanEDIrc7tNCw1vdmrtRoHzdLpfm62FUnn
ckuF4ibeEOwJN/IIRbkKz3aM0nqoxy/QJc3RBGIgR+sWEFW7P6efT/2rCxnWENUA9IzeDrAbiF6r
6xLaIhMdji7E4faOT73BA4GvZ3vUA08oSMwlNxhRFP2u/irCXnGN0h23YNHcivAVnBpTRjiLrlyI
wF9vJUmB+GSPBumwMJCUKyHPmw2gSdGNn+BS/Zknsb0Rh6wsKkI6i3f28EZC8Ziova5LdU9pqKWP
ygLJ7iU8z+0W4dDajr0yIzgDpW51KA0VFMIJ8Q5dYVYZPyhxumO5z+LIpah+95q9rxR749l944UQ
zl2OT4hCoAxGJyuX8lCGuLwxPWT0VE9g0gtRgyIg5Tezyr+/k9aW8NKisJFGKe90HE4aNvOz5DQe
xETjJ6kKGmjN37e0snbIaENJHil9C49XYVItCSqQaqoWod4goT6kuyJ904rxeVFb776llfXDJQNq
UU4khBhLJKmwm8zpFjVn4cwscJcZLuYxnVxIfGVFBoUjt0Q3kZGhKW7DMN/w1wcCKGbgtFCzQLMb
3M/1gRgblqqjtYCyp+1+1JM7L6RF2t4J1MTvioNCa9LIOyWle3OTTe92fq9tCyvp0A5sYLIC29Nr
AppAWu6LPnbnbxtjvIEroeMHD1i+UQ1UDEWe6zJjnZ3lNQslJWwNkNS28W6KHjPnARlj5ETBlBAa
0q/7Vj8f4rcz+49VfnIu4pN5TierZIyFAxxcfm5ejZ/5S3YaHnQPLLUu2wFV/cgC+QGtu6f5sXrO
fLpbQvmL+mXedYFx2Dqqt/7+aho+9+DFBxU8ddD1LQuVTvIk8PIYk+4WzUGRIbSyNC5URr/fn4Nb
53BtUbjRmmTKYnnBxA/tSyzDzS9PZRvUqZeOz9AnRKvF7r7Bm6AEURqwKDhEPGEPGpDrOe+KqhwQ
sbAQ3EDuoEhebKv7otxQ6lmzgssDf3CnIRPInwYXE+m0te3UbKlCLSKIsqQfm/id22wWDzexXyES
iXQWIIzXJqJ4KvFcT+pQisCehCLE4I0QVCWa1mp+V+P/2imXPTZBepVqU/EN/T6F28ZWdbg/oytn
FBVNkFig1/vzUXX9IeUcpYhajCpM9RHvNa52ekQvCSjitwgrVmYV2QHUj0GcjTq5Lawdq1CoRVqu
Clk/k1KewgY4tAyNI/cHxGdOOJZ4OwEpjPsYKQ+xR8TRi9xYhqIO7ZIOQZ3IIKruly0N8ZWdj4ZT
FGXBW4ecoGilTZY6b9K5DlG2DoxoPIKq4iV7kNL5uyLZHzNddnW8cdpua58IMi6N8o+62JfJGM89
s9s6nCV2yLO3ukFWrDkW0kDKZiKW0QMIfpgqt5Skc9yk4f2ZXVtANNliy6KmAIy7cCwG1ZqSYlDq
MOqMoJ86dxh6v5PYxl25aobnWJAaR9FKvLGiBTktp9LrMJFQ0K2Bs5M6O5gr8/f94ay4SyCX/7Ej
3E52khoj8A51aFgHtW7QDP9VKUHZ/sjoCX35G/Au/tvEbWlzqjnenIp+N2Ht4r4v8sRomnBqy+5F
Z5n51rPccVE1hBwVUys/U7Itkrs1NwPQBB4cvFPwlj7Koki11nrRhEaW7OUOh7smhvILudVc+wJ2
Lryv+qXcSXSLu3JlcsH3jbIqAEqofBrC5CqAKNgVWJHCxWDQUbS/DrXNvKnMXww0tKadbbmOhEro
/SW9Pfu8OKDCKN4hyKHwrXVxQHKAEAoqtW04Ww0QEwpN3lrTzF7uW1kJ5rhMKgI6A9kJpHIFT1bW
hSylhY7BFXO+b5PZPBq1k3qaZMSg4pHbL6wep7dM6tG/bfZSkOP9u9/4CH63Xm8ofATyQxCugwYA
KmPXYzVzu8up4rSh1tQqgfY5cm6N86GATviwzEA2WgPnD4mMwmW0Zz6NGwfZ2OxfN3DyFBKyk3hN
ozYDyNb1d7AWVPVImrRhj0yED/BIt1+yot64+NdW9tKKEGkMdoOiVYrkIihoRx9vFpCuzW3n35/U
20PKx4KLl2uegahBsBKhm7tNC8yp0tcPWhdloHIyf2Vqsovj2HATs9+A+Nz6OhgEIQZMArGN83I9
eWqdFprkwKAhz9A2T5RfqhIxtKw31oZXvb3n8SA28QZQAVziaIRrS8hwWmhhbLqwbX4P05sGoc3i
3EQbPnVlAq+s8NfIxQEskfmdtJp1IVJ3UCgBQyFJIFUMlkMQ8ZZ6jraQ0toirBH3BsIRFIVRWsJ9
DEZ5MYM3N+j4c3qjCYGbGd2qqhskyBN94yF840tFM8LY1K4ql6m2AWi3W3BBgQwJutjjnwgiomr7
YiV/5rk9oNOF/cs9ItoVrt1lrCaKVHETOubbmO26+Txlb/f3PfcVl77k0wSfQ0SiKDWIDi3WURmm
bdyGVv5DbSE+DzgptNh9tLOAyxvdNbpBoNu84a0/FaVFs/AcAKtwjgOkvK93S70UTVVFM9y1HmSn
9Kx+N7+mT8Mxeiz/Wm58ZMgYQZXebQ80PmbThksR96qKxgy4LVTIkSziZZ1r6zPUBqMoQlklpcT4
VY7JIbNNr1YMz9SdjdDpBnkuGhO8dUUTNSlipQsdiiRSIIMpAFJ+5Yy2swFiW2SR8vk4TfBOe72c
LNOX1LJN3K5vwBFqWEaU7iLFGXj3eqXSfVS3lu3SPEV3nJlCsNurhlZe9qpJgfPRKrOlbr0My9/7
+0R0IhgFAKBYKaAaURURWbPwrozNji5DqM1DtpNQ/tnlc/KAJqRsH81NuXXHrSwRP9i4apHMA4JB
OHJpxUatoHQM0RmoPqVFJ53bubAOZjomfiQNLdxLtSCxKLeDq+WV5FWVBh5fMxtcPO9Uly3qPqsq
5BolST1kMIbQq9jsuBETEJgXTshoosseURZc+fVWiqVZn0BdPIZZHznEVNmD4TTtd7oozSPVMo1M
SBP6tcnSA5p2lGMDgZINYOTtEeboL15eB/wLt6zg38ux1CrG1DFMR308Iu3zLIFK4V1vqs5PpYmd
+jQ6W7H2rFTDFh/7Zyny+iDzEhI8P7LpeNWK4HeqzhR1dG0Ks1itTw2NpsBQtRnlo2RxEaPIQa6h
JbBXpOHRWSC2axZDsgfMu/KLuBo/MpqVz3mnqW42SqDnpMaIBAYU37SptUg+Qr6RJjX8bNVYR4jk
1WBtGvJn0B+ObufoEcGDCCSzLDJcU56/mOniBIM8xHtpMF8bVg8uGj59CfEhGYsOKlRlyTaenSvX
A6qxoO8FdTOP8UUAXhnnDU3kdAoT52fPVC+eIcaavEFGa2/najhFQGOpAQLBV3zh/WO5ckyuTAs3
BIrE0KOZoapbqsazkUevjam8T07+3A7HXELK/b65m/iXb3eU3nnfOyri4Ka/3u5tBe67SaZTqGQZ
VMl0LwOpLxCyLlU1wqTO1Tp2kCrAVmI92LB9e9lf2xb2uV4OvdVY5RQO1gx1sRqNOYvqDXTXSx9F
ZLmqE3lzCf4Ovc13YxpYsu0CMq3RLejj2qR/vm7ARovOEjF0czJ5GeqpwXpnPUEXqow4YEBP39z+
BeJiI/hYGzWuKHwsMgAoSgszbs1Oq7XDggOWSag9RoayNxqn+ff7CDSPPEej4f2EXpnrdbW1pHDs
zJ5CszBehgTKuzoaBH/rDqhfzhvruDJ9KMLpAHXCX8F38p9fRIrMijsUkcw5TLt6nyYGaey3ej7o
aMyZR4koznI0WudUQkMwQd0ZY52dhDBr31q/SgC/y4bu7n+SGIvDd+OhiqQDilhIzIlzPE9NZFR1
uoRxpON12k8tWHMBP05nXMT3Td0uJ8dLop8Cg8flLb6OHch5auVSLCF0XEeSIvj3I6aV3n0rK0EH
riK4I3DfACiPJIAwx4NRSnHaKGEeD51PadodKllnpLL1cTfOkvoyo3APUug4DuJaszz0xFse2HVt
zxiWYafQyHrMHVYGcVLUTx2jys6SR8tNmh7qkYnSay8OiHw3At6VuBCJErgWA6ledFmI3BpDRWd7
sDMtnOPCQ8ZC9xOvd/7qPTGrwAD92uxmBBqDoMFIPRAslu8LP3cNqbaSiSuu7vpT+EpebFPUxS3J
KPAp5tF0yyDxwuYD6rJBvRXq8FDm+gqF1gfiaIAyuOa9SI+iOWM+Klqphbj+SOHXR8XLgl/aMXoo
3fz1/sZY2emwhRcfXCmobsV2hqVncmwqsNUhvi+rNwiqNs4WfOk2VvwUL+GQWmw/gIOuZw4UqUPS
ZoUWNvkZ/H1BNrc+HSEomWxNHXdLN1OHcM6AdjgvCgiWUk2r7c5kWki/m9Le8uvdnO3KJkBOTTou
zB33hkKKLbLplTOMPKiKhiRgwng69Hp82Zhik6aLETaGeZzrWXcNI3f8f71S8MNc/ZOjdGyR8VxT
x1Sf8sYOO2VoPCvvKJmb5nHp0i1R+ZU9gX33qWgDyiNEstfD0dWBqlOs2mFmSKlnWGnn6b1eeA4D
rc39Qa3MHDpOZQD2QfWGdjLhMpO1tiuSzLJDqdZNSJmoNtQ6py1ltNUBcV8OCkog6EQrltRqXTVJ
dli0WnMYEIWmuEX67FsHSZOX+yO6sYW4l2uzAG+ANArKG9eTZ0lxRauUOmGryuwlj2KmBZIKTXTS
oDlvk0r01hzAMqjpaqAv5ptCiIFStL/ZlWVJiPUpcSCX40Q/LG2EtO9u7Aui5Us414GOPm2zqUnc
RDv8lz9IKEvGG2jlmyooPsDgCgXIYaGubev8cF44SIoMFpu6aDkbp6UnUeTbOHKEvtLHYb+8S/Wu
fbMPpqc8FLZrPrVPmb6bJs8ySBTvbBDKgOOy8t+SoDBI9rKlXsMvuEvP8PlxvMSPEMO6hTjHbJIt
mg7yOarNxkVfaeUy6FqTqkokok7Ad+VLLxNIotX+/R1xI9LOTasorCEjhUofOn+u58VBfagcgfQ/
JxlRXxb7y4TH6sf80zo2+c5RglR3p7/TbqxcDc/85/RrsgUkF3fJ5xeAKwroU1CVIcq6/gIdNY0c
0ujymRp0hIxYAR3CWrHcKhqSw8ZoxSPNbWnw8vgLThFJ6WtbslH3ydQy+ewx8gOC8O+9/6N9r8hx
i5DohpFBtMRHfbHfWsh0g9WpkM8FGTyD5IQR/q/en7x4b+4corvA5hPNCyCAcSxJaOwgrN1/nb2/
G2Ne21yXYxbmN6VWaXZosjm/g2MMH/GkkMMuJIvbeo/HzC3dfxsWiUMXvEzVxejv1v5jsPMs4uEh
79UuH9/gx67rjt4WmdANyY5ok0/CxXRnbQxpQsQL54en4OdP53l3jD1XJq/7rcGJl7hoSLhO09Hq
+6nmhobAWx6qQD+4hTc8eRuu+gb2yg2h1v1ZeYd8kcg1amRFZQ8Ii86MxKn7I2n85tvyJYdaRkRc
NK/03u/sz/2tsrZT/oOhBJUWggVh4WgWMbVpJ/kcGJKrfJEW9/gCoOH/z4iwUqY64BRSGKEHcHU8
OjgVLoAfjnffzA1EnM/f5WCEhaK4WCdVgU+t9YB9o9/1g/2WOS/JqSa15dMH6IVbqUszv7N9aITr
/81GAf8juBx4Py56Hq935MicRivmUTl7oKyISK6TGjhlGtjvz2c3/7dRHh8trwQh0OOBsijzbda1
bY+RPp8lphxY+6AUcnB/QtU1P31pQhhQbeG1vUjafF5eoV7+ln/8CBQSHJoHtDV/6Qhu+Ce8fEry
7O/3L+iD+b1hX3x5iEMU/BjLwTNsZRiifTYavyDej6+pz3a2l+7y8WjCMpzLXoJviXzj9xb2d+3m
uBy9cDZkZRoLio6Rc0WnZ9tk+15qt9oa+AjEMODShnA0QPZuqmNjzWcgbkHp6cvywa7qoI3qr/fn
ctUQGAqAR0NJ76YmazSJAWHobDkryRlZXyhssyXQt7ggtbUVw+MKJRNU80AGJqwY8v1TwexoPr9p
BPeA8j677827935SyNeJFKAKIF/G76nr+xVxIdXy8HpuQ3fLZa/t28uvEFauzq0iazJpPoMIMDGe
JPNhzDZeCmvzeWlCWDiaKpDZKbFwugy+Zmt2wTELlZ3HRd2iBrpJ3/JT4BigUgFE0wTziODWulRT
2VSmyzk7GO/FXnloOpL9LA5FRahO0p/3N8pq2HxhTuxmNerRBtcrJm/oSe8+PIFXY/KC0jswd2e5
j/7o+efv0enbLwRsvv/x+tITZ2Oz3uQ2hCGL1e4R/BGFviTLWZ2fags9vNWLbHsxW8jYK8RoP1J0
OORbyJDPYohwGsHrAhQR3CmURsTsMTIqMdS/7eVcPJtvce0qAWiZmwcQuSwHJJWeMyKBcxlCu2Te
ykl8orFF27x9mKvtokwiNldalFIzq3v5PMQfk/rK6LcUXS5OR/Tlo0jR4jOG4EU6Jrn+2qXDIZMi
aE9COPm9h5Jd0bl2uq8jr+g+6oR5RvwXDAVE3kAf3mi+YV0QJuB5rAHAhmSssBWXxaRqrk/LWX96
elcQUD/gXph+TQHeKxSxCmu88hma0cR9jb2Xt/s7c21XXFr//PlFxDfH4MxDYXI5T+2x/zJapLC+
yVIwaS9p6+H0bVXvb1BtfLi4XIHZkD+7lQVvVjJ7GAbFXM7RRGYrc6fY8aM08uf8GYq+g548Ibt0
lL8Wqq9qm23FK16Md2Q4PCIEMFFM42emnPZJJy3n/tj671PgsXlHJR8JRvfVG0bC/Pvzu7q6lwYF
t7nMQBHYRiyfpxqMYlpMutFlAyN27k0/IYlLbPAtlkCeDL/ieFdVz5JykjTPxPvG3I36rkl9pyf6
5LjxVlqamxZPBwj40b4NZC0Q8UIkYjK0EUlFh09TyA+Qapofbf4vYXCfi40ECV9ztB2LkHtI6GZO
M+AAFkRyyLJ3ztMbPW9M8Uq8jW6Mf4wIOyqnSd+ZKoygquChCOymx2IHx2q6XrAE1WN5MB6D0XRj
1cOGgowSYsjX5Cg/lE9psJWDWN/fYBUAeREI5W+It6HIPajA7crn2NJ/ZT3IA9tDM+a+RP/q0Vdz
DDLpT49ClTKScoso7IbFj883B+ChHxd5WKgnXkfLFiunTAND9HmEfuTUv6cgrZFd2SQ5PfaQ6kZq
gCSlErBkIVL1RrPw/lqsPRfAdQDaHLSRAZMn1nl6ukB5PsFaRNlrb75X1Yu5699skJEkgf5Vf9Wm
GaU62Z3bXZuQpfQ6kC1KW46fu0xxZyM9rIEL4bNCyyOqC6eGWaoAkzDlM5DNmhzWb+gzTw9t4umN
18wbfeV8Tm+NId8EYDX69sTuMstuF+jWxspZsaEnhHOk6aRvN95BK6ERl/P5PyPCJTHXtTplA4w4
7W4y39CFDKR6MbxvLB/Pxd4Zi3hh5kPdqrokYf9Al8FyvnfDW5E9JMmLbTzRyR9GRpTDfZur04c2
ZA5uxAyKRAtsshSJLoly1lTfeR7ijV//SVx5M6R/fr84pC6vh6mXmXrWYggbklbW0xeUKSs1iKEv
wLXfFiidlFm5fChjU7xKUEvRSTzEZe1leCpORHcG3Ex6nILZbZwr6mdGNFEyOnh/+2WfO4+TBqlA
SGwqLcRJ0ZMBGBWqdAaR7brUSBV1nL4LnU6/p4L2PxIQ1Y5kahbcCEgpQafXHumgueC7cFS3jOcc
Jad2VMqdYgxj51Z4ZTBAhvAShkBhYaD2jODELzSqvzGltHVvRom3JQUEcNmumhd0GZmLQZEgrqX3
ZmymKbi/ZqtRAxcW+N9FExEg7cAKyGRg0byuRf7B2hdopoIarzsnpNzdN7b2YkaW8R9jwmmWR22u
JbDcniHP5wWtiwacwxKke/tPoLpQbPiiku55frQD2Use+q8ZoRtgm5vKKnerl18gZL17WZ9No+Z7
VA5tyZdkMrRgl3ysqV+hgCz7U7W3S3Q+NuDeeYcugzeYJZgtXuYkyLsBgOjQoTm5Py9r197lR/Gn
9oWTS5ih1syES6CtD88jLy6Nvqlkq1S5FiVcmhGuFKBul2quYCaeSaY9Wok/ODsNqaai3Tiqq+G6
AcwZYjMAV2Wx48BZzKGkgK3iIjcGN0Va9yF9Gw79roBHzUj9KD/qe3DR7ekxexl/Vi662ZBy3syC
8oLKrcv45zuEmc2rpGRyVCjnAiwdYVd504P9WC7Ed+3m2/1FXMu4ouINqTjgPADGEDNOckKnfmal
cgYowNzFdK+AGUXxnJf4/Rj9ak8Vundf9xtG+Ym5GeCFUWFNo6Uu5tlkyjk5ICxrSWnyKUZ7CUid
TsO5qQKa+/dtrl5gXK4XPNVAWjtCkKbGSWTYXaUg7aUeWen1ra9usdSvnogLG3wrX5yIOK7aolJg
Q9Jc+cUsfbk8M4/Z0EHfiGtXLy0OVQCIBABAkS0Ca1YaLWrtZ5vu0GhsmA8y2wgr+I1+s0YA+oMj
Bt4H9GbXg+nYMmoT3otnxnzQ1aCulMWPlUnk0JgOqbFx9rasCVM3J3FPNQZrqB6ijqmeIp4HyTv3
dYvYa9WfXIyLL+LFIqF7II/VAZZs6kENoUzCGuImw8+s/i/8IwrbFuJh9BYB4XRtCGxHMbphavWc
/gWiKDC7lCjZdyZPRDH/m/vw0pYwKIbU2Fj2jXpeTjKiCSCoJOWXBuiMw1x2ao7VVlplbQNeGuTr
eTGLJjS8gRKDwRwk1Vm514z/4ey7lmPHkW1/ZaLfOYfenDgzERegKydVSaLcC0OW3nt+/V3UzJyu
oniLd6b7aYf2VhJAAkhkrlzrOf66vmOXXOLMxDxnpY7QMBVcmECbWWKM+9d2lz6qnO6vJEAWX0zn
hmb17bzr20HyYEgCuSTjqdQfH11wQ5dvAD5AvP2mF++b+8JvSB/IK36/GMmcG58FF2DP9VpIW/CO
r21HF10mgGnDQUh6SmmQr+zp1aHOAglX66uq5THUqjTjGp06Gy8/MtU23wfZ3cj2NIbedmNXa032
i9cMyihAqgKJBmT15E9n/gLN7iLh44p3Ep+OU3pHVxXdE+0yv+0fYlNKN33tGWqOFoetbI6dft2X
lspwgBgClgZiDw4Ql9kG4auMcbFHkYmraVnfpzkd9J5KhpBtudBi5X0lbnpR145asPJyWkqfX5ie
bRWGH8q6xovVkT7MyJZMEJgGpNwzZNRj02SoC/0milYVd6OcRDtD3/qW3/Es4fE/YzGWuB8pGHBr
6/qULF2If84I5LYvVySUqqRDdpp1UDggyL+e1lqAlvYvOiqB20VD74QLuDTgMUXeu13JOWBbH6zc
17scpP6gO0PWdSVAXsw7TCQg2pSGQcfvbHmHTKpjT+wRi+rcu6vf1HSLEtLJpWstjkuDwuWB8tzU
fQYo7uWg+qGMI6/jOAfQky5qbRfiyT1fGV0b6SXQL0F9jPM1ZsVF74UUF1hkgMnlIGh2aTV3FbYd
chWvbzsBFfONNhjo4Xp0SXI0ovtdtluL7ZfqE2hJA1UtIiYNJZ+ZxVYQWrCrapwTkV25P3RWDJp3
k3q6eHfdDRdPBlTLQISJx+zU3nw5NmCaI98vXM4JhteO+WKUTed9ytUmNXKrBAbf11nWKEsavITd
ruBWLunF9TyzPhsnI1aD5maTdXnXZJb4VnhPkbopPUjVQhp7xdrSCwP9k8gLgWcb6d856LcPKvxo
CHhnsKKR8kNONVKMz0JqcG5DqgiJIqM8pJGdfFSFcS/GRoaMWZbb0gbsA733nXpAeowv19dg2omz
UA+YHdC+4XxUwK07uwCrES0WmcoNjoZX/FgEphav1V2XduiFjdk91wxJK/MpbDCVaHZMYoqMuJcr
p2vsvjyE3qFndL9UKXpwTOh/Qnd+Ze5Xv2C2ddNy4JsxQuE7G4ygai2oH0NaVjR6RGccs6tdb9cW
aChwa1J1vSlqyaaoVvBrizONjmEoBqJ78FezOchaqr7p2cEZhPa1R/8AE4Yri/mLGQnJAuin/Wlj
FneqSpYrxYiZHqzBAn3ext9UxuutR/C/VZP+DtmljXgrk5ftfUPWUsBLBQeYB5MY0As/+/pyP4eN
xPVxjwr78+H13SNTU11i1XZELVT2Hdy7pINujW+d1vhIFi60c8PzQt9QA6gBRcrBaUarkm+U5q1L
n2N55eW1ZmW2V9RszLq2hBehPxhSY0VzrBIVLcjIubFovb6+Mf8fkznR9wKUO7U8XU5m7v9rMhta
64fDbWpWVmCM5I5gNl/QnrcpzPvTZ74SLi25KR5+U8cNrm/Qa16aDXtWGlqI2DqcvI28O15OVzbj
z0E3P3LOLMyDe07owxJZLVRlCXRc1QPoNIHlu32Ac8YkfNQO2qGnNflIaA+/hYyKDoGTjU8fUFf5
eiLMtrYkylGk1yk6uFbZRX+yvte+b7bMTFxLXhrg+4C2Q34RWb/YDM3Myg7u0d0k1DJunNCIzNJK
zNhA/pZ2hDFTiqDjugss3cR4Pf7vWsyR0onaacA9jKMDwKFIoSjzmurZYbwZwv/E2c4tzQ5IWSm5
qtBQCE4w5GqadAxZ3fh6S4DKefFQpLxHlNjtUmtN2O4nGLw235NHnr0PIpwmiSb/2H59GGEbXQnE
3yQEYQfBovfk+NGY0KMgtf21f8pJSe6R6qXxwdOr3SpMaPGyQAUHHSGT5jpYVS6/RxQrAapX44C5
KB/QU5edVL0rb0ThPuE4iGumjQoVZapsVlZ7oQAyNRb8r91ZNJTKUqOi5RXYISsB0qb6QoMnTUx7
ZYMvPTsv7EzH3Nl8t0EndF4EOxGpTXarQ26POh35XBnO0mkJeXeQZKAQiXfXbDitKwR8IXcszEgf
t7cPhbXxCBvq42MGVU9iuzcrr63F7XJucTaw0UPNgOtgsciPKRiWC5F2MdKJG0lv9/5Bk27cNdjQ
4mQiogMeHW3D2q/eEwZKyIXYAwt5aHWk/l6DyPI2mkyaiKrGyowuOci5rdlLJ0BeWOWjAc+2hhye
O1XPqDIedENqVyz91FDmWxLdECgpwhshCDM7DlR/cLWi4wCyRk9jYxXKXsMu5LbJxiJ3HhmJWZn0
Oz2oHomt0054eBRvHjU9q3AUrq3qtN1+f8tPcXnqnZ/f7WE1jiknYtSH8Nk7KZTbUqhXw4O+sflX
nPanrfyasdnZ3ymx23nltJy70Xx/NV8bq7PUrQnXvbvTaEvi3fHhy3gy3gr6VFq9E1MblKy6d7/+
3vzVnDZFc0jAQoIArz9wP812UNerUQwBYc6pWzHdDVGil1qMHlPAdowK0PqtxDe+ro1ouWYZcNZq
LmSNo1TOHgM5ZTcSSnMWekeVmzYLYvyzvLOEUVRuK/xHgsbTVk6wxZBFRf8L3sZgzMZnX54szBig
R55xp7yC7qJ/j4gddVk9tHXcjdrmlL1/M7q9kzYNUeka3GUhuQvWbOAeUMEB3GOOti7SXPW7DBn4
ajRG7l3gHgbGhGSpNNDr+3DN0OSwZ+enik4z30Wy32kV51VEg2jQnnJMKHr/rxtaDOfPhzSbz1AW
MgwJaRQlJfrzDvEIaM47o3zxVSIZyKmAVyk6qjso8jDk0368bn4p9aCCMWNip4F4xK/lTMpW8+IE
5vPSo7FykIQvEe3OTQDdQubbZUrKgjWjBYGHTKp8y3lGJI4P1z9i0aeQHwBdCMrWQM/ODvU6zUFI
HdWck3pWtBuJ9vZUmVbtkaNlGN7LzXZ7Ul5w6nCrfJYLFxgIrdAaih5lJF/mkbCaMIIylkAPNtuI
HJB26QxITkTHEgmmk3BsyEq4t7TcYH6HTgJEQWSwWc2Wu4/UWAym+d4J6D/uyVP5naLJIyc3BKWQ
lGp6gRZNYfNo29cneYrpZ6ceqAenhwbwbRq6ai49uuhx/gglzzppZ2rpa+F91N0+hlQCAPZCqLf8
Wn1kGsk1g7MtBD17Se2RaHPCDy47KFypy+oa2m9hm+Khja68iQdVxoF0OaiEZxk5K2AjaQ9Da4w0
GPW0XuNiWLMyc09RzipIA8HKWIFG5jY4RTZrQEjig9c8IuqyjTvRTrpHNjdW3GVpe06ZBKToQE4/
6aZfDjCQfWiEtDht1TQgnnqvcfssMZLIALKk6Bsdgg+k/1JkUFbQuHKy9+tOs4C3wuEAbbSpwQVR
61zrMshFLmnHmgd4lD8pHxMUIzIsDjoJz25AbKAQKsM1xuN1swuAiEuzs3UdRZ9J1Qxm0/IkD57O
p0DVHTRT7eyyJSoodnLF1HR8QuK/SXcs8hySLu7bRy3Si3IlOvl9RuBj0CEJ4jtQo4FD8HINWq+r
IrxleYR/G8ge79aKNtO/v9wol79/tlGQQhe6GNpvDvCSRFY24GanSC1SadylJSQoGMpWBy3UwWeQ
jYe6XfOx3xv10v5sspGE6FuQpPMAbpPsqQfn7YMb6W5yF7lv41sk34LwQvnMyEAAYL2+0Auh9aXt
2dbKlaEVCgljj2OKmlVb5YTJjv1TUdklgNKGWK2VEqYA+tdsT42uqFwAxDjvnmr4eoikArl2Ae3P
gGuybaIQBfztIog9ZPE+cnn2vqmCFvSl4wg1xtSXBBKXkSwTsWCBLWwTSRhMcHcFuzGJ8hwU713/
Ho3d8JaxyfgJMooiMa5P1O8jCPN09tWzZwEY+GI0WwMhVIo+YSvZFgDcjvyd1Fc0VOMVawseMXHV
AhA4gT2Fn1U7i344rs7VDN1STiA9icVGDR+SNWb139cRmutBGADssizh3p05fROrnZAO7YSBAfMC
+KWGotowfqQr+aMQQ1gcPIPZWgpk+qWztQcfBzAVEz8tYFKzWYRUs9aAOgkgkagMLSi3v4FVgFmJ
6LiF8wKicqipgNeGU9k5rVXaiYnnBj7vyBXw/fG2KkkgHhofko6xa7ZtAdL6coS8mRkkz+AdaZJT
koJIM/xYw1YtFF+Q3wNxpTApnODZPK3C2UJ6EGWWozbhHfeQP0DbUZeMTbDNd5VuQEvcSEUiPFx3
1IUSNExOkG+0LeHSmKcEGF8dGlZCqW44ZaRCbjihos7d9PQGhO//QfyGLPREug6aRXTK//RNnw0Q
jyZFQds6QAQxbiLAGPNP9o2nCQ2oyhHXJw00hUl+1z2tEQIsvNxQjcTMAnEEaRf0CV/ObTDIjMsg
+HD8jKCOBdEl293UO+WmRvJ2Vxvbr2ID3L2Dp+Pm+hwvHGHnludcBOjLTGKPzwWHa0FWlltsR5IO
0E0DGjmuv3IWrI2Tn4UgDBS1M4bBONnvXC9uBH3jbROKdlD3tjRE9Ie5SCBCwccnxVo9bXErnc3x
z8PhfHnVUUzcCLbzY1+Txkp1byeg6Y6yvkGZjjQ7zC8FnfXaHv6dhrlY3Hm0XCOCbyIFhpVcj95E
Gt9K/V6i7AMCjDhcCTCWbkHklUD7hNQgusWUmSulNZJrqtYDodLv+pa2Gvn0JDPXdICjO/9trNYg
MUsH/JnBuaIjP4IQyW9bXLtA8A+k5wmPOHaPHndp2+3f3KdtjDfI2ut9zerMk5Do7uuih1UI7rEp
rRqrkf+jkYE3QsZzDtyr8yOe6fimjkIBeBv+sWbEjcCNes2FROKdQiAqs0lY9ZVLvyvXjHmTD23G
tbtqxX2m9ZrdM+BJmqCmuEU5br6eMSS8czZIBQfiypv4vdl4JuZzLXbir1uZL2IONnc0IMKKeEiI
+NrrjcW9Fs/ZBmX8tQT+wrsV9z0erj8M81Of3eVpN9S4ZmL5Z0h6Yos1QnLa36kPH92H+uHwROOI
vOMP4y06fn1TyIl4l6699hbOvYtvmIKks9Ogr0YpyiR8Q4T+G40GwRGERhnp3v1sZQEX3l2Xw51F
CkHMhkozDfd2JPKn5VnkCWKk35mh2dVaN8nCtoA0GEBTE3n/lI69HBZTDm7YT7YOkvG56iXLvx1v
OHCTAqj4A1k4m7SGl71MEzLBKc30gadmYt8FVqWzppG9wE3061cTJyw5JR5L/zI3fc6ZuTJSIDOu
TmtESrP67iwAq3Edghh8f9/Y7Sp54OImgKaXgtS8xAIwe2kPUudFHqWN4LhJSLptKxi8egjfgxM4
XIh4bMs7dtxX6Rqr/AIhCxxEY5EyAhnaRPN2abcJkUwDxxbv6M/8FlJu6DS88UnvdPdIHJ3W8DoL
ILMpR4VbABR3LCKdWbhcq1Ez+HUOYEli5KwOpne3CfSYjdHEGBlerOqpG2MO9nkekC6Htplw4hQE
YH4H3WGHi3f+uI0znlaZXU8SzvuI1xX/vuOoWFL5VfDxvNTZ9jNGHWWNCm9xsiCFhvgMZW5kuWeT
5YMyNe+khncedUict/Ymoq3N4nDEC69A++kdv9MrBfliMOpc98cFghdM3Jnp2UYOu0KKEg93znDi
Tyj26bXunlpdIxJ0s5/Y0jBekHujYkBeXqyb9mCnq53tSyHx9BAATz9o6Hg8DS59ZeLBQn4F1zsE
KpDFyajLkZqiIfTU/Qdv+QtTs5mW3QA44RGmHnX9WdwWHonAfnhgEaDZtriCdvmRpZjfc6AmAOUx
qPnxnppZQ/ZN8coIV6v0XL2xj8qu19sH4SYyHhRq7TlwyPjEP5XO/b3gOCUhxlNq7wnyufcnz1w5
eRZeXRBA+fNbZgut9APo7hgVcGx0moKTyZRELLe4lrFYuoNAfI7WfmDnWHQaX65lKxVKNKij4NTS
XaiRJLU8o0domBpB5Fz33aXIG0zcf9qaXQwD0/PukLE4ukH/SrR7kY7vgcMYg7lP31Sy3do5/aYr
VpdybxdWZydqi2pHFXa84EwlgIFwe3crb9sHIutHY78vCW++jSP1bYlWn9cHvHRVgdAGWQFw2CMd
PZvbwK3TsYlkvDRUiIF4pLsPu5frJpa8BOTPSGhO+gLSz4P5/HoaAy7gKwwuHgDK1SC22uzDZOuv
RPQLPWXTswVsGj/6XGC3vnQTvvZUJWEwlA7tZMOj94Te4WMFRobWJiTZf8BB8ST+aMkXY7wLFfEH
i1uZTXlpOs+/YfaqqCTR97hAFZxMyhi0NUVVLFmpMGpPWuEXTh1lw4MH+b0v2dXkRs8aF+3iIuMr
h94b0QuoFW2dGHUHKUF0iBQDiI4jhBhgzYzYdz4RAczJWhSVSFEwlUQFj/Gx3UM3ReMtF0IUhPWk
9COWxSQ2ZTcBKyTTvI9oObkZ/CZvSVeOzQvw+M1m5Pqm0BONkRyFr+SHLE/jI5+VLVIWNZ8XNB1A
5kSFVBY8owKiCaTkqT+8hJlSIlfK5bnNiAkCs1rRADj3Q/UAjYzYzmNltP1c9j55iOp4tBEl6B+l
dcqRMWnrrZryzCbOUyiHxFyutBRk6E2KfvmY7Yy0RB8mAZcAoNOpX76xcVeyRO66xqXo1I3eE0wV
qPtZjl1jwF68Mf5cOnkO3u6CFp2d0H50wodCBchZgt4y+NYywmz8nWtoIFj1zes7YzHkPbc5P21U
uRpSlFwdfy9T//421L0TZ3EghoihNCatbMSFmh92CCrI6KDGbv/VMYCW1FQLUxfeafh7vTUPh8gu
AEzKyLN0Cwq0tyynYqHLMaVMZukrt8XyaGXkNlFTmfg7ZptDEiGTLfeJ6Iit3jKnETyLjyIahUrC
buBTigDGIiiz9zfDGjZu+s3zSxPaHP+yPL9BvIxP8lEKREd75nMaEaG0+GyftVbVHlfCgcUTALEF
BLlwpoIJ9vIUQk9oUkIaTMSD+1kbDk0L0MBK9WL5pDuzIV7aSPKBDyQIEOB9cdiBXQSkQb5+9+Wa
3r6lxNja99+2snlUV9+/i4MDZFIE2zPgqD/H39lRzggjM3DeKDq7AGaub4YpcPm1Rme/exaxNUgd
K8L0uwfH2Do+AIDXf//yBj8zMIucFKkPZS2HARVSB5YPYOFz1qKkB3mqXsnJKJyyRiZatu/qlaDt
J9q8NrbZ1VQoCRywgOnMOBxeb02gtUhXAO8DusH9vtjc3Gx5ot8rIfH0tWtxKXqaYK7/WrPZruu9
MA89nxWntoPD8P2K9wjomNEgtLmLd1b+/fSSPNxsHSBITjZyCP/Rpv/T/ByVynA5K3Qhht4+c/vb
6QHg6ncKHW7va6AfrXDFixYPGTzYEPfjeQqQ/Wyq+zGrOC7AkRoB7XgYaCLptTE8bEG08+muETou
ze25sdncan0XeuMgIY0ADeCtQuM7m3tZcdvpDpj7DtYOJ4oEWkzQHV5u9rSNvNptYhGpCjPfsSa1
T592s/ZmW8oh4EmPfIX0Q/c8j0CxL1RQBotOAJXJb/O9IKAHz8i7trvdvLSGf6eW+g0EOojTOpF+
f32MSxEigH7oaGI1ScMXXA4xVppEKFpedEL5vRjehuwhYd4G3rhuZQEQi7j+zMxsjIwgpLFcCTi9
nqdT06ct1D6IWpD3B6jwYT+IhOyZk0q6Pa2pHIG9MjAHwuiaDvKuBhWH6x+06D3AhgA1ygFRMb8P
c58vWH5QRId9ZW7jzpKbDVQn0EEhr9T2lw3JICUHzfUUiV/Or8IXnJapvuTUuiqbwjvr2mlqtJGd
a9/XhyQs+hHqXpKsgdwE5NCXphjPY/IkganMqAyFMPejOQo03rwezIDk92ja/fKm5FRMuFP8baQk
egCXZnJEV3Kgg9vPuf49S9WMSTYXHP0CEn0glr38HjdhNM7z4Vr6oaOHcp8RlPVp+RTvkr209WXa
0LUdyy/dZOc2Z9ezKrk+U8ewiUAD2Q/wb02Muv29CTcj1gfZG3VBDXviYD3pjysDXlqASSdwovEA
a7E6Oy6qWpyYDnDeMvd5rJlC/Kz6dwJ4gvrUAPFZCG1JtbAQfjHw7rUk/OIde259dseKQTtmojpM
Qz/o0Lt6Uli0/hI1pN+gv7NXxjo50/xoRFQgTzhh5MfnGbpRdXuOCWTRSdAOU28Kyytp6it6FLbo
C1f1PtRr/+O60cW7/NzoFCOdxUANZN6rHOEtYvbHZ/cAKBc53FZk89Udj8enbL8X6A21bfq4dlws
uBU4A4APQPwOojV5toujInRDuUokh/8GSUmHNK8Ospqesa4PcCHGuzAz2zGZ6MVR3ec4LKQxt8ZQ
xZwyQUgHFxWI66aWsi2AdiOSBY8gB9aF6eA6m0tPjnIovRaSg1wkmShT76yjRUvik3vgWVe2xrTt
LrwFlxusYV9AXh6XzOyWiUa26GLJ65xUjT3dbzCwpvOblVvmd+J1MqOAGx/nzpT+n23ADpl4qfTU
1ulvoxtOF+zkgLT4F/i6rIBKh6faEPVK19rTyvC0X7thZni296RAClMw2nSOJ9+45Y65rzdCsgl8
E6jWtn5T+M9koD6V92i6yczIN9+1t1g0EjzPtRe+qkitJ3eFHhwKZ2g2UfAEfoqYp/Het0qXVFAu
iyq9QthseA/ZbRZTKEE5XPikJtSHzgop49s+t6SCgqZfrOz8Xi6OJVcT6HgODAnt9K0AB0qlmR6P
d65o52jz3QYAgYb7hNM7Xk9ohBolSYHwk1SjEwBH4WsS3fRT9/6hkBKCxiAU22vmCWwmyAtAVeQg
vofVamv7tJV+ucrZGs78UnMDFKNVpXUkNPQ/VgXkkMCHvOfA5oePUU4SY1S+od5d3w6/rumfBURN
ikMhXBPU+b0R+UOrTAvImf6tglyV65E1Lrs1G7PTq81Q3C9z2NiJFrrf8h2/tqeX3fDPUcz8v+/z
QS08bDOw1evpbQ2owmMEFyHFzn27PmG/sTazGZu5fDcUqdRyky2CZkEps4XYkE43LskJRwuz23H0
XktW2hUXpxAQGLyBEbyBNP/y0EoGuYBiagSjddWYjRtD0YOLeiPrNmUCxFFf94+pz64xVv3GhU6D
RTEDvc44xoClmtnNwkRJWyxdGL6yI/rVeHTD3KQBN+GJK5YIoJzsLfkz4Pf5F3tbqjp0BYjYHK9P
+q9cyuwzZnMO3OSQsmnYTdX+1GRQBi8xZNcIUM8pbhNFMK/b+6mW/tqMZ+OebcZQykaxrzHfYmHW
PpE0SAYE4aYU9fojk4gyQkEgA+cblY9qYCSbSLGzD+6r7XQfT2yD/eSAIsyern/V6mrMnn6VHzSZ
EsST62WxHTV3Ekf9dy9/0GiSEXHTPHfBPsKUpKSS9YjZBcPKcfG7zoaVUMDOgFAPyh0orl46RMon
VZPkUudU8i6QkSM+pkdNoHWGI/dFclPS21JK4k0hQVwBLSMh0e644KkXzEHFyW70aH6RkMvtiBBa
QneQxY20irNZOkqne3BisEQQPs/+Q5y+E/lUxkeWRIYEKBZQPqXiRq4tr7fiYBtJr5V2lIT7lQVa
uu5BgTAxZQgKi5fP5ewIeFVWjFz3kO/Yc8FdNfZ07ME/XQTHUHjtZRaUPtuSNzk3NBiovsnaa9ms
IF/nTwE0OUKgQEWv3o+4LcTfLj8iYlylkho0WT2L1jM8RA2J+oKHpZVZiRU0FEi1wY5MtIEc3Dsg
q3T5kAJKIv38f31CpuPhbBv9+pTZfDCAlAHNP7IOC1i7EHUkYm8A5naTlTHP3wBzQ9zsfBRAwdBG
DAyVYDgMuM/ePapFTsBtZ0ilZNYJTXZCU4Ms53Vo0pXTYnY6/TI+C/K8YGzFrGJZp84esjc3uR/Z
bdDaAadztSkzK8m12VXwy9rk/GfxK8cyas0MWN4IxRwo33YddHMaPSlvk2itt2N1Xmfb3Y01ts8k
tGGmG9bwKrNg7bShPQh3QrR1C6ktGZCoJNe95me15m4DvAWIFSBvrUJvdzbEoByUkcdqohzaqhb0
WcwQfNqQiwD6kntfY7hZHOVEaYSjAso7gHle2mtCFqyogOI7oWhIMYUWebjRBLsYjggi/fi70qwS
Ny7nfqwMdGktcb1CzUoEGw3wu5eGx6hQQndA+5nQ+O6j3Ayd1fOoqGWpB3H2xB9eh6BNHhlVCDcc
qwx2wgxow4uzl2QsvyMu6axKEbNTDCzc7ZjxwC2x0ls+hJl9/UuXNjIK4ehkglyrqM2xzn3C+lns
4kODymxwG/qclemCuqZRNU+X/Tj3FGkAQSJPWKlZONq2btWhnAFC0FJHnYiGR7B0HpOTbISfnVWD
554xJGOvmMEGqlV6smHNAqUykJueIl3bQLUA8XpgMmsB5rSF5x55/l1zD8k43hUEfJfCf8lJbLdm
XQVGj7SO570qHZ4xQkqlf1j9r4/+v72v7PiP31/9/X/w548sH8oARHKzP/79/zRVXb7FwVv6F9KU
X2/NX7Lvv9zXb3VQ1cFH9T/TL/vff/z3yz/id/3Tlv5Wv138wUjroB5OzVc53H1VTVz/fAW+avqb
/78//MvXz295GPKvv/3xkTVpPf02L8jSP/75o83n3/6YHtj/df7r//mzm7cE/8wqv74+vuZ//+ut
qv/2B6/9FZrE6FeEbhlez5AJ++Mv3df0E077K3RcQMTPQyUQO3bqTk2zsvb/9ofI/VUR0WuL3AzI
nQAXx56qsmb6kSD+FVVA8OMgTYjOVsiW//Gv77pYjD8X5y9pkxyzIK0r2Lx8dECqfaJFkRSkyVFy
Azp95hPg2g1SRpYY4mZDtnV7ebzV2MK3mV6rDX4smxtR6dBO6gmMVTdNYAdtJq3sy8nGn375j29Q
ADuYwE9o7v7ZT2eXQQ9JayEpC48OjcjZGdINNwrHlLt8ENWVPYDJ/mVq4q2CAumEwp9nWfsExf+W
1RhSKrmi13wBt0+LCiTDZ+v/z3k+n9cZpwjGBLgdKP3x2plyJ1jFy0Mxql21U1mMKetdyWjGrLch
41gEVly38k0H/RCRSG4BpZQiDdSaskMiM5tCaYYPSRrCQ9t7jOOxsSzoglzmBVVHWXuIBq7n7K5N
EREVXS2MAGhxPhIQblshjlXaKDJYpkC7/9AJAWLoSM5f+oCXDPDwpIERdeVQ6IIX1iGBhJdiVH3n
paQNoyqjvqoEYHobwJdjjGrjIhXoyfmuTGtxNEsmCd0p7QPO25Idc3GrBMy/KQ77M2s4NNFwClUC
HKNzKEEv8JBdZVgwpHv9h1z0num2TLRW6Zr72z8kJSfuPRlVIRQRLtemKJqOD5jIo4pXcTbjid1u
cHuRDtgtjtYKpcEx0lADgJ2FtuZx3G2nJh4NygRdMVyNMAWNQrRWc450LbxpxXcuryn0FKN7D0lK
cJ2Cp4JFp9Tl55U8er3iHJ83Vryq55UcsSRn2NYsipI1/DhkHq476wxF9WMRRxTCFFHAJkSm9NJi
n/RSILgIE/isDRwuiZB29tkxsb0sLj68SMxHkopt8qTwPuCagto272jUlgODCwOwEyud5G/5Gnq4
ZhslskTjUmRCGsb58Ka6I+9bOWgiQMtcVb5G2Dwv1H9/zkRc6SySlIBH4E13OYJmTMM6GkFI5rOJ
M5ZxbQXgKNebWjzkvPZ5fb5++w/yTLhI0Qymoj4yfyDhzZPGo6CABj0S3IMrjqKVpPFwmzKusJIy
EXl8+PnZCGdA78ME4APETEAK43JgfupGjNwwLknbgM2MJM61wGyxww0p4pjBLlQZZG2uxlUhGSTR
+xohjn3svUFVaJLmHHjXY48tzF5mQnXD+X7kVFqvHOVQ8SUqoV2FJ2zdRpLOijGAtaw2xDdpy/df
bNsr0EBluXIjKknQUwB92mMm5aVIWqH3Y6Pl+ZpBertiB9olbcGQzEv5Yy0Co3WLH8qnDjXe915S
YzzsayYH1/HUA5x4FU4ryNaOiDwCn72p4Ci+3fpI4VnXl2qG3PlxbVy9Kl76EI3ScMNczl+kagU/
ylBuEf3MheAOnyclUfke6C+1byUnzeLyOe5jxqoGYfgYq1q2xpbLfaMA+u+21Ibws48rpAOCRijf
y0xzn6sklY9yEcpHRQYRBprhuog347YbPvsRaq7AmKnRWsZu2oNzR8DJOJEfoPlGmffi12jqbKFm
iQslRT7LlIa03QmMm+ke1F2hducryOMBs2/VUlHrlcj1JJYYKPzJhUvHNg1jsMe2EJPh1cYR5FzQ
Owb3DwR9Im6Ne3p+y05Oe/6tsxPMVUs03E0HbBgJnc6FLp4jlRIa19f2V+yCkxKRkKwBkcUKU1fb
5dpW5dC2fpxDFB6PjPdCFiDe6+fDjSj5npOBxDmlqI9zuAvjvgA1F9MHOqji/r283uRi+AwwYuK0
xqdo8vQ+Ogtf8qCXPbfIPMqBGxOktWl3V46lt8n7TtknErrd+DJldejdCApNVbk8Xp+H3/cFwkAV
z8yp7x4Pv9lsK4UrMY2ImIbxxwb9ZmGxlzLkDcQhjVLCppxM/32DsohIFoyqKgvV38sB92PatgJb
QYYJMH+wBGeyXctFCYaIikNGU0lW7qff7gTEFG5DSNmiKxRojkt7NVzHbwagXrq4aPWca9GOBa7X
lStk0YoElK2EKh622HTqny1j3GtaGXcYlV9qol11bDkdfspKrLtoBY1WyBghSAAL1aWVTk0VddAw
Fk0rBioxUaEzLExdX6ElK5MsM3pbITYE57i0krg4qlsRmd2oYEZdLEbIF9beWuf1ohWAW3CSg2wB
StOXViRIqLGARiKOypsY3XiQVLe7uunvrg9m2j+XJx8ksrAqPF7tcIE52gNpjUCSAZilaGEBH6eA
NGyOv2pFYSRvsJ2GRy0UgUaIUmHthPl9+07JFLzMJhlhJHNmnocdLBSli4MM9RLBYOsx+7+UXVlz
nDi7/kVUIXbdAt12e4tjO3acGyrOAgiEJLQg+PXn6Zybz+1UuqamamqqZiY0Qnr1Ls/yZFRg92O3
Tjux0bUSg9mqzaAdZ5MfeqRPSIigvNT051hex8U8WQX4TENu6lhDYpZxcuhSCPv2XWL742LL760S
ebnGibyEyKQ/05w7ab4eI1qCSSyOeHzkvEPL+P2HzfoWilOYd5Wi3+gzTjuFLQKzLq9QRiRJlU3w
rN33SxhepTN8luHbxZobHosGQiOt7Z6lWfLmE8ef8uATy32JPDwN9nBJGcbaznZDUN56NDQh8sqm
MnErsKwBGRpdaus1NFDnEOLYNhFYx5HR7EKHc3yZFO6suuLHdUXXKoX/WYgmM1Lg4xb4n2PvjzO9
tYkoXG6QYk9tTKqgNfZyizN+5lR+DNTAaCGXA90eMBNgl94/CpXD6BMC49aAy/DXIlZzE5h2QBlK
fws1nRPV/vhmUD2FhiIIO5h0AHnx/nE05TzeFjxuXbeiZMFxAmsMI2Wg0YY7Ez3/gADe70+8FOBC
EGo+irSdwme4y5tk0AxWCdG8lTLMpytTQIRpk9ARaLYp3C9jnD/D8DR6sJrOhzAewA0j6XD4r+EC
Fr1wOqDoJAC6RE8+aOyK3kHgvSlzyFS/RBBEuej9XIhSzSoGGi1utsM4humO9Dw9k65/XPJjXAe/
CLEd9eupePGwQoGGWyy5kUNSsQ1Fvu5nVXUBfCT+/Zqnwfd4MBMMZ9LkyLrBX++/rm14N+iA2Yoz
+4NMSVA3edSeSZ9P3wcWVJB7PQqmQ1cDij4nDwFGQxJlwWxgGBbetRtz+9V3wY2LU3HmUSekXTSP
j89AM+yo9A1ZrVNzYzakAJuLUFYSdIeuDHLaXKxNjNaUW71fyiwGTeLSjWvYH4JsWpDcxVMA5Xzn
SVq3rKCgAJku05XHzrKVnCd1o8xAZQnJE5d/RtxJbT2lYxpWBsicFzfSCdqBMwY8961VA7ARgoOS
+F8/FN4LQ2fIt5AwzT+8V5LIlm8BJNFgVHXpgwCyhA6GZf9+ysmw98/yQcM7hhwhmorH8PJ+P6wd
+jl2nE2VTk69+rFjrEQPKmAo/dLlk2MpL6qQOvtowDBFPHcBQkE3dvprPHIYMa5QFoPoB+z41i5l
YK5ktJJLIgtYqwlIqwVdb8ZKJQuAwcHEp6WWtpmhdwt0qCnzeZFDZQMO0OK/3+xDmo+NAX/MHM0a
BOjjVPL9m9GlN5tibK7MyJ4I5fN3vQBvnqx9fpXoBBexT6MHL3n/1HRO3WRQmzijqvXxsOG44Zjh
+cAQ4HC//wmWj7kbm1hWS+PGfd80EtFja8/cD395CpLCY4Zz5OHHp5GrdYaxRUymIqqDU1oUpQfX
uHB3Zj2PP/Z/IzUarABFR8gNYyRtmKW8f5lhc0jgiZ8rpBTLi8o5/W37fLzsVVM82T6GeQAsKvyO
9rR7a6AtWE+QagfdxW72rCbKMRN9/2OOdyHujBxNcAi/nBRPHeF0A/rKV3EECaeyMlvpMNRFxnXm
gPxlGyGM4W7CUBt0PYiUvX9tueaOt8GIbhUVKXyUk3TjZTal6DbqucuHaungc1fNeTKtOxnZjNWZ
5Xl0H9o2evr3N/jwpZFnZKhmsLOhToA9/f63hPHMJeshJGRM099kuPtrdHDd/t9P+aN28m5x8QDc
EfD9Qasb/b2TxV2R0AJqIaaqGKKplIAT7tFpmX+mPIoqtOXo7eSnvNrmbi4bKQAV88sCmTLw5YYS
HYRgn3nX1oMn4mINTV5UWxNs191Eu6txzGFbCTvXxyRbl10LwYX63z//uA8//HpAoYHep2iJnnoW
9SLSxRQqjKSSNUEDuwNSpxFdpVN9rn14ogSA6IkeG3quKDKQwsBa8mRzeN010CqFTES0NBOGkynG
IlWLMR4ts7a3v3Wean+B22iUdR/20TVmJARdNSR7Be6bsH9OwbuPce8H9kxOAUrp6UJAQhS3MCSK
cGY/KnRYbolpWz7ikzFYuEfNBq7fRMeN7P24pP0OhUDxOZ4aNpcJYv4rM5MZymHIg1feY8hurIhe
kiljj3xYZ0z8pvHLaCMo8NDALi8k1P4Jj2+eGvCQhzqeV3KLCW4sSiTGWV/6JA6ekkYH7b3QwwrJ
T9BFBe6CmBVX6eLTW0gux9+GngS/eTyPqnJRaqElVDTNs1mFH8oIxMWDJob+QBJcSNwpiY93HTRz
irLlIo6rgnZ5AikApJaAlHD2hpy9uGow8FjLNRIECR0aWr/6SC2PGzNJs0vCFlCuRaVClnHvzdeF
Lu22n/IOkpGpXhxazaSD8E44ooEdZXPu9kSt6Q+V09HUa1H0tmboDmb7KV1DNPcFHQGOEoUPsctw
Kd54F479oeBr+i3tluXYYuum5wRDiQ4WcVnorqBICsSCi44HhznTyIvIdSBKMUUByfRumIFrilD2
1w1ayV/0NK3BRc+YfLCxmL80tlVDuWHmNpeoKpEXiAbgtMH35jlG9Je1K/TwS0aL+QYVZHYjGsgk
VG1oi67O+Db9CCHHsYv4ytdD0mI8izgtMl3PDNqCNJ6or5QQwS9lAuWruZ+254AFIybzrg2ig04j
DDSGaXRNGemx6PfGiS0AuWvJ30S6+c/r0tDPaW6XZVesJHJo+Fr73RDsn1IQtoHeaubxO08nCVNE
iMPDMoTr7cLZ0NyhLzR97ZaMvSgpBlu160zmSlrM4faAa0co27MANkNTjC7xtegUEBl5DGiNmDn1
tfcR8CEhbUCwXi3nd5QrXey2Kca1H47CznfWxnytx2EEhD2AOMlUp7nxqmSFUrBXajReNcw2SnaR
UF1Yi5gOUw0AWP5LbGngqkRECwCz0zD7sslsllVNgn76p3FaGPjDkybJpSsm0PT9Ckv4MlUzrOBW
NPxrNcDltNTLChPMqGiQMNktmeC7PIn4jns6Hxdv2nbCEAPV4RTSx1Aw6pehTiatrwNBgcwL+JD7
veeNeZJ94DCE4az7KmZp8mrZNveNNyO8SLLcq25vs7y5XTDFj26ajXVfXGS6+dm6EJKaaSwXtqND
YnWl+NC2ZdwVk92NuWRHf2WU0VU3EDQtnM/ofI22tQRvHvOgirgIDDa+RfLzmHeowpFcrb+8KyDf
LHU0XuTT4p4GPs0aGl5Io/Fz+ARHXNKBx+xzfdMWBfI/4nhwIH2av45tZ796WcS+PCZPIYYTzOBg
EwM0cr7R4cmGa5ZcD2tmolKaYrpxi6TdxThYjAV6lnhbrkmywmxCh5Guwbr2ryLtQC3OpVvve5+E
sgzz2SZXUo5ReBWFyGOvw7ZNMUdlNt4LD8hJObhheujxecRhkYHPapxgGl/TieaiKsICMi/NnESk
VtrQCxMMbiu5H+Wy15kfbdWp2M01JgLidh09Bh7grlGQmwAhhPg+a8ILEGVIvu+YPLpHFGv307dq
a2F02uh9kKn8KptocBPF6PsB0N3IN9QtYCw26LDej62DdBaGOMhvh4JHP9oO9gtVLIOgqLsJw3aE
zmOAZdO8D9q0iyuoUrFi17bErxheTqzZ2yLv5CHszFGro3BcXoYh778YEyVdnU4cE5u8iYe4Qghf
wK2hBiaKDu4KmBPzHsKSa4fCrE7MMCl4zcxQoWsiFQMbIq3+2dMQMiBRtMRzqXlmwkuvhlDtVJxO
D/mm1l8jSOnjPjcm/pqYtVOVbWNcHovugS3RPqJ8N2TAwI9i3lzNOXQiEBnzyZZm62FWZTV0mu+n
Yu7ebA6xxZuU4tK7NEWoHYBMC0Y2PQiovGQodkHFgYVxPYSuMGVn++33JrLl0UcBisSoTVta+gwD
J7JudRsUF45ZBTAbS/edIrdoKKXl2rjrfNZoCfAQ57TfQRrkLZD5G0+Di6nF8Ic1vuY47mWQ+Z1M
gpIP9mnqcyi7TU+Fw57ByBGW3Z96JV/HBIr+CDDLMPwKe7ZHontIXQhRP/JJpOAUZCEmkXSsC8Jr
jr1cpMKWmacXeZc9MsVfNC73ROrrFZjKR8H6u2V112k2vrEcbmgzIMvkVdinoeW7Iv5BjCk5gfYq
/gS99sADdruex3vcrPk+74uh7pOZYFWzudriOS07g9coWxDYv7Udbq5JogEtG+gcBWMIawvS2YcG
FP6uRDLmLzEyuEZDFP9trCAZkBKI6uuQ37dN7utQqYs+10/W8X3Y4mBYDh+SZUTY7fCVcvjG+fEA
NTNoUXn+aOb5BfnGkw4GtAlNt3wLp3y+DNf8Qqzbt6xLd0rT2zZKr/H9H+KIf0kDcZn2DsrWJnoo
ZPuZQWc2Hb4U7W2c8rm2qNRKjpvuGrvM7OTye1DtVY7ipeHUYbpovhDZ3iZdJEvmlw0a83Ad8nGB
YePyyDW5WFxASpnkhxl6JY1m38kM3zsTpfXo5MW0RPsGsyLAk6c9pi5ffRDdE3BBWIchSyjCx6g3
NaXwypNFijZ0UOd4zawMtujCiO4xhjsjZB3iOnAtg+jvtlPB2OJn3Gc8/erI8hKorzHUjNqA/WBm
/KmbhZdeTzjl/qZlw44uHfIh/qmBuWo1BuTAWhJ/K3p8eL9CcTtY/BXpIDDYrNcL8LndxsADCX8K
bCDIX2w/+/jbgrH7kq6fljZ9GXGeSpv19ZaFl61N1cNCisKhL5WJFmd92YWF+JmQ4XL17i6Hsnmq
VFoCKIIq38yvUaDhHdsP92M/X4oUu4K1YRVu9g0H/5Mo1vEg1knsbI4Qp4R/sDNY2k1sfgx2cLbs
AzaYkvAZSZLP58qJ6XYxMryZwybf42IuXjpsneQQLultnCeXxaovw8bHl4WcbwaHmXFe3Kg0EaUR
8MEc4+AuY1AAaSCyUYneXzbIYy46Pfyc2ABXRz7/YhF/WgryCtUNX2n93bkskKWWMg/h6uZRbKYm
CZtqEqK5GXjqnyFrFnyDTDb5CXvIdq2AtVxtGSIHaWHwzDDwH0lLP9NCRtDoQ6WMHBIJFoXv96oe
PO0UPWjTRaIKwxWe8Z2OiK6yWYDX0+mxj6shMttXtnHSwBx87aGw0kiqq7lzw11eqIzs4O7dv4zx
8W7RUSvw86Bl9IsuTQZWAoPdU0VnEV4Y1iaYO8iA1Ikm/aeGQqSh4jgVUDUBhCavbHGEFVFEgzeP
8fRbGAqVlCbWW7IruFvRbxdsRropyeLLdepIUEFIRzlUFlxdoXZs1l24zQbKpNu0IEYWg4ihtR+T
7zxMps8q6mDflS2O7Ye2Q//eTDB+rcg4NA2QHhvsQNRcFD87y7pvJnGwMoM1vPqcOxyuWo1D0Vdz
MSwIXyaAdLGMAa53aOhcmckrjd2zTWMNGCjSxqEzM3zg8w0KeqIZBKhS49ig2pmVgisTLpeHggE0
jXuwgwcAhbrq0C+knIY4kLVVmQOaZ7FpXxEwIrISkq/zD6lh0lhOvMgeaKomyCtDJRasK1wnvpSr
GEa0kCVZ992CPljJASj6DS5fzHHUZpeWrRpdAmQOzW0dLzF6ZkG+ILtdogEMng7dKnet8g0Qr5W4
+CEeAeC4UwiwQxUiR8t3mC611zBUAsY6DhfNSxfY9DebFD6fULZ9SRy6GWWaj90boRAE2GWDmZ8D
Q9yNWHULQxllV0wRG6vw2psO4RYXaXabFxxXe8ZMMJdDm29dJUC3F9WSLq2qZK449g6V+n7DLFLt
ek+2LyMDxqlGndw850pPb2nQR/D8TCfyPWo6in+0ofyUoLt9O6wx4QdIrXOkZaj7U9iTH+dz3WQp
2yPZdO2VUJyukA1uqcUOVYAYwOI8vMlpbo4OZci2qzaj/cOwEH4dqFG85IN0d+gC4OXXwGCVMU4M
jp3aZSlKLcJiBG4jOALfNkyYUjHlyDMggP0NwTuCxBzZcLMX1iF9a7cCzU4xhDD2UY1sD4y7/ivE
RWJ44rAe2jkFzwCPg+K/fQuTVtyHM4txsJNRllnE+PMyjAIm0+NxSAv4TAowRYPTWI7tVHxlFNib
clsLDs+nSS4HHZPxmCGF/Lo3WR9WsU0yUqes6T8Hrba0XpoV49c+s+xTky10Kze2ZvFlus3uDlZx
sK1Z5ml5Q50BQkURb8bswQUQtwS0Nli/Q73nTeJ/+JoNMUA5oSoiVStKC7S5uSiQQ+gAfFqstrkn
zTh93+iImZ2zQfRdZI24BW7Bkoq6ADJ7ARLvHwES58894Rsqg5yT4oLrhI2olwo0BmfbS1s3LOqw
ovD74HuzWZJDoSwc430gAGItKVAyeic3l6aXrQQk8R7TyFnW+bLZH+iFhKDM85g+Zu0y3eOPda8j
ESjlByCMHjuKNLeGOoMdykIr85uoqXlQgulXM2fw7Vj1MTYxNA1QBMmky0o0Zqi7ZYvpLud56sZ9
G66t3M0iQUabNQNGBpT2aHusq15lvfRJ4EsWbYbtCgryDsjs40tDow1RI/f4d6scZoyjMv5pDkYY
W5pkREIZyFZCwgGtgryUwKevZWz4ctPPkPuGOCEGs5UzKNmhIOVxXhzSgEPRoqhBKSEnwJzUFv5c
8rDPa5eG84uQiTBoOY7gc2eZ7a62oZmSygeLKeqcYQOUbeA9qYeIw3g+T6+Z5uifzI51QFxNwXWI
KhXzl7S4HUML5gtKWfuj924C4RNj87HEFtTXOgxSsE5tYNtSIZLKKoyjP//1MD9gWIISoJgWcEDZ
4O0zMtpA70jSIMtqN0jqV7RLu/t1ndqnNoQT5tFEAhdYy5dkh44F9oRiBhc39eh31KBu5GbfZVkS
Vwvx9IA9N/gy42A/l/MyrBqklRTw+lQU4RUxQAvVXucETKqsK3S9bLS97/IVVhQRW2EV48ywwubN
pahFNBVgzG5JYK6BXoiT3chRjNSyc/ltmLCg3RGi8lc1ZRDaALo5/L4inkV7J+fw1Wbz9itanXxr
2ibRh82r/NYsWZeX8BhrPq9dT6OLcZ3NY4BMQsGHoscWa+ZMjjVLIIZ/gSL62OGKQ/aLjJZgM3Sq
X+sFgmRBCVcx+zYicAHkNYq1rxOvaF/r1oJHmBprLuLRzWG16M3qXZHZbd1l4JqhvxpkUPgWzcQ+
ox2QhFcrrq4ZR7ndNPyshq0edNJ+MgTdsF0RHuXNutbFwQ6Q9THFvsL9Bdmztr1PZ4nNkGm0IMuB
9nFfsXWz4DQGGzTFu5mMX7mx6U8S4pLB/WQj5MyxxA0eoIvvo63fLpItE9/YQHm8y73j1ToGm7q0
fB1+oEmf3cZ+MHdCZ9hTA3LiDI3GefleLIO6dS1FkwnKxH/G+knA/yNCBlcMoKMQpMPQDO36I/T9
fwfyEduIaFg/VFRP7Nrzxd+iOD4DcfhLAx78D8DNIW0FXNEf9Yv/mfoTRzEMhqZXhdKz380jFmrg
ojsziiYfh5oZQMzAgEPGP4X0e3wyQE0Q8Q0wFLzKzMR/dozQayYmilJEBWkCpcRhCYCe8HMEq/Uh
/DnTNtE3XBatL2O0P7oqbVu/7nggi5eMsAkqpM2skWTzHCV4EYomQJxaCao4lqAkbeax+5H3HU8x
eZ4SuRNForMD2mshLJpWNbzG3RjkZdIPq78d+gZlEbrDkHLKezn7Km9MgWdQFua1HWTQA0LkzW1n
cpVA+GTJH4ndTFdhKpxx/MQpCq/xQY8BERTGtDTQ2SQ1eDHts7U0+r0tDQo41iUvuleQ7G4s07/1
tOk3jofYS0xhvK+nAdj4is88+wX0PxSwQfL2qoa+30Bf3GwEhumRSfOKhmDD1X6yDTwIsqV/NdGk
XnHbmvsBt+Faw497fOmsQRGwCiaBMEGKGe2FxhTxZotXpJFRmwD6SkY0r+oGtny0Gsdk/Dr3A9AL
Yk6hjhtuCPGXC6qZAIjvzgbw6nHmoGVBfyb5LB7aFSCInSTT9grSVQhMhYEp3D5cFyTgUa5VA2i9
gzBLg+hVrgVareUKGP8L5HKXL1EiHIyqBEOPS7mMqDpH6xwigxhMQQ7AB+CJjYEe8TnAUr5Lxqlv
duu0+bYG0mhklbPd9Dgg/0KeiaT4Bm/HfvfSIe80MDcGyd4m/e/AcnUAHmtGbt767om18UbKYSna
696NuhzkjPbd3CQo8A1VoCPbKR/fiM7hTWRS9/Tvec6JaMVxyJKAtpIiRuI84HCfTFHFsLCCxT0m
4aA9p9VE0+alAGyk2UVu2sCSGGJiK/wxXt+Tzfa+JClGu+WoAsCG8sEHuAykU3fRhqZZOQNq/ila
i+zJaaYDJAF8gyoRkPPPmwuz5cwc+s9Q7t08Cji6IzA/i2A0AhjuyTStM6Lvsfqm4rlH7dEWC5bf
5MP8mGCY8Zov2oE77vWDzHt/hzrUf5E+i5eLWVKJCQjAKj04BYCToVkcLpfaFVJeuFGGv+HeMt82
WzNm+2HcwnY/M8e/NbNbUNuPUQ9B1SBN0V/N8/wLIppD5SkbeRe24URLN6vmtu+IeUHHooWkcrOO
MH/S3t/COyQpqt6vGaacixtfmcag5JD60MMLYVLujct4+zEK36NjhnOEsYaj05exRZMcVxHSxX9v
gr8EXozyj/4emD5TAC3fR3cUMFNAViC/koCqX3oa6VsniTnzrT6gkbDVAHsMj+57uEGgaPb+MZyo
hWDXiKr1aCTvyYoD5Flhf6dyEOOhVxRjgWOBQPfbuiJYFugmgutNmuBaLseZ179f+0Rw4c/eP75v
AVwSoAT4vu9/UBTE3Yymv6xm1srbFfA71AQ6eZk8ZhJRN5JryWj8KZ4wT8TQedoFI3+KrEfHGH2S
KwWPjXrVGk2/BOX1v3/ch/kiFuvPzwopWme439//Nj+JYuJojFRr2pMymuZun4rmYSqY3/37SSca
L/+/DMcZJsC8gMQAaPj+UYC8sWhuWljN+8VA/kHP+W8qEtSwXDCgAZ2o02OpL1gG1jE2UmXs0L5u
UMYsW43hfulyE97oNl531g/TVWFg+ZcytJ/FHDVfzvzc45u/O/JYGZDvgJE4SoCBLfT+5/qjMCsu
ChA2k45f9kwB6JJTvfezjg627+Y9LtO+Zkg9rzL8+B3KSnsFX9QXyltaDyhkHzCsaNHiisPbQrdR
DDHXpMM0u4CSgCfqzMY/Hp8PPxhcniNxP0ficfKD5TKSxSwgc8lN5HvRt23VUoiTrlEG7mPYn/ue
H7AkAIkezxeo+qjfMSR4v0A2DNDgI15UWdq4O4aEfSeSRO0AEpoPQN2le2W38GHJoR6K9jnotrmb
LxA4+X8EwePAY0SOwJwD2gHxgpM9HJKVe9CtZZUSa34FTMPorVimfYa++4H7KTsDVzsu5MlCAyYO
kB8awHj75CRLBV887eYVPRVq5+lTlujpK89cfrMkwzkliL89CiBrxI0E7nrhqXp/EXToNS4YVmG0
JZKyj0JTDQ2Sw3LqKT2DGfkYn9HkgtJtmMEPBLHzZB2T1Po4RogC2w2kyGLmSd1xBIR/H6y/vBJi
IcEgBIuHdztZvUD2PTqCncSFtqV15H1w109kummIzZ7//aiPJwL2kWgrAUMC0iz4M+93qHLNTKCB
ziu5DO6ym4ftEBAuDyrGkH+IJav/+/OOkQ0UU1B3PzyPNaKRFo2VyjYr2N22tSXmbPMupLz41G8g
152J3h9jVAo0F7ISXCtAy5xi/Z0hS040btQRvAWU1lHzyKJC3cJBPb8Y9IBetW3N40qKDcOIaRjP
4FP+ssCAl1DgWzAshWfCCcxYNhN8Fy0WmPdTegfJ0raeIjVftXGIAUWMRPffC3widHC8Q0DaxDAg
Ql6NV85PHri0IuyKBEGN1MHDdpl+Hff8orncfo9Xi8FA88z6/iVtxfPwbuAXwiMN5u/vd5Bgk7OR
nWRVfzs8/Ho4HC7KXXW5lPXn897Sf1nM/33WKT95bVGRhcdnXe+f9njQxcXF78frz/+5+n33RtlJ
Io4RFg9nh6d4/eIFhhP0nE3MB97dn4+EsAj9GBy76DRZFkvYatQqslI7/cXfqGq9d5fp9bj38DsT
la79BbAYhz/Cvdt9sKev/94lHyPMES4aYz8eJXTAj3r/0dC4mMFmloAEo01X+sYVBxr1cj+brfjP
q4lHUdDQsEEAuMtO9odsbBzMyvQgiUTti8YtieuP/lc0P8Iy/LaStDgKhCKQnTwlUhwTTMgvoHjq
xyfVTunDmjBM+4buHJb4I1TyyHWJjubm0IYE9vZ4SfxPd2TLFp+sqeor1A32ygNLUs0OzX4FgMaI
wUzYfht5sNQMdIc9m6LO1n0kszN6OH/7hFBzyyNAz46Ex9NfIQNEWXxItKOJ2WEUtxwSNj3TuQvP
XOYfLz3c5eCxgdEL4gsupffvC2YUE1mPup8F/XIA+nYDee88kPm4597nDBnBnoTqACipgIOfPAYw
mCJyuR6qIQDVp9IuEp8VyruoDqziP2If8V1k1/lZmKGF5NHAw9dehsUj57J77NokusFEZANqNM01
sDzjEbqRYvJkStkskAcUypyrpP6yNGhGoigATR40x9Ol0QwDJiB1jo0yjc7rkUiZC6nOfIBjyD5d
GUxEQKOEliXIDCef2oZUkxWDFwyyHb9psin/3MVO71CHsy/zUcELYAB/zl71b++WQR4asR0CzijK
3n/2QuUBHWM0AdPOpgeqYJ+35g0/825/O00RKA1gUiBG4CI5ebmeAEmGSd9QsSlhESrSgfmqTRRD
s4JnmiI5h6LxrolbDvqU2ABCLtjorqlcQ33mMvvLmYpgVwJZGpysCPf2+1cO+kGTP2BnpI6sLiK0
WQHiXC+KaO7qf0fgv6wuxGWPXxQh+Oib8P5Rykc95X0H6i98X3dADka7bAHb/N9P+ctFg094pFZE
QKIg1p/kdy11HGBRQMb4CncmCJcN31e0w+aSA7d0QLe/35ltlJB7bXw1qX6uHehB4GFIUWEKmV+z
QvtbA3R6JYHT6kui2/AGpHkgL2cqa8Nnc4U5AOwkYaBZc4dpzL9f4S/fBNUlLg+0DJFknPIbY+BV
PelIX0U6z/fTDPAiQFbXGBz+dww8IOcRelcoDlEq4aC9/yYg7boUrVwE9nhDjr85YLxAWpafApSK
n5lL2kO0dfPnYd6yAxD7GFkGEz0n6v+XnQHge55B6xrYd5ivvv8VMvMA7xRoLUOcMNPlCnTubSrW
BC2qRss6KLrfs+9iQNyG8CKIlv4zYlDy0xd+OAJYCP6maK0FBxlYjMlh3sAGJUCxqIvGxbjuAS/x
DgwiTKnZOPY7Fx6hglyxZ7+ScxYZf4ldf+gEINuCfAPdjvdv0xCFopSsOEgiXp8xMikeUS866IoV
bEfChcI1WHVn1vAvewaM2BBswuKYDWQnu34UBujlBTc0ZDkAAbGE3WirgMkruvBMfg8iFt7gJDpD
lxe9q+IPDP+0mYYp9tDxjgWlV4DqlClxcDPtOrSqHYO7axU6geG8BhURMgt8GJ76YaO7sI3V56nT
FFiDuF6pDW5mO/U4qD0Pm3oiG3vaMjBPMDcbARC1R4DwTrFl1BcgApOkChsRp1ctBGO+R4Mg32W2
xW8C7TW+C8wa3TkA5gMMA9IM5OMGw0twvjSH6gcRIUBv3vMva885ckAp4qyE0HlwbzqysIpYOt6B
4Zp9DYYpvxaDTAHCbkJ/N6gNXUM42pA7IM1bUycuCmCxYpT8ZTMLvUzPIwGs9pprCP4ngYS9u2XZ
kzUpeXGtl19jNFrVkSkr14cgL6ZmHyHu2zrnKrgyi8R0E5GMXVHarRjEYHb8MIZtlpTg8McNwEDL
7Eq0TQJYywyQGNm1iYmG0qUtMCvoQl9h0IdxrmpXdduhkoagj95kU69roXGaimWh/8fZeS3HrWRr
+lVO7HucgTcTZ/cFUIZFL5KizA1CEil47/Pp5wOnZ0aFqijMPh3RHa2gKJhMZK7812+wApC56/m4
aQPrapK1y/wMmqCTQcLyUPbDAjSdHMzPUINYdmUI5D6GIVb0YAeGEbjN1OBQ6jTDdN+ZU4LzpdTD
c08Ts4pcJw3i19rPgmlDf7v+YRYZfho1e1y8tVKEYq6Z5vyrTj4KkvtUo76Fe2VLm1TUcuhmft6W
aMVaFZOzVKdpwewqIVLrZT969tiKdo+BAhxFePKi2CioZa4HJ/OnTVniD407C7wtCcCk2gxjXB5S
w7ey22zscbDKaDG7CYDMG+0fsr+qRo7STdKa4V3fRWaxRRjQ3aWVM6n7BpYXbLpRhl8Nu9V+D2mi
MbY82q1Vymq51dPOYa6OSWPAgex7+JdjJafuOEgFrAi9HPXtJCf2GyjRmOCKOdWqZ6QweoyunKQN
tHR8Bm1pEN/KMehGr5X7IdpE4IrwEHLqazfMI9i46gj1E76CDfg5GE7wILeTxiTWfS1Hv4htk1eq
NES3hWymv1hRwBWqIiG2VAzzqy5MpW/3UhSQgqUk6ljuBKrHatuVTVVd+cjKcLQFQI49GtaV2GXm
oJf0e4revBJ0GOjENUqpMfNDePBMxAx0Niy0G9FL2JdXcjJ9r2vF768NtWw7T0rM1Np2H9g9aY7l
HAPjhEibq1ynf1injuFVYZCI/dSPtYluUynKe7uDTr93oGjHV0nmDzBlSslSN0kdWflBlD1M4YDP
d9rGtT08B1YR6FfsUrrlRnU03JIzY37p2bB+hID79TZhk4TTlTmVjGH9UCpbKTA77cHpEqy2olEN
0GFEwVvUyvnLUCScWaxGMYpbvRlYKGu5Y7LEJh28rd3rHXzw2vd/6tPUvjZWotqwXwbrvaJAo3PT
NwlBW9BcbwclKuRvvQ1272JlScr91PnONziRPuSgPn404Op8lijon8JsAJ6Qh8SYiak5JuB2KuBs
GK1yHXdZrW0TmcivCXn9ZygWxevl2uIMWGIBtSPhnSNQ8EZaFHzQpID0mgHP8b6O5Se0S1lJmLGi
FNBlDF8ncjEIH3Ga1b5JoWZeSz0K572jB9W2RGpC3R+IaGXzWkTNzAgO6A1SR/zmANdBAI+3zCK0
u3rE5Ao6SKN/nmiMwBIxZOPGLHJSIJtM138NXVpqEFow2EKCpaSOq0YDPJRO1rIfRihPX3Uz0iZv
msL8x+WXdqY+QS1Px57ePafCJXZhoCI2MgF2gErC9lKK8/tMkpO3y1c53cIR5c2Do7F94wG4qIKi
KYBFOHIVyWpdtboNcK+q4t3li5xphB1fZfmq6aAOkcJVMvfnk3v45m0/fVq5xNqDLGqRurS6Opgv
kZDokG7e4d9t36GRus/JLtogv1op+bXT8Tl+prki+wOeMO0AR4OWC2I7tSUxe1PiAqwdsKLZaJt8
V90598peekquxqtwh0HVztkXu3SrbIudsUUZ5eZ305W9hXyzMrHP3Zitg9TMZop8dYtSUGm1Flye
EqdEt7i1qp5VWHPWBIFn3jeEKRR1s8Eo8MxiSOMGmmKIvRIwQlofjNaQd2Y8Zo9NWawlB8+g0nHl
N3vyAeMhj0Sku4RaEyPn5IUtDsTlAmpXUMPzKHuz+Dn4wrzO+hExDx4TzUsl1cFwZcTBWoz2GQYN
gWl0J2lwyjBIllJZeu2TpfTw85WEmIZb6CzQPJtmFqKlKBqbDSHO/Ztv+1btVlPTvhmjb6fbvJSI
IGhjrf+BBLB+7PtGzCxydcqpGNsSqbgixD5VE9IS8F1D/mYRDVntJSdMDqbt25UblhXilKqrymaz
8s2cHhpmexXMgbG9NFgNF2heLkTQobpEb5okqFmTNtHucr/p3+qpHh6pqkvf6zPV6TieT+WvvGG6
YztY6s9SOJotXDFt3GqDQ0a8oeChHpqg7yQyYRZI6Ehi6duVG56n7mImoD9VTTB3mte2s1itQBmr
bnRoa6Rz1xWvP/Fsa1nnVVaePDd9N0HOlZVfIhHR9xBIYTclvZqtrWZn7oKzKw0dbMGBpJaOQ12J
H0+AoQxQyuBIN1YH4uWlKA1DJAHUXqSkptP3sS0S041KMQ6EdJTVj0bkyc+VF3IK5nEcwjlG5xRG
Y3/pmdinuP0lcLk8o27jO9R6hatin3oTqPp4HWuldVDsSt4meTQ9tnE4fsZwB5GPkkgPVu77mwGj
gS1Nq+mKk1SycxTf3EOL0e9aGnwr021egReDBxTOwoSGAkRm6aCgSBDtBozJvD7R9Nn7oj3AZEG4
OYn0RVfTNUTjzDpIs5xWlMImSut8sUL1HcrJzB9TzwQCuof7W15V7TRerQzBmdnA4ZcUMAfXBDpC
6vE+IKogc+IgSr0oSgF3/LGBZqMEhgQFdpREAGmyMUkdMVskaanc55Nr0Hj8FgjZXFn5T98w+cqc
SnF7pSFMdPbiVqx0nGgGol7tnO5rpBT2tknb6dUQhnYN3zP6vPLs8ys8HlJOwLS6P1gJ8CkWe2Dl
14VW52DJVu9I72mDkwMrtfKpijlbAyrrd6SjVggNiAxtYyM++LY1bLQUiakrTVL2KJR0usLuCEhF
+NYKdK+e8gLwUuLAP/cP6Esue9ZOl0Ni00Dl8tpu/B0nb3hxbSLJv2N7EOE2qx3zl6mVOQnrED4e
DcQZv00SQJONxKnKdBvbDO7hVg01lEQNvxIBJ5aFv5hlZnRJqh9BWgefdDFZP+vBlMdth575v9EJ
gdHNwsWwgrewUB+P6xTXjhqEgJhNUsB01Qgo6++mIhhbzFUs7Xc0Sc1T0w3Baw1uC5e+ltQ7Z6qL
caXoOTPeKrfizDU8ffklzNmochOPkwr2PzrGVYtwCz1Xq9/QplijAy0SOubyHLf6meAG6WDechff
lapFEzoWTBsbEZs7ebTb61yY6bNhJdGzgs0MiWSQ9PdsB52b2ErzkGpGcNMoZnll5XV/gF2Q3ydO
S+BIVBUHSYrFlcK5K1lBTk/XYAznaQHNvLz5OLGot9oQ4mmLKaY3aYP8TRubFkmi3N4UMdZaViOF
6HP78uDgKrPmIXzmg6ckovqxNRVbkeV+2Mm+VgutgFZg1f3EQo47zi6BMBRADCyshxCZA7zyWLSw
Kq3K+dnH/fDZkftG3vZwsm00cXlzKzV2F26gL2CemvYTlFozqBVtZf0/XY+xh+TIpdEwozBdrsdW
0wsRskgSQ2mntwAYwcZU6um/MRogoCx/hqHM/KPjb8WpOJ13PeomOyj65ySzUPDScXsbqVge26Ya
OQf7TevmFJUr/jxn/DvY1eiOYnOCvTebz/G1TWjzqTTYiec7eLeRI9jfNGbcey1qrt+QkWJMLwp/
3CFqnh5SB/qMG/ta9RkhhLmPssb/VCWiXoOGz90WqaBMLwhJoPtLulugOjVdTBK/qtJGcDjIA9YX
eu4DQySOBu9PjX/qNTnfaqayENe58tIlMpFImDVZB7/KSkR9QbNGsT+zmBgKnw3dEvYPvqDjtyWN
0LGSELmPiDvxnIG9bMEIjUNi62vsiTOX4iyE0+VMfiSqbjEpzEnRMFTxG69w8LKocX7YqFGU3BWD
uVZ1fPiOHu+JCAfsD0Dho+2/WLdCv2v8KtRbbyxTfXpAbZhtHXqu8SFUgvIeUXmHI2ZYov+Sipbe
Tm366FAbR/uSxDXYTJGJ8KWCfqy4kdyFj5pdBLDmLX640S2pR0QYi+rasuLpi8AxAQyFOsdA3pPJ
1r3dt5q5a2lBfYcCp3zBrKX5kqLyfFUk5ZfqlPJrq/Ty99psrmmDpjsC/JJ+K5w+wgMlFzI+kpXO
xtKmVbAvYquRd37Uap8ap5ENWPoyFPG24gNAxhmhYELGhFuLlMKk9aSyp33ZS1nYu2Pp+O/KgM5y
n6TOSCgavbiO/CfcHknlyBxUn3LQjyD5eSK8PlVboF4oc6+RX6sV+qhg/DmYvD43HsZ2hGfWiy/G
NOKmQFoH0c+FHElsxq1ZwW4atPF3qrKg7HXIPxMCVTN90QLTXDuNnh6a+IjYjWdXU9hVH7jAH+d+
VPPIvHSQUN6nfwDE0jd67Qy7MjHUK/xPAqSR42oy5+lK78A0ormIA6hOJtGCLJMMYyeamlrKmVDl
GdD6bw3U9o8ilk1A2dEyNw2CUMQVUn810Nja0PHt9qmWqZ9q2RE7xAD6IUDrxWFOrpzbHLhupfw8
A/N9EOotPK4toiSWLpaaQV5rB4buWUj6t6QFEyTSx/E2xzP4exRY/T1EehsZCR0HjZr0oaAIvE17
c9wroY+M8HJ5+mGmtfgUMbklUQLTtDn/ZlE3JeUgq1E4azqMuFA2YGh9vrH59t67oUQNVVW60W7D
UdaeJiQ+L5NdROrWVnKFJiB6hx9JVeC2g94/MtHHRPiuOGURv4SRPwm3I0+B2hYB4p2m9Li0+GUt
SRvFwKADBTVHTxqc2mBs9KqLnCvU/pbpoWqdIs+OHO0tEgMqUZGQN1NPpv+rafOu2wWOOT3oulpd
51EY6hznNOm9beFlrxQPZ+bxnHMJLRFnrhnYOF5+UacEmMVUjacLqdtUhda+AcIqmzoLfDemvUYf
K1zjJZ4sxBYgMKQT6jpGhCP08UX9JoK+jImJV6dSdvCtuLlG5Ef9UlprteppAckF6BXODUrOgCz7
i2tpFY0UFhfPzjGh2vqjVL3RqlBeIj+Mv0t6RwVpBJjEY9Q2PCOBIncCrNW4C1WhvNWq8tusO9nN
Jk28GJU1vYdm036iJSC+XJ6np0g08C6FEbjGXN5DYTy+U8r+1mrKqvQ0CT7UXgRtNXjdMA3GTleq
KbpTYizUNqVS5tgh1MIfcEsYBxqb1G3gfNg5Cq8A05/cLibY7iHrS23tMHWyAlmc7zjgEm8Jg4R9
9Pgmc+Ygo6ehmJ705McIQvV7MjLEVk6m+l8sgmAtzxrN6VdQxvFrL2TcktCBU+NgYWTrXqCg+fNS
K63QNylDFhzkvoQqPXTYJR7woqR2dz5OZS208T3Ph/FJoJdIwLCnSfoNJkp2uVX1lJaRLUHu3Dsa
2YIrVeopVo3TMmoNNO02IwFV5vg5davNrSGBYdT0mX7oY4VOi1bpOzu0ehCW1N4gZ+m3nYJbWNjR
OXDQ4CLeo728Mi1Ojq/znUAF49ucoeYl5bNl69TSnJ0m7LJvNu1PVzWafahK10EUKHu1H3fQeA7W
hAtmJTIaaenaIvGxZB8toR/3wFYHGxtWwXLUfVaqorHme1Cb4X4IIFRijqya38xAt4mVDTLFgzBC
6WDJtJgC/GUGWSExBZ7D40wo2TRhLg5D7ltXTRDKd45O59EHK7utB6PbRblf4cgzjvu0AhWafNA8
WmgyHgBJujULvd5B7gm2WVWjyG/aamfnmCkUcotleWGrN3Zdt6+XX/zpIsWDAvOiKZhJZx/b3B87
fBwjr2ocknClxvFfhDz227borB2mr9XTP78UR1smmqphl2UsClNscJK6jRBgdPpAizk1x13ZIiJH
j7iWO/bhl308lJy7wFtm2JIn+9gt/3is1pKmoKpitqxcYFhbDROVGrK3rFb6LZpma0PJVumu1lW2
h/CbcOoUkGRQZqMxaZxc2arkGIW5+V0u0+4gCnKY+6Govqgams3IZiTtQNEfszCTHoC6lceAthvO
2VF5pVd9sBuTrEuxcMjlg2ZO1SEnWOS2mopyjSxygsnRMJg3tblagg6+PJIrEz6bAIMkEluT+S6H
eZpvcG2SHhMf8sgO/mUv7WUiSLStj4BGoOjscfsc0pLeF2cIpMX4CVa6x2lPuRrbLghdJTeMcjMO
unxVKjZy0WqwQtJDy9R4VdtS+3V5ZpxszzwCaTjglvOnx/H+eBnSHNb5UCQ4AsV9dK90/vhQdtZw
cISaQEN1gEREtLbknL8otgiIhSFHLWsCsjjaSCdkCcrt0D5ycMs3jR90mxab6R8iGcWL3trlCnP5
tGzkUUn9ouCkvEUMvTgxRQWGicBmOeyHpLgi/kC5KmuKeLS1VD1+ohee4H84UkgYGE6zEc5AiB6K
AqVGhRpLawj/CVLx0W9iP2YSAbotT6aajnPlkOLDaURcq6KxvyeFQr66PMLnnpsv36SLZtKsAxQ/
HmJyLZKE7hVM9Km2b5soCz5PapV6iKfCQ+s0xsZPMv2+wNzscdKhZeLlMt6add/ssHuavl2+nTOr
HvdBKw9NJH29pd1+J4i/xEwt85Soi7+ZcYbxdWD63+XAoTK5fK1TNurMRP3jYovabELOzzTjAw0c
f9yGkXmNFGcHjjpgldLkgMPRN0YYeyUbF4cs3a9cf55Si7WQaosb0GifOMSlHL96jVzEGruqHKQm
/hbbkvMlJnt9q+MGA8mcDaYU8fBlosn5MNI9eKodoDEMJbWXZjCmldLqzHRjsYLgzkFlnnAL2Eiq
+0rJtTD3EgU2S2BKxpWBefjadDs3wGhdidTl8Dp7ARw/s6WLUA17B74Dp0Xig+zmSZ3UGmNMWJBu
T277Y1wwXbdFluV7HYt5gmZtbmsc5CZ0Gy1J+QUdi6Ikl4MYSDZLq+3lgTnzKj72QTj/c0tlSUcI
O9al3GJcAgOMrsUJ9cZMKuNw+Spn3gQANhbM+Lyr/J/F2oocaLL0iGCeycaGSfQRUXNpDO/bdJSV
Iu7cA1FJctrRZy/+5RHULhyarA5LCdkDzo2OgV2A10wuni8/0amklYPcR3sc2JyCcUnvNoKozB0d
K6CRkJBnbISz2JX92DY3MayV6ykcIDtlYzP1u7AQIWrsPhwsl9RAi6issH/WnDHK9zhvdeFW6kr4
dSKwJ06Cua7qrjn4LUZtYQloe/nOz70gmH7QfCAfayfiVtIoMH9rEW4VAo6s3ejODQY3awlcZ0Yc
9BNIGAEBKrEl47wIC9VuIyDOWAlyjOTkZqtJelZBzxXKyud8qrKexSIQWJGAovkzl22n2sA3KKR5
Dmln4KAgYdpKjZU/5BluqGmhYDAoNLGx88K6UzViFpMilzw/0J0HuonSppN7CuPaaT+NkL5Wjv3n
7g4ZIks8LgIaWOhit1XKyQkRtOVYitZ+59J3k99VEZg/qeIV+27yZcs8xBgf3JexphfbNs37J7KF
6W1afCo+PlBy1ri2NVIlaSpzzq0hH69RLs7MC1ulPJxTPEgSWB48iiACM4Qz4YFe1IdORb4rtLWN
/hQap7lEmo/NoojvNsFVx2siyS4O9NCu9nK5xtq/H/HXLUW3UckOhFEbRRsLR7D7uGjC+wLL3XSD
U3z4DcfdL0KRtA3UqnJtnT499iGLIKQV2StzhyP38T3htlrDZNWxXyqs4VOpt7OTXZX8xgpa7PRh
6q7gwmylOHtvOWRv9dEp94MCynz5wzwzUWho6VQnFmg2N7PYL0Zk3A2SigqXFVOGQ52mWzpa8WMN
KPyUBwIP8Dyb9oEsk9FZxdbWzMrJk0ioe67lClE6ZJitWRXioCRatVI0nlaqNJ1xukG2C3tNNxaz
GINcxyhzxkySYLy2TWHf4cLq3KTaSAgSmru9lA72SoPnzEUZEFpX8xsBUVpUDaLM+8bo8GtqfMHu
hHnWHR4+7b4ai8mrfCnfFCFmASvjcAq80ONTESjPIgWVyvx4PvShmag49VXeWGfNt5A581xA7fpq
l4N+j0ck7hj4xjk/TDPElhaYRVW83MAuC48ZP301wzb82eAGcK+g4J2ZUtb0rVNz88vl+zxzm5xT
OHBBJqS5txyRIu0aqZVLOOdW1u66Qg9vqhr7wCFvtO9Q1tcSds7geyRyoDWGG0ZyEuNx/F4qGBZV
bHBBvYdWzT5CjmCq6OIrMqIgYzNXs5+lHk+PihSMXybs8mbDIj2zN37ZGtsIFYB6VVDsxNuane26
9uPkHd/IDBemeMR++vL7Od2C5t0NChknUpliYFHtp4jpIKsA1iuSPFDqBuF90AJqdDYWTP/8UkTU
AeryfcK0WbyZ3qCCh5XKCoJF0RbTRcct7bh3J7xwV57qzCfBwoliiJ4no2DOy/gfoEKYAORJMn0J
q8BKFHZ6Yf8UmhpcS4484RqMazZkb62W1yxczrxOeGuUb3NdZXLx4wtj/5Vijihj6KDU1TZoemeT
63niOnofrJSLp+w/C7dXLjTXvFgfmPNL+OMh7TyGwqPP1/KT3MZvdwzf85pw5znytG3dZNQ4M+OQ
LZzdaPnGsLVYkcRVmZq470sSppkuBSeps2blSHjhZrQizcwOAw8HvVo9BKQZYs0ddNXWCdTK30h4
rX4vTey23R7uvEOiAseElZXlzNjREKZLDs8YwfBSM1RWDjSJzC+9ZDTCV5IluxuNDeHWIH/wCfqI
vMlEHH+6PDdP93VqIgNWKuUq/bOlsZodAORhLoS1Q1X42xIA1NXiQV6rwTSG5PiA92G3MHPjUJkR
PnI8ZKPSDUmjOIjLo0lFozCZn8xRoNVHjSLciE7sASNOAwxa1++lAtErVBocRErKJoQgkn0YHdGs
MnlOZy1hhHS8FWYUAMvyc5HIzJg4RtaeGtpsmzEnjg0pDIaDoYYiHC8OB3j8IdGusqsHmrXrlK6a
A5GqNMUT1LcCN29S63soZ8lD5DcdFpNd+np5iE5Xch0mG90o2hGE0i17jXaq06oqZYRFBDV8N9MQ
OUSh65vJxKDWbVMz3F++4JkyjNnF3gbiBdfHsuY7+uMDY80ldkgivDQrKm2L/ZCJfTnEiRiTuO9U
wmGMtri2CXrWq2sjHYdd3RC22I9a8ASD1byh7bxKbptXyeMphIiL7wNkxqRjtfzqMylXsChWsfTC
gKpEF2lbv5IyjL+FRinei4Re787RO0zWkhJxybYvuu4ZiCordr5vE7KQ0jBBAYq15RepbrU3WNmN
vrEbocjeKCAJK7QZfq28ytPqka4aKyK1MwgLA3n8KocKEp5cyxIedz2BJH2T0kqajPGg0pHc6tqk
I1cMx51Sm8N95VitsenlUnvDNdncXb6X08luaCYUDwBnuHfgmMe3UuLaS32NX2UTlD9QOSs3Tqf9
Qg/UrhSDp2sKF4JTyqYKUQzK6vGFpNCKMqYXF6oH31OUJKaNSnfi8uOcu8p8HtFhWtE0PRGhq34c
Vi0HnaQJmRR9bm/HAovoy1c5fWmsjcw59ITzkrzUVKp9gfWGqSReFBa1NzMNd5hlBteNarxdvtLp
8wAYmLSpeDVz/2Hx1irOxLM7PSGwSZ7fAAwC3w/NqjnTmQeiFKH9ToVAwW7Pt/HHt90S2KUplY/O
dkicu6gch/cA5HlTN5jQDEzNL0Haxi5aW3KJOwGhXun6DQatlRfkNX1NDBFv0iDCOj7prJWt/fTm
ODso8Kc5S3AKXAZ/sUwrvp+miEr16s1PUhVntEZ7iu2k/X75bZ/pK84wBzst7TyDL3TxYWoYNrKE
JJJL5FbL5yeUxI0VtbmG1Blvh3gkk15iy/Cgkaob3wybl66pg1fqVvUfW01gpDArsWxowjNNbjEm
cQ40MNAOYruD2aDLYjyYapBcrTzyaRvGwYvHYPFk9qBiWjxyIHWTn1QEjOVqnXx22PvdyKYVgzsz
/BRdjkEfcNVP2r5705pi2OB90/+8fBOnIwzjmbMT/0FtjvPd8fRDnoyOkT0SIYMZ7cKJkyHARYeN
f7X2Vs9sY7M3D1nElNxEyS6FKqTzseZm5BPaYUFikFGkM4wWpa1yQ4RKjp9vaBi/00JYkQtYpd9N
E/WA58s6xCidDFrcAOWexodo7NjyLr+Ic3dHGimVHvZ6HGCXCn+RDnifkbII1crGP7LHoG2voul9
adHYv+D8Xl/Hci9HXqAhsIHuEuyx8n6ycxttyMT5gWwXQaro5ds6XYWA/vgoSPul2MDv63h8yKZI
Q6lNMq8ZuxTemp4dTBy7/+lWNLMMUboAMnJihEp1fBVljFuZE2ru0YGSfpZpVNzQMBc09Q15BWA7
eSAuRQ/UllEJcb3lJMCyVC9zOESeMxBa2MdasOeI/o9xZdx8DRRJ7PWIKvnD8QPlvoSd5oDfO8qD
8gryEvbetW1tLg/O/FqOSiDgdoAo4Ci+YBikiw84Si0x+pgieqmdj5+rJNI+a9jIvlpaIx/gN5tu
YMr11YiDO5Z3ovjnowYkPGde8g3L3MTxQ0Z+7xS5ydEKSsoMpDr5vrQ7MmQKsp4uP+nJWYjxsmfS
8Nzwnz/h40tBIqPobzAiUdUC967MzVWFFKvrkNJca/950t/s9jJz+j/YaZgpHV+uwWDGKfvZasY2
80PG7rytzMGmwynMjZrE/T6pOt0jTa/coWfjjGRDeFBo/rrsm9EWN+/+6fIbANo/HW1uivYBNAG6
UMsdyh7YeOyKKBNgAuIuhg7vZg8kT4b8kquD4xnJSPTFmGnBAzdA9t4EnfxHWgPRuXah6W9RAAdx
HxrB8EO02nRDB7vbVzinqF6mmCo8/Sxn2wtKY8JooOkKATnIES0bRAqJVARK9wTpwmxRq1Sy8Wya
bae7CB2giIHDEhoWKlP9EvrYMHt6MGBw4bcDhslWPUzZNUUotNCcRdhD+Y3LixxIxEC3A2k327zV
k2gTmoV630iOH+M70jc3HUZWOPfnof2ehVN/ZZZjKpHRFAs8/OGxIszuzfqeppUdY449EMvo1J0W
ehAJpB+xFQ03Tgi1D9F9pDFHg4DA7m6wpO8FZttfAstXifKrp6+d1WhvQVxI30s5MnJi042wcDs1
sRz2gk66J59XIt1dH0qMp6mSqtt+tiDalH2LHzGULJydE1ngrQTLJpYOQg6j/ajjirTPAjMUbqWW
uOzZRYmxANF38kZqVOd7RkwCD4gw7WtJ5K7uyp1MBpc0oRh7aEOdhUrBbhsaYDaS5tSlk2luO6Mi
IiuNBaajmGsyTCOIX7yjAV1+67MiU/FqbwT+aW08vsAUVvWNNcr15zofsnzTOS05K7B9a8stIL9X
G4RCtDgMZcJRqnEsuXSHqexeBamML5i404+Ky6rNdymzJICCWI7F1iH6sbgW5ayuK0We0X/o2NyI
VgDM3/TYxPYus8w0NmSY0sera5NwrjEvcfzjBK2OG3OWxiHNFOlbLJqRDxs7ftUNRgJ5NKVwcjdw
DMKRIG91r52TCRmL6p5KE+w5IXF4HIo3gM5ufHbkrnpNcAeDTQgBixnCSfSWhoCseK3SwOKOKKJC
uFha/yi3OHd7eWjVszCf9gMcwrCcA9cTDCv4nkI38AfrM24iceFpoWPfl6LubzXeJv+cFcxZeFqv
i61AUEkGb4W41SvSOVuBiWjNLL/E3k5FYYwuwDDL8OWl4HQLY7OkXGLhn/kzy7rNF2Ncx0kJ2TjA
7l+WW7YZB6r35at8qIWOdxcuA8eCbwffSM4gx4ugWlpWpBZzFswQ4Ws7hslzOqgmsQUQUv1QT68A
BpxPyqhhC50byFxUqQ0xIC6NR0tJ489jVxGmBCTnvGipY9LDroeVmzzdAZEozKaygEgGCKd6fI86
HVTRpZxFlAodkhfNtsQOXM3bKor0T2I0ps+whvCHIS/SzYDeD5df0ulQQL3jFI9+A2kmmMzx9SFt
CagUOq7Ecmk/FHk6PjeN7Kw85WltyH5ks9dyQDHnsmKx0QP0qJkcxpknDXR5BrHzdYfYZ/nFCIyd
lRuvkKduY1vgb0UY7UQsJ84v8kOd9SvA3Um5jlMXacRIzGjScp5fbIyKWtrtoKLR8rXJ/+mQnrHJ
C9HcVCZBUP/01fLxAcbZmF2x9TuLvsqgV0NKFT5HPJTWvtRS/3fZWP8444EG5nzA5ASC9hXCwfEA
6s5kWA3NMyJG22Q36IH+EkVNsIKAnHltVILAH7SmYPgt2/+Y1RNoUYJS1X6fEGpSix05cLNdv7Vy
jj2dkPD6Z7sI2JEYzC4dIGsN9oJF9Lhn2JQqSWRNO7+Efnx5bE65UYwIPWr4KnOZBCp4/No6owmb
OCKv3sFhhVipHPTKE3Ii7G3nUxW5CBQHMok4RZEhFk/Dl9SIy5iIKQ0WtF9W3aHTurRf+VDOPD3H
FJqzuL+CbH0c8v8AM5qwSnX88DFQqXNzi+TS3iYKvkaXn/7MVUAc7dmXg4IUqs7xwydq1RDdCUps
pQqBc0433Mtpqqy84zNzhg47EDzIGWejJb3Y6BKzH2JlNmDDbnCIm3IHwow6rbbWDnmn4Mesuwfi
pdcwE8yWhMzSLwq2zYqDhNXLjyG5Mq+xcKbPXWSEVyqRA49dpySfAj+IsDVXTULHEuOl6jkoX361
H7zJ402HO9FYVOngOkySxYIeltgX+xFEGRO7sOh68oX8NUy69icExQg+GjL4xh2qIbdvMPrSXpWh
isPr3oym1MvsVn/26c18VpKCeMA8QR+QqkV3mFprDLcpbqW/kGdDHFXBd29SZyqbnRCD/Ja0w6hh
YxOA4Mdllv22/aFWN0VQgCVGujA/X37O08FVabHQaYG/OPuTLh6zjc2xVGABeZj5xhugRh3bwVj9
imTSXrnU6RY547s63UtkKXAmFzwBA/QYMQ/Wz5OmReq1kLtua1V6E7hlXOj3VUaE9bYgs/UrqEQJ
DXwwqjXH+dPjG96ZbBowb2a8aXkPZl1NuLEQQjQSUf2ax4SWkBzf7DSr0r6rYTLudL9KXi+/49Pz
EisBgg1GFJD7hLdHjEnDXMIa1hYNPFF/MIwv2HUZd40fCXbSZE1pfOqBNwtnWHYYULokzrKxm3DI
kFMd0USSKNVzZgvClBWREYdWBXanHaZAC2ry3DTpKVQdNIF2UqbPlpN3RJe1afgYDT7Hi6KUsOxS
YHk9J8SxbLQWYQH0Ajx1D/Sbql9Fk9dPoRgKWoBGGH0j2cnB/JQwkccGbTN5kDntK2KzpA66uBSn
2zIokuR29BNTcomNrFBDdSWRL5UtZcrG1GHLbDj36L8la2ryq5jcaB3WSIObblUTaBqJZPpaS7UV
ztRLv7saA3ZJN2fdWpOFnXwa2LDz4dN8hCrBWWP++R9reG0QXkrQIRlmomluAcw6lAkELeuIEjaX
Z8hJCwnc4qO0QODDd7jssAaoqmw56juAbSu9S1TEcbMBV31FXkF1xRE3QC1hqfd+kWD9d/naJ5sI
155jNFgAgE357/FjIu2SAhSTmKPQMbmGfVB5/IJ2+LjK//g1/s/gvXj83ytn86//4s+/ihJn5yBs
F3/810P5nj+39ft7e/ej/K/5V//vXz3+xX/dRb/IGS1+t8u/dfRL/Pv/vv7mR/vj6A+c0qN2+tS9
19PTe9Ol7ccFuNP5b/7//vA/3j/+lZepfP/7LwIn8nb+14KoyP/6948Ob3//xbnkjxc+//v//uH9
j4zfu36vm/fp5BfefzTt339J6n/OfrNA7CZFEk2puSAb3v/9I5inNrwqIFjo/bPiJucMHv79l+78
57x8UsZB/J/VVszMpuj+/aNZv0ikBPQjTUWc8tf/efKjMfp/Y/YfeZc9FlHeNn//tTDGmItRZsS8
F3MLsFGWrR++ryTC8Kx3a2QAqiv+F3XntSS3sa3pJ4IG3tyibFfbas++QbBp4H0iE4mnPx/IPXPE
lo44upsJhRSSSDaqgETmWut3RjsScGS03Y7SHly6Ioj+U7u00xHuFewRLSxSCYnESmNTqfkrHnT9
p3kosiHGAu8xURPh2L0W/mtCrtNzMg8DDMGoHj6p3vjsZkHy5d8vu/9xMf2yAP9xcf6/uOxWnt3/
+t8P9y/Ljqf9ufn6y7Jb/8DPZWe7f1gALbTTcMkZnK7Nxs9VZ/ErBEatTsg+WjJA0v+z6jz3D1YU
cD+jalYrwOOfVx3V5+oWvcbHrVvZv1l1H0n/q3sJfGv4SGx6cC7DDzWJCdV2QPFtbowFT8wdxiym
2K+E3CRuUiMIMMYaydvsSj+6W/oMY6KydOaDTXRg+JuN+cMZsH6UNQCMvow+c8Udft0c8V4GKOf1
3UzVoHdpFSS7aRjumW3/zhr6d1f6MFgO2t7WE6ySTT3X3m6At8ThPRS3fm6buz+thP+85n9+rf/u
BmNzAxxAp4lp/kc2K+5o1Qhrwdw0i5CHRY5qM1tut41yuvomk9NWu4QHFRFpwKk92/tokvo3/eHf
fd8/f4YPd3aBqVhASjM3WZDlt46DR3LS5MY9ZN7fGVt8qL9+PERrjXhgPPKjy/71IXpa1pQza8T9
oqcra4hGZzOTXkaSHy+CEacM8MbDP9/jD4Xmj2vC3WE4ARmabv7D1/MMlEhkipqbgqeYYTRqqB3z
wAykfjRujNK04yTLl+M/X/VHofCnruXHZaHgQj77YX72USqEcE/TbOTWpoYg8BJa03RFp7IUu1Eq
P9m3zpw4myEAtNh64RABpCaVeYGNWyjf9GLW/tFLAcJ3tUmpvG2bZnHjpSuMh1Esxh1so7S77YYS
gbuB36q8C4qq+x0A+Xcr48eAArtoMJZ12/pz3VWV2LwiuLU2gVvaOh6I6z5EVZ2bDDWn9tM/3zHs
VvhxH24ZTQm3C/SZ7evjGacXN5qbMIwQRoMyxyPDjIgdJs/PBI1lIXUrM9mtdCuj2qjUDq4Cr7ex
tui8LqUcTfyATNw2UcirxwxHr0x0V3iYrZFpyLX7ePIaRxwlPK9m2w9oKDbY7MyPmuhTK+a+t09y
DjB/XnKYf0xSJyygC0/ggBukrpRHZij9d7trSHkDU27umqwu5y16ddl4JDEWequdkPFm0MGCPBok
CLXbsMDNcUsAb5NDww5cdez6UGX4W/VWtTHw0XhrWnxH9nWB7OV6wOF0dY1OjYfBk+77RDHf7fHy
Je5oLJPc3zi9Ulsz6UiSjRYj/GIR5dfEbm8NkGnCPry35lAehgBAIGbOTQo0f4tp6xsZQXW2jUZ7
O9O5vwqzj+4mp2buHw1u9wTDxQyulZTt2UPAUx90O7Xs8NUSPEWiS2e0dZV9GwwjhUQwY1gUKnv6
SjHNQGlyUxzya8YCKIyD1PsGKQ67EGXJpAS9rsYvvquDl7ye/FfQQ/LT267wT50nli8j0a06xufX
efXKZrkZCpV+s7StzvDqwamWPinfSjxVwu2AASKh3qkWZ1HOdrbFps971oh+W8zbff2A40pLtvXS
mg+LYaTpLkzwFKKnCu+XYI0+rqSNYo1IP+Gida9gfIL5NzFg1jShUaQ/AzgfgQ+JcobESUh72sbc
lOCL38xJcVhKI/8uCtcivc01yiua1FrELOYcl7SyUfLWS0f71Be5onFg+d9zZgboou0ctmbcUuEt
z3OSmvLgG4wATxkIj3vKQ2nDX15wSSkO0DCLpwZLlQBLJDC3uCnIoIrbNhieRly+nBgXIBeFLvaX
3gW2hn67D+SIJbGLC7OIJ5l4sxPL2rJWm2J3zO0b1dSrsR0hBUmMc5Dv7Ia6n89IARp7w7QTUkfH
ZuZsrMRhO67ntvriZGU+75ahQLhJeAq5E5GW4o3Z/9Tv4cjiPCNk4OmjHhePV8UNiiguRCCeHE4y
DF0cnTuY00g8DgkPxtGBUmf8jJ1Aal1h5OHGqisbN5Yo92B7RLZxk9ZZ4h3tjGlOPPipr67LpRt8
kqE6Wx1cOS3zPqw74W97J2EpiFCbpKgWQO7NpUc7Xzy1PeVULAw5udvGX/rooMs51NdJoJVxbQ8E
k7zMqAUkXp9QSvZdI+b5WzJmxXyRqoy/4iBQ/kS8RjBX7zYvmQszoBpvWpR00/NIHrO8XWkY2a2J
In7GXG5qL91UZ+M2R3trnrvecF48UyTkUfu6HQ6JwivRFKxOwrlto1kdIBrIPEDog7hhCUQvZqc7
VDxIlEEXG68sNraVRMvFPCM3x+u3YAX7eCNunSBzHxrLXp1GVA6uaXSReS3tEfvCrDRXvmeOnClu
IS5PRz+tPL2TFgpyj02z9awXj0zJu6BL1bvlwd56TeouD6BE4y7Zg4GShC02rZqQDOKrIXt7jG1r
8OrLxEn64EjgjY9vhJTCJ7a8G8AwrdhsYCzd1iX0IW8bmfijVxROOb3MRWLUptzmae4/VpM3yTia
l4BTsIF0ETtQ/tW1PZU140yXiFbgVc9oiZBPJ6zVrVk89sjnsmNdWHMXVyZeSZuJH+bELr7pL9oz
lyRGPB4StSgw+d5LZ8IDKUG3fu1i62gfRw2x+2HydA0iVTT+czn58hEuYHRloCi9htS3YEZUWkkQ
L56bXrbDNO+z0s+2Pi6Hm9lkqJEtsnsaWyd5cDPc4uO0lx6RaZY/EcZYN5+TrEr2AMBAnarR92PW
jU/ZpNsrifnPFpqAfE4MPfE6p8k2wcBzsEexU8Z8XWX9fFMU1efWhdWGlJbIt0Z1y3YEhY3FiMJu
zCK5d20AHCNJ7W0mjEBhqVtXj2O+ulx7k2Ve6nQk0iksd+g5sHYvPqWFn25dpyIAc8qEd2zrCdf8
IYpey4npzRKk50EKLz/mnXdVE0d/ncMc2eVOs/ck8b5qNv1LYwgJwWoXuWcDKk/+lKSbRS8PiQ4Q
wwWYJmFTqrK4M/1dEdXlznHljqiig44CQFlXeqyNMK1i9IrjPi+rbI/g5JgE/Uu/ZC1bUTeHn8d6
DPdBW9VHGv/posRC8FM02/NRta48oKHiM8xeiP97xa4SWGSjd+78pYnal7JMquPQZjvt9BwB2JNt
yjDBPznw5uK6AFqOYVCNl+XYOSbCyuTNVa51qFvVRvFEiPC7FamLxjGSY9nYX0JFoMOG+dcbtm7G
Ruic03wsygPdMhhwC+0dWnP7kszKf0nGpXt02PU21Jjh2WCauasllpNOMH0vss7f4bhyOY79FxQG
xMf01bltyAtK24J0kuKFCdSdigp8NGpO6XK9V2VViV1aujaebnqK4JkxkCMHSF4k2WDuGb2fxtx6
tCuMN5oWICBq+n4PEBAcCzfxTrq0M1y3emeTGzIlv89E+4uXp/ma5I4YAPVTfbAa27kpwsZtGQAs
xXawVTnFg7SrmKiGN7fps4fGJvQgDk3RQ/tM5tDeBWl3V/kaozKiES+oZB9Relk3KoeVENt9c4tb
wGnANanumHaGY/ueKfumiJKTPSxGDE4+XoSiXU5tGtzmbgsrYxqvfrBZkyCCadCs24rKUl1sKX+v
Otlk36kUw/dgWYxVxJesat8ZdoO7XBaLT5JVNNkaOyd4HojA0o3bED2hWyViXjj7CnIIEdoVfhnu
kF10+bI8eMq5nYrgmznxZ0Sj7aOHVb1sze+q8RGhNeK2M4jJhCl8kLYzbjqj/pKExbB1F4ydB8e9
zXA+eJ290bhAnX0u6XrLmEgmspntnIFpZ7TnBQ+r2BrmZusv1d4BodyTkLGdQhdT2ZFsBX/24Lws
8GsZ4uSG2FENJhe5p4AXqlAidNJnfFTSfRbUbwhlwgeoJKcS+djGMKdDnQWoZpLwOvGqWBBq4EaS
JsYYHwxZYEOgN/i2vAonedQTMjfZD5dda9rbLks/1+gVYuYRFo5wyU1dGTs/7/pdM/bZZWfRHiVU
PZOwvoBnkSai2nAT9JZ5yErKZSfBSweIwKQ/dQ1QWJvfLFM3OaRF4az3PvdfWx2Iran1d7NCjJk1
ejtOkM3y4b2rHQ93LBuLCj/ftB0RKICRb66ZTbvMn3aLEYkrwurYb3V77VIQYwKPMVpcLal6Cuc8
93dCG8OhGRw5b01fqQ1mJr6kXBmMhuUeCarUSJSYu1M7vqYe03WyMDL9biPK6OJZaLa9HpU1c/Yh
P9ZEopxzP0kfdD43L5kCTosDL++5azUuwbHtZCERKso2vwVEwCyEPkw51ALWHNbAOW7qcbLUook5
Srn1TYV5GPUJDDErG8mB8AxvmV6JCFvyA8P0PrrolkDcFFIn7t5K3PauNAc8u/skco41ov2TzQlM
p5f4VQ4/xp4vTLz4jlgvZqCpy1SwcsamJP8Fss17avmkIXhmBQm8cJzhO7exCjgiGhMXHx19HXRo
MTNMMKuJyz4g5HtJXZXtRyWCt2ia4daMjfbkRcdM9AakADbWZJjJY2HWMt1WWWDfhzqHtegYVnFj
Cj2W2wEF7GdLkcTzkDCLslnUHnEa8CFIh+Fbki7YDXYfbkHwhdoueKxPGCEtkJIg81jjVq6ehrS+
D13dpSEGeSEfzFR9Rdp5kyF7o7nl36UrIyvupJF97xKLKJtpdNN5241GJw5p25sEXk1GfgHzpn1L
HaKdlZfYzyLyhL0vJmN8UVEwDFvQA+5SYA+MrVQEuQg9WOpf5ZUjzO1iy4H/nWE4vAk4uogVsqb6
2Q90/pynMJA3lt0Ej/jHcIyFoiSLPfNTWW2XJBnexm4suFe6RqGUkMa3wcamuct0H7kEkiQQ5L20
xNA6CET1FhR9uFJerO5o2ZWeLoTt9t8SO8jfatXIM/ak6i1s3f6iIgTGYW03aGsCiHEvYsDnBeP6
fjkgkmoFxfYSzNBwGJnFdgH/jtCeyXqXWR69uEnEflTBk2LfJadj2Tp68J/GzvAp5FmYjIudSt27
Qd9+LSXeETS4Pb69E+r1q6mlKcBibpC0KxMag10UjW5zMFqr/TaE2n0z8a58dNAOY/QBzNjiTOBB
lipDeHZbjAQVG9dMOhevYqO++lODBdnSQA+IhS+te7cKBLgxFn2nkYvcV4riIGYwZMiD64mS41Jh
eS4ywPo4d8LlPam99qyNFE5h76XVc9La/RdZmcstvuQkkvCWdR5rIe0f68IWNL5+5uGwJSLC6jwI
MvY2nSADUcpg0rkRGDw4W8A2981vklDzve38izEio+fETWqykqU3doyFRP69yWfnPMHU4JARwThu
KREQrGIkCOgcBg39tZC6OYx2Vz3NY2Jh0dDUzVdjmuAAjUQf3MtqJWGaS9Nig8ZOm+6qqjG/9knn
LptEm4pMRzv13Z3K23bZzeCiq8pfabFZPK2voCkSQNN5s/GpkuFgxdayptANVZIsMWkyY4lPkwFZ
ri4rzFeE0DRVXjIY5S5TE9knogqdPZ0vx0WGS0+wcezKu3fQCoaxQYX/RCqVy4/FVJhOTXSZFaOG
qMUxQw3Z7wx76C4kg8d0r0VqKXo837qoPaiBe+xgxbxffFGIA879kb72KvARjJ7t4tloI6S5QeFm
54Cy1YoNTw0kKUGOIxavD4cybp26SRlArJ2RQcjyt9AZp+yA6W5DjS+lcU8y2Uzy1RhUGYfHEJR7
rxvUk28M0FmDiK9Jgd30Z2vJ0zLOlS7HY8gooz6QJFadBzGDpC/zaCa7ocxkzsKymSDLUqBhCZDP
9JuEI5x2Te6XOpoxler88CXBe0KikV3pMmmV2NN+tJLy8z/PvD6yuHDmg9iAwQthtwxEmQH/OmHD
Lc3vEqfOtlUzm/eL1xUXqNjg1ntRq3aGM+G7KWDdUK2EJqEV9M/tDe6B6d7yO+PRHsv+ekyXzNr/
8wf7y6B2dYiHWrzGdAB5fWQ7owEby7JMs63t6E8yLybqcwJ/2ynNd9Rj5t2/vhyGAAyFIcbBm/so
DS7TfvCn2c+3kQep2E60tZUMH4649n6HBuP8ZiT8AeRd7zpDaOA6bOYDEiBXIPZPeLJrNymwvJdv
xZIl42dkrUP4XKdNu3OzzNBvgTKs8nMvobRCk/B/M+j8m6kqgxmqY6Ys4HofWTyNWbdMGcEXNHt4
HHKMgNb5JBY2uAL+y/uK+7wJwwNcE/XIXzjy0i/KZVovNZM5v+9rXPudYnK2lvDVsW+q9Dd4xt98
tfVLQV9Bbof+cv31P93YYBor01vn+3YwcKIn2XzJe89OjOfDb57hXy6FxwizxTUzAbI65MNfL+U4
KsADoOJSaYhJq0lRgz/4vIHj4f2k6v0Hsf4PTPMBIv/wn/8zDv7/N3S50m7+Z+jyovnaNt/GnF3t
JwD/A2Vf/8xP9JJX9Y/1ZQKMZG1RujHR/4leRt4fNsgHVGkkXOTFrpYo/8HMvT9Q2sB8JAsGdwzE
bDy5/2DmhmX+sdJI2XoApHisrv9v4Evng7M3xhY2UkF+EBo+eKOIyn5dJDUUoMbrC59mwiHELtoY
lCjGtteDMIi+SzPcAEeKh3jsXLjpE04oAt6wst1NULs+8bN2a/gnOyHBL85Fq/WWWWLaw3LREnn3
6DvQhsKUQkXQZS/7lOC992wZx2xb2mP6Dm7PoEGNFMhx2c6UFkrWQx9chA6qgXEhY7Y0jLcpas3u
PZBOOOywabbtWOXZTDAPdlfl6sutsgcY7wm2jghPiNjzw1wWm/X7L8ccbKl6XL+HGRNjK0YkkZPR
hA+4BRfPJJsW1nunAki511KUVn2ZMtxdnjNGmsZDEZEjd6iV1ZynqOiSYodEyub3wMZLvTgx7cEx
kXxIs760Hayr29goyXLwtnZX++U1sZCT8eA5k03U3jxnhGP15vpHytzX9SV5fo05xl5RWP4hMTLX
/qSCQrVnPib/x++rwr0s3Z6xoQtXqrymbzCHV3xauvASvCSFvSey6BNOJQAJpd9J9NmrCRFGDgGc
eiIbk1JN35y6pWUUeWM5BDN2okougM5pSQkJyc2daRRmunNL5Ntnp/bd/h1MpG1v0VaX3TXTWas8
SBAk62UavPSld6vSuMvM0RVEZihn3HcFLf8+odqG6IKJTkb5T+5c79l+cekHqVYXuZLc1brWlboF
vyqKbxzhpnsN56wZD2pw2nmt3Rv/U09auPGgEtfv3xmDWuWtV1RNdFAtT/JSBRBJkdl2Rb1nw1bJ
gyyS/jmDd1hfVNKxhh25o0bJjLK0y3yTt4hTAFWmks2P3de78cxeT9+qvONZN6npl18dcxidq2xy
3eIz9zlbzmPmix8PFmr6gO0VMsznKYQlgiVwX1fjp8FNJz8hMEmz0MrSRbxGPKbZYVVMPqZ9a1d+
lB0bGzu+OGHcFx3SXGQJmdg0xBX9sMuKqfBLnM9dko3OtrUz6GzpyLRrK5u2ybZexbsQizmIbvVI
53lZ4i2IMxGc+qucZNHqBa+HgqovamiBsYsh0lIbJfEgKizIIvJpBqaLTDNZ/UZDzvUkT1vcd6FH
r9HQXOAeYZbRS52U7XQg8jbaWx0Gedcm8z/7AAE06450CtK6UkTVugdLLDxm+8c/87yr4bx6qJC+
ahrSm3lwvZLydv3QDZYA/mHiLCyv1xhm/0DC+WI+h5OdBbGqSn1HZWd05wSyV31p+stM4mwyk/Em
fTFz46S5TN+sHysytSfVXJKmk/Sf2gEnmzMNaw6/gZht44i3sfZPPoRp420ss/xrW834khD96haY
OlWJk4Fs5oblIIrSjXeZMgWaz1zK9i406GO+w1yACWPWOQuduVPOkLBzkEshbA0YmGinOoRWmZq7
olSt78WqMIL0gkl/sTz//KbljNjoPJEq2793BI6z/n1LmKdWC3NXp8VovskwX2zwVk+pQ8ucorx2
nZrvnpQmT6ZohZFvaUwShzkuo4IDnaQwX2chxyc4FoVmjOGPlw0TgvIywOovi4O2YScKO3DzCwTA
TnldO6KdT2PliuixTekZdujHTHHRp448QxIeAfVqvyt3wkP5drasJeDujJqZx34qo7Dd57NB6PMy
sSHvjWSxeAPzjlU0GWWX8OLL8pBgEdPGzA+WCfbl9HXp7Da7x/ykWE6TNAmQY1baj8fIK9BUVFPv
HJRtgSraFS/kNZI/o78nlTrPPiOkz6zDqOc04Zq29RnTv0pF4DRDM5+x2eXKzdyylo2ZWdSDqyLN
y1PXfG7c5J2iPfmEvBMQZDOwZtk1qVVWsVdri43Y0r2RPc+FN/v0YVkz38gA5IR4ZSNoGNzD7Ehx
iKTHJnognIuFGRDZuVzYcWZ52RT12NBRJ75Vb92iNLyrtNQOuSYToq6DNMjb3vnIyGb8/wMAxSHX
uM/HqqQbvgUy4p+kp+Ts79rBBvUwjqll7FiSOFK62Tg+1S5jQtrmrtn//O29Vu64//mW6UGzOiwF
7PGQz4vwL3++d4INUB+DxMrTTabnKjqD08HBxltILE8FeJS37apOTDd6Rs11nqqm4rQFnHKu2hG6
LJuPJWaMhZJEzClZ3wwry+s0JL92deqbZXiOJtD9T7AMg/p2aSp+2VRh3d5i55yHwaZz3Dw5Zq4E
IIjnoOf5/Hz5ZdlJjr72x09koMjC/Pnv5OxJ40FzqnOklkgxADxbmv689UtICDoS2fXP7Qqj6nW3
iEII9T9fkxTVDhlu/ugpvccLcn2h57IIyUSsxgDsHjmlVPX0m97gY++JTAM/m1Vdje0UduXRh+KI
yYTbBLU9nVLo7RmkgGD0z2TsYvyU9aQ37ta+z75tc1Mm5MzVZXfRe5Z3z0vsfJKksZjbUjgMyXMO
sfI3qiLnVyeCEE9MJBto86kqoYlTaf5aug1RoGsosv7FxAwX62rTlOrF9Qd7jz6ym1jjqddc51nS
pqABVRGesj6Y1bU0owncvM8TK07LavF2U+s9dg7kD+YMUAmMfZAufXvr9sJYniviZcZ9SGDluDcJ
5X6agt5s3rCKmXH8Wb0OVCuW9jLPG45+ZCZD5sQ1Q0TnS1dpp/uWhsSrXLg/ToU/1dp/Rw77YOWO
cavNokb8Dm0c+mf0kRCMRmCO6rBSpwnL7SsFjcy96xaiE7faUJpUFRtjANSRmW6mI6MNMb0itk0d
aGJs+fYDT7ezjz/LDSrgDm1sXUSfMHhR8tkFQfafHFO48176iXk7rXYDTErUMh6RYpQW5U3PboHG
t2pvzXlpx0/SksN0hRttxCBMYUDrgS72DK6Z/Us2Vlf10Jqwqayiy8nz01cRzJwro2GXel8aRAkT
RgAl5gukC78/+aGxpsKETXQv6yDqt4Au6+0lqnUftl7aPCVth9OCbjVDyjwzG/1VdIied4pUb4P5
elcu2SYlm8K5aMKB94jSa6kvg96jahOBYmGOs8Omw4SB926sk/a7EcGn+xwy2eEI52Qvd6Uy2X19
rOmWHZZHQ36a3XyNCmmsuQbFwYDvkLGx8T2riVNpoxuW0NFwvbzZMb2w7L3kc5nYghXGEsNkKE/h
TJD3XgC2Csz0fRld5gF2nGtM8XpCkcdZBwfC4RKUyeD9/Ggn7YQ8OaPb+8+2s6j0BstSBtDImgwS
SKgyuliaRWpfJmwWTVy0duXubAfNHciyrpigAR5kO3zce/cKYK5mpqehDXOGGtVRwgQZjuQXgaTV
QSNsuoiqCHipfchxVHLVvgyMPruA1gYG//OYZx9oli32F9U5qotaHPKFgJ9TlwrwVpKU9Vn3Q1Mc
u0U09bHVY5ZeJYVRlKdyFAxuzFBzhtsLoMhNaCW5e6zMvHjSyloqRC7QXTaECiwUSoOarQ2JT6q5
bu25qd7yxZvyB6y28NHGoqkNb6Edyd8YRP5Q8/036Wx9x9YwTuYj2Mqs++FKSvvTyEJMVoXoP5Kn
JG2c8FS1Y3/2zDR4NH4U+0ZH+sFxLkVlfBJh08NNsJQGZbI6CiufxA8HITTH4DanBJv2frBQXzIm
ZXE2dc2cs3GHsr4zZ93e+YEM5YWdWm25g2Aq9SbsEjzDoSWcXWV4+zG02/rQcrmnBFVHuRvCloX5
z/uK/UFRhY4Cbo2D2wm6G3ZYbF5+/c7NgstkUQbVZYbuxTlkJjycpyp15wJMwBzAaJGEEXnVsdHt
6YWoCdZRC+jdYpTucw4q7WzTEHX+Dt06FATDalGll44U1bDpUalR5lJbBMi9A+TkO7JwPDwvlZVd
LzqZ/G06uGJ670APolejELWi4YElhMUCCi/KhuXBbSlfCxl87dZEid6rbnKHlHcdtT2UpvJ+zpdX
T1JvCEpssh4LEc9QXBrh3Vht+0K4B3sS0pbEs/ZQdfZtnd9RQm1m8tkhylVktPfipuqN89TRFJb6
BBjbrcNzb5Xrn004YtecGpS3ETYIne/KzYIVHIHj0V4tEzNpzGYbcSxMa5x3TODukyRoDniKuSes
l0cQ7RnZja1wkQlLeZbCvVhqedE0/pvfqeexrec4mWe9I4Lh3nLlteGFoE82RqUYEONd4AfVxnQh
qmWWP35DXzRZB5XicL9V+EvdVUkjxRczaL3iJvOxX2KyvfaqVhqG4qHu+puhKfdA9t6xmavrOQju
gsY9po5x7TbZbWqGxiZ3iC7uOv0+DeUltDwd51H4DWejz2PjD2ecgOaDN7g5Y0MFpjBFfZw60whA
W2Tr5brYkuLJ7NW8rYiflQ5SVjk8GEt+V2XtV6xHOsgyAaBE5TwOmdz0FpMXX2WXkZOesPq5M5Jo
PPnVdLJRf2GuWHzJnP4w9ytqUTR7h1Sw2B77GzqSm9xwg1iXwV066zff8B/mJR8vyWVrD226hBum
EA78nvFbqMrTgoJyp9NG7gA7nsNo/A4vadwt2fQ1TYcn25mmDel1gMKz+m4nyxnIjwdShWdnqU/l
FO2yqk0eCD69Yyb8uobMxF0HgQlqyEl5i70t+l4KSB52Xh1GubqTwwDCmMofb6wkPJhFcDl65lf0
JvKK5lOSAle4m0qo63Ra9rVbXGddi7gQb9ptIBxYdx4slzEIPsMv/LZUHeGCzoNXJq9acZfipkxa
c5dbwU7ZjdzDTocMMeOCDn+DEhh5dP6+xmWgqcO6CquK0VnGQ4+vJS0d6ePJJqlykVy1vTFHp7n1
dHBbDQnoR6JFfuVGxtjcoBz0ZnhslnUEUQUoWT0QvnYCIT8EYE/kit6+UcO+c4QA0qyLa/zyUuyH
EuH/ToVqrwKD/96dA3QM7F6EgmLQBB0GX5sPO5UUVjcJEKYyl4F7LCw0uCcSvgZ13bidzo4Ishwy
L7TPDH8XUfT07ws8ufRgqNy2j0pBhty3JcyuzehjWHZvuM30OupEIEiWhpMcfYgG4mCw+5fXckEi
82TR/2BfGHX47aXtosOL32zAH/AHvhVMSmZzq7sYBc1H1r855IMIwlTt+2ahFFgKL1TbGjdbc2ux
M/efVGZQj+aQErJ7WXBIAyMjDv1cVEuRztB0KsPKNraPy86x1rmFJb4/02X/LHiyHzOWIBidbzqq
zAl4l3Onv9L5QDsUFhm9Ob7wa9GlUCUeCTRfhmvgayt96UZo8be0uVIdPNegdvnn7/5R8QAJH3Ur
Z+6akwQ4+7GmFUvYWmS5gBm6DTOgsqQxOYF1muoI+NtXsDjo4fYJfmju0QpKxhpqlHaNoRX06d/Z
+vzlSSBq4fBnYSErwdL+g6MAgEXUp5AVmEZMZvvsOA6wo1G5U7I3PWZv+wynu+yixExBbkaYIu3m
n+/Hrx+ANgdT0RAxBN0YqnmUIL8ucFqf2naqrDlh68KrHBM2uX7vYojyXU6iLiHzGYlSt2KA53L/
f9NpfXjH1o/AjD4wVwSSdw0zpV8/wlBY5mCgH7uYiiEIn0xDN4KB56LnJ71QZ9OF1pG8b9ySZMC4
h9w67HJOM/eYLZ1lf83z1HkeiyLwT5XV5+Fr7aeQOTcFOUSqhZVLwRT3Ub6Yh1KNw3g9AjfDbnAD
fjbmRfSefedk2v3Nrf0Vw1y/FwDfSmXCHQMrkL9UOQxjfGdep0Ouw7vt5ZCVT36tBh/egW+oJ8yq
hP2v60n0HvBabAtoz+XvD3fTUZk7znXinpyCmM7d6CpRv+tAh9kp78Z5OERFkWSXhV8M6Bpc78fs
IuRtd37MyH/O47ulo2Ux595erjq3FXeFOYv0PjMcfChaoTPnMcXMoR1gNNQT/gq+nvaybcbukzsj
5X1qa5yAXmVQOu2W8s5Ir5gFQUNXgUr/i7PzWo7b6Nb2FaEKOZxOAmeGmQqkTlCmbAFopEZopKv/
Hwxctc3RLrH2f/Dps2UGDNDdWOtdb2g4Dsax+j/N46ij8eRYzBJ1zAmWrXSFJnC2cIiTcnEKJsFq
8eC2ZHezWSC9txEu1e9/3jcXffiHNwPJHovCTceORneoYj+uWmhvbQaY6ITwzWL3ddKCZfugqtAa
eIvLnH+Mavk2mwSkbKj9i+5ufUmkItG10xxPRvWZ9czvF3Xxtse+GO93Wvbrg10UNMSe0aThCnPn
U8IBKgqfh5mIimN3BRoMLAfjn1E5DcWmnru5/sWIrZ1vTeYk9IGf3KnlCPlwp5YAQM+gzDAxB8Ib
9+pOkcwjcFhNwyYLku4nQZ9l83cNjxHUk0zXOIwb8LctWaCm/hhZvSduInu2ytuizHU7bKVZEmJl
K9ZoQ+5F9cmO+f2NgAXAEoGCUzcnECyAj9dnQE7HSzPOQr0I7BZvw3JuGXRUsOQp+hwZoEt1zfaL
M1lOuoA6ne891UiIpjMsX099JsO+AsaWpcyBwJK4vKAQjF0VHXnRMENjsEERiEqr2AZj2wePOe05
QqQeP0U4NIN3imX1V2KiLdnmuTBpIDs5OO8DKd2Buc0wi0tDBljM2P78PK+8zZfLY/YGa4QJKdCd
7lzdr6Ez8iFDJnWysJra43Chl2ekOHBCPa1tm8NURRx3nenNBP9ZOJGgEhvxNnbdrtpPTeQEt7FN
ws1tkdZyPGZGFyVHLGIMHRWVQv4BXzaiCw9KWfBD86gF2PEG+LO3hBcP9iHuotz7MmURVvV//mzX
b0NO6cVi3GOTwEqGIvFxKcApAxzwrOGcM0fg/eLWrn1DrEXkb2Hp+9qDG1f8TT6Xo7OvmIioT0wF
/5fFaLGHnWBhiATkN1xdQZrZmklacBbiA+Ca9/CIkuHYDQoErB6AMvaY7NTxXytoDJ2PW2NC3e+O
FkXX/8/epTqA6MAYHZNkHvzHG9JUTFRNTMfCFCOOjHamQQ4mh9K6o7XHXl5netWSQqryyPO2NUdA
/e7OZFHd1ZHBVa3g6Yowzz4JjZ/AtFeRDrxkfVxELKTInMZIle0rGkZsicSG8DkeVamZzl+AGJF8
08yeMt2xEJDeMDHWjoWqXNZeMuv+oe3Sdl8M7eAc+6Souk3LGyNMQM1hbCmz39VlxQqoLCu377So
ND5rKpbt+z/n4XLJnM4EthDuQD2Hg8LHe+q5JHCUVRYzWpkA7bHaAKESblCrve8lenKANFDs6ryj
LCzmDAsO5s6fxUPDhvjtMlhoMJC4AghPv925zAPms0ZDPzpiYpRsuHEQ7BKyottjNYEXPjekNbqv
bVkusQxGzSEIKrnUTGBtbILWylvzQczgsgxKWuwo7mTa87qNOn/peS6wvZZGs+NuShpCfohP7ij/
pSzr9M4p/YSovsvXCgNWNUn3itUDzO3WB4gbXsDYHK3KScGHTXZNI9mRDdDp8LXMYlfHeLCCLOwH
k4WFYd3JRyvQXPOF++9poUjMrPpZV+XwyE1Q5iM8xybar9cZy5ErjP0uHr8ajGiiQ2sVY/zCRA1X
E8uS+vfRhhC2UbzCq3Nhprb6Oo2O1u7XjxC3jLG+GnpUil96ZnfLm9+1C+fEqMPHPd3Ss2jvZnHr
PDb2qOV/kVCYqq1QSZvcadj2oiFcuozYAat6lm4So7vuXTt6ZBZkhDLFrH7agt951UHP+hkQGSQE
kUJuY6MCSFDgxNu5DvdlLSrMKmtM4h6pPvaij2bKvAzRMUPraNQfWVZmA8FgGac0bsqnjuN0ZqoH
G5KJ4dq1GaMWOK9xsvShJLP36E2Aov3bABbXGGLG2E+M/FLSp8QmdVK+b+0VpnZgNWjo8Z394BaZ
+0qJixLJMl2qW+HF2CV2iM+dV8Qi9DVz2nGRPoMQpMOXCthXMc1zByFuOjDD0/NtZMRjdCiHiW3c
wLY2H9bvNQHl+2fo1tR2gC2sP2ozHl/eOSyU9VFi+EhrMEY99xfAluUS+HPUvAYV77NDYXS1q++t
KO6qY5ZHcKGry10rNNRFB8NPpfhFdHpMBr1P/N3eaN1C/OpiqQvWJp9+p+yAr6zrOK7a7cw4O5eh
DvjxrBN4BD3RTuL0LonzMgJZgxsdzkFhe2EKXJad29Qv1cn3XdW+GIWnT1/8EWXnG5KrjODTMgcC
K2o73ZS6iKyXKG9H7ZhD6zlC3A2eRhE77rhZH3Q8Mr08aD7T0RsrYv1Vm6A0+va2aZB53FnCa6xv
VtZknr/ngankLkHwjsCp64OACbqcavHLZVLlvDJnMIdjNvdueZfo7sKg9QBo+aIScvcprVXvPcSk
mGf7srQKcAJPBkuck5ObyC+HsblBnKfqEEaEJtJNWgZTqBEFCIQ8jmlzUygYFi8NozN+pdezAlyt
hUK3qZC61e9ODlx2o1/2Ys5SixgotzonR0Lt3T/PXBMyV4dcySDZ+CaTnH2SDCWHN6SK7jujF7YC
KnIBp/bPJcEFEPh4XNOfQg7lVUr9SuLux+Mav0/pp4NtHRnyBe8+rGoKfOF1N+Sfe1uwYlAny2WC
tWmZV+nHku7mVVgliVskE5LLhth2MELIQunCyQAnrmKW19cSo5SRUN0RgtZCsShOk8W+eS61Lsrw
tDWyejvTseVhrVVT/2CRhFvvGNxj0OP1RvDTrsvOCy2KxeRtTmKZjhtYHqW7qYaunzd5XThi55au
PaH/Doxoq2UQwbf0dKOLOtcpWv0+IUgz2cuo9rPnHANUHPRZzuVRymKcbnNEcIikp2gkzAL4ANVf
DF0ZgLE3trAZ3Pu8EdIN/3zHnesqjOD1xWvXWYicCzBx1cL65iyyCYLecb257MCaQJYp+smIuB/J
eMzke52h7tlkGoABw+P4ObLgbW2E0c/GNo5E00I0kVoI624wtlVf8V6vlr/oCEmwH6t+9tS+K4Mg
Jasjd3c8YcwmGhBXgalqgqMxEz8LgYDt5UiLFaNNnBQGsovvMCFIhmeh2WTcVZ7V0c3qsqHLdbuX
uO99AHu0OOgE6ReAGmz11KNp+qvLWj09mv3kYFenl/hOlHSoRBvzhHcZyQ3FVuhkJu7ZtcUX7IUB
q+lo52aDEq8YdmPi1HdDxPFxouSPULtAkEID5qakrqCcVDvQUbsCAsn6dz8P1NFrZPOJVcdSfX7Y
C5CxMXA0mNpTUPwGLhQxsxNKA+dYjdr4hoFthowuNhgRwCIXc2jwEoiw8R279q8/Lwp3qTT/+6vx
gWAQbS4+MC5+n9eluaobq8AQxToNvI2H3RSQQboNEiSyd0EzDmKLYnfwbxTix2RLcdpRokam/EtK
l6OBK2KOZWQ+E1q8yyQSzMGw6282hYd/QISO94ezdJjjpXkpBmcKaLBi2HwqbbQa3yRQJhBbyZno
BZM+YuKsjOm7ALoc6LY8B9aEzITbv5iEo36JkN0Qv5skFMEQ8/jJAv1/tu+NWqYh/MC4uM30bhm7
ppEJXwpkCjpKaud8lNJrYA8Rl8ifLaN+6xlX3+bvpIVEs/hI6vkDapj5xVRT8Fa7yuh2bR8Npwkm
7L0RlGX1y7AjTCla9vrP3tfmJQ595j4kF5IggcDmdJRUCE0I0au5dTI1capNtc4MdXCC6YcPqP76
50dIC/XbM6Q7ofgFo3GoO6+L9c6qZTs3kvGFqcn2zSsK4AmQMC5sRaIzrMqTXZc1c/mTsk0iM1CU
4w+kKcKOiSewr9CzmewdHQZ7v7Ssjx2mYkE073nfV9NjKqLMR78lJXMVaebt91wUowPJybXI6U6z
KrjFNb709kIi2cdg2UGN1CqbydnapVSaII1LDHyODWC4HT1grW3FL60KdEbL9H/En3iZa24pVNvq
BpI+Bh3JpT1aaaoQWMFbOMYb+T7XVjGd0AHON7qFpIQJSIWVgp3jSrBvHCzt8Om0dZdoKWEszCuH
MfrOHnyarbSvjZSRHSDol66k//2mysQCCoFJ9IAcYgI1hoyY7SoMppuN68assiH2/GRb4Ff5N8tL
BRvnQoID0hgxkkAozLQ/sS1iTE0OwhaJn0LUSPRNdySicv6L1SS4gHpGeIu/ZVNAiRCw1LD1h+WY
wiLN9sFFMRK3A/+8kv2qrOZ3t01U/xLWkDv3LrmYRy/SMjR8sk2evMZWZbi28obTUrhyYfFcbWAU
DiPh9fXyZGG4RfBPdVyItH7EM1UvGsanojF2CNZ08ERkYtuEgWh7AHx0j9rcmCIkkiHR4U3ggHAb
TTVEwc8W7tW6JQ3M9h3Y4NjjBYyBrppywAhX9cU8HVZAgEmJaYVliwfyM34BtoESE2rinecmPfM1
Lrc99+gnj9LjuP7Mj/S6feRiyEj1fNfC33kBAbjY/xAG3MhRMkaIfEiHkjKIXrs3253V+ubBbC3j
XiuwO8HGd7Cmm5QRTfkM/VCpz1yqLiKV/x7I2MwSbYe7HLZ3gKDX3lxKAgAXce0c8G/XfumRN2r7
2pHFg7nYPGzrCTOG0FVOUj5Ydjc0hEsmIMTQ+IIxn8+dg3g0jPSWlbfC0N7lIPBGyRktRLpQN9vZ
uleunNRdZBSivW8mR5UvBcnGNSISBknTPYaptXyHy1nKz4DB3/hPC8YVGIs12tJvgjJ8vNWM7mIt
xgTzJBDkwdFLgrrdUubqyePEvoYTOMams5Wo1Vl/rtfV92yqrrgBTcVPFOss60Hm7P5thXYXkks6
1t3eZQrLLN9AxXhjBtIxkAJaAzH2w/xgL6X+SVBnidApGojYZT3q+Dd1WXDfO1WkbQba8fbeoadn
ejEEmFvEjdF8d3pyL6qNSyGThbmd51+nlqL5ZJaBkreW2X+Nxzp+I4KmrVFs8gi+M6ykOIIl6w23
KBans03iTYStT0J5R/+HRURDvnh/UwawsjZQ1cVLNyAn27ppjcEavrh8nESHwBo6CRcouoYsA9hk
nTr4xK1iYE9RXTIuhvyKq6Re47OcUprGWjIcYivyOIhgZLrONyQMc3QPuJnTWwgWzzFZfI3uKQh8
3sGq0M1DXFEqRVlKjuwQw3Y5N/Wo1GFAiFvtTNw/vCPpYd1mmquKYE8tF86WKFPqQqXVnXhJTJ2S
aRiwl4ghcsMgyOt+ghk++slP3yzEfTlFU/7YBPlsArTlwcxcM1dHN43yJyPAVWNbWw2+BTio+sDC
ueH9nbkNJ3aJB9Bwo/G38+J+z/t8rTXWQ9mUs58yHRYw1hmnk05cWGMe3zHaW972NS4xt67lNHBd
FnJ37IIPPUwu5sDvnAYK/ruJGF6PAvnLMrNY2+eKNu/YNUK7ATBwu4fWK/DC8JQ7HKo2snHa0cpq
Orp9PjxqWPP3aGRdfCyywu+HQ9SVariJJkq9u2rENsCiCS0Y5tfT167UmNAISotp++dj9OLE/t8T
A59dfCxhO9FOOcyGl7r/PycXlldJByG5Pg9TU/zN9hfjS2oiwdgxAa5f1+YXL2S3Dt0L6accutm9
NSGb9HfjhfU74L4AjhTltTgiy+yholwIdMRj8gIxViQ0QWDwrfQR6b5zu7TsPEqp21usAJro2KUB
8ZmQ4uv8q8b3hs2km9M9CpttXAj9dZbOwD6SGmqXYzSgK92mcVSOWypKHnRTx432Qvliy8WXhmEA
wnOqneLcSlUGZ9/C3GqLajG2Dga3Ntss1lXIfHrLYcjaFPMRj57aD51syrFvKUcMf3ZOlPLCb8Vo
oXyZBGsgiaKlEurQP7+n0VTixSGYyd9hXGf9U0RFGuwtS5UQynOYgJifQFj/t27Qowxe8Ep7H/ig
yY5XJWdtdamELRlzsQ3ag/JNBE3LCXMhoFu6WLBk3q3Q0525nMXGaPxBnWsTvuBGBX0y31R6mnz3
ershl3QmI2trTXoGdVdgKPBOJ9JICO6Nm3xXzG5eexUN1YHhBLVB42uJto09qddnN+4CzIL8Qejk
C3azSp7X64xaSUkxW24uwlHTmBfKfmpHgh5EjViknThTyp2hxko9uM1ktp/A///L/Mx2cDqlcsVQ
lW7/qteHGQeIrJd5mKmurLHkBoioknbQH0qRtjxFWoz25KuBlbByyUHHzMfCCfromdUH8/PPe+aK
KgcBxfPh+dFpEZK8cOauAHgvUsk0QHENp4Zc8X0gWPubzG7np3rSVbKJqNRaOD1pfJujaGAcuT5N
TpI8tCu9CrCZdor8kBf+lBBM1GlRSHvMqigyuIPd4pm/H/3O8KhBOwn2K3Q9LCWT9G3sj5Z+I+3R
rTdGRrLEJkM82oQtE5tDE+dN+X97ACRJwLdh7AXJh1ku7e3Vx1USbLAfRXRoYNWkz7JGSoJozojb
r8g6ccvqhRkNX1cccMX4Mswnui+ilU390HTuNH7S8/7GT3BQ6BJFiUUqySaYll/BEb3m9wqBLKE5
XEx0kJoNBg61Eh9HLIeaJ5yDSm+rz7h4uVAVTXM7SlvPDhVCDPOVJW/Fv4I264o7HRpqsosvWPnk
0dlh+cJUZ1thW4r6r85bHN8uRCBo6UCiA9HeYGA9hGG0E39eWRdN839PY+IIMBTQ+QEmiTRMeD6e
xh2Gu5am61W4DiBcT5Nv7aUoq31JNdv1UranystS89VQPpRKwTyQDvnSqIJF+Q/CD+R0mhKonuE0
ChP7rIsw6pMrva54uVLYKZ7JlIe3B+XvxyttElZhBPUF26S5KPYdBsLYt/hIFN40iptkmwq37XZ0
xJUXArD2ZN0Xvd4+RQF9NgYetnFuSYjzuDx4gGGbu3iGEN1YHTqBFOwBaRhiPIH9RLY3M+dTssAF
I/yfe33ZxRBX4ZEtYVlUzFdvPmGCkA6IwMISu4v2tPZbhcllH/jNY3UUWAeNB7LL6BxZhfn4tLZU
PYhos6tqVSHJpJFKMSLi3bxn9DC628oc5pt2rF3Y0t5E2RwUVZAdy8ItYwzySqKP/IydFMZ15zF0
oADi/SMzVvDfFeusP/35SfEy51H8zwdlthX4RESSZ8ei0pc56sdH1cI+7ccyjY5VhfvZfjYMUd7W
VS7ErcITrX0Lcr9AgLSu8lW/1jiQfb6NUGz5D9bQLLIeq6yqu3EydfWthpyOYg/FPHvAFT6YSOkB
T9QbwK9xulcFSo0c0pTV8o6Q5kxJhXsV7YPjtdI95kNs2Pcru4XgTB73OlDSChexzKoFIxYdSRZj
Dc9PSU7r87j/RyaYLD6jD7XUW9Xbqj8VfVGLvT7zRtj0F0xnZZdX7YAsjSSKgXXpXkANBwEQch5r
1iY+rNMH7b84Ry6L5WrVPE/2owGjsv7Z2Imu7vSyVWiCIysH8btsQDfKbHoMZ0q79kfGUAvNiFul
xVnSsfTPUdPY/o8MGiV148yoD/HDAhusi2jCOgbZaDm4i2K2VKwrlVLqn9fXcd2zFKAvLLKTxPNR
VsQBJOy9j4ZW/aP5lSa/ENLZYXzFIoBAj3+WdkR4mWComBNW8I1NyAwBAr0S+5VVMkV5LHZZ207i
tBIItZ7OMSyTgYehk0wKXrlOqdcNsA6H16sGUOe5VxlNeAUQNVKF0Dna5r0pPQyqgrwDKlofFjFo
i+4UW0aKGjDPVh5b5Tn5dp56TNuYUaKh+VflkLkCoAmFW15MG9YEtfCmQvHWvmUp/NhQDENAa7MS
WEeB1/VjyuzfPxjrUb3K5VaYEW4Dgkyv74Nk3MAw1tJ/LEn07j/lPBnQNPDMHqIdAYh4aWx0Z5jT
EZtVHBAILYP/woJSQwsjd+l7VzpLQZzV/C3zouWxWYT2oaTUe46izvaS4MFKhoBu96JhdRvUYycd
hXS1l5zsbogsOWvfiENRC26E8xP/h7oXn7mNmuLl3yYGv0hiLj3F1AiKk7UpkZeHv8wB+KL1OC8h
y9s4ugytf4zjgqEh8wP0G4sDDG5Oh66iusg2DGWCcZO0GoHGG0ZcEEPNi+iQinGp0DQ9YcTPy7Iq
3vyqE+aThqUdNjDrfdR4RfBVeVXzABQe1zzrTo7cIRPsRj+NqIudO79J7OKMS48PpKrjQJLdjSQp
z9+qBO4GkWx55Po9XaKJfU0DEiBOdq1qY5toEn/AwiU25lBIYXqhoUy68THufJyINK/O79blv3JQ
3QDND+LjVGrx32ah7PmZDdPlIW8TfE9sSqlg36ba1D4NgBA5TjIMAI+V0eWUzRpD2+q9iosGO72q
wQ5oY5qqona30pmrnTK5CJEZ2NjNS6AXw3NmxWlxl9CaESu3bM/OkgjBslYZ3zJdS733iLQgoOAC
WuMz4y0svzaxrY0qhHIxahvsAEvrXGfsT6JTtBlP7sab+j24VRfzeq6xkVZMOyHidhN2tQATKj2u
wPaAn2t1xi1uUk8K6e4Gboc+MXUmrmxfLFPdgwez0MRpcSFzt1TaYZ2XGecDhqzuVi3JMZvSwg9z
x2mwHLLBKN/cSy1sa96lcCds7InZHD5UQUOVd7/+PYpvpsUe8CLbNgPZAU31VY9kTGB7IEm3oX/a
lozv50ccCFBOgjeM6EwZ88tX1/GF8SW4sIbXn4cPLS8BRKCR/9ZYU5+cpYb08ymvfGMOVxB2hZTK
3uZ5FHlPzb8slW48JrCzYcv4sKeOQiD92GLhaEp+palPb5BMkEUHnZqjr/SJcbcx+ji+q2E57dw0
FYj7jSCbdqu8XLpWj+I3VyIPLdRsGuPSRcy5fND5W4COqbop4YIYJz2N0gHYpDG7W5wbOHWrvAEc
RREtKtbI1H/niPCD47979nI/139GFcBhmCDdNw9+Z+IPzbOpowMMsTHdx3IItNN60OYYz/0amebL
nVbBQ9gnRaqpM5RXpXZZmVPCVZmRm+eK+FB/0194Fbk+ZYAwUO3hO6xsWJ80JvYZVINFCornJKMT
3JtwF/Bjj+Qn3Fl7TuNVPTVX5iJ/jyvTvcXrLerPjmytZZteFK29V3FDPeHx3XiG8VIEMOWbHfht
3THWZ6xzObZo2U9C0xnmuP4A1D9x84uzpTN7efHJnoZPdDnuUZ7zI9ZN3FWD5mPY4HXuzSRn3ptB
zsl46mVtYUYVmLS99SbPmz76rsUGr+hVGWTiRMGHUHqBF2IEBR8ySuX46rG7iLajubPzOxcSsdXt
nUstVvipy51w8EzTXqSktQ6F1MZabtbjzXeGgK1eY9zMaytaevl/pWX0WNTNns7FofthLWIPRbfS
R+iVNkLLebJ/LsGM6xkL8NvC/qRlCUBanOtupas0TSckMmeaTPGxL7SIA8IusgKfSNtoON+ZQ5jq
AWH+qH5RhixchrEkugcxY0F7kjFkrbYjLtQt6TwLiyK2Rse++fN1etfXCRUX4yMDVJWkYAfy7sdK
UW8q2NGu1ZxWRfzYZZQHdY66J+TEl+5JoIN8qmKLmhdhk2L+Dmu7CbELMW58JeZmtxYFeauWQxTd
ebOD/1PEB9ypsRVdXAiSPf76FDpQEJIh7DQ9x0xrxjv5pqL9gaOid1YZ0vJF0J9dPcNHsp1QsmBB
558qFAoBOxp/o7AXBodi5erYu29iYmjrg44NIhwd5fLuyIm/3OOVIduvopARS5rUNxHsCEHuw5YE
4vJZxFTOpwLaX7RJjXYe93mfBayqKYUMhkVC5ct9pXnQPpULOvttZdwt4Gh7sFdTi7WsneDdoPW+
nCKyi5ZDdR0bjYWiLlhF3aXha/ZOGUE67HGPIHgVZX1dh6be8rrt55I1uirL/yXqeRzzoUor1mt9
qS98Kj8IfHZJDUFjyt+nNqOwLf77atr9eTUsdjwf+gbmyrALXRegAzUpY5aPqyHBfX2upe2fdFPx
Dikv86T5Ur+s0F50qSOGrijBR52Io8zOxsD+UXVlVbyr0nlvfIizaJEX/hLulpgyqWjRbCXRdCtg
ykdbaFqphRtjn90SqJi9CHxBIyxfM2PcDW61fP7SNR8S0HFj7xe8SbdGIJtNS36yuRU1mUv71muX
N8rFfqM2HP2IMlpO9zLynB+GkwfAMH1sJCfgZSMFha3n4JN79fut8jyLHQPX3YCZ6V/lSRR8qAgn
H+3EzF9zXjUE6O0eFHca4VwO4r5xO/CJSQoFUWu4cOr+/LCuMCkIwMayeeEABAjkoYVeo2SNnDBi
afNzDZQ4HieE069tTII9cCBUlQcR5yBLhm/Z8C2ojPGFQUjT36yKBLWutAtsm3upnoRt4Y3VzSpL
dXPbiM5VLcml6IwG7Hs9YuN8NtSdOUG62nSNyuIbRoa2ybvdGb5pgWnkYY4rA7rWi6Djk0/822Hl
4n258A4W3iYiuKvDSpSWPdmVk5/jZGR55gl5o3erXYQbl0G2GB4ZKe6GEsglJGwShx9MRg31D/Gd
fEM1B80iV3bKn0NduEb4b9V9KU+yzqBc5ISB9U2W7yIZ182MVWxDdvL3rEA9Oq87k3RpijvTavn1
f/6Iv62qheNEtBMSJNYUfP2rDaj3NF6W35+70ki0Hb6a+VPSA3qGqd5BA415RRs3XqEsmGi2DVnr
z7//d9I7IDmMAKasZHu73vUt5nxAtDLZI8/e5p3jJeTVbxzo7/BNL4hbKwrl7KVKSN8YEX3je584
wYOctSR78j0Y/ickahSaShr88yeXd41BQeBAm8S4lPWuQyq8wqAwycO13jK0U385IomVoD5ZwRXd
neLqpdNkfIS4JoZd606M/ApHF/erIjZxjB5bl9kuTgVDrfGWeCGOmGlKZ95leikIncA8TMc/uwKC
Wp/1nz/Ab34W+MgjVMHkESnHYo53tWnHafQHDQ7g2YqdPN+1phaDqF+spIpcN4ZDI3PPupeX0g5b
jKmDpoBVL7SQKm//Li6bK86znv7GyaNTQcqq8/jv5rwMrDRYo9rLCq7Al8rnL1HRIb1NNb9rQkiy
vEIywN/irFWWc25pk+xtV8ypeMCSjEjU9XPPuCW5p64dvfc/34JlCf8Xm2Jpg08B88EeMjzvujIy
ixTynt84Z2EW7E+9lHm5J8eAoe5mLXRUrxX2UyxH47MQoN+WD/Ql24I+6GEq9zuMr1BW13PjafgQ
Vfbwq0ubvHvgbaFzRlss7HbbZiObimgBmyzynD9J4wBkcD4TGHy8C0CRPqFei+qTE21xXbl609op
J2hHpsZNF1mjeB401L9Mfw0n3eQLzfMMYSqIdkndWt2PqKV+WIKVZX4/WbjifiFqdRJ/1Y0q/L2A
0gmDcyWFJ01dfdNiYEnM6kGHP9uAC8r+36fHXObCwASKo1njKX48oIqCrl8DpgtXeKB0c3ZKSogN
fhEePiE//qXduBPNsQW30HvubIJ8Dnpi1/HOi7vPzFPd67cCs3L0sw4ED3vRnV3zFJsamhGZw2Df
g6BwXvkYekUc+2OkSTf7SqSAyMSmH5gH7Hs0hqR+tw0koDQXe0WbYd0wwe7hz1e+RnLNyobvL+eX
09d+/7xS7VFJzU1JfraCdb7qQsdyjCnZVypsPGqWfTNfxJJ9UGAzfaHEMcFTOeend6HdByOWvHt7
WtS36y9aa6VOpSy8hkeNsVsx8jXeWDNMdPEfZx8WHK2nAWEsYz5z6gJirBI92q0TGGY1EwOKARn5
+NW5fMNKG+5b5WaPTtRG1i32UEo8V6bwoU0IBpvbUra1vJtzIDRsiZeZiBYZXIQz9lC9172YaEWC
AFTFi0LZSeYoPjeqEtGtRMAeHVwLTfohD5Los6P+8tg+rDQfkv5FO0mRs7w3Pq60KLYbmw2qhUA+
ffmlkuNsvdiZTk3u6hPvZe3CMVpPxBWRcGsrDQwIwNCk9l098EVzjiHeUwvTGXgCvjWRUZfBSdEw
2cEvObb7XdaP0EUxK8maL0nm0ag0EdSCT2aIGGp83PTA8gjKsKnVXcxYDBgTV4d/241Tp5QWH2Oa
+nza1oVR9cbZG/U8W3ILcMp4dinVXBqUYGBPrwT8QXjc5OAihY4vJk2r6GMwLZ7NOoprSrhFD1oM
yeCXnBuWTAFx5T2DvYjjSiD9F9sy6hpnmtp6y9D4+/y+pbrJZqvPjqalASDDqKfDzCIasZdR9GTS
AFSwFIgmYlkEvS1/pORgkluSyEzt1mtJ3AD+E7aE8Mf5H184OxoifcZo1MUwpGwM5efYYxMtl5X6
gds/ZwCCcidrqMV7P8Ezbjc7AS+5YdCt7mktpttLDcYIb0HZL7tGnxOuxvMc7Eq9yLW0X/A+J2dv
82f6oiqJbeF6OVnmTtFXt4uX1ZkVzI+jwF3u6Cp7WHfnpBJuANADOo3M9sYbTPHrYMAGQXeqb4h9
xuzZ00Y80vSyQ1+6d1zcOn+tOtZVt+7VpjfsSbbw7EOr4239SqaEXf7KksXNeX1kc2OzaxunKAy4
aQ1DL0ipXXAKhMb9wNs6Gr4QwhR9XTXVaxNZ4kZHD3Qx4GonWH+AfunoesDUpFPd5b2e5j/0rtDr
98aeBUBknP4j4xLbeYNC0T44uvYK3ScIjutJVduSxaIHCQ+LyVjQnZ3CLIYDzl2cROsBtuq8iRpj
vtqmtq7dYT8TkSXSXTQra00xaMg4MF7qKGISTKH+hj3bF2FgDb1145bYQm7QMWtmSQBKLfkTs/Ij
di1t/d6ZLI9nGvRguiks4ivuYgS8fLRVzlOUyVTczFmn999WHUjPxpgOQzWWLVZ8Fw2L4MR1Dl6q
/PQlbgh+OiQ67mp3tV0zXsDCMhHuqykGzrRV3GOhQ55wK53S6ZhH3eIFOfRcm2t+B6l0j0Yp5N6d
TfMl9+16aykS9kZPmvDXbe8gKky54X/A/YnuswGPmaYIrH9ic0kO5FWyH6S2EHcI3Zul5ezLTEvO
RTrJW3D9eduZMY8ms3EXlThndrnTYZlDaNkjdGMyBGynjY+Mz/CCD5ro3km9f2YI5IfCbzpIyuNz
1g/2eyU0VAB167/M8ahgqAXjqXbc6JzEo36npT5cWDS6jOWamHTOYr6nSk4OdeupJ9lOw1YniAP/
OK0iFc2fLO+OOqPZqai6sQap9gz9EO2Xab/rAqXj6TcrrN/jPPnRimI+eTBKdhaI5b6c7ObOSObE
pYuS9qvZp/q7LcZhW+hesNVrYcG41ZI7OdRI0+rOOk/WaIfCoJ3a9PpQflP2NB2duv4CB7iBfdIk
5Y5APXFWnOrnSnOsQ8/76r7BSDecyqiAaFLYe7zOzUOD7oakFF39GHhdblt98p+iWhOvZLD0R1jJ
RrwBy1e46fvDWVlK39UGnXCLB36GwHCIwlYbT5khxn0y5wmhJ3ht1w0624XpoN/oDRDUHEw50dqm
Ze4QCNg/OYSB3Jv/R92Z9caNZFn4rzTqnTXcl8FUP5C5SSmldsvyCyFbMvc9gtuvn49JT09ZBbim
HwdoNFCWLaUygxE37j3nO8BRLsnrkTvKsO5OEXp84RmUWWo+qpuq15+boopu3LgGu2YgN2W7vaqU
5LaYZX3kBBu3YToBN3ISc6ZtNJc7dULYsokrm/kChiu5bXHSJni7nlQU8sEUO8mOu070dR4yQgIH
DSxdNb6rYT4C4qFKJb3nFUObOpFsSC3xQAx0DJQstJ4zp48OlhYbixeJ3Yb3uTM39UhARdsNtzNa
YoJEUV5DD9I3XkQQ3pb5/rwnrUrYW4nGot1MY4GBrJzdPGjxAj9qhQ78R89mb1dFtYHXc3a5TyVe
EFuMzaXIQbIm7G9zZ6MIMxg39nPcHuB8OF9w7akbSyu8g1cp762hRpddapG04DTTdak0va8rpvKl
ysz0CSMthNK+EVcMr9LnVJFOzbxJL49mqEcBk5hXwlaMIDIqd1+CnNhAMyKYRwgJk9lh58U7Kgum
0DTeg7kK1Y3jts5dhal62MSoFe9RGUQBuk3e+Vz3tsi1tYiCyCvfNTlEb0Ni3qWEgb0VqTPeWjWQ
Pfxp42fZR6USGPbgbSvNGupnqWb6czh7NAho8tg+6yt9dLTeu8K9qh9NodyH+GK3BDfFmzqD4ihj
50Zx6H4fdGmGBeW+QrAuhqygwOFg7SLovPtJsasLN1eyE26ZZo/mZ/4MTNvC7uOp27Z35ifcLfnR
zr2Qp9tuD5MzmuhElfyqJpkOS07tHcg0YxSaWsvFpk4tJ/VJQOGLjhDN9yJyohvhMUfStKa9LCL7
k5k0xq1BRZJXBO+ZXH5I2MVX4cpsDojanTaNMT1AZglf6OSNfNhw7KZM6x6qLu9uQ2Y+F/E0RSSf
qLdmk7WBzGV7kQ61uCg6oYEexhdFQh0QlXL2+iDXs27fu1Wyqaf+YSIY7M4Q9rvbTyP7Ue9dWCG5
gsY0eocl+Tr2OcUcZlf5+CVzyl2HWuBqSBIz0KtRe7UbbdZ9IYc+wJqaB1hkokfDQLNpWBUgejEU
+qfGmrVT1Kj9U+ml7ZPHSX1fGFGOqwT17ynubRr0etl9a/Oy3IMDp/3BYwBcycn2teZBHLKRrLpW
ZZCE2U/PY2YNPkuSrJJ6stxHnVyYXRguEWlsJ1RZUfrFi8T8PNfIQRYNdr716FmyovA9fS7Nkgub
WbAVitjxKyK9Gc8P6s4t6+FB2u61i9nzwsB3eOtBhLsBpJLuxUzxz+I2biz8uv7Yx/UeFudEsE/r
9FdpYnmfsgRYFNJC/RNEl3inppbxTdIKv2C0Xb3JTrrwEduqDBR9bHetU5ZBTULpCb2FGdjK5O6o
TUSQEw3CLDXuhT8PuQgis3gtWqK50iadFESgnnKlTK3pZz13JyAx6V6PB0zc3gicaqz7k8QpAiUt
9q7LKI6eTdF6O4As87NkkvuSgeEMGi+e9zwN05cs7bMekSgxkVmjDqrPk4zgrcidbwS4nCATlC/l
pBoXRT1o7cZuK4/peMTYvJAy3tDbInCUNme609JCe7WiiLouVOxtPugwGfVIadG+u7JTsanlBuMW
R1l4arEkRSYXn5upqe7yHHPRFo9qEnH9yMQuGyP3wXHoA1a1PJRhZe5DqplnFRM76VL9Np8KYsvc
kUu8VntBqVnoFks2do7J+o7TsTtAK542diGqq4xa1JfGksGpZcWOQycnCTjfeYUdB2bMOH+0Zupo
oWHGtLt0z/t0UlAlPWqIv4UfomQ6KTUBvLgQeyRGauP4KY6LfSHFi8WccS/x51wg5fK2JQlR8G6g
7WVx/TKyxWCTneZNYtkiC2xhdZdaMX4BoWFfU1OcpoF9AeWCsmts/YIQmAEnrEPpTPkZoF3vDgIM
7Ss3GaTXU3oKKc4C/FLV1mF0u/M6NHcDF6oNJYCzMeyoeyFZIz9B4FMDegv5ddWTuMy6bKl8xCh9
YdN4G/GvccbpyQK0HLrv+AjLvetMM8B8UoL8zMLPORnaN/KM1Ge7UD7ZevZFVtI4yBH8GJEvbf0k
83RYfJl9vIVgXb5mmSwP+K3dOzOr7EeEq0SyWVm7K5lx+ZEzciOIq+GGTpTlN6ObfMOvZe29UJMb
ol9QQqWTm+9crURLJezyxIx4POAIAGNIMs5VFcsTVD2VRn9hHzGBdKfcMuOjiwbn3hO9trMdmet+
NrbeA/KjdjqkfZ9cq2Zk3vK9MvhAhF8TpvmiQP8OCN9EQdfb1qUihrYMgNDK2be8kfJy1LSL1uy1
/ZQU4TaVZnKvJXZzqpHebKemeUlMhx26wbEorMIO6sZTb3V7Uu+6ym5JvG6LmzbTQIvGWcMjwjZi
MKZ5YrOZr1OwbX7XRy8a1knUKKSimG71xXZDUhEYCgYg/HJW9AQ1kWtk14TFTu97GUQWs3cuXkBl
XRCzO1GnZu4zmOkvkrSm9kzd+YF2W/FNs1vlpSxUfoGy8I6AKZJHw2vMAisRZtpU44ZQ4p87SHDo
n8N6SvYSO8UXDz3g9WA1/dWc6MqGUWi5czDmL7qIovHBVJljYBaDuvVKxc6XpMl2j/CG7SwJr8kW
o/bjpvzUgDa9LkaaQXwcyjLRKDBwZBb2mJA8tTwZLnsmuW9KU7FOneRmsKb6y1gCt4XAUHwu9dii
2KZuyJoBwGFCRjmT+pvJITtq9NDltF6vH+0pri/nWXCCifza4i71CU59d6kq5E1TpTtfGxzZDMRD
69QTm3SAiN69MuPJXxQzJnhO8D75Zax6QAqjiTRSXnAzGmjYa2Z+hHapzv2ETvmEf2tkyqG4F/bg
uletxNNRGTqm7aKdj7rbtX6d5I6vMrA9MhxtQSCakPxSzT5OXultpq78poaLr7E0VfDHugw35BZP
G4/RK+NGGKZPGuThy1RVNFIjZ2vnzk6P26zG7oYMlfDT7HObODGaya4+RmxipR8RpbsRuuAzNHrv
qdB7XOYJ+Dmkapa41DC4bekLQ0qfR7W+BeiSPma6gwgQ2HVA87om6k/G5m5M5XSD26a/UuPW3MMq
qOULMe7zJsSusPXIOt8WgmoPsZW4NOOqie8zWVg7jArNJiq6T1Oiuns7cfTNIOK3uonEE0Gt6Ss+
Mm/TIfQKoDLpAT7C5MIZCmXL9IDAyymsaRc6yDVMp4YVOpN4uZ1xSF7GJvorojnz8tHKao/O2Jk4
iOSRs09PbNonRc+qvfc6R2u+yh5uC+2T3PSOTPptgbUmA2EX9VKvfOyyvHgryZJw33qZV55WGJqK
k6i4HQiVVHc1VuYC8burDhv051G/jUNMh9thTg2PsNKSDACjzsmhFmYChFtyR8ofVzbC2tObhzFU
joTwdtT+WZq6O1I+lgXfxZOmPiLJqJ40vUtJE1GIT3xqRmvq/TExG3tLGpVbfyqGSbnqepMrdePh
67xvvYqOSkszcCTjuaUdYBCT1exVOXsXM4EQ0T4xRGzfgBH2jMswQ05+4RBv+0Y6Jt2jjt4qbggr
UY+rqGHFSkSsFH2vI5QrT2vDM3Ezu9tkdQOkfpG+0znCFkCLCR1kKC4ro7Sr/RAnUfkgRiTHN0on
eTVrj7Vcu6jRaHPBINZZuZGdyOnW4iMtsYfjBWE/bwAp7CJtIZ9weosXb3bb8JhMxfJRnpswhKn1
bjC6WIZ5k9FWfV75CeO5fTSf+YBj7tKuWRskoxVTyCktDdernlPVPNjFxDKQ6jgZl9hGe/tmZWd4
oEn0m7zRgXEFhXPmjIrUVo72AJL+oZ5Vp0XNU4/bMYRjae1U6Izlk4V3eb7AgmCkm85JaEa3Z+ye
OH9E66cu0FAS6V6jBCx2JBzQaVphSgiXac4lhBW+Lvi39JRGWTkeE+oaQFEj/lqCbnqbXpFCfnTz
XsT0jYhotkZ0KNSCysGAxRAvyFGcmOjB+G4rZKYiOcX6rE1yYJqy0iN+PTlacoR+Gj64DA+4hjP6
MywND+iH6V+r1ZUiaRperAIp8MyZdh0t0qI9/PYhCjpERnXQIL1zr4iNVIdrjvTuW+I0zXxA8lY4
KAcso778gdqmZFZRDHm0HZmX5DTQb1psRuoB2okb7wfCWbrdr38JczGG/rmvDUmB08Mj3AjaCrPx
Dz6GcdYH+Jt6crnOpGvNwhpVFEMsdw0OcffOSkz9Tmc5WCfYynLcNgzFx89qwQXuGjOqRxjBApYT
GxSTzLP1hkHaHkcXvr45k9V8t35nFqxdXEdDQ96FPPPHI8ta2OVABUTnBu2IL+3T3GuoOObzxHMy
E93bKFM9baLe0l9WFbeBplXuMk+jXMxLq3UuTLU3rlWZR9q17qGt6KAPGAwdm0QZB36XhOZfFCko
VrqzpdnIK9LZFTla+1+/mR84XWggmFMbMIhoWKou99wPigAGa65WqS2n67mxqTSJxiBk7VqvWzOZ
vNqSUAA9LADZtQxwVm2CmiBO+ZvxmPkxroDZtAZOiuE9WWQATj98uGmtlZVo4SwSBZ23pzJ2yuiK
rliV7aBrq8yWCsvtv1gm/aC7Po0X6a+KoFF5a8oGQerygJG7YLeZdaeAZR3vVn31qrvMc2jjSyBB
mkyBPlJzHEoV7whaaia+dlVZL6Fgm1d1S+HmgawGA3Bv6s42yU1UIEVfx/olbA6ujJWjOBmbiOul
u86sps+YblTsCjoAr83QytteowF/ISxFLTfKCPbzGh0EiidrShlLrbvM33yaf3k0FrDEMlgEzcUn
9/H5rl27m20xe0e78ejMm0kuC5KACYi80IgFJCVGevedZrvaRkcH9NgI8siCcoTPdNUXZkkTBD+u
/e9adPhQGVWDFIZ5cV5RP0+issmyZG044dFQHPr/HYOfitxtwDPBhAwLCWGeSvFVp38R3ZWMHAml
SWvj0ZAj57sZOWSpgibPHIGixCrMHSZbBBJuYwmuVb9+D/8K6OClqhpQNeB1qsZz8fOL7ZOxX+4V
zdUQjjL9RIukd1CkE6NdBdFApXO1ojjWAKPMoFdPx3OsX1Bzogmwz2FK60GG4wAx4A/F6tnPtqIf
NEqGbLt6QxVDS6c98yynhfISZ/mJhK62DXqqjvAgKZKHDRFizbxcEcMGUI/XktpreboSVJ12uQYv
xA2GlQuLV1dfdYZR0a1YNkSclFU/vQ9qkw3+wlB7L/H3SMJ63fkTT1MbXhlcj5sNYhTUgUhZxYDl
JaJrgRQtERdTNtvTfh49lcYIyAsyIlRzILm0HMachuOSpgyjoct3tgIDLDC8EiYropsk6FMeQt+M
YkW91tu01wtfV5tOXlkDPYRgTlyGOthL2DwTOit/JyD9eNR56G9Vk52YaaFpoiL9+WMcYCkwZJuq
ywjWw3zK9HFOLwbeOzDwjfbmRcyOcMriHTywNqlVohqG2/2vF5PxYbTOvsoyQueGPgEGInvaz6+i
S2JS5KWiH9fVklbSTi8jMg/kjen2kb1xFMrXAHs1Syfi0kgkhDfkX2Zmbni4vEJzAzXlDh6sfkgi
udL8ZCedVd8h72gfVts2eT087k6mMhnyU68DFIxTq/5qSKyslyuuoug5DK+NLolIcwP8OMImttTX
1Rez5rLZQ1TON3MxIgttUXrrDyK3Q/tYGGo//Q2V4Pyr/+kY562BEImUBeYsmgjL+FCLUCXj4cxi
59gYilLsNXs09vPUuZhSMCQY2kFL+ky70UeNwTmpxppz6pyYMO0Up7O2Wy1QdPFrZ8PHXwtyPxAf
dLQBoK1dOYqHCHM0uCgH7CWxCUzRpA839WPDe1+6s7Zpc40/KXuYipsi1LAkYGTvo6uJoeSlqqmC
9nNUDApvpiWJM/r12vgr8tFir174nMsCxQz3YZgtCZ0qEnvq6YtUWXxQZevej/ZYd0dKan0k1k1m
lY9IuyAEvRjfldHEM9sK2AvElKg5+UlsVIvO2SIQvKhFykxQDnJHzEpeEW1jKJXyN7ujprNg//Sp
QYN1UW2qqBgW0LWmfxAVLF4XyEZhc7lO1hfoe3ElanJUIFvZo7urlCYUO5qYgpjbkWGSj+VDxDvI
VKXYVy7dxs060P312/nB3srmpXNsmZqG5k9nVX1cT9Zs1DyEvX7pntNQ6sSLHFgwMZuSnYh623B/
tA5cV6lIYUcg4lotFI0+JaRRuFZyb01NNx3MZgSlXiiKsC5w/ztYZYl6QQQWj+CrLEO0hyGf++wO
o0qdPeQ5bZ4yCpPo366FDJgkJNySCIpE1rU/1EKtPhjSyULtclCI2bqYRVZX+4aVPSPLrrLn0SVv
x/JVOiTAmaaipU8PZOC6rQfJJbya8b3TprJ57AnMkVcFtiTVj40yI4SZGPBLh5SGeVtbrguHi87e
l5WIQxW/SMXPtgqm7dhIOwy8hGpZLmaI/dx32g8nbXneU7wp4kfMqkjMG5vB1yN6eaMiUGSqSerW
BJL2LXegjtY36o0vSh5P4VvWCWcmkGEQ3U2XFZXyN4+X/nMluRxmjoHCytIQSYF3+ch1gUQ3a3gO
NaRKS1RidnZlFOpQtNcIEIix5FhokktGI2wddSul69thrrkXtWgHuIVnt9+sE9twIm2Onl6pobmr
GedbQHTblvFDHkUeUUJEy1TfCZ/L6A8hDKQi/fXSPi/dPz90SF4snrnFOExpR7Drz6dIzRymwKJN
SoOGceV+0GwPo3blRsY2MQj08e1ILYhaiMi6EL4aKaW+Xwmhae0a/T1YUSQxKdi5CMNx0jrEimoL
GNjqNGwTwHCRWkFoMHB/QmBAaWWhBb2S6D3rTSiirvaRs6PAam1YCDtTkMvju2RjoH4YjDzcrp2C
tswV5cLJuig7/U8BRNj2Vuq20B8iMBfW5m/emfMm+ee3xkYlpALYs4jToF4j6PYnFsfcOYpJOzbc
T6KGlkF4vBHutVoqz6tRszmr6ZvBjM2DXidpdFr9K+okOVbs88MhB/rBZLpw078tGwqiDVkz4prx
WZ00yEabqAjMMSbqJgnhxjE+def8xxXaAnljHWQ4khFB+Hz3tZ+laWwrK3Tv1izC6sygX92LyaAt
T8q59BnNyZrucel0E2o2uoZbq1arlwVNgb/0bIHNZMgFZj0BK8XDtUn9juloLTqhHPCBgUDjT6Ck
FeNXvUOZYfpLQ2LpryeZNHc/HLJnKdxKj4PDsFxYU1QULxoA4YY78cj3qIcO1QOs2B5NTMM5APzr
/BCs0K7QBUx3LNSwc08AYxYH/RnKsQaWwWBHSLwq7tgHqIlXKEzKiItG5Wp+iCuHA3pNQFs9g6t/
cLX6rtXySpop0UfHxOZGACX2HtLWbLuS1dB8LsZeKvjiKCur6V5CXbA5DjVH5F16TlxcaXU0ij2U
N4gAivK4/uS5xk2pbGJzGqlem3MW7RqLuS5XqXj8WuyKdJsLGvdNFkyKmahEh0VC1/a9cKhTBwe8
3HG92gPQ4KVpRh9jUs6SSezycUn49HJwb/RRyiG+c+ktOTT3vaHjMRuKLIPCbQoiuPJINPVdr5dU
4KVgtr6th8kBjE7JuixmvUaVsgFGoyF7QPM0698Lrc6np5yulLOJnUjaF/bq05qZnVw3lsvHqWZM
L7rNCNDBea6tENhSFVdgNWNF6anyayx0i4ZG2leGYthMG6hf3W6LbD7Xe9+JCjqvq28/O5tFyPLl
Y3DRh2F3PR8L/dlOE8bZjAGt6JdUWZKSXxLFMMTXGCHrZ1N2qaSDj/cDk/HMCcVBy62nPBvq17aG
rSWLM2+1JlHrlizwoYtxsLsjwW33je20nc1goRi2OFqofjj7PVjYhYzIA1BER8wtTFH8b6gG8LOg
WOeBcRhZvETjUB+QMcO4WlcL7BvHPUkgl99ULp3tjWgQYO5TfQr7h8V23L2Yirv0E4rzRU6nry+O
M5ZdkJarPLLHkqa8lelgoWZqs+QTDB2V6IEaXY7vKbAdDkNop1EQDoOjXmhoAstLp+dSvsHI3KL6
d+G/70uqhzT4sUP2urG47Kwux3ZRxdh8az1y9McR1zxr6hwAO5ZtxtPQNTHnsnrePZyQ1HZqrvMa
JrV5sQwNS7sjTuG0dkA40sT8VGhWF9DS027JJqCv4WAYnh6HkrV0F+FRwzVsucZkgyqM8icb43l0
pw1DbyNXwsU5fHVonE0Bq8Qyv6/wDLJA4WG55XRZoaN2Aa8ghWOWvHhWVusS0eC5xfu6dBbclr7g
D/cs1rUoSOJIG9kbGpJcK7MjfcdDfM0ioAcRA52bY+UQ9k0ycZuxaJa0U22EJ6Rgo3M3jOTmHmPb
RHo8hpyWTB8Mrxq/zJbpVNLvgCK0z8V5z3Jai5EdGNWiH3wU3xi1baZb88ng+xrXaQ3L6tPax8rO
Ac+JlJp7TaJr9W1ibltdq6pJBprhuAwyQ23sD3qlLat10Fup+7WJlkAGTAOb+GDzOFgLK8AwLb/W
sg4godZ1U4KqbPH7k6toFXsupFK9crIW6ejYy2bcs1PY3d4m/a880h8pqoM3iTln43DixgKzVsUk
cTAlBABtGu1m3XNy2S1boGWwiFZLMnTxUL22gJnVW1rAU7W3OAq+UCtPgHBy6c1vCZBKDasJwcHj
gcuMUH2XPTbnejwXzaGlRcTUUjAF3Gc9lvQ9ojSsiZWrVmYAkMRrN4gnJ4Pcw8WXTYcVurGf1WXR
X5nUe8neMHkWjpMVLuXm2eur6WkqL3SzgcQ4JU2aAxxLYcxubWWc1L1K1EhsYs9V2ERCozXK577j
bMTnV7UvBXPdeKNZKCgO6WAm4OTF3GM/UaCSBZABLFZ82tc9/n3s5D5BewvfIZ2Y5faNStOLamXZ
DZCocUyyjs/HJP/ncomotrCoCv0r1PXlMVr2+PGOED2jeiZ/0JL7WYEOTUavIy0d9iPsUecOh6YZ
lifwQkSTq0U8V7cwMBrnHgrw8lmEM154L9Ookn2I7dE47dAK0kX1aUZn7ndHHYY5DwyRN9PDasOL
NXiAQezIgqoSHt5scS6xEgwArj0P+w8z2blMWUuI1Za7Bl4PKlGkTPZR/p3CGafLXYTOI90VjZWZ
9z3Hprlv3Lb9G4/VX5A7LrssfgHNWYhO6JU/eBi0vnNqZSjLS8+eDDQ9RpZfqtBPHjsMOPmTYxKH
TedpiLezVybJgWztSDuhhiJjRK/TpLxftfE1nXP9HpPEcLMqp39dHX7AYNHcNpzljo1TZSEgcun4
uTgkgQmag0JaUda6TLUALeKXKZCVZdexXTGnsYwRifWI4pU/6QnFeIqgfmtfnZyQzu9rVfvr12R8
9H/gvdJtjnLwPx4VyMc0JSNS2fGVsLtcA8E97nNsEJnZEDuRxt2iWBjqcEM5302XSj0RAIV2vEYb
0WMZA6aajTluI+i2KDpMTMXGWGjGcSX6ruL7SibagmfsRbJbobwasjuKykQ0e9nICfJpS9ukLGat
2s0VZIa9hcQjRzi62MHWAmdaeprRmTKwom3Pb8R/fBv/M3qvbtcavfvnf/Hf33COMvWJxYf//Odj
VfC//1r+zb/+zs//4p/Xybe26qrv4pd/a/9enV6L9+7jX/rpO/PTf7y6zat4/ek/tqVIxHQn39vp
/r2TuTi/Cn6P5W/+X7/4j/fzd3mc6vc/fvtWSWKv+W5RUpW//fjSxdsfv9Ef+dOKWb7/jy8uv8Af
v2274VUkZfKXf/L+2ok/fjP030l7YzHblo1nh8bWb/8Y3s9fUX+npQaNmMAklpVq0GrkuBPxH78p
uvU7inQsn4DJHPokFrekrpLr15zfca3SJ6V3YtP3hsP6P7/8Tx/i/36o/yhlASe6FN0fv9HD+6lB
BOJKJWjOxpZE65P23sckOCPqDZ2GBBxqNdo3df1ojiQuBNgFlWnfWvOMuN11tl5Umr6UaXlTd2Vy
HNIm+5yrmfdl1N3pmxK3XcasXE/RnWaNfkF68U0vFZvwuqQLslIowZDGz66N8LFPvkKXNXZWal6W
gka1EbrbAtxUKqxHfhYsuTK90Kd2J23w4hK6Ieipz7JtbiH32AhzYoYMoz5u9b5g5hCqgTG2FE+K
3UAFTaecYhmjAIyFqZd7I0dn+JgWevjWJkvWZmKKvHqAQ5jrAQmjvQ5hNHcfqgJ9NHkAqa8qVjRB
XVebE/6CIiBHQNwqVtGzGyIRBn8cDj2j495qok86M3n5qCndkAcc6FOyFUOs9W9m01AXK13fi83y
sEHwUDxF8fsxRI9F1aHFeOPFoF3DaG1wwjHp3sjczvpnLqSTx37gEEmfEXVN/Gakllu9HfUEsYmM
7mLTGq7pGMRoGNzK8dvaQPcK/dEttrUSRo9MvBp5MsZS7nW4n4weEAldm9UwftKJf9uymRbXQ67t
+dl30qooNStqpQidoT+oSnfQEcRcsXS2QxbyKdYp5Oaq9S4UlaQkX+/CQ+MmAfNiH0LhJpLxwUwm
E6YTQpmhccwjI/NtDUulUdOjaLPHxiFw0A9B0igCWmM/z3eOlmWM1ZPnxQpzrcdxum8Tz1PQqEBv
3YjJVJltTxiAn92W6/RTrBa62/ooYKrFWeeJaaMQys6179/f627qdzQU7fu7uH6t/z/sU+ov96n7
qngtk9eftqnlX6zblO79TolAOKXBeBmEr/OvbUpXf+cAZMKIfxOWFzky/9qmTJcvUU6wcyxTYB7M
f+1SpvE7ZGaXnoNpM612Pe3f2aQYHv20SWFd5TVAAWKz02mpse/9XBiABcvEDHskALQ0N0dnTiTo
uZoK4mArij0zu22ZWvpON0fFvcJ6io7jwMih8ekzdGa7nSUz8jcmJS3aV0Wd6wuh9Rpw4EoD7eeh
8BabIcIluMlbVTG3ldtZ3us45Qyebeb+zY2D4EC7muiGKKhxkNWlRHa2UfxImotUrskjNGFeGkVe
VXDtzagNysTRDj0p2TbctqqCdNkMungA4+kcM9N2bw3JJe8ikZn5zMmg1JuxqK1ot1C0bpywa9wN
4YVjQ4pkqUGbsMSsoSoDHTKEVyEXk0HdxIY2qk/YA/Pw1LjqVO/BlJf2FvNPR3hFGMao2Z3OMjee
CnnVjIvQ3qE46sdDyXnl+WJpIG4nW9SoiqUhss1MCPEMJGZ2wcRC9iLiVnGVaAe3LlJ2UeRUhHt3
3RBd58LzrkEKo9wBPNTv2qYbrlSUseg/kz7mhscm8UWIWaDfQ8wMc6Qj7FzpUSABBrPZ9gelNXdm
itR9w0ZNCI3KiUQznKOvz2n8VsPnOrVrG0F26xC7zb1YI4+ZQEg/ktJ8p4UzfcpidxOF3lSw03Ym
Pzay71D/VVeQwh2TEYwdkT8C/+mtLMwMbFao3GM+t6ZNbnbda5iHeeBB1MJs4JpXsTDn54kGMiKa
AHt+VF/qRagTd5HG4pgqHQxwRW/zJ8x0PYklLhnTjSIa0oN041IrCfiOjBlNYULl1xdG/k21Sow6
TUGBGmRZ6t1wp+VyF05DJjaaJq2jmo7plxxUXRs46RiOQV3MNb/OMLrfo0TqKocSTkZfJ7E03mM3
lKDXZ717KPoKBj06zHpv4fVAOJmhnF828vF6Vsae3EBCbCCGe+kC5WeCqO1gKaAaxdcygFrtIpR+
DTIJn/uz0iDkzsShtfASYVYoxP0I2UeSv+RWz1I0iMmyJJufTKKI+2DAu2MFwmTu56P7Kk9Voiwv
dXTJecbl2D6SuJW8uXpiCVLS0/4Z6VrcbGiETo9yyfn24zaEFjk0jVAOAAetwgdvH72RExQ/tdrs
xBtwU3q1D8dYpptxmOrvTRflLgPANkV74BmCI7FT7sA1pqQrMHNzfLezUSgDIMpfhr7PMAWkFR+A
TnjFsRDcU31So5K3sNLFdCXibNB9LzHsOy3NoicENibjfDsN9zEuwMyPcKx/Zug0hYvSVum38KpT
WFAKxglLFNb3Il7Q1QrhOkQ65NhS/Nrphysk+sYjjuvqvpWOFL7pdDriAi8cAiTE3bNChSeuHOr7
Q4/hVAFHFXrXCWSRKsg7OkUb+mYtgPeGXD70vrZ640Ka83apWLCt+oST7VJvzJEARKl0b/WgDO+V
0dLrLsG2R7cWyrHMnzV1CreA2mgSoo9hHXeWXn5ZZMyzT8CAMaPdAdcE3ELBvoGPM/vmRoU5ItNH
ORHIRHGe6H4i99d1UN9+2hMas216LXvScE2EG1HI4nn08NEE7Zy639pyKm9dqgtUcZRI0ZYJiVHt
ChmHNOO1RuGHozPzCWmuHx3Ro6RWB1fNke3p8XfdGctmmxV19dmOIgG11O2hpTVEUl7RJmdkCbp+
ngNcP128JdGabD1hQwjEUmY0buCmA5+UzWzzydAVz/MjrArdDhRGcVqeWG8XW71+COHGmj7NrfS2
qR1jYoPJw7swV4o2MI2yuW1EE322dVEh/TM9L1rionvg+qoZhhddbOhTYPGxCcLfPaq+RqcHvDGb
MH9laGU4QTuwt20aHmQzqGM3zXcO5VITgLAhaNyImu6OiVca+UC56N+NDG+8wExpg/v0jJVL8m+h
HvEwz9+cMHKfKl2K97lYvLCOPhRB50UZdsWezC6NiThAoVzjtdvYVaNNW0TZQ4eKjHge3SQmaPa0
3vGNrJ4eBplZ6X5AhZcj9ndKCm+1wOGjtH1i+fRrUbrjMytgakI9+8Sn1tN2jKrwDRivNfKZzn0U
QLVLtMDhVT5VTdkCinGnzi/QSBb4juhb7usuU++juXRHoEYG2n6E8vICt4VebZYIwnvDYUK7tLjo
dFpdoz2Q2R3dOFNLKT0VRR/7RVKh21PHioSCbvDUjWtEAwerNsxvDPOGy8RJSbKXU6eNgbaYzYNp
LvBTK7ZeB5yrzuemHI0XDWM07iXhdZMfDy4YcXf2zGeZ/zd357UcN5K26VvZC1j0wiXMKapQBVIU
RVJeJwhJ3YL3Hle/D9gzOywQf2HV/9Fu9MzEhDijZCbSfOY1k/IE3GvkbmgitqvZl6YHWhiBa8AW
WnWUVXDhpxCUfXVA8E6PDjAk5e+UWWpo9/qQd5RWM+Mhn0wemrmr9OZuCtJSc7Rcnx4g4VIrq8n1
umMRqA1k0FB9nPkDCZfzJfeZtEj5yPNUJLcUDFTetrqf3SiMNMm16wQyQp41HYopvLolLMQamTDF
VqCrCnyJv8xoRBPyG7p0b2f2nNGusNg1WUVj4mhmhvWrD+C2AaGBZ+Voc0ezQkhN95O/w1+MwmT1
K6jw6KHsZExVAYSqnK9wVm6zMQmrg1WGpn/0aba/t+c29NnyTW25OoFCfVTnvHnj+5OBHmRjw1ML
p5Tz1ily8mMWY3xfjaqKJQDKOi2vBF/xWMZ5+6jkwO8QckGcJk4bqzpMo1HpTmFNBo8urkQoscZk
O4cw8JMviobe4FGCX3SXdhOPmG/OiN9nLdwZB00y87MoOihvSdRoHwtQm/MZIMssHJLOmcb5MNag
MKYm1KHNRyBtxpKRDgnGxK0DOTdHXj4vSfMMDk1zJGASH4xoLjQH0UrAtWMc2g+xrUW9a5Zo2d4h
ixiMroBP3bmC4vDkDAbZu+PPvfqjAzm4eJT51vcmCYJv0H2U6jZBEtjkTU/bzEmsRnpCd6xOjqEF
dc6J2ynqTrAEcHlXq757DKGsB7dzhb/eTaZ3Rn9Xz9ZylCbauyVPQnynTLqOTWTUCxkNjxpaWjP1
ytMwTXAbgBJ+G8zMbB21gEslui6LTyW0BnLfsmC3pqZICC6Q/s1PqNOEhLJDG7TibUHPUD+huwlq
bo56/NenllTNNYdCm34hyDjkf82KZHXvZztSsdGJRkU274Kg6cNPxMRxirMKrMg7dZo1+1aH21c8
NXXZDCdYu4NCAGz5iye0ovg/YWQn4QmapC6/J54w1Tuh+RN0+cnXEKRS5HnPpPwS3UUaodN15rsI
0pwFF7nqy8MikzDCq4Njxo/f6nSEjnZhZj9fFID+VWO5qKks2ch/etzPw1gUW2WKNNzWEFMusxW7
LvOGeDA5omA/0WiK0vG9YrZcnUSVMe5cilreGWURx6ipEg3K9VAdfUjnH34/jf2/q8f9v5bsUvT6
H//r32WvVzW5Yxz9oFp2UZNb/h9/57rkpsg/KguQS2MTqAsG8O+SnK78gUb6om0HFJeNYlEL/ldJ
TlGpyIFztgVqQLKGHNf/yXUV+Q9QKyY5sIUwHfem/ju57mqLahpYENJvABsL3h8jwtXeKaSgi1uT
1E0ZAg+RmPYYm5m9AyPfHMVakJaIl4AFWjUE6DXONp1rFZl2fVqOb/gpVeo9qyakpi5PgqYzH6Cc
OuujUiGwV5C5tOcdUwdjouXRIprXhuijk7f71oMFfqc5T7gBH6uEZhZqTqp5ANMZ9xj59O1DaRsI
ZbZ9l38AqwCJJpOFUrzFGokkq0pQIne0oB7NE8RZbXARs1zUHFofsBXSMCPtdKFSQoc2E6FQhJSx
Ys56uJQGIWxQiBoLk1+lb8ocl0pfPEVhikUI+CAN2LwUzxEtQz149Itc0MAGU9wezQhle9cAO/IT
ud7G8vSxVc4mrbDOgWZcI7rRJfE7uLK15hTGMFKZ18STMCMreicje/xpQjw3cSwjTj72QIRkN0Cu
/V5XEX8+tUHV5SeJWxSWXetTlRg6mXdNH/E7g2knAIclfi+sYzzLhXngD+TSresQP0HuYaA2mM+G
/ieUpGHvoHMrrHOZWEUJFt7243OX4RhEJyHK+zcSIFbCNFgbMDDzKbgBuza3dwNYbf07goN2djSa
tsg/5bVevkHCW6flWJjTgw99hDZtPWjQ8mh+Ro5JZiScOsir74iE29+bhSRGH7n8ReprZPykTb9B
/0i/RXInfvZRr/2icSfyr2iOQoQuU5JUV8ll1fIWSoMgSZW6iGibxrbbIr8Z02GX6vjJpkYxMjH0
hJ0AzdtqyZpry6FPStGRqlGnfoOKgI5ZoY6Lhova6oGrK7iJnmWbiMidQCTFzhx0GNULeYzHm9rw
++ikgzA3D1oQtzJa44EyfOEdbBUHyaq89KrSiN8JKHZ/S6L9Vkfl/8/reUF1/dfX8yGM0r9eFiKX
//nfd7NkGFzOFkrC3BtcFn/fy+A97D/YE4hjQYaCCbX0Q/7dK1HMP/gJNcaFKUWlcmnQ/btXIow/
hGIsUDwc2mGoyNrvXM2XRUgKThQ0cWMxDG4i+hPrLqpmplosKeP8RglFgxwsPrTpYwuGwv+InGGh
fAyDuPjxYmW2YonL9uMi+bg8VgZ9II2AnnLr5XsQjaib+dQ7bk3nXeA8fb67f/+YONcHYYVexCuv
x1i9BvaEzpUhEus2cb58+xA4d76zA4197tz+JyR6PcQqJJqMMkORliEa9/HL2w8P8fFhPnwF1rgz
lRU/6vVAy1xfen3pdQpMj4He2I5y/BAemUx2zP9uEFz0Qi9CvEvZ0lfDiNUzTZ1CkRG7Zsn84QjK
18yolc7hibSTG5FSoYYfHRea+R7myEHOegQzxMFvaAUns6Ppt0lGolR2x//WlxTLbnoxex1S/t/L
PJ/evbMP53u0yf+bQxBXvRwC9yeMz8FQ32bOt/DwoXXuVWdveZew4MVuYcfjC0S3gfeHWj/C4pdj
lAHGwpltAj839cGVEh9VwEgjIQsk8+H6il22P4l/GAq/Dnq0dFxBbq8iFJpl6pjaVXvGQLj4EAjr
Np/H2BukILkd7KF1WkQ5djbp6iKhCUyQiYuEUFGw4zohlny5hMmkx3NiiMyrGgUukjwYDrl/fcyo
r91mEPF3oj1tvZ7LgNSel8sEpVvAt5cD+lJcqbWqMiA1OGrIuuHqeY2Pj0jMY4d01TEBOHgGAWq7
YVuZb4SoS69RBguH4aA6BUk7YGgs1yVpmYLaVJlbR3ywx4gUdJxhy/nxk2RkFsSLzH5LucpwOmo3
XlCXBCFj37pR00OjtEGBIjtYuYiWoDjVVdUJ5JN1mID9Ae7VFP5btrivwWm//p0vI1GubEAXOqBy
IQsiCVrel0tQtBmAqs5Gj6YM5ZOdpgiQFEP/u6OQXSJ0S6NKA+RsPMuNvzh/EyAv+B9zdZqMTD0M
6IWfaqmrd0Z59TkXFgoaoAYJrYyc6uqUz4h7qWKCVte2dv2ptHLpNq3E8L6DAr0jj7wxFMUpeKG8
yjyza18lNfGB+SW+Tk/KzI9A4ZKPE0J4rjXr3dP1L7Q11EI5FAR/PP9rpeMiQ0A10mT9NCM/5lY1
JvL4NoSnEKXcnev71WawNQ6EuZirgoYSr0iraj6XfhQaJ5ARwp2tcji2KQTS6xNaXy1ki7YMgYO8
kZ3HUb/ccn5Dd69FI8szaQz9wtluDnG60aNfqU+nxgUKX763m95Od27o1dsEeY4B8VeDpQXAngzs
clxZhRdNT8Y/B0juopHXp/WXFNJ+csph3n5uhVl/jYi18KhQGujP12e9vty43QjFFn6Ujp3eq9Qy
y9QQ47Mm9ZRErpCECgpFeGNTmMPBBLP4pPYYt//mSutcpcuRIwJcmBf6asZWNtbIo0lwYKoi8rh1
gy+lsZTIa1N7M1tz4YL6aXeOxnoT6UKHTAQmU+FiUSkBXC6zyPw504RVeBkJlBOioPm2KsJoB7u3
PhXPo9CSNzR67Xjmrd4KBYU/SKboFlZtg49S5mO1i6biKWnGPQbOxoQoWLF5OBA8i+vgAQK8glg3
E8LzaUZgT5Eck5aHe31/bExIxc2Gq1jGkk5eaiwvH7+4qEZzDkmrhlwtCJIa5HhPgU1dHCUf7qEd
2uLr4XjTF+dXYFjkDdYy6Rc3cmcV/pio7egNMrj5QmghVqlZhH/GkN5fn9nr9QPtIEhDOHrwpte3
ytxJ9Iog4ngyqu33wk/rs0wyvBNKb42CBQMu9rBlITWqlxOS0AUIzAzam5JN0qkdotqTqvzHb09l
MWmkqAWdgGRnOeQvVq1p2Wy2FA9eWSgzpvQFZcwYnsuv68O8uitYrWdrxSU8Ibdb7YXCGseK/Hzw
wKsjc4v06p0q19XbcrLmQzON08/r460SHXYB7Xq+DqRz9JXJGi+nhU8G+iZTMaLaSmnHQKUFKkiC
63CWVUeEcBM6063qWrFv3LQa3N7rw2/sRYqIJuoNSCVA3Vt+/mJVE+5LM1T7wYM3LLk4UqMvM4Qy
HbXK6D9eH2tjm1DK5OE2uRIpQ6/zoAmZj7xXBi/II/p8NGZUkPv0eHau3q05LZLu8sJ1g8W52o4+
nktxTAPUGycd9bFWQvfNymmmnSFGacXN9VmtEMIL7xag4gJUWl7VRffgcgmbiLKvqaWS1weDZp3C
1KisB6ARxSc6+tL9PNMt+xpntvVh8C3rKa/xlnCrUB4C5CxTO965nZVXO9iggCwo9CPMgbg9td+L
T4rUTqxjVCV7AetATx4xAvssmbmZntQ51On/tpNo3Egl6D1yvYO+SEKjByMcq6V5TvwRk7tUILrs
ZNIcp0f0saRPShBND+qYI3dzff1eHQB+XSqxZB0Kr/Sr5YMRgPcM2BQvNrEQR0lLHg4hfeUDqk3i
DTz/GEk+q3nbmYPpIm437NzG65CIHcLrixcEjgQUNdaJndl2pdCzavImrUI+KrfhKgw9XIQsq7/4
tLLvAMpEO5vm1RZlUCo3mmKDdaVGv9ozc4c0GeyHyUN2pP+W2H2KiFvSFD5OZHTXd2LLzdEwqgH3
tnQD1iXvEk5PjZwdQiWUOm8wIGvAbDagxdVQlXe239ZyWhppAMGB4EVYzYxj7w8dIoserJUCdG62
aAnSTERxFvulwgQiO5pmoO+c+RWfYDmFrCivA+83IOW/McUvLrJQ0cLZbMbJm4u2dqo5TIGZtpr/
oEXWoB9iOffSqYeGbSaf5WAo3+mj4QYYJB20kNI4Fd/orULagsYvlDp1JzDbOpOEgTgUYUeJANlq
VfAzlNJBjmVvghCEsGYzfUjB5qBZ2rY13m7pXuay9Rlo1cBdIFpb6haXl4BvxhF060z2RIomapLl
9ttKa4qPuPEEbldr+hnqlbSjrr85KBchxU2dhpSxGlROtV7CkHRGdn5IDVC4gBxFr1bv1agOn0JN
BlUTl4Vm7nz8jf1N8QIzlyXGp0i7qnyN4FxMo41kLxrsEpXw0G4kN/V760+s6urP1++rjUlqSxOV
Vq1NvPhMtH6x0aTR9tPENCcvTGSJXdRCuhOR0d0PMC9cfg+67mXX/G4gt7xjRIw0icHcGPbq7TR6
rUi12pg9mbpo6dQ0WKqDjClB4F6f3qtH+nkgbuNlITEvXn1DcOyallJR9rIYkRcSqsRDW7vb+WJb
oxiLf9SSixIBL+flxSLKlW+OEFIVr53roj8Kf8jlIxSDLNsZaF3lXe4FoBWU02SUvsiLVicPbxRI
lYmkeFUty6M711NXHVF5COalucLyKdSBPzRtoFsIKbZRAY9fbdC3Dmu4ge2A0CPqCCKJPDpmYk8p
aGsdiNDxIGL3KhyZy3XwbT8vo6xUvDi1SvtYxAmsZ0MP573ywtYReTnQ6rOSq6b+pDGQyBHThC5b
SRhEj1X6pNSVNu+s+qt0nytO57k2eM4X0MHqQIKc7Iohybl9JIkOaqhJn424VW+aEVxuJhrzXVSr
mBZmmhbtDL0RTqDYg3ke9h5QjtdW7pM/JNNipeZNYI6hbswtbgGVPT7xLuiBAzxYvgswgrylr14e
gGOiMvnbJ4j0jrljFESesk5UgJJ1FY1iGcXBha6Yy00DKKyjCbnjX7SxedjZ5J/k4rol1nXifErn
JE9a05Nxfj6iSzYemwny7/XpbDxdZCiLb/vC7eHxutyiDXIwrT36pucLyaB2nw2jjf5rlP3kIkK6
qZl9/cv1ITc2K/QjncIa35EG2mpINSnCsgpT0yukwTzWgQmvfJrkW1JAfyf/2ZidzSvJVbfEzFQw
L2dHZGQpEMxxSsna9luWBPmDZvsSDf8qgxFKg7nudmK/dT9ouZJQdGeDIhNIWXZd90UGHbsNJUDa
Up0rExmVWQUCCC72oVbC6s085OVTgMHRL73Vhswx5kh5LPoUhaHrywysgtm9bGosvwkpLvsUIR5W
enU5UoQXGbazhte3nY0j2Ug0cmqVtnqU5EA37hUZRu3ZEkAgzlFn1zWivar4CXARswYVKVDQQn3e
C6RlreRTHADpOza8IAWyw5ClsNqoUevuY639lOdR3R0iuIRQc3o9TkEtzv77ArfCz4oUZfcy6i7V
F21Oas2DADu+ywxzKA9Wg0HcsaewhfFvUPrlSYJarx0mnAqGN4got9Zh1mt9OOAwYsYHYWXKn3Xd
t78IQKviLlTBFh7QHU8+LWJJEhu4NRctvqZ4El0PsjVu4F44ZdMgqgv6Wv/Z29YwHSLZBxkHy4El
QXvV/tLZeDMeBNjm+ogQNsboIydjgDpAy/+QJZr/jv5QXzzF6Ln5R1PrwX1I1OAEhqpVkzo6SaCC
jrel+u6c6+M3pQ2l9l0cdfXbfkB7wTFCUX+LSwJ0lP4V6XvjF7J1M2VABI+gLaZPbV92H8o2z7FK
Q975g4Zq4V/omuo/Q5K++qyk0vxogGFW+ZjI3zmzryJ4DiWzZKITykOPKRLQwbGfVP+xjqC3OryF
xpNfilgG7R34P8O8HU2nj/3yvpX93kRqvOg/Fl0n/HdGF/B6CCOWKzcFcn3f5UrZHABmqiPwW9DF
7iDy7Nsg05I4a42VfhwHoSSuXw3dn0hWToHX8XckICSaUDkIXxYguxVIAho+NYhsZK2cH0z4HjC/
ioSWiKF3UMx89Ebww8kCqzpFOVnpozwPAByzvFJU6sloph6sVJP9GymLJ8S3VRkoZoitUoNCW6h6
SV0W8nlUbVDJhZo1OMBUA9AKlPq0n4VADA89GwXvosSs++wWVHv6fcy68Sch5IyvZ2Jh3KCoSH0K
FbOSU22N/o8AavsPXWsz5VSgWCAjMChLuVtMlvQFT8FFNrdJ68eSMIIoopP5NdhngWvJLaL6QtIG
6HjySJ9tQBJZd0F7qL/+J/TcYWziSuP5bJa/eqL6CX0C4/idxHDjncYEcGFhk4niQbr8/EUYFmsl
Ss9+o3v6oNXoBMiLkVwyjuGXGu2LDnfZOvdwewyIafvW30v9t64fnDZBewGgwDN9VfvK4DDng1yq
Xss1idmMCYUiRdHv+jW3EbCT9S7zIz2kjbOa5Dh1rVZomeqpjdQX4L6mlJffknG8xXENZcVDp6Xm
j9Cc4BBfH3rrdeF5pi+m0cjlFb1cXx3NySVUUL0pjasM8yh0zpGpnp8EKh7nsTG+Xh/v9VQxMqST
SN2HbBOw9eV4funnkgJYGLOFrE2cELER9COqoezeSMmMKKfUiHk8hbNE+Ht96NdbyYTaxsjUEOmX
rd9smk5KVKGgclNO6D+5OP9pP4IokbFQhkhROVlh5p3bwfgbHGiV9l7uuVGGo3BLq25JWsjN1olL
O4WGPhlxdoOOfxh4vWGBFc/B4FWA8oiz3ZaUDgshhN41jz5AKZ16QHEZ97/cftTlPP8XZfO/RGS8
DmNo5VHTWoxkBeXO1ddIJJxcxjRKbqq6oQ+N8YD9BlaAuO3ryPp+fflf7zTG4izbtNlMm1Tn8svj
l4BYEEZdN7mldW6oRYlrKWr3NtQHG821Ptz53K93GjkLkAGWnMq1bq6OLvYJuhWhTe9ZUZycQQQh
ICbm7K0WT8oZQ2nFgbbb7JzkjQVdCoQI7jBH4BirQTV5BJshkFzn5k4hF7T4giLR5gadLO/M7/XV
ZMIsJfykbSK/bpzAoTRARze2Vwi8pCS9S27bGPr3b381k+YMwF4O61IBvfxqij+TLJQdoBw5lnhC
fOl9Ew69Gw3ywClVwp0qwkrgcKmSEcnTT6M3yFGhGn85IHos2jCStVEbVgtkREKL6496hla9GYdK
e4Q2Mxg3Q5s02WFQMNA5x6ESvmuG2nyIJB0CgjVglObEfi198CezCY5KA7/0LcSlHK0tfGy7c1OK
9jGW296/NzEr+4qIn/1xDgiFdpZvYz8ABCDbo3UHun3dzY4mldBStL43ygicgQPxq9DF9dE0UfcX
Y/L7288C/kPdgiGXUt7l4kmoFOGwnPheWXUwLKw8x6yAqnH9QU8RH/ztNBI4ztKQRLMPqZR1W6Ga
lBppXMX32qwhvAx642tnZPUO1mhjnzOKzlOBEbTJW3U5JxuoLsipyfcKQ4KuJsGI7D7KI0zqnYE2
3gdLY/kW/jUl6FeNJlPvK0MvfW82sbY7Ei6Dd/UtpKWaLgOs6xuDW1pjeBdBT9orCmxtlKUcQPrK
tkci4HKWKfViqW9U35OldvE7Ea36JYm1/CMgXr38cP1Qbw1GaZDUihwWwNiq+BE0VoA3IBr9Evxp
p69iG5nHqpJvesWOdk7AxrXPxqe+C7CCKOMV7Gacc9QiJ8kLUJtBYqhtj3KgDidkRX5MHI+dW3Hj
1qdZAe6TShoN33U7WchtO6KxJnm0xsN3qlzh/TQb6V2DF4eTl710Uytwea6v5/JxLpNUcCqU9Hne
KefI66cNLmY78nZLaC/CN3WCTIbzlVRKI9zOaEZweNlgYMCBjeB3SfWts4pslv7bpW2TQgvoP2ZN
bWldRsSdwciE0SEsZqKV44WFDzCsD8SAfGXaTzJkRigLB8uf6vfXp791QvFWRtRgqSaBnbncuxzF
sO+aTPLSakZGOZ6lQ0A6uzO/rVEWbYRnVSGepFWs0kjlLGo0DTw9Qe0QvV0cWY95h4PKzkBbO9Z6
DtBofdOgWE3H6G09ET4KbalJNSm22/JgR0iTQPo+1Ghp79yiW4eRY4GON7hNME+r4Vo7imE+WjaI
GLwXofw2tJ9wWZri/h8cDnroS+8VWBpbZfWYWwIcKhKnCK4nLfAwHHW6RznE1OqYQEYGkaqXTC+u
bPv3LwHuU5t/UKIBg7EaGFogQjszc+z8tvUoy6YQrGfjYwph/ECxNXev78iNNWUteW/xjVfRY1jt
FZFSVF+SSS9V4I+pvhIfp9DSKD42zc7n29iWNFm4RiHSLEXO1cVNKz/H87SyPaiv0T3mk+FtZ/Tx
+fcnRAhGdAR0kb2/mlAANGAoiOQ9PIXGN1YTt26ATO5fdiDy4/WhVuLXzxEYb8PilcGVhnTDakZq
Wtbom8W2h8Q6JoPUV07jpMZL8m0EB9nXU6xu4aSnQQdKD6kep0TF6XOtzcEZJri1U//ceJZRgiIC
WKywudiWb/2iApBS2MjqcXn/G5RxDgs351x0dX8bUEc7RFKQulFtEPHxoFU7a7G1jzTUWxaNZXL7
9Z0aAR8zu4yx6bXU8d1gjMChrFwHlYu639jv7KXN4chRuXa4wF8l45EWlV2uCaJFyS5vQrTirSNb
YngYSqRzdwbbuOYgOxHV8586B2W1rgNmPwPUdJtwByi1Mo7YJ+Jm6/iALxBkkO2d8TaKykSmdAYp
6Kr8s46FDakf8IVpba9J53Z2slbVkFVVQ312kSOopRN0/CB+Q5m/Sc6QivvCDXMNbWI7Q1Fm50A9
J9urN5tfhVoEzEUSxfUVEQ96o8eW7ntNPGT6waYIU93WRVaE7/BtotwKv9fyXX+W+vEopUnyps/i
8S9jMrovYWnBgq7QnUIgeoxiFBwCBHHOctuZtxNldWwb/aHy3esnc+uLLdHFc2l+6UxenoQc8fUR
b3Pfw5G0/quEXP1VTpLiK3i5dDrmcS/Unf3/+uyRitEpX5IKUtr1VWByzkWItRuggHmoznrTK199
4VfykTAgbd2mhI18BJSjv5+bxt6jQr6+W63FJWd5OtAGeJV8dqJJ7NlPLOIqrbYPY4C61ykZFzWW
6yu7PZAO2BGYDZfN6n0KQf52bWCZHrob1lkK0/wG6uW4cwJeH2+mwysBYI1iC3vu8vs1yPAYSdEw
ChJkJ2Xu9WNWg9UGlzjubO/NCZECQX4Cjgjw8XKocCpQPcWZB1FKQDQ2/ADogNgwXl+2zQkRRlA4
pKpDEfFyFEC28txMhumFZp0fEc6okOHFc9WUoKb+g6FIpSlGKgsgafWFVC0Q0VgOlPq5Kg5WLk8u
PkPjYZ4K5Z/MCnk++k2Lftd60+cZAbYOItGbw/GzAlgIIDYejlZSDjtP2+sDvSCsTAjFyH1BaVlN
KhKgDGdjNAF2Fe0NDkEWhjbJcBjtXIXrhE/89UXcGA8QMWBOYIDAyda1FT/UVDQbOE95Yci3hQyr
tkrnxs21pj8oBq4qvz8e0SaHylL515oHkSd5SODQcn3gTPvQ0ep+JG+rmjs/6wWWkkWs7mRiGzsS
DgTgTQB7C0tpdcSCAdG8TiotL8QgxYmKoXDo4JtHvMrKnbtxayg+HMEBoabyCs5ltgXOLgAlvRl/
89tQtKhgdLwVODX3O0NtnGaqhhzkJQRaQsDLc5bYyPW3PDqe1lOlbVGNPI61NOzs+63d8WKU5/f7
RaCFQ1NbtljTeBwNwJe2OtHzm/oPkxW13pgZxj/YjWx6KuILb5+g53JWA+HbRDeXb1XM2Ijnhf2I
t8rkBGORn3A3R+fl+nbc/GIUTG2bjUE5aXUpShZ+6IFUWJ4JH941G7s7GQDy6HKNe2yS5YtcRhcU
geG+Lm10qsBri7JOxA0BQc5a1jKqHCWNqURnRybZnBzmQZO90qL7XMFUOIq4Vv+8PtONGJ7xgSdQ
BQFcR7/lcm3bYsaw3GBtBxPvIA8Rt+Qvu8K04ZhElomLpIr4ysOE9/pwtmrVrAiANHTRDLW5LSmR
0W0ewjjb2ccb4QR3AQhPeC5gqtYxF1z/uKtHzaTuhGeuA15AeRvXvvm969DAO9B2xorc0vrul1IJ
WsDXF2XrFNHlguhCiQ0m4Wq/ZQs0urIJeI1aQuggNZAl0hXp5vooW5uMzYUdCzwe8CGrOz1Ev2yM
UAH0zKSa7usuj924n6yjNZY/r4+0EVAv5GxeqmfGEvnC6iNzpNCUEpYH5KF/N6D0PR8U+hz4b+N+
+hUlajSBMAgabmSZZNtWBrq9uFHt3Bsb6wpFEvkPenokFOsWQadFGgSbyfawEMcSJSl7p5/y34bm
G0yWx4RulQ26cH2z1/j74Iip2J6PdKr/XB0BhT1Z7Z4PzbJqq6O7ANOhWNBlWMpNl6saZsGCqwgw
OQjlAmFL7EKqY53WySe8mA38OOO0eqspiB7s7M+N+1clu2d28Dhfdz6mms57XqTszzRR7lpW+3Y0
Q/Rng7o95Nh97cSIm/tnwRsC7WNV6TtfztQsVGJEhNy9VNf6rwlWIG+NJrTokdA7CDEGdEVEjArd
1T43SZzhCIy35/VNvDVp2gfsH+QBdHVdPhn1dp6biC5WV4vk6xgXjX02zCy2nTJHKMXlD+bEvT7m
xhElBEcugYY77+r64aHsMWiZzUNntWaH+F6ImHJhl6e4nop/MBRjUbpZrmGi5Msl1sTU5Z0IeeMA
MnxMI1tH5rpAZivMRFDtvG8b1ytY1f8MthzUFw+4LA9jLiayGKMLZf0gEYV/7ea0uUFwRc+dcA6U
B8AelukUIIRH7/qqbl0DpBtLYx+3Wnl9G6n0HnV7kixPQgX5PtKT4Q6mgLoTMm99O3Ko5aJBg4hv
uJpjQjxR4n3nmZOoXV2LAhQYDd0Nq9LfWc6tCVEppYUMUPQ1a0YPg3mWU6Iuv4urm8Sfo6OVa8U/
GAUI5pJdL43cV6CANoZjlyeGF+LfdZ7xCDvOUVXu7MMNyo2FGjDXigoDjmbMaiNSwB5LdF0Nr6jS
Eq6d0jxNSGs7HHBqejqmlqU/oT6oohrXlD5uNlDd7gCP0bTUO+koS4PimGZV32cxrkv+HIudL7uu
yCyxNKTQBaCx9KZomF5+2kKZVDhHtnRDiaP6iJWH1h7J0bQ7vNXmHkW/ru+PeL2mg+MLIIg4kxvt
bY5W5lOsxuOTig35e/Bjbeiwu5FfLQo1tly0yfMfypjV1c79udoff/++JrBWlcwGvaZVF436dTy2
hoYXWJbHj3LdRd8yNZF3GuJrGYLnYRhiKZ0jNE9h8HJZiNwkmG62f2NZUlQe6pDe3XFsKb84qAHT
MUx6nLoQgKUUepgCn7Ze4EtG66lKa33PIlsLHzV4Xv0xk3rxRWAXWuPB09gavvAJ8ks68FnTBa9Q
BG/6BKDcQYSiDh8VOKDiADfMiJ0W2KE4S7iGNAekC5Pv+aijd9+gpJe6U5ui6JgnSaO5Aj5idQop
YhZH9jzQdJg48y9LsarpMfF9Vd15QLa+wsIb5d8L2cFe7RpJxIQ81eTfzLEe3ihlBW7aR5l355iu
7p3nr0AVG4rSQlPlfrv8CrRmQQ12uX9T6VL+s4MR+7ZEIwmieNTDdrh+lW4NtmDSwRVzWEkhLgdT
ekBS8pD6N2ncJ6fCmFUgfWl2h87+HrF49WY8z4tmKfzzRS78FWd19k2U6RHAupmiUT/gIFS4Gbr+
LpWd/q4hGT1LOSS8CkjGX9cnuUqRnkcmGYAUwxkmr13t6x4ns0yyBvumssskcMopEV6UReNxkIFF
SQghu6qRKgctE7PbIIm4E6hvbZzFFxxsH8gWZBouF3lQZrKnrrFvRO6H2BoZMyrTRna6Psut9SUb
kBcGCTDgNc8AzurcC1+yb3SzNgPHL8b+nIow/RqnEU+lNHyvB7C06Oe1/2AT2cTK3Pd4VGCseTk/
qbBDZIUz/0YMM/Y1tQa2FFsFlzpWvnMTbuxXWmDLyQBohUPhstQvAo9G77EGW/arjybdXa7K+Zu8
6sxTXfb67x93tuqSxRGvGjTcLoeakLW20BwObq2haj5VGja/2Df0OxTBja+2vJEoQoiF0rReO6MI
wmnUzeBW663kV6D2wxliYhi5ZT3Y32YlgyCmiTw8Z0np7+yYjX3J2HTyKbeDOl3bYJqJZFkt4gi3
ZdGJs6x12nCU9SjZKyot3/9FnrOcP15asIiEOIvH7er82S3AUtHPSKaWCLP6SEDgIubaEax/Ncj3
qmUbK4qSDqUyGgPg+NeUEwyiIl3Fw+qWQBhgdmraJ8I49AlB6H/UKrW6US3YrO0QqDub03w9Tyqd
YCMWjQuin9U8x6SwrVCuo9vU6FtnVHpxhhCXfNAnTXuTzvWvrFb9HQjB8w29WtwltSBShWBKbXx1
+KbMyHBrTdNbjKVL381UTPec3CqCxjEHqxvdtimQl22juNAQ1Vaa/jarIaIewUEGn9MqjpE9zVXr
Z0N1RjhwfPPSJWWdn1LV7oQDN6BpHQwZJ9zOdCk4K9KIoHBt1wL1oUTI70Y8DtJbSLVtedugF986
hdlaKqSBTP3Tyqb6qyHZ0U1fdjU+b4Ud3VdxgXT37A9f8NYbfkUBBdpFMpCMMGxt9actqenXnPQ4
cA3ElcN7IabmW4s/0xOCCvO9yYaFtzXLxnRQ07n6cP0m3fyOnHtwukTJGCFfnvzKzhXUJ9Twtg3j
RP2GqxNag5lqYxEF6L7EsXKC/4bw8IJ9vz70xlMFC5CBDUpXtC5Xl87cSJEdT1l4G5u4Kp3TPgkQ
eW5ATj8VSVO/ZcMPPyQ1Ee/CPu/Uuwrfvvp4/XdYl/SW88pTyZ6if0jFdA0SjxQt7QYtwss3Ttrk
MUU0KTylYZYFWAJyLTkdEiHzQcKy+geY/PFhFGNPo46SXnhQKrN/P/dI8e3cx+siwvOvhZ7SIt8B
VEY3V2tjjIMfYHIc3Ba4W/QuAzXloa9KpaAhn+sK3VvsDs6K0mOV0UwV1m+iMUhHrVRXdlKIre8E
LZRa1CJRBJLucovoXR6o5TAGt6odm8eiyUc3Lif/HuE1xfUzQ2BfmefHaBzhx+SW//P6J1qmuj70
EOWRS6Zl+jqBwTmhGGo7C25zvcZRV5rEnU9Q/eH6KBuPLXqOpPky8SER7+ocTFbcW0bQMgqIuvP/
5uy8duVGkm79RATozS1ZjrW3ttTy0g2hljT0JunJp/8/7gMcqFhEEeoBBtOQBp3FzIjMMCvWKhoZ
iDGrnAYx712d20stzJHMSpOfroJeUOONFTgpT0SqOse2G/V/tEQZKGUH4vhfvooKCZ+FXoiyisZg
GCGKQUL7muRDe4hjmd5oMc9u13d7dbZNkwVHyjwdZT4UtFcmC1F+VJR9K/kZefcTMJbiKAWa8VGT
iuZlhPPIj2VAx7I1y6d2hOB+0oLs8+Pv3XTnpfCmMKANtfY62xVBn8eRQiDTKZP1DQbcmBgYacu3
jYww72mayy4/j6nOQDqypZX5ZgIBNMOHrw3fSsrWjqua+1QXW5csFkzDAhQ78Ov1idOfsLhFwiv3
UP8vnFSj5hVZKH+ygrZ5yroK6LU6gBd5vBuvxaGV61CVYMiHeJyS9prcTwkU2B/Ib69BK0R+EKit
/lvqRv6jREPzW6F24n0/WVnxXkVHIwGjwqgS80ZmMr3MGeV8z2lb6/1o2MknOsICdVtrln5YGleQ
V8yd8pHy2xS5cSFE78pMgVEew8kYHzejiaqCVNUn5ETUN5Xu8LAyjwIBBdop1ocktjLjqoGnbrwh
qhPbi+ao+d7kRZE95aaW/QK13JP5Z1Z11Om7OO5ozAIdGMRY+Gfmat4nkxC/kFwsB69sNHiJ7TCI
DE/Jo0Q7pkUZNNyMU/mjsZVSoWI/Ccu1Ei1/R2oolV8b2yifhsBptA/hPKbHHOmH5kk0Y/KTGVTj
Nzppw6+dA7m/ym7OY+UiVTjZU6phnYOR/lD72DpONU2iQk/ny1+vBHaUEQ0mopdh05XFUcrj8SQO
AjfTMLcHQ82lGHpkGyFxffd4qeVHr4yMThgRxCJGY1AAvn0eikbYFgL28bUvnfKpnREMMst6b2Z1
49Kk70MutKAVLBBrt6tYQZ+iFzomV1ME3Rc9SOMX1GviU4Fw8U6YuZ4oWh5fmyCTiQlIIPmn1eYF
dN2R0A2T6yA54kczyPN3JA7Sz3ITqh86hvreDnWV/1BEH9MElKOhdvtB66rjoNvB98e7u3F18O6y
s4BoIGFfZ2aR4VQdksbxlYJ7/WK3s+mqNBtPy8z/0aDV/9WB6WPnSJcXfX2kNuWYhUtpoSNdbUDt
IMiNGFl0FWFRHLsWGZVAj7qXsKNnIql2+Ok/fCQVdoQnAVrfZbpyaXRQWov4msQxNabBLpIPoVIg
fD5kcfAtx6ZmV6cKtccYtWW7dL4I/F47NeuT5i50gDWwu7S8GD7QCri+8jmy3z/+vtce+HpDyVdI
XChHL/p0t9Y7JY7SWuoUXesoCDUX+ef+Ixxw5SVtAzRzrCrM3jEmo/4URTD6TV9lkWsyNlYch3wQ
XtvKiXIScy92DnrLqyh+LuBBjJ1o/PZ3hWra53UXEf2rSvoySNZwhqvKeU5nRJ0e78HGVqMsyj2B
9zADvDbkDIncomS6/6pGvfzdqhHdbBEF26nrbriLA68S4TyXBQMnK8sF3SAc1HTCq1B5cEZtPsRd
gE5SMnlBaqJSYpXx4fGHbewhHKg8s7T8KLGvr1q6Q0MO/pLI0ciyg26G8tlUBma61TzaudU3/BLo
AY1MqCxZcX1cKmorEpJ28bWaGumpT+zuZWYQfPIyov72VEjoMu0c22KZK8slKWRMiHAKw117SFUy
KBQqeIisZfUbFKXKD41lT09518hXBNS6J8NsbGQyZ5jyj3+/sxzkAmvFdYBX3Vpnr870LGWTMmKl
5Wfdir/1QirfqUL8frzQlm0CLWBYgOkdCNqXv/+j0jalqtz0i3uWppq8BWbxQ677PVja1iILyg6y
Pda6M82gtAcNiaToqjRJ8TQ2i2JYpOm1fH78MVsuwGOAOsjCTndnJJKhFHHEVOy1a/sPgjL0WZcq
64TQbAwxw4CMaVyP1L4fr7rlBeSqtMMYSGL51Q1nFpEzMAjKTSLpwbu6gvHURs8M9PFU773PWzZJ
Y5tS3kI3c9ecSLJIQ1WxyqDHDsbgpHYI1L2t87H7X60jDpVNA1Je1gi1z0Gj3ggBgh6176owbz7I
5hx9S5I+0F0rDqofTRRoP+Uw7D4UWdv00AoYlXBhk7L2gvH74wdgyeMGRga4JRM9tzaGC+nNlE/Z
lamUBgLAQDkKsAE7hYOtVZa+GTQLDITcbY3tdAS7VkiFbChixDksBhVFutf3vD9szHgBHHHUaK7e
XQpdNEZtKxBuZwjshMFn57pWKj+tzeHw2K62PogaP1VGYiCuoZVdiRr1rWYYkqslWcahyhpkRspc
/B0XIBEfmHUqQLgLTfC7bmCOWFsetklyldtIZU4dccnWC8zQehug4kJSWI1KfWSECeL8ne/T7i5Y
OlKEBUufCMDjOjc0SaYiK4zzqzqo2hKINKrt9SqIrkM1NpAzJMqsOwNJVlgClzXhklqoI+QfVaZ2
n4psrvrDkHQojfCamjSb+ib/CamNorsSuGsBF0bch8+w8EWwHMqS85sy5PjWkKWE7jQUeW91J4rf
C8VcWE9Up84Rk0BH9TC3SpYfgGPa5tEKOw2uiihUpzPNtQKWlAxa/HeQituZV48NKpW1ouStZ8Ma
MVBIzZGnKytZ/zxrpT65vWNw5STlRAKoA5Z4sguDP368l1tmaUKrAESPSBl5jFsXS1Q7WOS2eB4L
eGsyfa6OalmlXmmlzk5N7P6S5dQWwN2CMYA8cvU0LV39QdLG+Iraauem7NG/elpnsLf09YdaCMWz
x2bc8YX7559FSesWVjPS6PUV0netgr40YbI6q8qlmSqgdiXMMvWoSoeyHPfmdO4Lf6ARSOiYDZQX
FYTFN/94FuumhnDGKJKrYpdGdojTSP+ZoFLDjD8iyKmb8QKdrMkphqNCyvZTDYWzN1x3f9dTf1cJ
dxSqocQgq40WSZRKDbo4Vxm5vsDrgyn8SC06e2qmIX82W1n4ulp3kMjx+3d8c8ueSDdpc7DtYEZX
d089UXNXoQS9FlnmwCSJaCWCqbprzNlewXfrmmOwnPoQNWhq4qutTiVBipNjT4E818fRhpO6hOfg
+NhBNgyISHUpdRtUhEAV3R5oNmkzfmumV1XKvTJjtiag/u7KYkRYOtmLxdfUnMutuojdLJUv6o/q
OiYIkyyV0ENMrqHaLfqmU2he4Oe1PtoQYQaA0CZcxAibzjgyMjUJtxap9Nyjw+zXcZx5hdQJGMCR
kjW9IIqdp0QO8x0utddBt9sAF9wT/TMmcpg+gCHhdk/GkBtPGjveshBai/MM/AUkDB0BBXmuwY6f
lUwL5aPoqu5tGICs84BQMUQVd1X2Ef7O9H+OUebzkynHpQ85bwvyOav17zYTqBb8WJOTHOQ+tkc2
XK5KP6P+JV0dq896D0R4VHmBPafjES3sJr1KxCbNjhlv2JZCWMZ445J6Mvdz+4UmlYx46jgGpXCy
j3qO0LYGfHnvCV0guOuNpL2qQL+sM/q23siZMbuFh1byHZvBwmtcZqhjIwZrtSi7Saiy0patQiR8
haH8Y1SlLnko4Fat2xgjCslqXfS5W0nTEHiJJRcfUFfXUWRtFNK2sZNbSrqN3h2YrrNLxCQjQAVO
J3PnJmGR1V44TvYb8hE1dSezkmevk9P4ZwrMilbkbP6bd7P23iinQXOVdoTtWm6QVD7CX2Wbh7CT
jObQZHZcHpVOmOph6GnvUmWxxs8lZDG61w9QWJWlMbQowSryd1HFwe+8CiBLM9G/AMWlmR/jIdP+
harWhrO7cCrnKShmK3ArCp/BaUrn/hu4SLjIuMRhv8xCaM2PeWcYzjPK3uHklq86vQ6w309EWFJ6
mnUl8qc0k3/ZQWFBG6vX7b+56Cf8V5rs8DjmfZ+5jHvFgL51MX5WkBd1TnYQ2wZxAZKuh8d3yEZ1
jCxGYdAKQhGObP3KTmZkzxWytX7djCoEB+jYwfcaeqGcj2+XOuGLA0KajllbvMmltju09FA8y+rU
ndvs9e5fWxxopyWhAsd1l3NQjUMfephsP49zTT86YR9VB5E0wOlmZxR4lhrF4VMKMjU55y3RgUeW
CqNnA3Gb4bbg8JwzMK1gOmnakHxtcksUaK61MJoYlObtZ9omU/dbVuq49dTcpOydYy6fZGbosktj
z9FwbMK6z7xR6uXyfdXZPcK4bTr8m2cWSqYWeXn5xkbg940JY41+qCOzfpcYUvLVrqDMdZNMR/zO
ysaGX97m0+RJjQUpmqRqzbe4nOX0lFtyqxxGWMCEC413PrwHh4/DTFAOFNd+6srrABd57uFx8nhA
CU95K2tzY7uWg53tXCYbgQ/JxQLtwc0JDFYxVi8U9AjH0vEhgXDOQs2F47bkWIdBwQaktBGHiEh3
Z9Uto2NZqHKQtaTBtG7PBeWchDX6tn4kwZmYmKA3hgXUyWgv3awOShs7bwKvhXjOk9VqeLKUoT5r
zbSHlN2IR3ieSUf4LRa0YquH2oqmPKH1wQ9BevEwiHR+kdSxPdKLMl7aToZkC7Xbk2HsFYI3ghHm
ARbQ7DLdBmjx9ha3wA04WrUYu+wUp6BJZA9KAf0k96G2U0HYKFfyUNEzXGDsi2Lmaq2xoNWqZwPg
SJgh/9GpJxReAjdi6jbaTA/YzNP5nwSQa+ZaQqaTGWtjF3/skPv+rql1pUG9FVjomIdxIBd/jTBj
1HPRLCAeJJO+K9aM4UBDOHJ8W0JDMo3z+aqNQ76zypadL50z7jfigzucF3+R5xNMCH6SJBLNLYCz
H6fUqZfXo3OuY5datpsYUbwXCSobUTcUbgSdEJtDJLNG0BmNPVitiCQ/DLJmPGp12BDd5s6rZO9g
6W49tRWUS0Y//Tsyvvmbu6h9j93QXC3SSbHcOtJa52gqgSEuRJupiqBv1X+ZAJrRzEOl/GSPNf37
hJz0/c7rsPnrl2yWcPt1vvjWTCknD4oalpJfzdxU4EjpaRsoawMSUHL9edJC7a2pBuEJNQ/5aURB
tXbJiw0v0yX9ZUiczIOtT3rraKN0mu1O/hBODSoVeSh91fRmPEeZlO6c9UZYrNHmoG8Myy1FjVUI
2DkQyDsRkGPukcxPZhDjQ6Xnv5NxTD/GuaTsbNKGKyNlYpNcUT25LzfCXRpqQct6qpZmPxl314RX
9l39LuTR/8sR3yUIB9HH9fM6e8OitwfSBhF5fGRK/jR2CVQdeXQIkYC4zMa8R8u1EWjCnMbVuCC0
QNqu8qUyHZxSqvguGsmjp8yL0PxkaDsByNZpLRhnLNpkLmqdKvGFhFNRQY6QAT2pxJwddUpE55BA
6BCV6h7Gbuu0eO2ogstwOtzXU+cOCtEEGCbDmt3BILI6Sj3SimFT/n0RlZvdVpm1Re+Z+dfVBuoB
JENZuHxaPLXPzqDLH4bUTn0n6/9SiOLVLJgtg13IItsEPnhrFko70GbtUsnXKwQQOskZfaqWzfdc
gQXo8Z2wuYF/LLV6MkcwKNEYJriXWoQnqBgorTlm/CkMYuX490vxLDCpvGBZwTbcfpUFBnBgDC3w
E10OIrebtBoNhIRZc4tL5PFaGy8EZRFGlJeEmv7ZchP+UR2B5EtNwJQ4fp524bHR5+QlyvvkYBnz
d9FFv/VGGXYe5o2d/HNJe+XLQzEb8DTMjq+YMRy/hamOH8qeXJLgtNmDEGx9H1rDYFZe0c7rkEss
EBt5KgO/ss3iRbKD7CkVjf5UmE1yMoZw4BGcrZ262tYXLmRXS9WFutoa0Mofzm3TBbYvlXJ6NaOO
2ms5qycIt/ZGhDbuEci4gZEuc6WME6/MEnbYWGlaQsqyl9rDXOnhYdDawFP0OPZI1f9yMHvxOOJg
gxIe+HH9DovVOROD7IVw/BRK41PcDvOvoTG+6W2rXmPosXby8Y2dJDuj0kMblHBVXgXqsRKjaVIv
WJMoyp55HEovj9vi3JGS73jC5lKc1ev7yYO2MsuxRMA7Z9rgyuU7PGtMy71Q9THfdTazRo+dbgPg
BbcM1U/mOXFx7slbrzPMLNRmM+CNATMIg1IuedVY6IcRXMZZUqyJRGQe3NqOqpdaq9rPOXoEnqpU
0lMYUvF+/HO2vvx10nO53u47UZpg/dJRGa6yGO6fihyUtyNLx5BK7U7Xa8MdbcBDECbx7PH8rYKU
vu6DwepHyW+zcnqumjK8KLEkn+oZqqa6Md6NUpnsgE8WF1gl2KACeIdo11M/tVZT13IDK7M6T5Kf
NEV4dKYi/YdeRL1TgtvcxD9WWX1ZJeel2dud5ENbFpOPqzQqEkfEroh7wEuPT2wrkwSfDxMlzTFi
sLUBdUE2Mx1LiRFBRevHrFWGP0CjANM8EwKEoo72Tsi2/dQGo/NZEaluefGsASUTQXJ6/Fs2t3cZ
YYU9xL7PpbWa5D3RCM2qSc6urWllVyd09nSYN7fXgh9aXlRd7jJWSUbsJMmr8Aqh/ni1MwGXqxG1
Lw6KDjveuflBtKCWMAkwyfr5RUWRmU4BiNYeIyCYqoP2Up9/eLxrm44Ay8HSl6Awv34iWi1xajsA
Gh3UWuhO1oTWkJnqBynphNdnceN1afTj8Zpbe/h6cS/TpLj66jIFnKSMFtwJV30KG2qDKmoxM7uZ
BtmecM3mUpS0VO43/medjJRcn1kSYhSQKTJ5OKW5lzVy7gdS2OzY33JXrt0bUAc8RgyQ3AO76aDV
pSzI1Vplzs5dZ8u+NXTpaWhg9su7IflGAmZ8asPxP5SkASeiO0EN0VqmOW5v8WGEjmtgrNkPoso5
l3qeHqy4m3bAQFvmSIK1kAEtsNv1E5iGkTIYNq4O8Nj0odWV/VRV92btlS2DJHGEW5mhy2Xq7/Zj
rE6h3eroKBDUxhy6hRoJULRtPymuiSBWDXXorP2mQUYjtZ6VsTrUzdTX5zybjaVuNfaVSyegdQ7Q
hQGnXWwjcstszn8hlVE3R8qb6l4raMvMKKMtZR4qKYSwtz9aRRFwhFNL8otenq6zXWc/oUfSjqY1
Kv/BYS2g+3TxbFBS68qVMsn1IFcZBY0ytw8LjMqNTbk7I2fRn9IUOc+8LPfUELcOBVZOFHGXAAia
6NvvA9noRLUM3EwKht4rmdxw9ajoj6kh/WPaE+MKjGTtvC1be+rApWiSnlKkW1emHJU5GjVRwquF
yMuHtKxjT9eK+udkzd8e30cbnoucM0VvViErXVs2ZLBK1STA3KRCDUPaCTpicnGovChgSAs3NsL8
g9nq1XwGWrqX+Gy4FbkpFzyVyFdOxduttZJWDKnM4sYI+NZVahnMZpJPe9L0m+tQA6MStuBM1pUL
vQzMSDRGeO3h8Bjc3his0zBlwb9/v5fYCY8wzT+olFd3e5RX6jTrPUXMzBBXms3dka5o7NLvDa41
9E1olTImGKOtsmMvWx9IaZF4dqHvvyvNqDS7zCagzFp3ef+ehpZg3KTee5S3Ih7yYUScoAuz8MHV
B8LsIqxJMLIaRYnJWEssGggwNWfMXamaZsqYCA9ZR9hB8sBlNGUYqd5GA82SWessT6sLrdoJZre+
HAgcZPSM2iwT+LcmhNhuaCTQZfi5Lk8vDdUHJgLGveh888tJ8EgWFjAo33+7jJENk1wxrOIzHaFc
RirTV7sYy0NoomaKcqsKHjQPX0DfjK4Tdb0vt444dMhW7FQYN38Jrgq6GRIG3tzVLxmMDrWgWbH9
TJpSHtcICANz4UYsDoU5WealDqvuuyzJYnIDpE/NY6UURn3SgBrYbiqZQ7Lzk1YXJKBfcCRgSUC4
I92B/d/uTdAvHGIReuhOonbgSPLMVQ5HuYjkIw+DvWPqrzngH7HG3XKLRfxRLUFkO4/B2ZmXqu+V
H0Gra7/gcOnzU8eUnenltZ5ekioqP6IgqXNMmtXT0QtmsacXsrqkX38IRTwQpcssGXRZtz+EaRTa
w2ZvXqQhab86kRLT0Bfh25TB4+Pjm2Vl5a9LkedzSzOBATfaaouhBInMwp4s9L4lzUsaeT6EEWJY
j1dZ3He9s7wE5DMcJS2p1Sro6w2xDaTqEkWT5UeNrR7oGYzwX5bFO6H30Y7vbhgO9XhecsQ1eePW
zMFADKq2cgITvre5ewr6yCGqyaUXdmD0RsMoEDZr/gPjzwKLgdEA8CzP+urCUFMnCG2JRbU2C9y0
qOjQD5JxUTsj3klHN/aT3IWqEN/IA6euLTWa+zYVEacWV44HdC8+9FUZniO7ST3UnfdKGhsGebPe
8vd/eEYmd3PSJ4l1CU0KT3Wsqi9W2YxQx4nk8thUNpcCBwLGBoIIuMVul6pGK+sQYjMveZXkNOey
5u0gpOFTaQaHxyttbSJPziLbTr2CFsTtSrxHjUDxJ/SHMu7dIB4ENQq7fZoHOwHeYezNVC6/fOUE
NGUXwDMp/aIzfrteT5dGm7U29LWaAXG/DfriU1IoSumlpTZ8t83RyY5QhdoES4mmPrVpv3ehbng7
E8Q2BkH4x92y+M0f59hGowwxkx36XdUoR6OCFZDwSex4+yryW+4Urq6loAfWGjK1lbVAWBJnAoIG
2Kfa6lmrov6Nac/WG6s2zecwaEvnwA61oWsxkvD+8aG+At7Wu7z09gCsqrxm1iqSaCF6BCtVRH5k
lY6AIgpBPmjCc1t/7poB7TlFlBDHjhWpMkNngKuvBgUA1e2lvCoPatDp5xqQ6nwy+6yeXWEz+n0e
KLykNFYqAASzskjYWYMu9K+Pf/zWxhkgCNm75b9roQOaOBq1HgcaH/h9I9dSJesUMPryLovn9urI
YD7stJGP1pTbx8dLb7kdjwAlbeabWHllGYFVBpkN5ugi5/JwcDomioPcGA9pOQ7+46W2/IDJV1xO
pVBI2+/WCC2cTmbCN/aLLkrBZyAFAgFLXWXtdzPQ1O92rynfRklHmiSOdPs5VaDG+7vK86uJ2uC/
FqI/WMDXFOha5rS1HncRFYwxPoIGC46TFf5spmjeuWU2niLIrRgFgHJjkZ5eeX2SJqGsTzGKK0zJ
mS5gH/Rz406qZy/KwQ+4vem0wzEWQ5fs+OHGBceIEcx61E3IGtYXjjrQxNP6RrpoEBt3b/LeTsAv
MqreHEr+7n3DvJzYeZk27IhqLGV2eO9Aw69JMMcoVisnSSVGOeVPmWiLT3KWfwLY1O+c4Na+spsE
gDaN3DuDzSzCVUUtg0uW1SP4UCmH5g6R76ugBM2wI5oTxXG0Sso2j8136wupzVJA5DiBma3Md5IB
V7QATy5l1kb2Ia2kAmSgqSSaa431vNNs2rgSYKLh9DSejQVzsXKWTsp4StAhqMdKDc9OazEWbk+9
3V7KxKjLc8l1/zuysvBDQfVt2jGhzeUp/jI4S/X7jlU5lfoId7WDC6GW9ElxcoReQ6uZMrchzBif
O+rY5UW3k7L2xTz00ufHm71xV8B6TOFZA0iDD60+n/FhyOHqJPKTvLf6X3SlWiagsL/+MKsDipiV
bSUFuphpRysVScjKVZym+sv++nJdLDqQzKua1AIZEbw9BRSSxJRW6NxIYxM+ZXaXQGLRMapk7YJ9
14jk/7fWwvRBwIxlr3kOy8LO0lmypEstTCl841RAe0+kbVHh9pOm+6VVVlrsdoDwslNkynnzBeaJ
ZARTFmbWSQBvSc4WQtrUPiSpexokaXoZO4i/d0xzyxE4Ga42YDT3WYqRD5Xs1KGEzN4AMU1Hd+27
1Pe1zhhjXeo72dnWZYYRQrDBZcphrNwuTwM1DVIo7qLCJDEyRGm4uh3Nmh9qVfgjxn+m02Pj24iW
eBGpXC0oM7CbqzeRGKcd1VCOfX1S8lNTWeVpHsw9iKi6/PJVxEKgwnwG43AoFq4J7lN7jseSdocf
1W2U/xJhqsRPjaFMsVurwK7dWFND5zq1TjGeO7gpJL/syNaBV4kp8UGYZskXoesRdBW1Vg8Aevvu
JRpis/Vara8MbwIQN6HwaXbTVU2sqn4fQ+No/paIwlp3yKuRqAZtzHLHQtYlhcWWX50GIgSqR3fu
O+jKmKJ8FvuSk2kLJGC2RvglGW5yxTQ54ZsukavaUwMnlL1ubtjh3NAbFayrlL1UTgoO+e/PdAHL
sQaPH7XJW082FamRB82MfcUKKj8WZuVFGTpPj1fZcA3iGkbBKLhDcr7Od4VQ7b427djPLYOBLcLh
d2k7V2crLpRvj5faMlICN4Y2YQjiPyu/mPOkjqnYxz5F1vE8osjhKXazN4S+8dou/27cHB1VIsTV
PZzJIpWhs439tkPwT7JqiDaGGpWJskJIuNLV9k2oRNX5v3wbm7jUPtU7imA4D7VCtDigGirQvTmT
LiWHUtjZzh5uvHLQrhGzAENYtC6Xv/8jLQoGuynNMEt82jGkRHwj7LUx/cPKzVOm3c9OYMfVC3TQ
/Sc9F8nfK+WR7yzNSBM+h6UOeLt+KOZq1NNwuWhq0jIa+Z7IRfVS1HJwKdr2L2e0X90S8gU69OYi
q7Rm1B6iJqyoNUc+Q+HJaUYv7sIgmnaIp2j6Io/J3oD2xt0NYdHCXSRTj4Ff5vb7Wqo0qFOKEBgS
s5FZlBjukMTFOaji8SKL4j+8TCCw0Xm3KZwuA62361naEGbMrYY+LSyEQtqsOk1c5Sd0xfdUSzc8
naV4AanhUqe8c794TIZIpKHfmLEDO42pPgm5UvxqiGv/sTdsLgWPL6a6KJSsg5B5TJSsVMkO+wEZ
8jlpsqdAhPZVog2605XccHdau9QEaZ9gketscC6VfIB+KfLnyZiKp74JtNqtSAi1A2BGhjCnKEmC
r0beztGXx1+5blUuxgl2BqmGJRcl9l3FWoqRCtVAtsAHT5+KM1hEFL5pxpa/mqhVn9KRwPPUzUyN
g4WSp8xrHQb+TpYZRxkTYl3HfIJW6V/6BlbOg+g667kz+YOjaSTxS8iMbbQTpG4dzNI2ZHaaH08F
8NbcUhhSkTvpncsAI4sXouh8oQrEtFYG8mdnd5Yi4ipYoLoC9H1hToWfcmXako5OBmz/zgV9O/Ul
roVOIFwOxx5As5eLKIKNA0S2COL4IOpI9kQb76E1Nq7LJR4GIAZdJeWd1XXVgP6uE7leCPmr/n8M
dfbXZhz1A0Niujfp8fDeNvLfQSL6HdvYeOsIKKhPICZGyrfWG5gjo4zjESWAtA/aSzBp5jtrHJy9
PVa39hiCMGpti4DNun41TlWnjbQ2EefR08KtGugCDlPcdtFJzbX6G/ooyZcWTuUvRtvzf9CTCAqa
MSrL8iTNUWqerXZ2op1odOMSXSDFi+IM6A5GFm+tLFMyhsHA3lyauk7fxFY4/890wvlcDvTj4bqr
vj42tY1TBrrCRrMBGu3plVVHgxUCcqsQEqnpuzjm/ywlfhvV5hsRml9qRftRFtBJP15z496x6IQt
09F0oO6y3QaWw6JOR5TpQq381gT55AHFVY/haFGmnatfcmrqO3fdhvfiuiQWOC4fuy44m1oOE0VY
osLpJN+oNMFVmBeIENTzHpHjckIr3yUU5FpjWmUZN109g2ZtmKWR6igexHofe1Krtp3bmEk1uoIx
GZtJxNboD2WkiH/DemZWyMlr6d3jLd76XGpvBiAAetZ3l1VZZ1Ifw5p9AW6oMtaVyuZLYxkBirFm
K8odX9pcjXcEugdqzneBsNGMc6/rFEuGuMuQKCnDz7URJV6s/S1P0PJuLPRM/3+p5fL4I4jrY6kP
mTQMLjHcJWfRSd+0KhlOk5IO/8ETKejQJFVA0yC3c7tSPpBgJEGHmGoO1rFSI/l5hqHoZE8l5AIQ
DZz/w5ERc2Obi/7Z+kWsNI1iWiaCiyancBOUwBi6o9q0+W+NAYY96a4tHyQ3ImOjMXLfO4sLWchN
ayICahpAG9sxzpMXB9BwelCnqaLAkqhK5BrIsv0lZ8frERKGwwjDJb+0I283lnkac4gmCfeH6vKI
yJL9UpS57EHP8Jesk69LUcGjrcxsAe648kVpjM3JjhDEFWU4n8CR4fZ6KF+Uzt6rAG/5AKZJhQSu
gQWScvtVLVxS1cigzSUth+xdLiugYqvJ8vq5EnvQ0a0rhsCJtuDSbr2LtAfLKdJZpjFY6Z31Tkjh
7HeBLv+DZqOWMxY2NG9IsxofxfHh20BrZi+/3no1ENliqJ45dYK41asR6qk0wzVFYhgFgeyrIii6
00zZ5LechcH/RFT1zSFkBPkL0UK2J/S0tdWgLkElUtjnF6wNiB4ebQfHulj5lL9tc3M8VXZjuhR3
jC9/75SUH9F3QfwapsLlp/xx3VgMFccGDd9L2fXBqU6g8YJrL73KjfofxPtg1KB+z0Kc6Tq+1NSJ
3Epiqcax52cm2HuvRf3IiwRc0X1a7xnshhGxebSgFtj4fXME2EvRxbNtX5K2ahuIBoz5k0DeqqYS
VYbfJiPl9aoL1fhJElFeJ7WJfz/e3I1AD1ACTzK37ALfWrnMFLY1nCwoyqiVYXl102aHPrf2sA8b
1rI0Khc/4XUloLw9Qs0eW9Bw6Ph1ow1sS+gR8pLqeE7qdI9Z6TU0Xb39hO2wQaErCXvPXTSV2x0M
go5z6Zn57y/GEKda4bb0Nv5lOn1wvihVFtiHrOuy+ncotcbzPOrxi1IFWvV51itaRHpfWcPLAIXp
eBpaMWWfpaG3aj9tJ0vxpL4M8zeMRuUfoLBrCzep6/nF7JtO8qahTufnvlJQSaF9UR8lCKO788x4
9i8nqfrIi4MGsjt1mIAWKUNTeMPURrFfZkoIB/mkKdOhRns+ukJ9ANd45nxVrGEa/zGK0Wk8SIF0
5VLETfZBmaG9chsF2ZmD2jjl/xq9y1C/qxpIoJMchYDLZMbtD6kUanCoww5TskUTvTdTG0bzCpR0
4WdtL3r6DHoVIwbl1JUnd0mLMg3UefC45JUxu3Zl6y+JAyX2lxKkjnx8bIEb0TaizyTbeAEGuHbv
qe7npFt8jqqW5EHuVPkSDMgL+dbs92qxhwPbssUFbEaTB6jrnY/HhKCBATcnliFb/8CYk1/bCkWe
XnZ2fGtrJe5AODaYLLLJ8m+tvu2lWIg5Cv3I0NPyZEGdHXpKGtrNSY2TYk+aaiOc4OUjvqYgw0zC
OuidBGAHcmfp0gEMOvE8hh+NaWzcJI1MSBl0/UDleNjJIza/kX8rTI5Uf+4a6cKsRYNQFV3Ifmh8
Di94UZ3SfNtlwR5IeeuyXMiHaLFCqE4v5HY7G2vUp6Gp6UsAWOnpCMEwdLaNOjbdWoI0GAzfVOpw
Ucn6Ve07a/SSyNLE5bG5bn0wuKOl5Qrxxd27H0RSPpkj1cIqGsJPUBIWnj7X9udcUvdw8a+P6Poq
w0oXXO/SVF4/8XlcW1qbtDSoCASnD51TlN/ph1qVW2WxDjN9Ng/TqVMDaJLnWEqew5YGmpt0qfk1
tTT7Jc8qp/W1zJCKgzWPAMllA0QT2rSSnvwTh//H2XktyY0ja/iJGEFvbsmy3S3T8tINYyTt0AL0
9unPR12pWTzF6Fkzu7HaGBRAIJHI/I3tyQANYCfxlbirP1eIdbvB0LSq6ltthiyQpDfyD9iN9Aup
qlROKPtoD8JzUCRFl1U+1tA2X8lRXhJG8CywELAPhWGx3scjNTkFqKhy8VTxOcsM71xO+C4gZ2Hs
fMuNyw9OPTh6qokL0nx1LbV9qnuQbDkxWZsfw1IQewt0tO7vmC20I6VmZHBozBAN1j2KoiyhSQmT
z5iY41NVIJ5mW0Xo957GEqfSNH+WsJ2Oo519G3ocUKJO+9/937ARZPkJVJHwdNGJeqtrXusoZEpP
4ZgWRnJRzAyDryIp5yNAIe2kZTLaAQ1sHBPCHgV+LnuTCtry538lbQ26UkPeTMolw/fQlyGqKKan
QOhSuHvvz23zKy5aTRQxlzrZKi5U82ikVmcoFyty5CVBbPwyeLW1A3TcGmXRuVke1/ptUQhVcz0u
h1C5YEmBKVeNY6LeohB/fy6be2UByUEhoaROAvNy3Qr02d1xooCvhrVz9dDsu8jRMN/1NpVvyxvn
f+lZq7Zv9p79tNg2xQcQYPbz/Z+xcZV4sHHgnxPRqWGstsvoDaLNlYSyfjbGlwn78QBFgvRIajpT
vRm7M23DdOc7bg26YJUWAjrXybrqXtGZEmY00OWOI/sYqUr4YGiNfJMjkXDpI1l9QKK+3akwbFwq
UArYoAQCOKLrzLRuqsQexwIgWJyUX7Q4NqBrol8fomB1GJVaPI6pawbxyM2pyf9izbngTUzg6ACH
bqo2ajLpZWRVnEuanG9kW8qD5pX/C10qjYsb+84S325i6hqLVDDEcag363pyqrVaqetNeIlnR/+E
Jku8+KBPO2f/5mXKq9QCioWqnLUUF5Zf8dfZx2KwrVq6GhevbNznusdwofP05tDlnfO2wtcJd+YS
UCL4pVc/NBgaGVhepdQXF7zSy6FF54UpHirdBR3NTvVnOCM/mnCeJ9+RVrhH2bg9rYQCShrQaAza
tbQlXg4XIaw/474+XEBjsGmqrlBylO3SOXrXO2NlH7SSQij+fmU2+RUPD93PdYj7cC6tNN0BhG0s
Ow9kj54lp4dEafUkT9PWVqNU9sxderOfAdwXx4jV+JpWnfvNVavOPEWNgXDYFFs8Ju7HjI3hqSgv
FwzpEbfpKgx3c2z0Ax3+C2mLERQthSUfgfoG08IEmzsJqrPEk+pB78TX14+88NZ4WXKX3zQrULkt
KLLUAxdAiMKDW+aPqjQrOF5CDmdtjtzHuq66A9Dq8Hp/6D8srhcpmsNxAoQHcQUJuBv7ltBFjhJC
73BBXbd/yOrWzA6TDPWD3sfzedQa5alMO+O7N3U9XaOkOaWqEfqV3cxLD7P2m9KKf3Wh9HYC2000
5Yct1yF/ATkEGf/l1oQ5OrtxqvcXdJjsL660PV+Ws3OGgzB/qhG4+dwh6vT5/nLcpBkU3xY1a7hF
PHy4kF8OWikUckHjdxc0aJ0exxcvvU7qlH4aTTkYxxphCrlzY96EtKXeByNs6dgs3M71rh8yDmBU
9hdP8u619GQ6qpTBj/cntjkK2CF1qeZzX6yu5cZptaRwG84WL/KfhhfLt60+RzvfbGsU3miLxChO
C1TPVstn5q6scaG71INrnZt+LE40IPc6BVuj0LBHMBvpNlok67lMpWKLdOIVUBboJUh0ECa3dnbC
wS0iiQ8DLAdkHXcBufxqmLKiUmGHor+Yg+OeO72I6oMMbe19bjj8VycdqDNQALFQrS+K95XoCvdA
TmqgY5u35h7x7WZrwt4ARwJbm4SGjsISvv66lBCejEtHq+ZLrHSZjrkDVRe/zdUCbwWv0BUa3+P0
+5W7ZhmT8prDOQTzclOPLou4bwCAXRTS0/ed2TZv0Ygcdvbm5sxwUYcJswiXrpM1t0gsq0/MmRQm
moPC9LpLiq7mB9q3+llLYi/ZOXI3kZ5+OEeNvhpJGlnT6pRHYws+XrOmy5yb6dEDzvbkyDr9OBpx
6Y9a5Jx1raguUZtEr+0gLiPTS+Cf3DHUkl9+RDuhGQQKRMXUsypPpjCSZzj46sX2FByJ73+85e/1
IrIvY3Gf8fUWUOz6cegamHi3pTKjFlSYxzr0pqe2tuOPQ23CjLw/1m0iwWBYgMEzIvklg1m+8V+7
c6RD6LSY+F6GXKm+GqhePJKPuslJDHXv4U3YIJ/aNlb7a4g8863be+M7/Au9ZieHuIkNtGkWuR1i
A3QuWjYvf4cbtWUfpST5eqXL95A12hNIsF0Zsq1hFrIh1Ef+CnPl5TC9aAsrddiybLAwxQBxatzA
06Jx7+29N9Dqdsg0XShVbswXTSjmY1r31WK9+2rUFav213T+4E7/+noY/5IfptN8wYW+8SGWz8+l
mf4K9bk/VJo+7oTWm6t9GQ6jxIXzs9iNL5P+a7h6zqkqOup8sSd7PhbCaq6JaY7nIZ0rHwa/cR0E
ReH7W3RzJf8adLWSUk6aBTF6vrjWqCGMPImHqBr0nf13e+hgsFPw4t/EM5rmL6eW6byusWKeL6E+
Tu9jfaqOrZMWlwiqw85QtxMiYcdABSom4mYgSF8OpShp3DZmb1ykksUHPODUwOyaPerb7YSWUZYj
TcUZuZBVxFoqlmAOK+PSpjgu61M+BIMxlh8TNPp3ctHbewDAyiLD5ZFB3D5l0W/MMcJSjcuEP6jv
hpl6nBB+PbZCJIcBNO7X+zvidhsa9IxIvBfOBMBY/eUCkv/0ud3FJgWBvD8PQq1+oNwwHzAKjZJj
mnvYDQBlVXcKMVsruvQJ/vhxcbeutkgBRdiJRWReAHLGB5B6fZBrNMsLxVB39vzWilKLWeAULCul
pZczlLzkKlWm5qXKs+oat132Oars+WlO9el/3kTJduceWA7RyzsHrBlJE7cBNw/+iS8HtBYfzzKG
/TnoSf1PnmRO9TCjKyp9oxSFTnrbKNY5r4UTYEGEXIepF7/uf9WN5V36uWRJpBNkuqubKNSHJi8T
6VzmUFP8znPKwMywJ3HddDzfH2rjBFLdBvHPlDcau9MU06WKhH2ZCyM+Q4qzDzNrc7w/ysZHhBrD
oQCgSi19XR6EAmqJnjBKtlI5tOYscRpKqztAHC3PQ76If98fcDUtOrFcbC6eLnR0CSzrI++AApB0
mPIrlRX3yQpRj2jNeO99tzEKFGhuFhAkAIzXWyWvO8ObmkWhFOD0Wy1K6sNcuHskz9UZX+aCUAup
Kw0Xulg3czGrLCuBfl5NTXY++vbasZvzn06vzaWPuzOZUAQSYmcFV8fgz6gAYnjUUUOmj7uq4nRt
q8GyqPPrYCXyU0oT66EPjTT1B4lOhF8gZE2FrktAjSOLZLzPXPpp/+U3wIpmby4chnWpTDFM3MnN
Mb/2k+p+sBDIeDeGuAdVUZgGdjLXbxT8AH17SsW33KzLz/c30dbCA8+jncdjmvfm8ud/3fFlTuu3
xzjxSptZC2qE6r+Hjl355GeIjyu6fAM5jKj36lExZAfPAgCKqsWaszEPmLfgjFlcZ8hmz1Gr6ufK
HpsvjTq6b9Iy+18CBuPb/TE3NjL7i469Q5PrtnqjFXgtzXUvr15RGe8QoMKkBl+zy/1RNrYU8INF
r4taDYj7VaWujxaAXKXIK8aK7g8X8+/sOKBcU17IbOroIPBjL/w+RWzDx83cqo+I9NfJTl19FVyX
jQ2OjdI+mT5trHVra2ixZNKsvLjKMGy+hWb/a5KT5StJp3+6P9+tVf0DOiRDJJCvb8lYK+e5TURx
rcKwPXl5ZJ1mY8x2IvjmfIhxf64KSsur+ypukrg261lem5SnJy3I2i/Q+ualorwS7vRn6TD5oqQA
0Qf7kNWBaCzsLWVciavjjPqXwchhhHYKZ/eNrYxLBqwXvX2N0jgtDxQirT0lto0DSWmGSgaIkkU9
ZhWTBpUuF3CK8ooCsHJoun665m7ZHQf0yg6d0Ml4xnZP5nHjKwJQwFKLKjoQyDXKasAtXkrceK9D
pBonI+wK3CKHeefUb3xFWDH0QJY+Pvi51dSMsld464fyiley6WdJWZ5LQ5+x31D64/1tua4KLZ+R
sSiIoNdHmWuNAc5yaveqwmlvqrgez0YdVo2fVPjw5gMWA6cS4PlTZNf9dOhLfcyedBh7yrGenGrA
dMeT+eH+L9paYnt5n4FcoSy03sKjiKNu1iYm34/yV6UPLWR4LJd23mybw3B/grCi8EZr5GU878Ym
q8h3imtWNfVzNGTOFbcsZWcyq8rMn9Xlbw8icemD3JDtqyTX69Gr5NXqvQxJYIqZ9sEQHX6hLQbG
CBbGo+KnvZKeC90Ve4LLG5P08AhwqIdDQWLDvpykNyiQVJu5vtL6MD7h9jM8aF6n7yzl1h5CVJyE
fBGfoEy6GoZOw8C7RNTXSDHVz55Sh+/KWnXOSq01QZlhJVO2sRL0/dye8lbzAj0bq0+WIrKdJ+TG
waFHC2GanuVibbSKScnY1XobR/UVFIh829uW/EqZCFt6I+p3Iu3W0oI54bUKkoB/LT/lr3wgLZMZ
l3S7unb0tI69hDzHHnplC3YBK5GMLzpQkE4Wy4eXo0B3DhVeytlVdSQSyzk7jdkMXs8Z5fpUT5Ti
m/eRHg7RTmC4mR8jk+ks2ARIwDdg+VySCqUVxEDqldEHo4X3DT2126HJbo0CeIgLhGIseeXqg4Ue
HmaulqVwyJzOxy4PaMJU7Z312w3KZBZJFNivmAjebFCRRwkZaphco77ijGMI1Ce+VQuvfNtnYgg/
63E7qw/DoDfGqccPCjC7sKRyrMx8zlwfQY5Uv96Pc2u5lj/fdmmLLoRcHijr3C4sZaM7cZNeZTkZ
I/eWSvo4mZGgNzqy4Y6qCKdrWRez48du6v0yyH5DH36Ymj5iuLU0slp83tRa48k02kbzXZsgJ53m
UMSfmrpEWVmJMmxF7//wm0PGYqICAQYdwigpxuqbmchkx31qZFdUYMbH1JbJdSzy8LnOhfe60sKf
JQJwRAN1cbS5iV+KR5NYeHN2hY2UXTD/0v2xyJxLMuefXz8p4vNCdwfudMO3jUQBhA2PSQ6asP3W
qNtrjoUMwgq5snOy/qjJ/VVU+DMr6K4845ZCFFHz5aHu6yaLPDXNruSa+u/CpE8Gdc3wPiswuiY/
b3Pxo+Ib/EhTNVss1dPE9bWoU79DckOYrqo706C3nSndG6vsrec2by3l6OSJUwSj7sqfahiamt83
o/GlcPtw9vVcgDYdImPam83WbgDkyHsedNFt7NcrkPw03NOrM2DzA4Y49Su1RuqXxsrOxtsKFjzh
0cSE8M1ZXl3Z0TjEEtxyejUTzbzM3ZQ8Ad16Zc/vz9fhymbbIVaFx/pqFAC5rZc7Tnq1U889pDGy
R0Uy2Yf7+21rLpx87maALoslx8s90KDORjG/S66WmKwD1r3GCd5h8/oVI4KD/VjArgtr5+UoCXyV
uJhYsSHTo/ej2zYHy+7E64M4oyyC3bDkIf2v5jIhfyiNLmIUFbVneEjZyQwHYyfL2Nho9EGogKFR
u7iIrsJOreC7llL9uEKMnxw8T7Om8MPRdaVvl527p/59k7nxSlvYJAuxlRxqfb9nAkd0lMjTK/CQ
6dL1roREksPK83pv/jpqcXNM1NT4R83TvZfVssNW8QF5KAyG/oS9G7W0JnbspaCSXgsMjQ7IaFcK
zCdtNi6jqxZvsOsYvkigbv9iQef8rlTr9/29uTU+JSb+qfI4Rojx5a6xQyuTsvayay9FMZ3I+twa
9nCOrZbtZVn0JtWr+rkBftcdiVi1POCcnRU7CdbyPder4PEPnbwSqbr19ZhjMWOEVZtdY7UXZ2Ns
CMTIorofWi2VH+MsTfSHysR86f7kN7aZQamW5weZJLtstc0UfMALj5rk1R4sA1t6V1aWn1D9BnsL
jeH1FxyPSALNUlLi3b7O7wyncWJLymtRDaru4yVcf6jcKvo9GpO9l9JtrOiLwfSX3zUzw8qy6pAX
e5eJR8VNo4PVNqrfpJ+VVP1WhFZxur+Yq1LvEkuRB6DVgi0cIXV9iDpsNCqvNLMrnptZ72d5Onxq
pADqhJmq6i5KSmJ8c3/MGw+KZVCa+3gHLAAgQJMvp1k0yHn2ZZxdhVvNz16F6HecjNMFrTsDbVk5
nPq8yg5jamsXXIJ6HCqr+kj+WP9sJrlHf9ladC5GcOnukjWZqzoXuycZ8YwmsbBSJqz23cPoueVT
F8XpIeTdBFw8K6bXB/4lUJJWU7J1yJ9ergE6Tpm0lSK7hq2Yn1s8MoNKVdyf95d66/PSiYFCuAik
IBf/chQkesahbUlk5thVTlIJmxOKBNXHGvTBhyzp9ljEW2eTM8Kx5Lxw1Fdf1m5JzxtPYS0xzUbn
bCyOVtS5Z+Az4j+EgWXdFmF6Lp31/ayO9qiUrsiudq1jN1mNP0tTm4PJs7Sde20jEwDSCxsL7xBq
rusQkDaJouSA9q84z8on1VGGh5Da2k65deM6WxRFyaIXVhlOEy8/lafWTecMPLTMVMz9Oxk2Eb6t
XjJXWOXKtL7aSWToBy8cK+dBxkX87/2tstb2WkIBuh1EAgSRyK3Wr4bZbBynmUnlM4m5uA9yXL1E
CloDV2Wus+GboSVO/lVWhcwCl6I6lurKJCJaNZ5TfJ6SFHvOtEzrJpit1JRHOcvMPmHiqvWvPzv8
Ug9yAHfALf8JnLE04pqz0zS8arI8EY8UN3aOzsZXp8nNJobkQEKzjox9aFL9BV19TWjfn3nYZL41
T+VOPWTjgC5vSzYx+HVqpauvjoKQ7BdZ0Ks11M4HLZySd401Jv9MpZt/rsjV85212xpw0UqiXvCn
Y7m6zxwQjQo2WxEGUUV1aBO0NNsxmt64yvzdoPl9vL+r/qSWqySBTJ3eKEjX5YW/Sj3L0K31oejj
ayuq4tmwcWD1ofLF1oGet/yoDWGPwWuo2nAF6Xhehm7uKe+bw/RgT7NunYwuc9ODXFpu/6SpMAS4
gDSeDnYresNXpyzCtjSVoxl0o66BJdaMODraXmJkVLVdgzoMHB/FlyLVlKCoowwB3UWC55RjnHPy
sHOsH6rQNVq/HvPUOIjUqela48XnnGoNc6bXBy4K4iQU3H+8L9crUujSdKGxoiEzmdNxcLMB7QHD
OIRtM+0MtfWx6aqSi3OslwLVy5iS80fY1MFvc0dvuoZSl5/atsh/wF1UgyRT9P+yu6hlIgSCZhQX
+2o7h/AqTIEZ9GXQOucQFcbbSDN5b5pN/zDPyp704dYZpeFJrZ/gRTl6tblmkakd4B3lEqpqc0gM
KzqUxSx3IvPGpQZOGimqpUN9251W0SGPKs9WLpreqlC7Ku2xEXXzAUGQ7OP947I1ob+HWj7oXzVL
CGKoM7vIKDVG3gamkomzUyBG9R9GgWlAUQDIBCJKL0ex7XmM+4UxE+V17WfUxc908dKdUTYuNJqG
gA4X90wenqtcIE/iMddMGV1xsm1xVtWUI3Tw5AStVn8Qdh2fIzdXD1FOzLs/v61t7/1B5ZlwNtAG
fTm/Tm11eEecsA7X56DhyJ+LPtd8L2O6Qy+s4P54y65exThKlx68hgVadqM55AHB5R3qIFlmTsoz
voXuKaP8d5oirQrQUMkhzuL9+x8Gxc9v6QrxH+saVUuzNU8tN8Z9Sw+P2TD3QVfH1hVJGufQF1Z7
8aip7gy6cRSQd8JzAz04OKo3Vj2NXYWK0qB340rtbZnZLY9dp/ui9J5xuj+/zaHgUYHO5ZrniL/8
iHgc2r2bc//KJHFPnR3mvlAwm3Cr/vd/GIk3HhByLmBrTWhKpScsUaLI5lpV1QVagoECDbZCfBdd
OOxhj9fA1SXPguBDgsfZ4w6+0Q8Yo7hsszi+Nm3XPZkuLvWOmQtcxdzI/tgMqPkdLTHPIjDDxvxh
Fkb1VM1C7LVn/58fsjS/OCy0FlfBOiorpypy1MgTrTIOMV5t5zJMu9Ogl8Ux7j2FN2CFt1KiFW6A
ahZRKezq4/3F3zirS3TgjoI9d2tMDqtHDtaIHnuTdUippc5vYegNkk6ZRWHFfq2X6rL4vD2pUVKz
oLO6euzlxWDqIYaVF2Wp7x0KbLehJ7bxzxZ89J4w5UY0ZzfR56KKTMF63XUbi7kqw6JULokYhgBm
Xv0wZap6vb+CWwdlAS8u6qzggteX4CQqu7NyyL9jmTT9wQKvdZkyaF1+3ybG9/uDbX4u3kHo7yxi
Z+t2VzyodlHoMA5j6FtWINuCLxdqdEHSQjsMM++CnZCzNSIUBAS3KHThMbTKYUrTGblb4LDDREAn
3zVFB4whjfDfVuypPVi5cNSdgL714ahR0MJfQKE3ENSqVHio5V10TZOUYyhMD5KAvTfK1rVBWkZe
QeXhto4dwi2itUcqXkulA4hhG0l1riGsnVCZbx9buhC5PxuxtXMxb2yYpdWMviaMP8hOqxX1sKgT
sVTZllaqPcRxkRwzY3D8ENjAzsfTNr7e4vcHkpcmKE+15c//SmhQ/Z4nL8V9uY8joZ51EbbVQcg8
nAOMKmvlSzhYlX0yhC6Si7QtpQpC2YCM0ecQaIyaqu5H1cUQ7hRlRnHJMHr6nIsmtU+pFVrqTuKw
tTJ//9pVRKyVKc3bRqAtAnDkYE494nVDq/sOb9idLbbx8cFQ0FtCrV3jmlsNlTcp/Tt61NR/5v6T
Os5FUEhax4bSVO+KrjQPTdt2O19++bKrRGUhSZFBgq3mtb96/CG9XFcF1q5XR3rpcztok28rWozh
o6EHrp0rBzQwzO98HvXQd554fnXwAJWzCDNQa1wi8cvN0Bex3Q5pFF9tXRryENU5jVPXaoV+jkaM
OfxJdbq9N9BGGsrzABAUiS6vkvU7XiBIBhATNwVP0ZNHrSuak7XYrs1KrrGJKLFqWdkDFYxfSb1Z
LnriFhg6jhhV+vV0x6hMMx0M5lUpQ/td4aglDb9YC/S0dnY+7NYxg3SDstQCxqMt8nJlHXzQxlks
vZA0XFL6ytDOws70s11SuYzUat45KVurCpeCV9EijXCjuZx2IjVACKbXOOqjr0OTlQCuqvRYW9rk
PCRN5xU+IdM78XpXxM7gfypuq33sLO8KRAJJGfi2L6drdVpIV7tiZbs47SCOKmZ1yOFxxA8Goif1
MUqLnn5nH8UHo+XJSxckVnW/Nlz5Tomb4XNU4zvsZ5HeyHdQTmsrKCMtfHCMrs2ewzBpnzFJrd+g
yavqQVm65XyqXauQOydi46KBbgqNiQhp35bfxzquzLSiOlKV6fjOmkot8jssqE73D97WMB49E94n
VN5vqkzQnjIUCPMYs0plenI7RJWk6eyJgG5ET6RjkcxgC6KlvM4n7caaO3uwxbW0YL0cDBgo6GIr
JQg5k7Lwj/tz0je2oIsGFwAfmqcgqFbXWI/JU5ktzZLQaNzoFDbl2PsgtPSPiTCHLrDjUkY+27TV
z5M+lamPPqcHw7oZp/yH0K10PjGPJD9M6dT9NtB8mwNz1Ov84hQOf4NRKCjQd54bNudijsbnAWrG
8M5U42j42Np2lAWmxM8j6KowUh5QtK24sfoufzSjTj7DbJqrnQ+5scQw+RDRAXpHkWUdzBBCEZ3T
GYJsWYo5CKt+OBuRGZfXLuWvO3fUmqq9RDCX1z/RiycC9/cqYM+5bHvsDlnipNfcAJ2rXAs6odbC
x2U36oJYb8WPNjGz8kmFOq6ey0hJB9+OHApM4Eob11f6WuuozxvoMg6zKKvD/X2wtSQw4sD1k9Mj
hLH6jVLVxDz24O1l6vL91bI7KePU+Faev1Lr8s9yQBoF9gmPDMT3aqjWLLCCxxP+ilCqdkIMrf0V
ilAGnT7Lf18/K9Sj4Xos3VX6HC8jXLR0t0skYHBULNzTlBn2oUXnJLAz+en+SFvHiPsJgBzlWSR1
jZcjDWHWZTNG5VeqMT9ykbhHD/VJX0U05dn0Fu/XFHXNQSvT7/cH3ghKf9x/UGlCVfsmGQlbK1KF
xWoWRVsejWly3kyAv17fv11UYajKgIFBNWQVJfLGzGVTN2wP7Nouc6aUx3jE70vptD1l9+XWWd1K
DEU9kpsJiNI6pUtaNRSamjIhN4ofYjHIoLZ5kWHMrHEBKXGQl2rx+f4qbmx/DwQEOwQ4wi3eOWwX
A5Qe6kwy1Q1gqCZ8TDUM2won2QGRbGyUhWeIgRI5xq3OTpvoXk00zq7DqPTz1dOR632ICaZlUBkj
7I45LcbxbQ/U1P4YRa4e7oWjjSxn6cYQlLlgbmEP7VQLNSpUCDyqmfzCb95oL6jtpJ80O88rrFdt
8QmxLiq1SP+l9gdlKiHa1GS8tt9ZZvJOb3O7OPcoMjyC8XIdsvsoMv08hF57vP9dNjYDjx4ak9yI
MIPXRaXEMfsuzeimlaRkZ6GPtl+o2XwpLGMOckF+HyZjv0P23vxEgDR5TVJfosvw8iy7ZTGoodNn
187Jje+aV+Sfp0IOvMvN+Jw2bfYkWF+uN9W63p/uVjGJDINTzHXMi3k9NNWjSWIGmV11LLgLPxFQ
sX2YKnMa5EixVwdumjxHUKQoZdD3mWZgc+caULT7Svlw/8dsnQkoAAt0nOSQRuXLZWilwdvZsXLU
J+3K9Xnf69+SyKwW6xa1HXe+9EYcgyUDSYZa7JL+LL/mrycur2wRFyUXENA/B5pDgxAj+nKH18+J
fJdqxEJfu9EhishXKBx2jJJrzjMgWsOP1UkeI+7FnQltHTOSUQra0LCXkujLCeE+mFVKa8Ngs8Ls
3AjhJIExxs7XMRtig35BJz+/dnKwcMERgacimSOzeTkiosCQ9r1UXPUc8XbfNXE3RHqxbC2/mGd7
Z7SNogSZMN1PCss24WxNTJEmZUAlJI64vYuqeFekaElLYWVfMjjA5dUUjVsFLQTB8tkrhjjyw9AD
Pj7VljKdbS7iifpw1IdHOdhpfLQrc5DHSupt6GNDUZmv/iAoFiPNtGQdkNvWrzu9QddEIvN5hU5e
HxNvtB6srCwvHKnsXeu18854Fsv98iIDWE53EowO1KEbMw/wdCV1lyK9hkgHB6QddZC62DpIo3cu
97+8tty/67HIPiiQUoyC5rG6n1EOwy9Na/MrQWVqDphII8huL7LUPioS6qeCZ/v3MG+q4jw7ddIF
E3QNDLZrJ43gSldl5letiO1HUOnjQz5G3m9ATHWHEOyowmOIhiE6QHW1h0OfDtzGO79fv/39NET+
6GsCE6WZ+nLrOjMauE4FgCpxtPp9SLnt5xCS10H11Gc7qEPL/B8PRw8WlPCIQJljph9FlonpyZY5
GskxfJpkJ+m5PcHI1LC/AcZQeLvRKmc9O5zmlqtaK8pPWqLYvjF43rEXvfa57Mav9xdhY7ilck/A
Jce61ZxPFHUY8j7JYc7xHolRLX/bpTOAJs+mqGPO6R5r5vZy5eiSFQMIcDewMqlJiFcyC+xP0iYf
hhhM9qiqE+R908UadOouyJ2nO/nPbZwH04wgO7ZEJKz01F9+adgABRy2rL+WmVodZ7fJF51pZ+ci
5YgtW2Z1JGiZ8qgly4E/t+582SIJ1T7LvWsT1UZ8smGxRG/l5FhHT5uU2BeDMmjBEI/Od60diuYY
W2PjHJBN6CdfuEr/GxMWqS+0NPtbO1rRuzLMY/HWqhq81GpN9NUTrJK2CQY5TgVt5jqOgPToUXMO
pxCxsypqx/59M8jc9pMZn/FgzMIc9+FOFTWK9473T63myjezssR7wS0bUcbTw29uFMWzb+ekVQdg
h8q/M8pm00HOffFWE1H7zzSNuXjy5nH8ZWl9n0KNsHoZGBm8joCpxLmP4h6agQDGmi/LEY79kbKo
dapaK56C2XOm7D1KZfknVYrsm5PqxTdtnNP6HOt58yV2qWsftWSeZz+vhwE3oC7Msv8hERMX147a
kOK7Xh4Pfmnh6fpxCGWLgQjcyMw8D4NN68RTuqn8J0oMaoTTVFkfFLVwfyaDV1nHhDx8OOs4s2XI
KGRt/ZQptEqfBHSp6NBZY549dkKZ1EdA44bxs8+9RPERVxrmX0S0DLWtKteBq2uzDIPEm/I3QrcV
bry6LpF5kmH1UVhKGPWwRUZP/T2PlScvil4NxpvUKOjNYgU8qjqh2VFkXl/x1AaY+lt3484OwGHJ
kXzXsH7TWZD2Iw/46ZxNc9UE3eKVcxmpOPWX3O3z33God99oGJOpCOAMnzsVCe7LmPN/8EFZDvKQ
tpM++igsOhgHgbkv8cKLhyoAQBT968rSMAP4junsd1LkP4opGiB3i2igaVG57geEjbUcRJiIv1ZW
WFZQzOr8e4uiax7obkNOPnHZeWDcAO4dMR8RlQ+aR5t9MedAdfJaemCuYMz/DiPk1wJNA+wBHD+a
ogM4NS8/UO4dv4RTrL0ljWm/AyJq5TEum6w+9nk01H6N113n28j954HrIfUb1Nbc/MsZtw498Irn
qfFk4idTaz8psnOB2jk0HkWhZVrASyQL0rC0u6D34uRZaWpkfy30lDvfMavuMUvdvMBss6i/RFWW
P6aWIc+KFOXPybCFd9azSSsPDb4ZeeAhQvyctIWd+orU+zFg+2cpNokouvj1bDn/03oj/DbjlPdQ
pGMyHmHV4A0m1dzID63KPfMUV5UOuSQrzYeYenXhq+XQPHYJymR+5kThszaryTePKzRHVj2JPhZZ
mH5SrWr+EStpMwdWEmtTkOph9AsnpFjxE73PkyCDZRn5CjZk0yHMHOleSq0dvxh6Zbz3ytzo/KSI
si9jNlufvcjshmCuJvttJ0CWHuLEHX4VpjLpftcX1C9r1y1iGFydAfW/KVMEvB2RqIe46KfO94q5
V/jfO++Yul0d4jRRpO8QaI00ZpY4VXromsKqDsbUJNMvaHsc5cZLrPhQ0P/LL0pbmU+Cltm7OYy9
g4ChjpIJppOTD+zQnAM0ivviUNDcE75Auy8QeTN8UAy7bg5TO+jvzMjI+Ysl64MoZ1cE4zxYcSC8
Tn5Lsjr/F9tcA9qwLDW+7hQ5LbtQyvfVhKt9YE1J9zWO8iYKqjESs4//CQekr8cWZWhLVj8zC9Mr
PySYiUODQ214amPb/mKr6fBvY7v5F0N22Xhs7b61Aq+x4/cW+nLRGTw5RKBJVl10iPPa6oBoUQg8
kPB7GllOFDb+EP0fR2eyHSeSheEn4hzmYQtkpqzZsiZrw3FZFjMRQEBE8PT9qTe1qOq2UymIuPcf
Hf8Srv1YnwMBiZTv9brcmd53e066Ub9Uvg/4NYXMzblIuuBv67Z1c7ILgVHnvrcp0A7sy+/gmLqm
TIHKqGslBO5ldZpqK8Y2jt7A9xZ16px6ETm+zOPLgef9trGZ9MgPz7FvFG9PS5HVzni1hCzVhZ57
j7AJcln7MuaZyXLPkdMjHrfuHYEFGrB9VbvJs8xVH3VdzZQnTcL9Q1+EehvQWhBhsPr9xxDZeD7V
xPrFeaYVuY9Jy99VdG377bHAbRblXdXKL90iISqXKO7G076bJCnm1B0efOwAPz1cCaZQpmkUpWtN
8IqTGwzSbbdUvlTKjRWKtH36c3wLTHgdPWc5HfVEdaKf0DQYeqNyS5re1FKkSWNeJS4dRlMqayPa
niYqqnuyNclDocXAy4/FJzgT0JaM33g6juSUOjpBg5M4yBfQqRKiGobS/hBuFVWXVchvx18Stnwp
vgHxL6K+952CFEhvPHXa8V+BB8RM2KtGoLcJEXyuY5bd4T7CbphYPC75PIptottysD8Ds8vbqG/W
JA/rBXETV2T/YP3FvoSiP17EMPOsEhQWf6UVc9xJHIzTnB29f226nszXYanT+RwaauvyTG7KIqsk
DjR3ujEcboN5D3+09db8qQXHAu2ITdMXttvnlzUMmv7c7ZhcdmB+cU0UzzFD/4TrDyNX7w/lgx31
GJI/YSPtveWY39z6NC2J/pL7ERCpjbEHNHlcOQbdVWR3mByqurSbTS6eP61zEVRRPBVkfqp/0VQN
UX5It2nOnVXJyFtWZ1+YuBcqZDlNnPwQ3JbFiAywocy1pQoUDnr82tp4P5gtGgEWLYbQ5h6yAlV4
9VIPuaen7KGpG0JTXBuZwg6UW+VhMHfv+7A1/4T09V5WyZhaUG0n/lkHruD9j5xwgnEaIgYMUk0R
KHGx9jO/5zzcpvXhSP1tLSwj81PlYIc7r5z9P7bYVFlpxorhWHIT+WCFdkuRU7ck32LV49aN42p5
80PhH4hw6v55sUc2nCaBADanTSp9kOQN7GViKp5J4SuzXvW41f4FkzM99s5EoU40hqMu6jSVfaG7
bDel7b9PLVgM+9PUoo2vOr9r74iqIlZypa4PPUe07I89DRL2YgUm/zOnhPuY0ghvGAo8exLbKLN7
VvjuJ/UW7L5LOCdjOUUWqZt1vuUS3DeWE/moB3lyW4Ipc1m7XDs0tjUJgTiD2946Ti1FrhYxyEJj
tuB+3I3kFeW0/zcdqnskLo3t3wsbOmNpJTn8q0NN5jPztvqyxlOU8b4o8yxiK24aG6hn1x25Bonc
h3+Y5nWucuFzwhb0SYw6H0OXy9/pe2JS0gTdQbzo+PeQdrxh7rEE11U3poqfAOgzrxYO5cIbtKQ/
z2l2kde+iO/Y5VqTJwTYyjLsgs09Hb3w/cI0M+fiEpgoKhHpICMaSGfweUWy9AEREM0cSdVUfe5o
W008fo1zuxJKMeZyXnf+Y7tnD2KAt+OeSWgVrnSm9WVXcIbwZwODV0drwD/pR1uLM58hFjnlSFHp
sPo8K5Xd+k/6b01FVHLj/RpHWb840Za9J6vLJV8PnOlbR83TRTdNtZwXWjKJJop9bwGhlo6gxcbE
Dg/85EChxJN43zN3lyB3/XZF72szXQ2mDZ7HZRsC9g+vDXK5+Ggas23xprM7OyGC7giNRgmrQfih
q6fqIUy/K5WbEKYYLVJE1CUb1kBZp/UbfW6gahQZZA4x0AZ72ZaThdv/t/nTsVxNYeM8jaNLSNGK
UP3F+xaIFNFCgFrexcjHc9QR/tU0Ogb+jgRYqseM3n5lrZzdolfp/rG6Xn3b0CVji34JhvmKPdnr
CiwV3CQOy07PeDiG90tYTXCDaeNda+t4+jIiu1vzIdXbMzEpEZ/ajQaKvmzsfvSy6651XOm+mBLC
Sgs1S/M2I9pTeeOtsaYIODCmaLZlVzkxMJWkcVz3zcnbGMSLbGKzKXlUvamASlr+Nn24k1aUtUmX
c8s47p3nIAS5YTlIhtwnNo1VavfHp7ltxZoT/eP/xXYeMYJkE2HVySzHk+4mHrKQohadE/gxP9ZI
GkVO8kD1X7B56vWQ42JKw/Ax8T19bwLLaMal3G2vAM5T0y95BWmJ+mae219rd2QPGBa4/4/YLvq8
MiaFeTdn9V81B9UfaE9vLKJ0dvcirkLJX0uM8L2AR/pcwogJu3Hjp5HAwCWfnKW/r6ULAWunyPyh
UIhk+MzDB12EQq66tExe/4WRt7x9J4w5Z8088u4c3vZFat/Y4yHd0u9DerQq75le/ozDzo/nr3YH
XcYHcF/Bx+iz7wztX1Y08zXIoVkhBAYe0XCUS882sc8675qQQ7gyER9Ya4/QloEdY1yBmKpA3aFo
iMKin+Twl/Ko5W9YZ9waQ0jAWz4369GWqnPC93BjNytCk+h3FloOMg4sdJIpx/NtX49hW1iv3ZuS
MU9+fz8jkSLqGOxHZOJZ5tT3sFtG/hF8YBRl8nHaXZmyj7Jhwb+0i/e2avVntI1IObqR1SlHnOI8
MLFHrK/bPFSXfR49nW+bMvyah2huTxTNr5gXgBsUt6Kxv8eWELpcJYvrFFzw3XVFGQqnzdLb/xxd
tzfCN2v3c/KQAglnjF8bjOL9WWqbYUYQMgtuCEBvZZmuY31Jq0X1JXOnRMDi2V1exp14htwsNqiZ
sysxITvxNzbnMfR5rUczFG4VfwPGY801TjPL8o/S3LTPtT1adkCwv+H0fWl/HE5oVB4jDepLzujq
3sxB+xXHKuzKaHWGp91326n8fqhvBF0qDO5z7M4FvgKfSocuAWhbFeo5zfT4K7XxthSr1sYtkIQ4
XH9Ov3321YEnLXMOEeUsueZq6rLZyxmtlpc6takpko4EitxZFufPwKXxX2Vi8dEH9ZHlesg2zv5I
RGzEMVOXFxov5fiTTlZ0g1zf7JBELbU6ZknO3Pv2V+eK9g8ymfkn+UvjxxIfXnIxuzerIiMMvs7X
2EpujHHaRNEcY8LxPyIHzkc2HJbjvgn/bNui7oOWvzdvaQT5NLIfB7buQ1fkCHQBVw13dVS4s9GP
A//taWidzLnEo2d/V+OYPVW76rKychBe8SbMCzdzCICf/98ilDfIGn7sXXU0hTNsAXKw9Ij8Uuup
femZfS/ZmGYf+ohDzvFs6iLOO2Lqcymr7B+ZP3OfMwwuyylbqnA4k4uQdkWQNhyottLjG1Ojd6vJ
T9/yUEYebeyJt65n4c7pH1N19iPUvrqOvO+MOqpb7SfHNc9KqiL+wmzcJk5JFIN17gEBfCobpQ9b
csxHQXhs+x/zURbmNnWma0wZKgGl2FAcgAfM1Y9GHuBI6+we+tJlugOydztuj/hYkoyFNhgvHZu5
uVroGHMwxUeOd2rWYb1Dt2Jt0aq0FVxMMxDU5NT89rt5W4Z89aeB6yywOr1xpHZftmbZHrB8Mwwd
4djcMjSzrtlmqCdUEutOIfXuA9i1hxMwF6L0G/JGkr9/GiO//unSG3I1+b540se6OpRZUDuTV15q
RKmrJpH5ke56IiAiTduiaSxvx4alArhs9+0pDZvhv2P3sg/XUUtH717mQcjOR7ble2r9OpcpIHmx
bTJ4DtxdfHQqM5ScLqnWgM+rdH+wN26aiVUvbUG7nesVDcBynUcpsat1KNk34n1u7l0nG+bvqPHG
OWNMhO3ABxk9dU3sTeXgb2TpBgBcNg+9mMCTLjHiMx52avrqPTm467N0fe07Uz1pE1RVCcng/1v5
ae77zMdPmHhD+tO0yvAZx+7bjewnHxWSrDHvO5ayfK0AtfNwyeo/ijjHuhjFLLlh6iadT5Kt/Z8f
6LQplRSCa0XtwZFHMsAWKhAW31fByJ06A9CsZ+/bYXetjnl/cIZubNADquxRxsvGAe24B8BGsgSq
dEBbp9MRCYeHAcbby93x8K/FJuKQD1zF72S54GZLh3386YRec0c9iIlB9Ix4S+y2hoUbt+ZZd37N
91Xb+NpZhJNcIz9OPYilrTaE3NZJfE2PufmSZLNR+4B+7kuGFlimDl3irEfkKMwratg+ZaS3Jbeq
92+ZzOx2Gb+tfnnWgvEUZpLmYWGM/ZiyeCOnBjL+JaMurmEhXztBHuSWftBbNzzvdCtwVRhiUtFB
puxi/SH2xywTXcOmLXzvFI7HGGOpStxfEILO8mNS7NZ5Vvnx/RBVwTVBw5mfp3u9fZg6Gv9jgvO/
gtHCBTT0CFNOJwOCfGSV9A0T2+Etl2pq3Rs8pHJBWF0JU6a6ln/aYLMpFFpWr4Q4ZPF6Uke9vO5g
bT7De93LE7MA0GKyHS2B0WMzfw3u7K5wQNX4d19qjs8BzDYtdSoc3rzDjI9r7zVfKHTYsf15258P
bzUPNmz0b56P4CmmhO6/BpSzz82KOpRozGr+GMmLuKtrUfuXo9/rP5aJMS2WzsIDZgnLWH70vnir
9T79PnrPfd8nT/5ayAp6d8Z1iS8a/eADfv3kT9vWlSQW0fZdOYPATeXheOaCLg1VIUOm/+9ABf57
JcTofZjMaAqijlhcmVT9z9GC85ckScU8cxsvyZYGPcF5rtc/x2FFfF7vV4hKQu5/N8+IZs5yOw7Z
UkSuMeaSLSAsjC1CvUJc+z+7JBO/tqgRN97cJv2VGl23KXuyQcJCc5mYXDWBSwuKT09ibnVYP1fO
bGt4OL9701njcGwa7QYnIZbo3+QkFjgVyuf9aDcSN5uhlSHQdu/KE5yPvpaxNgmqh0S9erXfzBxq
dZBcJiKk05znEskzPx1RA3ZzbzmION7aSlQwr9Lbv5AScqq4tqE/EnJJOGe+r2+2j8f82crEsC8o
tpwfgTQ6yq2AR8xl1ps0Z/TYP2ZcA1OO7SUFi+uYZfMBVmDKZ9mGFJsoTph8RIDdQplsPFhB7Q//
VgAG8GzPRYy5rMF0DtEWekWoKF0vbbNgx8UmwtE4OwMr8SFJVckjgEJbCtDTGinJMDxu/UxldaPH
WHDniiwr6m5errVPvBsfsdu7cqTA/G6YxywuKGtyXyuzxF8r9MWvqd6ZMVTP87mh9F3ACSMRcjyt
TkZf3zC9+Yqw8ty0Sfuyb8EevFDkEj7NSMnkdE4lpPcbnPX6b5t9hzN+TTeaUS8rd110oQ9A3vV+
trHPzONy67XoOa4I4NvHk91F9bFxdvxgMjTjuZNoKIohVuIzbKuO3PRqSJecCHWgZ6ruMlZnsW8v
86obUFbO7OayJ2q7y5TCC04L/P7VzPp7Y2NB/BnZXj7a1ksmkg6WQDP8d+Odlp7/2O/GbU8zBq02
T8Vqv7oxDm5Ek9jnSHr928hTGpF0POtHa4Llj+jm+HWCaAdBa2PWzSnotpcBubW4TejNWdiIBs1a
OfsMz/vodUBC+x6xS3CQtvO9BF1dvKtBpMHeA8JENgqA9l0rlIuaKfHHGLBgWesTrMCUMOV0lsnd
RRjcn5rFq9i5vKC9lvT/8a8natRyJzWeWy6cry+d0wePKcgp4wZSnH+aNNC3rV+d94XP4uUTGf4W
Xmj1sCeyrX8mKgihV1iRgwLFQXetwLRk2azyGwfklLknWHYQuLB8PZ+6io8Dq2Hia6wRU3h2GwxC
n4OHWzkPIb8VqXPVziSTMVCSyMVGz+GADE2R4VbFbXUfmdA1xW7H7NekZzNf+UT12ss+kvL6DS64
8srXLHGnyB/NfhqCqX6bHHSywBcLkA41ik1cuMS+dmVjm0PduHHdVScTHElWTlOcqrxdZaJLgRQj
ZSxR0xOODdtBzNsZKXai+SL6bNG/ACLEWnTZ4KafjTtEsIJps7jX6+YdUZ5wezbFKgPGM5VWQ8/L
xJh+gRiiDGHdWBzmWM5jOY/jbMFPsW6cAm9yWQDb2iWNK7MIPM7UxRrvkTacHekmd9ybb6sU8H+K
vlMdZRiM7omSF/O6J5vKSh0kCgdzDJWV08Sjjwd+fbNfqBjGrVR7Km+4tMf3fdHBVdYN89+eG6y5
2lHm9udU27E7x/OcPYz7OvYlLwsQQucnc8OaEffZSXi4RfN2ixgQWwB2ef6+Hr0ftW5FctexKPyt
hpDyunkPfgvVWFF2gzdNuSGdRRTZgFeF1LnD+4qmkMkmBw5T8cVLpK8ebdRuxzugh1nvDiDw+BQy
xjR5Nej6Hy6+2l48qLvxZqTyiJVga5LxVZBB6p+9mSiMElAwnH8gLe7q854sjbgPraxMXusjmX5o
4PSFTTSkKZz3giEYNLq112MQrt47xxYbTSZxIbR5q5ctzoeWO/jeuEMbPToZwSdB7mTWqBPm0eGZ
qaqKf/jA+PVDPO8sdn0aWb8cXXF8ihYo8M/2bd68KB40xSvvQtw1reudAo687tTW+P2KXVGZzqk7
jd55TuuN3ZTnByrV04S4tUQHK/6XogqvSaOK1U32PXS/0BuSmr/d4GwrbzCHT96zPvJ9re1q7sle
3TjahNstZPUOQXCXGBO312y7Y19gj+gA0rVuSA6tuPHjvyKOZHYByh/rYkhX+JEmqrP9BDeRvTY2
c9ACzof/N7Dhap6GKl63k9B9n8GqTmq90+FObkGThbN7GRrf9+4ImHW8i9O1kHoObSrizDk3f5nA
WVx6oStiGxRc6Hk4PP0p6w4cpK+s0Qwvmfe184fvt0Bwc38OADHVCzlj05D3VC+b2ybq9qCQmBMY
bkngCQp+6Hl/J55nu/VoUVw+uUhSXcA0Td6jU81pUDSpzJzHkIFNEs5wbPt9VukUSpL3Xf/0xLbo
O7DpJHz3CABJTqtZQ5gVYX193dlUqzueeU8VbJWSXE7FC1CGAld8vu9r5P714LWXMm2B4n8Eehjk
D2Bc0gTQ23NpKPwHK+cUl8PVEinZlFHc6vXib8iHcpwq1n8egIPWfOy1C5jjAp0XsxVmupuSlbN/
YG9dS71MCNINWTVjPpD8POQII9wb19s7QKY2WGzhyzBTrEIEol5nAG2fh7RwymjRV3ViUa2Ccz1X
JP/VnA/77ZTNPDdQ2ocpFaOO+NV9myW4m1picMxmNqcUVEj3fMyt6rITGoDYFJVQ+4ffH3tYZBih
j5wHTMVX9ZB06rz2R8zWkNFPf/KnfVLFEtJVW640EtpTRaKcXzYqnO1bn46+CzkZbvFztEovuc7g
UlkKyTEsAmfig9N0p16W2VQ4WqilFsWOqdQUK13OR9kO+07ZrbJKmevvHG9bmiNsuxMuGp8fKz7w
zzTOosV9pqfoiT+cC1Hww72uSq9eeagtI84CHv+TzWm9J/SotlcLL/tr3JIPntMknrq3bmNcfZaZ
ZpKINPMlDJ3DWNfE9Sivu1pxD/aNc8Qlio8DtlslgbQFsOkcXNNZFP4KWWdR23WKQLsccLKfWBOq
7XgV1p3HnKLFtIJOmGB6RbZV1dnd3VC+QDys/GL2bqxvAC5g/ddWKTBl+Kz4NJgG4SE6sxXquh68
/RXYvanPh6lIF8UZEc+lpOsHXXeUKnM/bYlzFyGnSH8AH8Qyd6TbejcRWMcLt1G1lwpcgfMdDOmX
z7cAEhf2IYVICULDYrABSfirP0oAOW+smrNK6njMu5bl8VoeERHAlAB6TwCxbBS+zfC2rLGDJZLf
RPfRhJ44SqGPtirG+JArzXgibMtuQq7zW44jg24AG9XlSTBMw9Ui2tV9yHosk+dxH1P3ziXejgN7
ByGAwoQWYcjBCRBEJ7JVO1IqIbuGU2omTGTbsuLkaboBTNdD6OvcBxVq85/RdwDHW6+apoH73SFn
T7KrWHNDhNbRLxm37l5uO3nCn52q0hlugGNzYBwHrgGLdXnOZ5ed6xIuIJT3h+91bemgcw1OKtKZ
uprqcN3OGXLA5te2mIXpARPcdDYOweFy2K240pQvP4/ET98sNFovpd+qAxIRWUcZNF403SZBJ+QP
LrURYaFpQURatcILLm2wU1YftOM78FYVF+2cVg0tMNH2RZ4Mcp+wd/f5RtYLGUw7zo9PKb31QcN1
vWNlN/+HSVxwf6VscAYZdnxahUADntM6S22u1zCZS192TkV0EBOwIfMYjgsxQXCeJpICn4mqQaGe
UD34r9tWc1xPnIH65Og2RfTBiUfsvYSl0bxt/hNyCyHcYuxBu/+JQQ/dBYNpPxYLtHVS+lMS7+c5
hJXHRWacbRZ5cnQ9bd+uu+/yriZFfCedGETmFolru5/jTswfPKlMdGQFtgCJmTuRlkGSZ8WBWNO+
vvoHfvxhP5Y3lodxf1iirLnFRLzUl2axe3AWYMKAAnsPTbtmhzehqpmCqpR+31M0rlWKmCdewADX
2Q2TPMKENubGCfRdC0WfXVrNWVJ4KwxhEY3Gt3RpLSxvm7O223nqZ3lRaKvqIqCXqrn14cjGstow
CF+l5GEhurVTb0ualTdZCN96R6nqSGwFlAIXNLd6G0Bjh5tT2Cip7wztQuSmTzoFyMv65l6h2EQ4
1GwRP1jrHae49VRwsdm0/O6mpb7fMSkjfWn53B75v+P5YG16bZo5vrd87qnIqnRj2a5b8abN4P8h
86B/CqNBftSVNyK02I/wePwW2qR3XrCDsSJVWsmsAeOWBViUOHJNYOxH0PtJf14GKg0HF33h5TDO
9M9reaPPg6nUdKbvMIouvIUqPflNsg9nEiIQQylhrbz4TtybS4xyYC3Wtk6iM8aftXreN5bicgnD
74tgUu4bf5i33CoGU+8P3bJZdBHC8fxSNPpozjKN1+xsO0pLnrZqb1/CLuSdbcVS/e7TbAWpMGHw
Aa2DXqsjHuyXsgCDJ1Pr6GOpsYrkM4scnDDDCe86J9LrCrbWFFWzzF+aet+xbOGA7kH+euQzsUoe
iQBYEDGk0d6dYdENr5DfVG7uBqJFVyQ2dyIUsI5BwEd3emmEyV46G8sv1MHhcBdat0WkPOJw8Hcx
jEUiGrC0yG0l3rWZT/ZLRbNorpBo0WFodhDq5y35JieYqLefsZ7tfx6am5FQyZTdNHXE/AkR17W3
lB9y0VdxvIY3gVXr+q7RRSbniv6t8LI0HCzXdhJze8GYRwnxvAY72hhfj1hNKxaYDujI/NjaRP0i
gpdn03Fi+THiWftPo7D+6WQkNhdTTZgMryKt0VedIRagjBMt9UtQTzs6qmBr7VVjnV1cnH02T7vR
MD+A+oS/KJj4rPRTC0dUO4MClmtaOgGkZI1FtKHteoVgadMl/1f3ESsRqJjAskh+KHttcx5Z+/6J
PTWQUDaBdF5qHr2//WSWOg98c/iglbuZfyDu40tggJD5ShXIeA4a5TVlbFT4mz0CaQBgmR1fN6E0
N/e2cxlROAt7neMBEeQgS39tThtga3fXi659bXQ/9OUsMs899cm2iPdkrqaYX1oAWxLQhquuXE+F
mgSh0f1PVRqBDqL76EA6pff/VuUcpCbM7aauUARRjZBEEa3pqaZ1p0z8Pnpwk2bRnwN9w2G+BdBw
hXZXnMLD5DQCJdcSt+cm7MiQzcjWI4UvkPJV+yRanxe90JTLYdQHJ/45wI+wqk3cxx7P8zqPSuM7
bY93r+mq6UKSLxlnyPNCdap4UIF3UdS/dEPtJndzXNVoEmrl1SfTKLByN3Pia+tsElCoSeYBrmb5
nkwJv4wKKt8QhtQYzAFRa7dCeQTRMv2YBqpfyn1Ka1OicWsa5CQSuGqXtaIlV6aggJ5InFc7jWxM
fF2/XSelQHeT2MVg8KF5S7M30EFoKl3EDhzNFHrW/JbLYxuS5aqFRP9zrC0wWQJGvDO/1T0TRtvM
z/veZvsP0xjvX7w2cXVawLl/dseKmIg7ssFBIZP4m4YctxP26xjriGnCEt4wep6RzcQnrAvVPzIH
0eB8h+U8HrE/dpesGt3kmnNz70vG7MDnbpAzm290uGiF2Nubc824mF4ifvFfLt/XzFyrkvYyIEge
/qwLifg5swbcc94mk38F/F9f44B3th+YR7P+W+9yyCIeDXu8D9Q4P4kY1Dz3pxQwb+1Sz9xwbna6
iDKZntJvj1iuYA68q4iA1vHCQtTg6qv7ZrhGodwbxJfRigE9AVE784RP/Z2HkHTkDQTNOGHMr66n
xS53jeLXfz7izf0FSbY/ZWmQfSwoLcDzSQQSLji0y8ODINH9apfM6XMFgdmUED5ecO4zA4kB2j6g
/DIA3tvcLk+JDl1d0o5jsG5uk0xzhUBOI1BetX8CXe8h97zWRycOFt/e9HSXLNjiPFVD2INfvSdT
IJzbNmACKLMZurcI3Z5YOr/xneMn2gwQNjVXWVzqwY3uBrRezZMVfOKOvupx3QrUJ+3doIw3PQSH
XiDzVttkl8Bp2+/E/NV7cvFbEsLntL75OWeixiTsSvXPCNXpGwPWKx6YRex3dkFaMQhPrnAvUKzM
IWGsZv8RBEoo+pFj1DfzmnZvYtV9mAeVHy3PBzgvc1RfgwFXjBDOmzfPzn5rBw8W7sBEEt0Dcw37
mdaAKHxxxHAEJfItA0Qct0H6vZ1oPBqIk5pyZaJt8153yuFrktljx2IGTA0B6l4hXM5+B6i8u7Pa
Qp6bLBsMksUgsH+3PbPcgf0MxVyjmOGhqlT95cgl25/qwIGTw2A0Bo9hk1rUooBC+vEItv0D4Wy/
IF1FoZfP+xGPl1AhejrVKnNW0pvtuhbCJPvjsdFQzQRbid+KCajGZyKc3xQUMyUOkY97KQvGXT+n
+D3U3xjwF8l4qBUmGHFI8+ugIMR9VABDSCP8LQznq1bvXFA1yreffmLDELwjyt4mb3D/zNmSvAYo
8rfv/W7+PdZDl/3yqw6RuH+MXXarXVkPj+YIvpGptE3ni4+8Fi1vgGa4kD6k7s+jBUG6XZZ5zm49
mcAjhGrvf0X4SeN7R21+d2H0qfyT30OY0EiU7Q54llMtbLRx3ZrbLgJ3Oukt3v9mXLV7sTZSclSv
wp0ofJ1Z8SvPW8H4yXl76NAejnncyg2ZxcQG/GgBikRJptdU5UwaIx2t8hj2HPnrQgom1XNg9OY7
tYCFa2dqkQf9xotKkeip8KhUkSxWAHkJfwuKmu+diKpt1oLpIk5l4XLgfs+u+ANLYeG4AfDRSl5X
vIJZYVuwyqKfx1Qwv8h5Kog75hOmmXSXr8N0gd9866A3e1oyP/ILD/j7d9vrQed4PQP/tCVNEt6t
i+D3GK6ENN+RX4FUWma+XJ8HsNjjbOki+X4aM8A3HBjdUBzxOg3nEEmKRXL5vdaQ2IH2ifuaS3CP
o3dPAigVjLjeeOmdVS43eu/bZ2+R41rsa2edcjOocWFeA7TJITj1w0HThnOm1HwMTpOsa3mtvblr
bsJU/o+0M+txEwn7/Rd6kYAqKLi1jW3cazqdpJMb1OlM2PedT39+5EhH047V1rxHc5GLUVIGqurZ
/stApioGsJi8GvLPIh7n+wJxBKS86qxERXVKyoRqsy1acm53PsH7SLIXmM3qiDJo/1SLCJjQVFfV
62ip7DczR+cZFxpa370ZALPH6PTO1K30IYPh/DgWZdd4ExMJkJz9bD5lJMLMthlrP8mBIMTsEqkj
cqOx6bZBZgJz1vt22I9FK9xb2pGG2vVO1P7gNNSEUkp/RuDGiHtDSRb6PXeGAVLE3AB7m0PL+R1O
rhl6Sdym0xYAXFsd3agWv3MNGKtnZ4AnqCDx1kMit04qm7lzOv3sgfp/m1pixDq7ttu9XOpUfzBm
7vkt4wqz8UXcB8shBZr+HTQUZAdzzp1nA4fj5qECjNfRqlLGSH/FCcqH3pm5pFtnQK5umBzrNYrT
RB1ocTAVK8M2Pgk1u5AXUKrPjgT1DoipCnUP/8Am98CuApJr4VreLNXCJCJBKzI65YZrfCq7tjwG
RQlwyawDHmqOx4BEptTlyVE5t6xoyvb7kGumvldRwv1Owc4ly4+kOkrjzK5fDQLKlymy22YbIYMj
PN2KhHPMYxJ8D9aTrMhyCgsNqCAsFfyWCgRZYo/525Q5/bd51ur+pCl99NMuHORTZVjVLDdB3pu/
QqWYosnCpOU/ohn2fVhMun01Gs3afuH62gEnTwo4uFXt7pfeovyiUztF+d7QJiOGsDD2j5GmFb/Q
96AcnnW9+VHGWVLuAWaBTk6GgUZ+ide7RZZe6N8wSmujZ1g34xfqFBh0kzO7u3kheoKREDpcmoZo
PJOw/8TYcJx2WtlznWGHDRhLFw5g55wK8z4BYfkFCQGGa7KO6jcFMq3bOKlb3ShR4pntBD29nHZJ
4xs6H+wi9G2ndutEpvUDm/Dk6xw7sdq0jEeiTTMD6oBpHS/DRmZRDOpqHRXeOjjNTJ4RtGSXqjPA
hUOxBrgxCs2kgdLOaH116GY8yyUPmVKAinhTPdxmXw3jAmtaX+xmr0xg4dtAn0R9ECRrwTrFd+Pt
wNjCq7WIHAy9+vIt5jhGp66ApEYr0TSznTYKrtleKyXdKh4ouc1zBhjg9muQJOAHgcsXJmWBl7WO
1nqVG0736CSN9s+FN4mqCnmjflMpmcOJSnpz2Eex2wvPHsWcHjM1yZr3ZXFTZEvWwe8ZoineUdyg
Vr+ZSCfZDjqTD1ryVfkDpS0oXnwKEe+YhK7wokp3f+oVOKsNOPEsvl/0Nqs9zXZAcpGXSMnLlQU3
dFEPQb9voMa0R0ejxc7gdgEj23QGe64F6dru8A8pXfA1M4DemCQcml6IaZiHfrcJkCXq7lNquDul
ujbcqagL1a0tZuOnmFAqZo46jPJAX2maD23sjtVr2qrW3MYDiPjTig2rdphg0AKhw+cMO1sL4XSR
YDjOsTXGJLlbaqN8o0Sen7jV0vgAbya+01q7rw7jFMbWDZBw9xkxqvit6PoZSTMwzRIQcNFg9lUW
cURZj2D3JlcDARoMVRFTmwAy3UItgHzEsDakx1RSLO7RR8O8r44FARrYnbVgoT108hEalRHvA7NL
bhFdXjqvJeFN71vqjH3RC1S2XK1uuDMxPPyNZY9MTsAMhxdXBvG9pN6gZA7T7p/Q1tVLJSBZ3Tvu
2JTHpdG7TyqbRPpdpw+xfFnCYcyPTjeHHXsUzsiuUPXgkiikqvWTUBFhuAKNL5OBxu02kxl3HSk/
ly9xsEdFlNqpRXvWKORBG3up7WAmFE+0r+PfpTZobxWgPaq7ntkhQME+f9XygjwRJ8AaL++ytWPP
irKUJCqZIg8f1XXA5YgYOBI57W1DX6HY1TqgXJjsIpVeaijNome/qJ/FFDGqMwZ4QeQwdbrspgJO
qZepGPTggOiaONoaeJFD0i/md9WDn9oZwLCzg26r4Kc98lObPujRN2L69gBHBGBVPwGCWbVvQO50
eTF3vkXne5/a81SDb2Av5dDfiuZblAyaeQS0iN5gI6xxOtS0Pmsuhdx5hTEsPgGmMH9ytw/2ipxK
wz29xjr6bER6X4HkJ1J3n6J0LJnfgCkNvCSf5pEgZMXp0TBDk2zbnikxAbUX5U6jOf5S1pHsD2Km
4GKCFZb5XWRimQKTLyj7Rz2yqnY31PNwmw5pAboUKCQFlGDudwfNotQBwcYLo/5cVPhIyi7up6Nm
0N3e0GA1jmaV2TqorgkuDxSNNtkh/1PcWElRywccJqJmb2trM6Yd3PiRH1T8AFXM+9ksTMXI2mYj
orGAr3L1WQQTI49+GTpAvQjYw4EZy7k9Jap0c8/VwaOlsOtA3iNN7hy44/ThqEXAVYFCuC23I73y
Z+DoM1m0VZvhXdj0RXc/usvSw3pUC1gFHfIDg4sOhkvbQ6w/5E0QqCd+VEH7FqJOsB0DXXwJSsa4
28qIKXpVFLkB0LuCy9iNAAjOeg/JfAAscBuYmqX2BRSHmzRl039SOjpJR6p14PhUWkDm7NrQgpcs
nXraoUU5/raAHSw+xVczHTSGuuIEOJ500y5SsQfYnrGRkji960tjBIsKIv4ZrhRYL/ZpmT2Rgrpv
ABxTWMIq7OstBC6TuhU50OjZrqPwFVSRmvcVwp0W9QROfPCzpDL3df6n+EQXT3DuaLm/mWPVjBvQ
s8kdnaImPuHrkA/bKU/b35MZ0eSmJQTKv0YikA1UF3ztmPR92etWXy2nkqMc7jIZx49xmCfwMRRH
+SvRuQD5Dw4gvIvARjsnYOSx2PUp5FOgkQxtd8Hc1Td5JpJgSx/P+VYjMZUeYAqSz/R5mlS+aow0
OhlmXOKlSYoBHYcBE1qZGJ3HmzBgyr1tMtlW38Yy5ZSZZoKEJeJomB5Yhd51Hs1uJ3sAlou2vj3N
cFFmswofMIoribpDNnnMAGTg5clIh7vShPMFF/US/Ek9j8EdhwxAxVrSfdZDafTHbHHIXALlcEXY
FrQkG2qvs2uNltDviqq0b/tJQTJQNAO4fI1R3Y2pvbzEjQU6rqUn725zETBzc1OdysZMhvkxZx3e
CryEmANcUY/Qhy7irQ5YwPIEPhujlwtYgF5hSE3nhqW7t+kbcFVbOzRlegB8kzp7M3ZyeZg0RqUo
cBXNQXdiwLR1O4v4KO0glvshjsSKFrOSh64bgxJEW2pXD0vexMUnzm9p+4GhjZMPbYKmcSb7h0jB
m92WVTQAD+UlkpEjVmXqldHfoQc0OSe3aor7cIa+7rszGiOAXdKFSiKeHbAuQfJ7gdfa+Aw3KaJo
TLmx/phrllNtEFRLJbstWbJd3kVWuWsYov5scwb3nmq1stnWik4SKdYSfmphAUyvdSewuYjJ2FIv
AApiH6qBYdexGhpF5ogZwm9BiITRoXBj2um2mRSHoZfD+NgZZWpD5cvmr2pEtZ8l7NyBniCaG6ec
Qv2gd6BcN/0SMp1A4IGLvQhhJ9KNqok8eQrwZTOltsEPDRLGHrToMsDJumb/ciMVNtvQnKJ46zRz
bXg5Atb+5HJ9bsFWImpqkS03xK+pab+0Q7jYjKnwUipJmiSErLCfv7Rp4HwKmfAYpA4A+He67HDw
NoAhgW4uI0jOBWLNcDgyqx03VqDqVyYhDO3dwhVUsjICWMjLielckBemR6DjRuqZQi00bOxexgzB
oBB7iOWEam80jAD8GeAMrasCsCkpWKq3tAQB0+1qNcbaNklbYluAzqP0pwX4+NGacucXkweoVzSF
ktATUz0Jbynz+QunmGki1Mt54xhzaRxEgfIs8gmDfK5BG5a3pTvO3SmsreErB3z14xv60Mvdsvwl
OjH/BpwbwxertRkEmEPybPfgOwkaDmynKsljT3fLjnk3FDr3oE3t0mynMAgWrxGCKort/liCiPrN
CN3dgfhbmUf0p5uXZR6WhB9nkwuPlBsQSYawfmBGVZMeTiBcfDL30SEvbxpnUwYLt55wEXTYQrQp
Sg/LDgu0y1rw7KYIEfgNSe38bXCt7rOojfb7lKv5mCFKFJ9qutU3Cl20lbI6QrXJsE0BtatQ+6ez
FSS3NYi3FzNqnILUsjQqQNdc3Gx5VU8eClYBfU3MVdTRGTUn3c0iggjkjuhsRA5Qh0MFrA8BB612
wCM4YfGILVj9HXHb6CmeU+270ReMd3JFNLlFCSsTHu3KwdoCc3duVTJBG8FfRwJ70rHwE6kCHpEH
5nhcZ6BM9oDY010HT3fXyqn6qWN2PHr9JJEdQD4BhrhyytA+TLh1uPQFARg9dbPtUuARezYUS+7X
FuRdDEsm6G1EhQLr2QK7nBzoJUzPKl/qb7ZMMZkSRhm9dtx6k5fRhf5Za+C7NkCKw+mABr3+ypZA
J5QyRacuUuP0gJyEXPXxFkviGtKkqde6fds+4urSAKEWi/Fm10tBNcI0rtiVCu3sXbio6nOM1o/w
6qoPH2MEo34RzJW90/psNimnDQGOtsiynwXzugnAea2oa5ZRgqkTKYOtZigBDy2CZH6pYKiChHVS
66hMirNtBMqeFpKJ4vLGblCj2JpGxFxDTqGLIkWMeFHHmKY/pGE5BIT50X7Bd32EzSJy6yFUIbWQ
kbjiZQiUyfS/VNOnJM7C7MYGtvLbVkP80moVZznnbP1plC79Dn27XG0RQoq+qrJMhmMdL7AzVKjc
o+YKc7yHDYar1+BOPehJMxbzybHBmJI8DvREyhTH0k3aTfb3eZxACUy92wWHlKn0jQFFL95XeKXo
pEbt2jyG/igPi7bMt33djb1vQrhzd3ZK0Qq/cHTVDbPSNucQ1vwKrS9pR8PKTFImoShI7CyjS6r7
IgwQtGD36l9SboviAEALZydNpHP7lNp98pi28/JmwG3wJwMO5Tomx36+G8o6xCN+thaoSA5tazew
XXMrK7IAv7BrqQNE0VCYk3GUhgcLJQZm8pYsw90kyS8P9OUj48fUTuNzKQet3UNhtO+WLsybg40A
xPe4p7KgyVrlT8A3i3EzWrw4tgG6BFsiJtoaY2AvT2XWW/OGRsIMVrfRUF0LDRssS6/NlDxU+3N4
DOlUeqY+MeBP4tyQJC5D/aszHYqEDmRBt+lGe5JUO0vwKe9zoe0FdIE3PcuE7cvRFP/0S2XltFZs
/TFY0hyAfen0L6thdAs6rKlIFWThWqcFWCXG7miEPBQoVUlo/SFba5VAeahdAPveXA3WsodlXgCR
hUazsZAefR1hztNFd6z21bXzSPN7+m2fa4gJyQYudHzfAR9OGApV8tGgN86GmwXDAXMu4+AO4mEM
wTNt3IfWyLLpACET911zHdGApak/a0ZHp0ovTDfyrC6rOUla0/UP7hhOoTePGR5iLZLv5ZGbiuTL
zQ2cfNmZGZ5Bk5NmbC2FiEhcgCKJQsZlXEqdIw6VKS2QPH+aRflKCaXNQcTazhC7b6xyGth8OXAm
cqiI0QziLT2YQIMh1s+0idyHhEiHLAwx5YcNr6s5xVEQmp42KVoR9CZG4SnEReIdnFv1ZAaLAdZd
VFGOT0WjHruo5sJve/I9La+hxaKFU3GVI5DoMiZws1DsljSoaLiZldrrDKoAOxWRsLY9wxgakrpe
PpGvkdONpW7AcWu5sQ6LJeaHzOA63Qwzc7XRSuI1m25oQC+DndAkK+NoG08AgDdDgIvSjaj0rF15
KGSVPylvlEIKxDIfeM+EFcvSsQqDSD9/kghxfQvKukV1IRIA8JeYy2SPXFfXnHSKmadwVCn8e6uK
AQvBpBo2ZQIO/Y4OBD2xsGzl18BJg8cuXII7ndFNcCNLe1FbxDa00XPd0cg3y2zYM+gdiXDa1On5
b2wHq+9a1AdfZ1Cji79Kcf1mGhLjZFaAidg43TIgB15HtMmMwM1v0YXm/hVyiH4iZBSpA2pyuCTO
czbbVELoIfiaquqHIKoNWvI2NZhnNcz++AxRAYHJsgNxVBroeYj4MM92TlM3DCVKx9jJIgfoisug
dWROxuwCnEwS7OSiHFBsQJwx3UizvniC7NA/zkk/fBJ52XJjg2RvgeFH07dGrqUKxJHhhAgDADIn
zdV4w3UX6J/ZjTAo7FkUA9g1yzK8MKBvAgMUINuGGnVV3Ne78SZwJkCTlmYhk8k0L9/aTmjo4SbF
W+mfmpH7Cl6DYryhiz987w0H6DclS/MUdRVYfWRwbsrOji0vmJnJIdgUQkQLRBj/CuvemHZgxdF8
WcUyzM0CBiTYW7RgOpQChPvNCszoKxrt5ed0ijk4sSy642yXus5cJpI3MHNCc5OwadD8J/VJPCsV
yEnMse4eSjcRt4xpuwIbbvreD0Wfgc6hc209d64ztJuqFw0HASBQQGchJHhKMsn2fgni2t2EqFRZ
29YoVvp2SIrjaaGRvNhtUi/7mslL/8hPnZ4a4hSK/Frt0ky1LdF5CzwDgJWEMZvXZTHyzOXSfkXr
iXFQljnVW+sOqtkYoe0QNbIeygaoDkAksum0bhOurgjbRAR5fGj0qWJs0Dd4dtAYEu29ubjxM71/
27pnI2aIhZp2H3hGbRHemAYwSw97YNb0L6069PR0RAqGvzrUHrrHCBYkakEDDyIj6v68W8hWdJLo
waLpoJJdM4xdsm/Rso2otaLh3jQHfVUPcKK7ZRGa8zkM5Pycr4eRTkVCwVuVrv2sAwlB18Cq0puw
cTKBtI7bvgxMQadDDrn+Pic24KNW4AcbMocqiRL9+KNDE/ofpBLkrdRyiaaRcgJnG0rQ0ycobDrS
zVU5+cgSWaemwWtxA6MFmMRCksV+peS3fhj0Rr8ZQDXJoAAh0dsEX6k+22YmKm9oBhuJG2LztoVd
5KNAMdQH/l+UbtpxYl6QmXal7wSUonzvyH7+kamRJvcyRG64MymG8x/0Zx0Pbu/a3RENKTSVniaO
QAv70yAGWkqaU1ukKMpyXxmnmRnseyNa4wOy0BAlslE8I8Gmf55aM3vT2Cff23wq7yIZzitfJOAG
tYK5eIOhr6/UZIPOmYt63T9RruFix0DGnjYz8evGZafPN5nMs0ctTVJruwAQTjaWAnvwgiRGCM0N
A2Joaegy08JfKBqJM0yfd91UjU9TkizdU8n8DsKU23Rfc9qTgEQxgH0BcjE6B/BkogYWVHBT4gap
rE1dU4MeR73U2h9MyvVia45xXd3S4ihPJanWcmjAyZhepIcaXAYwXajz5FP0iZTE/GGEAYlosYAj
AbzdgYZb9KTu0NHB8mFTM2gq6TCLKjksiztDJSsy8ujK1l32XFRIMmYuwGmfU81xC5StUT24hUzv
YdE0ye1YZRbYID0HhZWGogA2nMjQs2grV2STwzoYrZFf/IT8GZx1y4idwgc2Y4stQK3gFemtMHms
eqtJ9nhgmIXXmO4IPNMx63ucm+t6Y8Q6vxqGjWmeTAccOHBtJztkRp5FJ3qlJSkcvkQg5ot21l86
p9J+UZgXvN2xVJ9mO5eAMOeksTfoRfbx5zpc2r0Ip7n3MnOi+F/MoQUKK4JyD8wueTSQOEIjqiyr
5T6ua4HfLBwbnN/A4Yb5/f+AEbS1Lu5G33aG6IQuZ6XuBjMO3M2i5snY/Y8ZiEYCj839JRiwyDLy
oirQ2pFF5o3IAU974Oh6yT+1gFIok2o+Vs1cKC/riVhzz4eDMZGOV2Q9LyiI2iQ46Goi60q5sv7/
f2niMg2dmflUvY9StI69YSkAioDkNSk5r6lCX5JLVPifOTYalPx3piCarDKhUHl6v0cfYRegduTF
tuncz6jCbGkWqR9asFBauOSBDLkBo5Uk5jAAE3FFdvOSQqQSeMYzIVL4MZ1pgWpsaTpneu+3aun2
PUKY6GPHw+Fjtc0L4pe2QhXOMcVq5yDOdCi1kI7uTEXi90HzmQ8YfhMRZSN/QfNpJVBP1RlM7I8X
NS6+ZZTvDZDNuAadm5kUcB/HgP6jPw6D8QiuwTlI09C2ktnMnqwLySIAN17e2suuGtN6g6upu63G
8pob76WthV7X//shqxjpv7YWMkuNamxe8pDnyO6Bu3IcI76BJzpc8Wa9+DnBb+AEtSq6/yXtak92
pmTT+zaj5INwhHVvoxd3Raz64ipKKt6WECDdzj7nAGClN1pBBYstK40qaR3LsbG8j7/fxU3zr1XO
JLFFF9rAsqber2BD+1hThJ7DoOgbElzFKWlAVpLzDVfOw4VPhdePjnupoSsMhc8eDed4l56j7H2F
EKLHCL+779MxQLUNvt/Hz3fhLQIOBWZjg19Cpv5M+bxHZQmASNL7ONSZEGc729mDnWSO/l/XMdkN
usD2xkCD9vyyiQquc1At7L6kFfflYoIdXabwyp74W1CXVUgjhVSQI/+SmkWlEYS4xc4L0FncO2Vt
fgncSZtOS5yYPi3BwLziyb5+//easxhR6RILAV2hHH++1008ThRCRK1PitB/jSzKDC3JUm8q7BAt
5VXkP7VLZN8C07yiePvHoeNsbYVbgmsjNo7Rqlq/7b9PNAMYGGHx4neDZht+CvIXzSWpuRTAVWGW
/qAAIvpNTz52ZEBg15QphnXqe3gK+1R3a+qqADIx43oEW6xMzfkWckRgHQt4tOAJcgRAGbo6bnjK
lcVAvgLvvcng4ucePlBAZnPEToAOZot8Vs0iqivX59/bE3lrAoMEQiMxrTmzHTTcrIzj2Jz9yEnt
ZxSigDQskf7p483593lbV1n3Czc0rkhn561JtVQy3piZWqEvEGljt9WGyPTHamkPHy918YFc23Vc
iXYiekzvv5kOR3VxQsVSGGV7qaRJu2IJr5zqSw+EuwXWccKWNj3396ugHOU2jStxFwRdtJ1bC82D
haIOEsM1m8ELB4Amp06blapHMaB7vxRg5wICozP5IQVSucnyEWGofly1jFAuNKNb9FWj19HtweGa
mTZHVy6W9d8/OwQOyxtSwVVlRHB2gdFYTfJe1pNPu0Sjm5gzui1HcHt0HG7qWk92tiivuY9feL8O
zUALizKuGSyb3z90FVRxorpm9hMtxsvDHjNPNf3oCfRu/vunZKnVIEFi3YGD5PulQjtBPT5lbyZy
epHm1MPzYuxrC5lfWenim/zXSmebpqs1tGP6fPY7ktAnYFz2feGWM1wZc/Br5E0Yzzr2/uPzcHFR
l8GiwEFHJ+N4/3gw4yigHRgeLTiOn5yY8C2vKF6cAgpvbvTm68wQ9ufHi176fJKYJ3mp0tHPhcIh
sIXMd9LRDyG9nOoctpUmoUDQrW6uvNRLSzm2KQHnuYaJFOH750N0mhJ1rCZ/lKiBj7KGjRQP//TT
6F6JRBfeJDgK3WICQizAfOr9SvUsy2Iw7NFP2qF7RD5U7GdcQ74w5a1vnSAEzxjrbx+/yItr4hEE
+4wYCFTz/ZrxTEfRWCelAzjhnAFwm91kaMvv4gnFJMQBdHR/ZuDl8vjxwn8HemEYxAOMaHV7dfZ4
vzCwuCJFEKkm6FkRPGrm7hnmF7/KvC//EaiThFe+49/3NgtK3SLO4vBhn7tlNRy8MTLbGhF7raVm
REQuT+P2yje8vAopLcmzyd19tluMtkDWcepqPy8nkCQuOP5PbmKbVx7m703Jw2BC6xBazb8/m0Hr
VA5B1/jNiJAZQJ52Odj0E8ddhGzx748/1YXF7DV6Y8eFlq/lnH0qBl2zquOo81Ha0W46fAf30RTk
97NeXXNaWrf4+1ggbBMvX7bi6qZwbsnljpbFQCFo/apq6+4XQs1UUWY/Z/coEwKjHphDDidYP8Ej
1kUZla5BqP/4cS98QtSPOH7EdlzgzssSpB+XIKWl6ltB1N/qXQ/yBQLS149XufRSyVZcqjmMg6zz
qOfES4mvVNn7UW5G+2DJX+Hw5p6SwI8/XunCSVvPNi7fiuLVPH8ehgtjZEyq8e1k0Q/95IQJPWxU
oBk/D/0BrdXuv3tNUxPi4KtTAhH6zmNCVeKiINAo8PVGmx6JBsgJ2Yt7Y0LR3X/8dH8SyLMtQwAn
7nCkVyjresP9K4eG+hcBiUENSUIGzU+rU13D8By+zgaahTy1VlP+A0l2fMWFwPS4B/VnE33vK/fZ
he/JhjFNvEcEedt5RALkPJm1uUIYgPc+I1rLxNKJW+045+DtP37mC1/UFSgNc51hh0QYfP/ISuWZ
3cdx78cAvW60sbK+BHWfwwBsaRSh/4g5zO6/LilBlHN1SrAqOAid3QGAdooii5PWx1sCSQfL9hjD
tjsdvfNtMcJd/3i5v88gy+G+iKuKzhhRnWUyy0i7K+qcxo+MqPdRvoD2ybNeWeXvb8YqpL2rU5lO
r+7sPWZAjGUwBo0fd+5yj86Oc8hCF5z1qvHy8QOdL8WX0pVNr47IY2OXdRYXtFoi2d9rzNKboT61
pWgBrapyH1rxf01Y/izFYRcOYoPuX16NDGAAlDWZ7mMhUhxJWl5gEo4rTSu88v7Ov9L5Sus+/dfR
M5BySNOuxJkiqsb92Af2TmroeHz86s5jwroKnBqdMt2g6jqvT4ZkNogUveEbZCNIrVr2VyFc5ZOz
K2/ojMRDDtK9wyyl9SbEDa8ctgsPiUWX4Gwb5CmUYu8fMsUjGdMitCJN8BenQnP6Y7zyDj5+yPMj
zUOSDuFNgvUN/U39bCui4mXLmJvFL1ILsnoOMTVGvxMDmRiANz4w/9HSZ13v/+YoJnsSXs77p+oX
jWwo0HSfwaA+bPMlTV6aRiFE9/FzXdj3vDnyIAfAjP5XJBgA/sxaYZvQWTBvhUadLIgrdTRyId2g
dHBluQsfCxAqL5B2mAs/7CwYWGUNhBwqAmWzBSupTpJbPq7yP34osb6df8cc3h4XPWWHqSsc8M4v
DrOzE4pZAHmc+Nb9GpdFRINDlu1zXWnAwRxs3WJ6KmG0L2Q7Y3tRmybhdkEeEyjrYG61MDaQPnF6
Fe9DV2+O7G2j3TaOC9i5XqIZ+wOuVXjqzPM+lU3RaTuUdezHBdgOrZtME3Jvj2nsfkeReW5/RJU5
AMWGWmAyFMPh5DQFetpvkZIpoi32PDowcsCf85X4e+kDO1i0GTozD0XD4v1GmkITARrkSv1IdxJ/
gYC4SbSspJkA++zj137hjNA25bXj4X6hlZQkSFogJL/4+hQN3xTWNT78tHHXy776Z5qHKzbLa4w5
+8iC0YHgoKz9kfOCwWnGvlh0lsOfD4GhJcx/4zDpfAmxqNiiems+oPKB5XOOUcnHD/on+ftraYtS
hYqFNuh5tM2zMGnrGuQVvd3QuqkKGb+Ah3CfBs2xVpNVBzG7qA8fll6rX8y8r/dA/O3nOijNb2M3
5A8DLUPv41914Uv/6f8CVuel/NWuzyfDCONU4n8atdYxbLr2hAJI+QUwXXLlBVxeitEW01d77eu9
31SuXNA20Gy+dKcjFlk2oHWsuLgrNQAm/4unWrv0Jk0g7vezwJwPZo2hOtESSRNoTKhjd7tMi6In
KOjd48drXdjAYq2fbFrcEofps8eqZ1KQpHUWH3zAkn4Nye2+TIAJ7voMeaA305y1K8Hr4opQG9fO
k+CPsxUjLY9DIy0W3xgrBekeLUkAcFi89CF92Cy8Zkl93k7gYiROCospAVnbX/VbO2iVqtNu9tMo
NHeTCQ1yqEBSAc/IAY2Gb7or7P+Yef9Zkz3JRUzGw/jxbLNEQDrz0OICLlT5BDgEgido4EM5ZvH/
51Jr+PlXwtOVzK/DwZn9xXSS2CtwHfiUp2CDNlqmm/OVrXnxZVp4yipbYGZ4nhOgEWw7ETAQ321H
42ZE2f/Qyyz7veLoj+FSVV8RxK2u7NFLR8+E0CWZYTNWOg9tKyivGnu6lRb8o/sJZcFDVzUxwkiQ
uj8+DpcuWNr2DotJx1bnpzxpG4jfhTvB2zcZUoRlfYSxaMCcTNEAG8l+8MPCnhQs7pUuzbWV12Pz
7++I6mmizQUPCTJxW+cK9JM7oyY6Fe5RTkb/a4haMAWNXRZXljYurb3OcDlseNo652GltqqBAXzK
Vx2apiSSd8EAonGOhx36wImzxWMkmnYFZdG4tUEb+zMU1wTt/cA9oajlGBsdLkC0dQoZom0NXRph
yHkKnE1j1S0uRYs5QpQeEQLyPv5gl/YGXSCSH+YS8q9MPI/ywJgRPvPrzMn2o6upHVoCGdmj7lzZ
+5cuLhIK3SSP4946r5f0AW1nOS6LPzT1vA/LqD3ik1Pu9HBebtELmQ8fP9qls4ZmIGNAknyLVu/7
HQEyWIQhqq/+4AauuZe96O/AtgTh4yBK0/HzYJWZMNK2e/p44T/zovNYD2IEJgKhnkz5bGU7JM7p
KF74pTaZFWITsXxtXOxf/E7VTnOQ4CCcPRZdaeyNTRohd1DDhAFnOVkvIzoKxQMElNREUz6G2RSU
cnR2FVZtGFuiN5DuW2jg+rGsh+RLjibaKp4TVD1cjqgJT8Dxly8JyqNglGbLBkIKek3+6EKY2Vvo
Sd3b0i0LAhIOEKEdRJr6eR4ThSqzU08A9Hu0726Q0REYBn38Yi7sALq1qIW5RBOy7LNrfUoKVP/W
24HzsgqaVUam3SRpNP4Abptk+7bv43r/39c0FC0y+vy0/M/zrgoziWjoNDrwpY6OTF0VM9uOm8ED
8BoY8FYHmh7/mzWZQEvLFbR0zxKQJqQ7PDWsOUsV8BEMAM0dd8Pe0qbp86C7VzbcGqPO9huAC0Kl
Lmi/M9d4v9ORKhRDgPq8H+aYNmyCDv+arYVi9zXgzIUjJelNW5RItk1ecPYBXaRh4aDlky+Rf4iQ
nNANDUx8jk0pIq0p+v7Rstwm7Zy8fvxGL1xTUqKtTP7MHwyF3z/hMiatrVvM9kz0xfGFsOPZ9fDq
EYM3mJZ5ZXx5aZ+yRw1LGujf0I97v5rMp2qu4VT5dbf0iB11KILKWDOnneoWBExslMuv3MMXQggj
DIstSvFKk+dsyzhlFHYiqhcQSehr3nXpyhS2o9QG8pi/opV5pwolpm3hdMGVmL3ujvPdw7h0Tf8N
CzPgs6WRRyv0lvLU506pj1z+mZd3APQaRyY+VrLyaONXtSuaRFs21fB/ODuPHrmRNA3/IgL05ppk
ZiXLSWWkaulCyLTofdD++n3Yh10Vk0iiduYwjR6gIiMY5jOvqZud1d76tqZDco1DgUbtbrV7KQHn
BOcKt4Ionmw8hHycDn7O2K/cXN9EytZIFuLhS+3HIf5a/v+/YoQU4Y2hCGu+K2GS+ilKDIqqEA+k
wkO2h47IwZnz6kGzOmjCmL0U3+u2Ls6AtOyvcl5ooBAhOf7kFNTmbQxuRfhoKlNHuv47N44zzxV2
IbpKFEV57P3PBKMiLCcfZ1+PoHGqnUACvIWQvDPKclhX3x3qDER76opUuddRi6QqWAciEOkrvPrZ
TdDnXXUH7Dq87TAGgrPcD40GxUZJ7iwcOJF/Cov5G3XcElvSMYXaAoC+uJGtGNC/Bbf4dyuD7EZS
WdVwN5lVS7hIjEnFDQI+UExIMfH4CvIJukfiOIn105Ra1G3RgpbVO/LDbDrbbY3bsqlb6YCkaW4h
F1yJiY8UpxXK+4LL+r6fpuTnqEfVkx6H4R+1MnPhBYMSQuQNcF5zcSnFoQaJ/OZWQ6Yu9HLJnAqs
cQb1VpPbvPh2fSWVjQ9mUr1XlkyQXuQ6CcyQjkU3ITR8E1WA4A2gagOjIu0nrg3dqYZ/O5SA3qBd
R+1nWW917aHOI2c8QwBAM7YbERMt+FKRS2Vt+mOBGs93XqSNX0iJn7NFwY4odd1esBUkMLNa0X2t
BAZ/CA3lC66vY+peX4mNi5MEkeYXzuka67Dccn8dMNlpiqGsDBw2JS4ahN5EjdBOYuE0HAr4pM/0
HKKPZzfUVChIgqlhyPXNGc6xGmMAoKESkZvmmRjCiU+DihPNP5OuWHutt+XwrU6NDUTIQF5vSfvX
8UTUTnQaZ0Xzcw1utwaF4aYxMQJAfz1/A8s9nHK5erq+rBuPA5uLSrKp09hQ1sgh8kirF0Wk0+K2
AKMig7QYjNv58LmpHULpuqdmFc7pHdTocA/9vLF1sKUH+QiOh/vZWX3TIZ/h4uO6CEQV3W54T4hr
oa7+8TuPVx2YIG1TWCVr2NwQ46CSToXpp50x4FBpYbYdKXuu9xsPgL3Agxb8Jv38dYk8EYYT6ERn
/ogIvueg9IXhmpCOWkkb8fo3u2hiUsMgITQQsnIchdVb1vWvswAoH0YvRs1+01uwzs3cuNdtER9j
yZjP1mRNlI1z8Y/e9ZoXSXbizbif7Kzqxnlc4Cd8Oaq4/JLVbzAhJKA4lVi+AQfpLUsMgdS5EpxK
ezDecAsP97rEW7MGYawvRT4VpKy9/KK/Zm23mVnB/DGX0LfA1t6AOzMXUDcdo/JoLOHeN2GSkw4j
Gq1hPGDROFve9aXfnLVNyE+8yI9ZH5d0kqcxymQL4U5HP6WwdV08c9CxAl/glZqV7OX/G0fEkalg
qzwAC5h7BYiEEJ+ZSdBZPgSoxEY4xEnRsdULT9gYnFiVvphf2/EzKAgEpWy5xdye4v9kJM2hp/7r
oUpv38Ro03y9vhJbP4wiqI6blIp6jLyKJJQSYfpBlgzOrq0/W8S7B6Prw535b1yJrPT/jbK6IQyE
k7BEj01fThGCdaLuO+706ts46D965IFv20FoOzHrf12f1TXMQ0P7mjYvrBpntbMRrCd+t3lyqybv
pENlSV1zKouxwhQFX+CDwMwF0k6GmMCnAp0LiEsVwkMPatIV2n0qi/4bUq7TGa+boP8WZ5KOC4Ra
IMwzoaCCeAiwLQQY4e6GbjMM6XNgDngapWpvolxsLCx6KRu/0tCR8EEMw9bAo89oLS8GvnITpQJt
Ng0DYOiHiPtjHNMkSuDhT2IEz3YwAlIqtaXIGILLD712QPMBCV5D3+vnbh5Ijbof5FTYDrKuvj+Q
FqJZqEy3JnWxcnJOSUIkd9PUlhydlRTn10Pb6I50UKbYOitmNyHMoAKFhZ0VBebN9e24cf0ufR52
I3wSkNmrc+LEnbJ4v5j+TNvhmJghJmmJisWXk8s7d8DGk8lQlMkX3PnSPnw/7dRI4RzZKq9WGEe/
UwhPqBpXuBSGzfQAC248d+gT3NLfN/biav7yemcuEAdqaVwKdGJXI+cIgybTbPrtjChcYai9q4/x
XuNsaylpiJIyEmVh/rXa/4gzTmlsW4Y/zCOWiaGSc7Ml2hsytl8+/tG42eA32GCniB7fzwcPDZxi
tJyX2cH1OU3j8gf4W+0hFmArrg+1dZFQOMZWeglU6Qq+H0oqUB6sKvZHPlrabWhI9auZ5+p9TAZ+
r46IsVtmsxNbbS2kQ6pFsYbDwRX4fswwQYwtwZPUt7Sws44SQVjuxkZfHdFdSXYyhe3BSBKAZhO0
qqvDqDdOnWPiY/gxnubcDOWibq4kZ6Sf9J0DcDkUOaxMwAg7j/BYW23DKY4NzJi5lB01m+/qZkLM
OjDml2qO9gq7yxK93/FLuqzhVUF1l1BjNRQ6ECmXqmr4BqR7qNI88jliiKfrm8O8PNLKco0B2F1Q
aBeVPKePgkjtEs0fQqN2bkZaGOqT0ZVDdIf9MzZAmHN1d8u++l3gXoG2Mc8qImJt+oqRofzq6IAM
3SZPauSslESlh46Mm4UoLI5qWDC0Qmm8JBD219EyIaIrkVr8mSE6vPQVYP1TUJo65coxCH6ZGcTG
g2RE4RdoY2V+b6OSZh+SjkLkAcaFpLh2H5i/si41tJsY8cBfloHwAhrakvEvfr3arwb7vk+4q9o/
Bdq7pUs+i8NK2qsV9oe11d5ETtVZrxDPqHel81z3z+2YJcVdinHD01wYQ3oK+mr+jY9ik5+DEml/
bxrAByGzWauvA1R5AEk1kF8XmFehnCjQ4QejZ8WgHUI0A35laRD1x3JKBAoiBMwPaSWZWOnltZBv
cWNEK1CRc/nQWYvYemZqnbnzjG+8TnThecKtJWGk3LE6ELGQZTwVUs0nCsanEfkrJ/wp1xGvIWW3
2IZGmyY4WkamkyGTTo0TPXSUI5FZsCun2QmXNhJ5DuWSQyrsZMVa55K96AckJGVaFHn0YmPIjPZH
gkoZXsJj82BPljhi8YwIRkITq5R0x4v0KEGHSNPoNkkoClFffr2+75VlDVbHawGywdEikaAVu7qA
57xEazIrVV/Ppi5FQMSWivu4QJmDreaEb9YMmuU8FjEyLS2a6ImbO/Is3cLSEdltXuVjctLjHJvK
nR+2XMfrH0Z7mSgfuDdFy9UPoxEG4nQq0bCKyrJHqiyokmM2DbXzMDly92OWnHQ69G1qly4ajzJW
AbS08F/RsRL7quZilM8SAlCap2GWWyEQIcQPGvXTpypW+t/Xf+3GJaWC8LEXfDWhxzoVMvD3xBW1
0Wib5/JLimnp6E4a6o47q+JcLgqleDDGgIAZzVy9YX0HJcuOZM2Xh8L5lvUh3g7AOT9pxKkI3mBh
k6P+PKBKNLYZSkg1LgvKDkTg8h3laQH/jwwJhURQg/zGv5IwCRY42kE1FzL/8MIntZGQzVWERxCT
D9G7nZxzBkByJw/YWmJeAfo7wOQVkNDvh40rpJ1aMRu+M/cqLrx5ckvWoO4c0o2HTdU1gAF4bml0
tFcLHGRw+mGn6D79APxC0E9xfnVOFT7pYKWT04d3DVkGcSSlaVho6/uJkL4fC/Sy/bLKDX/CK+Rp
Fkm4UwHfWDgyR4tqL11YYA+rKdWDXSTI6mo+MWV4G8iI3UDrqh+vz2X5K6vjCoYD3J7qUPQlHXj/
eYpZWIE21INfxEHg/HEG1Uw9GAY6kpgtB/ChoHu9M+bGTtRhNUA5JjK47IwXsznaVgkRTKm19vsg
LzgVhEcOFoI7XoWg4P1UYuZ3faLaMpPVTPEwMKh8wEShWrec0b/2f6vhXB2PWu/3KW4nD7lag5pD
tZ8uCsCm5jPLg7sVbqNiUZUN6XYjA2YcQ6ONqkU/HpbOUEWYisR5niheiMxi+GmEZ/xliGc6Xgtk
48HK6gJLgzSqlFdqqS15P+kAtsspF+4PDd+V9FtFavVDEpFSnlMujBZIlxpbpyFLUY/NCa3D58zu
c/MQlfs0za21Z0+B0KT2I/Pl36+CFTmapddC+EmiTS8BXi94iKA2CLBFqKeRSjauKUo9PF9f/Y1t
tjTpwO3TqYOBu5zfvxY/KmpU3XSQ7Ap0qs9ZiDA6CkGWC/nVfuKyEjsX7nKrrD82BUq6kmS3C130
/XjUvzqiZyDl8RgZT0OhtL9Q84pc9BNQI23E/AvITe2iA1Xs7LONY0tiyR1kkDew0qttZlRqWwUN
3dBOb9FGQ3nsxgiN8eb6eiobC8oInKLldkA9bBVe17OdDHVlwlaLO8RLhBHI7dlMFNU3q8EM2bBl
Oh/wMZIkL0OQaL4zWvbES4cPaXrAVDkQv5sQ74ATF12P4pnaqCCASmn4ouJIre/83o1tx21Jh21h
MV1Si3Aewb64SWjnIfxAo9isPk9Zhi5/L7S0O8RNkPnlKDLHu75OW+NyRYMsAPysqmt4SZVoSMig
/+9LpVWds07ET3pTYgvcp8onnskWldYm/np90I1v819hnLLfQpRcd/r7fkRmfWESavZcIZsoY/xk
9/Zx7MqvAfZT/vXhNnYc3n+0aXlfZfrTqyPdFKms97hZ+m3bIQJi9Q4ODXqV7QE1LgQyQCbTjV2i
TegGDhfF+0M1GzWNQXwtfQNU9OwNoRb/KCgvLXq/xYQzctTovoKobw9oI41fZETY1Zterw28z1V9
+nF93hvf1iKk0fhMBG/AEN//nDEoJERm5daPcd3E0TuLraeKfXwjOrW8SxEcU49KFpUfr7IskSLH
Qlu+7UWzZ05TOaYfAbewRx08CHBUzNKwPfeEBcfrU9yIG9FjpvhBYkuVZZ16TM5EohpXrV/OkeIa
oakc6kZ2XDmJxWnUquBGCWRxijlLpwiDvdfrw29lYmwqWkncpRQo1tCOZAblHquV8BHRmANPtTrE
iQq8Cz7HKFgj8NTXBmJDFq/GUYsznRJrooRvcoQc8M6NvhHhWcSQRLAwB8ElrO7VkRQb/Uc4PCMu
1J4JWsc86NLYNV7bl81et33jCHODw2XgXAFKWz+TJLuAuEQLy2sowe6JqDuTZnUHB3sdD938Yifn
3ZqdxQVJJYOvTaT8fi9HmLZVmpMIH/Vm6Nt1o2EzNBZT+A2jjlb9dP27bryOdGRJz3io2Frr0Wjt
V+gpNgJeWSfcTlJQ6jeU0u8SRTpZI7LBo2IZTzW6UDv3saEykfcPM7WWJWxmmkuDdvUZAbokQZlB
JYLrl3JUe0J1TzG6fD5Qw5Dpf0EieZwze3hxkgiPxVK3pzcUwaXBA80XUGK37cA8hvNs28hDVzJu
UnYwIKU3iBbnh7ke48OEsYLioQtVNcd2yJCxa0NgMzd2Wo6LtPqMTGioBcqf3MGWBnXHcLIOVlBZ
L0rVStlhRtXsMegU409qKVJ0MkZaBr5GweS1DAPkgfum6IB8tN2LMyBFcXKgbCAIKAxJ4+NN+Fb2
1uD06P+ZKbBefMo8A34iOjtRMPwpI6TufOh7wnKxhDEKr0F1MnAVbITH6GDkKDG7YR2Zxs42u/zw
HGVQndTKFHKyNdbFTCYof4iy+QhqV/rLIsng/MF5q4tuEE0HVxLlDayThPs2OBCyqXsguO0fQFxE
2UJWLsB+dRjh9mZJvMemLpLnuQVlg3RxWz+ERHM3NIySR2Ae7acJbuk/13f95ZkmXlr6HcQfXGr/
XXZ/xaBxS6NtTrUZIWbeBNlCcVTGY+4wIKdymgbCouvjXZ5pAg6CQJaadAfdmfdnOkutqMYICMaB
3hbHGFnzo9HI/4q+G3YQFpcv4fuRlkP318xGVS1irCxkX+CFfhSj0+HN1KOMz5t4UiN8gYxxqm+u
T+8y7GBQTrGtEM9TilpFoCKZYKZHTE8NqKAOsWbf9mPa7AQ39Icvbwyi6P8K1jRvLy7+Ip8GQf1k
aZknxfBV6xG+/e7UZar9qCzoFXeyHqnDDbwz/NVF3CA6HiB+jXZ8htriUW9Vp/YJVVJKUsDYkkNl
TmL2MOhVsQEu89k4aIqo6kOGZ9gipVdVyV3iZFTEQzOtOpR4QNl6XDRd7beVnvWfiS1mFVMAu/9d
6QEc2SiuBYLUUTBLeAIoOGfW6Wj1Xh213K1KqwjkwLMA3+EQo7sePs2kdZ+lyCIKBd4dja8AgqQv
ZpygkhlmYRfeGb2N3xy+8+GfwLRSy9MrdGu9uotpO+pm1B7mAQ1Cd8YQO7mh6F890s6Os+NSXZoR
cInNTzqNkggBElH8KgkST7oRKE82MPjPDT/+Th0cTE3DKJQxssQ/rPXmmVIEIt1JUt9DbTaoOiME
/1URip26EfZkI9MT6uMglDn5p51xrjtQFheU2QMMVXke86b6bied3fwUWUlRFPEvJ7oz0BCcHmdZ
Sr6KaYoCr67boTwhfurc9GqhiV845cQvSIjm6Y1pIhl9tvH0Kj/LJUfmV0FNoGG+UhXi2Gi2YLrE
rL4g8I+qVzt0SXasxqorPyc1JDVXHg07/qG2lEdvW7vhaZFYGM1V8kZF39AoeueMG0AQ+xxedERm
PDjgk1cCRfq0UaZb3GNt2y0iyHifMtGbAwjpAmcJGyOQ4JtZJeatECoWX1TGqe1rlHv/kYym7amH
K+n4ms2V6ng2PBjtUxAnenWE/5CnroWSs/11CIES3s81eMKvJsLc5Y8wTSXloFqNOGsNSmzU+mVr
POgJeqH3kgjC4TCOHdHVTL9av2vmWE/OYV425FMtmPID8sCSgjv2ZMb4cM91e0I6kVcvsxsaAHJi
aNVb38bW8NYaUqseslpVf4S1FrV3ZVxgCBK2EdJGI/evfJ4wEh2xGFnCOUdo5SfDMLkmoWFa8gmf
ChlpRxOp3jEH7uvxIYrGE9TiY6RoTUVPjqLBOx1c3pzdyiW2yO5cGep3XPcC9HXx1gMAl4npCW8t
bPfsEKcqBwFnjX80x4cyT6cakc0i6twUdMXPIGhMakNpnlR3he2Mv53WinmjhorPTqFqxCY9sgzJ
twSkhUOGfWuMASkxzjHDLMI8kEHg1MfTrGZu29tCwWTb1n42BiCII20f2vtYi6K+lEeizb1QbeTY
K0Ypzs9K3ik5WLUADf+4cpKvJb7GdyZWb3TE7SB7kg1hGkc7AbV+C8Onn24rR4nbkzVbgc8dnA6f
yCTiBwxI5PImG0zRuFh5c7CsaKKzOEZTHt7Lihi0c5bJw0uGBtMvaPAY7uoZUqTubJhd5A1DH+Ko
U0kJ+o9m06Vu0CIXeoMJwfwwNXZ9x6qx6LSv6WPV9J/yw2TLhXKcEwf/R5AoZvd1lEVj/Yb40eFO
23Z4gPEuBPhYNypv72QUi58eeBAIXTxZvwssP5Rfoyr3X8dYFJ+VTFW+GBBmwps4ymJ/GNtc8aYS
v7O7uqub5oY/ofm9TeZ1KBuDfg2SQXvB60Y/hlrl0r5c8mvnovxqp5URJ1ls+4GIw5poLrJPeq7q
P3Sk5F5SfdK+V4aRPTSV1jzEcWif2lA1h4PVGNH3sC/G4IhZKML1eA8oOznpRoyBeBBSA9D/1cs+
v2TGqj12EqT1IKhdtn11Gh1nvCvkZrqT+8L4+MuPFCAHj+o3aGl1+T1/vfwixOVOVKxFQl741GCu
MR54xbJzwF6ODkVsOq9TGXRfP/z2AxxVSEgNaokXPXmMhxDLTSfLd5Cn8EhS+/uApt3p+iiX2S9L
SPEOBDx1LmXdOuiAKQsnUCxfyjQnO5AUBjhNJ4P2WOA9/7Wpo+JON6r+HqPB4Xlu5vrX9R+wEcEh
dWVS8FBhiWjrEjxqfokqGlYXRxnhtRogxCqErDFimXW+PtTWxtEAIBIaL/ntGnEgQ06Vx05lrhTH
DgFe3qRkPAoIzjuPCmSovUTsMqpaCvAmxUOkCC6iNzVpW7wMNMtX1OiHHpr17Zw55nMWzPLOzDbi
RIejSh8XaArVqSUl+GuL0h9XU64TgHdhRHKUDcqj0Q/T8/X1uwyBEY6gf4GNJwQrNGLejxJMplr3
ymj7RivJd0kSSliQRhaLKKozHYHSHVR2z/VBL/cHxPEFLb9QJBaSxvtBzRlP9LSnoKdipYQ0I/YO
NJAN4Om9cvz/DEXPlh1CD299FnDyqAN5aChzTRjZowqpHSLdmG7yJIh2jt3lB6PkBE6Jnihn+wJ1
i9NXHBHY2X4dAbVfkOgPRL31Tg3icsMzCq0AhGpA6lFleb92cwayJhl0y+cmD+QjiM0wO2ihYeER
JeHFjqwlut0fX0QHLD7VUqrRvCLvx5STltOArxvSpuoSU3EKFJeHWHJNUQ87ufZ/pYxVqeM/YAov
FTuERtf70XJcXBHUsk1/qO1QcnFWMh7pkBq6S1fAee1iNfkDLc/ALBHAdnVYiBON2zZDYeK2AULw
QCHfqk7osErljRn0g+L1VZikp97uMFrAZbmxvdAxq+bzkAu1I5SfwuIllKBRPEzzjEQKHL/FC4ta
Jo4DKNMMLsAA2+/nZqL5kqTaLzAknbpzb17uICoMKF5x2B1YJGu0W13284QWleWLukjOEeaad7Nc
dN71r7nxPCAMuFCjEKtFz3K1vo4T95UjcYWVaDA/d1OTfsMls6wOmioUDXdLK7otcnwJDmpTlzfY
ttVvH/0FwNJNxGTRgkIjdN11bts2ErgnGX63+FMc0P4Jo/NQZwnQ5gG4ujeOmo27PME73sqgPD2a
umOzsw7/CXu932ga+JSlNr/Uwi8gF3IbJ02Avp+vDVaheuBOzOJlSKumu7MLSqQuuGondzNSpNce
j9MWLykZ52g4/LH4FqEuO3hCwqfqDLUNEzEZJdf6rk4GSztO0oBzkYLJ5B5B+nKTsDNoPFOHXPrA
68XLZkuq2Lo6RQtlPsaJkmMvhpXG9U+0cUUvZwr5J+peHPvlV/z1+gzYgDpN7Bh+sZgxi5QmwaGK
OWdznal7CkbLjlt9CA21Pm5NysYLp+D9YAlOLCKUYUVI5MRu54zTP/08WAm2K9H0WSdIrd0usuT7
WBO7Ahcb66kxQxozMtUSlvT94Jrch1pqArKvLcp24WSmrpiMvcdhg8YMsBPxNJizSD8AbX8/DOoo
rdXUne2jWyseYOYxvQkv9adWlVCnIy+ZJAprslBrsnSOJtSXlKwgLSRtgPIvhwq+9+b8AzoXqDYq
ryFntUyU8oDUgshx1JkLjESo6WdHO02a20qA63ZxUo0fanrpoJDTrvlm9kQcGE5Fdtd7Fq+/fISW
5/yyFYHuFoa52qOTk+WT/qlS6aLkg0m3Nhdo3mIf4Xz4xltE8ZeCJuhzSmKruyjv84B/mdi+3bXZ
EUdr7awBw/n4+4UMJD0Qbh2qp+oqyCkdOTDDkewihqHvjsJK8RwocFiqp73Xa2s3QWdCXkz+T+lj
Vbzs1YxXFKtL4sNW9qiBG15EsL5T3ds6nX+PspoQBb2k1vWUZVPjGdROlZ/CMehfE6yFdobaCBCJ
QhHYWDDYRB6rLxQMcValYWT7nawM+DFPuE7ygmB9SW3o3qlp1kOat3YixI0oB/oSx3HBt9vqmsEU
zAJPMoXipR5hR2Nk83CSBwwkaSiMxwZPpc/Xr7utz0Zbx8JQjP11AQvM5Wbs9WGw/JS1fJyx3HYB
n9k7oc3WWi4tOG5WQjf28fs7wMlADMU90mxUIJ1vJa7fDj6e1FXGWb2t2kHysZLq9xTGNzYL/Dp9
4dkRlF48GDYlvqwhnvGzEdOPuJJCH+c3DOScyN6Jtjc+G7c3jTiSXLhn62yC2x2cXiE76E5FBTln
aqi/JE0aH+nyZA9wKfMdcN5GpxWQHGLAgPZ5OWj6vl/SEZuHEHPCwKf6Gz6gtGX9BiipvVGfcl5H
8I9ekQouxDl1vFTNzac6KYNxJ/K/jKgA/yDOjeaHCWhi/X4R6ZRow5XhbWlSWscIPhnu5mQaUSxB
reBrRFjn4F4VpZHrqEVIkK4UVbxzyW2s/aKDg6MUMSS6l6uVsKIcUjUIbF8o8jwdHFnKJ1Cg0vSn
mAOu1MiMyp3be+PdpmSjogAGoAABsNV+1g2kRKPRkXDTmWN/BL/xucQ1z+3jqTnHUT0eCieaDz0Z
xc2HzysM9wWVCfdFu/jsQ5gblTNTvDQsYX0eTBzVnMLJds7rf5fbKjBBsg3pJLLVJUpcPdoJLNJw
dmoJ74NRVrBfR5uqV7AAPaQDGIMDWG75X1my0s8JDGnsrZwp/iTjQPpDVWZjfs2jNAkOJsFhRNZk
zONjGedlfgBfjshspdSm4jpSL/BoCaVYOQmhWAHOTYmMk1AXOhQ6cZyfjz1M1vsWYiXKJV2mDLCb
MpzCInOycVif4iG97zP6DIce0LpxrsJQeYXG4AxnBXQ1vY2w157boQ3eUOyJn0VTZKqX4tfdHmml
ROJmggT7NKOEBUZ8WGzBBbk7MPWp1vGiTRfb4T7WxxczhcnvpojxjXipd8onvCdMjMuMPHvuiyg3
PaxUi9eeaA3bR7si0hCBhHeVEQMrdZsxb4Bj1sJqvbx3qtwVGNKZBxEq+M4Z9IeeeWZ6oP2Ir3SH
qBtrejnlWDwZZYR3E64MOIrbRTaqn4sE8SEg4xouqklqT7cFyeif3BDqny4E4F1NrPFxCLv8O/KU
qXMYKWe3rkzj+idEY+21yeP8Jy3N4FvXhM0vO8OF4TbpkvkLxCrs8Wym2iDC0dn38GhhcSWWlJ0w
DiPzDKgP4ZWJvFQGry2x9S+5ZJnRztu7cXMv0TcALBrPCwf8/eU2dXarKV0nQTSP36ZRNekONIp9
1PUi3nkAt4ZCURq5DOJwoqRVRFHjeszPIFCRi2J8Qoil/Fzgt3UbY/q680hsvLULpFGl+AM54OKt
pcGXBNjJ2b6gY3JOsft8nBKss67fEBvXob1QIYwF5Uc+vVo7E4sp3Owt28e7RPqHD1jfRbEjx9BU
NJuUqbTL3rs+5NbEwKGA/AFVJRO8rD5X0oYJDT7KBBMCHJLV9w+ZCnH1+ihbX4rYj3WjPLhUtd6P
YkeDUsfgxf2hVWYv7fPR07vhF3CydGf7bc6HGxbC+kLI1ZZn768cUDelzDQj5mPhUX3GiRKr0yrY
64dvz+d/R9FX85FggRZZARCNYmfmpuhg3NA4il0BAfZ8fem2JsR7Rdl/kb1B4+D9hDC9t1Ns/ahj
KVjXt5S7freSlfz88Ci8v4sx3sJMu6jiYIpsZ1ITOX7Y9vlR68rppJRl8fFTBIFQ5lECU0dIuVq2
BO2HHLs7B3+A2FbI0IbAOWM1PYidRdv4PmRMlLoW8dJFi+L9ogl5DvK8behZVF33mg4JQAFVQ0eN
Lnod7gQxW4Pp7DTwVWC6LvgIatBTfhEkNpAxAg+KPSjcth8P+IvtucNtBC8OUGCc0mhRWGS67+cV
mgWRi0ovJqP8Ibk4fdIfD1I70Q5TKVUCQEBv/ywifPEU8u6n65tk43pCK5lPR4pD6LS+KyINLat8
pu6Oo3V+kCYJb9AhqnQottX0iqpJuPMZt6YLGhEOLi0h/rva+3NGIS4BnOGjBpH+AveL9W3fBrNH
uy97lDIwmDAy5Me2b1DKuz7Zra8KTYIGKZJTVPzXY6NTFndLdgW8d74VZm8Q6hiN9QD8Q1d37seN
Qw69S8P1hIwAda3VYC0XSDBbpQUqLzSPjebkj3auZjujXE4JSQq6JjQwlkrtejl7rcNmsW0D3wHu
cAbZ0B66Nio/jdauE8gGZw0EMUpkBiwdh6rpakYATBW61FHgFzWFHo8sfYq8pWwUU8bQ7C+kFM3g
YiFrDl4r8nZ0yxwr9INe6QUGubpOfHi0xtbcg9le7qnlh1GqhosBZ22tACKjNWS2RbzEJ3MYnqh7
pj+RGtVPeBErFYJ7rdBddQqb+JCVGKQer2+rzeEXIBWdCS7b9Rka7RLrDVkJ/LjrjNzFOnvqEToC
/XmQwra86wdZewMXmcVHMaBx9uEIQ5cJ8yiMoN7NdbW6QMoGe0xcNwIkwmH96JLjeIVc9ccicLTn
PEz3WnUbuS4PCnm1jXQM+e463WqauqazWga+rGGq3usCOilSB+bN1OF62ilCPhpKgh9IZQ+fcTLG
aFIfqufri7618Um4QJBQMLUu+k94LvRt6zSSH42D5k7OCHM2E8VRLSxj54xdnuTlAaVkyp2x8NhX
C2ylrRmWQyn56ohZhZ6QT1tqrv0/dhE9ahTTeHgW0fL374A1i64qCntZ1WQ6yUqGoaMokuOYoiHV
YaLiZemgebGFnOP1pVz+8vvskvcbv4hFVhPE1LrIFXUQ84JZD3wUgE23NjX9IezqwrVlqfgk0YHY
e103dLN1aN/LWWXMy24vHnA6ll/C8WfgIUvelqfqd7TCwvrZ6GczPxV5V7xZQmhf2r7QM9fC295y
i8COS5yqy+ZPD3XvSStbqjvXF2PrlgMPCah6EbUAyb2c9r+iTSO150xuKiAZmZHmp35I0xfZTFRk
W9HpexsmWalOcMeL77LkhPoBkfziSYsttfGGzkpmt5YqJd3ZgpeVHSCohCOcOmOpM61+VJsuUiiN
ZflJLD9PXX5fIkh+EzutcTuFSnYkPPiN2/bshVmd/XN9RS6rhawD/yGHQS3iwhnQLNRIM3OqhaFi
PnRF6qVR4wJEyh6zMgL2hu7m+fqIG2cbdBAOuDybNt0Q7f0nCMM+lbS6dnwniACAO3J/jDJF/l0p
08fRDVR2CSp5ztA35gV5P1RXTfC96N/6sZWrriY1nQflS+x8vs0JwTRZ+p2Ibq0DjzTWCFIpwfjA
9LA1JfEjw4Bq+DIPGsnGx1fPgObOn6FTSFj+fkoIUKl6MJJChyagQrCnhYcejoHjc7CXAy7bbnVz
AMbmwuLdo4G5bpvIJax1W+ocPzeMLj6LHgrZIRgxyThgPzWWrmzGINHV3g5fZMwf9w7rxs3F+IRZ
5AT8zxrgQ+3DJsTiHpFtafZsiAHHWRO1V1p95kJa21P63ngJAIIzYYuGLXSW1R0N/1RVpiWZ71pj
eCAZ0tHXj/d6nluzotgCSYuAnAdu9d5MvUQfgMTEDyfHjG+NUClf8ljjGpYrK+iOKA19HOvOLWzT
zEWSYANZMWAu2aohWZw1aP+qctvcV/kcPFCJy/aonVtnAaVZ5GAovGBtslrDSco7Z2CP+mMlDwi9
onzcUJN0ZWSOd6qzG0PRHUS/G5DBohC6GkqeQcBok6n5kQWK/jgPdD4omRnSnypq0/x4/dxtvRyU
ZqFZLRcX0hqr4dJamYcZ2SIfZGf9Z8g1lMDAHcvpIcnIkW+muSzHZ60ZZnT3wwZ1mN6BPe2lqdpQ
hW1hsx5HuZKznfd9Y9faAGMoQbGXqNas7jjUT+o0D6HwZ7rUvM1y+DYahfR8ffYbgzhLWkf6hjLV
RadMjgJNwbnZ9JVKDV2FSqEvTaD7r49yeTSWghZQDXDsvM/r0LMNaqXTF+BiZ5fVk2R2zoR7V2wC
wZmTH/EU6juX6eUNx4CLmiqFFAPti9VZTJG5tFoFsT14fMGTMPX8NMZO9VKCGznMU9T/A9eocJ3E
aHeK/ptTXR58anhAs9fXeKsEQkvk3gLkPk43oMYqmkma6aoQbulEah9XRUDH3aDJybtBI/zi1kkd
kw5/DSw36MebcgyUc9MP1oefdrR+lmKUijQxMeBqL3YqKpvUiCwf8jI8L1kL74tm/umoffnx9UOy
lELRsuvpuK+eQd3q+lQdQGSin60+qp0DLFq0KNA2knKa5djYqVJehkl0GiHSIJpHxxjt3ffPbmP1
SWTCvAJCgAx6YsbNcURpwu2lYLyVEn1yUe35qH+5Dm5oYWWbvEY8w+uOH8AMR53bip5q45heXGIU
woaqjosW/JfrR+/ygP8PZ+exIzeyrOEnIkBvtkWWaXa3vEbSbAiZM/Te8+nvl7obNUkU0doMBpCg
LKaJjIz4DahF4Auiw+bwTllVYQH79Iw/BbfJjKP3Qzs2D3aljEcGW9uYLYbhikVujUlcs4JnrUPg
Em7frbR1qXIlRSk9KIm48cpqetQC2B2MuhcQWnHC12rJiCXrhMY8uM2ymV3bvsKZyayDW6TUR0jv
333PF7kSmpW09clJKJYbG/qagu2ZnZtN5EuzDS4zQp7DOst9ihBSM+vdzzmvxskr0WA3T3KToUXU
G13xvVicpDiHllGg5T9N9ZfCKPP/jQVFp0u/9HNJpSErf0SMC1esHuvA1Y3eytxkqcE7T5otWW+1
kDVTT2GIc+0pWxLdQugo7jO3LErkdXMVaTRv6dMw8LhM5y9aHdT/G+c0AdUIsKtHPgpAB5F9RtRY
MFpdDTUu/nApxuJc9FY3uNUY1G8NaaHElS9hhGvlouVf+AsoZC1NMfy3JGFzA1dkKF5UOAqe7WOf
QfiQl/TDtNjQYF65YcWECzsdOrNUGtdvJhiIeRHgheQHUxt6tHqKh0IF4HB/lM0WAmTLCeQM8uIC
SbgKM3IkIVHQTdJDCybssy5XmpctSv8mCrjT7w+1OYG/h/qtFsFIG7iyHSEDYRigM6ymjc/a0KiP
S5EfgQh2R+EeoJ4kygLrnH7J+t5E34Ni2pg5VyQkpXMBf+3gWza3G3ItyJcIkU+IFpuqd7U4TTLY
RvBAc1E9B1aXuYqkxl8Dp098vZniI5eDnXWiyo1orgC+caGvLh5aYa254FbsY/GNXm0rW9cALN4p
ioajV9F2KNFRFOgH3pT40oqc4s8KgmnlzWykwUM6x9ml0Ur9SUsm5VLgzXuQD20Xi6Fg4/JRsLg2
5d98KQNyyDh4aND+PBtdnZylqT6qPmwXS7yQKZujUs379Tem8I8PmuYi0Noa+IGZqrYb1VV4G7A0
OqtlE+Ask/y8v8/35g8oBVOH3AjhcnWknDzuoJgLApY56a7cmN2tKgaAQkOaHahbbS5t8fbnwhZr
RXFjvdnLQapJQUKJXDUOrq3WJtIJxHX1NLSLocFGj0Aip0a0/HP/E3fH5fUDQI+vpAv4couU9Mw6
eFAS8DzNuja91Pi2NYePQWKDcEDa35+IJ+f7g24llPha8iHuOwhO6LWuRo2qaqDUExERK6nQz3HF
HevG+J0CAYXGapFbar3fQ93UTokWNT/7xgaRaWGbcRq0JIDSKKe65JllY823bmzwsentvBGCB83c
n+0oG9/PiyNNntGk03hS4h5tPxAXaCcZ2pTTEEBV+NJxy32FZJEiwzuYzTe5g/f5rnWGATCxSeKZ
VA3iQkOuy0fu4uITX97CvIIEIYl+PHyrdT5vSVEV11UVPExSVNI7nFCrqufKudRWolanHFHhh8hJ
nR+TUcUHz9G9w4pRNVkAzzFzU0jL4Kk7hVLTq1HV+NzXWnfN4yD27q/y3mHFiMuhZI3sBz2J1dbK
DQumyRg8SHWS3Qy5kc8zy3MNKgMkS6mlBxfgth3ArvpzwNWuaiog+hFEwYfWQjy/idvcFX2Yt+FU
peL/nJM+g3/LQHCf1IB0Dvpn9DcfDfyOKAV8ciOnBIG0queCloRtVvXbSXKaS7yE2HfWmnEKUf04
SPa3IcokGgJ/Z455GSrrZLhukyHSuL7kYoAnSA/Es001x70mO7Jf2IaKF0Opq4urTGbMDxJRnbet
4seSL6PrcGm6cwuRrq0dnTnOj8AQ4ve/PCZ8lKjQUwwSSIXVmtZp2WhqyppOicp8Bg4oKjmfznYc
ZIIl3Zbv0zDl3Su14Awz89X0NmRnif5Cu0b4Zm3eNa2B+IfaR76m5dHbaFqKJ7uvq+UhKQz9yCtn
bzFF745HlJDrW39sy1tGlSAs+2kYZm80NGMBzQTTu6zskoP7em8oyhcUZqkSwfpYPRInPZz1pMli
fzKdyusSGyxZ56jnNqXJcT8O7A2lC5lsGHXkIuv3r9wUlRx2C9ZhpHCPsyJlv1pt6Dxr1qZP94fa
hhyKI7x+ASiK9826AQrtX5qFTJ4fyT3+39wWhjaGF6FE7gHlWM73h9sKWbE7ED+hNwPmEvUK8Xv+
yEeaNpnjcKQ0yovY/oSWS4DLWpC6EM+U89D380luTe1C4332wDOmTxVoRXdKFe1ACXF7m1DMpy+C
VDJgK0AwL3+ImY3ApAd+SDB2yTunNBxXMxuwXQjIu/o0G6e4hsldF4NxgNvYFhuZgz+HFpfNH3Mg
FWlmDP2c+vUi4/RE17/qjLNspOnzYvMUO1XIDAwnsOb1cMLCWfN7eseV32eBfGm5mDtmr9aOAsfO
bQDiiH4pb1yO8AZjMfWFKQSdYh81A0DPmMNdO2mJLwmGra6DbM2jNrSJ1wFqYdGa6JqUo/wXW188
sgFCU6rYQi90BVQCe8RPO8Nyg6KRvwFf7FwTEOvBOuxtfYGLFNAn9FTWidwgh3Wcqyaxo1q+OHlY
yK6NpZIntYgRFVV7FEB255cEhmSV7gJUntV1oEX6UJM4Rn6Q9BniMEpFAXTOtZNQBkQuPtBRqSFu
laoSvTXquHVBmjUHT+u9ryaToQtCV1Coyb3cfLQj7aINx9jHbMX+V2468+0wp8Wls8L2USeDO+IO
7A7I/MLDoDELcO7lgJaSJEHmEDcVRLl9I5ezD7OU5I/WKEXvM1oAB6na3qXLQ0dYTPLAouPzcrwy
6lOtgs/k530ZXqxxBExeTOCRiz6Z0c4eAq9JdO3D/cC2+5XwMTjX+BxvSohRSOaf4G3gN3hofpuq
qDsVUpS8GY3AwagLXYr74+3d8ggwELoAN+DduIohao1/fVfYkW/VJiDrMeuuSj58m80Aud8A3ZUy
jlIXuYvmVGTzr/uD7+1koecE4oB6KXXM1ejGUNLAdGArIAKGNWqE3cF0UZTR5g7pzOWSg4701Ua1
LvSDx2co6tqHYoAU/nD/h4hxVrkOkpZQ78BAiBr/aq3N2sBYZupDH5UC55TZZvQRMR/5IE3eHYVX
psUjmkOzftTazLCd2VXoz3Gt/UKc8XNdTPqX+5/yO1VZf4vG3iEYiQRjvW+10TTqXiCh5EJCGElx
FNoU8RJ3z71cQdebqRD4sh1ZXzm5WQp2ntoYJT0pbU9Zr+XpSUIEqUGAjc14gh2COylyvwDc06g2
Oq8v0Iw6TSWCN0eXurgrNz8drVeC6B6+MyPPduJc4Slu6rXjSmOE6eQUtXjo9LEu3xJynJLUU+2+
hrk8GJ5lT/KjEqTV97DrgyezzOzcIxdAHvT+rO4cS3pa0OkRs8Akc51ujGDVs8KQwP9I4XiZ6k67
RPMY/FLRwXs/IcF8EF33tgqZiwWsiUCwKeqzVSxpoJbvq/Uy+IYa6MWpV+cjj7Xf2cl6xrkjKQUA
rOY2WSWjNmjPSFuy0M+zJLNPo6pF3/GH0T9j81ezE/IgU/A4isLvam8p07M0a/lN74tmcJeaitAb
bS5T66wiETS6eWFM3yLLXNDYsFXJvlkG6kUnWxrmr42WWz+Q/+rkqzJx4j30VWvIC0uefyztAN7I
qRtmu7uNeVw4iC2VwHrRmOVHLWAMxss46UZzQ5ZvXk6zXpaPqBE74WkclPRjMVeq+SxHSV/hDd+H
zVVVq/Ffi38k/a+LZOJ1qzWhdW4rUqSz2qt1+PH+BtlbMPJf3JioOG8RF5a6pOUyd5HfybPmy7Vj
vhnR57jdH2XnTgLsQMAkWlEcW8epwYkxOLbrCHPpUn5sqrF+NIu49RHFy9+ARfrslIHy9f6YO48I
nkWEEuEMC8ZDfPkfWWY3VK2al2z9OYE2M+V6/lD3aeQFOPQdBIC9U8ZeR0OTlyd1qlUY5tJPsnqR
QCLX5c/KsQfWNJ0/gulw3gahU/SvP9UAqagZiAsQROvqiTsHdkjxPJceqkCbVQgtw9xf6kyiYBVK
WjO5jaTJyef787nzkUKzU6RMPDhBB7+cT8hYWT33Q/DQxRLaTqP6w4qwyDDnKrrmeHQfRJKd5QNX
zlyiPktgXSMXaytuE5LD4KFvcA07TaGI3vxtNCzKWEsOVnDnGKAOTuWWe/J3bvjy40Jdq0K5pj+h
lHV3mmSwzxNB5eAi3ZlCYdMoSKR0qalKvxxF00srrExVemjkRWPFVKoTH83RifSn2cGp/lw1ZWh6
99dtZyKRggQQiBKIMJtZbU54QejSqJn0UI967dnDIl3SCn2slMfuwSzuDAVEA70iJFNQP18ThjJ8
liMtUTLfqYfyYvF8fR4qDXvVOjsMXOrOkok0l8cL/q0k16tDkCCqKqmLlvlWHjvFeQiUzHHxOTeG
k2EMGJ7GPCN/Nr0V/4tsPl4XuoJI5ClHK/h/aZrUz0TcavG0RtaLc5WqoIUmSNoXfbaVf+SexNrF
8gYxPafsA8pxY9f+UAZV/qUhFgcupkzGjzagySMS6t53kWSh5GVS0tmUWvWpp0IwSalfxU5DTxO3
2QDEyEFE3hvld21FeLiAQFtdoDo3kTGFvMENfclu1WgvrqMdSj3tjSJUb34nqKQf4l74IwaD70TM
Rxtwfcmr7gkd0tFty+4IQ380ymonQKFRwhHNRZzmc9vTJjO6qCaiDK8+RwKmBz4C5QkHwNDLb0kZ
BWvOJvNRn5bcUaNeZI5JedHlpTuIE+IHv8xuoFcRJMDEU5wCT/dyKAcMZNsiCeArQRij2jcozTkw
c/vDABc69LTRsC6FKt80K41eXeUjyxeEZFG5BFWzClEOeSFqYHrqL4VegN+LZTQm0RaMpP7IYnXv
KwVyD69tCt8bQBR+FjkqxGHm4zPe5deoTdr+go6cHbpZgRDkT9UaYIjquRb43TQjo3d/QXfHh+pN
T5VMcmMkGzfpiM4Es9xVBmpuyxi+oX4qn+zWiG55NCVv8tqRL2Oatwcjb+MkkwzyE/4mjwZy2Jfr
2+FEHXe/R15kZXGhAts/UF42wpON3dbBvt2eDl7IvA/BETHkJg8qxipDGKTndPCQhko8R09IcPXX
+5O5zfAs8nBeosDn0O/6/WL+46QnWjHS5y2Q3cT3q4CHNRm5J5dOWyJxXRNb66gLnk0KL0dNo52S
KkPT7weST9mOBX05m40cFn2rpblf6sX8OUCa9BmtXVPGW1EpfkadMbzvUGXxptToH1NNClM3LbIy
O5k24NG/WFoB20BHQFSXNpQ4Qy5RAQ0yapvVpzrKrYfIiFRPTuPo0+tnXIgTijoPeeAatKXVs9r1
ZpT7ehxnD+hRye9nFJdOTla1nxqnLy6WNTcHTeedygfcKGAPohEANm0dH9qhpnabh7lfDGV1mc1Q
8krFmN6NVJq93lJ/zXXvXNMGeeAsQ3uamsdRL3hvQ7PS7DTqJuLd8nK9Y2kMYiScUr+hQH7taxtT
eMd2Do7N7peCSoCDDPN523HG4CFU5MBI/clpsvfwWQaURtTJSU6ZUkXY183j/FR2YXS2TRQJTkVl
jp8XgOpHlJNt1ijwXYKtDBYIwbFVtAjUsdN70Mw+0BmMVSrNGn9AxtfAMI1TeC6U9G8OM90zgjLO
HqKN9XKGmx6IVk9e4I9tDCLP5nJ9HFua/vgkByji4rAxpG6jDs2rzUrp/P458upb4dYAX2uTzEeJ
b3mjj7Xpw1E78tjc20Fc5HybTJ8OnZWX3zdRIA3zOmBpWySZfTSnkAcO4rB3vPtndHfpAJ0YWF+i
C7AWFInkkdeGwxUX6Gp9MbRfuhH/AM+puoXTVgevwp0QLNQ02bKkj4SEVdbQd/IUWqmW+Omoqskn
+iTpFzUeTPVtalrB1YB89ID+7nR79TeiPSW0UsF1wWhbLVmnzzpdaiP2sxbzk9Ow8DrA35oSWKym
7aNa9MO7+yNua7+A8AHiwmKAhb6hMli2PVRxQ63ZLEaq6yc8xNT6yZY6CT9dNAk+LLI6aJe6iLPo
v7bj9rnkY9jpn+7/jJ3FdcjNbJuqKBfsenGHFhV3ho59e7H75ySoS69S0ebQgjJ8iqz+CIa50zfj
u23yT4qkgmG0CnwDAZHWyMCAWg8WMgoqD5kY/QnZsu7aWGaN6HvaYGiuti7q3o0L4wkzmlD5Rlo3
HCz73m4T9y7oKgHeWt+6sZP0uk5hx8dXjIpm1usSWv+tM/9TN3bsDb3eQndXwv7gghUfucqNgT1R
+AMIJ1RzVpMQjtMYpDldqxA3DE9fisxrbFQCz4YZD09D57zTEuvVgoFkw9CS/r9vtG1IAxQCwTA4
tMrkwDqbyMK9cZbSPLhyRNjZfBr+lag/kXtv3mSInOUOD6XYTwwpdvMqbC6LMgfenENNur9394bC
HknsIoHHXJf0CwAtpbUUie8sYwJxsmuW4ZQieZyd8gGiwP3R9k4KPoJo9lHgBzYm/vyP5BB/xwlm
t5T4OULDrhaDbukAENyQPPqxgKt6fdTlfUZ5DDAS1YF1jhImS6nHjZr4apvXD7S5bQ+P2faBJ2J6
TgKjPch99yaTIpwoR/Ni3yDiiryze1VivGFsIz8ag+WM+I3jIQGo/sUWIbvGzZM4T3VgNZOZMiFx
OCmJL+UkJdWC4186tcqXTgvqg1kUcfvlbhSu4aK2bhHfNtzsFlEwJ6mm1A+clPySl+dZ7f7CD15j
GB2yHzfITs0oV3ius44M0ziZC5sovYrnzLlyQvsaZZr9rnaG+motcXKSlEn3TL1pDm7O7YUifoOF
rAMve0grq5gyJd3UyzMZpWFgtBERxW/TIM1PCevtjpUzGSfieXmKpTA8T3NiHZzGbUxjfOQ4hG4e
79B1eVzuQrOLVJt8RG0bDHXN5jG12+Yc0t9ze5A/J4yV5/eILsYHJ3N3kTmYlNCEnv0a1NMpLdZ4
ds7s40CAYH9cXttCP+KHbw/I78I43VIBNNnwgZBkKOIaOzF/iqTALflb7tgolhe2jfQXU4kEE9Bs
Ig1oUfVlqGEbK5LTVQwVdOVttKwOmYypQsF9cdx5nrCRqOLxYnQtElT3o9yWGs5WBndGY5hgB3tl
NXZb6x1qlW3i10NhvZ9KPfmZ48yG7QudiOFKaTI2rlkkxc903qr65nRWfOYi6D1zauNP7YJ7RNI2
ry/p8LNouwA4IrXe4DxCbRgQQDXIC9Fan0FuJcGHZZGm1pOaBtDw/VnY21GIXwEfR0YPqZTVJExh
lVmwAhM/mG2gHeMc2p9qu2uHgzO7d2boAcMiIvMSUmEvFzq2aLwvcZnw6u+b4ZKUVfrZHtRleOhL
e3osu5y3vWlqWXhCtyU4wM78NqddR0dFyGqy0GRl6+TP0oes6hwchRc8T9IPwjy6o1kXLqGnqE0v
f8mnajCwQVDikVlIRnX2NJBs2gkaLm/I2NaryJVMzDJPUgwy0JuM1m5v2bK0X7tJrTDZ6avh1s5z
YF6qfJ7imywPWgBzT0fM/v6i7R1QDgsxGBFhSD6ryTSsOMjLIk38RlZzP0+nyetsI7uhjXK0P3be
1QggURKGS4cn8wafqQaOUrfDkPgRYKq35YBlxEmLUdibKxkx5jqenm0D+jPuP/n/UC8Gkac06l/s
UkgiMF6httNnWn1wggZyCB8FQEHYdW+mZZBcK8+tg9t67yyQo6IHAD0ZDMCqmIpWED4+NrCFPK0H
dBYb6dbEnX1UINhbPcZARIfF2wr0L4M9lIo5011tFNOL5Nh0Wzj7FycLrQOx0G0mRwECZJwQrUG3
Zx1eCdqjOVsjWc5Sdc9KpyowcylZToMyeAjpzN79jbm7W8BK0jWjzkUVZzWFfTotbaTFvC4XTf6h
S/o8nDurGPTHTLEKBcXx0cA/y7GbDPnKtLTexX1hv5XTbnm1BBPhHRMhUeYkIdq8PKjZhpKNIqIf
aZnk2XoT+FHiWJck16yDz95bUfRMkEAW52QjGKaDImlnxCD9Eqzg4ClYjSrPYzXbbqAM9H3vT/Le
ogoGPQAAAtoGJBLlEYmOlPKk6ozChdueP4YJ2AMnDvSfgDCP4L27iwo+BKYRryptU6lQqxJ/E42Z
NINRzTA2mbNHrdP16ja3ABLcsaR6EFhV+AmJtqQ+42oc3tKp0o7qMzvzDIBMFP+Fohf518tLpGVW
cAc2eNeNy+TmChK3J+BWyW0oxvrgytgdi+DK+4BW7EaJUs16lhqLJR94s3oznaQ5O9aouqkCCeX+
gu7EHVq91JsYhRb6uhIUjo0eZQufVZaLfEV6rroEcnDER9m7A8l1YOdTjeEq/L3MfzzrNIy+dAUC
hW+GODqd5jSbfipJqPwLsMnGb6IooxNsDrV47Muh4jLU6Hh/NxdODf5YWvW5c2a5P+u1VN5KXChl
D2OtMcXVTJkz+6zo49C6CS/v5pTGdioAPLZ11ucqcw6ug721gVBDJYeKstA5f7kPoJbSYS7puUqm
lrpGbStIkobpLTWzI0WmncMG2obQybUDBnX91siHWBtUFMH9Mp+JoFLf2W4DHelb3EvTRdODWTk4
3rsfB10RpCQFT1qxLz8uwiZtmXOyb6jt83OPF/e1lsLugZaec/Cc2EnK4MADOiX/Ff3D1UOqmstl
gNZHF8gO43dS4SQPS5Oa5ZXJ15+hzFk+fc36UvXwDA/WcG/T84iBnQ/KiNxfTPwfu3EKE6AbOWPH
uPWdZ8CY587Aq/j+0dqbTIjySHqyglSEVpNZagPiBqKb5tQ5bGdgTYavjlLyn7noyUFdYW+rCMgN
8D2KbBskALrDSaK2XeYnuZmcYzWqHicp/FAhOOAVlj2+1haHjhUwCpG6QwrYWNQgqD5WI3A6vyhz
3Wu5bf4J+0o9SfqQXnPNOGpg7U0lJWNyMFjINNZXm8WIU6vBmCLzl7xTUBYfA48tWXiFJr2+ZcSn
UQ6iiod8ywYDw3tllskXSPeCIXhUqqE+J2F+1FDe/SActGiaCAGc9UEDXt33uk2Zq5tDy52ozb4p
Kwfuu6Q3n+9vw231lQ+CiqOhXCQgp6uAlQ4l6KgqS3276ZaLRFykBxbZb4HO5lfMYdKHDNOmg+bf
3gkTAm/ky8TJDUIX9+O6rjGMBNxJqoy2z8BdVv26/2V7mx5SCnVJMi2hgr86xjieNiqUWV8DxTsW
FTbMTj1f0CWsPUkpDubxaLTVHtTrouVagLc9lLHxVGX596RO03cdRw9Vm/lIbnFvhwBmI1enzOPg
U/Ty4xx1hldRhKk/D/AMeiAHroQZI/YTnIC/mEckPIVPPUd6/Q53bMB5ycRm1CXJucSamt3UFmuY
GBk27B+m4SAw7m0O9r2QtwEUv3nWaeriWIVN4cVJlexCKl/5gZTGt/tftTeB5E4OoMDf18xq31d6
W+ZOX6a+aQ/O2YCGe0ZCNLyFvdqcXz8UHQZeqLRbSBJXa2VTMsY0k3AYJmp8KYM40jxpWqbzCAry
SIBpbx9aQPRo7FAl2xRby3Cx0FMnFkqRDElRiUY3tprClxf6dVbZHiFQ9uIHqBuQqZAGAdCJ3/PH
ZQnqBOZJwTU2O3nxucm79oQ1dYy1RSt/lotlOauxdARb3RmUJJEbhpcwq7fOstiHOUJqlIaYgNYv
MwxIT1lndu5sdqFrSrk5u33Tfr2/jrujEiMd0VXZlswlS4Vjai0JzjyD5cW8oK8oEFmXrImsR6tX
iguCM0cy2Tv7FHAPVEkg1aJWv96ng7MMVdIw6Nymb/piiT4kSpx6uTrpB2Cx3aHgxgudEN4W66VU
rUh3cJFP/MmKEFYJTPzywhTk5ENp8rQ5eFrsbFTiicB+wIrkMli9mCY1rDMtCniPp5n1L+6XwXXo
6/ZqxKPUnui1jgeXzt7y0YTgiSa42hvYMZO4FMMw0cyREsmNY5ztVT0Kb1qkDpcCeLyry/1RRUWc
7VV1TzwHRFv3d0K0Wj61xtnJxPXJrwulemcp0xueseYFzfga0746vmJ2N12noP2LnEiMyfMALbJt
XUop8NcFeEIhDvndxO0UHW2ZfITFNJhm8BdrKUDrlP2J25vy1KySMpSZHPuaWUadWyfQDNxKqyKK
YSWUqnd2wUV/cC/t3BNcgNzraKGBVlhnfQi65SLjhQ4nei2mU2TPNsZep/uHfm8UPGN4YJHxEcNX
C5iYNbSojpp3jcuJl86i3FgNRwLyO9AzzpswXYP4w8Nq/TFJmI2VYQkIoUISgZ6wY3516kp613AM
E0w+GBNDxbqoTgpMIA8VIyPyFow8PJR/uoMKw/7PEeBUQZqmNL06nJATyhwEI+mFBtYjHMrcLYoh
f1KWwvxSKWX1tVC6/pRg0XzL6Lt5fVp3z+FUHiml7/8SKqsI0PFDNpSxyJkyTq7CgzpLjcadJz1+
MhIpZkubmePj49y9aZRGv8ylMb8dq0h+jpo5trEQ717Pc/0tpcZ2oP+81Ul1oshc8LHgTKXRzwzN
GV5tSYtnqqNex0Q6UuvZ23pkXUR+wv4WJxxmLRAUwySlVJLlg2HV6dsIqMLB2d2J+ugBocWhoeKw
RXUivmHO4ayFPuAzjOg1++eMI+SFVLk6uF92YiGMf4IEx0jwtsX3/pkqDIE9WYUMGb8pq+96VCbT
Q2632RsZ9kJ1aiP0tajsROO5tydTut4/yHujU/g1kG9D5haw8MvRw8Wu2oxyhS9Re6UBDNwmqdvy
ojRTdEtr3bw2Zo6cD4HsIITszTBlSCHBhUvxptzbYwA0z1lOqVtO5zPGNbaHKW16pVJVnu9/5E7/
GfAA8Aio+ITE9aWKkgtRuB1DP13azsfAsLkhuJa7eRtOnyxLKU5Fqc9XKxq1BZU35fUsQR7g4hLg
xiEwr1+TQZuM0yCWeB7SMwyV5bJ0Czybro09VvZgYndudCImPxPqAWXeNRrEspYyjJQGLf7EQY1J
MoYnGydct5Gb2Uvp256jUQ4/3Z/iHcagYEAiNQh6gGfluljZknmXYcaNIJdLMp2X0KIrbCLYnZ+X
usQjaQAtNvqTlpYKvOHR/IB1RgQFH4HxwZ2sSvmCIFt9hmw5/iePUVZ7apphFNDUufSUVkGYwbNW
6/jUKJTHrsMyhe9jZer0c6p21WNQpouMLWUSJpeuacuvelMq85W3VJqdaMJ332kX1dGFZlfzz6Qt
sc6i21PkzZkT27fCMOfYy5UQUyHogb3Xt52T/aQ8zuMOLQfUg7teD29TXYbKF1Xt5k/4OLVHSImd
44iuNdQU2rtM5rrrmpa5AsExjnwjw8Umn4LwMvTp4GVSlfwvqWjIzEERQcaJj9Sud3YNdAQBw6K7
j7+S+GV/hKEoUOqmGGlyqVVU+o1Swd6cov49VQ/0MYawcbM2PcLO7xxM8vffBkhkvBs7ojqTtaV3
YEfmfVidHdTVsfzqii+1qmWo9GTVdQqLwW0t8GfDVPbfDjbtNg2lWuAInejfvafVfY4UdJJCCyVB
W7A1aWMrvsjZ0hwogexcWKgBCQMO8hi6TqsAX+XTbOPEJlpsA9KNlj0PXpkV00F5cX8Y2hGiHAHj
dJ2StQvXQwR60RiR/jvlc5h/L6LySDpx54HC1xCwCWi/M8yX+yQUOjXs/NivIsd4ruwarflWU08t
ggleOS5H/ezdzyKZRT8G0g6b5OV42jh2AX6NsV90UuUndpd9nLLhqNeyP4pDH9ThLuY/L0cxYxSw
Qq566n2KGWOxKxtumGK39vq0AsslYJ3cd2Th66qRlUBjB4mEeNGIn/BpUEreW6WFE4g2SoDcX7+/
GYlqEWhsgft++VVRqahJXoOZyzBKOzUViGzcEI+EBvdiFiwbWMCkZaBSVqOYXd9XNQgkXw816Q3H
yfISxN2eFjttT601WR4RpXAVBaHW+9+3k0LQt+aiA9VlAEhcxaxFwp5PToGNKgsNzLmUhbSp1L+H
Nfj1b0YSqGA4GVtrojGytanJ89gPzWr4VhpFzZfF7acJoPTBou0dMFiX1IHJVZyNN1fiDJoddwsf
hXmMVzSO36lZ5prF8k8XdV/uf9fuYKwZ9WCx7de5AoR7W9JSPfLHPuyeHSOOTnkv25dqTtXzxFwc
9Mp2zpn4LPTdKeFT5F7tlXjR1WzUSiRqcpxMSCTmhwUu6ev3BaOQz5K7wQRb74u4y8ZpVqbI7/Ee
fju1huaZdAOf+nY8QnHubH4k5Ok4AxDhXK8n0JSjDsUberQ0WhzdT+Q0Szxz6RtEiiXHOJWUOK8N
m/Qfp17Mg5C/s/9JtdCmpFchSJOr+6vQSiWylCzypzFrUi8Yc+VjkIxJ5cmROl/ub5W9Nyd4ApAp
dDkpaq417KUsRMO9Ngs/Q8PwrMxa4KXylOE52UmXwVKDW6w4n/Ds0E+SUTiQkpUIh8r04CjubFmI
m/wKUeCgVSj+/I9EZcjiGv3cIfcztQwfCpRwMJcPg4uROyRpQ3KUo+yssCARigAnMEbrz1blUtJx
Myz8UZvkBmmROPoqTxJG7JYSzGQusfm2TaPYmyEk/ro/5zvHBZAf0BGwKsIRYXVcanvkMg/03G9z
IH4scGC8C2WrO9JQ2kn+AKeR9wH83/FfVvOlMyRYmn42DuEpGQeosdzH56IF5FdHjey2TZvf/uLj
qDiC+UHodPPwDZMKPbRGKXw9kNvHXG/yh2ZM6oPn9d6n8SaBBUsZDryPWN4/tgs4VL3CYbjw6QwZ
P9thUW+BYqXfnKrUYNOESDl5/ZgeYdb3Vk60lBFpMQAfr0llwFSALwZRQVU87c9pY+F5UKvjAVxs
JwDQ6YFmQEcICYd1fSyg8A31KCt9WatKrAHpcXxrkrYcXDRiDlWzd04CBWlOHrVpBRX29W7syNCQ
rOckBKbT32xrbJ/ptgxfW0eJcJLRgE66fSL1CvjLeSqN6/0NswcA5gdAhKJ1iYzR+o2iB0rKrrHp
4iwT5JQFvwdMt5qg+d5GTpK5RW1Uy20gbEQnKw3zX1pT5v8sUTv9qDvVTqgtY+N7kuBaBwe39s5K
cGNzhDBh4rG/vtjUFng5AqT8tBAtVTm054ulZfoNye4jY+mdAEgKQgf8d1TaEMIkIPwmNbCMXK6u
PGMph6eud/pT2C7VmVTwKAjtTjuRliAE9EOwFl8eIcnAfCvqQH70TtC9aRPTeEfuX9uXzMpm+xJP
srS4rYQbGaiGJTF9LTObj6itJp1r9VIiPyx5qt3A4CNneX9L7E07rx1RDoSWhsXK6qdV0VgqEzui
TIz8p4TLh5tJSHwEo6G/mrlPmUxkf7R2RGaxumwl1c4m8g30CbT4PyPQnSe76YeLRvHh8+s/it4W
NBRKkFuH0QnGUBCrRuanc1p6sxzHvK4QmMuxAj14j+xBBemUC7ApqsfbFDqRBmOO4jr3uyxI/h0x
3HjfjdkS4KjtpA/K6OhXkwoM5oFJjvaOXRrnsaN88+rjgx8taQyKDFx1G6xKohSSk5Ra7teaMuou
zMI+9cC6CVDbrDZHMqHbbeNQrCeDEM89QfZ7uW3KtB9sOQJdbomwWaZz9s9smt8RetVefckxEh1K
8lGIsBtNxoFbvQhwS/DVkNqiIQfLQ11mR/ib7SXHKOgwoWqJa/AmMFImH7XBjmlMoL/7mX0i30ji
8FAFb2ed5Mjsz4OMxvzBqm0jEXAwjCsIfOD6NjWjlDs7qZMJUcLFzD6iBKzCaC7bN+as1+F10GJF
vdw/GttrlRF5zFKThxewgStbZcMDzdBjf4xD4/84O48lO5FtDT8REXgzBbYtKy/VhJBp4b1LePr7
oTtRbYgidLojetaVG8hcucxvfHoDuS9VlrJz0Wy9TnYFLIsFB7FKuzCxH7KWcf21rbPw3ODheZjy
3n6Me1s7Ugp0HxY5z38/ioztEcr9U/jxn5tMBQex1lBmqtk4KVQ3DTh6s9NHHo3C6UODsu3vkWnp
Remb7IgIYehWcMaLnU+69YKJcqCflmkOSeHrk1HZ+sg7YZhDJz0/BZET3JG87LVB1n2/xZgTDpHO
eTdXYRt8x6Q4EbCgSpKmHgcj3TlLXN4fQxUtv6PaDbIM/z3K3gPAjXuPSWrz/O87CYQhnVaVnUTc
ef2gyPaFXa5GcAeCIbxoGn54I2K5O72/rRPC0QSzSf8KP4GbS6PnJfddptJVtcPZm3LRP6eNih56
GP5IMsAubz/UVlwjmOO0BVyYAHdzHRaouGCeCX1AVghuUqNpbmxE2NgjO7azUbbOCC7YyoKQW8qx
m40y5KrG9rOAdkdZ5feOAcQcLVIYJpYZLSrLXXiei6n//PYTbpC06YpA3l04ylz7tzVvP0nVKJcU
3KFRi8DDkVP1hAjk+xDI628DG/DOgzOvnAzsbR2XWlEPDvU82081YnWMd4rQ/vn2b9o6M8vHXRi4
ZMW3FWmOAqLdTEN0bcdY+5GGdvGsD5G188I3vi3XNP0uIJZAqG9rQQkbwzZqGA3YRhdcrREZFkcd
pgezkfck8/8MxF7jM/iwSOARABlXrfCc1MJITjkE9iSNs8Yjla7v63zEVn3W6haMRhoaoRdayHod
E67Qj3Je5uGPJiwj2CNq+2Uwq/5J7rq88TuzHrSTbbHladF1s+nOUakrLhKOGjMYASr2aHeOcSiS
umpPUi9Xh6q19Yx2Qh1/7TRnnDwNr9fBU8QMestR4tLyZvC6misUqR12ov/G51wku+iXokS1FkpF
dJpcTwJBIUrno9Jn5kOGMPtOWbr1NZlJIlxBZ5sB881JDbVM7dJOi6+Qizrf0FRmAupc3xnDKO/c
mRsxCHAumJDlU66rJjVKq6leMC/6KCtoys/j09ip0YM1z+r3QhZ7Nl2b6y2zTvbphpDXYBVI5lvc
0VKGSCIOfF/R4czOA93LJxR87Z17c+tzoctBXUgttWZJSJUzoI4RoVPXyD3zOUUcYKh3O6tsfS+e
Z/FUw3dv1eSuw1lpS5iXVzFlyZ3Sm5VfSqriQQ2rdor6JXLeHL5FMpwEYJEO54Z6fTOV6DHiQgLA
IWqM6WeK1qSHWp52Fn3We5VkJ/eWFkTPXdKM/tuBbOMhUU2knlqm8rTz1dcrK53CcFFDnMyhDWQc
0fVMH+M8ab5lidS9vL3Wxi4BpEQfAcYXr/RWZchstAlp5YVOIE/xERuHsvN6nZlxkbZSg6Gyru4U
cBsbReUe5rXSMWEIc/N0KeaChYir/DpHUumZQ6GdFs+Zw9vPtfUOoRPQnlg6zyuHIlMy4CTOcX5t
Wp0OdxjF1xg9DQ9Q2p5Ux9ZS5FDAuMkv6JXfbBR0r3pHkpP8ig7X/H2QpzDwGMiZX2M4er/efqyN
6x5BGEA3uEzDX7hNlwaCs54YMoW2OmYPihinxgvyVv0QB2pcuAK/PNRSy2wnFm8vSxMNi2ucJ2/D
ZL+wk6sJHG1ji6J3e8JK5Q5RZhwioUuG16Badp3k0RnPbz/v1rtlCgPqc3F2X+FiJk7J/9OIRtHj
npgo4cdC00I3F7L6/t+XWpqu9NUXNuJtJiWlhirS3OIq6AoDxRkE5l2r0rNDPmrAHd5ebCu4cN+A
wgV7s1adGDtFm3ITPw55NMwvbSYU9G211rqYWWNckrnSzgrsoYekSPQ9UvDWO6XFDD2Ll4pPsvY6
vOggZ3EzJKswbGgvZY0ls1zH9TGO7XDnrG9Fl7+XWmLBX13frB+zsBIKU2M7T45FYrfHkdvj96zF
eA7VUfDvo1YQ0Fhf/mn+LeSK1wtqUltXcYELQa+Mv2N9CO6zNt4Da3HP8Gdu7oblomO70BpaPExf
L4MQSsyYAdBUUEWG/jGnvJlLF7a8BC+3V+VjNset5QaBmnYeYjpG70Uo+FMuQyzBeqUocs9Semk6
mbVtVt4UGvI7XG60L1abh5YLswZnYjXMheHLetaazxj1Nr9TKEqJa9uN8zFMjaI4OyZyEyfNrpXw
0EZF2boSAt3XTFGkznfyNJC9qBDjb1MubBxYSlv+qpiFo/oYVlfvhmEM3qeDObeHMVeLyjdVgYC7
k4TDvSSctjvWTqJ9tQtJDL6e9mHtFZk2537GmMbxW6MeereUa0m6SsE8PwpVw+e0Gnuw7qME5N7D
+jT9abQUlu8DOm3EjMBMlZNaNS30x2mmTzsgOedNcZlmXhdIlnAno2MkPwNbFCalWtE+QjjChbLO
7KwiuyjFjxzBQRSu6S2BTClC8VmEIv1ElLLmp9axmEu5YP0z4xdikwIpiFaJvrVJHY+XvNKdUz7A
GblI6tiGB7J5JfG0VLazQyBnqXmQ81DHRUIPVY24FmuSV2pJ/DiDF8h8vJ7a/4gewrxTMxGrh1CS
GnBRY1IMn5KJIsefbT0vnueybj9USW0+IK8X5u5sjqJ5nswqqtysMeevtpE6P0dzno6OwMPK7WOE
fs6SYjbWqZDrHIXDcRge+7RQ04exHYfRhX8a2j515Uh6nxtp6M/5AHc0xa17Pst444VuKHPrHZDp
tzJfmXq98arRxNmwojfVnlN5UHI3zKpa95vOie+KaWx7Fzao8xUNstH2OlEYn2rHaAvXAqxjP6jS
OF6NShkzlIXh/HoyF404D1E51cg+2LkeY2/S5orbOTCnIPpUY+dn4KPqi5JGJt5bXBa1aw9h96vW
kflzg0wya+zqmDh7bT3l8l3VzcbnXgoiAGBGUnhZXyCqaKbMqN0JlFv4PFBMtm5um7X0uRCNanoh
9OqrhCf3By1B5P65kKtsdsnZkoFN6UzDBYvK5tMwtUbn6lWnfalqvI2PCK2a5e9eGtTcUzHT2Gsg
bdyV1IX0/5jkkXfcVsZVKkIYfxAxjD7XngHiBh+d2rF/5tTmH+pW+dWIas/1fhXSFwIGElBckCQ7
K6X0NrVHq4ZBgJ3OFHvtgrWrYik5TJLx4+2La9UyosOPWjMlKdqYrHWT7Aja+rIxWvnVbNXsmy2c
/F2odSaYIyfpvlboc576tC05eZP4DF43qQ5v/4DVozJyoo6i/Ui6yijxJsKLRLRzNtboRtdO+U5E
YsKhMRgp25r0+L8shXYG0G6ulNthUjIURejIEAGDEb5mXoQz9ITKOKpSsGdTtfzq2wuFbI7RIQo2
a45CHM2AHe2CeW891r8Wt66fSs+k7N8faNHG5YZcNINuu4phjLYbYH6qJ23g2DazSBzPthPj+yIf
O/97joMkJMgAkhw6qrd3sd5V2uQUFFApTP17J9bG08CAWJxMTZC21k4sLvpQKIdSVsTeKdzaJjpN
XOZsTINWHb8C3+OcFhGnsMU6Mu/0RnZV1r0UUtf9uxouIBpwAejyAl1bwWkKM5a7aKaPqipw/lOV
EGV34tRiRrLzTv8gT19tlAW6yFXJG8W3dlXXqKZklkiyMtBOsmT0l4bp3dQ47Y9ZL+z/zEjnvpJz
O1XdvGmKhxQ7a/th0itN8rtIsrNjILL4mxwUMiPbkcL27R22SoyWn4fdGmIezEZXOwzLzknHrjS/
Yq5ceIWqcY+084jjcuV8H0JLO9i2yLwgKPYIVKtUk5WpFECXU1YyQrtp8ZZKHI1h3eeUIYE4SFqR
H7KqGk5Gas33amxMe/2V1Q5bFqTiW+i7VA23kRDpYSy4IxYsJPTly0kWHKvqPZSUbKdJ9SfQ3H50
WLQUJgwiaQkub/2vNBrXmwmErsUkUp2DwVXHEMS2UEcj9HWta7gXg9ouXTKWhVVZFzWStlPSvKhp
Ur6TMXH6qBqxPvnzBCP+PPSIZbtFbLTRWXNq61PetuaIEUSVvgAXyL5lagB2aRI83mFQS2U+jLU2
/yyEhNhnNQSAGxBcVTKs85pG/cye7zs3aWcxvGsiOnUHq4VUypQNhr1L2mPSVAOl960OQ0O4lANW
7OEwmjguV+HQuWGJ+8sjYSv90CADFbjKZI9f3t6YqwDL14I3SM8aBTz4kTcZe1FEpogKZO1jnvVg
zkH3yYil9F9xdcsqdMEYZ8LAWQUC2Upwv5Kz/CpnnUqci6WHJq/3VC3XEDCWYT5F/KIIWU+H4iTJ
zAxM6XW2gviUZcF4IN+RfREnPd9fCbwoU/WnKO5iXOaM+SVqLO1pZG7tv/1WV7nO8kMYA5L5QSKE
BfV6Y5pjINPJYu4fp/p0wIyIYC+1zKZlTfipLbEnCY47x2ErxrAcR0HHf3RFreOkOfMCPKEHEhb/
hUY+XBIptC2X+tI6Bnqpv8APSx4CRLn3CHdbhx49nwXZDf6ADPj1A7O1Kg5ZVVzNfhrvGjkbwJsF
WKMNzp787+ZSiBzTUmW1FZQlkSrKvQW6hBi1TYNTCmGqIBYg0tneSXQ2PqMtM2C1mPiT098iS6gi
Qm1Cr+c6tU55mvS0ulapZR4URg1eVUflnWwFxc6iG89HQwl1GHCTTJBuk5FGq00y8zm/IrXdvWg4
Up7ipu96N1Znaw9Zp2xcD/TLkAqiHb5heknjjApiYNM0lI1uMxjKxWya3C3bDHHCeJJd4PrJoUl7
+/fIqNCvYjB3qSm35wQSzUkqZuNCF6xb1CpnN6jlPTWjjcyacS/dIISaZLCGNxfYohykCMF9EhsW
8CkEHnOCJSJ1R6wdyo+YAbVfZ/DDR5GiEYXaRjad3z7Nm+9oGZNyZJeJ002MrG3gLg2l9nVWU/NO
7o1nDCpQ5hxzmFI4nOzkMlvLMdehGczYci1tWJl1MTNxyq+VrUif7LJFeMDIUR6thuwwW1MndhZc
o2xoQ0JvwWwSjNJ6aNkOVeFkeQdmNTCrR3BE4SHvqgjdJSNNvuFNNB6zuqssTyuc6WPQJcMFrlO5
kyNtbXxa7kjyUUWt/UFVIWVNrgOyyc02vsthP6HbO9RuJ+XxTnzefMU4Z1GnkYsBHnsdrvJMnms7
HfOrnZndwQpj54ReSnZ2qtC66+bG+vb2Dtp6NHr7OsA4ECk84+v11EhU42j28GHDqH1hJWP2UF7W
PxnD0Og7n3Pr4dg+HDomTuit3hyYHrPpEAurFK0l3LVTJZ1PSq3WpxJhEq+3RPQ/PBxVNo6YtDTZ
tcvD/5WFZUqRWsGMU0LFSTnNQfF+cIQ4xFiifv731/j3SsuT/7USqBIlnEmHrh1DZh9YWErfi74b
/rF7DdOtL0Y9gTXSQog0bs+82uIC4yiUhFNblW4Jju8haztcpWC/ffofnmrBjNINhd92myxM8F4x
4wUdlchFd40tDrtf2sS3ERs2aafUXXbaTcq8QLY1pgZ/9M5uXmFKq0ymS5Rc+yjsvdHWpruosued
VGTr7S3CmqTmxkbhN7ZmrHfAYdGpnrVPyRylB9EZ87Ga270Wz9YDUeBQblBZLbPB13tiyBz6STWD
ujbMUCWinXwFvLOHYNvIrdgIJK9cA0y7b4cgGHCbiahxG4OwiS6q3Eaubk/txRjM6BDZtGfjemhP
JIR7oWrrVZKhQ+EAB7jmk+dmBqqASw1ZriSGryFPZ7pQqZeJtDy+vRE3XyU3HCgRBrYr6kJrCkym
IjO7kl7Ddp46NDUHaw/cuHnbkE3B+KImZj54c52irx2J1lpKjsDpD0mbzDRK5ejDpM3JkeQyS1z0
kbqDls506sa+xbDYKne4KWvUMHfewkqBvsDFt8pYgx49T4qfDC/xTg0PiRqYgl56oh+HBCkCQCV2
DitYgmjvloXT9KeyzFE0TlMcW6m289wFStBfyLn3ml5bm42Ywy+jZ7IGazdDmBSByhCgAC59N5o1
QwzTkp7zuPwxBkL+7iDW9jIwcti5ObY2AKGB4oE6bU3vVQPblDSnyq5CHswHqxvjL0iV7ElTbWXV
3PKAd+CrYeRx8/0xo1CLtMrzqxVb4c+8F+FXR+omVxGQ3IEQCdcR6Z67+9Yx4pEWTZ4FEHobZDsd
Cx27Q87JyA35IVemvHIDx+p0F0iW+uPtg7T1ARcFOJxBbPrdt56LZtPas5yzGD8GSq0Wj9UJvYiA
/LiJ9BOaQNGjqOXRpzvd7pTaSwC/CfALVpn6EpI7HR/ldTyMqixElJN4yEBJf18r0q9UZM5vrLgi
auB+aHZGmRt75tV6N1+ziQJ1cJYReJcpQ+YWajf9cGY18d9+pZvLwIWGR0JKs8rBCf/QGyMthb9f
Sg9SDV+ZIe5OJrMVmhBgQGiI8lLRV1rpfE2ZuSU2ZkOkDsMZoSFaSdi1m74ZZ6biS6YZK65R9Kbq
Rk3XFC4uO3Hm5/iN/fM4GsEq5FsB+FJ+clBubmrZShuCHzljXeYvmpHiImz3pgfqtPz32xprEywQ
iMm4gtyODuRAb7SkQ2iy7/Pyc1fadK2KEnZgNpn/Q2awfEQELZdBxQrAOzDc1/qMRpyNzsSHykqN
pyipAt8Sg7VTtm21g5amIKGGpgQn/yY1wAakkMwWVTWj1Xu4J5Pa/87TqvzRyHV1LxIlOCpZW0Pi
x0PtAIVyuKha0SsuXnbazv7diD/sKNx6QZ6hQuE4r4/l1DaVLSkkyaoZhV/6ZlI8Yyyba5aF0+Ht
o/L2UgClXi9VYnM8zA4wqWgKYq/s+9pHtCp/lDQK57eX2gjl8AZQMqQP4yz4m9dLtRpmwO2SkEep
AmbJgp8goiS+OKJLTzXK6Ocp2sNOrCMByCXgguxXCjhu8NdrCjWuu6RoaKWLAAe2IDQ+UjfKe5rA
6zjKMmxGGkBLXn5bsmlRaBmzQy9xGOzpEIex9tCOUuEHUmHex227JySwtZ66+AzxPlGLvx2Pqmld
arNC2yeOKsVtKyV4UMcofVS1wQS/hHHO259u6zXC+ASowVB26QG/fo2FKZyureGptsFgfeglJX3s
ZKXeWWW9FzGJwniCkaRGRnNbRsU6tbyJKMJ1JPX/iWZucEz7SDxocrojFLe+c1mJAnRhb1Pd3NYB
qc48a4qAz0EpqX7ODq5JntXJxskOBEMBdEsvhsHsNbYxjNw5BlvvkjUX6gcVD96er98lOA7Yxhqg
uhJbpUsrhHIfi2oPSbq1Q/5aRb35YnoQRfmkFuxIo5OfQ3VKj1U0TUdT6b9JAJ9Pb2+QreXwV1zM
C8gIVwjIpCcxhyWP1PFUdV4xSlbiYmAR3sVm355a/p8d/bKtL8hclIxXAW62mmCbraYEI6zEa6PU
wjUjC4gNGgpI/YnggwR2m6bkkHzD2N3Zi2N/LP9eZ030nMBFsX+Won9V34Hn7ymo8uuYTB3YEIsM
yu1wA1e8gfnIx6pOFaKoDBJFC/prKnrpHtQ+RlaYQX4hnzO/I7GaNq4t8iRHqCoYdvb3mlkAKZdh
KieWlHKxIHi9yWw1NUaGDRD8wIK8D9MyPY7NEHxEw2i4xzN6PgPxwsQ6w1Kkzm3ZRbNZ88KhtR+y
0op2DvafPX37xgD08IsoionGNz/HkEFDxd0A2xZCf+H2Zh40XpJq+nXMR7tx+8goYh/zw3w6SmNZ
lb4tUAB1Y0XLbA9Yk567dtCYtgeYF+fpUOmi+DlJmtbyuiHBj8zKZ7BXcWTT4Rddo8o7j7Ccytsn
4E4mByEkABtdDsBf3aSotqMydsz86lD7HXSaSMcehSE4oXbzoAao+zgZQnFTNRZosDZ7WrYb58vA
YBN9/gUgu6pIMOF18EtXi6s9NNLTKA/dUTEy49SUk+PRE9qTe9xIbjnMGuqLFCZ00m8jJIdLKsIQ
g5c6ceTLhE+fVxvaF104Ze0Z0zxjk1SVIBAgaw+PdW3kn+FBiX996yB0OWWLSA8KGKt7tSxMfOKZ
Zl5wkv1aN3r+DP3dXMauxrmpmvxJmxtQYPKcLXgs4/J2UFslLMynFoowlNxFI/52uMKDmViFCPPi
SHBBSnBjT8yOhgdGD+KYq1ic0jzdI1//iR6vdhqC2QuAlgvKgopo3NRkwnZmO5ET5+LoyA7ea6oJ
SaUdUz290w3hfEZu2kbkKetj12zs+nnoK9l0ca1PIj9F1uuJXp4snQNnYnI4B2n4oWDzPsomuqiz
3s53ZA/qXv2x2p/8aEQJEFums4vo1hKu/zoeNKqFyErJvgx19CXBYO6kW2F6bKH6e12r1ztZ68Zy
5MUmhFPA72tOD6aAbbAYpl5QaxTvA6ttPSbE+H9PofTDrpuP/7oRIKMCTqCptgh33m4E2wrlQcf/
9VJqhcZAKw36e21Qv0pZoD/niFaeQYJ2O1fqKhvCkQPfWTxf6dzq9Cxfv1KRV/VAbeRcABtNF1uv
bU+fUBccR8QN336+VUrCUrTpYNkxTARodBPchr4UYdAKtpyJjp9voy4XnnUwIL/eXmf92aAqQBNa
yCC80FtFuMHgNNGrsi71mNl+omfSxeqB9wRzHB+7qlZ2tskqaKNPxWdDUImZMu3Um13ZqaNd52pr
X4w+bN45admdawAV59CoyqsinMGVrLJ8tAVa55OW77XP1/EDmQ6KHbTo6GuvwC21njny3CnWJdfk
4Alph+wbY8ueVY3CeEHYkEvZserQf/strzcOyyLHxWVBgrRK1vumQzUejsUlsqT5lIIv9pAXdY5o
iSc7G2fjg0LQJAmjecTo43bjhHmI6qA2SBx7+RMAbfUyxrJ1xI678IdKZJ/ffrKN5RbzD+R6gItz
8m/SCNQK83LRRb8kZjPmLnSv9ttop/GjKHOE+Mfpn/FQoCNgzvERGesvE93XZ3BqIdDRCXAu9ljY
H6S6kt0EzcevwM6Z7ijN77efb2PDLIKTS+lPWGPfvF6ux++PWlVxLsFS0Y1wbR+ntFeeNMmq3cZR
+sssa/3x7UVXmfTyjAgVMOlZ2Nq3qSI0FOApc+Nculx3wlOI01nlOvkC+5hBGaUXRBylFyMrlO9l
3nR7TsXr2MPywDMWVbclDN18U7RY+9E0CeUND32cbC09BzzkTtdqaxX+OvKs3OMcxmVn/XU/2Ymm
9UFnO5e6qfUvNRqi1zIO/7nvaLBZGPgYgFrg9t+2U/OwFaEjQZ614oI2vNSqh75K97LpjfP9apWb
N2Y3uh7S50dUbXLaQ+1U4IYDTXbpOuxd6xuvDZwwe5I7ga9zG7DDkm2vhyjqWt1c+0o/qRett4Od
gLW5Cp8GqLdK//uW+yWiyhklMnrms/l8UUQKVj6c/9m3kI/DtMpijgOxggvh9RZQQkXJ6waxRy0p
Ps9dkJ3yRom92jLHnayV5i9/63UOR56+YDLQviMu3kIG1LweVRFjmdyOtvVklXX4dUC/4kmZ5Shx
ey1FYiguYl24Y5kjsgYuRM0+F4MBpT4YehMkZBSB69XH+IygB44LOk3Jp0jKkt+pGsIB4UgD912Y
ZOlDbKIe5kdJL/+Uy8jsXaga6nurswCJFrT1cJZMBv0hsvNscnOd/rObktJi4izh72GBuo09p4sH
9ZgpXa1+JCnPZddAg2c4ID9ukWhmuZz4ZY1LoIfxK7OuySrNZ3NOC5maR7KygzTq3GxOr9i/dDuV
K9gLIfdN2gj92Z56aqM2nJ3ZjcZ6nh5Jco07o21QjByELX8vhZP8jiLNegfFNwz8UUJv3jVxPvlP
b7LifZYhOXcqiP5PaCQFpT+aFvhLuZdSzRtwffmSSEX50g597nijYeS2nw1VMOKAaUUfUxtmjd9B
vztogT3256AX5gOO8MXwzpxt7UNlOIJCvA20r0kHEYN+vbYAd6JUOoy9JkLXRIxROqZKXN/nYmxj
b0yl9CVGtSo+F2h/CddqlcY5Yo4dFZ7tSDUg0hjFB0gwAs2xXjXqJ0zOlNoPRKdWnp7ltX6ZW5Sd
EHVKvpSIw9fYMEbwXKR47mvXaDvbdM00GiQfWpnVe0nJP64tGdUTysVS6tcBjGHfJHeT+VKmRBui
4xZ+nBqAUAyMJu3Oyi3RPEhqPrXv2lCT/yvKWdG8tEZ6wR3qeq6f1SBNT4lZYrER0riSXAAvzc+K
jz1445wGiVe3BcQR3Rblu9kSo+UaiVM3Z0lV69/IEWTRpWFJvocKo8Y1Yjtxns2kUuWnYTDpz1Cd
tPcEXHQUgMNVQLKszPqOQ0qUwpQa8uR9ALm03BGsWJ/CZdS/MBEJy2tZjMAGGKWjpHzhdje+DWHQ
feZqGfy378/VKpAPQV5hsET+vIbrVNEsMQnHMg17oPQxQUXqxYoNZyeV3VyFAEY6x5wHhP/r6JUP
qRRYkpleB+IvcJmmvwLpyc7/+CzESPoLDNxBAzH6vMl3zLhWZDh58XXqwvFO0drgYJhFs1NXb11g
NrcxpSL56YrcM3F5CcxdEIfpx9iHFDUzvu8TvwnGPaehraVoG9CvWZTemJK/fm04GyI/GmdIws8S
JkoUbGBL4vRE8djuUN03liIzhQNOg2tjvCGrbTkaSS1dgqTTvKRu8mNVm+G91g3OHuBo+do39wtk
JSwDuJIxPL29XzrDxEwOJDjGGHp/MCc5PRilkX2X8jC7HzFDbHYS/dX2I2WiZc23YkUGUzeZaQZf
WC2HIrjMViv8HJsKvyYw7bUtN5dZRkOLjP9awasDYp3hGUuaRgLqZ3XveE6DhbuNQohrjqr+0xia
9GxOuebnZljeDfX0g8OZ+eFsFuexUnuva8ph51hs5OU0r5Gpo+QAiXCbPTJYwsdmDu1La1b4F4RO
BLy/lg+dZZcv+mQaJ9LYPYDNxn5iUYDhi3fumh4bEMLnDDT2pafV7AcIiByHOQQb0EvWTqBcbyc6
2cs0hF76omC+fJa/suNpttEWNCr1ooRh1rtRKIL4cyPDnx6LqI2/l2OwJwyxfjq2E6N5BgbMXGnw
vV4yLCDkinZQLrEYbb9BPPMQqIDek6LeC9Cg2m+PC4tQUfHv8pArEEmFpvNk1wyWEn2w6wO20eZR
lcPA9LoI5QZ3EpX1Oy1wZD+mWZfYrqznln3UyqBKPCT9rU8qM73QpwMYB74YQ4ilAIYE92xplW6q
qW3tRz1e5tjRlupTDMdeYK5ckuahEaynR6kdjWenwXX4lBVT95KB2/5PSdL8s+FMoXpyaNE7FznE
UuBeI2TpXs5EmgvVEeovs2uM9oiNxvjVQiFwOldIA1mHgHbgtwIHoBjyctbOx07LsuOsjAMjwaY0
rMtCHa+OipNMtm8OKILcSX1LqhKiuKP7hp7FjidLY49aBVYwwSEqBXhhhRTxJYc5XGKVkdeJq8Ig
MPzYljrVbXSn+dC2sJ5JNWwwDSj8WYpXBj0dBrThNQsJ8KGJXEl0ZeBKjjmprp6FqfJN5KVZgoRv
M9gqqZb8MOImDjyygPRnyEhMPxax43yVKhsiixMW2V2rOEFzash0Si/TzTY69pDuf6S5EmTH3hDd
eyWt+gTzg7gUbgEzLXNLrdfux3ke5zutcqLwwUkle/ACQF1fjTE2SWYjCw3q3Ennu0iexsy30XTp
vEFuMDDX+6D81WFKi6dfiU6gr8RBKkHW1qp728nSwUNlZtLdRITaf3OW5y9p12l3GKyU40HNQtG6
lpWE9TlJW/mM86bcub2TAwQZC+mXaqJ/aCuN8TKNjnROBzX70Tdt/bUpsGiAAPEeAZ2yD2L9nAWa
82FKtSk5tGHZx4clGkJfNvOkcKM5Gf7jo9cPidbPyjNK/6Z5sNWhz95hgYWT6QAFsvFrVZo+DrGA
cpRnw3CSkinWDnqQd4gzVLHzhNaTVENCH2MGKebcHXJbTaJL0WtB6ZHyVC9ZBjPa1ePG6I6tM8vp
2TID/b9SVE7tUzpKQNsiMh8/62dorCI1gmMth1XhqZ3ex37R9iFbQJZEM7mjItr3AVz+xQC81Op7
OaR6cLuiNSx/lAMtdfEchHkuZqk7m0M2O2fmE6g3Clxgn2op0jkN5vh+LgPnoS11+cMUMeA8V2GX
xW4+mNknBnHZxNfUw+ZQd7YdnlpLa1/gtsDuquA0Dt9DdR4VP3dqhfIjnYz6FMWwA/K4bVJ37uoy
8iLFrkbfrob8LGKlanyCsPq+UyJjfnQk0X5rStP5YWFKIN1hCS93d1EUUmNIYVzejZEZ2YewS0Yw
P0LLFBdGRPfUpFoGoREuuXSaJGS1IBkHziec18T4AU0pXqWasMM5nwT5p5IUovuAImjcvpvVog29
PqPAvfJVVHD1c/clQK7MOOnFXH2syqae/bezwdW1R2a7QIqY14HBWWWDdo5cNzQzpv517Ak4jyiy
9vohixsI+nNrHobyn0k0y5JEE+DGi1bXLcPMKhkQAmQAa5+P47GL8cqo2ibyaVI0F2u2Yn/Qk2mn
Xl9lHcuiQAwX1U6me7dJYlGVf5SpYQaKNvjcq6n+juJuT4hsdeP9WWXx6AWvQY/v5sYbFC3G3ziE
NyHq3GMiqnjw8Ov3vV7uqX4tWe2r9PDPUnRZF+EvZJ5u7nPKHZrhaClfuVaG2B37CseTJgW/iNJC
4HaYAwFwKrNjqsXh1/9h0/yZWzEcpwVys3YZ08tre3BUOGhZXlt1Fk12XRwyq0NZQcSp5HERyC9v
r7rxcgEwMqZkZkLT5Ra9lecRohvjIoVRxfZ9hlO2W1tS8oIK6l5Xf2spBiV8QDyJ+Jg37Tf4v10h
lpc7z3rqDRNy24qWF36PL8W/di3pBSOFiggCOed67qTZQauLDKcLtVCeYjLfuwb1hZ2ke5X8kRyB
6VkOnYPe57rmA5hcLOptiK7B1grlZDjYBgOZuC5016GU36kl1i+QLrO86B8wTqcle1NLjHKE3XwH
TT9M2BGdJGt3qK/OXgjdeecFbjzbUivz8kht15LK1hBI0GIxucvDOj/XaZEemqzrTnUpVx4KJbvD
W2118ng2AhcVNMUmmOXXaS0QC8Ps4jG96l2cTX6NwKOEXbWWvculZG7+U5WU3CjS1JHZbBpNz4XA
+mmIJkVxpylB/8Zgc517a7FqfvuIrKMcIRzGFmdzUUe+DQqBHuXD/3F2XrtyG2m7viICTMVwSrK7
V7e0lIOtE0Iay8w58+r/p7SBDS020YQ8BgaDsa3qKlb4whtiEz9hJXc63Ky08H0XDsOH/zIKMHk+
MN23raiPa7SUQzKHyueg14GC2PYbIpbxn8ej3G8hDoYEb0m9MPpPm0tG9LDdeD1QeujiEOvEMPIQ
9o4/9cPcHmD/94bCJJGLlLo+2l2bocIM04IM/sQt7PX0eZlz8T4s1mn2+myekoOjcf+NpFcqNR7a
zKBQtygTqLCGG03InepWpvqTESdnQ2uP+Ck7U+L9kdJnvESID2+KIouVrRWl/BRbXeVb1pVFMCuF
fkWIdDrYDfcjYU8qYZH0YJFb2Fb2x6ERQ10iG2eKan0dNss/ub3g2p4Yf+yWLXccNF/5ftPD2rbo
zXRaO3RKM/TaYRKPJRVaCG2Kp8f1ETbmrqssh2IyFOOAJd+BUnqAXSqa0LyuFSKN0dDaf7vQTs85
Uptfq8qyPjPl8VonEQxcBSzaQbZ+z0aRPwDUIrU6utr4+L68ZMbRFlVV8wItvd3Ml6JMLNczGtWt
T3YdlqFn0Kyz37dYLv50+lrLgt6l5YC/Z4hOQZ45CNv0sWV7kaaIPyZ38+NosADa4QK4d8JA8co1
OkGh0oxS7VavlnmhKq9cKlw+D260vfiU8ohOZxYlNjb0y3VA3mkhrONDYL8LwbfQ8jdWaWXeNIED
8eKQVkDVrUe4jL3PD2oU+Ilsmt5RjHssA9BcRzsfs3RxQmuBm3xqrItBPn7pac19Rvh69bMpvmjx
kXfT/YNGSIfNCCUysMZ3l7htTBj/1cQ5jSKqzxinKV6EnqUXFkaWeVjoqAdVzb01BtIMwQsMCvU/
uRq/lYYwL1RDpYfkMAsRfhnjSPGxzQm9rJ+K56FOV1n3qA8C8vtrg1n+/0EJ6F4OCkOfKzJNCLHQ
K78IRMJfTY2kkzeH8ug7Ny64BzCS8uKFSLzZQwCBm8GB3nsbZ51iCLXdt2qYHT0i8k/ZBuTSUEMq
dkoxTflZf1tFIx4gS4dMiC6Z/gG32+LcjaL0EdAyNa+aC+uSxtNfitYd9Q12ditiRYBteCXByd4l
VA1wymZZoluT6eOPCPmrlfFajea+DmjXQzjMbd7XpW3/z1hKtX2Fjml6hA7eWWQdegq1celAe6dw
oY1GA3+6jDACtxbAm3F0NpXqiPy4Mwp8FIku4gLS7uLKfq1mIl1q/SkyBa/caY6Fb6e1c7Q7d8eh
jIh4kCsNAzZbBljG3FsI3EGZTjQ8dfPobQ4t8OAM7GwZUI84E1Hjt2RP5uWW0ZzM0qdCUa76UJQ+
jVoXb29tpWbU6G+cOtX9GGH5dxHwsT+PeMgOrV+0G/AY20dbF7E6Jigc35IoRK9OKOEJeXYnGKI1
PrhddpaSkiyHHQUS7F232JPIGCedyxvfXNQL3rWTrX2HIZcejLJzh1HF4Ccy1C+G9sulXJMmGZQh
jG6Vg6nkSWsi/afILBfJnzlvnTOslXq+VhG5zkFutXOR/T9KFn0ucFJbAFpejm3l6EA1+olqmRtn
bZAsax3MpRJf/zgkJg52uFwQlwVEtLliJq1LcsBsaMnXCZ6n5A8lQMUoOWNypP+HafEgyKYa2K+7
eno2Zuidh3aEpGE0YK+Sx9bTAhGVtnJSTkcunXuLSNOFdAogMsx3uYl+uzynVritknTJLWt43G1E
moKpCUXgJMpRo2dvP8qkFMCeTcS6rdE4utY7ub6SC5dh9Ex5cbkoxvTv4y91j63GBh40MxELyBqa
R5sJVW4rJouo7UZ2VJ9SI2vfIxuF/3o7Gac57ZuAXi9WpKlincJkEshzLn+MhuE3SHUERN3Q4OF2
frmocWIPqRoSmU9q0Vxzo9EuxoSkehN1y8Fu2VtUTrcU5NN4AO52ppK4alqiqJrlcf/kzOlymTMn
OaCW7q4qZGQgZPSykHDZzIiCIh1QaAQ3tdb0IK50+1ytxerZcOH9QR3yYEJVzK9QovHaZSjeN6H5
xwwmuapQQkDco912h4dMlmXMI7VO4NNW1TmhAALqspo8kC/5warunQryeO5OSPGgrzfnPcYKux66
FlP3OcIzbFhsr53n9tvSHSIcdoeC6g1ujtzqLnppbCM2BUTzG8z79KQjjRYYcwIZOjH+GLuKxApI
Sw4HxQMIKpv6iVQYM9xcKyDaD+1HgDP2F9RJUExwrdg6SE7lCm2CMgmnYDh66IhpbF5YhdNtmyW6
Lkrej2dVVQdvlTxsvU2Vi1rWzo/H535nGRmP4X4B0e6OvaoMaaSrCOcM9VrEKBDr/WuDdOwdmK3w
YHfsPHkoyMihJHr8jqU7mvUEcUHyHmmTp4Eg1guQSXBL1BOygv/DzNILKrf2x8dz3IlaIKnwIoCH
gb26rX+pojJqFGSJ3PVqPbV6nXC/qflbY+xUhG7TjsbUoL4t82L686iFQiYKrrBWZKVmcx7molA4
JQIdhH6aAxHFcYBBYn6ai0OT4L2rhj2KF6JUaCR72Fw1nbUg55VjLU6H12w8O7HmU61r8zktLQsK
v6E358Gq7JuuALwKqrkZrFeNawxf/3i1ZWhIyZGC6v1zVSsiiXJdweMgHNrnWMk6n9obvd4s/Jnp
WPqq2NcE8wzV7PHAO1c6A1uwY6T4+d1Wxp7eWGqLrCkudPcZvrj53Ndpcno8ys6BofjNjY7QE0+H
Izf5bw9/GeUNbxTVW53GzCdNHaazHi1SUONQ6XR3Qr8NtbkLMAwd7Zn2462faytwtTUPbHU4qhzt
nA5pT2ySkUmR4V/Ewt8mBMw1rjuZTGfTVHyHuxt91uHwXGpijquZlkkKjVCU9G2tofz8eDF3brsX
Y2/Oh24sY6uS2t7MrChPaHPZtJ8onnJ7aF7C2h5skXtCvSTtU56hOCND+y1irWrSbukUlKVAf0Yx
IIIov6Z95nyleIUV4DSgaeV1QH4CdQkjZu7mxmsRVesz0oHFEQhkby9J3QJK8wgRo5byci+l5srX
x5fvxtOPYL9NV/XZAstQe6YxDZ/+fK3huUN0NwSgoV/3x2/fmULgbLjAGhAXqr+V9NjOcYq6MkzH
JMi1+Y+RQqw0ciXyXeGqv+tfusgYgU5dqIYnbn2LTbPzU9tUgjiyxEHtcW8Hk5ESNZJg23ce23rc
hFNsYKlrtKArgIuG8ftJqRBOjwcgL5Md0cJoEyucA5BG2Z/vYaIPWXTlWriPecAjLLNAU/CmJqsF
VKf5qS7o3Qi9Ht6ndpofbOGdPYMqC54uvKHcQdsnRZsMZ8mBH9/GduzfIR1l/ttEU/N3PSrD0Y26
O5akl1JQtu4hZo6gGzRYqOn0tphfl6ElrhpQtOsg4Fg+3p17Q0H4ICAXNADuXsoyVOk9aFyrcT/G
b1ZlWs9WVIyfUqXRL4+H2rlWiXG5uSGzUDHfhnNZOVlqFdKnyWeRvpsBBj8B+PgP34mwlJXToU/t
fKeQpnPjqLLn1MR/L13f+D2Anedx6IyDCek7B4AGH88t6Qy8mO3RVtCRS0OkHm6Ts9oK4OXabk8Y
o5vueQZik/hGW6SDD+EMnJVe2taPsDRR+U1bQ/3Wr7gzk5pUC3hNoWWfumLmX4n7ycIhRRk7xHzz
iP/di0XA6ZwIhO2icFC2GhAQw8R+SUffjV0lCbAcYsNHVWH8xNR6Ss+qCHEhSHoH5M7jr7izYWis
yNgfJpRsu728O0FzDcDjYTOgpdqcoHUtJxfVybdxN717PNLe6uIaCRwQOQ0SKfn3f7s4FScLuxZN
c0RYdOSNwWNenNnKLhg1VBi1FYVvDNGMIR8+eI9H3nkegQnzUenrSyLkZo6D3bdhoVcYi41pcUpZ
D6/JsumS9lHvFaU6Hsx052SAcKXdbvIi3WNO6HUvODeBgR4sMzpVVbj+BbLePQjH977cL9K4LODv
wCL0OF7BMCa3cIWkl4769EGZUCdDffco8t8bCuwzJkYgSMnzt5+OOqGIIpWCQmtVQZNE7RmiSO5l
MPYPvpWM+zaJG11FiYKHbMVjLtf2912ywLxX9RCLFjNVpovVG81fuoKSle9WYXIu5rR4D9e0jv7D
OZBYAkTBCODuetvNpNlrlDqMGwMMhDQ1/12E85shtJsPj3fj7mLy6gBLIoK4qyPQlwUQK0Rys5Uo
RW4uMn0kR01/0aqjIHtv48stSC2bisXdI9dPv9ofS4IA0FL4FoTZ73mYq75wo+W13VBAeTy1X85I
26+HwD+BEaRqtsvmpGEoZoHtRAbInmLxF00H/WsDcva9Cqr1q6iL+NOcNzj0JHYbj8ixh/q/FdiJ
jw7EGtVXB1tZfOIdjDrtsSmvCBIMi+d0mOZNuKD25yG1x++j6Jyatmczw3WaRVMErV6JV+Zamkdu
ejsdFmoHTARRI/5rW57krRhNZGPSWzk4I41upfinJu/9UdlpO/rmajrUf1p9DlY6RJ+NyenWg0dp
7y5BC0iWnSR9dHseOuHMdtvY0PtXUX01LJBlVRbNB1iavVMH6oneNl9OykC/PHWQhPpRSGSH0i4l
QMWku8xJ8dl15+YJsHDru3gmPz3eLHvngKKrxInTwbpLtFcyzy40AV+MtvIDypH2XGdp/KTn/XBQ
MNk7Bo4kFROCUXza5gdrRIGCgAt0zKoq3xzF1L4bXZ5FiJut1eupK48Ex/aeOhc4zi/AITTBzXLG
LqYdlpC23XFbv+VILL6bYDhVK47pqfXUfzE6ZTnlOXv38aLef0iDYhZsSyD/O6CozoCoUlXc1L07
5SdsmCdA0858cvCX9ecBU8umEPHB7rmfLoOSx8OJRM7tDqC3NkQwaYpxpxL25ZOumD8mKzP9fI10
3I5y8bYLKxHo+F8e1IV20BKMzMmUitX0LLanw1mE0SYTviJmVWd/0XDNhTcl6woVEW+BE7xkSM9p
m6FA0LvKxL0j3C9h11VvGoyddK8jhNX9bszjo6v3XqWHvhd0BMmEMHYgWYig6zpJIfmMSO0vYDlK
cExoqYeB0MbyJy5jlYBdoKRvu6UvfxTRSkBk9rrxdwZodPXoHBb5wSN3f5nwmxC5ge9DVklF7eUx
16q5UvKBYFothv7JGNE4tVo4iY/34P3BpqwAeguNgj2FRrtMaX1XhFtuWIjbqGRO7Nd5oujeYLrF
kbXM3uYjhQORRzFCSm+9nNOgFYkzKFzRWZwor4pcqJ6r5vOJZFK9FKqxnIeoMl+ZaPwchCq78ySZ
Ap+Meumdgw60E5iPA1ArMCnQAUaQ023DM6ZoCC89XtK9SUpRbSiPoPvu6i2N0aUFTEpivSgurjEE
kMQvQ1cxAydXSizhltD50oRd/Spd0W092Db39yetF8IVpP0kHmcbP0dpZKUmX/DWGEvnL3mSvbcj
O/bWakovpp7FB2+evXeL0VWluo1CipTneflNgTwtSVNJo+rRSJ8TvZ8qiMB12UO0aNGAx5uxaPm4
MCv8tXIgp+Z0LL/bmds5J9sZ5uoKRWNpP6DwBmNkNRzYs/GUTG9GY+2dr2MyKf2JmllaPK+2XnEr
DqBsAvI7oTy1VjaHF+yHk8zrwkVzg9jEA+88N25nnIoRjCt6rmHZeZQqBgNSwdg8T9aY9hhGhRbS
X7oWviqyEapB5azWV7rRTuSpcVNKukxlPof1EKs+uNixhtnfVx9yO0FadJoVozohwlQkp3aFH+HZ
eUvNLOJdxNbCzEcJQjIQGxtp/ClMOqkg3QCix3drWIwZ8SZr/CFA3erBJGabDmc75hzyxFlsv+xW
/GR10bfw3DqlnIJV7XpYGfOYWV69ilEP8i60nLM+JLHm5bVazJzf2KxvSool/HlAEb95Io4zPhdl
rQ7PBXSPOmjmUX2n0uFPvCG0xjhY+0kzPjw+AjubkLQACU9ZBmBPyD3zW2Iw1xil6DVvaoavmVfQ
a/GXZjLfpPzuf6zIHj89Hm9nD+KEIGSJ09XRZNiAowqtWnulSdJbXg264pvu6wJZy9wL1cj4ZyzV
7kMxOvXBS7p3pUh9UqnqRqd6u/EHVCx4nsEULGlkBNSu8F8kBr40U98fRAq7Q0mDFi5NxJ22h7qn
I98kVg6mwF2LM7d066MsE77qcEl/vJI7Xw4FGZIQ1BnkyyBfpd++nICmvxbJSPMWOQvDG1or/UCm
ZV362el/iEY9QvHLP/BlFoLkCOVgCpmUcu4iy95eR4BRDUznwi6Fp4RRg3elwn1xcC3vzQzuOYVw
SeK8U8ZSrcGiV4KD+KqmrT/Rcw4Grek9yo4jGcxyJJm2983ov8FlochNbLG5F+fQRDHdwS/IUNf6
gnFUE1TZ2H0YaOCeHn+03aGQ/SJ1xByD0tDLjxbxmo5qGac3Sx3GVxFC6DetNrrTsljmf9iJZAEk
OQZkWG1rG1EuQCnzdGYVy9I8KV1mek0Ut6fYhLLw57OSlS76r5YsMWxm1VvWbMQ1ktFLMSM4qExz
+oRgWhiSZCLp/niwnRsEzi06e9SAfklvvVzCxNQWpDWkvZ/hZL6xus7gAVsePGQo6kuPVPYb6hhH
4I/7lJWeIUwkA/AsWev23qrzCm1VlXiomM3kB22p5pSZWuN4rZgxEad7EdKPsaBaQXN1rc+RMriH
we89KRdMFv86Usl0LRCpfDl1W215d3g/b7DMbEpSZaO8UdwJvdU6bvLXKM44xYcIwnKLwj/ofB8v
n/pzoaoF8UWCMs3Bp9g5qKDipVOULPDSxH75e2at0EcrqZAKnysk/5CZ9Nq00j0Rt9nJ6sMjPsZO
g0x6Q0ArZ5NRe1E3C+DyMoHDI2SK9VT3+sWdn5phdby0ju0gE032ZNlVfTajNTpl65pSbB7C2+rg
ivp4E+7chdjXU/wErC+JcJsfoo1CTQqHZzPN8+HJDkXy3i3M8Px4lN35UkameUTbHEnFzcFqaXci
/4xLSupIvIVTuGfcq01s3tGC6UanvNpuDX+fPMhvBfopUQeQx6TAfnn8S3buLQBYlNXogPBTtvNF
tK+qbLQabvMyRwGahlwmIlt9rMSPql27kwaywvLSBZE935e7quiSMCmg2d3MsDFGT606R8B01dt/
iBHrtzAo089VMognES+vJ+TxSfVK/drF3ZHW/85VI9uETJu7GuD6dn/rFsHJWjNr0Slwa+N8fEV3
a3hnDclwIRlvv1B1mI9u7p1hETCAW8ZzBKdzWx6L+p4KHRXVq1bOuBJWqxNrvoGU6bmFrlT6MNnR
EOpqBw3Hx595Z2T4c3QLZW2MP2uD0qjtqLPGPnOvpujts16X5dWd7PmimFB0U7R+cJgpj8S5ds4S
kFnpvSKZIXfVQAO9ETsuGTTBzOEMRiY/WSM1jsdT29nBWH7RkqE6Qe1xy7ICoO7QJ0Q+OgW6GihN
GgWtaZw7KNR/fjdg1UcZmruI4tg2nIjWNQaqyIVYg7rwZqPV3/VRqh+MsoOoQReY2UgwIgNtM3R8
WEWPswpCrziWTf7UN8qHVHM6IqYpShRvHWrLfFZBzktGVN2gPht3VfS6obCT/nlYw6fjhnIRi2DT
bvYNArOhHap9dAtJFs8VqgWfp8wWXmyvR/qCO/OWrGNQyTwAMhCQSf1vcS9Rbw7mDZS3VeKwWrrh
uvDOadqPTi/Wxk81t+lPdb2GHxOpDeGXaTe+dfvW+Ofxhtr/IUSLPEiwS+76mk4zxuPADX1DoyHE
UapKfKxvjcSjUBbCYOy0cxfXi68n+hIUyax7emhaPx//ivttzWqg1PGLsXnvtLY0lahxv1aug1oj
8szvQSjKsVAeFsXBCdqdMBuNG4IXmC2nv1z5uirMeIyEcs2kW5lvRE1qeEllYA2bg554QlZA7y9V
rCqpZ4ejiM+FiNobQsjwGh9Pe+eRAOzIfCmMQvxDGPXlb2E4N+uFiOiddTGw7aq2PqaIvb0ponr8
X6oYCTZOq/lhydvlOlRoXZ9wCDUNr1xjNLoe/5r74PDlj9kujKaSPK8wRvRSLT/EwkbRa9IW+3WT
1pOfL5qD4BAUMteJ3tXogv35VUAoBLCVE4iIIuJGLxej6WpjGJG/uyHrjQKDSYT/Cxn9AwcHQr88
q903y1iFZwT9pMqd4t5YC6U8uAXuL3IJNScaglZoS8O1lz8jNdmMkTVEt0zY/VMhrEXx1zzphoNx
7sNO/mzSeIlbpLWy/fZVb7uxMmmwScwZMpedgssU1XBehRV7iKIp7x9/3r0zJk1FKC27Jq/ypmYR
o5S2mu7M7VbUStDN9Xxp13HwkBpxD3gXe0NJXh7gGaZHfv9yCUtnjEpn4k5JhZJ4EU29IHJWVPpK
xDkOovfdscBkghSUJi7m5nPZqSiLssyiW5/GHWRgQJGiU2ewZeKo3bY7lKQHOGSkNFHkzvntzi4z
AARzbCF6m6vxe8RkzM+FNY1vcPxy/3r8sfY2ocRD2xKvY1GOfzlUFypYsFsp7C1znE5mHSpnO8uL
g8jc2RtGsmOAkhJMUBN5OYxRRKIKpyW8uskwJ2c7MdX+eYGUHr3rhTZ8Tdos1/zCXuk+j3XTf09g
7qQXFPXKzI8rtxI+D8SSgOFz00/FMnfpORqpFXtNv6j/zC1Pp1eHc9UhDtQmGeYvfW5eWiKLNRjX
hcplF1vRv4mZtrXHW4QVTWwkc+pXbW6PQd8pcBxXWySxr1Ns+beEaE9qIMT8Do+iOfSoEOXz2yas
2M4qopi9P7l6Sc6Ytrb9FDlqY/pjHFslT2punNHcKBqk7QarDcZ+nt0TOX82YsgAluhZ1Vfnc6pl
c/EaL98etWpkMU+LmeK12GGU9ZTbZQE+xK7j9GnNLOObleMI4IXlEIWnbB6L9WLnk9KdtL5CtrNW
69x5Tbi/PEURgp2e1H55YygVmOhlUoYvrZMX4TU22vYf0ls3PilqnT3rTd+gsjQVCOdAh+yHUw+G
HN2nMEEdskXSoPI6tYs+kjChPxFHGM96nY7fm1eW2oJ4VNdSN0sUs/pO7T9JDx6KnXMAGkg2TVVN
UAHdxC5hQjtYR//mmppT/op3HUvfPALysVJtjg/O9313g1xYusPwVCO74cof89uhC9u2MqKyTW6u
FSUn+gmzh2j4GhSr2p9QGAjKIkdL0I6PBr7PIkDOUIGQtTQBgXJzsQx6NRit7cQ3U82yLyn2C18n
bUoRY9ed/oq1MG9xX0fWwXx3XmEs2QRFGinKDlXn5XwdIw6HJjOp8sZV99ZhUZ6Qnn87mc76KnXN
/9HWVC7tPFKIr4bm4OLe6ZlSzqO8DDEIWAG6IC9Hd8WqmUU/JDdkREsXfa2xvmDORF1q6OEgdq05
VjfUIfXOQ5Ck+AbOaHg3GC7JJJqtmTdrrXFJ4mF6enwf7mw5KhWy0eTwft0BqO0iKtakVUFNVVhp
8nSSP6bDHMw0xQ529953x9qQS5csgGdls+ES5Nf0NW1jlIgSC0rpOvi5W/xUjajy0sF1T/SMjzrz
e9PjCjY1GCkS3rR5MON0KfLJgagIc18/c4Fo1xBRstepoh2pfu8NhZwoSSTZudRMePmFsx74GQEW
21qj3Sro/QRjq434YpfL5fFH24lwyIfpJEv5Uun/8nKocHIdwCkmj1i6hIZX5W70ehqqsaftnvaX
BGqYenB6doakHSn7kdKckoLxyyEjrFqw3XMirMbq+ITRgPhE/yk6uzGiaJmYlYMDs7NZZJOX5gWE
rPvSVpUaExUMdLITV+eJHuaPZZtX38BlW/7KNemJaVn+w80EOJmVlWQpaKabmykHDm5bs0vumDSD
34669VZZSpLnuct9xJd7f67rP3Zw5CtqFrVqNKyQi7c2g1pIGDqjRUw3iwqhxIiSpO2HHAj7P3xC
GY0Qo5KTAoN7+Qm1qKtQeluVq4EztUdDI/aNtHICqSN3qZJcOT3epTsxEEVxKD0SSUwdeDNemIVF
avezcm2ztv5mO+XgO5k42ijyT3nZdpJMZCrvdNOoim2PnZKMa2pnjnLNu1K/TMtQ+tVaOn5XteLP
jx0dQvg5FpuSlH5zwpd5cYfcZShTj6rnSYHwURjuX2naOCcMPo9UnfaO3G/DbQmlKRhmi/4wuXvs
Jl4cC+2yGGUfiDjXT6DTjsr1eysJGI3HUVD8t7c6Y70Rd4sdzu51MdfJQ5iuuqFbavrDqPQHWN29
oST7GLKzFMPfFqeWGhqHhvDltVsyOZeqfjLrmVUcYJM/3oW/GlmbDcIOkQA0+rv3dZiu5Wxldowx
XKmXTxZS4wOggnS6OjTvn2c1JK6bstbNTnhZp/+05tBO3kTpGaDSsHAiTWNx1qe+NFDzzkmerY9q
4q79J3R7zf5kYiaj+ujTh01QVKsq3uGcpl+cMhNfU7OvJl+AzXkV56X10a5W8RU1VGJ3y1pz4w1F
OTs888xX/9S5USCqOTr9c0guFP1wCDwXD94H9l7JDLDMn3UtTgIbDLvqTUrouF5tApH30PrvnR/d
OvbqCRZr9C3BsWTxcjGp5tVpS3Xyw0Qd/8r0dBouCOGIL9TjeKTIUJDKN2LE60xFizJvtLsF7MFi
p/8WlM7pHD3+GDsxJ2UI/pL5Kw+J3Be/xZyrZaVWUqPoHOuZ9SqfsjBYNJTWZYOI5IOkWQEk8jOH
4ntwdnd2HEVXmEMQ7JGa2V4TnUYApWLHiymGqM4T/0SQxx31nkXMHx5Pcq8QJmEEhLgoaTKefNt+
m2VfKz04M0O5Kjj4PS3ktlDElGwhvmYHKvmieDxek9/GlvnWLI3vaN807x//iPv54ugCPp32hElT
ZtskKLBDHEQJJLHoa9e3gPH6YWuvn4w+Ww+e6vt7Xor3yCYf4sqQpTbXYlGYpR1ZtKonGkNPRLfK
U541w7+PJ7Q3ioM4k8MQO1UWsYLhqUvCd5wdtdfVMplXVGz1I8yXdn/rIreEMg/gE0sCZDeBTj83
aBGBswKt5wzvNSAu37NxXi0fGbl89IFYU0JHGaN/Szbbf8ZdYL0sCbTYZNWs75BXk/+lU+sCVlbj
Tws2Ak8T2/nz48X4hd54ealRZqXlhAofwe1dfZNyTa475RTfELDubhW1msVTh7j4d1Sc6Im0AqFB
HWrg66WMRvLeYv1UrNl0qlPFDsRoq+fRHqy3Y2yt18c/bWfj0a1BmoN2DT0OsdkN8bAmM+YwCKk7
3XjBZrB9EiEeN6Wl5cGfDwVrAMivTr6MUNnLc+YoDm2wHFmVXhnUQM0HPBfKJjzlRnYoI7ez/YCj
w8TgGQHLuW3wl4QFIOKIRyNI399HSqiFV1FmzC6hMUzfLfQXa38geY28RoTDW+Av4+iB9um/W5Q1
+td9hPTFbHajCSSMak8wr67+owbihQWzA1nGQ4Z1nc9xpPaU9pSqybxmNLpPWDgmX522mGLPoM37
tOhzmgdpFGqy9FLN31wBGDdQxTC8qyUWOzCsFVH1TtFQRS2KGZ0yLRK1gDylGt97ejCUf/NKtN7I
G/LvPFWx4/UI61s0JJa08XUMREKq0VXysYlX9wi/s7NDJKSSDJtqNC0h+fd/ux4VOl5ZF6OrUjjJ
6OvzWp50YNvvZ6M6gu7IzbY5JrIJjysCHQesQTabcXBzYYQu6d9apt+0wYgvqyJ63ymMNtCdTn3n
woYIsKRXvaTsl4P9eZ/DwAek4EC7DzEeGpgvJ6qBOHCGnMJwa2RqULRuH0BDbvzIdXEXhhcCrLE5
kubZm7JBhC8tXBE+3B6KaLKLTEEe/DarqXNq6b9ce6uTWLphCj+UYbgASgmL8BLXFXWFZmiBCD8+
l3t3qCQtyTiZfgM10JcTRypnWtxQD1G97jP2nZsXV9pAofvvgnOD9j+XQtPgjTQ+rj2oyeQJhyce
xZU2unJqS1N/N2Wp80VfS/GvOVUTcor2SPF+nZQj5MLectGMALpPbWinLtOYoLjsNrwW2NY0ICfA
kyFSnRAD1hSvLK9PEt2Gu7PO7VNtRbH6WUs60zlYsp3rBSw1OxW4DLhqdRMylIlKZpS1hCeGu/iT
buXvzLKv/5iSQYLEdoQxIJmq24yszzK7Q69duS51ok6BUNz4wxyhCOpXS9XqZ/S160+P98LOc8rm
tyEnQaa5r4pEOTFm1vXh1ciw/gxapbYuXTEu7gmcjvvRobn/+fGIO9cLcFX2v0TfQIvabL5OC4Ge
d1F4bbkQG4LqU29QL5jzrDionf2qx26uF2J5FMWQMZXNps0DJLImzJKlV67TbCnPZuzmtkcyuqp+
Us/zDzbcinEAWCQQyHVZLNcs1ZIfE7WbMlDKuv2ORr/ReLDt3J+hhX60ZyqW9iyySbzDH2SevE5r
Us1fNXVG+LJQ1O7cjkopboteUzWzOyroP7UOPRdfj6aZGCCsIxc3g7n9MEwJhqb6MofA3jK9/iyS
jqIqSVJcYKZCKnkax2YEghAO/Q/aLUgl6bNifhq1leZSW7vlO4VO6dWlnkXC0ium+4GoRH2Fg5mm
BeZoWtUz1/fcv6dTBcraGdJiDUItB/c9ms363iTkVnyndDNouEWptE9JVqJj75SNFgeK3pp4rGGt
eHGho+bvCf0B9OjVglZE67iz8PEIsHs/GXR1wAK7Ht42at8WVE9tmqdxrn4e4JJ8HJB1aj0lVsbn
JG/qCNEZrmR/nUE3VoXrfDQMEiqA26P9xgAL9sXRusoBOIPodJBUdmOeY7qm4NzXdF6Dcl3nxiva
kWYXDpdR6/esy+itEY5MXlOGsRM4seVwHxVhPgTY0aRDABtCzRFkWV0IJnOVwzvRI0X17Kwu/4Yp
gS8Tkqrpl8eb/f6JwfgTirsD0w351G3OPra9cOj9iatKMfnUK3ryV44681ktRhQlZzGfsSc4irt2
EhxpN8quJ4+DU7x9Y+KeZEaI1rouqIuhkmQ2JjpXZrUIepIA/D3LaKOfeWtgeEZ10uGT6HG75K8g
LGXdwRLcn/eXP0Zerb+FE8gQ8XEUG3Z/VkRBiSfhqbIa/TSrh7Z6O6sNxhm6NnUtWsxboqVtFRys
STevGjenD7xfvQ2iigssLFf3vHJQnnsDdbHH33hnguBKCWK4ZGTDRF6xv00QZl6fDMVoXEeuzUto
qU2AtAHcjOlIaX5nJBJzoAL8h1lu5V+T3kKlPMVCZgC7HTS9SD/0aqy+agYR//V4Unfvwi9VPYA6
QsLYeB82k5qUpB71yL3WuvJhZVlv2tR9crsEDcHViI4ehb3hdBprPAjM8K7tq5VmBSwpxecUj5rT
GvemTzCh+W4aGr5ZrEcenHcrKTtrMjMh7gQRuRV5xSkkFqG6gtEL7eJzOPYh+CoFn9O6XJUj+Ym7
GEYORsEOSQReo7tCKy6BkciRFbyKLEnCpxIckfDzUi9OjW51g78uDX57I+4cEbdknL/thrU8EIvb
W2DivV8sSMHDu/meq047Am9T++rQtn6OFtPOLyNo04bYPi9f1VyhB5HFL22fF68v0yacMdDYJ+O8
S8lMbu8CYI97jTPH6p4arcvXwKCHBjEYmsIIqArPkFJLBBw4dyiNQOvH8J+unPRrbw+Ql2Mniz7X
STyBb6i7rINan/dHNa+70I6fSQGGti4IWWr9m+OrOCvPj4IbbAOM8ZOOavNPezT+j7Pzao5bOdf1
X3Gte3gjh13bvgAwQ4KZSpR4g6IoCTl3I/3680D22WdxZopzlstlV8mU2ECjwxfe8JcVyLdRkD6E
Kgb0k6j77X7ydNhq+Gxg+lp383NbLTYYq4Uef4JC0uf39+6pN9poYkD6KD8cbabG8KZ4pZ8RoXYy
74iJ5XXWZnr4/iinthBCJx58m01m6HALEd1VFckKqzqfiqDAC+eC+mrrxx411feHOrWBSOrBhUBb
4SY9iOPsacBxEQB7NGi1mviONRpfW+7tRymr+KkElZBid5T0hK7xDILPpm2ynMkATm0ggHooj200
fl767QfUMLXCKGtxowV84OYJStkAMtgw5hRya0WNcCQ9994nPiSlNHYtKYG5KX6/HXNB1JzQXLcj
Uho3rOuquzQQ/Y/en93fkMuDjUqGRZzC4cSBeNhWM3vNVXIVs7cEglU7hM06TP2O+CL/WCEoIHY5
iawbakM3CKyjbCQ88dwq+wcUTIHQrJnVdAEOKIr13GOM9CBjjFB8IOJJEqjaKpY7D1mc9C520uar
aCyhXK8SYaxg8Zzkx2iaFTG2Uq975Ha9IVAt7MHMWMFkS+JfgdnVoBll1E5N/EXUTv7DlUXxESts
ww1R9lncS93EJyiY+m58Vp0FjMlsTtPrJMzmHLr9xKLfBJCBfmyCDtQM3n4RdRpdp5gwLnPcvr/Q
1GTY16Oh7BtR1Pv3P8tRMEM9hNYctzyqhlyMB0PV5ZL2toIT90KsHQAG8fzBTPMQUsh6YekVKRMy
Yrv3Bz0uXG6jUrGk10k//giFQQm3aC1kEyMkepQ9eXlNOkD/5mOjadpVRiiZBDU9vdt57Kz7dSiq
W4WCxr2wizyyRw8OiTB1+9lDjjc9k8+d2A4Ws45eDTR+nu7gGODista8pRagK3bzGivW+rgkc/ef
zDvpBBwVnYT4MHjOjcERWed6kdKgUZcjENQEcZma/Y0DoUFGuTI0r11eICj+/tyfOOUIRbYLgoRg
I0+/XVu9XvZtn49xBDCZVo8nvHCdvThY7LzeTXmjXom59HZCS+YPGPX+ZRQsX57yA8ElC9w8Wm/4
8i4FyvoewaUlo1Z4WaDkZXVZ9rJFzUorb3qvkrtBTvq+LS39TJfi1NsDyKMf4xGSQYh8+/aLZuel
1mVEgK7bf9nkHO4to1GZege1Pm2ow04rB58EcgpmRz2Ljj5xvmMJyXW2icLwBNvO/1MUz/sublyX
cWRu7F3k8ob6IXfLXAuFXPWHedWVmgyx737m65Sy8ArnW2el5jWIjklDNHk15ktBI/M5jk2ClNrM
kocZdnR7ZpmcOoI8OOcbr/+3KNDbB136ApfrkdC1zvruedZzB7BAvpCHT0YynbnkT2w5sG6Q2+k6
bjnswZZzknlW+oQ0QAfVSqdUWL/sWZXf3l/5J+ae/AmAADBdijWHc1+nWqkqSsMFVKz2Jcpb2ud0
EWKvxqaiBqL7y/QviL30wzZEB4q7R9F/YYi+nfrUi6aiji8GhMTznVPJvjqTGR7LXTAQGFNDB7xF
a+K3TeefFtWqI8UR5wQutSZwzSi1xXapQUjjGU8tpfnoxcv4fdBNxHG5CMSLXmYmDi6eSe3ZqbP2
KnfabPzrC+jNQ+lvFxC+ng5Ol52LWWa/7NGKjx91DIN3nRqvZwK340rENgGgFbjJQEMRXLwdqzNq
p29a1Y1mM5YXUwruKYOc6zuN115WnDYBRAvDZ8tkOJPOFKlkXRZnFvGJHcPBZlLl36oiXGxvH6LN
u7VQ2oEIn+v21rQV+Gh9E1+h2nvOze/UUBvbjA4lOsRHYX4t136xKlZWY4rk1yBGucOqXHxx7ObT
+3vmxM5k4YLV3wjknNgH4YFmUUnLwM5FgzWYuypOmg/rkDpntGRO7EzG2ACRYJePy8OrS+PS6ol6
kaJav6ipyC8n/JoeMqY6CQpP2t/ff60T18BGQdp4/lyFlKTffiuRV8JJ1NqNmgGYsu9MXfZczk4+
f021CsiV2Xjpy9qX8sNcQtENRjRUz22QU6t2I8Xi6IMQALp8Bw+BaLMzdPXkRCh/Ts/05uKLHnPi
wXdHo879mBQg9SHz1SsNib6/BiOwXi0uVidn9s8RHoNEYystcR9vXarD43dZY7SvpGpFXkr5M5Gu
4WvWVOxyDZXjqi3F4yJXJbCQEjpzHf++bw+SAtgS7NlN3wSFwINN42C540xJZ0eu0zrrzpwHc9/h
ker6+qgb4w0il23vG4hBXDaeEX9KhRN/yj1nvVuGIj63hU8Ew3jVbIhkDpGN3Ph2WcSkWGlZxlak
V/2A0RHfx58gPoQ2sih7re3bnVv168v7i/HEHkMi0UFJEGDwMUGaAx2QfFfZUSXt527t6mu4COmZ
ysyJIwNFaTDPcKKxHDrsgZJWlhC8eTWRYXFfqXOHbvgil+/41dnd7v03OjkYIA26LwC8MVo5mMc8
2Ry2F+rRedVENdItV5tBbOgNk/nXo3Uq0OA0aWlv/Z6DT9arlR2X9mxFVHFAZ1St2C+qVZzZISfX
KUErbHKuRUQKD6LmWa2MKV5yK1rNuSt2rlpXKP9UZf4h7rRcBN2q5Tcya/IiwBEyvZMt0Ca/nicc
kWu1QpH5r88wdO/Nb5Tu+VFL23OaYSiXgpWqN+n1SGGp8Sd4d0Wojq4pz1xtp1Yo7BXgFQDejkuL
1CrNeXUHO1Jo7wWCXlKAD3B5JiU6tWog3QK4hVjMVXrwKU1chsa6YRTa+JD1DGsKCrNb9qBv5H8w
fRDUuc82XBRSl28XKFKGrdXWDAUfoPBLb5ojL5+9ME567cxQp+aOpckJ+hs0fRh1plmvrC0E0Uh1
lOpqZDyQjvM5y7YTlwl6K1vxj/4ADo2HJQOPUokLH5wtl1XeD4GVdhzEqxCTv9oLUsca0NQfxEg2
GkfVWmLW3dRFaJgTRa33l+bxZc6TbOC+TUaWaPtgboeEjrmbaVbkAKK6HYtiBFkp7GTEJNqpbvRF
6Ofyh1NDbvCnbSds9aWDlWODWM0SQsRIh6l2CW9pU4SBcrVPsAC7mg15rpp7vFQpDwBL56P+tmU4
uLopoo+V4WZOBIFgDPOqT/bUk6xd3YMofH86Tw5FQQLhuK14fNhdNmbVACFp2VGp2BWsaRXPNiRL
992Qq2coots0vb2MeSt6PkTTDjHsoZAEERiNZgzVIqPtnZ0az+N+EeOLls3mrsgdSqKpGyOd1WHQ
sOTnQXcbHe5ofPK/jd9v26C53+5KNTeUFPiPE804E4GBSPqPOGZp1+oY4wXcadPFavSN9AuclzLf
qNPpDtmac1iFUxPOWUc1DMjKcZo4QpXLLTNxInXQqr0OuSIwjaW81HT69e9/2xN1sA1cyNflbtk4
qtuz/Dlza0AYw/m2I0DXCKgiAKa/lnm6kLS4yqcSBMOFYlXex76f7Wiea+zuJTTNm7VUp+veNboL
mY35B0cW86/3H8109OOvwfJGQAY5QYSHD/exmbu8OpjPKC4Sb3wh/GrNx8kqNSUwFMPp9uZqo2Dm
IFqm38DqESClF2VZ/E1hTdvPKQaerV9bHXJdWQEa0H5sW6Ue2hurMK3igYh/yHZdxa/3x35uMn90
iu4XWDa3+bnUtkj2nQaC9Uaoda7fdB7d3U9WRkbgS4zd3Su9GRPgQovarN/S0hvqwB5MdOMUy1uw
07GNJH8B9NNN4Wgs0rhQHKPSLoWrCSPw2tg2A/S9ZfzLwWarAnEwI8YW0MlO8tthnHokSqGnz+GI
ZjzXkdnIl9JO82IPIh8MV1ohTBckCvoiQe3KSoTEt/QkBuR1l/s010cK94o3lP7Q592VXLIp9jM4
CbOPjD8Cdsgh6Q9u1tBB6YcO8ZmiWLQq0I1sIPYEHu2CNJrH773VjHaQ6alMQ7WT/Ms+i9MHpPM6
eVVknRZfJnGn6jtc7MBtD4k3DV8KaVS6HToUx52Xdeq1ZF+bgxPvWgNg9252swVrCDC0a/kEPMNt
b+Y80+rrKbeWZt+XpATfp6aa1QB4uz0G9aybzS6rJQJRDbKf/aNatkqJzui6PPedVZshTI/yo0CF
XvmOb3dzlzSFoYaw6mtrioZ10FrhSztRzdtywasm6Exjvtm4UaApRmF9d6RuxQ+aPVDtRuGue7Ls
bixC5IUBj2kiBYUFs1pXfZTSUP1Fd0QdMbyK9S/Q+tOfmiE9Ii59nm+qDrLmhd2yfD5AwK1eaHE4
nU+1vkh95GG0r0usK8M9ZK1Z83sNl+4b+jzGnTXa64RalJn/kMiXtl/SpCyXC+rN0w26UU31sHIl
pLsssfTcz8diGXxh2fMVJjljvJ/WZvyCFIzuhYuuTB+02LKuVbVQvngL/0GzeFm4gzOnCuSSxt8a
0jrLV/u4GMNJLCuKCJ5WO54vMyddA2gmzUtFLzcJTLM1HnqKHOO1jfwegoYL7+gblTSWoDU6rLdS
zpfPzlSLFzG4Ug+9KqdzoYLXkddF3FfGRaFkhrzMRln/hGrVTmGNWfj3ypNF5xee1Rt+Szq6X4Wd
vWTIhjxXDj62vq2WSGglyuR9zoZU1eh7FZr0k1HOj0qrEAvmeZsNvmfRnPNlZ2fa3gTY6e2ROcTz
RSEND+c4pseajo5GjpdVdSTwKF8uC6NqYx7SzG5zHF9/iMnVulDT2vmzTBY7DXHocR9s9OPqMbT7
2XAeZy2uzMDIYmnt6a5DV+jNNhVkZ1JTn4wBYb2oLO2kue5hRMRK0NvCWUID2jTAvtQCaVW3Gx6x
Nx3y62lIvRhJjMki8pOGoXxwzLZyrqm3ic+VoM/34i5FiaHnIOP0Vutzzf4y50txSbAKnD5r0gGk
blfOk7iei8SI7x09y/rb3GqdJkBh0rumUy7yXaJ4y23rqfP3MV+pgUEcwHQg1zrzsU0LoT6syDR5
HIVow3CSluarRgukCOCrevOV4Q7meEEjcriZKQTYfomTVuI36L6gIgmUWzxk+QySMh47HBFXSCJ+
bGgjyLM+r58mvBohPJhynaCXU5t7kO1Q3inouseXY9wW405SUUpYdNViIf+WNR/aptbAHS/MWGet
3cehK5rpi5bKuNwlHC/3qxS5A91FUZ/t1u3uEdQVJvKWg6rB7W4ErFbKUouPuvXq+K4QzoODMJoJ
3wdlshutRWXjEQaf+Lr2CvvDSNz+trdZ2/uU+wCwaF+4gWrD0wlQA++WwDZw3wprZA2XJ+yvimWf
GMDZrptVy/CBSeaseUqVQWgXJgz1j6lcamfPt3W9Oy77RQa4nY33bdwkcwAmcJpu28UBioYqjCNC
I+vXAqkIFAD9MluGyjc7NS0DpynHbl8Wup3s25pwmitOk+XO0BHEJyDRmr1V4W4WZMkI+mssdOtV
mrPQ/FrqJQLwZHE+hTwW74JtmO8sZfNhBvnyXVNk9tNxeuOhrNCOgc5Y5z+yoZ9+qIVj52E7JoPj
TzAL1HCSi/mRSnkOMlVbVUgyrL8nLuShCj3ZLN88rYs/jvY8XDdzvfyaXXuma1wu8vNI3s05Uc9C
+Lgfdk+TvpaY5pbK2u/LSqs/O8bQfmtjLftILTnF8KYo2x3KlxqGGNnoPlsFNWMMbuusCGuke37Z
Ln2Bq1hNxybSZN2k4TSm6n3jKkUXoe+c3a3SneygAFEe+2LEZy5AUCr9jPB265CUsKqDXHWqNhLA
P/OQvre93IjGtp5SIEEx5hDSUX1EvOdfk0vHBiUtjKNcyIS3PQLIpm/1FirDpW0lN2ZZt4UPqyVF
p30RfRiPA+eZVTgrpWAhBj4Z8MDHin4LXU6RzGug1Hn2urbxau5IKvASMoU5PI9Jo7VP8+xWX+gt
TgpUpAZRntpKOWlxVlKcSC5tGrk4TTScG4b3PI1L+2riYmPuOIoq9dsyzp21j/tYw6shXVRzJ7q2
vtOdqv9moL7HJT/p4lYqvf6VeoJYA8sY5OwbI/mL3+j8vou2WTI77IYZ2IsvyrV1rxy40gbcsGHs
/aIvM2QhkH1D1Nxu6sdpTWaL0ndVyiAe1DgilHS+2iR7RUCJLf7k1gjZBu7SDf0DIaTO/VJmLaxd
L/eacFGU9bV2RtXyG4nJStgDUSB3dOzFuJqF7uYhXP1F281KOasX+mj1l4MmHCtUmnxMb0rdWT/0
Y9OZF3hIssaBPc1f+hI8ZSCF7sggdb2i5It0JNxFDzQXKJKFWR7xQnuHkdu6XFqoh5LzJ/H6WSQp
b+mBq/1QNdmkBaY9oZ04L0alpHBy49X+UYuh65/eD3uPS6FgTbb6GDKfmz7rQfI6juwGMy20qHIq
MyqUXE6hUAvAjMZCCuQnapxcD0hC3+TS0bozCdiJ1AOZKASyiDJBqB0m8bDF1ZIbTYu80tuCtCR7
gA1c+a2dn9MmOTEU4EVqvSik0w07zPU4kKtSEZzFCFdPYUIcFThxPFwuov3Lij+8EIL4FHVMjery
YQbbGGrSpFNnRfVgWLsYbfV9MlXJ4/tf7kQNYBNUo3CrU6U66uw2opKqbCYrAkOsrD5EmPbLzJn0
0Yinfm8jHfz6/oCnZhBgK+kbRHEI1QfZ6mj2TTWVHoBM4sqdNgr9ZqodlLzK4pyu6IlVuQm6w+fA
ugAXq4N66jxCFMR20OToabRut6IpvYvbJa4vRawMF6jxufgcianmbmy19JwTx/HUbu2JbUVSGUC7
4eBNq2LI6qRpAISKxNw7ahZf6yXYWtMb1RAxveVMTZf090TuiQky1UCUUADNHWzDijB/HV1dR2Iw
VV5aBA5jvBt4Ct9ee6MM+l6qRSDqcRwDu3LV1S+GYbjpYkMFl1XjArhbEmi3uJhgDs1z5+6LPuCB
5Of0OHLfTNSxC3uVO5WrwmiwIupU72Ux+hV9tk2iKiydIsHQ1tTFk5mMyvw01Z1eBK1ZW19HtTA5
qJSsANi8tjbCzTFBm4qqeI4DewWjZu1FS9w0IipDMtBmyq7QPRFf8Vvi9bo1t5OeyF7rw7SlM1Mg
gju59zG4k+XD0DlutlPGqnUv5q5MH/pWXcznXjNmAyMrHZ10AkotCVoKfijCpFxwSVi2nlL5KgS1
+MJO+onkKNaGD543NJu+9OaWdZdXmpwvgVroCHxk9UybpasUO1BVEcvQzAwENd1cVbQLyshzEY5K
Ytn7zJu1OiQIqiVCLXbXXHazQ8id6Hre3o22hpAHbIYu/+ygM6f4Lhqr2TW85a7dOa3ZIjqETTjW
XAb0j88mKfz9OoOxD3JbGDJoZb6uQWKgIO/bA/gGaj6L+jBX7ljeAue2Pq6WlzdB6sFa3Y1polU7
zUsa7L4RfgdUTnPAvGzHZn2Z51X7EqPsw1VctW1yo2jOUPv0t7h7zKqp0FXJqqy/AMfXPUhvg26h
SFJ5xEn6vP1FlBh3OlY4cDwpdqf+EiurSxcwaZWdGPtMBA6SUdQqpJUPQd16w6NiuBU3A/eY2Cui
Yw6ColmMT3VrlzLxK8+ehC8KWXZ3VZx1/a987esnW81s0gfLXNzrTHOTG2REsY0klypkAHInvur6
AptXr1ZcFCjVshluqkkfrMtFsUlcoGpXX7y67GxoHLrFPgAE8DRO0r5q21n3LoZFyyFXV8lyJUqr
b/w2s+LxYqpybQ2F7ZZfZQbrDyHC0Uz9ci6Mj9JqvW+kOfnH2ev064RGpBLI1KrKm9YFJev3Ta14
lzDk5W1pLtAtp2J18kvk8oc4GAoaBXtR5gQOFWDkJsRzU7Y+W1VFb6nT3bsiRdMIUHKNltjQJXUb
2GPVvJgmbnlswdJ7NZMqndg3a2vuCLZU+pFJAj0FXQJtDXSIMBaqic34Qaq1WdyoJRIN8BiX+Mms
qrVChd/NvhIjOmVgl9b6yaMs/mtcO3XddUk5fyrWuZUXCnRzgSy5sf3OfM6KfdGP9odkFRtjQ3UE
haDaqu/asewaGp+W8YMUYFVul8mTH6caZVd/hOKs7ko36wpoPIvjXMSuzCj3VFhT7BuwGj+V0m4X
GC4ABf3RqIwKUwFr+YDkXVcHKTVG3TewMagir637i2yoPC8QKHI3gbp4iRoQwlf19ZwBVEN3S834
WFJAPF49aTR+qhjxLiva2PNVxe6KPRmdQXaHmzQfVbH2xpRKuhtaPF9LfZR5QONhrmAEt7S0nUZM
n8asd2lxevrwKe8bRw+BFdh2oFlkX3SeSpybMY36mgyJqV9YXTKHcT62yI/RxUkDkQxqVPTGPO6q
vldkUCygm6JZT3Aj0MY4fyDntp8rXab9mSviuKuCqB/ceirVQLm4Jd4WTksNljnCLEa0biUUWsFD
qI+Jd64+u/2atxVphgGwxaVH7f1ICkZzapKSLjcjkLEy9ydrGO69Oq979vNU/6SrXt8vQ21dFCni
or5n5629cUh1pBON/Nv7AcdxFAB4FjFTFck/QtPDd3ZXDKYdaiARFkfNjReTnyq6Lq+o+zmPlPhy
dBQ96btmVVy8P/KpAADI3G/EyYnOnCi7QXeGwYiGXncfZzlr5BhLtTelW99NWqyc6ZmdfNPNAxqY
Fiqih6GVmaJuOLWdEW2hnt94ogndzsj2Zdw8x15lfyVFqqhV9uP+/Rc9jumQTieg24DmUG0OA3Al
HyElGrYe2WWyIoFlyXDWC5eqlrqcGeo4xGEoylcIoMHbwK7w7QqmtFHkuZUYEXCHNSyrIbkVHGb3
iHPn+8Kg5Tnajh28/34nts1mNUm0Sl0fyP428X/qN4z2MjRyzdVImF0XeTJ+tRb1nH3BidUCDYXp
w4YR96XDPm47pk2GwL4azZqwu8CVU/Udm11xi9a71+0GN7POMFpPfDZWC9Qd/guG6BDTmtkSAfTE
WKOl4ARVrTRDRqnO9lJxqzOIleMe2WbcDFLDIw6m2Hvw2bBe1MfGklqEN8i6W3tb/75Ji13AaTOv
ehQZAvK7HvEBSZaPfOqZE+nE3CITZaN+geoD+IqD4bO0KJ2Sdk00ogK360cgvIWdx4Slax7IyfwP
NgS4lC0M/y24cYjPqQo6YZVQ12jUezVo16JBBjIbI8sayzMgsGNxPMADLM4NesMEc6y/XZy9ZU+1
JW01quKGna0qzvCyydd3vjal/atX4pWDMJZRt36ee0oekPLNAqZor91J0RVQHR11xCZ59uq/nFzy
aGSVCAduLfbDaTA7MdiS2Atp0sz60BvG8l0b57wIJ7c1X1uNwsmZnXrieOCkBxeF8BkOJ4edwa6E
5Wc7BaQM0BbRqA5zuKwGhoxWK68288NAQlt9/3Q43kZUNjcS2ZbnWSjlvf0AjVfPmrWuRmTFjdhp
U01PaaLN4CEK+NeHYiSQxVRbcDI+POHBUdpZXHKjaLUV012bZHmBWoy97AqJUMCZyTw+9jjyoL6R
rXMwwUt7+2LoqmMEp7h6tI7g6akd2rerMK0zR8PxJwPFBgYVDhpAK8Bsb0fJMeXsyi5RkTVSs9ve
IsbN9Mq+sRboxKOqtsFilNrL+9/s1KtB+ANDiGkXWrMHg6IjGTtmpqoRBoHV9WB2RdR48pxo3KlX
Y3eCUaTCsgG73r6aC41GN3GNjCARufc6MAeabGJ4KIrE/NR1nhr7SwpS9UwccGpYDjkAOqwQB0uP
t8MKjp5szaQaaUarPipZjmBNaWX7kSaYGWgF9ASig3zszox7Ak0DKYUJZTMgTsaieTswC0k3R3hM
EeVrZ6PA9HRmy95dn1DUB1PTTb0VhwMh6L7NZmTBNFFVYVEPzjk7l+M9yZNAzqE/v3nRH943ioB/
olUdEeiyFvuYgnakq4O107rhHIboxFAIlVCl2yKD46utdoTIqq09Y3btXZy54q7QBIoltaLv/uqi
/X2l2CCwMA/kank7vdDNhmbAyCTS6Qt0oRJb9MOsptLO7MjjzQHpdrOQ3UAtHDYHy1af0zKrMHaJ
rDlvbsD61+Ey6uqZs+xEtEowABESUhsI1sO3oZZZK1ZrqpE9cxHApoFes5+XPNf3bt61Y2AJmX9f
qKDRSh7q4tzm/A2nPMhSsNbZqoM658DRGoGcYcrEXjSiOsqQ/oBcMuyVoibnp/NYtmS0y6T6QNL1
DwhY0CaHJ2q+ohHnffXs1nhVi3n6GmOLjjUPvdY72VGyD+Z0kxOf6F4+F8akjy+6Jqkn9bTvfVUC
o40MBA7uDRKilyJ1rW+tnqVdiNG6MgTO4Mjn3srXa2MohIJ2HRyPsF2o2JzZrCdCIkC724W1CRkf
2d9YudsMBWC/yMDYgFrbjDi5ktD3JdUO4JnJy/cX7+E2gRLmbg0ClY++wb+2n/8phh4qQ69dG3Ke
HNOexhmdelMp20Cp0jY6M9ThWL/5tUCDARCCUufQeTsWgmKVS1Fy5hzK6fgNFPTuSsWZ9bu1AEgf
eP0srlFcwKxASbL0G1eu0vjW6Jn3RCvuzbyCefHhkqGuJ2iB60E+NX3zNTfjxbnrgAQHPdjklznG
HP5Hb5XejTqJQZ19t0ttm8LRZCFoOFpaESJkYaX3QzpbdM37VjbBvHlsBUlpxwl0c0f9ti7eipsh
KqJiP5cqSql62/VzqAx2OQTKxr7y8RuDYq2ufZdcylmdnyxFT0HNVjYvKCrXTcI0n9r6YZqmYW/N
YlzuzLiikDEg9epdmpOXGQ+dnuRcr8lYoHlCkNpGlPiy5KKhPmJfgtNZcO9zKft+fv+LHN5IfBDu
BY3eDG61x3RJJFZKhX0ho8xtXQQgUFu7MOJYltcj3ffxkqqj/tVr0jk5xww+upMYekOmb1R3IibA
Ym/XAuYpuqko9hgZbp8UgZu2uCqlU5M8q03hjEGKg4hyZQsUpiNNKNoXdisK51W5gpb/y7NA4MZW
U2ntAG3dtuSftoAjc1DxVN+jYYjHsEFSwc+13H71TBANdlu1gekMyZnD/PcL/vmYYwJo74CUAzMH
1vsQSYtxAIW/tpHRBE5uJEW3vXutoi6H6NuEyFluzlSD0yVu1NtqTiBSdEkn7FDJ2wHMjpbk52QC
j7cn/A3uF/pbBEX879t5SOssz1CvXCKzbrz7RCp55KqTEa7dUJw55Q6vMgdWE3pNLAAyAv0I31vC
IiX5nVZaQDK/NEVVXrXA7y7e/7CnRkE/Bpg7el3IgR/UB6rCW2NFH9VoLWUVpmsB+7gvz/FNTixl
gzrWb28eJu8ItG8h+jS5BUd2hiH6pjSuohPoDjunk1qoF5tVPXSbJuuuPaWz77S6ns4c4sf7mCeg
hkb1EL0MOr5vv1wzDeB2zEWN5FTGlyDusssOQu4+c2InKox+CRo7Wc8ECkcZ7vYRqbuwg1E/JZ08
iHuMEcG7ckJsEVtL8Dl67GBTq8BxTveyntVobIvOpGdBuVfTlwFpPlPtrsHbpQLVP3ozqZMoDjhJ
dFPOPNsRPf/3s6G0AMmBu+boWisTD+2OVKxRqZX6dZNP9tZMcrvvzoprDaCWsZpRi6NxEw5b0wJM
kLfWkTr2ZhoAuU7qAFQoElFLO9WZD7ep0i97QbQRKALrTN9G9KsPDEGeEsTpZD8ZxmDPft8iRRNK
vRsebJLsOVABcXzDY3ho0dnuRhooVPZfJnb//Vylee/HWzjj96Kral9N1OkXthYZtVDh5JlvCdoF
fgnO/sFE1f6bKkV7zsjqMODbpgreAAoyfKZjcVDTbuPME8Ma9ZYW36lW7dxUeYKrhrkW3o8aVN4v
PI1lv3ea3v70/g49cQpShqYmgzwApdij2BlGmT6wf9YI8G7W7JxFt34VCVoVvllUzryBreL7Lpd5
GQwcjnW4BRFPpZjxctBMQbX8/Qfacue3p7Kho1hBrXYLiMjV3u4k3JVQrOuEGnFgTwpNliUfkcfC
n00zEJL2RVrQG9JAfFXhYhoZEaWqGGey4BMHMXr0BOAcXtTpD6+G2VTqJF76KWqbPgfSoC47VSni
jwSC7Zkj8sTJgQIo8RjFfYLlQ5qnOcQxwf46Rys9mvtOFLSaq64NpqRVr2pO/rAq8vJfk/xfr/N/
Jz+bh3/N5/DP/+HPr0279Bk77eCP/7wff/ZC9j//dvvSDn/jQPjxIrKm/p/tl/zvP3r7K/55m70C
pWl+icO/9eYfMdK/nyR8ES9v/rCrRSaWR/mzXz78HGQpfg/AM29/8//3h3/7+fu3fFran//447WR
tdh+W8LD//HvH0U//vHHbwLkf/359//7h3cvFf/u9qUUrIp//ar//fs/XwbBPzX/vqm2cKySspOW
b0Y8089//0TbonVidgBLGqn8H3+rm16k//jDsP8O+ZMLfOOdQp3ZqgtUv3//yPo75WQOQQj6Okk3
h+X/fa433+r/fbu/1bJ6aOjsDP/4g6He7BF+PwclhUMTuhaXHrno2z2iTkmlJAUyPBayMZnr7PTJ
DKUVI4crH2syxGx5EYbxoJUva/rgys+yuRAgjO0lfVRlfoFcXTDnN5UodsPwcYoBiQ2XvfqFY+IS
UVE/q7QdrjVBjyRsvF662uOqCxrCX9f21safZht6aj/p84XQimC8VtpXAHuestNwzvlsz4C5L5z+
U1MR6jsBBOlIJJ1vtGDRpB9vvnXN5dqVQKoviPWDMu2vGv4vpwT+kUUA2sJeB5Pc5X7W/yw5aHqr
8NXhAcl1dDp+ms2DDfec1vfHsf4/zJ3HktxItm2/yMugxRQiIlJrOYElU0Arh3R8/VtRVa+NzO7b
vDW7ZmU1IZmRAeHu55y91y6isvvaFhuCz7Pq6oDmxg89UVejpk6EyZS+NIMlPUjbvCi1epcLGaz1
s1f+YKKB2jYN3dwJxGQEeDIjPQnbxY+lMtk23o2uO2/tOy0x9tn8hpPk0fbSeE2Wna02+n5Le6iT
R6ZnO71LdzXGubTPYtdMd3DBAXHMXMRxt5DW0aYmGL08Kt3usLQq0lcAufV+zoLOvVH5q9WDz1ix
Cb9M6VnWs+24IkAmFip5Wed9aPopcUKwEpL32ggIbgps41Bpn/r27m33wn/THQJZpRnrNco49cPe
EPmh9vKT7H7ysrh0D7ZMY2ZEe21Q4eo+E3d/wtg4nLolFrj3J3u8QAoYVvo+abM4KxDq6xF6gDDd
SobA09XacMktOL7DyjwJyk1m7tWMBtphcNDNsbt2l6bWQKaMdKONOUPHGS3LRZDu5PVx1r81VQqc
g0cnt0LtDC3VaZ4N+2IbwmEqolnlZ51mhFt7h0J4LT4amtIkZoaNu0TWeLJ6ViDlq7bmaPhxQdqw
6PFlicbh/pp7sqwCx65iqOHIerOg4UdBCjxxsLy0WkQPf28tLqqI+cxNIbQnBNo2+X7zrjo40qYb
p/mC3L86TZ3HeX7pto5S56Jir5mQMTe8CcdPTG2Av1PYNkVYNy8YLLhMPKnmCdpPd4WELRXukDXq
edu8zgxTXKqzJoMNlSImgdC2xG7ozZ2Vb4eGU1jtkwoAcGjT1ygf16gx3+syPzT1kgaIbqOqSSEM
qF2PscBZ1oi2HvLLa0fyxbXzWb/ryvWq/l3j/ptX5+8FBiggADT3eHj/VojQOzX8DD5gYFRfCKE5
ez2U4MyWpN45SwRYJDXNwBd6tEnv3OqLE+WioZmzmPPcTiTLvq2S3ep0u9nUd3PqBKl1XSfZjkYh
/8wNO/1Hs95iG9y8aPwkVznM+Td6H+o+uBJVRRricnY9CeLTmM/a7Hbrd60rwhqZgPJQPy84hcxX
oswMk+aC9uiLNoZlhf4jC2ePd7wPvO3csT4yDnFFI86c4ayv26gaTors7UglIudlLvdiua/4JRpv
CDlEE6BAR+K2HlVor7/Z6L+d1v/9on6rcidXAZazuKhb9aCN5bXVFoi1kHatJeLkV9XpWHufHcTM
3l5XMlb973KLvnX2/voVkB1Q89GVPaZy/LpxNLMQ3jKUWN50NzbpnqgsLNcoHa6rLCqcH5sZEN24
ZW5sy1jzQtu4tZyTRjz3mOiITGuvWCo041HLz3nrhcJZh6pnX/lR6eQIhw8dTRcx/WaS92tH7s/f
mq4AbKc/q1XP+FZF6jwx+Z/iEQD401hFkwaG1T1X5e8Kql8P4v//g+g0EhbIdML/fofSqZq0pZ4C
3jKjigjPrNPQW/e5d0j73xRIOJ2/7+I6hwSKbJ/BPRrM7824xdNWYSTZFPTiHD7ZrZvo6EKWQ1q3
h9mZo8aCGutngV6Yz0uH/sg299hgyza2ieool4vKdYOx2Rh3qeIB7nigl9UuLZqAPtqTloooZZ/P
BIYODSBS094VaR0t5mPGy7vk44eQTcz6j3C7P8mZOKJhDDsEVl16uQzvupXvR1thUYoGb7lYHXm6
XlnaDfRxnAoySNWNzPSA/krkO1/KNkNp+mHKiykYcXgUVujOacz5oZ90r/hbT1ptPV+rMbAYmi3L
GruyOhjpY+UwfMz6k06mEbjdQ1rFxfZVi+u0HE5ltvcGSNmegX1ujcb5Uj/CfIcgrY0oRyPDAJ3m
IjTd5F6rjm00SraD29y06OtNt9stWIkQ7QWSy+C+zKncLd2TsB+P27Ary72tnrA6BSZukKTeDn4m
w9m66xDe5jmWfO1iWSd04h+6dl56fYShC6HUvSrysK8+lFeT6BA7Bezkacb19OXpHy6XwNRiGBPh
0rxNJXJF98rVb4v6ah4PTJ/K8RZKOUvVxq1/SnFraf2fO0DdPo2TH/UejGKcEpPocJKcL3pkwgEQ
agjwxgSVN2HNV3hXVQTUDguKG0N/CkbvtERQNbT0q1sVCGcJLSSslsZX94NxW4OeUey41fdeNe6z
FNYgw2eAywvaVOuAkSYaxiIsWrJFuHRlF5A+ikBs4pF6N3re+0o/2/S41bE75odM7tOK/m+i7131
XtCoLzjwEM8btTjrUva+SYZYKWgERC0eN5wMAR/XZDjGpXUCMSzw5SPzp9PFOTWGfWPuh8wGwlwG
ifOoJ2k8T/3Bda7HyWIpdw/HLdUEfFDTMeg4yIhGHjTRhJizQt+5tPOPZEpu1jIGu8E7M+559HZA
i2vjGX9LYNj8syk9mKu1T20vnO2zGRdCqbJTG4KrjeRy8RzMgMeWMqBqpsjNcLsZ9l1lPsz2fGFa
UwCd4lTv9njPPPJ/e8AmQ2qGdANhbiEjzIM6uS35Jp64zhI91KebfnpfVpPT1wLiAKGwdjorjgRJ
HizubvGG0wFWGtaRyKi/psXhPOLEXmvcNhaij2450euEpvdXqx2c8baTc1CYEUKloxcrWLABlaiJ
/PQ5nxee1SKqfBG0rXGS+dcc/xbvc3NqWruc6/yQWNDY0B9772qy9cjeDiYnrppmCWBrNmqBGfZp
Wu9p452IY1LDkt2VlRFscxpiaQylcZVoAgGuPEzDu2i5X9bzMuF69RmTLMtplqR3xyPlUgzx5Ddx
PcwB2c27rHtvhifIlweDs6YqryxH243Ti5ZnDxai4G3QQqdPY8535nAQycVAaJ/3OCNZ2iRA5PTL
6DhqMn3RcjcEr+t5LWrJneJAqkYtaG1qi9ohT83lUb2uSt4XnEqmut04jnrTk2tcQBMNhvkJs0Bg
5TyXOtgJCz4MEwwctEx5ngHVDSKGcR6oeYoyMCPNHCRi3OGq1Q9lhpzZio3ssRfZaYoGWLXlo7/M
8ZJUIQqk+FhKkLhz5bpp7ECZALOz7+s6sJsxNlWDwNeK6qyKRJVDjT8y1YerXvfC1FkPhU8GFDZ5
ybmFNpnj8BrL1xTOlV/3J9ytYF0ep+JBb74azkqCtrTtVBH9kxMgImFePA6uFm+tHhV31fphU/b0
7XRY646PvqXJv8cNepqRhWpjr9QyeSOG277cThKktY2bBY60Qic/5NsS6SRUpRMyGLJfgMPFXnPH
1jDQXqzG6h6bOHzH/VadzN5ZL94Qdfz5q4ztCOLxGtJt5FKvpKmKHQxsopUcq4bAst+XxQ49nddW
k5HJ0zpqoVo7bNUGnT+x40HaZZxqU/JHJvahksrWkxgDbZIe3Cdb3REIFHkk5qEZOi28D53WIEve
lOhnbOx7plUBwuKgD90f3nY6+4cFXHFpX0DJOUvGh1I70JoNZrkv58OsvSwwHMrxvM8lJVhzYltX
wt6vRlguN1JE+XxItX2XnFrjubneKRItEtJkDb7BuSu7yBjrkP7VYei1aBCfw/qcUHtx9vHtiuhZ
g7XgrCvtoHD2S/+6NY9EPwRdTVC4LF5F0gez3b8yEsGMSdzKY98OkYf2n9P9bljvpZue54pCgocW
f2egFRjGkO9O61Vpq2hZptCFa6c691JQf49Lv9syRq1z++rlh3I2CN/rz8aliKttZ1HDlnGqrfd6
e9I6l3P5MruvulE96NIJLf2rxr+gtl1X4NrKTITbPKfbLsuSYAOWtWVGtL2uswzLbZc06DQTJkMn
5rQFIolpsgcT7jiLXhxWL+WygJesRISL+TcbN6zA/4AxI1otdm0e1XUCxE3piqy1mKNVZ5MxeEfl
uCMTOHRnhnX6KTG7kd3t69E8zPrD5ls3mLaxL2W8LOW+RMu1HlPKfPHUs9QvLVgJyqusu1uH82nq
A9enY5t053p1N7Arj2jBvSWLffeZ4v7ShDnR9A/J+imEuhzM+kSgIWdGgiW3/NJyO+jHjoINzlBM
V4Ib8yJMRolEiTZ0G+1qDSEIXPg1QcIrC3E5RXZCOX+/4E2ra5v2ArxJk3qFx7pzZvRjdnj8/p6i
PsrSQLcaTNBj2PbpfmqK+7ztWU2Om1x5CiMs8hGEANqPi1XEjoYt04hQPYUrFguuj7Yl5K9kQVGz
jnB1Tb4hOnw29+bCMLrYybK4YoupZjsQM/t5V6FpqaNGO2R1cTpqVlAiIi+zPFYVJ7n2bG7YfFsC
2y0OJ0uocjuE53QpeJcz+ipj8tWvBCobFSlcSWS716vPrEgGHi4TkhcCx4Thse1TxIkuLR/cqvsa
87PX2kQZbOcmFb9Iik+8gOE8e0FZd3tpdgdrqHa15l1mx1OKOVwV+fqALCfKrYOOFlgNc9RVPD1a
d2GlbQS5i6K9jcrpcU0wvA9F7BCysxXBLMzIKdbLquTYCdm1G69qLFNTLeP1WLWuzZtR9JeTTE8M
iaqvzsaoRDZQTx8DS+bsVKfTrJ+kuHE9a6FcleHaX28qj4e62BWMV3wOoplPQZ/GrlN/mG62m1n2
+0an6fI6rOvOWMF8cx/byo4SMhRVrYekYxAJx+9k1+EsdizGo3Zmalu0ijVIRb6znJfau5ugxmOh
ZqF95mkGs4NZZW/hLCnGLCqFE5VpFlXJKzpeTp71wVKUyu0WLe2jNLZdY3K/24eteaAoMLphp232
zoJZns872b2llbtv5ot6E8+pLE8nSz/ri+fUe65LjpSYehZ1YR5hGZAlrsQiLxdzONnGfp8by54m
nG1VpzNHp7rJb/9s9P+jHjQtQP773kz+pQH9P7acf/lb+8/22NYdvv+o/4t9aY927f/cl77+lNMv
benjX/+rLS0c7w9GNGQqo2G3YA0e6/u/+tLC0/9gbsLMAt0KHEdkBf9qTAvtD5QlTNaxZZLrCwtH
4w//bk0L3fsDKR+5gijUocUZiBn/QW+axvjP05ujjoUBKDJT9AyaBhHx1wbDEaAgUlkcsZx4irrW
3vaOXia/0Wf/Wqc7f32KT5vdRIOJTur4W/ykFwCDCqwEO11MdMqtKLw9BpS3bHUvLDARUV7O18Js
v366C3934X/uuh976j/Npf78TMRlx7mAh0nE+Kb5bLyuaeCEiwhum800KBG3qTcl5/aATWyeyfxs
DOM3OtNjm+37Z9LoPzoW4FT/21x7GctUQZRE5yTyJ52O3Gk1pBuHDPN3rLT/dEW9IyTpaILhIfrW
+dBbO3dT4K6RWoflsW00EZmpVl0uKcQH1ST6wUTIs1N1U/1Ok/T9O/5JamQsgruGiZ/27V76W0GO
kkWiw1x42D/h/uh3dYumIALFkk2/uaL/9nzy7tikOP0Z7Gcwmf71ybFxeGOIoLYicdIOwYzMu5ow
+sN/f1b+46fwSdBAdYJsvrfZRgroqiocGZPTllx4Dc01kbE3/7NPIegWrTM26D9nlIhnfv0u6NZN
+EQJdeLYqGt/JtHa0J3mN1fs+zN4/BSOF0cQrmGz8Hz7FOy/1kDjnpJupDuIpnK5a80EUyCgoN90
SL9fNj4KG8IR406uF8rg40P602sNoW+0IbMMsUKrHmLAgEHIAOk3A+b/8CkQu5GJc93QpNvfvpBU
IFi9vBvibuFgiuKKgYTafmda+Y+fcuxa4h9HpHFccX/+LpXEJYtYbYgXQVeBgwSd1clr/+EjwMLA
Wn8cVbOwI536tigpu7B6Soo1RjNdHIqkWxnfjILoqf/+qB1fi58XIsfDIYbkHVUozjXXOQ4kf7oz
3AQ5T36vxS7GgZjT4XAwhFa+pJZHJ8Mrreb6v3/gd1nCURdOwJuFzpJnlnHn942kbpuJ06IW5wMy
q6o/op90Ue7gFRanKCbeUqv299uY6bHK7OHMsKr8HPTr72xV9GSPH/Xzl0fiz/PC7ojwFxn+94Du
Aa7P7GLkipfUsNyQ+TgoCTFvlI1dgSsYKWOH6xy7c2EZu2Poc/2YdFXq3WCCTtVeVEv6qTTOu6dG
1a/DRb8uy/ZsG6x112SN0kP0B0FwIl0MYD3BtCxujrDSkLdiLQvGXdJZ0rBurU0eKrSM14NeLvOO
6DJ5rrUzR0WAr3ivfaMr7wlysepD5gyusc/TccqRVeZeFs21Y5CJMU6OG2lEjwxxP+c+vd1lUR9D
Igus0BiqrOcUKTi5cJlT52da2lvl7WKLQZ0NdBfPpsJesIe6I6nSKcA87Oaq29SlXm5tKc4Msxy9
c9eCJBql5MWet3m70bIkjJ6sDVtrHzzPz4cw14YOJzKRpnFhFflZ0ShJLy4ty/sldz2ckUmqzpPR
1LqPhnkwtJ/p+Mo6Ze4WYTUnmIc2ODkIOslbZnxdjbSBR/LyjNhcJvcJappFmW6M0osF7HdYM3pm
ehxnB/u6tCqHYlMKCwayJrzA3KayIOt0tHatGI7jvhQ/anSMNmpw1Bo2zSNLYOJvdGNbYyag7q1W
Y+YMhvX4U9A7ezIWfO8vCDi0wzQrb9BVQQh4L8Z+2cK8zqY0trU1fc30wb/1zA6aerZQKuiFmmey
P0rcsbiZtWWvlQaFcV7oy3ozdN3yAgNz/aKcZmeerPR56i35lmsag/QaChwMlzadGKImq/NsEfZC
WGzio6LqILSdO9L3y8AQnrhCutC9l3NnZgdIOdq2Gx3i00JwZy6BSkUxnKYyY1A/ug4PY9LyWBM0
lw07U7UUhbNht4FIXe1S9o58xKZq2ntEwOijGpl32IuLxN/PXeaYzIg6kssTdgo76NYZys88ZvVe
wDx5ZTDdPQuyhJ4Ws1ur+tqbHUTXN7g+hu1i8vV2muLRNZp9nhxRLXlm+LfcMsOKYLiKPMYlgmCr
8Vf/0SkZYMS1GOil5wvK9TNPjHO1l66zNZiwywn/7Ohhj0bV2+tRMg2Nh7bGdq+sMrFod0grF4wc
lbGdp1la6Bez1MsxeYExJa/SdF3o/lup87EZVXffjUe18rCNqxZ4UF4FgQn9/CqWyRYxqAyG+W1B
SUooNnijZF6aOxS1fQX7OemuaMyOHIpHAlhIrkuZIet6Nt8jf2V4Jr3Cvy+zpbJPAIyWl5msLZLb
a4tOQlU1fXlhLp71Ira5T8DXwfFBzJghEhN4Bk2852PhhNMGozbKmsy+MOpa/3TzjuHmZLmAIhzD
qEI/c5Xa2bocBQ7wltY5aisQeRcEQgJi9HCPb4Ge6O6yM1qS7kRu5D4EjGauUF4JGsk0SEyA0qxX
OC9d/Jd+JmjEYocip6/WGoWmoBHj12IBBQwVi0wRa43tz6eZ7c7n8yx7dYpTlj6/sQi5ogmR6YdC
GUh6D2nq1gXMh+xHy1amgmb0kEUoe7U/J2uuH01pDeleTob1AgQrey1tLX/c9NF8qUhXxDGfEgMT
qrQ+sq6ydL2r/FnHXlOI6kTbqPb3nio4W2B9r5rYVuAWaVq51ku1YMFbVN/eehk+2sjUkrEPWlrK
c5Bmm820Z5gri3aJwZzJBIpx3sJfmyHAlX4ScIW199Ya+j6e0pqXB2AcPc6E7iXt3HxwvijQCPtp
5NxXh8RSGI1qO3X7E3ue6HJVLsecuc76p2pwC2IV3KVeafBZ7afMJ4KHyoqht6l8/cVGfv1cy3IF
d8UJowtKASEmnJAvtKwfSPcZjJcWRKlutvY8yy7tBb9f3zZtATBZGSPER5tp1XA2mZq69ZrS+/Kb
/shHsDgFoMbJN0aHc9X9wLdnf4iiFIhdyBC9MfrRTsMFSU0WEDcMX3BmD4pJpRkmGuBzdo0TU4K9
WN1NBm3ZFn6wIJ1kajuIPLTAbuW8G9PEHKDwsbW2iV7eJTzzAJ4KQ8z7XELGgJvXTvVZp1vlFd3M
3N6PptN6ocoqKGlJJqF6Zrk5R5hJ2507uvkxlTLvjWsS1O0b0+6WywpK9vu4zt11IaTH6K9TDLw2
JeXb0miS8Qv5nvfLuqlnyKIjxO3E4NGvGTV8pOxB6qTSFOODIqk7SMMKit1OWZ0uwwaRyxToMGAG
Bm6bJQN3zIrruWpK7ag91m+0rcs6uviIjXcY70fQLm3R3bZr1g+BoWXIcRNi37/8fvMZwg2tBb3B
E+p8mMzZ3RkUfTfGOIMYMRKfxjviVmUfHCvrnrx8bZdgxT7GOA/e0mPVNlBk4He7CK2Uqb4sQGV2
NDVTK8+tpk6Mg3AqPw26jTS5yJEayRxOCxn1bKByufWqjFdbScc91VfhECGTqeZKH0vCYGqA5De+
CboyrMfKdC76ykSXREobDmFwdPNZPfli5L5kDN7Y4qDBjZN2IV1Xh+kAROGBNQf9FRu7f1ksTJbI
uJ+dz16juVR1cvh0zGMSeKWqQu3TNpnu5gl/QZCRv15egHejrdbKpPXpzS7iVZKp+DxpIDFDZeEd
SszcurL6tbRjXFLsLF5WkXQ2s08RDG8I3jFdvipHaVPkrNaYcEFH68kxWuN905L2MFUWDfiuNIB+
gojNw03m4gpWmjMEbm5mnxZH+CuOAdoPC7cA+a38bBLTDR6HqEss7Yc+WPp1l4/9J2c760gXsccH
OvxVA6xQGy6MtBtkPHoepvx+ZvpKo9YybwhWEfeAfWrYXMbSnU/S3SoM19n8Y6u9pUfAvPCSDVDC
TpJ+ZFC5uiMHv9KzimAcIddwJtankyadDVBGRlLeUmDCDIIYYd3BVEManSQblvKF4FaOT44g4wpp
iN1EXTfXVYAeuF8CZ/ELKAxHDGc+0N8IvLXgeXUTz7uuXFY4ZlqtQ3Ka5Zf3BW7eKix1q/pRG8T3
kvE76NeguAhzKDcz8aDrLRuN7KLIC4Q5qtGibRmGh7GvvQtpYfTa96IH90h7U+/vJ6iwQ1jUWjKR
1d0dO9IABRRgnWR24L8OBhkrs6gyDrLABmNr9ml6j5mXEfALRKqO7HbwmeJZYrJjOTldxritpcXu
j0CXOHhg2cF2NqyPKVKA0UA0nvQ1khc8AUen5wJYbjMb+2X0Ru1q3GCaMykoOIipSfICcPXFD03r
eisQ6PUeyNrxb6pR12v0RXozRIg+52u3TvUktmk7zYwlS3C3xFvIWCZ5VeyabM1axtBbOqExKDtB
xVnqGoyUub3wLGc1ItPT5TvRnugjHfBJKO9sJdhRF3cz2N19wHxe59cfvTtPWzh3lvXR5unmhH0P
YD9oPY5R8eAsqEEcV2BYt2BMwEyFhaRh8h5GCguUIGpX9r17y3kOWG7SN/nDTHXQx62Hbdpq62QN
jHRlUtlsZfMuoQKeC+y5bVTYCDWY8rXZJxK05mpu5fCs4SJ74KrVn33e9UaYFgmKOcvNuh/bkMnb
1E8SB11+xjk4rxr/tW1p2qG6kgMzImX6l1Q/DEF8YIOwHnP4xsAEV1eBX1rrIUrMUWOcqQ3Nwwyc
416DOaiYhvXuY1J71ceaYIUOpjYFO0FCAQRDnADVSWorh2WzWvgeOWvThTFJBlMg+Ny7rs/Qq3Si
xwtii7zajtTX5lWX1sK4ZFoRXVtAA7xg0Cv/R4XEd0IaMzMYaotpfeD90krOOc36leEHgNHib8Mb
BNHFC02qN5bYEjv/ru+X4tyUbs1KWa6ozJQo1Fs3Ld58jIKeXrbek89uhhgTrI6hPtJV68Ywazz9
otFL7UyYhrq3i24BxWhjUTobR1G4cQOJ58Mr+/rUtLZtYDcyptfJVg0D0iRNzsVQVlepss17y++W
K+x2E+QdMFrXWTqywZkGYyxGENZwyCy7/vJTsWKim2GNBeCc1qes9RMT2sxm4YaAhj4F3TyY7xNP
AtVIjgU3QC2dvuVIj68E+K4PwqjQG4zTMd5yrgtu2JAWNuS4vObstsjlXgHdvJ+L45tJblL25VGu
3q3ATrPTQeGv5Ci+WJQuvjfCNRtbRD1Kr+HhNEI1N4Wl1Unseu2ahmu6LIgujymGIM+aH6Wn5o51
zen1oLBbRrSlpvCn6V2LQoiErEahfXKbd7ucSj00HMm4FUCYtob1lHIOsXGzveGYKYpAeDhXTZHL
gY1zU8C+kIOAScSkzk3MO/9ULS6HiCLPtzPHa2Zo8UniveP1QdvZV7qkXicN7NTuJA5nN1Hts10h
0jkrOqwOAbvkZMTljFSYKS2xFIHTjUTyAMHSH4iscW6KtlAV32OQZdRKU7x07jJ8+r05cRhsy+mK
HYWQBxbq+irrpXrZBr9+cM1WwV+q1/wrkT1pMvPajO/mOKaf07wek2dRhxF+ybCpDMCG9V+KS4ru
ERRMy/7lsGVKw7pbdMqaUDZtejAQhBzJqmp+xQGdPU3kchRBKlO67LBOMz3EhsnMvvX8JN8BSnFT
GE6+eT42Fl0Lh+O2jlSpx+IzmES6no6d3q1IUFIguFluc0bwG4eWhRxbi2klmzuMBuTclGIgASkK
qsmVkTE0qxtJhoB39DkLNHK6YHteVp0izuy7AQVIMti8yDwM5UF6dbrs3JWs3sdSpOkQoXvR0C4v
pTtSYXjup0uFc6NBx2fs24Faq2C+5wFiEZTcgAC1jk8mlSSYc7hhYT87VhHaciteYaG7b1aBahfH
86TLYIBe6kQaB3/0vV09V3FL3k4WTlQw/FruWNUItjCudOfkTpsXDkzqB6tIlsa8H2HqOsaDm8JA
gcA7+3LKg4nRtne/jXYub+hBZGbkFw2EZ5c/fXL7DQJEmaWI4zTZ/8CoexRmGxqGyBnEF5tDXfV2
mFf5eNDapVujNdNXVLDKo7XZydZaT62ic/LYcUaE+02awaHD2lO8O0ZBnkxROx5qt61o/CDPGv7v
zy7wOj9ftQvRqv5RaD3aJaNT7aO2btZdMdRI1EZgYjLAqpU/rWUmffqCrTon72D9MnxhfIxFw0Zn
qIoayPJW7GfdQKkfZEVBWNrq2kgwAG9h8WQ8O/lh7ZTLNVy2a8ymjMu7OpPX0KLR7aXT5Gd7iMbW
8zoJu4y11QWsVrV0i8OU7camjleZFbMMQKwy86lqTlK3cvpnvZg87RxnmZ3HrVUrVsCB6VWsXJ07
FRiyao6j7M4nAi2wAG1oO7omC0tL5YjCpCZMPJwSRZPMMoK1O3vAU2DJToHt1Ym196ZsXRVb9oJU
KlGp90UaIxkobXukQPZF5p0u3eLL+xXATntZMGn3IjQEFV1N3ETDeJoQVzbdy2xZUU2sKJdqgtjp
ACJwGC3sHCseyrPuCEg8z1QNMhB7qjvZl3618VAGbTcfaZY+XETxKCHeDjcmzNXllXwdp7pMu2U8
ouSNxHT3VkYMfaRPXL54AmNKS5OXduQ0Q86Jh6m+yXwlA6dqtvymG0ZP2+vV6Pq7Ceor5eWofJ9p
1JhkK9uksDqtr4/Y7Rl/IwYnAj4io4cPqQIQotj48QrQ1qq4lCpHueibVG0f6yRh0e0YOIGeDDRi
sk3m7ltXUUabK2FpdilktiP9jhOYhroPfbgmL9AM2SxrfdNssT4twn5HNo7sQE0tB8e1TdqS3QEI
d2jnlkvxzbeAsoxLJEckFs4tVcIDyyG5I6HYLIXXFYZiNiNbJWSvRmJllnb94S1z7tL3VA3NwhGG
xGc9b8cFhTZaY58dcfrVmUaKB1dtSFtGR8XAhXjP3QFdJBECuW7wbOdrfw5vt1/ubfBOztH1wgjg
emoQ29MzMyrMOmTTpqj4vLYQuNEXYTX5HfvWUD7ioUKYVmZwGSO4gYAwlfCNdp+YvdefldK281uA
l0oPdFIf4PZDsvbO1lZt0NGraRqANAOa7C3Sl7XWUAGLPGR3hNN+2yRB34+6ezBbR5gnEOZbbAm1
j0yyBjF9y7SnNY14HUx4zvvUlkW5nigdN8gGsNJZkXvnE35wjJRDnpq0jbG3wmWPewomKImmNowa
gpbFYbEN1q6r5PniStDxCDXs3kGLxJswbLHj1gyk/5pW/SNRwf9OMfC/tL/9nxQQ/DRLOfrmfvG1
BW/yx9tHO/yqIfiXhMD2/2AV049qeh9Orqcz7fhbQsAfOUQpMVVnRAqG+MiG+dvbppt/mFDAIMYg
EMAY5Zv/EhDwR0fDOkF/Nv1ewDruP9EPGL8OW2zmcnAQmNFihMTPjGbh10lTU5C7YnSWCAtbPyfs
MB0jfMR5vJHSMcWOXzO7FaRtMAWHYp+HwyAMAfvSlphpHEOeZqMavuxtnpDwl9XyOdMxpaxvrTSm
AclhcWQp+9ATj8SG/8feeS3XjSTr+lX2C6AD3lzuZWhAI3pJvEGoRQreo+Cefn+QZnq4ihJ5iIhz
ceLsiYkJRWsawKqqrMrK/E1b2felVSSYBGSz8aub+b9L8QVn0mZ6/gxl2dfiWweb/Fv2X/gGFc/f
Xq7J5V/9F9tS+8sE3ACN0aXn6xhLr/TXkrT+whQL9SCyGbwkF6XBf1ak8dfP/zd/hXYGrGWVv/oH
0vIXXTrOGwRsuKShYvMhuqVx2AHne8DH2OBQDQczRRuFlsMlaVDlUAZuE30RqN5eafDTPnaNuSKT
QfP4i8VB1+yq0TMwf6ArtBk5pMbjHPPc5iKrQthruY14AQj0Ycbk3bEA7FPgSL8g79TGW2tQx+zn
FeF7XKrKN6u28OQiTW9BIRoq0FBA6AocO8V076ivc6321MHsjpI4aj4FZurpsAEhBThBMUPKybQq
OgrMaDzF5EUvzoWjGJjViHwYTl/M5tWvFuhLSMwhaISBMbFromqIrgOYHFiphwMTwlq2KioQjhcM
PiV18UXTEJ8dsxkB/wTR58RLOIGDvAw/v/3mw+76rzf/lJtHm5HUQ5NgHJEmTIPftZnCkKYHl6lL
nHeq91BG8sQjusaiY1db2L7Icki/bxrqiaJSuoWdiDi24dTDgLpzal0jaD2lximKzQVswg556mul
V/trigMRllqoUwuYtcNsk6yNokrLnAprRQLVziFVWaWlp5ImE7cgJQsR1BGZ3ldHOZZdzoYMA8ID
WZHZbU2rdu41KkXAT9EngC6njKO5NUfUEneiGzrrqAsNsXN6rDxS1LufsEuqS+4maNAON2gpZzeC
y93XpnYixJIj/QcXfTveVaEKIBwLVfUbmpBkTpE+0dTWtSnY1aVbAGBEbPtvChzZc1X01bxFvsio
/dwIzWSnTKOS7DF1UhNoQYY37ygfDeW2bfoC5BcaE1/TZDARlm/d5tm1+4kqXDq7XIFnBKspp6A4
sHHCDEZrOQlbPTHrrJ2uUVsvr7wwwwEr08s+2ZuVrn3RW0TPt4EiqIQj0FM+54Im7Ek/1OMtt1vV
PM4rT6e9HCeRsrMSLfZ2XOeCFJsiOx63w5z1JW4TDf0kGiohjAbKFWNg1X+bFnY0W6iObfsOMEPj
QHwBGnDxW0Bhn4WJtiP+d6oMqFLmEssTHBLdqPStulGu+7Gz6Kq7ED2HrN/MNXLuNGDKr0OUjpB6
jEuwVQhgUyPkVhSFvyBJ/zdOo+q5uO2a5+cOYYD/B/CUaC2+2Dxe5UO338RT/F//3Xz7Oz44f37+
a78OIItzhv8AoYG/r5sLBPJfB5Bh/oUkFzgu4kUHp778zb/p/vpfS5aCwCW+AXiwvqD7a/ZfnBVk
SZ5lgF8hWfoAovInOPPFUnJ0iriQA2H3gQKEeGty0r0E34QTkQJmDRhFrZUKPc4wf45NhMh3ReNY
KNNCFdObeVa3Oj4Hw0YzuukBHzV6Cz3mPAjY2nn2o8m16TYMvdw40k0MsYWrJ8d6NIOeUFTA/jEF
1pCaaVifVGZIETqhG7rRE5qzVkGV1W0Vrk9c+xvMas+0fLlUGTgqfY6T2tnpRaw8BdS6bpyq0I4G
BPK2DPRXXG6Rkc47nMjQ7QVBXhfgi6smDb+NemZ/ncK0oSzEPuVq02JS3aUpdxLchZgSyNrY8OFh
Rn2XWxrCJGFXeFwnGzhrONeZV1YAvclQWrjcgTFcs5UnVPcFeuFbTJ97GEq0Vze9F5nHU4tc3yYa
EdrewR3Jk9OqzmfzLADMYeCVl+H04EZNcouWht4fG8M4VTunDdLuggCNj0uj1S8SpYKmAbbD+qLS
dhzvgYY0xekcJNmZg+rPcxDZGddszLR2tCmgB2R6nd3TAohbCpt4Rdyi7FKHw0mx1K2+p/UitUVX
CTX//KFo68nrdwE0a7s+dt3ZDO762Z1CC4QReDtIdD2kuP7HEI3ApqjIqC7dpZDrGzQY5VnzSkVc
6TVNZ9tjwkJ9oSwEdAKVHYLqbqVejLkFRB5OfxKHl7GCI1wE9cFRSlSmQt0WaWoiil942kXiLkq5
5NFLwUGYyDTohSqehgEvAyR0uuQiW8qVpwOlGxs2XVK65+7c6rRa7R72ApL49ucAwQRl0yLb3u/q
eQwX3qfrfRMCEcoNRnzeGcAyqzvHE9ycXfqaRSOOgqjLEeYcaWmz5OkQCWHo2UVnZmZ/Y5s5pAYz
Rx3jq4VX4t6aA4rNpWh67zNIF/fOxVbs0q6SSBzh/J5eOzZCajcaZ7N1OgQ0HR8WSN4D2tHJU6QW
hvmpLvvqcZzSRQ7AAZtfjDFKBTVeH8gelrl15WKYQ4u9UvJ4Z9d5Gt23g5NOx71wIQIB4hm+20hU
hNtUVeIJZwvH/d7WEZptTgXk4wwbCIyI8Pu25i0Qx9bzsWCdv3QIz1zU4IHCs5kmYLZRvLTkYESg
P943hTKLHTo0wyc30noOvKqige2iTXJkOFNzXXEO3lsWzoA7DtXpK3g53t0XnDhYJ4j0qB9yb498
T6ehhtVTkJ9HFzMnpH3uqIkE7bZH4+Q+iWY92dflFJ02JbKOu0GpwgDmJufrfqaCMX9TXUr5+8aY
sXiMnCmsfGwr6/aE4mMEGSYzKA4WYVd9crVArXfjrKTzXRFVEWXixQBgM1C1NT9hvERBUp0M56kZ
iwV6gihxuNOHproTWRJ2p5Ub2/O2ETk+8RH1hHyfp3Z/RElFATeAm0G+7xq8fzaVZkffqjQ3T0q0
nOHcab15hGxm+jUQRgJRtvDIsraDpjMpgTa0Z2FlEv4JsBwokZVxVemj7nvWYOB5F9bJD8cdVXE0
ZGUGrczTsXbDzU+NdxF8vdJfssvdFKqNvRtbJz/JVVFBlyrD4oG+Pa5bsx3mcGzd8jP3FesrHY5O
hd9qx+FOw72MXqQVtIKl4qRUNuO47aD8hGG0N0igom0Rm+nRVCO7eZYaOBhScaqxw7O9zwobK37H
HjF0FHVI8ZUOYPcjt6aDDB+ItsAmHzwvodRYz1kJVgkbwaOaFgyqnHGRFUshKDSOOpMkKAlKvHZR
2y2+mLVlf9YAXlTesdGW2NNSuSvbCH8ynNO23Kpd4G1ceVhOx4YY6ObtYiW3giNcS5CoVIJc7akY
DpMG18dy8dEZkKRQe/u8Ku2kjNlOkLjLN2nYDo95HXr7GJVQaviC0rXi9rs8KatEh20VTpg+XjkD
4EHKvrWV1z1yL0PNGLcEDR1l+5JWe1ZoUOHAblR3daO3ZUUBEro4yA9NuHusKBMUoUYHmOW2MPG1
29QGiVd6mlgKfn86x6R2XqgYj4IpFRrP3Udhrw4ljTTonGxDqH3q9H0mTO7SEHEyFxYNJC+V6hYy
rNiGjODSROQYw1mOTHLdbGL8Z8b0SjHnpZxQmbA190mrKd+tCNGuTTOElAHNhAlWikJ7tOCcp7eT
g2ntznLFRJ7qNsVtXAPfgMYtMCcZchqYWzXIu+YaTFwozgP0WYeTBHE0DM3Gtv2RWUV7p4xeNyLB
6dDBZkTy5whuaXgEv7XttpiwwmYvjVF/rLIoQiBmQFMWAdN8tjaYpEzFLm/NwPmkw7KszvDiaNJt
MqrUEMMq8uaNGwc5jLohczDvcJVW747rlo9PAEXkrb2j/N/jWpRbFX1qsCNzR/Mc8utG5JAGNqBi
kdp0tCyPje1QF+DGw4TtGUxlB8t1nuz8HM3L8BQP22Y4R3BBRYBY55nzsVrEmXmZ2PWoX0HfzY3t
mDVRigBKYdvXyRhqxk6Pe/0xbGnpkynPlbc1AM+1l4Pt4aI5TO6njl/kPUDPADSkcGpYl1kW9Kaf
qdj44TCSKijvAJRVi09dqg0TTX/V+qQWoGKAlXYgG5IlQ/veQkMvt24uhq9ZDa+FzuEY4uqqTLdW
FQRHTmSyjTZTHOF4Y+pJ3lGR1YX+qMUNCCA2IbN8LB0Rf8m0LsZfCawVgnZYFdmnKDjV8bVXRcUt
hC/delCS0ZlUGrKQrn12Es/cY8YzdHSxNK/5YZb8qIfSzRdaYpL30a51u9oCCyjcNjhr4PCrxzSN
oXy6bdpCCw3aoc+3MRHBLQhwSm34oakm36usB9Hh9osvKNi9drrq8zEKHwH4Z4+JPaLkMCc2H5rk
5TKnWWFV+5IUOD6dkBy07sJFnzgHXGN1eHbQ+RebHBOPowo0dnAuvMCebzR3DrW7eIrUZD/XpUct
2PNq/bGA09FeAZ8prjqaGo9JxnWRanOqG8cCdW6UeTQdTJk1mOCuqOd3eGQV8zACYtDyuH8UCaL6
7A5tBiDL9USPEoGSGVuUWxWsZ6jcu+gCGRmMXDCpF3mUN6BUvQBCJ5a7YBRdu+JosPEZolaT9R0/
0agVcKJW69ERMUJruWgqk3lEHhZdaOOgfy6yMfmkawraCaU7IQ4TUBjZdzWowW1r92TlHYot1you
PagBTCrPdzFepTVsGvWOplTzWfW6CoBBJISALW85CuTc1AbgZuEe+0nTMCHeiLTwTuZ4Ulp/8jK6
3YgPx4vyrfDRoHO/BRUFhy1VdPexDgOsBHMWjX1LDz9PdyrC7YgMpZM4Ir3NfthdFZ4EQglZzcJs
kRCwxvtK9NpxH6j0LTI9r25mQhWu+tSyRGlhIDLCTzgNdZqaaBSo10Ezi0+NorVPThSj+aypMYXV
JZekiaIsyArdoFBRotUEIXiIWPVuiN8MMhSxh8iON2AkbSvFHIJvnIPQPsIqxTybI3NUaaCADXzK
0xx3SysDLgb2I7I4efO89U7r3rC/lCCGz8quNxD8CNShA2dUuv12SNXxmwWSFMkAp44ABZE/opTS
ZjZMZA347TmSytGFApS1BLGPsOKmtZaOcFEK54qs3fuWo8ZzlIwdS6IzgrjdTLogXgxkX4cdWW9/
F82DI07gGExXdi/YePCAS050Fh2LPwpsb+90zfh3quJ4eQoyjK2vVSi2HXml5tDeswZR+t0o8Bcb
KicqNzXM1W7z4jb7myIcRfmD2yFCPuxUOjdRavaw4aRSWGpqo25pOFWlJqiwbUpq8WOkpgjmeISc
sutAfS9yAt3c/ypww6v8vQ7dUvf8Dy/C0ZF0tXAPhKmxlFlpJRzeS8uGfKMucLsdxwzSdzpb4S19
0mKXZRFvz+0CzDg585URd+i9kVIM7/x2qQy4fAGMRpoZ6DXYNr5sh1/AMU2XMGaLxiU1uGyV3DzC
R6j98fYIS1yUXz/UQKfH0WzTpJYj8ZLQruVaNCiYgY1z1e6cukWRWNixd65jeEZfUykhYQfoOEF9
L0M2FK0G2Ijsi23eIb2MSMvbX/T6d0PnpBSAIpUNG0cuvHYJPssZlsrbeTLMI83mOl/Qe77++Fso
favLosIjSn5LqkVl70TcJiwMEU+5KJmkOEFx9vZbpCIrc2ihtESlfin0410kDa41ulwjE7egSsE9
ng0cKhq3mHq6T6julu+s2dcjB5qbNzoaNRsQ79LbDJeKQQcSg4TMI0Qmyxz3agDO6Z2VeUiYWpbM
wpZCDoZelgFqWnpPX6mC447YCIKiT2CVWOSrKIqKjWpgiJoaXRx8rBq/vNLByGvpe9j2og55GAzI
a3scrZgBu3bR/mhi27iyoqg/UyNh36nzkH/nuEEOV2GdvrMeX80hP3XpxPBjLZXLlrQHlbZaefZk
Uleg48ZOPVqoxuttDrYF4JD++PaKkeSeGVyYiDBVGVWcShD3kOryuF9WeQxtahv3BsdO5+GVvk2y
abq3+pw0i/c714EVWQ9u7QbFsdU4wWVcpfGXtz/k1STzHWx+CzEX/XaIs4cjPrUIcxgK7P6kc5ec
hPZLtNMacqmtWqewYKzMfndl/Wa/t9ltDZphbEg0XA9fGgdGPqfuwGbUWdZDXjpaCEUm8awcsUC1
D4+90J2hEEBDC/N3dNpfzTMOXCqd4aVDaxA+0sBjgb7ciSOsS3onOFOtOSq5FLrtjzAyucJ8aHSB
IlsolKOPpts2r/OkRTW1NjgVEzBaxv30TIgeVbHatb9mLVytxqVS+M4Lpb1heeFi7bkwDmn0WfIL
Ky/pIl2U8bZE+fkEpluP7MK7u6q0aCgj647Dab2Uh2lOvtrv3DiLkC7B7RAhjH3jJegvmW0Er3DQ
kxMbauWPt8dRWjC/Xri8jsVKz1Te8uycnkkfYJrahIb+mHFh/QzSaE8FBZpASF0o6icC9e2XSiuF
lxrwRE1VW2xvUHWUJq8FMjwkEyI1hjI8BZRktl4pnvCjG9+ZtN+8CO44nhL8l53dlJZkNMVapSM4
sJ0IC1xXQ3pHGej4RE+nj7/KthcWqMELPZpjh5E3qMOkxlwC6B1VCQBlflRGerrzlj+9PXwLCuNl
brWMH04zHO4W1dclvzt8VxbYNBcNPO4rg1+kVUnhUgAFynWR1NacABpzwmujbIPLOeeqtQGZ3y1S
hfkcHPdw5bKLShtRYH37s14PtomZj2mxbFHmRi3g8KuKrneBTsaUjGn97cG+IlzpimTvLX/6+KsM
Vg5XZI7qV4ONyDiywVEYbbW6v3fEcN/n4l7lzx9/DSkkZxe9Os2VfxE8BbMqIkronZaAS9cyuAmJ
ay4EgmzF4EGIW2Q7WKksosPBw3bKcfvUhT/V5kCT4zm4dEk/kBnkT2//qtchj3AZLSk26gWvI7+K
AkuWNjo9a3Kd5ITqM/E9Qh44zVP2GPod4YWlFP33t98q3QdYsyThHA4IZLBAHPlkgvqAzI/RhkBR
Iw/LWe6al4MlxCev7VinUTR8nuNGnGYu7R04mfk7+epvVqfD+gT54WJpQsZ6OMBclge3Vozl/O8r
/crBy/exzJbcILdzPujtX/v6bfxUFcF+2H4YqMh3jzzPKuE5yCKCxr5XcoVCuN3d/x/sBa9fROsP
Drq1aPQj7yKtGy0Z3LCPJgqd8/gzEmikrYoEG4UHHAhIil1Vl0evq8oxti1B38Oe+13MHD3Uo+hp
Y/Gnjw4d8BwT+VnWCr9LXihD17kAHzH2rtvEX2I7V2N/TWyzEEzSRQwu2bF/ihy/EC3IQEm2XU3f
FKZoeUa99Sk3zOIsibqnt3/Pq8RhcelaIEysOdIjV1p4WMrHTYI+GPRLDS8Va1gEPd/bqX7zEsdD
ekYj13Zfv6RzcjC0CbqMmVEUt/jYtz+IqPeEHn7zFlDUbO1oB9ItlbMTUBw1naERPmVvhNecL8VZ
3Yn3bpavlzTK9eCyDDIgNgpz+fsXM0N+G8dmtNDxSmBXiFrnU38szIT0GaktMvi35+e3r1s827gr
I8G/SCO9fF2Ao3LgTJRK9XKY7jNIn6f1RMEgs51x//FXoRBBJsmV1noVrAa8B43WgLJp8hS52gxL
DdQBuD6XNTr975yRryaLIsBirMcFHTjnqxsf9s0eMFsYOEmgmkcKlaA9cOp+9/ZPevUWskbMJz02
BtaDZUoXDgXTnt7kNXADWG4tFVds19wPDxxvYdCo/i3HMWfW4RyJKukVe1FnC7k6DwjRuQCGVSN3
bsglzfqdosOrJJy3AepgEyLhJ3WUInYURuvaIUR6J07jB8MowTKoRn0zaT3998QO34GS/W4MAZGB
L+GkIK+T3qcmiVvTYocNvZSUFViDCNK7ycmHZ4rfhWsFq2EBTEonBT42apnU0LmiTAmmMzUfuQ66
wVhP4UdXHhNFwcYlP6N6AwvwcLambm4qE+kJuEe1SGmu6ZAMEzeHy/v2T7JepTK8acnM8KoEbcP/
Hr6phfVVKMiKse2xd/deOl7EQaD/nYNOOK9aI8A8bqjKT5VH81MxTSPbaVjGgPdo1MRddPcTe0OD
BJ4WxG3lTJ1ycQ7eYVHL7vJ4rzmTwO23tx4tEPLwWKOsvXS0fH6ACkHtgPLjdG+bXVmd1YGgEeUA
/U9p5JrxNS3uRV4Skr+xiVIkbE9TUPPBCf3Lz3UwGImfB1b4tbW6MTrSl1vW/Tg0wSU19dbY0Lwp
ISuoRXs/zJUbXrYdhJINbUDjqg51d8YXyYrOvVFDT9o1wwA8XAkPfsPEeM9zvyjFspcP+i5s0JCd
YY27l13cao8JxF3aVo6g/Pv2dLxex1gHe1zJqaAtdRhpHbeZ246JcLwNKgd0PlKloPH07jp+HZ3I
ZnGW0l2k3Ars/HDOA4YDQC7Hg+lirLUxENG6LDAXv5wHJbjUEJx5p3Qm/yz0wLhoAbLCz5e7gFxD
L5sho0RkIZ0s0vbHCMj8OINu6X9s8HgLGylVTipk1KzlMnLiKvFsAf/YNCPW4nlMmjWjd3X79lvk
w463IDuFNynsOpOSnLRdB1msizbCQLdHAuAsaSv0FNos4AaQ2+9eNH4zcNzQCFBSfxJhOV1Ik0rE
ZSmwD4G+gjgYx0JI4/LXJvAh7OLd/4dKkfRtXsz9K2TjQ/zcFd/yl6D6n//Gv1D1KkyPJd2h3M0m
xRz9G9SoqUAXqcqYFlneUhZmz/0XqFGH54EXIiuIYAAQseTM/0LVu4D0lyova4pLLC0f/SOoxsOF
o+iaiSM37Rue/zIVY9VOJW2j0Q8Kezc535TJ+NAh+J8nS90oLi84C1YZMuTd8N1I0+9KHb5TeP7T
R0u7XoUQb1DC+/a7xAH9V2s36cIzezF3v+nj/eHhsq4kxXxvYQMOPrwA8Ctl/olOqHG07uHSZuBV
CqViPRp8yxHnnoZOzIwizjtn9J++fDm6X2Txrt1mZYN1p++WdnBkcBjsS0hyu3WfLh0CEJkNFfBf
75dT5pBbgPtUJ/1jKfQ/q0W+EkBBo2bPJPpYevZ7u2qCMy+dhpXfvozYi5GZgim2g9kWfupWvutm
+8hz3pnRZeb+03z9z4dL+dCQxv0YpFPvg5BX9ZO+AHV6DIIvrb91/TyPW4HNEIx2dDMQNzP1tZMt
Be5ITwE/olH4RTw8R6iIIL72tG6mpcjVwSFkbW4IH5CdF1xbMxqjsT4DfFz1fE2aDVf0TZLTG/ON
Wu2Ova6sjzVBN37V0+WeCIXCwEm6ioHplItWs/ft2N+tevQCPn+5jDShiYIroPBrx5lsUMJNcWXO
Xb9yXKTNoUXdwxF1LXwRVsmNSlnuZCJPWjcumrQ7hJnZRSqNcb+uG4AghR3STZnfKfktU/ebKJAz
xKqaQxtsqvAbSmYAbAINsoqhpd/eHvhlj/nd46WCQeQMnl2hAObrIXgOSDpD4Asjz28WwSa0SaxY
/VAG+k84/6SRvNgp9An9BVZQ54+NpW96HWmSTEy7t3/Gn0ZJilk7C7RsCszOt/s4vsrzvL5oLPOd
q/SfHi5FbZUK14r1Qvi5412gx1iCoQ/HdwrZf3q4dOK6FpAn2n+dr+Sjd5NkkbhTkD5fNSzy5XVU
Z8NpLZj3dhIlZ5pbqFCvkvcaGH/4dDkljt1utsPB6PwCV9f4uEYz5NMYO/PKc1H2/B0mNxhalaEp
2kbfA3rlBorJzLqhkQ7dTPGcVKh551cItH5VoLl9qWZNf+fs+tPQSGHVeX0STymLvQIFh/wgiOG4
qK/e/vTDgsE/kSTrSOtAXqshdFo/aazhB8YQ+llRzc4VWiRYpkCQmNIjrzCsVSPFfetwby6WrktU
KI1fZM4nMcb3pasdv/1Lfj9MuicN00hKj8X43PhKB4wiV+27aKxXnuOqnD/YVd26JscVUIFTtKl+
jDMifWs+nJrk4Zg0sR4WHcxUP3OHM8Nz70y9ul33aGm3GQSeR1Xldr7XR+eJ2p9OebhquCFsHX61
6tnwd6uQZM0uEQAUylerQV50zXfT8j98eOR4cEtUdoNOqOnFrKXjMX3+6vO6p0snuNCCbOySsPW9
5niCvaXD5Fz35CXKXpxLlp6MqdpBp1cS/ELaAYqJs1v36GXZv3i0GunNlDdd49eKd2FkMCFEk92v
e7a0uk1A+tEMOcbPkvrIpgA/1ePKz5YWN2qPupkqY+PPmFlB/9srXfuhAtG/ty46B4cjUlYVteGY
rwY/fYHS4nHSmKvOOt2TFreFv+QUWFrnG5X+NKTTua4M675alsWenS6FPxY3vpaiPhSiCFquXCJy
DStGCXhGyb7xQ6f85mndTY1T3bqIXNw1Xi6/Cv13pQwrzAzBLO2HMq2PRQRde9UCdKVjocLjPapH
BgXuydbU8p1I9HVT6UrHQk85vsmLtEFkrHB2KP09ec78Y91nSzGJHH+GxCrhrhnGY4T8aFI2qw59
eiCH410OQWmDemh8xgZB3Gc69ytnUorICjBn6y5jHaEGUhrfKRasnEUpIF1EzYqwYotyivApEpGF
8WD797qhliJyGsYmQd+28cH2o6mci+cAM7pVz3ak04YmAeZrGbq0zqQfd462T7P3QN/LSnh9JaKu
fDiNdosar21mGHUP6lXf2F+CPH7PnGMJjt89Ww5JF65o5bBJjaKsUcurAXajvJjXz3kOI2sHIqdZ
dbHQHSk+p8LMQcVbjd9P44XV6o+w9W7WDb4Un16YThUm1Dg6VjZKlYsgpEJPdt1id6QIDdtS7cZO
40D2ilPbbT9NfbuqvAnc7HBqBwzWMCAklZ0nFwHYnHYT0N2PYdb/OdxkFEYJ2Skf0aLyJ23aLzaM
Bvqv60ZcCtMc5n44xxwTFVifzeihAqqU+sO6h0txSuImQKCybyF5hMn3LUnhukxiEcJ5eQKhWKtA
COLJDSapdWVtSudD7eZ/xlruMIUwMt1RCxhrG8mxznbuoLO+1/td1vFvotSWolTtDTW0x6H1A61O
O5jNRu3dFJA8yodAWM79qmGXdTO8psZ9IGFwoPqdpDa63KjQr3u0FKB6lHFpQLHeT/p6h1LmSU9e
u+7RUnSmLftWp7u1r7ZPLa3mJFm3Cm0pNtXZbtVy5pvNNj/Hi+Mkrqr3sLrLx/1uQqXz0xRJj1qy
w1AXEea3sMIQpVmZwtlSbBbmMJRtTJrl9HNyUk8O+gdloh+vG28pOIUXewE4i9p3C2ebCRTG53Td
VMpqT4rejwNKuLUPMeVI1HiBju8xNf4w4JZ0hjK4HewJwrMrkLTPjHONq9uqAfkJo3hxqQJ3gDRz
ZTMgo71L2lt8x1eOh3RiakMonAjZQb8FaYBg7VGRKOvSFUsOSHCohhozHgZggnJcfGXeSyn+NNTL
P38xHioKE2xQVu2LRWpUZ7uCJbFuqKWQrM0iS7uJBWIsHtd6dj710apqsC5DPeMEsnRio7OkzIl+
g8QVyo1Goq98uhSSGv2thcTCXmKgeaw1zh30zHfW33II/GYvsaSARHk3QuGcwqHTo7p6ZIIRuUA0
wUASfHS8p36epnE7qui+r8uHTOkQbeYgSkWRE0u2thvM9u9A67KVz5bjNKiRvpmGxk/R/93D7fc2
c5OsLO8tKosvl2YtUDJu3Lj2UZjxc7c+xYJm5YdLsTolwLINk0eXYrxWC/3Wi+3zVatehmzmDV5R
6Ggz3nPtI62KHIdytO7RUqyiRyOcJCQn95BFhseced5RF2FmtC5gTSlgB+A9wdi17I357G0giD1F
dr92yKVDNG6wMUO2pfa1OTG3XpzCD80x4Fg3NFLINppTw/eqah+VG2eLdCC+4cm6wifgp8OFaIp5
RFWYECpb10cAC/uBEcPyVV9uSPHJZT/V+5nz38tEh4W02jTaMRi9clz5AilIRT7pZpIzq1yNtnVs
YDZqrHy0FKFKgDMKAkk1m1m6pWNx1dX9uj1YRpoF4FzDyUtqhqU+S8ZmRxN2v27EpdO0BRQ2AE3k
oFbUnYeZcVi8x7D4w2kq+62OitbooZo3/mAhERBWGQ5HVaYX39d9uRSg6FgmVpBNQCWgdd6MkTWe
tCiNPa97uhShLh46eZTUJHSJ/pw00RfFRYB/3bOl+JxmdJrRPan9tA2+2Upz2cYgQtc9WwrPGBBv
OViswqzxnjWUSSpdVOueLYOO1F7YpWkzoaWiBvoeJzUswUe0PPvrVR8vkw5xrBkK3WPjSmNP32h9
fty3ybrlokvhGStGNmkAnX27HaC/Badmba9qalOsPdwSS6POwkgLSZEU/XNjub7o37tXLBvfbzIk
GXEUIRWEzFHDrT+bWutaq7s6OXINhfWSC61HKx6bsYekh3u6d9EEMXeR0bb9yh8mLaZ+biejrQX5
MP6JuLa0mxyDqXWrScapBC1ef2nRUXZooyuopl8jgPsrny1t8yq9/6ioSg5v1z4RQXE/d/q6aomM
ULGBmNUd5Xp/NIo9pO2zzm1vVi1/GZ/SKTN087lguA2o2AFmapseuZZ1D5c2etxHMkNpljQMfzJo
W5sca4V1j5ZSMcDCWZI6XJti1fqi40WGKeW6FSgjXTxRZLOiDaS9oXnSWxDYpwIzkHXfrR/GbUZV
FxCWQyqjh1dNHlxglLWuYvxTHOTFTTIz27bsYyJnRm1tE4gaQ0lN/XvVd+vSeAO8MjIXFRU/xpsl
dQosiZx6HcYRhZjDQVGSpOn6dunhdl68xZ3yNJrNlfWdnzruL4bF9ZTB0xtiPq+nh8JwH7jyfVk3
KNKhmhj6mKMbQ45UzuqPPh6cHfrtynt1zD8kM7JtNnmMicePx+O98jHz6lxsNYBq71G4//B4GV1k
jpPlDNjdIvwTXMeBvQkGbV3y+ApaVOto7S15qakZ5qZpDbQizXXgDV3GFZlaYJu9wYndotmK25f1
DF9gZTlGlc5VtNM6YTRq7etOimvfeFFU6br4XMSAX16nxdxpBZ607OJN7KP6fNW14c2qhShDijK3
6W3Kz5XvdcGDPiY3em+sfLQcm8NkDB0S1D70+fNAtA+FO6wsX8gwHEyQIG8Kdlqrb57Yd8/rvFiX
Sy+i+y8HG3XXFC069tkORVxbCc9yt1pXBZBhOAjkus7YUcG053TvZPmlGMrbNfP4ylNixAIvSbS0
8tWke8In8jKczXX5CT4YhyPSuaMVezOfbeJwO4fKJajyzbrPlvJcpesi6q1EpFb0104V3WC2drLu
0VI8ooNn6LPBoWYI9T4y1fPZXhePmoxeK71eNeY+r3ynVu9rFcOpEFvylUMinZfdqA8Jgo3sIybq
fw0P7wZ9XT8Ex/bDqbSsEvPFtOHOUrrKXsya90XBhW3VqabJ5EwtgFJnNpwLlhkcj4P3KaLjum42
pajMYR13fVhX/qiEX3tXvS2UbBVGHF7Q4Zj01tij78+Ro1ttvEkK1JGRjIlWxTwkz8Onm9Vod32k
kxMqHu6nhfA2VWuvW+MyiIicTTPixKp8WxS3bufdddH4ddWAyxiiiK0piluu/UNvY2DqFrsJI7t1
a1yGEDlCT9xwYBniqxVv8F0VGzvv9uu+XDotHSSXy2IpPitjtEd0c4ep2srJlGIzgcc0KQ0FOatF
UZXmYogjIyiodR8uBecQ4HaRWlPtB9gqbKzRu6px5F455PrhOixaYbVByHaI0jgQ+TTB7lJdB8rR
ZJlEO8aXVxXM59iORwhI3jdhu+5gk4Un+jQtei8mi1i8oTegXW61sF+FCoEleDgm4U9ZLsEtMxm8
YZMNOT67Kp7oq6ZThhPFmRIFfdlWfkzcDGr03RrQil73bOncHFTU+OcIXBgnnIaNHt6J+a4Lg+q9
Us7vU3xNRkI06mxlk5qAMsU5IMczXse2Z9W3y/AHYxLoh9qsRJSDx42jxNq2pWu3LohsKfozr5j7
NFqiH9nIJu3ue8e6X/fhUvRzaYDsaSuVX8febV85p/VQP6x6tIzZ8kbdDKLKrPwgqI8xJsWHOlnV
1YLcdLjIByzLbcRmGZA6Qr89EphsjrXxP5ydWY/eKLeFf5El8Myt/U6uIakMlekGJZ3EGGNjYxsP
v/6s+o6O9BXdrehw0VKrpFAUZjNs1n6W33C7mi2hkgzmBNF4J8bkISFRlaW+TTvLIVQyUaAUqgs3
HYH9Poifje3E2W/AneWQb/GUztmGIxwgWFNgn/aa+W0SmXNU6WMJk/QYki1rYM8uCFDzwZ54JfTg
2vL6ax6ZnQPwmXHOVxJeFOaNEtLr6g0jvNdN4/0ggNMse0lDSlgs6uleA9zmt2D9TbaVwm0c5g7Y
fuZFnjI1Ph0gJ/lNQldBZMIw7CFjNXc8grU3aMitzf3mSerME5njefKI8eKkOqgpwVCnl34VfrlI
MEBeDzkLBsCj1TrcLWFwRTHCrznIPntNcBfHspku1SB2DXcSwPapb0pgtP3GxJUPqXlE+epcIxc+
g4i5vdiB1fP47NVvV0BEiW63OcTuYIn6GgFkEtex33bvCojMTnK+B8hEsqg7saF7D1q33/UkSV9/
SHiljiGkdjgAZUL9iESXnEO4Y3m2nrxunYJyz1CHiKtsftBLl41vdgNfNL8Bd3Y1lKCH8JvBQb8O
37FQXGEu4dmys4Bn8cKotFhQ2nFYb/DahWGtTsKTX7+dyGQ1/OnMgInC0uXa2+N+o+PVr2knLLla
R2kyTJQjkZckJO9Yy/yuyK6I6Oj3FBJqaEyY1L+3rb30zC+VR125UKcTEHotjieZHAbw8afj2prO
+l01XURWnYSDZj1eksyWwA85uBtU/dFruF21UMME5I0jRBoA9xVp3Fz31K82CPL915HDiYUX8oTI
MSIuFEPWTSi/TcdVC+EE28OjD5OkTtMbsuv3nPgtgX/DLoYJDEzg4H63N/PXjsGWRzXxn4BxL2H9
9zda6iqFYDSmYZ2NcAfmGP4p6iEmf9J+vlw+/qlpJyKRJVSoFsXz7zGyNP7WQRb7rUnCyVyIbZPj
xvKJPO2AXhvPT+DGabTxnMM76C5n8QtP6lFT7bfkusIhAVRcHnM23PWwI4FXCKjCCbj4XhPeFQ5x
uA+FB0XSPUv5WfXqDcyuvJ4KaJS/nvDYKhauJ/R7msyJTNlYsKj3k1TQyLl1ZjNM5xOD8Z6X5ndv
o+d5bMQfDogve9k/TB5XNVQLwdZVxPpuIMBh96l5byMJd7V99VvU/2OB+1+veSgs6UK2ZQMuhn1U
gHb2XVr5p+zKv0x9Vz0EvHez7xQp8i4Le1jaqvnX0OiwL2uezwLM+DF44lp7rhCRs7M23BipLdRE
kZw+0z18zJbZLxvq0ovmpR9qtiCleLAB1T2dUUXfWL8SHxo5Easb0/AJs/KuX9PotyBwfVFm/SOa
+18Wt8i5HdHI4OkD+e27PVn2Z8I3+TUynfALW1dRFMGqyGS0x9Csqa5AyZbAgcn1yWtRcKUaMG3Z
WZ2urDKjPG0wjRuan14tu0KlLRhgV2zxfJjYqceTFutKG05/ckr+lzF3pUpHi3qzOcYdRtgNlVvJ
UxBZv8XMlSrBvUKuKUXuD+/Lsi/meISBbyqOP+yz/9El/cOa4+qV+iSqZd8wfbcuM23Rcru/maE0
gaPxZu1UAC+oPyLLO743gpLnXs5bgANKl/3M4669F/Amk5e+ndm9ievgOY+icSsS7N7vmrnVX9tc
GVOMDdl+zkESDBdstxN/oDgU39tgRFt2sPxFob75SXXB+3aWf1iNKgu/uyqG9dDG7/POr6YY4NfX
LXO5wv+Ca1b10zmAyVC2+NW4UpddFAr4smwTWk6i4bxP+cMKyYXXzHcFOWvUJ+Oi0TRl8hJNxwnp
JL910qXXi6GJUYBhMR4vQOm6xhNdfnR/otH/S1C5ipwEZlV1CLdC+MQe9ERs/wTTS8/EmqsOgZfZ
0acZGo8DU2TJJWX9Hzbxf+m2KwypBXwsYATLqqyPYP8HrzL50etLurqQ5DBhomDaWtFWliCTFGz1
e+hyRSFSAqluJ51WANqr8pgnWdKee77muuqnfpyGuKNHj0T9eG/G4VFq9odU4MuR7p9WL+cQAO/1
Hm5mY3uncYQXYOzX9cNWG3Z/rOEIUbdV+j0qjHlTiFQrv4hyNVHh2MFAvTHIgetZfonTY8dxpx3/
f5jf/6vupKFzPmi2FRxmhajCFfCXYEOpdfCX1wxyIWaK6d6wFk3H4SPqaczhNyKuMhR0utk2cOat
6k2VucA2pRq/+w11DvOW0yadkPupiBT5u5fD9gdkUrpvXgPiCpbimQcq62QGbTGZTvkiBFDCm/LL
JruaJWjEeR3AHbaSYNTfZ8D8nvtjbP6wdf/bQvPy8/8+zMNbMFXZkFZsjtrHUCv+cRw3z9XXBQix
MQjjaUuTCh5EhU3oZZTh2W/QnTuyNC9odmuTihJ7CvW3xhx+CRpXt9QArL9OFOajsxkKzX+Oh6do
xJUtxXyByQ9XaHlmw6mO6XtJh9wrSUhcehAoX/Dx4HFSydW+hb/c47T6PR0TV7e0R4ccKcjVFYFP
NQhivCtWnfpdZcB0fz0F6z5t4uRYk6pLog/7LJ/MlLz3mSSgM71uGmY3eUJaNI0FqzK0vjOx14ma
uMql1cohhzoiwblib250WpYbf3Ey9Ou3E5UmzCSFwCWpsK6ISxaQ+TTrTnipq4mrXZp2GK9YWFBW
FlbQeOe8S2Y/QRdxhUvrCq1i0i9JNazsxANWNrHXQgUU8etPWcejpHA7TaodZm7nXC7kzGjspwkn
rnRpAASdtwtaz1f41yoNL2KCC4Df53SlSwGSp1O4YhqiXOlBL/KzPmKv3YG4wqU5FrGYOkT9tOTy
Oy522QrPIBlMfquKq15qZ5jnbpai68MgrjDnbG9mpn7f1FUvHSJPGyKCpGqAbZK8n8u4Tz1jyEUg
5cri3TtE47Bsj8Hvh/v8GtvU85M6EcrGVEsKk9VqrSVAKPHIA2gCmlr6Kc+Ji0JCvWWGJzATV90x
nOxhyjBkXqchOAC8DiWlaT4SrUg1cV5SyqtoDb3OcPDdeN30Dm31inIWUjUWhZabLEXIvDZ84uqX
BuDwVD/VpBqD8cMQqo9jF3gpO4grX+p6odpB2KMKu/AT6BzgNMKd1Wspd8VLaWSHOTvyvQKQ2hZH
wz6v2fbOr21n52w7Y4+xE0fFURIZIssCH+Kp7fwYAMR9VB/XbVQ70KqVSLJqNcGLd4Rnz52NuW/l
FkYy26p0SR/TvjtPjHhdQ4kr09nFkADLcWwV0+QmprCcVec3u12NzsGDNjZ8Q69H0B/XnX1EEbTX
qROl968jpz8MzWu6bNWWDOI8wK34MvPs/2dp+3/XQeKClVBhyQA+k1sFY7limdW5F9xvh3BVOilb
6YQ9ea36F2dcPGq2hdnjL34z3MlD6xR3cdKwtUKJNRQvySP8I/z67ap0eAgHevhMLxXeAE7ZJKo2
i71eSP5m3rEMapkaK2zVTHsBF7oiSLxy28RVE2pg7LaM8qWS6XaGwdfF8l9eI+2KCWW8D0Iv8YIZ
sq7v0yRLbvkAEyK/1pPXs1vpqNsiQZbK0jE7CfAPztHqxyYgrpkxmAFR2EgLs8A1OXUJfaw9q6jg
mPy63yn83Ztc17YaouXNtOgTVFd+m44riLLRWMfJqG01dpMqYEJRBSr/7TfcTtjkDN6bvME02eAC
VKh+7y+CzIHfmdOVLSWbpLMhdIFsM7LnALZPRc1mevLqu6tb6kYJvinZlqrpg/eHXC9Nm/7wa9rZ
LzPADraEyKWiQVvxsH+XH+qTX9Pp64myxyh3apJ5qYDHeuIh+xT2fjJ84pKPQPC0C64QSzW06qrW
/ZZ5glpI4pxiJyn2bQ3QaxWSuuiz8L5W2V9+I+KEDlWSowBsWKow/VKT9Uz7xu8k6JKP+lnNCdzG
0DIq4Y9uuY7Jn9BEL5/r76lg2Em9/oxhr2JYcaxLlelhZ+esM1lzttyEX2s8dKdFNsXSL89EXIUB
/GdGAm34XNUBssqLaZ4HYWa/o4qrMMCrZMSA+JmqnHUXmWU3uSV+6QNXYCBEJhtbd3N1UPVBhuaU
qM3z1uNqC4ItApUdditVZ8PfVNJveqGed3xXWpDOucmlmqcq1L+SrT21rPFbslwVQaKWMeQzBpvr
o8Tj5wX1zp5z3VnJt3mFTx9bsC1HzX0IpOoMK1SvAHVlbnKJmQARY65YO5Tw8bwQE3o27eTb+REN
e6jjudrlyp8nMjQPvMv8aD7Elbml6ZjhOBHMVdQJUoArnd1Hm979Dm+u0i0TVsLOvcGtp3+Ba7BT
Wzd+tx5X6RaROF8jMO+rdU6vEZseQA29+H1MZyXXeEYHbzyYqmNiRWb4bWiz0q9pZyE/WjyfRKuY
q/Rbbs/Rn7yRX3r2D0ttHL5earN0k2xQzVxRG5RJJqtt4c9+PXZWcZZJbJHIgVVLkIHkI2/gP/1J
XvVv3XYCMoo3S4TCaDTZzO9XRNEtSOXkd7RyBW3dlg4rLKymysjkOdrzrujZtPhFpatIWvc9HMxL
X+tuWm/p0ppzks/TH+Lm5RD1D9/TVSSxoKdLBgAGtk4Z3a1QLH8fhy6p8arZjPF5DqaaFtEIqrLn
n+N8CbLDHMFOw1SJmhzFkC9jCRObP7wJ/8tndiVK3YsXdG7VVPXBMVyGVA6nrO96v7O/KyRqg3nr
UoOtCN5S5EHRDAuw8WQGE1dIJFAHLiAWNRWjMM4TXfclmZUfOQze36/DNulDcNTD0VSaZW96+a6p
0w9eUeuKiOptnGNUs5kqam2xsuhnK7RfGsEVD8yi2Uwv0bTRqJnBwatI18WvhBB2uq9HZJ22VQ6A
NFddEJiT0YacUuVHlyeuTGBVVDfHEJuKUjCHFHmYJ+231rgSgQgOxKtdtKnyPT+RjBd95yfWIK5E
YGUETJa4M1Wj+eUYfoWE+52HXJEA2XJgtglAmDAMPwEYUOaz5z3LFQmkRxOKANiryrR9sbCtyIfe
bwt1JYl7p1uUJx1j1em6/pKvW/N0kDr84RU4rlaNaZFzeJCNVQ0GS6J40W2eu50rVsvnXfRLi6bX
XMyndl9kmQ3D5jcDXcGaXnQAiC1aH6m8tnq5QRrul051BWtA99U1q1WHvS6cT7B66W9igYzYb8Sd
s8vwUm8WHX1dUQjVsEu/ywfPBz1XsNasXdJwskmoqCjUwrxX66duOjo/jjJxNWtYTjifBNq380pP
49F+WwLlmeZzZWuxyCMg9oPkZid2N+9RkQEY6DXkrm5NNN0Ba/kmu+lgOa3hBtcEBaaRX+NOYmgH
g2QJhji9xfDaPiCKS6lfbLraIDI38Tg2jb2NjY0vuaiP67zn9uTX7+T11gPFlMnqpLa3NkgfAiHO
zA5Pfk2/HIz+Sxik84kmMzLNN7hrrgUx7DHkjefrqasLUus6hdB72Vtj9o8GLiTFEDDPHIKLNGJB
hwvn9DIoSw3nuCyvQCT37blztYjg/hWvG1turAaQNQ/XtET//e6Hrj6o48IGasvQOOcfgK75zFef
A2fKXHGQ6YZ+2vvI3gI1lFSKU2Yzn8BE085dn4pxD8QaLsgwiZMNc+iDvntMQbTsROViaGfjdLc3
ksivKugua2s8x8M9xSq+G6FXe0vG7X6wzYUdXsRF9NqJyQFvbaEQo71Z2fELqwNa2FiHPsk3tO6E
JWxLqMQ7hL2ZLTuNRD7zY3z2G27nHGu7FlfmcbG3eaaPYV0D3htSL80B+u3smDh7W9UvFhMwGd/g
U2tkm43PUoW2nZjMetLoUbT2tk5HiV90jTLrOU+cO+ZkSJs0LT7m0ZGgyEJ9DpLDK0uWsr/Jgqzk
w0iUvekJzxx7e6RnUPB/en1NVxgEawqbLKhHvultvB5dWmCQfHYd9NuJS5LPGnlyNJ0lbammphxq
L9sVNO3EJTd0H7MWTW/bcWH2hfrA/D6lqwcyy0gAFkfkwMh1LnQvn3NipM8BAv12wnJEqVditt7e
eknKJFrOfep1pkLTTljKhNSW4r8bW/lvPF6VYkx/+c0RJyibmMmjnxE40RFfNNG2yJFI9RwSJyr7
bp+MlMLeOi0/hO0PHWQ+FSMYEScox16zcNIY7Ihs2BOSaz3OPgf7lLlKIAIEr5YrBruZQGBR4oqK
Ip/LDpp29kkdAwJG8d4LG/a+SGEHkoKv4fUdMycgDUWktJ20t7o5Tm1WzYP229xdnI4KrQ5tECy3
TcDFfREFjIp9MtYYD2efJKPZR9Jj9atffDebHNXOh5/vChp34pHVMm1pjX4zZn6oI/lg1S49R9sJ
yEyRADp5tC2ih4XmJTkOz5adeFRUHCnBReG2DHux819D/tlvgjixONciTeYNEwSilxOU3MWqRr/N
wOXokCEVZurz5TZuSQoYCFSKczsFfq27Ih2Rt2m9vBy3J0qXExQkn2OrNr/hdlE6LxfsbDXo+hTt
12Hbr6v2ItClzNXp0CwMtwy+ajc83o2FfkHHsNozKF2pztRkHMmNaLmZuGXl0h3ju42t0x9OU//J
vvwtkY++O4HJ5gPXJU2mG0FGltzILkzwRgxs4WVCreIflKQyxwOTWcUVzAYDs55kteZq2KblVZGu
iQuys619I45tXBsYYqrYK7WYMpc9kyjsV3ZV022gHKg5Sn/DS+2HV5i48BnbBgnvYG54O4bua5zU
EmloL2ss9NsZVaujWGRhO93yqbk1Km8KOnppt9C2s9odRze2OXTgt80OYTGOdi8As8w9w8Rpndsk
xZa1TTeqovtEbifArfy2F1delVuSG8kmNM3WsFiToGoBLPBcO5zVtOnqxDbBOt1aspw3iV8AtK8X
KQtB4qyoaR0touNmutV9350Su3dneNRHficclznFeUY6qKxerh3ZiMNqF6816p9n7ncWdhVcUnai
paRH7/Flq0aO4oHNa+p5GnYlXAtba7izNtNttM8gZz22i/S7/ibO3qtJ3WwHRcuQg7dFlkUvZeKH
F4kGceTMmMWOeppHxP+CfaGoKdflnCe//RYXZ8YsklvA0tF1nogvZF6ryARXv6adA7ENm0PYmKPf
YX2Kt+jGMq/qw5S5IpG5m7s1nbBshVTHJfylaHnA0NOr3y4KiayDShoE/I3P+qve6idE1B+W8pdl
9R82MVcjYtc0rPNcISvF4v4edKH+bmHRTlDyPGU+dZ8YG+eySlEIR2aSYEnvs7xY++kvbgevlDQa
d/aLqIGfrBpCrF6JvIbT163P/dZFl4qE3T1AASlaJmyvSxmRksBCwW+zcKlI9TzQoT/QuMjGRz4q
PL2MPk/yGBEnOtOt1TpBQf8tjYfg1KXt26DmnomH2InOLo1DQ9ZouqmXt1sgCb51Tet5inUZSHO0
HqYZ4um2y+YxNl1pZuW3ILqCET6Cl5NFFHOwbhokSgUvgXLzMk5MmStRFCbSh6YYlXyYb72ITrjT
+zzQoWnnzprqQHYBBIo31qgrT/sy71If7SOaduKS6K1Jd2DbYAwWoNjBFqLxeltA005UJtuUK1AI
ME02WkAOkqffvZZCV5wYpmZsTYCGLZyfHoOaNcUkUy9kE7rtbJuSLTmJwmW6Zbxb69M8jH1dDGJA
FYtf953YDEH3zMElfPmaQzkky3MUedXwou9OZLJkGPdmxPFTbV14CsV2Wxcm/JYrl3M0mmyAbzQO
oJ2Kr+vMCsGI3wR3FUQBVaj7Umg6UtkdUignMXj5a6bMlQ9xII4OG1lM8ICJx5Z3GHOFp1Gvb+nK
h15k28B7kv4WRzW9E8EiLl0+537B6eqHji5mho4jWm9EQwqtJt2VW1ePXugUDI4bosHey0QN/Y33
nSpGnOGGvfbb8V0dUTeHZuTtON0WcxQQht23jXj2G3UnRIWc2DTSbrzB/HK5rCI5yoDAMMCvdSc+
d+QHZ6PYdmsYEuCJfkrl7LctuzKiIwoS0w7HdrNb0JzAxDLnTRPPS5yrJIKMcxKp2bebVvmnGmnf
ok82v73T1RLxFn4GNBz3G4z8JuCnbHidWOsFB0qBg3z9gG7C2ODFlW+3LtvnroCmI+pKNu7rL69P
6mqKRK8BptnwSQN0eVnlOR3/pBF52YP/4fDsCop0S5dms/ikeHi1vxk+b3yu+9X8pcdYgekFwrX8
FBxZN539/hYnZo+NDHvGyHZL5/fBFID+4vsVnOTF0Xd1DJ3odktgjTEvqpgTL1sCfGAnYoM9Bts/
xyiJdXorM3qlfr44aNoJ12w/gm5u6HbDFQMQR32oojGeF1FXYVTHHDjyyWw3HjftM3JHwVLsJoz+
dKuj/0sf+KcJ5FxIZTeiTLZlw61H8XP8EdbE4s6mNkgexIwq1/dgONHh41S3Dbx496Od9PctXaMd
8CU+KNsVDV69+hH+y7E+7uBWA6TOdtTCfKBdmoz31KiluTN23Oc301437NwS1EBXM/g+5tSrMFmq
fU7X/DGGSxk99zyCrYNNalAeCp6w+kscJGFeqgNLwEnxUZvTlKSLLSIWqPU2N0gAPMXhEiSXdiZx
fU036Kae1iGPyyPZt+2Ml8o724XxJxyilh8x0fNj8ml415/Fe1zxxVTnlwlq578W/La9TGAWkt5A
3wN4K8pJ/jvAeySQOHGc1oAeNFl9iXYd6w9Uhvb3sYGxBNhUN0awRYGfQaW3KOl+0v7Aq1cSqE7f
hMzk8UkOQm2XOU+D/ZKhNtRUKGFS+X0wMTs+Jl3SR9+ARd+XWwT2f1Pm6Syfp3pP6pInkCSWC9WD
qrp6rc2bDtTQ/WMKx9Hm1GoU+JVtzfq0BCo/4ZeZHny6e7FSFyfSt3v8Fi/MzVowHgbsx45BNxUY
tQu89xSL5OdGbpxUwZrk2WlLxdxd8rQL65JFeB84p9kWvF2TQ8Rn8Bn2vIzjhadv96bp36+hlPpc
i6WP32kgJ9Cbue9fSHk6J+VYTyovtln27YWAeBO9bUVoVDmCK4/3qcOC0ir6DpUVWbuieGiNlzoo
WZ/p+XRsUKGXZJ0pSOsjT4FsorHW15xBYFeMMTs+rRPkWoWM8iEoV9LWcXHsS9ZeAJwm7NxNSy3L
fDPL50UpCq6nIOtyjZI0yH4dgKtFt4gPtL5GFL7txTJE8PsJgG9aSj4G611GeAZ4NyQzdXmMQ/gd
v2YCYixT9g4X/SEtQGkcpi+LzKe2QFo3Y7cmmYgFiChEJn2LEUXF3Efp8rSweOeimMLaHoXsdLSf
ko0H/WVp870ppxocYZjfHAcvda9R3LxGWT6dzRBCNhsrwpsyzEVbXxSf4u1EIWL+vsp6s0VAtIZR
RC8XfspJy+zHcYmzz0gccHEa1oSZouMrX68TfqxuSx7NR9GoMc7f4ukgnQpgkVd95V2O/x/FliWi
CNJRzapoAfjZTmZZxP6F7kxAxwf2vdS/soYZdiJNt0QPCsDKX+HRbOQa5MH2l4Gnx7e9bsOPNO/b
FDmLJjDved0eBICZdD3uE7GC0lbK2Az0PPMwjZ/Wbk/IZak71Vf7wkN9FWvWjsWULPbtaBfVXxBb
0VLqxAw/1yZGHpcDob3c4B8UyGuw2/ozS1FnPSwkHgGaNF32vCY6uGstflI0oLpkn+ch79RwBtFS
6fa8TjZW75qUq/43XvNoegZWJswXaIl5lN5tcwSuXNHbOhF92eJZaIiKlETNXuKP3c2bISWxvY5B
HOYPwzq8zIEgq7Es1UONz4V7If+ACqWGfmiXoOlhFDtxOhbDWCOLlspueO4pIc3PfIy6+ucED5fx
RAzHEbtpVNrdN8B3b1Wf0kO9PYxMP6mtDaKyJXZNLkaLZXqD1TTYyrhZdHrBy2kWFmCytd0zykci
9lxryu/yAe/6qFvmU303pFv6Wy1hB/VunPXrY9/3OC6EnZ0+pwlb4LomFvl7VnZ+0mLjWdENiKig
nI6w7T7I5Qj4iR44YxSAB67RqcF5abySAXOCBKnI32yM1+TaBstYnyWOakE55lkdnTMUENWnKW8C
XYhsSoKzDIL1e9rn/Vjp9jhFB9aOYsV758vwvg+ZxV6T4wApeFwIvgMvbN4e9XQemuldGxh2nLEk
ZOhh3XKszn3OY3KZFSe0CuI80/QUocLl07gnyJfRdGLfDdjO93mk18fUBFLfsazpomsCj4vwEiMI
5kdsgHfdPpQj6HPL1jyyNW1QsiLj4zFP+/EBaS3s7hF0I2G5Zz2XF91mqyj2GPn/AgHKvgHjt79h
IlZZCbTz11CO7GfCxvpHOJChfzdkzYGZ0FBBy5Q0+WkbaYsNEQQ9oNd2DpxmCBesVjU/YptfbNwu
d31PxjOeQ8QJcJ/+rGd+bbbtFhOpT4nA09GURVcTUVIwur/l3WaKiB9dwQCHKwQQT5iX8h2OEUuh
UIlbLluwFgfAAS3LjhPP0qXgOtMPMgwfN9qeksx84WtgLyGRzWmBQ88JLuUPR2Z2pPLaPDjNcHU7
8c6yUujAsoKCo3fdavCvsDqr7JHl6uOymwXr+fYj43y+gNgYn1Lbrh8zW+vTKIHsRvm/GUsG778F
0zavsfwk23YHol1YwBXoYxvjBhFghcfW1j/veYD1sB5ZEePjltBQ0CKm+yPd+ZXK7ZFZQ87A3m/w
T+1EOWdtU+4TeaPS5SuGMT2PgIrekMj6IWJ+nKNoPUHWyk/dLn/Dj6Q5BwtelHMYneEAsKmL2MR1
7/hY1ozMJRkWbCsLfSJd/nbZs7togFawSSDxSbK8L7J6uXbxyB6GWD3WYltPabq/U70Z2kuzBV/j
DRtCW7f3sz0eac11wen0rNc2v5vS3JzrNf3dNvYNb/FcXPYYw0TpGZGgt3Ik+QOunMfLDgAs+2Y1
lqA+mGGBFXKD01aURNNFRGlb5JuwZahEUMbD+L7OeHYLZw4muibvYhSRgFWiykiEQ9EuppADwb/J
elQh2CSiZ5XEbYVkRVoXdEWNSYukc2F6lTzBrz7DTlOf8Afx/nTA01MUQ3ZMTyGn6e81ref6xGwT
fmx0tOyn0So89NBQtvKBJjRB7sAudH8D+5vstJKeiyvPlWhL/H00LJOgq+klQ2ZquyM6oo8pCYQu
Yo4yw2IzOv9L70l/GmQU5FWu6vTz0HXJVkT7vH2BT2RKLsyM9edVqXXCmQ8lf3csjPMNM9OAnsyH
5nhG2j45zjmYtWW39+Fn2MNoUxjZmM/ZMPLfhuMd777rFozO0iKmEE5jBpPvRh7YQJAoe5MGm9rf
m57x/i7jgDVdTMgJFNddMMfngZouPuWq51A79Wv9ZkrqabmqKG6/dcfcvijWRdxDiCwwrcJh2le8
Fu5sOfFZoa8xymXUu4g19K8pg7ncs9BELUU4INmKHOk6fiGqGxccqvJG3Zp66D/peY+Hr3rO1t9z
CtVSYdIISn6DEzFeIteexidAwcP8yYpO63O4KHDq2n5X7S2Dv9kHQuO6PQ9aYEKOS47ScN7MsFAV
S2bezuvKDxxNzNzCGGlb+qdhHLgsu6WPKBYWSeYCGdZkurCpP2hhWr6PJepZ6dsRqP/2wwjcxPTW
TISMl4Esk7hIWuNsiARzCsDXFqLQE39FP1/sEMlTrAm54dAcsv2Eq+ADMG8T9M+U3oG9MWX3ILSH
OI8lx2HOCuvMZ5R3HdvPZK8h99R2DOarGUDPPqHkU/J3LdxJo2qM8rjGUMg0KqylQpQA7nRYV1K+
FSu+p7oloGEDYLq1qOxLuJTDu6DfevkWoOn+fzg7s+a4kWtb/5UTfocPkJmYbhz7AUAVOImkJLZa
6heEWq3GPM/49fcr2r5HBCtYV+1wuN1BiYmcdu5hrbXTwMTlNbyhRhbqkbiFzuyq35RzwLd+RGsx
hdWkOzyl27SuWzDaiXWbLcpMbhwjGsDXWPaYAAPsndibsq39uIxO91W1iOKFBTh6zbcyWtX7Kk/m
P2vNSYSXoDPwS7VqyHBWrVVEV2j445VYCySKYBrw3T2tdrrbIau1Q85D/lWN0nzqWy2/sWyXgCKr
lhtMoZHcm3JQk5fn06Ju3CTKFCHAhHC32rY/88nsPxHVObZXNF0s/U7oVyKOkoOWz+UQTJrTqlAq
bVn8elLG8n4wsmH1ZV1MAbbO+byNeYyeN12JK+5YU33WdNtZDmWBL3DXYnm3hxx31RtpuniMrarW
f9eHXm4+wU5WhYO25vVhc43og3KUmx42TZuMG3tRyr2NmnF9ovNk8ic4jyny+7au0rDF3cqoJ82t
EWyquBumchYPRX5yjCq6rs9XaCXWf7giU9ajHant0KxVb/tU/64WJD0Xr6fnZu3FmnpndptLhEjj
mIpWJvHak2hTUgWjpSLdT9I8xx+zpfm+TRvtQ95NCS/RkNvvndlOxofN7JvucTbW8vdqrhaBRkGd
aN6aCJ6nvpcdYtDNJu7NKpke0z5vjnkxp5+TbF3az7Fh1ZMvY2hm0nU0LeACQAKPiv5k4de2c7H2
ztD5yzZ3aTjnm7iZnCHNUK/b1OL3NbGwjsBS8RmnrrC8SomMBvZ8yMfNdbPvZpLM70mXy19S25zr
Q7INyXVPA1ycpMFaCy6kpek3KcifIFuM6RDbQ3KVUKnzkmUT2VGvxiW+zad+ie7TTo9+aSfzgV7Z
yqsFpEmRDMnB1oxZ+nMKhO9gySXNb/tGziinFXJAZy9aYblEjZschkVF2f2YyU0LaYui3wmnm3+N
Z6m9qzRbDYG0ipoUApQk+2rriCsORitl9y7uRfL7klVJ7ul4svOhM43RubWM0r5a3bwATSWmljq3
YSXNoTFb7dOaG8ojiWD7lWMW4SjL9gSz+dZM+r0aG/p4aI614VMUthZUtiGjMIrbPvOmaHPfu3Ox
fa3NOrox5mi6zxMiQc9dSiN75/CGr7/TfXadDtvKGxgO1dRcLcYW/9ZU41of2tmueG2SpZmOVWzo
zQM5OYLySeAe0n00+oMYuviY9wNI23Szrlpnmj52GMtrscrYutWXIc0fSeOX3yOndFu/SdYhEO1S
3kgzxr/Ju+5+cCNU0hADxow1rpKfW3BbyhOoJm6Hdtnq+6HJhugQm7P9YNBVdbiKo4GwtFx18xs3
+5Ss0e1V+9C1SzES0LrNXVUszZUpRvW5B49Z4l+503wojbrjVPEoZl7ep+61hYyq8tbMrjV/cdtJ
3Ea5GblBa1enJ6FIPxppfZ9PSgZ5vt1k29p6mdnoH+gPuN01+jKN74R0lqeNt6I9FNEMxbxDVOXQ
GrVtXTfjsoibKhrtp6SnbRmLnpS5T2cd4zdWTcmbVObVpgPtb0XVY3X6dQniuZ0eLWVjR1ND698n
iRPTcTgp3du6mL8D+rS2rz389u+VmFDzVUrPvTxZV3/REIIN52hddW/VYR9W9nCrb8vBVIWRHsoy
Wd7FIrta4vJxLXs1k5wQ9jWPP5AzFAL1yvQ1+FB/rJFjXE3r1n9MDTHmPowjmogYhdG316p06G7h
9Gr7oG3VaHhjocRXsPP5l0mMUl3pJW+SP0lzaY/ZChEqL+jMEK1iftePU4f7lddaOJrkO/y5m7fk
Rkdberxde4qyvuqEaO60XHdY/DnRn/JYn/p7oGeufRTKddqPwKTr3i/ntRyfhrRO/6TIMNQBT/BE
GqaOG37LBnsHCcjRzO60hfUXcrEezbqsi2PdbvT7VWO3mlcmCFLhRS6C+t6cGuohc0Rt+hOG/Z1e
R/PXJC1KO7TzBtAPVihDZRvBRiPI4rRujugW9V9UslDlpekd1mZAQiH3a2Xw8tHfjbvcjImwrhq7
mvLrdOWOX8NFaT7auWuYt02XFhxqVafBVKkq80oetMTDlW/cm1WOovao84w4uHo5Jr86p260AW8G
bV3MlfZjR5WXqg+6rnSLoy2rPr2v4zoi6hGT1RzGIZl+H5Dj0n1jEtQZp8QZHd9oU+cjimVZ5Lea
ZaZ3uiSj8UQQ4K7XcpSr8SRi+hb/YSeg9O9nJx/GGxNolQjbKS66R6csG/l9i6s8CVHhi/6cBlrY
3hpE6xs3N+/MByMlQRAkXZpqj7HYkBvyjIRCBDe9dzoeUQN6bzCuJeH0kqC5/okGTTYiH4Mw7yXZ
TVF6GlZHPQqz0m/0KrOnYLbbUnqjzmLcZpBjZJgJt82PqmQFP81l3ovDEi+rCiabriB+Pg9l9Xkc
VqwbJa52eTDIB36lEtKuXuTkeuwjnj5EASqw08dS0ukqqKPKArEzE057PCLJr9aY0f5qjDQyB+Mw
Nji7Vm809zlt30QQzbadflwqXWv8YXX02W+6bRke7TFrD2U1EjYSgpT5MXJSw/2TLJI5Hyq7MFuq
VjjaXk8+qvkAunVqkNHkL1wXjm6J3IvrMZmOkU0e83NrxIkyPNIXkDu4ZFJ7aGsNQ1v2iYM8ila5
6erZquynuxwnK1k8axIi+hpL1008V1d55w30wvqa5Px/PKTMnL2y3JgHHR+6ryS9LVrVUwsd/Djr
2KCysrfuamaAIqgXHdJehi9tfdVrOtBcFY3Zmx/cuZyjgxVzxj2x2vWjXuhD/s3pNPR8miKLsyBb
9cQGUSCgfPRBqapF/dabm+Z+k1PdkHiY2jE7gPzVCJ/KfFC+Xfe66y244utfwzTuucGDTPIsjerm
qqef5lXlds4DuTL1F6sxe35wZzRGrZddc+UM+hIUVV57W5X8u2nLf39b/k/8vX78V+2i/+f/8O/f
UPjq0jgZdv/6z6e65L//c/o7/+/PvPwb/wy/1/dfy+/9/g+9+Dv83n+PG3wdvr74l0M1pMP6fvze
rR++92MxPP9+vvD0J/9/f/hf359/y9PafP/H377VYzWcfhsWsfrbv390/cc//nZSlPjvH3/9v392
+v5//O0p+f5f3tfka/m13/+l71/74R9/02zxd4JoAl+6zBquoU4M5/n7848c/e/SFYbQpWVIAu1T
Kb6quyFhVPvvQgKbdWAwnv7O6Ud9jSXkR/rf+TUGUbutbAf1Evm3/3zei/353/36r2osH+u0Gvp/
/O1U3/vfCpRp6sIA2qIcia2iE++e0GN2c79Kw2xCN0GR2JSz6VWd1Rx/WJR/j/rjKC8Lpf8ZxRGW
I0F2iz1TNaa8o+QimxBAmj9xxSn30hwq19TsLfVaBUOlfg6y8u8xFY2LFQspnT0LaquTbVuV1ZAj
gpa4dn0HYOBiZ73TRrxaQInzYuuojRrmniQxxvVAJ7y+CWvACaBL00pZgZ64dVDr7lAGMdeuoQtc
Gt+tBdGXt8VacSOrKiWhbLTmdau3i8A9KX9PxQwZYga9Ij9mhBFjKBqbBEOy9todQhOaeBwNMxbH
kR5w2a2yDOfdSBT30BhlcdX3g3YBsvBcR315OgQpKttVjq4s09qjFed6Q1rNneoQpJh61ISI0Wut
EuGXBM2/IH0ceevc1H6Pf3zMOn26UqrJjivi/BVpRPsSZ/hZfWH/QcowIGg7loDcsCuEW4R7xM5t
HW4EFDfKEMsXKvGkVvV6/bSSIn3UNpmHsYaQ+eLQGwhFS/VTcIjTwRKmbSghJZBW1z1d6B+Z/2at
ommiDXRo07/1VxqnlO8mm4ft7Svz6lxRAbMk+hP8w7GsPctEw83VqToWYdpMq+/MSCASPTpeQWnn
AtD11e3E+FiAIDE2DKT23GNlDsLo9YqOvGXV3pbLsPyKYqxReU5d/aIvi/aHEXfTz9HDWEZGtZUp
lcklFWIPLVsbqr+cmzik1oO4pp4tiDzm/SW96FfrSPbFMgzJcrJtzp5uHuOutcZAx94UyuFNgkA/
iSxuz1C0P0cAYUbPQynbsk3O5yvIJlF3rhZ6M4cavZ2eKKLc9ho5vbfPxel0vbgBDMI+GZZ+Isnw
Py9PX1aJYpb03Q3TyC3w3pecdPMyPZSd270rRtP+WdNtQ0ZXkqEA+9jmXnc75fFyLdInYe3Mj0Km
d5sivBi16YDE4Ddz+cmen8+rCKeKIXmOaGS3R6ZHWEG6hjnYbYfaP6WCKKhkYv4U0Os/o7iSz1cU
EPe4YJueuqUl7SY0KuF6G9jPA0r/5V8ZhQU0sKCubu6xX3Y6sKKFasIZXNwBscffF8O+hFl7BqTs
jgSeAmlGmuxa9qt+JdHQTi2nkrko8nyzMVe+MLbB6zbjU2ms1p0TZflVK7aEOsWYHoni40M96z9H
3frXmtqCjn2ng0JKd4clEtVUmCJi5yjMNn4PygFUAMiIty/As6bSfro2hROqa2iDm/v2LGmbW4iv
MF2XUCFwBjF4lFupqM4f13J6Stom9VIpPanXYZy21+ANfiPeyry4o+8a9VkNrmF34ate+VHsMoRI
7r5uOIb+7Cb8IAdDZiKPTEM0IfHwkwbk46ja9ZIbdW4QR8CLtDi1PEMn2/DDINLsKbt0DNI0QxWS
uK18W11s2HzGYkLQx2+weOKEsRcs6Xsnr7N2acKoq/Qr1K3SpxyrdrP0dnYBQnvC+O23kocclTyW
TOIBv5zQymZMBJ9NONWDhpbTqXONfqo6iayhZpprnlm266HTKRBfOEUnWPSLoR1dpwhGhoq4ktdv
N3RkxWTmm7oJLTAJX7LRrG7onqGFzdg3gcQ7u4XkVH/vOcHviNmLm0LJyLciM71wck6btvsQiuC2
wD5YCmd/9yGAWGU91G4dks34U9e1jPT5VByiIQLcNE75zz72p5DBNCymj10S+8e+jyj6UiyowkyV
We53Fe2sKUXG+X0WDfNVXtbRekBXZv3l7QV/dXYZ18WX0S1HcXX3Qn2Dac1dNo9VOBMtvbNsbm3h
xuaF1/GZh7JbTcILwyTiEgqjuEPDL5Zu2gsJm7AYteGX1qGxiLtCc4q6Urtdm3ZCEG+dr5MySaiF
2MU9iR5JzhFnwIIp/IWFW68V3UwbvzBni7zlnC2HeK3dJ5tEbamKFSgEzyCxyxRaomeT8ra9drN5
CJYuplOyBqaj0pcRXJM5vgcRMR3yuMsB/Uz6bTVuCQ3cuyFwlJaSSJJUqhyqLMOATcrjMQpLMCf3
TblZwQpt7fDT2yB1i/ZQRI/8Z++8am5fzMJeq5BMLM0AdFz0Npu+vD3IMwB2twuMYuNuATCnueIO
2zsLTSvWfKnCLiq+xU36sFgwWFLSbL5rTODV6DOaSO1jpW+HzLDg20dWmIzxUZBp9uh8fFeTy/WW
xr3UUfyVxSHapSBGFzVibozojlYzRjTecdqN4y+Q0N8MeltspzYOQmSGPxkxN0BgBVRqXKKTvTKr
u5F3a2K2buaM1OHDknyUP06ktkAJ2kEJkuivbDLVOzxEiyv+yuedNjHr41yF5DBNpFbaxG+t/+R6
XqR6fgzqz9xoyUFyyEXoDk7pbilz2cgo0043uh+NUJbsq9yiT28fpXODCHiqjqI7HU7vzjrq1Bxo
dqCVYUdTpmAbhU1hGWG+t0c5dyrISwieIjoMGnselyU7cBsN5VEQhRZJUJV/TiKaZaz9XL/L6A19
M8fwpGAgqZ+jYeA0cSws/CWQENxLqvAvn8CJYjBQu6UMk0qln4AdgofsZvPq7QmeeWSIVm3qmiSU
JLHXy1G2HsKK6aRlKMrWuq2Kar7HKiZBHafK72KVXKBpnVlQNozkCwOap+zBy/HEQm8kAd4u1KZe
C01J4/VuismE11TVaf0+AgSyeWeqtfPenukp/tmZHoW7jekxDJ04bDeyW9DYbK6nItzWEun9Xkp/
G7cukHmXfbTYVKquVRfEfdp6ddMYP8UYf97OF8OfrMAPLtrIIWq0sS9CraVkXNb0x11OChBvT/LM
dipxygwwRbJqe7GEfKE7T9RTadVA2FBkN42rjEQTxQsxHk3ZXZJ8fb2oGEsMinIc/CW5b/+3aQte
dU3VruZnQZXVn2eswhfHQS/AHYF55HWiHrTErv1ymZzrt2f7+jDRKI67KU38UkPsFZ5mSW2ttvQm
zNr8ARvtBmq0qS2MXedDZKJwOgE6s4v4glV4JkK+PEuGQ9rr5Lnwkjn7rlCGbOc4BTgGBCKl1EY/
MdhSdaZs7XYpWvldsL1EIJ3W9u+XMenfEQaYvT+vkV4fynhxf12KzfFH0BVIGq2d9aXr0VQJhFIa
UOLCpr3kuoIdHDKnMz19pF2hb2/r8EHPNRvdsHEkbAEeYsT+Mk+DcRRO1n+qTDqSyDyufxtjO6WW
4zRN48Vz7zwQ51C61izni4TeDaq4npPfcqfsvr+9JadbtF8ZIlpAIcR7ttzT3qlYLfD1sya0XU3/
0vNi09yvqy/4Ea8SU44BF5NgSuLIQfPYvTDVtMlSa4c61EhwRPFyZ8yu40WyenLWrvFE71wSEXud
YHROEY9FQEL0b2IvX97fVk+pVXVpFdIMZry2qBzdrBBmA+5HDL4tyrwon6vDUjYR2ZdOZA+9PV9y
0l7P+/QRPN84KacYZWetS5rU56KPynACxSrwk6f2Zmw359pY4m31Sjs2bvXI2f54e1PPTZ4HkINu
Y7JxHXbOs2VF6K+aqgzhd+THrKn1e94vLVB2lwXLPAz3aZI5v0WD3XsUwKojPKctfPsjXpsaIUik
kR2EynqqcrzcAFdLulKn70aoVbJ5KqSdXscpGtb23Gb+GFMkg4zTZ7dZMswUlnP7wvjnF+GHD9id
gLrHk2kjUYJiWer37bBl78GW5Yd0mrWAHtPNbWzp9hFWWeEjXKl5qSt+Tj319Iq8XITTIv3wikTD
it74KsuwTcev8VA5H0y19Rfe6Nd3WAjDJMo/Zff4546ENPSktyehn06ZTB4B5uueIUp59fZ+nh+F
YvDzjnKwXk4lifN5bDr8G5BhejCAq3vsotW54PG+TgqxYkKRYpMkYNQrUyEnt++U0+JGAfL3SjUn
H5ceHA9VBO3dgIqG347L9FhFhPNwZTZcuyX/7qhCHiC9WPdVY+YorY15oPIh+2mn4OXH7dZgtJI6
c42e7XTqLRT0G3uvRfYYvL3SJ9fipU1mFNO2dWna5DX2KgqAz2Q7GixBpZoCgnlb3W1tnh4ylVyI
sl+7H4xkKcovpkEebp+6j0Au5qMqyhBEluE7XSUhGAA5a9LutwGM/qe3J3ZpuJ1Z0gSvGo8Lw+lF
BBRSWoHVxdG1JZ3s2o1A8v2F8ajwKJuiF7n205H+4fb1A9imdCpLYHNR/EspayPUYNkGSWsPZKXr
6Ke9OZbTdiRuK88INZGX481RaTnxynhRNWp3xRzbB+hjje86/RqKaJ5+fjxJ6y4Gw6uiiLazLlXV
68m8UlpK0op+TNaY0Men/rqh23Brb2V9fHs5n7Pcu4MpiRAF7a4leKG9bJgW1yKPai0Peesmz8ry
PyEF+fEwHOu4etB0cEnThvOa5neZ1t6kkRPYZR10Bo2i6viuptYXIJF0TK0qKMAzyaIOccXAHOvJ
ha0/8/KSVubguAYthalNvdyKKaL2ADA6DyGT6J5D+kHKByr1je+sgxuU3UXB39Pd3y+OYfHe6mR1
qSvu3js7jo1kcK08lHo3o8yrnTJUae7rffYO+K51E9snFhdlxgsm83SKXw3sUHyz8DDMVyEalJCt
0uolD9d5NAOtydqgr5OLJNeTr7IbRjExSXbconq0V6TSbH2ba4Db4ZBXEEopaB3tKukflsG1r+Zu
S29EZG9fiyGVgWuM+r0+Le61WXR50EDHuU+Lzrww89Mm7j/JPqH1TglJso0ne/Pj/Xa7Kiq3LA/t
2tSvZTXg4egp5KXCuVTkPDsUlgT8hyUpa+2GaovJIbnL7MEMpWGFPG0g4qG8HnL317dv2ZntxF5R
TsV5PaV+dueoFC3ds3onI1aJyqCWbXcccie7sHRnTLFpmFQgCOodouzdfHp9VWvZoGJYTpwcZzLc
j2M26cEYRVtYtVPy9Paszqyfq3hoLG4jB2gPiqKujmK6lFnoxoYCj0sXNhtN/BtnrC6pNZ8diplR
99Cp4+w9/1GryyUVQxYm5bTxyiQdzFYprkHWqQvv5/MJ251A15IG1UdOhm2+2qzeqMdxclOS8Mb8
5LaJ8t0pr0OzmeiQk5f9Vad3J2LGmhyt1lLvNs2qriUFxFsJvPJ9kip1oKlw+4ekv0HraYsJVCqe
gmrp0kBHqty3cuoHstCyWysvLH+FIfMAoj0KzGhx/X7tfk5h6dlndW0YsoTMVNutvX70CK+p7Tfm
tFDsgHcGVxceTH7h7XptoMk5OhhMg0qJsPfhgQGnMgWEmIbgY6djbTbWYTKdMVxUVocW2kDHlk89
/uwp5FHgdT7NisKYvXNA4N3DeSiSNCTbArfMds1DW4PXse3pwnk/E30Q9eDG/au+7+yd8kXLEqCI
MgnHDvjxPDrqaIA2vYEoJw9zApGqrdvhwYRsFMyzK3wr7qrg7em+NiXUZwCEUYSRvG176MlEaNeC
R0rDDsjR0ayL4WAu5iUx5p1+6unAMIwiuYtFkaAldvHHOGrgJQB+hgXYOFyAWDMOXaZHgbbBE4ph
rl8VIETumrKurpOoix9Wt/otjhrzbpsndBE4xLdy3drw7em/Rj3xYWwzqQeTtDP/8vJ9MKi9SAui
FHugRddaOsMHXOL+yiyRtl+R+rwH0j4cEJQug0JssCea2vSQMIMfi3bAhYTma7vE1wD64PHEthPb
vPwa01pm1dYWUrK9ZX45oeaPE8FQkCy5ef/2zF/7Iuw68yUfjb/26gqbPc+zHMw81DneZEz7xstG
KldrDFHEqpT0hnipPBIgl1Jt5849sQvIeFsHFkRu8+UsxTik0yrbPBSZqx0gJGQeBhQWrJyQm9ia
O7Vq75CwKL2V1pkhAijdx7cnf2adiWkgjjm8orjGp5//4BXY8wjpXsQ5XnhbHyQ1OjQh1tHvHMO8
cMHOGDHBQwM0UVDUoLjxciiZZom1Pr9qMIRvtMRybsqpGqDbOPmhN6fWGwco6W/P78ytFtxo0KQC
rOIr4JBtVc2a5Tylq5Ca32kGFNWFUuXbo5wJxKWwT+Vl8sQ6gIj93KrWgVSv0GRU9v22ZM7DWjr6
tQs9xEeUFB5Y1gxzoEcGjryupdcW6tLBmCpUEeAEUfh0tDtKB7cAlptPb3/cuS22AbiRV6L0h2V7
ue6JjAvLWbYs3Ir1HkXg9i5zALQD1lQ/pd71bNsEb8WpBO1IqoynzfjhMKncGBqrKLNQtla2eVZZ
OgDfoWNeWO7TF790JEDRUWFBu+QZ5Lo7tDhjGuj4ClcMPoQfoZbioaP/PRP6A3brktbmuXN7qvQZ
YPZ4Gfa1laETegJbMw+JIOlb1yt85hRhslWV7TGx4yJANkJdOLfnNg2gAiEKUFQTobyXS5kVrtvO
i4vLiaLTsWms+Gi5eLdykpfqps916f1yEhPo+Jw8TQjNvBxLhweczHrEAdGMj8kADasb7nFA7yJT
HKaELtFmC6OP3GhEr87J/qC3LQDm/t5J+6CKybrP3T0U6l/sZrp6++yee5WEq0hu8fS4YF93F8u2
c23F2UNAnNSnn6fK9q2lMTwbAlIAd8M8zlnXQPcW9TVTjA9jtE2hrY0WcJr4Ug7hWb3p1VKpZ7QT
zjKFgJdL1fb4RHnHXcqmtTmkumXcLmX3tRib/DHu5w8zjTkC0OAUBoCt+tAil5tiMruDbAeY8zmF
sbcX6DTgqw8y4YCd6tFAlneXuwL3oYsZw5M1troG7oGOSKO3flTp4ropJdXjxLV+rQUtN9at+QtO
E5tC4kDn5JxQRS/XY7LtOtEntsedG4J5o1V+DZDrgm9ydpI2GQoQ0NImn/JylAg+bjFpK6NQNvET
Mp6fdGc1ArLRpldw7X2ap+leNqvyvq/VJZWw51m8WmTCTCqrlk2FZHcIl6yMNbeeiDILg+AleT+i
rTO21vVs5H6jO4eW/scmG2yN7gOE/AJFjOyBnOBTNzfhZkRwYO1g6BEHNYBapPmNcIqbQcFiBZMC
t+zbkDd3KLrcAVxEhSF/rzfzn+YKWVJQ6BLpwTTjp7heHlc9vjcq6YOR8UHNuJ5VZOHi5v7misdl
yX+Fa//t5LXaXXskOL4BsnsklHsnHe4HXeVzLQr1efFaADkzhNG1cq7ztjnO0rzKrMlv0uh2id0b
C7jSPIzHsRR0MDUeG6u81tf4G4Tt22RWaFgkDyJfhcdgGMEi4O32Z6v+PGjyanLMMFqq68gYUYqY
22s6SH18+9yftY82B/6UPjQNd3fubTnG7TxzEZOKemgqF/1Y0tCVz3Ddp7eHOudCEHyBViONJykZ
vDx9S+puI+S5Z/PohIm7pl48FpdA/udHUYxDigFPYucKtrmbgULTs7CK3fZm5iR5Fh1F/sIL7TrA
xJ6ZBK+aYrWLLERhzVmoRmML4kjPAq1cLsmCn9kcLqLgRSGpQPJrt2LNgqwMpO4sBCelQBrRt8TJ
q+iYN5cqsqfftLuZjESFnpKOy5Di5d6YU6cQzcEyrJaz3aFnqXwd6vm1rHP4bXlTX4gVzuwS/p0k
VAVGJsnwvRyvJNU3jHDT0dpwsttxHrP71UI84qdPHKNgJ8lWnyqzO3tHEmEsoQbz+I9d6cG2sw7x
xJv7F0ZBOUr/l+P/qkEaXiodOFi7ylrbWwsN0IB4r7yQ9Tl7Fsg7wvUCgQMZ7OWK8WJvQqL1FI5I
chzVUK7BHFfNwbSb+PD2hJ6TVa9OA5G1Q4FGgPTbr9ukp7M2QOnIVsyDRz2jRGjHTulrDhMweRgh
sm+HVEBuPwING0x/I0k833TwpjOvS6Lt1tZQ9fK4J9B+eVnzX7tEtE/5hrZStG0HbRnMTwhJt8Uh
tzXAetXqFigDAXDw2sae1M1oNsL0+BPDxxgROHqVGfM0h8uKZind7QzE1RWR3TcbNOoxT12oZ3qs
3OqGG98a7yPRueowTeX02epSRH+KrpyHsDWn0fZSyFYzWvWTFRZoIwjag9fii07cnnljrcrrEiox
5UxpfgOQcpKtKakooHFXPnTtehSVMGy/X8Z082rqaY+zAxwD4KEofmsGumfxfWiqWvHGpw6uOeU+
IhHW56LR9Q//Un2hr3L3a9Ia/e+0ZRoqP0G0yUX/ys0/c2VoNZxVo2ci73OQemGOntuY2eC7MJ6/
yDyTHzrCIBMU1JznfjVZKFohZpcv3mpb9fsO9OfVWBpNFvQoIN2xZuN20zVZ/AudTNrrlXTvY0ln
ocO4Itpj15t4187GeNTNtURj2k51P07F4nrovZHNtK12+1X2i0NxIdKSMnj7uJ2JC07FK3IlFO1J
6exOttYZKETqZhqWJqnhxnW+j7KPPXqXPOpdM97UvaMuOELnzA+Ot43pAeFIme7lZeoSWRFXklO3
h1ILll7bDklqJReoXueMKrdId2ySfjxIOyM3xgPrSfU4nIn18GWEOYVbYy5HYUTru2022uPbK3nO
RpBCdUE6QXIz95VVXZ/1uTeZlhzIhjk5x0/VJGTm0vnl7ZHO7ZnjgAQEasHO7TueVlOJXCV11RAJ
4eGoxdL5oFUr6fVyncOWSO/3wtqiC3bp3HpChgFWQw4Y9/X0UT+ExcjgTVHagHaukEG44XxO17Jc
6rDOlm/U1/QLh+TMapIkNsG08EaBQt55qx2SFkZl9UTh6FL4bm7WQdOkf2zQjy5M7Fx0xlAUechM
A3bY14wdsXUovRDwoyxWPkV0Uwt1p6OBNFAaNBhb2zOAARxkj6TcHCE70iFGdYg3nM940i+xUc5s
7ouvOS3MD+vslFmLkia1jGWZ/alG1cwsFQKvcQ4SONfKa1dh7t4+UGcXW4LdORV5cdx2Yw4DdtLu
uP/wtd0DakxNQJs287jZtbxgb84cI0Xl2sE3JMWE1Xk5Pcx+7PC64fJueXEFDF0/xllW+UOr+oPe
k6N/e2qvGVYkcX4ccPeczihHLQKAcIjagOnF2QL0CN3kg+yilnZP/eRT49Su66yqjqJBn2cobPcA
be6C03Um/CNhDuCClBL5tX1HVJRFqbIYBDonckcwdQP6MWX1mygW/ZC5dnkYeoU2ZJdrVwJVzgvX
6VlMfOdVKDL1JplXkhCwOF6uO7AnNLpsgc1A4JaiU32oXcefESocrPH7ZlsHtaZHK+8+RXN2DR7l
DgfO5zgE2tB8WYz6sy2i68IqH2x98tHBeRKju174yjMvg4I+SHHtlIUED/TyIyeoUXF7qhDRl6fw
u6xC/His5wun/cwormmwDqQ43RM18uUoOZB3vdJiaiSrM3sjGihh7uTGhbmcOXgnnjHm2TkxjblX
L4fRCwlnPSVs7jQg1HPrlgcLPayr8v+Sdl5LbhttmL6hH1XIDZwCIMhJGs0oWicoWbaQc8bV7wMd
DUEuseM9UbnKspvd6PCFNyxTcEc/WDzaUlK94jcbHOQmMg6q2cjHvI1/3z4BlydubVSS9AnuRjoj
m8M9Bn07i6Cm6IfU1mNqtOWpljT1SEpY/qxrTZz+/8Zbf8+bC0zGqKlBrSLwxZzMnp6A5JqWNDzU
0WxQBmj2PHP+EMfPtzaSsVSzKK3Q/BXm5kpRbTYNDRUdlZYkeq20aDHQKEghQQdWpwlnAWjbf2ir
ofoMTiOmlt0a5ec4aLXO0cqg1/xaEUjjCHtuBgKyQnvootaaPQShw9arQnO0DtGQgCRZ5lbkbotg
tYyOW6C8BhXHxcEoeEpcOysT9dHC+7OmwNonIbqAjdx6bT9pP3vbKNFiyYsmcmSwyP/YRTr+hOCc
f49F2RHwgqconUZPmsHD4GW5Q85WRd+oXSi5F/JoZYjekfY6iiQt/jxl8iu0RllGyKTGwcIq0PzH
f6usbUSdFPlxiLus90JTyslScHZGXEk3Kg9ZvGVwjTosM88ytArKWj6ZqTdRnXpB06+PD/Mcf0sN
qa0OchBMaFMHkvx9Dgb9ZbLiunKqYpqyB1pmk+XRyh/F0Cp+pply7pn2YoIGGvLpiV+fPA5N3uhu
Ohdp4Ka9rO2hba+0LAhZV8ypCejU4rydbzZVyhJwecJGwUC9S7VekxxJb+wEBUItcfV5bg5pOc8+
HYPAUdpUOPwuBCv7OEbPORhQdJMWdDrbvkb0YQ+N9qfAvdmagC3oiwnIrmv15fznJVOjdnFt2X4r
2tmpQ9kF3VgiiWt4ZSQUlzj4FX6jTsNsxBqAfp1R9cxgVeZ+NWcQy0H7gLTTJ3bm4d3HFFIz3STk
NXiRjPWWfHNM0fCclYC3yEeD6HFcNIF2qSS/oPKpf1Mkju/t4S6eP2JVilyKTHyMFN82Zg27OsE5
fomPOm4LLjvKcpcoGZ4snULglIRgJ4L2EKfKX1O1dDtBx7rMZ59hHZwp0mehb32BmlumXOuHqI2P
cPojJ9fCj+ZYfMVmL3eqvvpt6MPH27O9OiBtX0Jlgy75VrEnlnAiG6uBh2yogmOWFt0nc4a6Ys/U
WfXaMJ3e6t5dcAHUT3OQV55FJkLf3IOFBDcuGpil3JtEMGNmu0WABvHtqV08J+soxDC8JRoAtG0h
0U4neAMhU6tDpboLDZmyLapwB/Tn+sOIwc7Oa70+k5tvR3GHJgUNUJ7tLekVpUihZFG95nHiQ13C
+qWoZD1hq4Ue1dgL1AIrY21b7HVtLsKEdaJvBt5cLQiRNei6kfAkeSw7+RKilTUgw/zu5eRlJuwG
uw/4a4uxm0y9xeNwBrBQFv1RWlLhd8sUH0x5np5S9Kp3lvMyLIGsTCS4VpxXXMIWBiaFoaQmQY2i
cKWqJ7PPtNcqRDatCtmpKI5Xd93cZ8d5MIIHJRQlwvFa5CR2In2+PfMr62vQ/iTuhbFBX3sThlVT
UktREUYExPOvwtDCD7GhyHe3B/njF7XZPmejbA4FokVGg0ws00UqzoENkyA13/5LlQZ2Ds+HQx/m
zq4nP0HRdabE580ldtqCjibar4mLqUdzoJeme2Mqo6G+Uqjm6DDHdBxiXvRJll/GNvnY5TRNADw6
cS0QFFf0B4oq5qHtuj3DuisHcNWjWnuJID04g+cXd91XQ4DbbnRsW0l3RlKYQ2rKX4ClDZ6qG3uk
vMv0mA2DvgougZBvYQyt3/HNQzEJ5NCXToTHaKj/EXGmIrmmax9TKOdeHhivhjanBzBj0SMXMBLH
8Ib92YRnNWjGuzG+62+xgK6DhOCKMzZN3kKzuhKmf3i0EYA9SBqGb5KM1DcGEpQ/MlP3rWzZKxBc
uYHWDgCaAyt4DXbN+QKQMYa5gs/4MW67lyJM1M922OefFDACn5VIr1HSpTiM5J0I9nbvlXeEoSm5
cE7pEG1dWyn+LAq+IdFxFOVDqCyRkwZBDYono48tKCF2aQw5ffo+iZ57KnjJhLjTzPoX9Yx/aoOg
a6wHau/DbzNKaedmhHvS8JOuxym0Ldlrm/4JCkWC4FP9Uxhle+jzojuEGITcPodXDjsEYLLfFWe4
9j/P17DvS9OYbdZwKtTOt0UnfFtBqOE/jELyyHcCVCG2ZXqKnHEMuyA8jqSRHjtahV84WztX6NWP
AuaNlhAECo7FZi4p8snpiPoRYJjFRY5A9iIUSO9yk6l1y5pJUEHb2QpXFxDexqoyAf5l21lLcQ+x
B6GFx1a3f9WdohyMMM53YsLLKgGBNKcc/AtF4bVXeD61sgn0xAJygNJDUj3rtak4rYJ8bFhEPRK9
WuZRTUkPwP+kL1JVd27dZPIB7Gb8CXDa6I7DpFPx1o3nYel0j26gQgzbiOUB1ejMmdKeP6VsV6Tu
6uqAL0GwgCo25dfz350kcYyxicwnwaDZMVUkjswh+v0fdhd117VOvt68m6ekSsugsWoGwbuuO2pJ
bhzMpqi8949ClAzjAvgipbjNKJro0pGeFh96QaCimEXj9mtUcHuUy8SJL71CZVaxHyiT2wg171Nb
D0THTRrKydd6XPS7TKa7ZC5YBMXUaDzwYVAnRlDNSzW9oOMiQAgApUxBwp/Gaca3J21AsxRFvVNB
uBajULSXGWXl1tBfPf+cakijPoR97vOW9D9Bk2kOQviLK+dLfS8biE+jToxdjz4grmxmUA1700eJ
vt1bpXWgTfRA/wASIBJNNDK3VehlQZqxTzvJn/PSfsag+7EOJeu0yLnuG4mWPxfVmLuRHfymKZX/
DvSQAGAZppfKKJWX25/syh5Hzo/Ino7JKji5xgVv3uHQbsemtUrJr7K59hDYQkE6gFrz3lFW/CTR
NhCqVfRx89i1pQLDYkH5yczUyZG7pLmLsnRPUOPyCmUU1nO9QTlPW2ahLs9mWmC65QP4U72mmudT
jDKfq6rxdFLBl7hyoU47J4sS38XnZFhaF7yp9BXQszlfwjaetcaYusBHxrtUYuWx0vLqF70gSz6g
WjseK3DJKGHbZYPvYN5mr0YgMI1qcM9QnFFeeIQrIb8CtJtfwIlJPMLys5nY9qcQ05QfUwkS7mAD
sqULtKj55yjS1F+1Zs6LW4l+Nt1liOUffabkk4el1Ly6AXS5fjc1GEyim45XgBsEqdp7GWYJn5Nm
zgJYjTHGInEeBaEjNDCDXqsk9uTFeC0EXjAYko0Ri9okYF+y8GmYu/gRTfjgr2mUorXgU/2Mw37G
oAr56xx13z56GfpK/6KMU/676NTi76QK6xh5Sxnt4H42BrazHZMXSPHfqd7ZH2IEjkyvRYTYBqmo
ioldbk5EYGKsgKyYEN6XIY1+JVbNCSjRPv8pjbaSO8gPxN9Ctey/mjgj3WmQP74q5VItTqOxB45J
pBbHQe16EELgWn9NutI/m3FhA7w08H2awVe/5Ap9XlBHqvSoNHocHDTAO6eo1+hRq5Kc/Ygka/yG
NVP7kunKgjGq3L5YdI/cyMgf035VQW6sHi+KeqkouBRj8NkcauOB20V8xiIveKmTJDjklIvQui7s
+aGk7W2f8MqKdZTcM1vyGqut5L8rkXaWo482NjvkREaDnGZKqoBem9Q6uRTYow/PO/yBn91Qe72i
9B+SIUrnY2NUku7+L+sSxHVqFRxJLCK42JVuv0ipWXwYEEf/kqFSkjuobwYfp9ruXkPwVyFuTRjh
OkouWRSIMG77YmWm9DIiNP/19ulfT/f5fUeNCvI47TDEYS7oAxh4iSlAeN8PW6RBA7zm3L5U1KNo
zS/vHwnkzspARQODzP78KBJZ1GoT5lTHERt5qNrod9en9QfZbuOd0PPanACIqbJBEA86fRMblEkY
RsMUMRKpgV+HefOwVIHhYuf3/facLpHwwGtRJkPxhruT7uxmqNSqLEtig/pV2CLTpC35Z0nQ6edu
0E48JLMX6S2dfgDGXhSitA5faO9q/TOfzTfkR/ADZGJgWj2bS26sNKB0Y2D7eWgufjaZuWPgpeqX
evFFnVHB75HqNgNrxL2l/VkkFsWN3i4fGqn7N7R/JNL40HXBX7FlPpi4JP3uqyU8tYlW7bzyV74L
hSS4hWSyMlfyZrGmWixYS7LXOqkdjk1k/ZO1eX+AHx04t7/LlddGp68LTAtmCK23TcZshSixF1oW
+IFhlt6QG7T7eiE8CtkyShCZhpkQSJD37zuaP6ta1aqnBV7tfIeHQTwmDENpWoTy96FTZgdrhPHE
3zX/w1LCcqJ+xMFF8nlzmITS6XZUMJSdRjL2MWnkABjC/EDplp1ZXd3jRKXsbwuODeTT82nZmM2O
aHnY/tCMwGTKIBcHWzLaA6Z39gF70uFu5PHFcUIZvNqqiruaSGLnKV/XbrvHkdAhx0P7VqV0dv4j
zDAOZyoVtr8kSuZTNKRBHk2WHy80rNHEbT7XE9lJZhR7X/XqyLRVkHviQmHvno9syHmUSBll8w5y
96EomtrRo9q6lwakVdN4DL/MZdIc1NRQdz7yZfwHkE5APTHo49HP24xshcipNCEc3B6U+2GuKoX+
hr2nNnXtVCoE33xcwW7aooTHmjZNXEy2X0hB7LWJGfyE7fUIuk7sNMSvzocsBMQMRZULgWoMQ/I6
S1Xb12Oz/kDXsGTnxntgo3VVLnYK2HuDR0ah1Lj+ijdRswFiwibgYJQCKaehwfpNU6bsCRPG5qmg
8rpz16y31nY8ddUtB5lDbe6Chd4k2Nlw3/pSEdXP9ozoTVh11aEssf7Vl0HFkkrLHa3VoueiGff6
/NeuOm5T8gT2impsUQaxsWQRvmy2j6HPeCeiyf6oJkJyehVZFvpdkMHkePp2+369dibeDLqVmBor
JQDpxqAtXclfrRkkD5rIYx8eXv4y23oDp7nRPUmYn28PfHW2VELBZUINIis//7idOS0NuCQ+Lv0z
REOa0rM0LMrkrm7cuYvKT0hw/bo95pWKMiWYVX1l7SWRSWzOYW9ia4KUEydEiX6WGfkL6Xn0z6Cb
2Hdo8+AjlLI0DnYrqi+SsLhv0OzFQavN/aAzuKMxxgHTKM00T8Q3Q2rqj63RmR/UBYGCnC3io5KJ
15Fug/+hP+zTvlfvMoprwDLRVkUOruA/1fpfDbZvr7dnd3X7IieO3i27F+jz+YrqyVRG5ciKGoWU
to4M3uqhb20CeZwSfsUZOqopViEPMi6ljmIHzZ7cypX7h+ouj4tOwZUy1OZmjxp8M3OUPfwOt4Un
/F6zp3iy+qcG7xF30YrySTaG/NHqhO20SNfjwVuPHyXyOK9QUpy2UoHncz9ZpxFpMWfuh+CQ5bCo
07lebXdAVHaLNT6o0iI7I5JbAeKdJ1S20JFccvMpxvn4gL6F/MWwBuzPqlZ4NiJ/BzlsMYdWQaNM
/BbXXFTlAYlBVNOwxHKUKcYjqz/02GO1OgpfNFD1qKuPVr4UTzqq/98VJUzvbn+tK1coyofI/QJ7
oPC1DaLlPqsluWFPGV0+PFXWYB/kONJ2rrQrx3uVeqdDheI1/czNnohyIw5UqyagNCRxCDFMBQOv
JF7YtJSKcBzy1BwL7JLHxL89v2ux7IpbQfeT25vEZHN7l7EyjIPBawsmN7+rIq0eHiCqqz1u35Mc
oMJZzT8yI1HuqpADoUYpumzZJA4wwSacccde/6uIm/5TV+GC4CL5JD9acoQDeay1LRLMsRLfRYsY
381oWlkWK5OJe4kofNuoSGd8XzNpXbNC0U5SmHWuUKcKeHZdeouq955paMjNkVD4kt3vgQivnSIN
RC/v3Vrl22JRQ7Ae09yUBGk5ENtZxRS4q1q8G5Vg5wq+tgUBbFEq4gICzKudXxg4mwpk8Jgofkyh
H1to6IVyKO9swUvKGutJ8L4GQAbQ4T9NqjfP+BTncd4uDRFeM46xr7Sx1TjgbRHgmwjVMhfH6uFT
2zThS2sby/0YZKvpp5TFtD/AdpIDlTPGnN1kx59ub9I/yNfNk78WzMBWUVGisLS+Um9+W2kLKQlE
ZvtjZ3qYeP6YEpCGcp8fitA4VWX6MJTZBxtP8iXUX/NR/jvF1baa8/uwqV76ejyMVexilflpoDBe
dXhWi+kkKRiQImUs2dDqQzZMrw0eHJ7GUZGW2VnfKw8pRb8VNgBZk3rcJoHAP7tPoThYPgkSSNce
fEpe9brb6sajYnedJ1Zg6M66rVtju27018ErkCsTyG/ulWyW0x6rOcufRd9+xjfWeMZ8bSwoeuOy
2EM2tB2y9+ZviOvqdxDXY4OZlf1TaihJOfUQz88zZPNfAdjGxtOn6SmhOo8bqxEnf6mSgsDljFLq
tyw1sFfEFjfO3TkI1O9pkCh7bN4rDycrSOsEVUWgTtu8YOrRsI+K2fI7+2eW5csD0rf5XVGBKLMG
lJobOTWdqG7SgxbCfLi9lFd6tKs2kwFcB0QthOLNq5kFSiAq+CR+Qj/YEUn9oATtUUqaz3Jo0fpW
Cl/qs0+FrbxGpvRbhyqjxu2eFO/VXSRoHZEf/Xm+zw+CghxymAJG85fQ/qCM0Vq/X3gvizg82EHd
OSL49/bEr90+oO1Jh9YoEDjT+Yhjn6H1RF7sVwr26nZuCbeMuIJuj/IHObPdqdxweDBAL4bJvD3h
sYySS8/z1oXzD0i7ll/kOJhpAMQ9nN5jp0pphlc0VO6mtGhOII5711Yi44sVTJBXY6EfTSWsj8uy
Nm7jYjzRyo4eZxQbHxAj1HwcZXFNNKPsA6ru729YrqLqKyZoBZngLXS+Su2iSQVOo5ZfD2r6QItP
9WV1bJ0oVJujvSTSUyhJ086VcvXTECPDeIZhBsLlfFDq4QvKLIvlU5lJqGDWJmDL2tiJEK4dOwqV
sKVoV5LlqeejmEtTNVowWn6mWKUPa8mkLDrafr2UyRfDiNvHeInth7wYrE9NVmc7w1+rhlAEWQVm
UCZYycPn4wfNUNuZxPjpnCC1QjhGLJnGdyXICLcLIvuTyOKRKGBcHBlLRjcwe3XnR1xd6RX2BZKP
13Hb/JSqGOjVQPXDirDwmwOhnzokN7zbh+D2KLa8OWoGeMWJyrnlS1rTPvZtgWKALXX/ZS7g5RQA
ZsD2rc16UrWZKbC0bFWlx2qgV4QXWoi4/Ie5gGVB74iQFijb+VfLjFTL9X5gb8ZRyIVsfipQQ9y5
lK9tTUB48AXhOa0a6OeDqBamda3CbThFBZ7L1hJ/WGwCMWm2kpOWCTRDphbhh7pUD1jD7hWqruWp
9Lr4BfgzwS3dsvwDoaWljtoyRyMS6EwlzQLPO+0xN6gt60dn2sl3XUun0sFUSV6cWDawSEwBU+v3
ZJyp7WDdU4W47BTB736g5ubYUjlYHkAjQa+jMFAeVWbmEdalgtpeY8P0xRM6G9y0FtXzgk9c6Go9
fzpSWq+dFGHnr1yf4atmZ+2P2x/1WppCrE3fmBgMZP/mDQSVEVVDnRHDlNDDgbgbRA+8ClA0xxM2
nuLQab3hTrKYdyLAa+/eShKmo8gdBMPi/EunqlqbNNR5hZYw+thgB+HVZvpdaZpPVm+9RmLZA0Wa
/B+3D9LbETcbWM8sAC4y7xBayh5tlF+ZUJcTzC93GRdp50xeC77x3gADhqwvvLYtYa9u+rhPe17Z
bJSK73lTTrVToet9qFu0KiIij8elRX0WE/avkdnZ9yPqlN6kWanbW/0/oOvfbRAIuZxnfWX3gZQA
T3y+4o0tWb1EE8QPUX07FYU+3P8/ZB1XvuvZKJsTvAxRE4brxTojSnBETVz3UQU06Sq27cc0nONn
Sf4P+RQabBYIJopapN1r0PwmmWDvjpK9XrNauYwkAsvsmmtx4/ZZuRTwYgHR0Vk1bv7gfDYbyMSX
UCmBKlJcUocXo7cj4pW89qZIiQ5tqFhfG7zr/bkNGq/VZ+2+1Ar9J/3H4Vkxguw+SiXJXXpgF7d/
2JVLk0RgRYWSPcsUFc+nj1qs3g0lCjXRYjYOl2S7ek6SKfWy4eZpTvNMkxR/MLRvltwMX26Pfiki
YyPptK4JEgkw8reWFTmJyEIzI/BJGYfGtZNwfIoCY6jcGP4GEn34G3qp1YavSr1qp6yk/siJJUk8
LF1t4PQIZtixChIUT6JrfMCMKYv8pIyz9SxwupzUyvSdn33l5oNMS268kkIBRm7uHzGphpSMa8XJ
xgJ77vv8vpbq/qud4SMtDeilCApfvtwG5o7L5JWggHYEvWKo6qup+OaEpLJC4axHFIHaUf+Pkky9
mwyLtcO+vzLKHwgkJx2frgt5LzvJksFcLOErM16tjm1VWusYepU7tz//5XmHbgrQcuXpcctty8ly
JhqtbAfhB62debKURq9R0iSuoU/iOJH2rO7Z6eu7B12bLaCLgMKsoJjzHc92rKpUwbpED9S2dhbL
nj+WtvItMNXmsayW4lcjJnMnALpypVM2hIS5FizQFdu2efA0iqk/RcJHPDu8p+Davs4GtQUrVDS0
VamX1koVfGhsMCfTZNofkA+p/NKkidladK91Ub0/YaBMxtGnlrlCXbeYoKi3gtBqNdPP7CA7aWnd
H3G4rXeqDpcvJ6PAc0WPD1wXNLvz5a4yPYrxLjN9HO+yU0M84aEk4qGoN5GklHsisnvDGefDtZrd
duwq04cFZLqtXDUHewDBK4s+8NR4eH+UzvEn2aOjpiFE+ee7v3k+4kxqpEWaTX/SquY4dfRgs0oa
d7bP5YXDKGuAzh2N2eO2y9S0Jn7uU2v6ZqCmnha008ughRoQPInxsER+FCAO3CWe9siF63qdBz4U
GsFi8+pTFKbhfb6eWVjZeTZXpg8CWnLnrEUOT8fyPk7FsNeKuByK6QHnYEEhDm0rm1WGPA4BpOHH
5ajewcgL7uQprZOdS+fKjFYBIGwy6N4T021CGWoGeQjpyvCzSAof0jhRTwMwIr+sRblzW18ZClYt
jZoVyQgLa/O46n2E2ATG4f4SSyXSeUvt4jxie1W57JWCrg61CtutXmXAszbfKWqjuG1GW/cLIy59
aUQCNxzV8ajAI9zZjFdubTzBTBnXixUQsIVj00jDlnvRdR8XbHi2aYD4YxQaH+QlTr8pjSIfKdkt
O1/tSmeCZeQU6DCqIUFtKfOyQtKEO7WGji1JcD0ibTdVlhdkQr8fsrRBB3PQX8dQ/ZXYWvwp1YAR
4gUT+9Ni28coNZT7BS0Rz8z0zg+tNPOrtpGdDjGjRxGMX9/9yPwpkhEv4x6H0Nn5sSEjCUgCF3oN
uW5x2XE3+K4OEu3U5EF0uj3YlTuPvJP2M2uz4qTXvfHmDqJHZ1vIP+k+rujaA6GHcZRmaUDnEAOU
WcrHd6P+CbOA95DtIs0JwvJ8vDGrRo4wiNxgAbbZKLCccyuPd2Z1ZUf/YSth6LzKUmwPj0iGpK6y
mFHMWX817Ww+hNnSIffPdX57AdcfvLnkSGQhqNM8AgK+haniSJ4VWiKoCs6N8hzYbYgoQbwXal8B
++Mvxy2OCDfNbFra5+tW52IykGxVfcyKpXvJtoLXNg0rulLomKROrEvlwaqr6Q73senfvGxmv5j0
6a5BH+KZFo3xYJu0Q424LhdEd7IMfQolxXsljpxeREvrAoo0PxpZNPvvXSCaw5Qz15ovh09sLrJO
q8vOrCzVTw2K7FkV/LKsJvwvg6xSLoiBoou67aEp9ZL3iCirPn7eAxC5sv1hhnXx+fZULg8LNsmk
eWhLUSSi737+EfQ8TBPECCgto7Dn0IeJ3KXrSBOAUaASHe/y/y7f7vMB1fMBpRGSdzKZArELqbuf
s6akdhnl/45lGt9HjxFcP6UfXNIzgdRLTyYWT5GPLNT4V47TFWxwYb+2bVkfREyNkxyyOLYVAnu3
1+XyuPEzaaut5WMaKtuGnxYvNaA9Ifw5Tmu37gkEq1HuHbAA2s6HvkI3YCy0Ayjicl/xlJwvCb5F
Nhgu7LfjEClEqGeNp5Sl4kp1MvlBUVEpR777Tq7K1kOpafaGVJdcs6iLnTvm8uDzQzA3WCu5JHRb
ap9uk6HB+BA+jmTDaQzQltdme694dKVozTAwCWgHQJi5wCiFxZK1Ae1rug4hdH/ISqcwiHqntmqy
K6NC/WVGsjHDheyhAg2NQqSi7Hzfa1MlRoX7CT0TMeX13795JMokIu2h5+9HodDxXI1KV5N7/d03
KYH+CjIGvkBqsW0xypWllKshkx93o/CCeZxPSSGKw+29eu1I0ZQmhFtHgkF1Phe5byZYNOpKaROA
AC1lOimL+HeMBEm3qsB4GtP8XiUG2Al9rh2SVeZ8LfGu2j3rD3uziEjKdkFW6yziUomHrjWCQxtk
WIUrxd5Q1+4pbidCbyCmiJNo50PhqaBJ1cz3Gvup8IaEjpaixAmuyh2PuqG/P5H5k6LRIgJBuxJw
zsdTULpupWkUvqnO5Z3ax5mTDZG1EzpcnRX3+3rq1wt4M6tBmVfg/kRloRCWS9ekIg2Pi1Ocj1+0
qc4+3t4ofyhi5y87s1obcZRqCB+3Bzym7heBD+TkAWo6lEU9uYHdq2CQ58BXQy28W7SBFhKVCMCr
8XSv4g0J6aPKTvmEHi+BYucpcqffyYmGakQ+ZF4nxf/ARFSf6OQpQH6N8qR0SnXfpcNfSwa9wlbA
JgxB3j8XhdAOkB5CBy2Q0FOQYvc6BRxKmAQFSP8lOt6e8LX1pYpGcLZSfeRtX1qre62aFyoqUpOp
fpalgU/ZgfHgBNB+1JQ9TOn6wbYLzLW2emvSB0Dq/3zbpDQA5SCyTH/uygKd/d52BevoRXhquGGo
VU4LPeaE5q55Gom/fJgnGAOMTfQc66N1qvtBc6RwmX1jwVAn6/XRnWWYJEObKw5a+sNTj+nPY8j7
SN/Eau/twJpOljmMXr+sYM8xnO/EYjcuEDC5dGzUhE9VE+CPjLOH1qJaa5aWwyiWWU7YbiXGUZ21
5KGc0Bb4X6U0XRg3jfDTHAJlJS3tfZbw7i00Gb/d/jjXrq23a7XZ/JVSR+wxGkStrdZO0+XaV6Mz
lOc6SDS31lTziLyc4dqAptzbI1+5/MFzISRnk/JSRFi3zZt7awpLW29FzLU8GPVjP6GtrmRte7o9
ypXbEXQcTzp6pusduQmtQMlOqQm72R+yDtvHzKhOsVY+TsbU7lwjlykodlxvRtrsujzXkDrPQq6R
MDRcTS1GLDEAaUsLkCMhYZnbyFLzXxYR7gQx8Bqkbp1NJPgcXd0mvDpGMR0Lu5LoGSR7eOZri0g1
nvbY2gAytoXCqI7CSq8oFKZNj0KNLBXopY3qfScZe5i5q0NxW6wAGrC8W6PjSGri0FAyQbCZ1l5t
q59g+yantgSlcHtnXGl/kPK8GWobfeRZD2bXNH3JNMSTLaLKb4MyfdThYPmTHVQ/pDL7nVhT55hD
Hd3HFrFeXzTCqTO5eegL81cG4H8nJvq//Cz6H+jEXaHudENhx12ecy60QpaPQsE005utUlUPcSmb
jgX3C1mKeJyfq3zRGycw6vbBGvWq9WocME7mXAI9Q+eo/p528rRXPL2SMlJ9X5ucwIPxktqKBiFw
xccf+ER6ZCI9EflVOT0stvih2MtzJIGqkhUSGB3mW5R81PrpNKjR07ginvs0/jhX0p2pFF9Lo3Nn
Tf7QCskdFwRob3/ey+uFaI/CHQ8PbBjEwc6vl5b2Y6eWxuIjqB/cofLWuzI6gDub6PJtW0chQ199
hkkSN70PK5CNHjGyxTfaqCYbyJ6CNPigDK3pChmq53vnxGtEyRoQEryWiwpO1QexAVFJ9XtVq33I
hBkk1lb6cnuUP2H35v1c0w8Y7kREVB42k6JIJJY2ozxuSVIAMqAf5wfbCIdDF3cof+FH5edqW51C
nE+cainHE/Z2tUdcnB3mSRsPEpYBhzSfk5OUZfoHu0+WR3M0wb7zvB4Sc1G+/Q86hgIK3sCuvcL0
Wi7EeADXojswpvaQjVegcWxZqv3og60I4q0M37zUcyhS3fRXjb1fc9WWDvo6g5fIOtruwdS5kjao
R0nNl4+RXQC6tGOKH3lunGjs7/LuL/cmP4ci1cpsh+m19eHAf3eak8Q2/WjFtrRNjoqRGupHI9Bz
J8kWBH8tKXbzVZ9Qzsx/m6EYIJ5nqUNkPzhjI/d+A411Z3ut3/Xiu1NMAUpO3smDeX5kbAlUT0aw
4LdR8EhIVHwy07D+1A2IGVey/K8Zi+qUQ/n1tQWFytu77tqakKXR3kOnC6bO5qFWxyFNzCQwfVLF
2VPiacGsKN7zh748r/DVUAKlXkQ0iirj+RR7JRhbit802krceY2gHx+LOfuiw9M4JJ39fiQTw+ES
Bx5TkJ9tIQorVaOPG2H6fRSIQzBpsVerKGnfXrorjTyGwbNCpxZN5rkV/crbSFOkkQZTkaa9g4xS
5lJy/7aote3N/POPcUZyo2mMey0s0Z22nizJ8KJ++nr7h1yuLhbzyEwihQRDDWHX89Vt1FYxw2xU
/WnO/iJZVV1DggAd2pkFJK3odvbrZazAcHDG+J6U/VFYOx+uNgackc1C9fVFknqHAlLvDFkePahm
qb+7EXQ+1nZ78qai+phSCAzk6dE0h3+Eipzmf1g/DIdQq+b0Yd52PqGsDFKjMUFmzjMcVau35YM2
V+VBNB05qZj3KiPXFtCAfL0uIsB9fQ1p34TgWPLOK2BY8SdRdU6JXt0zYWRxaA1lOtye2rWhKODJ
FEioadN9OB+qkHMUJdD2Ap5QyIc+BkImdxbWayJId4a6tgvNdVpcIlAlt+1PdH0hkOMKQaqp689a
WVX3yPxWhxAY4ENQFfXONlx39fm1yVtMUQSGykrO3GL8uK7nNIpLprbIlARHynqHGOtXMr4uPwRy
nXsSrERvyuy9E3B5aTK0So8AJi7xx9aHEsB5rLZhpvgY3TfHEgcTp8DgZmdBr4/CeUbmCPW9bdln
6aS5VqxYwc1X0d2up8KE9sGev9m1HUIPlFQQ2SHIbZsdUvVNhXwpn211BYDlNS9Yd1aYyOh1szOh
azsEUA4vL4kTiJXNYUZKW4FZViu+nLSZk4ST6TVRr3ohmb/TQSLeSQ2vxB/AgxVs1ZDxMpCcWuf+
5qCtKL1llJC5zpQu/ihZCAbpcmg4KZ4Mh5wNFDkaeuKeaQfqSa7l5U5X69ptCtG6wVgVOzv2cv78
HHIfZGRWUbdt6yRoSVNpass+lSTzMJdWD4ovxdQN2ugButXP95798+E2z0Ihl8rAFYTvYWtBgZLr
2B95L31Yxp9vj3S5U4n3OfirYgxx2fZCa1FSyPOCkVa9j6NdB+MhU4p6x3rmcqfSSuTlod5KBgkz
7fxrWm2BxG5pL4jNtcUdIXnoF8A/7yi97bWY/yDkzy8XkGjID6EfCyyIFtT5WHZR5yHZpuz3fRto
7ihPwY+lUA3Nq/8PdWfWGzlype2/YviePdyXwdjAR2amdqmkWlU3hLoWBncyGEEy+Ou/h+3uGUtV
aI0HmIsBjDYKUorJLeKc97zLgvNPOltTXh+WJt+oykhVv6ogmg6nQvZCX/IrS3HsJ1dYZ1ZeDzPG
hJa8N2vsPc5+5Y3Z1kfbQZDZdzuKRXcEqGxwgVWoJC61XRlPD66lvwTVPLwnK6xy0nzQ28dqy+WS
KqmRRIrZcplQVEvT3Il4oQ9onWp08P+1uCy1hPq6Rv17u1kc9G7e4n8OJs0avO7zlsO/evtD+nmo
KOAGu3L9xRJCqhMz03C2T+vUqjO5ljY9qhCPf36Un9hmsebueCYTC0CRl+4HguIUKRoe8vlqMfct
F3HbdZvEQA9XhOo6GIxVoXPogupAlNmIxDSe1Zuk0h6Ya+6Z69IKlqta5+pObXWOMhCe1WuN6b6G
PX9weG6AvPbBCnFPL8kXG6KnRg6OAlFe8ZYPB5Ex/4jxHF7ibT2svW9taWC5sX02zg1xnXmeQOmd
mjBYwEEWXx0SeKFXQCL5UzDJst3DsVRzMYS5155HiaJGqNTowW0op2MwRdiEeuNQPjEonpOzogw4
gMBEdksnj+RIJFkxwswe7lWX0sx0TgoFYRgzf+rzc0+BAqJ8dt1bZD7bdRlN0YPtrySQ2aPqpkMe
kRiW4lYmugy3SX10XMxKMicPkjWtentG3TW707Wphiar0KuiFG7r7mkKOsJdJ9tyHksKlJuyJ3Hl
3LQG9AaHefcY4/3eQxmBqZ7lFX7E6SSkvx6aONDztZe0Ex2XJ/BLEYwjQYKB5f/8gfqxgICJQwEG
awFGk//SuWOx69Jdu9qcvDXsrnZN68FbRHsrlQWhpU0EYvCpuwvr9TXj2R/XS44MPwMEkcbhB6UF
aamMgRNG8zKw53MXWurBi7v5lWfxJ0eha/RIV2Hni3CteL6GUWT61lIBkihdLVjJbkQf+Gv4LxNE
Ca3Y3/1dfUnh92JVdoIxwphPbaeiV+VVCEcsK8M2/h+cyz8f5UXpUI9IxT0pN8RFoz60o+lPiYee
68+fiB93GM4F0ge1AhcMB4nnV2yJ68XC+YorVndj2svSS/2627KCFe6V5vG3yMEXCwVEOriCrJke
fduLpmNspDePxoXX4WvABbG2zUdJVyUvG8vdWBGsZryeVrvorqxaopoW3kLOTGGb3korz4rDo9p8
9TQMYr5OYl/kZ35uxvcJuLfI5GChfRsQBeLlNSZWmshNE9rXd+6tytHMHubRqV5DkX/yRvG07UjC
HrwA3+359atrAqIM6OjJxHV8aRZVMMaZdmGt7XZZF0/W0WoNiLwQ0b+8B+2sOg4Mx4oi5qUQq+mW
ikSciltX+PahqZDHAyHb/5Oj7IzBnewW0yo+P8ECXm9UmticaITAWYN2OVhe/lp78WOduAsD6Nf+
YKY8P4q0ZYuI0UcCYDzxYQtmdQZPsTnrMQDK2gTjuT9/7H+isQThY1CzoxjwBV8WpssWNlIziz21
MJ+vGuXOfeaU28fCyzHe5uVO14FqODFO8AG1VPKGFPnhLIIrmXrx3D3Ibpsu7L6YiQIju8Gabezf
yh5O0+KO574cqcCH6quvbPEe+VD3yhL04/XaVx9WUxAQaAsvJ8nhNETaHv31JH1nOS2yq6+FKcO3
ebC6BPvq8JXC+ieklX2yheYQY0qcH/wX6wTFzZzj7LLi+ZTA4K7K4rIUU365uvb7cPWqEyYlCEjw
PDyn52gzp/f1TTl47//8vv3sezCw2YvufVIPqvn8QRlNXoX2qhYIq93wCdpWgziI6d+bfijkd8sC
lIEksLTd0RsXc985kYzIg4ueOn9pX7Oq+HHxpLfbvd4oA3ct5IuSeW3KgEfjNzdvZoqejPR1gNHc
oTWN+y/vBtCFgDTYtXdGefBiz4kqQWhUw6HmeSk+z8bShwn6ziv9xs8uL+g1eBC1wa4tf3F5ycFK
wjlslhMA9ztMdfKsmZnWmg3DmLW53lRwuUaLn1nufBGo6lfghteIcD9pYWkVaapoq6itIUU/v8Wu
CaK5MYLHusZDKeBJImPRLe4a3xtTsL2eIUDindZOt5lazHSZV2Q59GWhsrac/VdWiv3Bfr5p8W1A
rJjuMH2hrX7+beoB6GO2gvnUlqH3MEzDdlh0X7yiJvzJk4THO25q+8wTtP7FNuKMMfKIiaNYozti
xF9Mb9UW6iq1LW965Yx+wwD++ZR2yeIOtu2WpLSuL7GcZUESTj09npzFdkniqxSmZrYrSqyMS0HJ
XMitTwd39hTirK49n8NeXzXO+NltW+0fEUBXNHRjX/uw94qtTXXhLR9kNzvWJZGClcQuoemQd1Am
305KzB8ibH6+NnNPxlNHKm412zw3xH+Fr3VML/fj/dwA4lij9pkHDN3nt8seOsvHPIwkGxhnR1rP
+HHFn/mL7jyy+JSI75s8aD7HVl1c+P0S3fiDNaR4OTNBKvG6HvxZXsk2ck1a1XbCSTnRORxcaNIC
Yfmfr2Yvn639y4KFAtPAOdpZA8+/rBwGK8xXPZ4Wv4sysW0RpcuyvVLivdwrOAoPFE4mINd4SL2c
3OeR3F0CqvEEcwypqKbRacTQp3lpPnewSf78nH4Qte2HA+RFXQYRf6fCPT+ppohbAq6hNi1TnRxb
bcxB+3N4sPZ853gLJkiVo3fvr8I/t21STZO2ss6nYPy1kgvbqVtMx3DSU+rWrkrrTY4Xi2ZoAk31
tXbohwk439Xlfzu1FztvaAAvvitkZTFTlJ56EYrbyIzltdeI5N5VobxwrJ4ZkfJySR6F7B9QZZqH
Kup37N/AVKn8anCzbeq9+y3xXzNH/8mzwRyHgQPuFmTyvPRG7wyp6MHQjqeVsHbEfJ441X3xWrrD
T14XqiCOgrwAmOkljhGNNsEw+UActZHNLSbt0w1pU3Omyy64GfIuvMGNtj4K7HVfaUV/oIVy7QkU
IEwJ2jmc8JcCrLx18eAj8eTUBO2HNuyTtPBs7Fhkbeu3K0Fht/mEDNaf8sehDvFortflle3u5aqL
nSTQvR2Dp6MsAmh5fvuJcg7cJfLm07wRRl7KcLocJQgWhhqvmYz/9FD7vGo3Ltr5188PhROqVaoY
t7Wtjr9NtfEuTF9+DNvhNTnED9d1P6mQnoAei8YAh9jnR8IxvG+HqJ1PY04cqS0I54nq2nsbGlkc
xxrDlhXzvEO+NPJdbXfb0ff+ZUkB34HeeC/QEip67+UOExZcbWdO9GmL4V54ZavYLtRry+dPrune
gcc+IKxNXPKLa1oFW4J8MtcIXrsaOuWUZzRK+qoFA3hlz/zZoZBmBVxXYHUGrc8vqpgg5UV9qGGg
NPbB8Yvmsu/NeLkur1nivXwj90sHM5T3AsycTIQXz+QWeOsiCsbuIrK7rLCYtug4qM8l4dmpt3nT
Axm+6gRX6LWszB/iw/ZDYysF4MxmwfTsxUkS2+bJZZD6VJRGEx3mOWkwaKT1SSFTR2wdeK3oxreT
2HtwezsLNfwz7cjhyohkOM9delxet+DkeW1NyqG/vRvzrnql9/nZvaDbBX/FJ58Z3/7zfx5xMMnI
BbTSk71ATAgxqj+TxTAfoQwHr9z2l4swxAm2AO4D0NVuOvai+aWiN5qI+fGUqMHOjE9ZpJf8tS3z
Ny/Vfy7IOEwAPAZ8urPekOc+PyNwT2gSRT+cPF/j/Q1l1Xz2bJ6CtDBRfLkSs4M2htTU22adJgK0
hSA9qTOudFLQ7arEZdNb8uPQhe6hEb4n4QJG6iCREJ0i0zR6N1DPh7NhRtSe0r/7j46emMQOW0li
dVFPvaGRXQhjwA9xuDSuIurPLkuWDZvw6NQkywQFq5LllDVhF3/lD9nfAl+r94PvFcWhmqe5Y9qK
NC7dVNmfVc3c4fGeN8NTXgUiTju/C6C7hPMsTkke4OkRd46+D2aHxN3Cq3fbHoz5bdFu79o6h+xF
p5PK0vcPTKz6+ehXtoVgwCpjIJZwmN4s22TKV0qyl8UStwIv1b0e2EWfP24JSeUvfhUMp6af14Pt
1cPZkqRENA1OGb1yrH19enHbKcpA9unj4ViFL2479iEG1nY7nGC/ykObuPkBh98a1g3T6yGy8gN2
oK/t+L9Zgz0/Kuq1kFjWHTyiGnzR0OgB9Ses75IznCyYo6Xf1Ic2lHsm+bwld8HYJJp54VJBA875
MeaH0v4SRIKY6c0gWSlDk3/Gn2dbjiYsze2o6z4483s1iZPvYn6byzysmVk123BcsdM3F2EiyweD
hndOLYHA+1iOKnfTjtiHY54IbNQ8Wvc1sypvJWKIvtA9MMFFfh+1qkAwXYRKn6KlKGs8JBwbY3pv
JFmW3LB1Oy5x6ZkLWa/mi+23M2OnsL/w98RLY5OSxWF8/c7iRSdkfpuTnr0iQIDy54XvD/AmMVkJ
cDD/x1Xds0Sev8XdqOzWGqYaKITbWVkVI9VW6+1NuQ11i96kr1PXll7He1QLda7U4CnANGV93hoc
qy7sbe6/eXorob6Boqa6bbFw8kubbqsaSXtPp3lrGJZskzpWwxC2x6Kyt/EcRzryHJbO9O2bPz+p
H5pxFiQekT0bxoMRyGV/flJCaE/VWpYnRUA2aqXZ19vB96zxTW4SKyI8skyGrLYEO0aDjE4e5nVI
mmxYUZMd+9h3gK7z/h/F4799Wf+9+Na/+cfjOv39P/j3l34wMHGFevHPv9+UX2Q/9d/Vf+wf+89f
e/6hv9/N36TS8ttfbp6G6S8n3X19YvXpXn7m2Z/gSL9/k8OTenr2j2MH89Dc62/SPHyjP1W/HY7v
vP/mf/eHf/n22195Z4Zvf/vrl17jzMRfK/haf/39Rxdf//ZXnqR/ulf73//9h7dPLZ+7LYtvsgTG
+8cf+89PfHuaFB/2f2HYzuwY7boH0r7Xm8u3/ScuP2BrJwwBqTSqrP2Od5jbCj7k/cIgj82OG06r
SC7TX/+CaHb/kf+LG6F/Z5ViwseEmE/9cebP7tZ/3b2/AL+8Ia9GTX/7KzOfZ0sf6kYEoKRLMXGm
S0Qi/OJdYZzt+pVGgThX5bCeGXslZdxz4dNcbI1t4tshQqaerjPm8jdaRXhCeqqR0wUUCnx+5IAp
ZbYSYfwu0l1Jam69FMtd0gcC8yckom6ZFprm5nJQTlclKdM+t+n5RG17BwcQR6Rja1vlqXYjrPAg
PFWkBdtVH9743bSw1xc9ovWizBd40OFk1iMGe7HMVowyO/JTHR+33qavVaqn2rthPeEttsowSGmw
sfkPgsjc+FNSfK6rkmxYr3XNnIF9DE7at36+kOpRszTVcQHV0beUwK+7Xtotq3K3KjNvoec8mHBV
YyqqaFGpKsXonTywmPAY2iWBGdZYh+YcRmHzKYlq99YXfu8cVdEUd3LDGFJgvPypL1T8dchdJCKT
CYiGFnKaWTi1dsJP+Cks7cfCGVWQsvGt7Y1xm6S9hCLJgKbr3TwC8mekc+E3rC5vSYkJFUOWbXGP
mAUlUxYNUbwdmYnmKDkDHX/o+8lz3uLfpreboJL6OiH8YeXuWc2AD+6kt8tmzMfpDvjSbi7cSrOd
DyFOgZRfEOB7NCufOjIU9GlMYrFM6bx2+Yee9Fb/tCCebM8nwhWJaArHyjuO5TT+Kk3XOykz0+iL
CLtcZLZr/A9LG6hHu0Q6cHSaWlFGj8yAxdDFXxg19yzRePdNZ/iUBQQAOW2PMDDeo5bjuJBXFSrl
JXVC8mlOsgojk9V+CYcHrvUcpTz8XpSRUy6qs2AK99AeRKPnqresr/AUSmwoKaZ2W0zxYKly+k4v
/F6VxcBwegJryxoVD0NKnHD5Vi99V3KB6hEembN6mbVJaaVYPnsf3X6tnbT27Z24a4LgASilctO5
0naRlYINFh5iyLCLSMLJxW+2JZyvoyfL1lF3X1zUWjKLPTzCU7y1t/txH7rTADoM2V2vj7u06WaM
2uiP5TfhtvmXHTu/oxx1fi3trWpOU9GvxJZHY0fE3ZwHNf8tl88ULuDCtka9epbbuR6wZk48yuO1
2558KxjuZi9gFDeOEn5tPfexOhBEHSRpjCcx43q3rPpLV0m8dUp8rsusCCZvSe18MXbqlpuzfWrq
Iv/SLjTVZ0Pbu91VEOti4NFth+ltV7iwOqKcaJx0Vm79xqkC9yE3Q33tIITJDwIg4euIByVz2jJc
WzbPKv5UBUV4D+sk+dRHUdOl8+BE+Cc2nuqJoW/au7HpqS7a5jcTY7DMIUtUXHxzp50UEMiRfblt
ls3NphFLBsqQfimynIjq97RtAhc7V2z6fdU3xaOGYD2kSbOn+hhF6tMhNEic05VUS4cSdu0bRpxY
Xac+bp03SVy1722Xox3zqDIfNgMZ4G5uJ0kKd4hl7oNcfcnE3rZI0M5jclJ8FzvyM0Q7ASmKMlyb
Y4Azk8n02PvFYS+peKFGyre0o8zDUS9vgZBqDRyZ4gPtQQ7rnLY9DHMl7FNJPKpGdVbvZ5dg2nGw
/H4eOd+5vJksXG5SrGySOnW2eMgPMVaYKN8ia3607Kh/bH0Yx+myWLB/gLGL5aDW0ttg9cdESyMD
VIjRoim8g8u0/ApBS14Na7E1aYGkCKTPDCtZUxBIH3hgV+do8rYBFPJ9sRxLM4YNEVTU7IeBF65L
PW9TJDv72usyEzJ8OkYRg+G7XNiCUlDXW7q5UfFQju1MbiqRAVCnRtbk0ecWxKax2rQtxqm9ybew
669U22DbPJqq0Eef3YcSeAuq9hTnrSLeOG+7z8hyMFTUJQbBmRqT6GHKrRxqyxCK8NCgZbN5rNfy
sSztUmeS/CrML3jV3vkklU4U015/CezlkKBaxEGVFf6Qq5TVlF6LPUPTZo2ELKTKoublJcXR+9AU
fTnhLOi2H0rI8nhrKbD9dOQ/JrNXe/jgln2CLY2uefiI++pE1nRt8CiUqIsMom95gOi7iSPMHzGk
QEb+V1yp7TFll68e44CQ2e7Cx4NhWT7kYcsLndLxOV8X1Xa3OCaXVK3oiy8COG/zWV669fdqdZvb
YA2D965Vbo+NduUXYbEWZqbvw68OWUd5anrb/sB8mjAxj6iE734RkMe5kSzaONv2uXRcfZPkzog1
TN57xKCNFYEK49iUdBhj7zwYPAo+En9QkKEd9RhELnz6Uz56S5/CltoeaoKvv9eWmi8R25OQRa+o
zpam2nQm5ii5892WwI1qN91JZ+mOyIVG0cO7FLNzgZqGZ0YvNYFFGy9NmULRRyfZlXP4ri4sgqaR
VEb4eee+Gk9+VQz64K9yadM5qO0b0Yziy7RadZyu4+D5WdA0Jr4vvM1psolZkcfkQw1FhtvCYup0
rTqiQdjj59J7qhObUUS6bsrRV4uLyf2bbSP1bcBte9HxdZE4c30dFsS8sLOsW969C5tSQb+LK59n
AMfu/FzXlrSXNCla27kwVtDY99KMsZNFvmzaA9ZjSXeoQ2+4ifsxbq46JTC5i+AOfoniYlm+OsYU
43Xf5I11YAVuWZlo/cqDwdXG2z9JjhyDOO/XosHwjQYGYRXZA6GfK8YIZZ4ftlXZ+cWkjRYfQ9i7
/nGypq56p8zc9Ycmr+zqnGCiImS0xCrvZG1guDCJQmUNyWma88/a9yfvCPCb+Oe97uOoT+ekmf2Y
hatJxg7CUDDb38aaZSylh3PtMxOSGrUdZsbUCkOQGJOZa5RsufmuktWubycWCHki9ySWN2Vd9PIm
t+squRBJ7WzBsaW2WJfDZnd2cxLLoKMrXDG8IvO3oi+u3dlvil97acnkINRqc5uqAACz9HO+qCt0
vpyvufaJcWrXwvO/6lXp5rKoZ1O/oTu0t0xSSFtn3URHeJkPZh4z4rW36Jz8hDE8Qbqtm4zHtPcy
bwtL58Nkb255VowRRTAPcrC+j+eqAzIJgqUc0wqGbvSYYIvwac2tlZFdrPPvNjOB8KxDy2JYJWrj
pm1u28RMbzzMBzW3GpRwnCN13jWyNhdc81pnxp6BcELGQequYuFprkTl6m8WBfRNvObR56jbDQyc
2NT43stpcs/gOyTmSMhgx7QjInwl64OwCA6Mq8qYizb3twM8F+9otGMPGdG7RXFtcWJNFlkeFm4x
RfaayiEaf2VNKPUpgJ7Lo+7YgAtMDuf4TkVoD1Mnbrz+6FN2jFRrDBXZ391RH+GT2d9Hz66p3ZOy
o/6ut9E74m08umnfiTo/4LexNtQgsyJMXLeIFUdicWCRJtjH0E7L/L2f0KqmvKrju96nmj5pEzHG
kcvi06jnzhoeh6isHgZpxPfODeEKYb+pW4ISfXOlhryFokRJrQ59F/kFZKlJ05KPIQCRTNC6XDqi
4BLLyBYfLWeIhkyHRW1nDK6qFp0MmsR0HmtbvPGYxOkL8LBypbw1ur/ylwavLyNy02OqalXdebL0
Q4RBbgWiNmtddzfjKkOR9k08uld10qO3gSBmieOso5l8wN5ZLPKpuQsps8o6OProLAS9eYV5sq1H
kYN7SGJWqsF0evfiMtFhqcRiUntKli+ztTVU0ZPovxVDiQE/2O1Y/To0g2/kYZ8rsCdPJQPwLXSm
fsvGPpoRO3oF07I67WeloXVuQTQ484m2IwmaQxQUbkBwxupZ+RFuj3Kzdpzm5H3IJkooYe2V9oOQ
Jg/uA+l75FYM88AlhRJcedN7Ss/Ko0CQQ/tHtNj/BoYwfOveKvntmwJE+D+AHIBi/9sf3fkPuMH/
a37ADfj931ED5xf0EOhzMPRDFczQ+A/UwIp/4SXbpaDAomHAgJ0f/Q4beNEvMJGgpyBO3d1BdiX1
77CBE/+ClaHDfIY+H/dHDMv/+GL/DdjgH95a/4VdQvdJ4EKDapBIRrge+rrnaBQwUS7xO7/sF2ss
6nfSnnz/ZrbXoJ5Bwo27rOWB0tSRbWp7+9N7ViRbvWbFfrrWHrW6WMq7dRNjP7ZmKTyl0zYc9IRl
6eQV7d4tr1g3J35pqJBwvSC/8alCPGnfR+TqoThmoF0u7mcWl3HuHgUyRsHmbrkrVgubCIT/ntB6
3F8ap9TrW2/qgvawtDqYD+ClwQyESuhlOsTdeKUYZCwwKHAaOVEtbW9NDZZw8MBDb8NakdLh+HXL
Cuf54ZbN/Sy+Fl7M2thXFUWuXwlruHbYWMNs9ndq8TZVgXVwVoCI8yju8iodKSTUjekgRlmZDwI/
Vo++WodVZAXhR+F55Oqw+uD37mhPx2aOFuctxitrfDaRM1rcjLpd3jXJkEw7RlEnb0bs7u2jUB0N
FXc9tIkh0SiQ2pgBSV3Oqj653cp3wQw20KnbYVKdjhTX7UH3aByIrzPDORBht6YxwRVdOuz6GJz6
/LiAxO7BCfa9KQwza1UWQt44XkNNyhULF9OOaQST08cWy7Riw3a2nPMhrdTg25e7gclFHFIHpdJ1
5K917Yglw3ZsakEJWqHtJFU0lmI8eU1YmOZgLIcd7pJGsmpk5hd+t741gx0Vb1rJz055YYHyRAkJ
qm4abA5dOtS/sSU2tOyLVA3SxWvfSgycWV3XGMR6jrat8zafoyHt5naOs9a1aFZQ5MQIWh1vbDN4
RmN9wioi2o5JXzF+AcJICFsx07hcFls43Y4B++mZrVe/PkOQ267nZL0E8b3TJps5NqAE8yEvZnQ7
0xy7QbaMbeBkiWu692Fowvsi6CuG5jSumUDQ9T7c7NXNqjoa3mwW2weNT6+urVzKG8q7OE7x1vKi
FC0bjZqmn9GEBjG2xyaj7j6oeBY4wIih+L5zYLozw14bp5iM+PZ1Xrk1I6FqXXtEPXD6z8OYGJSD
yNskOUx9aN2FFkEMYN5LiceVrJLuEjm5+LRWAyiSKltpHyNcktk4fRKY0qBbJhx+23X6QgdWONk2
Wz0zKtFab5whUAxF3QJmVNMhvjutleW4mXKGEFOAFtbIGBaJnSXhQplQWJ6pszjOxzkNKvKL06go
NQBPC90jI+zF53uJyJLp5jvh08QxP81ra32v40oRIAG5qaSOdpslFe2ysN8qtchUTjGKk7Hoqoek
B+HHg6nsvet+XcVjI8fISZNxb07ttSSKxBv2EJk1isZD3QnU9JZkxSTJspdnpPDkiC5n3XwI+jpy
2O6nrsx4W7crAoXHJxKOXYjYHTwiHinJ9S2Wo82Qbb6s8Syzj3W3YwcQ9PxwxLxorfQZqT1rntrJ
oOInEc9tcmlNG9Y9ab/LoxrABuMTAiShKb/Tc1/Zd/mwTM19DL6kZlzz8649JMms2v4o40bnT8u8
zCuGNoTea8TqXiHEV6IT8BQa+RJbJqahw+AnCa1kC+5iUdarfwgaaXvnhS7c+uPUiJiKxnJHAglq
Ncm3Kz6awVHkc15eRZvu68+irmLPpIAAanxbC1KWDnKuSBNIW59cuuKC95PVm/WCKVR8XLH/bw9E
GhizXLYcpOkPERFhONpFE+v3Me98K7ocgB+HDzmOzv5ZrBxBuLTTKfI7XRXUxFxDhDKf2iXwuvs4
bxL4R4o4W51aeewPF6vrqOhjVLrKPd+X3jY/avTyVZFWMz3U19bi1ZLpsu06HNPOVsh4y129k5Dd
0B3L2K+jrCL7EdvapfXD1F7GfrhQXRc/qap0H+fFtay38xxsK8up9u99EjuWN4ap2ZPYaC4P2zLU
5ZHAjdk5erXjik8OE7XpZJZcuxkmpw1gmmVrgco6WJrbeLDMcqZDT/vvkljLmDIwDNd08Zfibehq
511jOwYhS2ymOFv1KhryZAC6cAKgwExr1ytMKlSUXzc5ICYYpdUWDOOGlu1kcKFo4VoCkFqIfiCn
2h/r+wEcqj3z5La8n4Hg5YmKeSwv6gouVbotMy8Y4CtJ2q4W63Tw3XqOAPFlFLUH/N1H7yJv8Ojh
QZI24JHKB+cxl8zEziuol9beGUVjRsTWKM8mUwCvr6rOobHhBQ7+EhKnmy5Dm/cnnVtAW6Ij/yIV
om8eRIPl0SHwS3myAbgL8AG2jmzs8No/74Q/jhdR3TvvsF51/INDjkN446Dp9ZGVDbF3htPE9p1+
awzTIJfOZ55j8Jh4IqL8QB6iKO707CzEWURtXl0myzjcLE5j3lvN2teY7KqovjVzbAdgenEiSOEo
BQCQEEAJKc1Qk1xuLUFjxYhQ4QxQVBpWQPh5Gb0lBdLbrnaDmudN2PKuC5VvZ2GLsClt7Hl+i4+B
Uiz/vvNdx1XT4g3fkEGBDHsyx04PKwRNWURvcDSHPTK0sOlP41rM7+jk6a7Q3ZECVsnwsxgdSbhh
EIo1UxWBWHTnHfcoWknbPBY7dWyvbkJxrKkBHwbG1AzhoYOyvsVy/XVz8y4+uVbu3TvroL1LDcze
H7En8cIjLNBouqKuWuVd0m5s5Ad3mx3/coQ7XT7R5U9TfVSxk8d5WlUojN+vIDLVWe30+Zett4I+
s8upeKfw8XCuimgru1s1D6P+0sNG/u7nDrd0Fm5IW41Rszg0OgzmVPsjLiI2hUySVcEYnJdSBcPZ
1EqS04bK62TG5Nlp7nPf4DJRByUeUTF5AHQxXRj2d07hwaOammWFmDl1I2xAa0QgVrbugXdYgpsv
hDoDCRrIAW3fDAx02kWPWR+HxZPTzjYu/rWU8hyZpBVdqMSvHwd3M+rOaWgQH9zWKPnWEtYkzxyv
l98JKtnGo9+5eY7cTxv7sma6jV1v6+4UUfLowiOTxNBkJpmaCqugyiRPe4RumyrPOP2brfJqDHws
SwafOo80+TfwACr9dgfScsDypZVzbXZZykApIM6YamGro8/g+JZm4t21PI0yN0W5UJWoL+at8Kbr
XIrqe2EFNrHSlR2JM9c4VcPeLN0NtLdXt4O0Nw/DoqLpSX+JIpCieDUyVUnPr9DebupSeNL1qNCr
EjN0oN4bdlixZVQ+TZ4CGYiPJFbV91RXAKNR4dHK5oyC7AvaRy9Mx8mYIZuhVDyittmncQEjqqy2
Q+YqxJBPNTHrQ/w05MJTadwrH1EHg7yK4qq1ZowDg+Ummmd5p7uJDj7PUSBTtSAyKgXuZNlm/PFz
xED63f9n70y65DTStv1feh8+zATLD8ihsiTVPGnDKUlVzBAEM7/+u1L26Zbkfu3jfXsrWZkkEBHP
PfrdxuSejF16U5IzscStlzRb6FG22se6aLcXVkQ6xqbg7GQufOoQEnyoHK2oz6j2hNL6z/lcEaU2
K8cpOFvhswpH2yje7cWZvktx+hpg19GPy2KXQ7Tk7ZKFWXWOfoCAyt+zgJPCfuxsdiX0I1IeyUhS
aUw3qvHFdL1ZheBAK+bttFnv2rotYXOwfn7zK8tnAEpn0BjfUzoHBgbpDg0/Z39PNQ2FUZZ52zGt
p1STJeRM1aHEt5izh5T6eYVraeDQWsQnQjdNFY1Z58CrL8ZbkZxzYdrcH/WOogSOqY4AnaD1EN9A
GDBo/FF19785/V/WOcTp/57U717r9id+//vf/31SF1j8fyMCAhkcwQJ4Bs40/u8EP39k/UbyA7Q6
4jUHUcu/J3UBw3/W3CJR8ZjNMHMx+v8xqgskA/S1AQo7Z7++hzD2n8zq35tj/jOq843Q1xOnSfgk
X4K22LPO8QeVHgEHoq7lZt5bDaWtoUaBDh6YbOqbypOMCZJIRpGa6RIVs4KalyYod7RCL/gXzWR0
M0H4iPmj2g/6HWh1jbm38rxrmPbNjxrD5mU/o55+XAAm3xWb+KynHvyzseb2i0Fu0AqBTQLiLtls
cYvuDs4/cTJ6sa3qXKZCxUv2jeEfjRGzAlNjwUAs9/VQqevcdup9N8wgt7M1LSPBiV0nXkTmBlf5
kg46rIdkuoAk970wbcoW4mjZ/kZ784v4kF8Qk+45UYz7yFb/Xej7wy+oubOcrqvzgQ0fTm+NOqo5
Csc/PFN/gCw/aTG4Dz/fJ8dCsI9+FpUPOWu/QCqVZp7GS23ek2bQ75qs1fvF7se9sDKqOaf67+qd
/suDwaXgBEYFfXYa/aooormy2WztrveeodbLtGmnl8WWwt7PScApS7ECVWDDRXDoUiPjYTB9OBeM
3V004SVnnhoANqBBnK91YwxvxF4GRegGZetHA0KJGtFk69w57IxVZIFdPoww50m02Pba7nLV1OgM
Z93vxjrwxshx3ZKO3M1cPYjReRtQCPiNFzq1U1z1Zh90yJ0U6LqRJJ+Yb0Yz9hylLpFGdLdeliyf
s7TipCT60X51c0+/O3V5FmxBIiLpmBIA5H94xxAN2vCASMycs5b8/Nz88FzMzDwgrd5yP6TNe7K1
l6ngt9msgJzRJN9//7D/rb7/+su19/81aVv9tPjy139fei3WSZZJYBHWSdbZc3zM7yuvaaKtwmgD
70Q5KlEa/MkfGKlwfsMJ8325pj3ANk2X9+zfK6/8DXUxenneC+J9zh7bf4CSfpeN/ueNlrxZ38XR
Z9myYRtm8Iu2qs2M4Ry6tvcLazAOutroMAnp183HilKEyrgGn3LvQPIZjAooyItFBK6IiPBav6XC
88eoyWT92sHU+Wd10/Kst2y+Wt1JfB5ygMbYIu3jSRd+R2XvUMyfnMEjK7kaB11HTsCoHVLUJL5O
jkA6HIiC3ISxbpoi6gQEWaiLtVJRVY7BXeEu0N4Yj40lkk67Trvp3JZ1wGKWBk9GLho/3JiL71s4
V713yix5h1JJ67iENF0R9ow4U4y+yh/Xteh4vwUiAfAsVdz7IEl+RL8WVVotoJmBCmAci3jSqM1i
MGMJaYvmrIuk6owpyhtzeHRm6P2Tmsum3vWExpZhl7ZuwGkUQWP6EV96dUCYP7VLPK9S4X2bBXqt
Xa3sonn/6xf95w2AG+layINB3PEdujay/F9edKU2a/W8C0h9/6o0/PmJAEHUln/9KWeV8Y+Py1nT
h9SP6m8qfM7CwJ8/hbb5YZws8wrNl23H5Lx29VG3Y58dp3TL87/Z1Ajb+fnzOBIQnMNTyQcC5NPx
9/PnNQyASZKPX0D6dRV3dlk9N4Ffv+ZB0LfHc1dMdgow7ZP433t46C0vCzrA/U3Pu2zJ1WWbLmho
tyGbXwpNCkCccdO6/o2NjPz15zRdg+agKjO9XsqxHQn3G4gekcOayEsmJChjD4H9AtWe8OylS4CY
zO7sCjRIL8vJ1guBIWhPyOdgwlcfEf6J4RoNVfsknTUnSnkabPhjaq52Gx3bZoRQA0fNCL7P5gPM
Ke+T2VZ+WGnHrnebz363N6SiNXrM+7OzfNDqSBrCvJ783JtULFRtm3u3aMdvRs3kQHI8KkdXy4Kq
i9WZsmMPyn8cNw143uWukAfXrdy3QWbuaXbVnMXzd8lLUQKJBwMhS8u2rLFFn4aaxqi11qIhq8R0
r7S/ohXWm7X04D5b/aXsNhjGtAOJDfvFo1KJ/Y4GssCo3eulafrglHvYCzCf8BNwSirLL0M6pc2e
Ez8EMCqb0oDoM5Mucp0WkjRB/fkKF7rO0Ug2pxl5ZO06hJ2IpKZkpGysW/ZbJ4hklfmo0VQ7furt
unc/eEM99ZExzcmJdPk0YBway+BSW5WEew6c8SkjJgX1ovYx57eS73lyFKrEyOXt/7DNjE8XhRbj
vYYOQAqakqyzZ6a0nzZQCBkmehRrZBXSG3ZZjaUHVV+dna9KlnS7g8APp0FQ3Y0RM1juVJpYOSCB
srFYjIOBjsvGMnlYTIeqjHnCeBx1lIgDvGhyP092U/of2qGqCQO37UVcZENZZHFKLIU6FJ0HrOM3
mQFZO3cGdgkTgQQJFUgASuD8N8K8y7fMkeNG2hK6XN7GzetOONvrC008khtRBkgdGkvfdkQH5H+Q
QT7N4aYNNCeb+8kqmNxOKteFuZd2UZ62bgEx6ml+frIJ43mAiFCn2piHnVqG+W2B/nlCgIvaHtEI
WjewtLyN0xkIIaxoJKkjRRYAzJA16WtPlquMABybBjnAig7RHOEG4oHDytVgbs5Xj9/4qRIidS+l
CoI8wqFSymhd10kcthRvXeh2I6R7kqfcjcrKpR8beavBtomxvluNns5FZQPQo5RZUVHladPEiTHO
JNRLyjn2w+zLi8HbuveKBaYhkKeZzRgBq37YpEA21tiWvjezcnlzxxnYara9/sJdTJEesFxRKbKy
H75xF8tzRQMseBgAGamdXCec5t3qJTdtldnFsdgUUT8AVqKPINuRMaJjGRC4W638Iq2x+ijWdTEv
x03J94X8jKvZSNVbtrXUronOdhsUj1UleLc0HTXVXJGrgi6ofEAhqD/6alveOYOSELuIOnlW9YQC
gMcjl3FqKpapzZytu8Dp1e2qVv4aLxG5TtYY5Gu85sq/So0SGLJKZwLcq4Hk771cVfq1QVj2RI4Q
WW+DTzZKpAWq3niTNqSEOyU8f9u5sai3QeH2sALBbSLJTQwbH5EOjzV9IGG1OkYXN4QKPiRsjyW4
vZO8eZuLTwePo+WFbYBSO6J/V34YLJtot68kOgJkiK5DSZfwuPJ35r6WH0Dm2hujXxTqYzqX9TGo
amNEwptuTnsgv6q0tsvE2s581TiciUyDOM9TN9IuEJIN04mYtAIXfWs9+T5H88C/LKt1E/A2Wt0Q
wDI3EYLAYoplY+VXm+/OOMNakX5cSKrwd4qB93OZGrU8irVq3nIPcHXvpdn6oDuRoK+UAnULUFh+
JAKqR17oUZQTt2lhSY2Sx1afghWdRQwMmIM/63U1D+hTSboA0fcUyBZngTjJ8OjGM8FDaThm0nic
+8F8IxNSfnNrl191WNPsCkOueF7Q8fKQJyJ/L9IVmWTiVd14orojoPWm75yVgpS+5hWSoztGNYJq
RCnUq8SpyMd2j+oJ5sGhK5Z7lViEb1dO19MGmucdstYt2XoEc91SQOJ5DpLhxEtW4Cr8U8hktuYe
Pk98hY5zXoJtGK4A3/ynVmvja5MkGEIDSB1OPfYmV95TUO+46s2ZGCxtTG6sUqND2MPvjgRcJ8UT
2SDCwYyXunnskFFx7lcpEpS8be12O0xc9pfMw/IbutY6c4RbUQ9TXz5cJSy/UHoVkbhww4VjXLp1
6z6mxpDfDTzvOkpWt7zRJYUGoaqM5GoZgmqOg2FkoBc5gvw4A6J7UenkglSJLWtRsCVbFju1qk/u
wtsVAr0jiGUTLK/noh/ZdFbMAhHuguHa3DhLQl6Z1dfabhRWR45J7900Ns8lufrfZGlUfegVqXyW
08jNNxtheGeGk6wfC1fot4qKXk6Ri1qd0A6GxtpV5eLdb7ryXgcYsBfQAgNbUz+A5BslurC9a0Dh
h1a6AbiD1Rp2mBNYk8UTfO8zCabeM6aRzd2jLgh84s2qkmrXy3KeFepHaEUYUWRx7XtNJTa0odNb
nxbess9ohmy8WjMBNhn77RT63pZhz6vtDpdXde4tVNKvNHv6nOnrXlLLPTEEwMPnZQFFTZxb7Mzd
CC8yZTh+FqIc+j0u27LaBaWctogYQDptskSWKiIRHnOhpdBrf8C5uvkHf6jEcBlsvVJPK2k6ToQ3
SUy31JIHE6KjublzMSBan2bRL92R/kg06pgDrYW4ezpBEmeJJoR95hQpDyPclybp0okgDCtdXQJ5
OF5yMPO6FT3VgX5Ea+3CEeGIg6BMIQp4KnOOlKcO7/yKoLGXaZmFTTqTNTdSwsmtr0u95V9yFw7m
SMoVNTltmyTuh0phmps581k+BB9HnKS+Fii2SQYVHCOsyK5cl3gMKIYSOWTNqVXYEbpMS1yv27iV
H8jRFUkaLUa/Zd8s7VZiD6pS+Nekb7reN3xAXI9Mmjx3dtXKynhhSJIwGsy1C653hF9NYEXkALb5
HssGZdttt3AVbi5XRhnkFat/6P2xyx/6ADqmiotOFiNK8W5rH6A+a1pP+pKW6LGosYeHpb1R5MZR
xIKBCPqiG0MXtsm6yTMbFxtqYFKAb/ON4eNsJ1g4e0PU++yiouHbxku5UXMOGeq1/QPFh2OA5CBD
MBzaKQ7THbyL038UWZs1H5pOT/PH3u/8gfAQupuJ4MsWBt+L5ByHdDV2zjnLiVLi+UapKbHurF5J
72Ot08oin3+dHgNxZlPNMoEpLdea442cN7KEksKxn+ZsWd97BBt1ZJR6OosWOqs6NggIn3uTxPod
mpzpsvPWXIZ9mcwcT2zNbngO4boXnK2pXMUu5+3ypCZfEs28lX7A2dGjvma8MKIW5vdQg5HZkZKz
9ZxtlupiVH6Oeewyp9p2st1cdYGkMLBO5txlRtRBycDg2/z4PF/YHkM1ECjIxrRu2F8J6BqvuqGy
sx2o1VTuVs2RPM5r4ahTYdcUYhUBwooWSxa8pWyAstqm17eGW+fbce3d2to5yFe3cDWr4Zo8Tb5Z
e1lMdeqwdfsJFyKmnDFhRjcZdUlW2zHYUXU7o7/5alEH+W1j7k2fBWmoz5XS6U3aEn+Lzn+Cw/PQ
ZlOdOi3zN8uYrOI6aR0WbBcrN1xGE4wrl96iuPFMdm/Irv5N80ig1RRLfpR621AMaEmqhzJW5Pqg
mnq5mDJ/fFgce3jE+csRd9063FzYCDwf7qCfbyQ2oSIkmo8Amqy3KxkJpl3IKbjlK7PwIb5JiEnv
De3VLxvHJbgFdggRoxqxq32XiYxXKEu3L5tfyBTVAHpsvEMJOAJ6sNy5sNxCfu0SP71JvHxJ4kKd
EWGEijVzGbY5NqWihqQqbXP5I4z9f6DZvyyHcf3/piweSg3X+PajKfH7//E7cuYYvyEpBM/AXggJ
Ic/0x+/ImWX9ZoJXnbMHDOgHDFD/Rs5c6zf+xDwHPRC5CpMAnPUHcOYAqkkyAHwQM6JJWKT+CW72
M9pC6C2HJxpeuPVk19AK/QsOgkCMzWTUc1yUVnAittg5lSlm+x9+j/8Ct//XTwHR5xJdAynjGR35
AbwFmOLkjX8uFsTvCBSG5XBchnr98tcf83OKxPlicHGS7k6wi2eQhfTLxQwueJTtZVi2fBAQFqo2
4rgijoH28xOWyf5BNP122ZYmLu+//ujv+Qv/AZR+/2xpUmUJe2GcYdCfL7HG3FcZ2Oc5PSMK/VJ1
CHbycOgkYKCYwH92A9PLcigst1piUNT0cTC1+dJYOIVjpvIhJ9/WrpBtCt9KdwjE2uYT+0ZGTehf
f9c/3w2HUC/y1EhSPHtlz9jYD3fDkdNUeqMxxSaE8W0v8yIJHewef5dJf4Zcf/5JMEnST0t+iIv5
9fzg//g5RW/JeSbwOB4wItLvaFuLe2UNdYfovp09PUJ7TFvxnAVpjvDsH14kVJyEJSQM/7vr/5dE
kXEYCrOzCxn7vfDiLVv9S7sb9O9EwU+O7B95pJ9hRO66JDXaIrvsrPo8F9z9fImdvRYJRlIzLvyi
f5k8VIaTa6tHOKznv76e87/0049JRhqZWTapWRxcKH79+ZPcNVDkcxlmnHcmw0/jJZhuJ5yqkqP+
ZVW6ZFn89Sf+6TFhqeJZxltCAiKNmb8g6vk4OiN+ADZWVKrHzJvmiIQB8TfFD396SL5/Cqzed6U1
BO0v19W4jnYKPsU2VHJbYB3YVwzkYPS5fWEZ3aMNCvE3cOzffeYvD2adNw6pJnymhbctxP+5xWbZ
fVW15z0NsgTrTH3/b1KX/vyZLElcawBDbbCm/xKq4qeLHvpisvhMkZymYmMEs7flVII9Y5wuZo4l
U5WTZ/LXd/HPz40HW0PkJxEfpI3+uiamqAfJrRusGAiiup1cnb1WG7M/y69PpJdXl/8oqIZXghWQ
/xDLQ8lY1pny+fGtb0tJ/n3nurE5SHVlBqqj6tSoCy/m1C4u/vrqUMH/suhbSOLZwGiGg+Kn9sf+
5Yc1206RfFdOmCgRaRzGfisAAwsxbE/FoKvskHKRyT6tqWU/WEPlwbMmKwbMimSLo2uiw35dqoUJ
K0zLctInmqFlegJsXcVe6a3zo5aWkDpcFtUQgl0VDhIvjYNwByGCcJtlzZzD1e8X+ziOJKVFk85n
PwTCwIaMqLpWV5zfN+dynYiTOM0bo8kTuCTaWGzrQJj2RYBmEKVjbSbsW026WcciC5bhi5MzAIcE
0c7th7n1Ou84GWNgngovEV8R/M9GnOdCPcMc+O6FV0zbQLksBVOhO41TEyXgSuAMRuua8TqRrhxO
OpgOecWYDdqvqM6zK8jnj4URICMmHim1Dgieiuu5CxA9bpBU07Uo58zed5avnhWaMbEvtoKwGFz6
eNAcX5A7gOxVqgiYJLuCPTTtI2lY/WNi0KmHyCFlFATkU2v6ldXRWZydslJrzaIk6Tt+WjTRJZCk
3nz84sbinPXxK7mA1oARKGwJTbF2hpRWGm3kSjwiFG3ANSu6bUPsxKT6pRbT/eVmWPJoLeModkhQ
ExlutpPcIAmejYOxmsHnRPoDpm0Yt867NGYQRMCkapHm3cx2Yd44nVv0h3pda+uwdc6gZvRZbZvu
RFAOGOC2YLP22TJN4gODGZigEPVk3fttvTT0uyAZIzYBl+GuHQYqumzEYiMm9cErrzHANtvF1A0O
o50BKHqRaM8p4nFO/WUni8Z8KgrmRyLKSvey77nvhKtuRKugNs+D+5SyTcoxiwQEsVJT9ygTbWG9
JXQjgOVPnPKTq/A47VEfJAyfbICgWVlVxe2gvDutk2wJE7vs2kvWdQ4btQrSNW50b9U44xr3VTc9
B6ZOSiCnUtlKPnfD4LwlYLNrVNMwSp8H3mqwudroBP7ApXucBlvc44lfyr1tCyoZ8VWamNVxpgjq
GXH7obovZyyyPDbvPPlY3r1WTQJ3bJI8luPUqRCrgwZT8qC5SFmweC3yJMXusrlzFi3ToG6a0Uyb
nRirpIsFL5HNa4WR++A3bfrUErrJPwKcXYRpb9G0Ksa1+2Knk4nuuWiBUWqLdMyIDA3A4WKcatKa
NkiYaJ4T81sgxjODq+TKSDgS7hjxOcNXZlCmY1AjNqPemXkZRqHXNq5nOy9C7l25HlG1Bs6+txuh
9qsN+A8XZG3jleJgNcd+holsZ6DWUfeks6XpLZtgke9Hb8pGlG9292lNAtB2k0LClxHl2jN1TsRF
wpY7hzFfkOekRV/mFzAdGG1AMS35wKCOv7JWxgtKnTXdkQBu3TV9ugWfS2uVSPQzxxU44KSpg8+o
1mucd72RuEU4mc3Gv1MDxtVTqICxskM3OdjlG2PWT6ZT6/7aRuTWX+aVOd5NNu5l8p5hoghDGJIM
XwHgu9GBuFdWemFbFZNn2dBD+EHRXVDutbX21nWX5n5/O/ut5QAQDlpMxxrrYo7GNy/1twKTynIv
uhy/H+9mU+3wIjryLfW2PNlXnE2LyBqxtIfjKvDsiHneBE6/3J+uYcTND6uunWpPmP+w4DtM68OW
+wZGdeGgpTK9ku+Mb/tGivncMp6o8pZDtPGIgYDCoE4qN4Z61UVsoM88Sc80XtraXN68sVrfiXH2
7IOru+xKLTJX17VRE9IpGvXZbQFxrBJbELaZTj7AjbmPBupaMzzbpHZ+wLoYmcKXt1SVim8qaLfn
frbbLl4ZEYudGqhxOLXJ0h0Yv7sp9g0OkKEG9vDJgSSNlU6/vD5SRaw+IQKw42YrrC2SfTFPew0b
ssQWjncf2DLo+QkXS6Jjl4n6UAYZ8k2gebKtOlZG7Jubs0NKRJILWoD6cTaIWw0rf9iSwwDY18ey
dV0dutU0vlE31JtAcFo8pl1pXTdiFHZowfakca9t620pC7fZW11rD6ditaajJDQBtD9teduTQVZH
mu0TjSl68F7nUqKHtCgGBqKqLHIlHFEMaI/X5dPoqO2m6nOaWkdayenyRV4tQpXaxrarjQQrjNlU
Vhu1TdG+1ZVbvNplQeAZF1xQwIlMqY8r16lmJLqWNg6ITe10j9pV3tgmUvn72RiA9czRnl7Pt/Zr
xTmFA9YwewZxW1wpXu58zg/g6+PH2TcWOqmrxTnUU0Pyb1v06bXh1Gw+RbNmz6vL9cdSFn0DVzYb
9H4vmrBr+irsGW8I0Pomtk7HQz+s8ohyjEU5CQiFOBZIaot4gNv/ohtahqJZtIEZT9mceTuyMJvP
g0WSx6d1QRQSdw57yL2xIh8J62CqPjbzaJq7rJFq12DJS44+JMxbRgZcETXC79PIxpHw1WtQENDH
U4jg0POLvhcSKhiOby3B+1G5ckdtPe1cb0iTw1JBH7P5rleJnN3l0PnBBsi0rplLQI9XPeGlyft9
g4F4it1kJrxLlk1OPg+93cjqN5M+UhOeqY6EOaNI84M2v160sjMCL1vztcenAJhp5MYSumXpzTiz
hXytqiZ5bo1BWmE5txYQurPYD9tsCvQHaCYIXRvG9lUIstEIU7QclM3amlbyfxai3T3dL5+lVdHw
rINc36a08GQxs4saI4kpeD40s+yNSCnlL7HrWtWyQ+hi7EVvDSO4ZtKdPMj2dafNDKW2w5HnS86i
eCvZnJuYaCIN+0y9Tr8nVT7r0W8vw0DxAokV4NTk5sBUaN/e95SQDReTGPw6GmXpvFQStX9cjltC
NFJqFSPt8GsQhMk2ndPR1WhsITFF/XEpB32/yqwwLpKGdJBoATBY4oCcNOPTnHaNiHNFeAWq6CG7
9TmXCji1UkFGWHqdYqRMamdrJNBQ++70pZBTyZH1ewK48AovCMl3IV8jyT36g50MAVS01uPEsUqX
6acCadd8JHmhqOLeRWIHWKvMi7xRhIvwwRmMf9IsLwQpErmW1XU2HWfPH24xvDXDCYGtyw40O9mj
mmwOZXIhxyNEL2lfdcRlOgdj9lKclXZdDDu76DgA52afP82k6b1iGSzkrjHPxLcz5f47WLTykDcm
WRZNLNPvk9sEd141BidjVh5CpV7pxwnz+yN4tQ3LkSU8z9lWm4ch6N0zbO0n6E5w+ajIGVf9OHfN
yB7vj+rL0mbtHZEW00Ov1SY5jyt19NuBi9Yqd72odCXebYL1giJe0bvFW+3gYafKurlp4CjRN9gK
20pXm91TX04KBm8xmlOL8wkObDQB7MWk/EeRlVh37DWVmiasLZh3Vj3xjZj2OJu6wBs4V3oEKTtH
g0zxpgUmjq3Gw2xFyYR/adUMSGHmmfZHOj/RbIFvQQlti+mu0eQzCuOyz7IkHAajnyPpTio4rck6
TTsz8by7xj/bJZXpNh9dmWzPmhNesbOXmmMi/nYOdLhrEEPYWzdfnMt9npKVWhBsG3X9idtJlMBU
SLQJlp9ZN95ABiceGN3EsEb13TAVxp11dliyA5EGYc9D8jblCxaAc1rqdZAsaME6VCSCZ40AM5kM
/RIFekkfg63L8UuRLBREHLGXr1NGtAoBEueZgxuLOXHL+343LWQj7mS6YJzFWiRZtQayWZTMBwYA
rA5YeDxh4/bzF+tJOKML9UU0aMrpuODHn9BCXLgFVapRwoH1ZmOFxNd69vjtEWMkd6szsolUS5WG
60rvGw1so3rHDjjmEaqq7gvtPRNmA2waV3NBcHi4+EEt8V1sc8HvHig6ssmr9NvEMXBfbQIyZelt
HWfpgKogX7z5hU5yteEE6NyPYmZtj6d+Rp89poLFWeUkMzjnVNuQLJ20PiW2Rcon6H37MKki+yKD
Ri1HjHbOFcFUVXbJElm/9Ktdt4dhXuQdaSWeDAW8yudBY4pF4zPbh7lf8Fk7EHmPkgehvECmWD8F
KIls7GSFyQQwIpcBVgCK1HLIH0zeHUSPKL1buIwiGKNiQ2qFFgOtdOirbqOoCvOk4gDmOO90MxF/
O5o6PZHcYiJkULodIuhiZiK7V7DXHVXVLTwlk+tuCozgbH+aNue4mZCyeFG76jCUamhj8sE6ch/8
vCYQaXEqxiB/qQ3CNQz/QBpnht6kl0sezXznjHBbMRGhYJn2vem0rM7uLN0XDi6OhXuuUFdtghIm
1BMJ6SG4NUyLxVHgspvI6I2KPinIXZvNPrkZ4c8RLOAwfJnsoLkvmZYqltaCoB9tet0ncEEiMjhM
cPjQykI3qhbUDbuRGRW6Ju07unKHc62OTNvuc07aUc+VBdgEs3oY191UzIOOyIGr781UOffGeM5s
lYO074gjKmVoFhMzVCc5NTKe9wFC63XMXzO/9DpSfarttd4C5jNZQ7vzdPOoh3kSDEk4kov37i1u
dsvkBduWTGn5uXPz6U1ZpI7tF+pX8OZWWriHBXErYgfXIXuCczIO/XkwvHevoEroqlnts7hi2taA
jrCxQgbE1PrdR2CRisaVvmWimLIoK7LqgAQFQWLScKqlC2G2o4oBA882Vum3XMxgjVC8KVyZia0r
8lOnpJC753AfWvNafbDxID2PY2V/SHuD/vHaUEycmfSsV8usxYdJL8PLlKJ0DX3NeoLZvxhuuwHx
MfIKqO492szCiMuz3o/YKri7vUcWyRfOB2MTcdpHyZgIj+9RtMjHQkPzQuBT8uUnn5ygO+E2AgV8
1b3i3NnY2u08vR/r8zhTJO04Y8lOvLuFU1QWBXXeJR/rBn7sEEwB/w6nA2CLlankm9U72bNyDfWQ
+BY+sqHKk+GYlghYw6Hf6JVjgOrtPUnzaIqZUjlfakuXXEfJseOgkObfl9zoOoKcdo8E8zjdaXKC
DHcfGs1LvaVjnBlLcwkr4aqdtRr5fGRJ3bDxk5IvMH4r+3b2ys7c5QMZQSEigO62LImsC2kH2c6h
L3XBSRpZ5hb7o9NCPXYpJ1BRlvoGs2gQRExthA8lAwvxTsC0qxBrmJseRrdXV44Q1kswDNaMdUBw
emRh9lJ8ViP4kgJE+TDWtFEdEnLGt3h0MtrmNmIVABE0CrpjEiS5fG0guiz0oDVRdsvcOk+TbluF
iWvG5T6bRmaiSnOLq2WUcK2gWFu164JhyeKuroOLfB0CekIbBEexXy3T4+AXYDXOMJmv1ClkgjFo
RfwyKp7NU2OWZnqciCSgMmES5Z5wI6JhBHl8XmSV9aAu63nV/A33LLKGnnieF0Vwt5s3k33hap/v
0Ngie8Xyxsc0Javepe6DVqADXsilbAOPB8uZRj5hXhWZMlmTee7RTjZ+2hG5LckHOhjyPSNh/zEn
JqO+mAPkZWE/1mxyQzEowhdUtgpi8zoaLnQ+tMGOSDBJW05gp3HK7Zv2hdOJCo0Vz8rOcIARng3Q
qgIVReY3CEmWgTSmmoCCiHxRhOp+Z/YHsyAuAkVIAXmjkU3I2Krn5YE3GP2M3QOaQGC7xVEzQ1Fc
XSc6CLWrjDnSrre8YTK1n5k21pWlYti+OoPnnizTW0hZ61Pv2XVWH7E7EWdp7QT4IZ0sIAZymd03
4GN8i4OT5joGivHXvT9b47fZX9zvJ/XuJWg880oSA7aw1aTygW2rRcBW8pwepmlqbyA5DP+j1I56
ILAK12NvdMF15TflM8AGhZu+yAi86LHI0vhj9hmyKf+88YtF6hbdsqn/P3tnslwpkm7rV0mrOWn0
zfBuNnur7xVqJlioA6fHwQHn6c+HoqpOZdrNe6wGZ3DNKgcxyIiQFBLN7+tf61t4KrsNihRyvHhf
0w5NhijTvB+IWfqgCVvt7UkCZN1hCjP3zSnM9H4Ilcxj9t+md7mGQ1sditTSr4GjcZJaY4XcZMjJ
mU9KWVbiZhCIhXtiABDaHOwN9okYe3pTfB6z+xGvcwMOCtI7Cy7u3xt7tbkjVOl3X007qOmEvhbG
CBLNlYBjkos8xogx1Y9GWbSPumeZA5h5XB46Obp5rEiWNfvR4xR6MgUjRgS+2V6wX1j+Q1kYeJy7
8xTxVJhYMSD8dR3fbq+3GYGQPy+UWxlEfxSQdMxyS4bRNBDiVoKsBLWoMiwLo5WWP3N8c+owcRPq
A7GBdoqXzg+fzDpawLbZ2zudpp+JT9wWmiF+qP1rvYahe1K5SB9cRHn2FBmoO7EiM4ltMSdwBvwN
xB7LBmlBQBPIEoWEP7Vv2qp4EfhFmDCHIszhtFgFbg+bRogTHs3Tc1g3fnYwsTkxgJtoT7us9jB4
VFQdYQKiWfqp7dv2Ez+IdQ8fbEwTX+UzP0z0q1jZQ//IE3O6sqeA1oWRk6ZN5XBpfzmYgt5sjdFy
J6oFI6yuOfckrp6s59TLliJWSoZDPM1CXXp9uLFFS8JYyVxu2onReoKPx9ZS83W5aXrqoQEjd9U4
LE9I99H4qQ0ne3acpr+JICvKGE0gvcXqDdEht5biJloK20W3a2xACuUUHVxrqq8MXD7DAYRHCmPd
TcPHoJjxO8nB6cN4QL4itDpWdnggfTvkCdr9ykQTKB0eOFalF7nZYFGGNzYOZ0Xdtc/UarZ9ktJE
8IV/xK5gPhp5Tja46h6wmGFTkSByXtPRI2y48k1oDx3aX5YEc2VtVapRc8PkF77PkTNZGEKz+sn0
DZ2CyLTKRzG1sk4sothqNyxTTeJMGMHjtECn491fU8hWOVb5zrYZFamoRQaZESv6etGWpbdyxdjN
K5R7mmw8YTr929S5a5qMPYXvRAqpVrtpJw8sLoCj+dPx1Phh9S5pfN40Up1BAOSwMBizEdFYU1nX
pD/hx5TWPJiJB0Rj2fd9RFreRra4pI7MAyPbY+EJXOWMF8C7hyfQzsYc00ttnzqzAo3pddJ9r5ws
7OO+TxFuDT9sngqKpFOM1zq8LvzOu8O3ZL+baGEISktgvOVDy1GJyJMIjwSiQHt6VtB9YQ5rgZBB
jLgi5czJyxsc+4StdtWd2b0fnmdakUSuu44pdUS7/YyildoGm7TohWF0AYwy5eD6FYZVvOFraBfu
p7ZB3scbuMFMhRfgsRRlgFHN4TGrGRGneB7HCkdYjluX8d5qx5MWhNWZgaf2o8AxKHiOsjzgqTnj
vavhzFGirilDiRs0856RN7XEuUZAs/cTXLsXK+y5WDiy4WSt/YG7OEiH8drFvvq6gMbhrOdE3L6M
opivkPGH/miwrTVQfIiP553tftoN7QoYj4blquodIvVm6uBjB9gJ7rIvDevOySHEkUpdh3Jv6HxC
88i4LHAapoIoFPtMvdOctItT1mze9eyM08BZFXw/OROkxcSXIRIBFUWrnTA7dIAuCQ2GfCn0Mcem
WqOHGUhDGtspyv3OZ2b0z/FVCm+vojWzTsch9K4gzZk31nZtM2LxwsVO34EYCrCt8YnYCkOrrjrv
Yl4qgArUDa/GtWPUNgFRh1g8lbaaO7qSrW0mlhFy18KlS8NjnrOnPEQKPzG9X0s5J92Ae/IQUc3L
MitsYTykBaLGhc8tyxhp83q8LBFGjX2L/LbSSzA1LzVUJyPuoDeKPQxGecs8YrQJ4ybTV6Cn6pFi
PC9PCmKe24naD0Ricae0xwFGYXUz21CrkrDGehQHqMHmTqcdCkhaoe0c7BXeBwpWl/lxkckixcjr
AwfYbhSBTor7KKZ0WbH1mNG8Yv5W9BVFMGePY2AQVJCtDE5TZzuqTxxOL61W2DZ8Xivg6QVLALig
PTnVsWEHQnogSqdzVXa+OoX/ZVwjntRIanlYZDHAHFD5US/yT3eV9bAX7ASrA670xT/QD+eHsZkv
0qJdsSgoY5FSP3Df1kZiuSMvZbXyVDh0ASZpUTnuldk67dvENmCNF0SbIHaLsuNkly4lS9+VUSi2
qsJv995QcVKCaIrxNEohyPCM0+mdV6WRpNycKAFP8aJ1NiYDR1eT4+0J0/ASHDgnI+NMoe0aZ4zB
gXVsgNDmDyaK9vguTMYx8hw65/qGu2kg8PBZy2ui3b48Muyj0rfInvX5nJusPz3bDUvOulXr7jrN
sezgcI44133nPvHOBMPjdD3v20b4MHBY51fFidNW6tryPaUodB4WeZeXDLygFXyEtSwLpmc8AcjI
K3sw+OdkiWBSEo4RcEJ4S7sHwdKBKFernAPj/kJeyazArpE+H++wLYnXoRUCXbZCrwVoPcw8zemR
OCgvqu+hA0eXeF50dglBrOu2cTY3DviO8/xQW41PNLjHR7nTBB/WneOtqtwvHOHGeCiiKuVhZH+T
tqZpOXFy6kjJX6/1ixFgTN23yjbYoq+T/yIJclWsDoQ5xkRQECbMoh7lKZ+5eokmwzyf+gExoith
TES6LZ8XgbGOipdKvUee6uQHpxjcWAcCSJ770vK0qvvdbKMgAywZ67pKQInzilgr18j2frVYwK+L
VuozxDE8oBIQG6JI0Gx2+AhLAaHIjicE9k0uEOmIcPrq6xzmTz9IlFenhOP+wC4iHzlTzfLn7AY8
PwyspdnOLlKQTFvVEVrgBC817qN09QC4FO5JZqjMQkqORJiYEvdSQi88LJywYP5FdlKn0GSaYYeL
vvqx5mpo9hji2uE8ZOPvJNFq9SLueUHA1BOWsxzdPOS2L8ixrHsj3HIrhuV3+VkrWUbuR4agHPHW
z2FOGfyhQ1kpxzjtZi+6CRn26iQwBgtSsJ8XqXeCLjP1WQyZq2p+RlsS4UeXWUKetiS81hJnAcop
c7rdcXxPw/pa9AUxcDPg3th06ioDxS1TJNdprZHCQEU7Nvetake8YT6vFarEjfVgQYCh2LiS/nw2
z2rBZkEjyCHteJmxKHKhRFMBwKFhGfMB7rMRta3NknBVp/zSsFAOqyWQzc5DFOEbpy2HuYWWgO0x
Pa3rGd+uDpKalY2caFq25jFrnJBbr/OHj5HX1L2xzhD2GkBqU4xLvXNjgkHeKQUGY5AYYw+UwG3S
BY4TYi9pSno0PTba1qh3ZYmST3BlYYnqNTKcz6nR5Pk2U6a0Hi0liujMYst9CQ7H3gVFUFkHkI2Q
2Xwql6KjXQCjjt0eghjPx0pTgVAU6O9KAsvFfePzwd2yXR+7rBTFSd76Tr5XVh9JVGeuy+W0Lyv/
vQ3a6N3qxxkIDaYFYK1TQLMf2Ei+37CgF4SnqDOD+pEG5DG/ycql6r7CxpXHcqBi+Wqu2AGcTgim
AGYXlgLJ6Ab5NRITNSzoKEaGgIhel4F0h0j1Q3N8bVHJ1yE4rYxMmLcpo6x3CrVvdI8bMcw/CIl/
IFmsENV/VB6rXXpUTPsC4hCj/Iq+ZR4dVor59ULqK0pyN+i7Z9oAiubGoUnRiL0F70eMdIEK6Ai/
/2UM+4+F+W9bq8lfO5h3nzCv/uBf5o//si/TjuJ6xFKxCFPWBNUEm+Av+7L5O4ZE8sqEmk3C/x54
53/6ly38y9in8C27EDa8wMcF9nf/sv+77RC53uqfaF7DVhj+O/5l50/Nm3TtAUUNuL9whuG7daLN
xvgvblb4zukUstGYu9xbxBGHW8ii20IjaA6rthkhFjVD0cjXnpyCNVPtnUxsNj/nb/IvvqPlnYMB
705qN2ADO4jbigsthRnMBLyVAX+zhOemj/K4R/zxEhmGFFQ0mAZgiDeh9TAunn/FAoHhlE6WlSag
b16x/GYXz98c45KogrvjE8M3Nr9Zx+s39xh83ZaA9HjPnrffbGTudTjJyKl2flP0BvzkbqSPDQRU
Bp0JaQSn1RCAW7a/ycvDN4V5mOcF1Cu5jRbZV3JGoJHgwMuMuDn+NGru0w3ovGQDLJj2m/NsFUJ8
9Rv8WRWe9hM+BExo1dtEbjOOr/mh37DRlCUgj/cbTDrNISFzntsY0z1beOTeQQ73ePM6FkDZqOEs
dgOPaa9r55+il5LRATCtkyyUnjY7QteVsxfuYH1RxizZGHzzrr1v9nVu1DjrQFvCxHaVWsLrupkK
N4aVF3a7GQOLOgwbTjsqbfTxphxs3r+lBnhidKr7MfbbumRhOQdmwZ0yN/E2SjchqyKMaVvIvb3h
gnsmjkVeMg4q1miJLYfBPtrf4G/HgD0ExQ8eOJmh+VLgjP+cTOayc+8bHQ6gn9Ug69gKEQ7kqj4F
hwtqHEcR2HHnG0FOdpToB1kU4CmFygO9Jy68Ics3ejmrN0Dm+NusZ21zHL8VLMVe8WFswPPom37e
mX1AYnkZGFaHgojNcbRHpmQsLlBmS8FiI64ngUwyulN94y2AK5McGMwLF/tA8q0kzUwMc5ppERtG
57XVXfAT17nFgmB1+puto5KEInofXqgoXGcqALrse4sHWpIuaf8inGCV7s1hIuqHf4OFPlxIdOao
L8HNDAZdOztHBU56ndWsImMnODR6Uyl9uw/fTUiajxha1b2akBYOhPozAjB1yTBQLUv4UUwDc+3c
zitJ6SClg6DT+ZtpKeOK0FsKx1RlnP4dZkM7jjAtPWP1cJ5ZbCJqQJMPzUujw2w5WiL9mjPWZaC8
so+m1/bdiLb6c5wcjkTwjdK30WicL87h8sXGa3Y2COk+pqnfvOC8GfoTp5gyhkVJbP/QoqUViYTR
e2b6g6EzcuEes6JrZjoELR9gyHO5H7FBM828BODojIOdLuABhLTzbh8StW0hgk9sioy5jjimmYzj
cTqAhNyFBgTPrb9HMVNYomMZExXdMcgqCAKO57CK8azqRsjGmfaz49T5nmhe/tZCM3122IY+zjxa
7nPGwxofjLS5o0OtPsk78KMerX64yurZ5kRrNlw61nhas617Q/kB/Gkvrnwzip5/lBTFjGFpcCYE
4dkwABIMgfdJGnckvy+31UDeLQh9dDZYr6PTjucjIluJ5cXFYoE4lAZ8wVkQHUrLK9nXBUo9MJ9z
rvINVvoXzSKpeWBrNkV7xD5fxjyy8KzDUh41uvDi1Oth4bFQwQKA5wzFEOaIuMEK7hyJrJXXFI9y
9KAvS9MSnQ/yzWRXvhmZusEFD1CU8rBmWX0ZKcP1L4aMD46WLF22fI1V0H4StYAlNDBLAH85g7PT
rzwd67azGKqRXnvEP3qslsQdmgkbrueGB0kQrEyw8/uPtdW1mIimgvXgY7hSmkWkJMxPDUFc8HJD
uefHToRhfuT6l9YTFjxLv+sotF+cXppscSqebieR67Y3Eac+AKMh3AXOG1SnxCV8h+u8I6K6K4cJ
QTmdSVwybto90hEI2p9ZZtpNsno9yI90TnHA8P7OTYhgZfcobMd8zah//2FXfnrDpc7NkrJX+5oD
nV/xyqWDYF2wSV7Y+eRdfQ8G/xmR/rYxu/56RLr77NRbJd5/a79+G/PP3zCgZe2/jkzbX/81MsF/
J6iBt4z/+JVg+z9GJlhJlrtVC2Kk5mhGC/0/Jybn98AMffzQOEYtm2gXc8w/UEne74DtbOgxIeEm
Iv//VuIrCP7EoiHTEbFesUObD8kA5/wpSgKb2/JR5w++r6koy1oO8RE6uXOxMN00LGepgWGvwhso
4eyQL2eLvcjnfMO4QHLY0EHcd2CEqGrC4AaRF7xQttLEAv27RVdRhdZsHKO2vkdyB0y0fEOKSnpL
uWQ3dFH1jTFqISrVe2ejGzXfoCNtwTxismFZxJtTXfLw4eS0grXDWf9NSAq+aUnugu6z4wRP29IS
ZcuPXuDYOMXrZOmnMJC9PrP0aCA7GW1G7kBY7oltUU4VT97ii5h0ABqavcr0lUqMtdvPOU5HGiJq
jMTrKmmoAs+RTTvsFWwCcySey8hgQ8ELDkUBRIWGwjApo3wjkxO8mv5k0z3meBosuwyjH6soxHMv
VaMPkHbGqzJsMEuFUWV94QxnuaED2c5x5Lb+6bzMnGhb0VY3eWuBj3U6UBux02W2SFbXaDW3vTWa
O9GKdIm9NeweRLFIyT9JaHfvO7wRWZOW6z3la76JbOelB6g8bZvMkn/M3qJTyU+cRajwaHZKHgU7
ptdB4PDZRX4T3PipL68a5dtij+kFcMCiJCNfNYDXiV2zw5Io/Kr4KSMp71of68+O3ZjfckjHgrwP
1sC54K21qiP7rQxZ0RINLo08VAsmxUhaB2kGfX1EC7fY5CHeFncLzg3/biUMJk7EZE7DKWXhQYeD
tEDFqKEl50mGkqv3wtJ0cNRIB+gn3dRY8UDfKARPjvcyniZ76Y6ejzUh8bJxNY40IZrjRUmpz3gh
fDjOh9z3iR9bPhmFPfb4hjmgBEbRV4FRvFHTZYMm5uvo98qIUAZYg7Jr760SAlFWOH2xrxc3C+Om
d9Y2qcbeGuMaC5O60KQ0aA0TDm1mGPbhK/YdM/+JUc8ta9Gp4JQwdbxHiSKMdIk8tOTevENmdXTh
aG0MxZksZ+NJ1P24HHIR4H+QMBfEhegcK7gTrA3Uo1fZ4HSWbtTzS01+t4vzahrFQ2Xkc3FZNulw
tszBVJ8LMdrTVUaf0XwtCQ7Ppz2DJFLkikWb67V00ufRjkr3i6/baI8RoXFrz9rJ8A5AZhGasWy3
3a03T6BQM5zr4pDDeBTJomdP7TsMT+LUKkI0S7l1HaJU655SLImUeM1KAadF3iyGc+ZQKhSR9kSD
POaR9r7AkuGId0vRlAl2Z/atlBPRLCRFXbWHfvJzKym9uc5PFjTl4hg5FQ6JkCi5vMxSRpq4Ykyt
r+yFWhQ6CqzR/miLZsHHQA/feBNZAlOgWpYmP3i9WWQkzzUjQ08mswHVXuHabA2IbUmHmzZLbAc1
88Rx4X5d4m4fipPZlEN7ZVs8eU6Y6ar8dBjmCmLV2GzLS66j9Ezm0xQem7Wb2XMNHiS4AHNUui8F
rpY9Wc3c2rfDBrmu2kqAYyxosMGs7S7eflh0+INVOl8OP33+UhMM4Vm6bPNHHlJdwKlGfvWUwnzp
knPbvhl0+2TSQOTFNe2S8LLyCU72YkKa4harGXdCN2Xb2+M96PYAgnnc5GzL+Em4/VZkE1bVwcU+
cG17I4uYaO2CqxxL4kfnem2P2byEzoURiohqOwfi07L74KrUfF8Z+1X7xFpLfo3maqYng+vKL70Y
3ldhW020I0dSeBD6B5ebFR/bU2gN0Ko8ums/0m+SbuV13KRNY4LcUmkntx53D35Ut2panYDJ7dCu
kCS5fzdg95JhTBXeylxsOioMT21lzu6uEp4k/4ABWx1WJDd87G7eX1i1KB9wleXlcfaYYk8ntgU0
HDut0bEYch3Ub690jJPMpvc5ACKE2w14hWovlC6BDlDloVY2A1xscW7WEyNf6HyK2YXq5ZP/v5ug
0XDuWQAKY/NW5kOeeySsUtvrD1lrpNGJi7nscls8fUgF5ghUgb+Z+a0RkA7uO0BkpHDA+rQU/FyA
FWbtZkW6bg75ELZXalabQ5RmsIc2q6AVT449RiwBXBf5r6nlRd2lgh07ruVbaaPLHEn6KFgDfQpc
ivMWJwZ6M53mvKdLuuRoZdoPPZ++3Pl1g017Vdo+T7MFVFZDX7yIVYarYWcaVI3T6z3cIpP6T4WB
zMBuUQZnGYjvkYzQlD+XjeXwMMPH+WrzLOfnvRB8I6cFaIJtUo/r06ea9mE1JY1tJsm+AyUX8mV0
wuxyjma0F7Z55VWv++apG+v5qYFoBI1hgfuRUlF3o3x8JmSB2ILsaO1MA0QZaGCJLWT9aI20nO7Y
KTu8Y8Iay3+ZGhQcsv/pYS9rwwS742JOJcsX9PhqcegShQFGRM6NTnXbj3sgrB/w2VvzsMz+dDuh
nD90pBhw+tEkiXUCEbjeFeEcXjMEjPLEHPLJjrOm5/XWhSBAoM1bnEYtWwVXCggrnQwL5vPRTtu3
kkM9xyV/wQcmHDAzHFTx4kCbbzmgQz9ZFs5kwnpy50a+437nR+lKV9z4rm+Ux2xsIXpMNGHdBY5r
voF5EY+VoAZt34SiB8VBGIraHKRbaPx4hq8o6+Q7O/Q5tb/4m4Zd2nvyNRRm9LYqr3qwATaeo1U7
PyBUsWxxl6r98AKyWjRZCrYT4M4x0dp8YCozoqo1dpX03Cd0/6IHIJVtP2SIBCetxEzHZtAeODZu
L464sKbhXbCZ2cIPLXwzs+miBep26LsnKIa9TkbfxQUamONyb3Da3qgxNVwqwy2mGxwqrptwPWWf
HuWo+qzSU/4CnAY9wEDZA3nDJMUgqHUo9t7oD7hozJCewalucQ1Kw73BeGFy6eMDpPqPBuDywB4u
xJo/ucUYm1k1FAnYFuJmKy+js7YjSYB/BvP33qKBPLH6LnXxm0TFTdvhcztUPbdsbG6v0+9mB6Jf
fjO/CK/yz1VhA/6TMKOIF626CI9y7t0uNoK2WA70QVI04qRZHxw8iTyyd1BLLg2YvuUBq+p850ZN
UCW6LNMbujzzIYkagImQ2ek2YQoRgNF518ImMTLni8QkewQ0owVEs1Hw5SyZUT8y+M3XDWMBzody
1JcRK1UXkJYDpM9OHXwEmmLkGjPQ2lBXC13aw4yqM6I0cm5+ikr19Sn+h7nfQzLCVE2tcPDaoQH+
KNpCGdTWUJCGUaZt1H7jqyRRjldnX2dVOcM3HSK6bqxFfxajmq/qQil0UGrv71qvGt6dKqK7VLfL
9By0A68PSrJqcDaRCAhueDVzqvChc+1oRSjwuw9+fSMHQ7yHLiWdVlgs825gZnD3JQ9Y5uzMLLpk
ST2W6Fz+rn3eMmveZlTBs78AkEBBDyxZ1jBOT9HPkAcvFEsjYPSmn3+Y7AmifU/49RGXYfu4Dtns
7lPpFXRf5oPpYUGQ3Qd1H6qCwjDzEoqmFn0NS3jo7AoMEBPxjlK/wkahHRcgDfZo0go+dB2vqe8y
PIBkTE0T8yXHk/JqidhX8clz2jUl+zPiELpmoE+zzH3v4PPj7sdZ9Tz26CE7XVjdO5psSmcKm6ts
J1n5r4nkBUfznKFm/G/ELrETLV1NZldqnmihZxpPrTum/h3NjvkbXXvTq17n7CYcdbneev6W4SPP
R8CLKlF+oooI70Z2HptbjXWYJkrCHbh5TEk1EKSG9ELiKSHWpXzzbPCIjxwJfGCkU3hI1R4ua3br
+CaE8hlMMEG2eS7eQVaYVCRrlp9RtPhw99ZsuRgNxXNlKCEI7VLtzJcj1t7q4FO8QDuHFu9QZTmU
6LSaf7AgU0+Yvvo3mOKGsSt4O/9oWWfRD6nG8h4bHpoIznmQVk4/lU840jkQGQWXTqwYVG9d+FBX
OnDCl5oCqSEmdo6YadPQ9IJ1b4s5UZpJQwBbJ/ALPYNLj9xDjQeppDd6GAgJAI/znBhG6paChLP1
sx6EeDMAHr4NQzQ+E1DGIl8ZFgBSFXjFBZZ3ToT87+YOT3b3yvGmosk8nNW1J93hGRcMlSr7JuLW
eFaTQCkVDse3XerVknAIOOzHcon8R5Od5psZTU6Hzia859UOsUdVtDnRzLCEa3HI3FzdybbETt4w
7lxqvCtf5DSXpwUW7VtATihNONEPnyr3IMRzYdVnQdMsmO9pkqfyoaCnguirS50NnqjpuUL/ejXZ
mQQxnjgcXsLKVXgIqeagWJXKVqbmhddtspaN/wjGUM5XUREgVRZdFYVn2Fdplwcn533NBDCzBKO2
9cE5rENYcjK3uM1JtQWxjW1re4BRF5KTVPTwBfn8D7JYGUdPu7Ku4J/pmoFhbJ9cTzGtU6wSZclg
Otk7uRpLHl2MjdcMxbZ9RcKU73Gq8IglaTm26707c5qi63Xs6TjxRyxLuPEGGAo8thuUzJUbN/e7
FA5TG1Aqy0vVT9J+DfMdtMAASbZnUExI8rbpZbRCNGR1PLrhHbSEYftDS26+LOjrzFKgzA3wayyF
qzWeZdimiYOj2n4SrJVuMuLB7HglHsD6FwHjP4ra39C9/lpQ+z8k0zP187efzcdvu5/yTX38gTzO
3/2lpqFGARjH/OozrdhQ4Df0ya8N5PZbbBcdj9/cVn/fy8m/s8et4HckLgpCfBeZzURx+6eeZvkU
PiLARYBhvCjgQ/47G0j7j3Ka54UUPAJr8l0rNIOIx+QfF5DKpvSHsiv6aLFG3otFDWdEQWk0DdrV
fHO6iH5wbyrTw8yK47IBQkqscdaUgiEwBKc2nYq33iLTUy1W9ykMnSGK9bgAJxScvd5KO62OKa+J
ZhcsTfhLzv1LgI3zRz4IX31oW6iO5BVw8UWW9ScwtWGu2B1bb97nxE5+zotj35e+t1n4I6apPIrk
D4uSoS3YDxYcMMIeaf6gTRw0aNWmeyqXmswDoWcLkwN1UvS9GKXzmG0H+toMrgIr1DcKdvQz4UUN
tGZ1jJtpEesWqFoTH3CD2hW10TyvlEuZ1xk6Au/tJtS36ET5RWo35WmkJSbqGaspBkpd9kfI0JO9
+5fr7/9Cqdp0z/9G7Pz6Vlg+Djd+ijZAru1b9S+bZMTHqa58MtYuK8e4G3NkyIUABj4JP/5/f6o/
0mB+fSrW4CjBrunbILH++KlEW7vWWONc9QNNcrDpeCMbKcmsaEP8DWlwzFRz+/05/zeeM9OnHJX8
/I3m1+E3CH4fP0dGg/8fSmBRzf/6kbP/rNt3yb/l/bf/Wc7nI/3dAWH97uCrCaINuxRCceMG//X8
weVgbfaHCAmB0B0lrf+U8z34bRvYzceiT+zICv/78fPdR8OtgUEiBOXwvR/4N5oPNlrbHy7c0LKJ
sLt89u0/G0ntTxaIKWwmw1gi3md6mdM9XI8SqjnFVl371ZoD2t/AqxtCiVPDC9Qcz9O9KW37hWDl
gCfCxw7GKRFzG94yh15p0CT56TRGmM1quNFyn9brKo6RbwY35D76n75SrCJLEK7U8zEKJHOKnoL4
XVHSJnHqO0SuOvOUmpEiiEXIYZ/KVwSfeG15ku8zfxYXblaMDGyRmiAJ6O9wZwOVHvm9ehw462VJ
CxQKvi4RZBk7AFuNgzZWmZ+qmdgfOwJe7DHUCP+dhOzyAnl/DKG7+SV0Eg4zH6kMyvEwEWW7VCZI
5N1Y+mxiozWQZyTOVqwM2sesgUsLlb3RzE67Wfbpo3BE847lZVUnkwcfbacFQgWBWiSPoZ1TgwEP
NZ1py2helbtqf+tktI8mu3pI97qjwJ0dBaML3IF7o4SRuwVJyXQ0wdw/YaKWpPpHnHk7i/MJv45O
s0mW2FBwwnpaH9t6RSS1aa2FCISi8jyD+CECUhbLxHJGVK80R9TgBFihY0kkF/al8fld1xhikBxL
N7tbKoMgJqpR9xUYoYEQAEsVfxhG4+bEgM27HiKCYkQCTBXCIWZbSUMi3hH7IAaj4jtCnP2eaItJ
n5xvmMgnpfcKhYP5EYJf+MOb8mE62m3BQJ8ONJdSsEzXX7CY51CAi09ApBMhboRProwNzQyjyiaX
5LofgZp64i8ioytsiVgCM1pN1rhXHUSMBN8GeqGtVAikerIs/zYfAexxzqTeMj2tiYKSiy/BOIyX
dL2Z1s6tWUjv67Y3N3dPaB58MofOcarJPaCt6ys28QHoCwuGU3Piyy7TAKRH9HcnI47JBkKb4yWj
uaDcXK1Zg/cbUWpXMKdLvHOzoJ+H49IQ4msL+m2bXTbSvOhrXtQbL5jMyhXnuj5NJtPl1zDqWXc1
HGOdQzV55XzKeqUkQNyl6OGv2iZKSeOytETSllyM52sRRdMFpv10QwNF6Fad3RuKr7hXZUJhBdaL
HjhHe9aFBn0BxURbSzyWoCD2kK9KTBGN9uxnp3Hd7H5FIgA47yvc34PE5bEHqFKZj1NVba3KDXn6
18rGSvBD9b49X5m59jsc2kbhPTd4k6vzZkZQwQ+s+g6JKaPP846AFqXNS8QT6M6sOd/H+dyl/dFc
qAm56joVTOcdRQc9CF0VkBdLIwOOCFmj2UkwV83mvdtzkEJNL0AINJxbrgt+iHwaK1AEFdLR8V4q
XJwZPUWk3NDAhf9Wg7TO92wBG/8lQ8ti9VfM1Y/ZsH2CnITNsZduqyDM4zq80P4wsxscWQfUc4UN
woJA/elOZR1ezkGpKcit0f3jkpifcR0Z9EPR3dC54wFEkqN+6txd70lNBGPMc7cQe9Ypnbi0eiAR
iT/19XBn4m+eqZcL3dtgbsPykGNvv/UX2674uec8lCBVkh3H4TNfiNSfYX/DeccsMnE3i6pAxRIO
P1LwrjNaQeptCJ+sLWr6CoW4I0drb1ydNTuZtRnS2CgnaEaA1L2VkmBOv7csU4f3VYTqmXaYDnWu
MNVh9pb5rczwyZFbn2Xd4R3FsPCCFjqQ2F+GGt94SV0BRbec+XbKF3wlnHgCI5GzqIbbqBGsQLfU
wpZ0b0aCKRqMOUQlc0b3ThlauAd7fc01MLhHoVzMWiXsksucenGxN/x86ykjj9bsIxwW10R6I/ru
d10f6S+7y+vyWKDuow9lKeSViXZZ5KtWhB3JQLM6K7sCkDvfTze9KpuxfERXaGSy+DYP3Sg1/Rv4
QAHqTLU4mJ2pbTTjLBcCqWVyXqpAE0gjfdi9uCAxvGTWDSm51q+G/g65prvwVn8k62fV/sIP0G62
LfaaR/uK2/kHLlrS3Iy7myhiixmRsgju2RrJgWaLwtKXFq7bK9HV6VfLYT7YNWG2ot+Pw3zsLS68
E9+ZCDakIQ7vnWep+iHNAhQ2TgUcZCXvHCJfAVmi2MWcgjDvkNdwekXojgg7X2pZ0epDBnsU+uB6
GYmrtIm4lGCa0AqTp101JWXqVFUy1UzIeV3pl37gQZ3QJAwam5M22qVwDTM7C8Fr+DsSFR0cBocY
GP2HKnhcyN+Q7/8v6s5sN27t2qK/cn+AB+w3+VqdqmT1km1ZL4RkSez7nl9/x66Ti6jouiroAHkI
kgDBSWwWyc3drDXnmBiIpNHDaFAeD7qxzRV86ehG5MHDM9o+XQfRCC8pUHKVXoQKjcEkxtpdkjVQ
28uG9rm9pQIELDos1A6IytSj2je72i5WdAvE2WDBSV01UeE86DkFfKwko3uXmCq+9iQKo5eElTlb
9iQY4BYh0+umBiPgLamXGd87nBYOsJikvmZMqCjyrBpmUQHFf1HzNF7Y0VjKphcNzJKsT180R4iA
FVlqnUcasnIYAycLpIF7ikv3lVJtT2eG7YFN+9bnR1jlCM0A6YDKshk4O6RK/J6YSAHrQq0IYlu0
Wov3DKAjjhcXLDfjfoBfUAMkzNYpTSXrHnZD2K/UTMPco/hIyej0lXV6QSXRT5dVqilvEHVtLHdN
H5kbv1GK3eQ7gLpzU8N94/Sa+9jhOLhuh9hK4dnU6CwiN6+ukdrT6olYrsM1YJ72xhNe2ZwNhQFG
bWjYXFFNw3JO04RoiSVA//quanKvXBuYf40FZquUpnaXqeHaLAz+72Q0OJSx8jYi0brEj7aJhyGA
jogm6aLnNF1sa9naWPXUeifCS/C3XlHrGX91lZF2ZxZsh3cDEA6DoQ7xklOQ8tKLenBsUDaUbC7s
yiheqZgoP2N0S2DrfPwoTtO7LwUFcnPBHDm+cS70SFtnYP7yyOFKNwC+jIvKaxEwNiN9kgX/MNx2
Qz09GxVW1YWeKGazrDxDYYwC187Y0qrFj1YTvJ9Rr8UVHCtoQIA5eDZ9QruazkEVfTMG4Jckdpfe
uWp1eCoAtje3GdvZ195P8QVhfknv6yopn9xuiF79hkjVldoJqqsD2ICnsvdp7qXo8r63VLPe8mIs
boh19xra06r7UAk3Pi8xKjyDH/N4f1pf/WZVrm7zwh4QKOSa6Nj/FNGP0Aq1dx304r2bl9O2V1KU
xmGp6E8dXbk76k8oxWg9S/9bgBbJrBu8EWbtuy9U+vyfo0isZ9H6tGCoMmQvxYTNkrSh0b1oDJv9
lReQxUF9tKJUyki5HGhPm8s8ILN0EQFvSZdZkyDkpFUImJB+sHOBZoyQydGH5rfC/N7DmU9F8WJj
WK+g9hGsgOOqLR6wFPfbNBjQmmX+4NxU9CmJedWrFoXkNLn3Y0b40FLU07jTmPKR0zgxbT8yM8iC
GQBOMi+LHIvxZBAcSNpil68jM7GqNS0p5Sfp2BTkSjtM4jVwNjtEfF0RX0D2U/NWIDN+AiJWZ0u7
p8G27gP6zwtTb5Sf2DD63zat5IeIGQNtRCOjFUI2+d9HhILU1qeI5BCX9JztNHlQ6MjqRdxn+Jy4
AWQONsIRIuAF0MMgRIznqVW+LawJfxIwCx9XsFbF2Tojwt3dNlFlsGGmPRksJsF+ellFsc1cn5vS
RwIpNwXjWigPXu2RO6PtifeV4SFRihS6leyzFLptGTAGMoJ8Y01tczQvhwTR7LYCxkWBhDRrtpd2
Z/+0NaTSC8PqoNA7+wibrkmBEaEnYnHvUhBpw9DZ7trr2e+u8IGabFlBBcOttI3ouWGUQNc0Bhaf
ounUp0FBbb7ogqIma0AhfGrheIIAmkLlouuQ8s8j77m40eLQ+lWRT+lLk3R/hUw0efQavcWyMrmN
gxnECX4EqV86GzEpAVBtxNfpihMYZsGMHIK3iSQUk5+kqdGyqMvG3/C5tFsvh0mz9tBcjORNoxMn
DkTVcShz1MuBGcuUb8iEY7ZME81BiFAmdrAxhz4dV51XcrAEWEnnWMEhXWwdNcXRD8FABeofZ0JB
Oc5cs6mtJKLZGfoDrybwZTi2paWkYI8YCRcaaNpNFBEjswCLNnDqoDOA5M1UwCElOuD9K8Vq8LYm
bp1eiiHq9A1BKBS4ykHxQFpiVIpXTTsiQ0+6QQPpmJnsN0WnJfUab1IGm59umX2fGLQJVobicyQV
/RT6OHRzlqnBwwu36HO7i85kNFxIDwOU3qozUjvbwdNz0N9kaNuxgNFfWajI69iLT57brixWFnSi
BillZ2xm6gfa2Xl87lEiTSTNFZCwGWsEZiVFwSzb+ZZ15U6p4azouSp3Q8rW9qyuaMwtRpugsUts
/KAvNd/h1uLedV+jCu8A9BF5HgbpXnibgtNGsgxoOo3nsYfPDBhA030vIdcpZ4VdENacu7Wun+sB
DvTvqls26ppslb5c2GOSsIENrKhajAm6Axr0Kv3oqR6dciWGyqR3jv2IVbUM3fysTBham8rugMOQ
shSx7QTexNFvr66pE8RsK46EQNM7y6M6ULUdnvUOTa1zlmr0SkglqgNOPeS+oN4pRRTsgFv5Yuuz
MOdXXp9U0XZy/ALlT0o2+Jb1P/T5vqU6iOThsdkVe9UQIDcURE0p/9dmrywCgcRr1i2lbm7YZvdo
CWy31F89QxTFpiAiJL2iBTiRI41IvqT9YbBSakk6RWfRXt1U7JVO/MA438SVjzNi2quhsEM11Tqu
a69Y+VIwFan9pJ0JubyvmlxxjXOkZux9mikndww4U55cYb1uptUwleixmnFEKOPC6m5X/l6zpWAI
CDcwI9BygdNJi9samWK4ipPYszaFEwltpbiql5+ZpLyKduUiC6SGpJcEcHdGW/e7fshFf00Ol9pd
JU3ept8w5w3JLZrmKnwgC5ZEyyb0OshKABUweISgCsQdSkAvuEDChZxt7ON62HQjU/xYdFVE1pN0
bPR6YcEpgc9FbMvfCjkcEhHLcVsiYyo54lYc06mcrBlQyOuwoyC1S0dSxC7iZi/B+1uOt5fmcYYv
IjgydhNs9cgsNBTYDVI+0EpBuaoDUHRrG1Ri9BIXufLoiDQtz4u8lvoA3aHkO/KI040TZk1zURn1
2LCiElVw1pDmM64n7CBIyY2UUyZOiIhq1F6IqGvCxY0Y9Zm2NiMK3Sgm0Oqt6Z8XgG7LwS52YZy2
9Y4FvmWkWVVl35UGkU93rcgQQ+KMLdIzERslgnVAFAR5/C2e3Asp872o0nAH40JxhnZcIVRBdlns
JZgdfTuA6egy+8yHeVDUBb6UcS/drPYyznwv6bSLpL5ypM5THeioL7COt08O4QNn01AjZ9P38tBh
LxXN+MX5Gq87W8IgZ6z3oNLvQ00FpuxN0WBCMgWyubUnVKg2GWoDJQANcSrlx2xcRxQEw3VFUpKz
DPdiVjOckhvKA3R0yT2wd5Te6JMjMbP95VhH6S/w9TkcQeyRV+GUpzBJOOg+hhUqWrfLRvS4e3Gt
RzvvSQvN+GXci2/LCB89CCgpyiVhpTvXTKyoCzBHSstsKSW88V7OO+ylvWaFOBNCjus+EdQk8UVY
p0POgVIUrEQIMxYVSoZXPn5kw66QEuJuLyeu9tLiUaqM2xbjDQ+/QnnHDn5gKxp3fZtTDfPjNrrk
Y4Kcx/Mdmv4KqraMnoXOVbORylVOzqj2sgA9sq2kAEnwZ9mc2868VkMx2jBKerxKSuQ/IJ9ga3FT
aXZuXNWKhs3ZX7W4PotN7KZFs1FtyD4Ndgi/Lu7V2AVmblFQsteWF8X979aZdNhv+PpyH0hdpSps
3L0QZ/Aio6GRPWj7eDLHALy8whRnhit0EFlYbPKxUslLq822xMpVB3phKhuTxFAi6rqgCzfI7JSW
FcBN7G2CAShZdfsgOM6C3QR0mwMcYrKWqvgZJicoi2cRYXzac5eMbneXYJBxtmbgWSYv2/bFXRZD
8nqrO9Njh1qRpUskXo8MNj+jMKByhElL32Ll4YAcMF3EBSyp34GL5eVSxe8RPFaGUDvsLLmGLpA6
XerrxqLvdT1GMlKmY/ni0ZrzQK3acfsQezLofIFBn1MCmBtb2p+A9TTRCJ4ck+MjG+qgfrD8yYnI
+NQdEq1CpYeOijR1sO/FPt/RRZdUYHVr3BCTbogQDSNUF+Z3LEhAaaBiRVjiWSabtTmBGI4Mf/xe
SSLMWecYeROB1hJXqsyvxIeODNBUzGnL0b9ErK4r2O94cenO2+dgtvtMTBy7HVIYkIFv6uiVb4WM
z6S1T6Un7EtSNY3SlCxCxHCAZjksFmjMZAqnC/NZ2UnhbYbLuxEXomgq7TxBwYVREERZDZvLRBIz
GDLj0zEQy8MPkNmfGudwZjGlGO/rfToo8rO+Qdvb4gijn0iCqFbGDruiMtPSFfEY5GfWo1brYCuo
JlEeUstHVyuCVyVKLJdaUqzcF0HuEj2qFWQ8jVSY0H6AuDB3GdTOm07nb1rih2kuKROBYutLmDBs
lJpwTUFzsG4yPccOQ/mf/KOKpLVhEQd98po72fCjBsAJRTVxCmfRQZVsmVdqsIzSZPauUQUlt1gE
CtAZLIwUAUiD1Vd0L3zMdLnT/S7h1jGd60bBZtBrwO9GZKYD18cTiqm80+8A/Q3kpjSj9ptjmr8J
RRLfxdkQwBJ3ApIZG2kYglMBHXayRLcCqgY5GAUl36vWQUFdqQWM7r6Gpo2c0uE0PhhaifysmMRT
DvKpQOamV2+daO1mRUJzfDuiq/PXDplP136nTsU2ZvzfeZlwapK1/O7O5ICSrzjkBW/gnd07yiE8
na6p+vvGHVuKgeDuMOgrtXWjhD4hsi3pWMy6EV/ykt0DUPKiclqSorJQSkmVvP+ZWqrNGQNUz6Ur
whLF9zCxwVQKj53o1EWcGvuA0h/w3FCN12GMqWMZY394VkIXTlKuFuk70tbmDYw4CBOKRCsS2yr7
Alk4Cnp0noQdBBSiYRaGYwb2GKXNL5Pd8Lgqc59qf6+M/QPKSTcgIAHAH22ocAB0prHiLk1F9JeD
CwSQKqcZvXGOgu/CIcK5IIq+V9Y4MYn67lAmLausUIadHprgfhI3Cd+tDIcZUOOMdo1VWNRXTCNi
n4w1Tp2A1xCJQk8lhs8fmnYJDIoqibaumP2C8wrqNVtkfByLPHYTCS+LkdCWzI3qYioV7cH3EyyW
uYRWbNzUqT0kLLoBYEBBYgubqEYET4WGdpAN5QRRTKVQ+ODQa98Toaz+gHHlTpt0MoJbo1LhhDeA
xSEWUGl6jZncKYf04NWo48BgQq1FKOY5iNvytzuUw3eNL8kk+VKrr4o2RWYloBPdotsCXxiJfESb
Vjd0vdpE9x4qE3AnBVtDG5fYlznMly5NkCu2hM4tGMzWhAOW8CcBu7rlwqfuK7aTndrqqoWc8uiW
yBUxpBr2lhDDvtg4mL4JM9bLklKOPabxsumiNt1x9tPvObmJc0RyeHNrM7KGleoVoM8rwLucjbHb
wbmyswnQXWlU0a96ypv3qAT/sFDTpHsV5pTGd0BqG3elq7IATBmGRpDj5O0deAVX+WaLzLiCgzwI
HMtN9GiniXrbc/5qzszCrMKLmt93gV7ZBaXUetMPk7YTduoAUx31nqx4N4t8anFo61h8akWthoUh
tOCuS+v8GS8VRshRLesfSKx8mDBFkv/+j7Xpi7fsvqne3hr69P8FzXkLFcT/35xfPhdv//PjrXp9
++iqk3/mXzogXf9LZgTRhxeGZpML+m8dkE67HY2P6aAOgmen8of+LQPC5IYuRydgjea1bNH/y1an
mX9BCJe2OriUOugM7SsyIBkJ91E9wp93BCGV/ADhQjUwZzIgP6WNZlGro7imWLvYpEix8Cip/6LG
YZ538WQ8FePo60si0PV1EZRMgW5sGJvMd9LnXIvOAw9R/FoB00HgX1LrtOTV5NouGvPZdHL9W0u1
A7hJ2DsUcicdKi2OD+fRczXlGqNJz9FulPxfr28vFML/+HD5Cjj6GdtKc5WfLZlkOTkK41lAW/Al
Uk3l2UxHFKqF1q9Nusc4nifiRZJu3OFW7Dmp6+H3Dy/1iMhGl8/hg8qGPwcr0GG6c008kqYxEyvk
nP5KCHnvFoip74ZK85S4oKE/s9rKI1choX3CHgDnlYUSH3Vf+9uCp96DOhU4rRXflxLzSINrI/Tu
hwo1BQpAR6E1UoLLPMmLhGOIyvzbVJXvLbS2ZesQm9OJ3Kqj94FQCFGBqrsqRkru84NayOhqX1h9
/l4WQXCXet5bYMTjWVIQLZfYikVNI3+tigGLELMrIUSBfeemw8gmqFboAclqYeNrL7A0u3PPasAE
puoFJGF9B0Sp+hZnnXljZEG080FrnQijmom+5DtwNdNxdcgDKngPxCkffzu1tgSVmf8OlSq9yFTH
vHCgCaI664CxYLpYff7OtZlEjuuhtSO7iXfKW0X1dHi9qU/gsurijXy7RyW2vqOY1taAd5ptk2fJ
N6/vabXkIb0gaoAEy6Sbz3+A8cfHyQ8QtkrD1iREDRjv4Q9IIwhZzZC/cRpFLECTO6X7STLsa+5l
+vtEroyKTb/b2UpjhTDW1JGuM55+sAtSFaeVQbdOK0K9k0G/tjJBTbtlZ//UeV2CinYU5C6rDZXZ
KVXCb4DB7GxN3V/5kYeKJNrFmP4ortCErYw71iml3SKr8X9mWebfAY3zgR2ybf32+W1LyMvht4Y6
0nEsy0Ic5Fps2A5v2zT6HCBX89voqq5cQP0Yz0e2TY/VUFJinjC5bnIjVN/BBoERNXEHyLnAq68S
J7HvAzsIoEi2NY+M1IYRgW4GZ5iKfPsTOUhzFdhU/jeD5dzaTm39GIKhv+IfVfQZUTcyDeW7rAiq
S2jS4cPgOLdCmOJEAtgfQ9nV0Oppgo8QXybW6cNb5OPAqFtZL0UpTGihxNUmJAEtNF9DBUMFevH5
I53rJQVaPWSSKMEM1hOGsxxpHz77MsJZbXCsbEmIeLQ838LoEcarLGnSaNemrk5eiSu2cEa+oVkh
RTn26judjQWsFHK18Sv53QXlMyVdCTi521rLYn9FN0U5A7EndugRsP8Asia3guIsofV0t25Dp+we
oIwg4oHqR4MXGdj1mKjrNAmmcoFj2kClkjVsdRWjkxSB6twlnvedz1+7tuzOoMpRIXT5/Gn8Ob7o
qpo2GkaZbgqD4fBhsPM3hyGd4IZ63Sr2K3b4PDJqdVXwjRQoCglMzp9fcibSlM8f1IPKWo60V1UN
XPcfnz+tfqQdxfCbmBFnRyrXtNIT4a8sTjKnZq0/Jg0+GmZJ3jMgI76e2d2xVqeKXtVwHbpHu8rB
txVNnfzSMo+erEsWue33HNtRBvJCCIp6CukFXY6m3Q8nfoou7+pg0WRwM+JIOFX5QYS/Ht41ZR/w
E7r7kpuD+iseJ3x6LeKhGz2qUHAMXRF3S5KixffI60lVVwgbeAyyun/UCUaA9tmX1woRfCrEWte7
V3zrmXMsylMX5wKkahQkGb3HCYZ4VmZrti3g2v22NLlWirzs81e4F9Ie3o0B4oCHiszEFai6D+8G
4ZlTYkl/JsCNGAeQe/arWlcTJEjdve7GhijtzMnY3xB6oK0Lvpu3gYIgpnPTJNDT14l8rrQYTxsd
hqspH5q1Fgahs7K4i+c+9Mf30e6YD3RlQhwUTPq9WVMEjf3RfJwGo/tR5p5+zSyMhjjStrFXhrdx
QJl9IUYHPlKYI/xZcOrmGFh5ebbVx3b8BR6vos47Jt/VorG+AdCZvnFaaC+0hHoyx/tocFH8gZZc
+HBNbrU04XjZOqGyI7oeCuTnj1H/c3wa4LWFCkgLqgQj4/AxGh2yk9rXn4HPqL+ARtkYTAOzh78Z
pJO/qLOxwiLqDuk32qPDTgSDsoxBLZ1HaeVHq1zVozu6sOXK9CbwBUHR3fuBTnXFZ1V8p/5doxJN
AU9BhibsSWnq/HZ/C/8JSfJ/2VlHrgv//1kHWzvntuePBx35B/4+6JjGXyh6LY4sINI4TNjslv7W
Gxv2X6YByZUMQbYwmiHX+/875zh/qRx0HFw9BngRQ4bt/t85BxYbCyO7L8dks8fB5QtqYzmm/v3p
Ci6JxlhgquDUADVfn01EoQXBLwD+sWgcRd/0wHLW8aA0Zx+exs3ff9/HWN3DRZ2/1rXlv7mOIVDI
7y0XHxbZoI5zveE0RYhCUj42bjJsifrrzoMUsNVCNH16YoI9XFX2FzQ4UGIVAXIHuXn2KVFvL1Mx
xVRBy7ogOw0QRRNS68QfFZ241B9P0LWZ9OTtcZg1OAsdfrXj2ERJBlyc8nScPfGRwm1UiuDh8ye4
3/ccvChgfRpkPIYJI4lj7uFl8KLjwBhasJSxW9xkwqPgrQN+vdcVBd0m0qs3r0kJHyTk14ATJ9pN
otXZY23YYmOSzfD0+Q868oQZuyr/4gGbujkbOLUR9nT++T0RPpSObRBuBwrv9bPfMp3/g2sBi0J7
L20+sobwcY9A4zxNswgqVm274roo+/ahgIu2olqraCdmYe3IWIWOiJRfegMc1P6HF0MYPI55j8gp
qCPjXKtc78G2fGdd5Up+iV4qv4kBOZ0HKmGFfaVR9i1pBi1x1SPEoPVEOEpHIZSco+5b1CTI/gqv
OXEQODLmbPYP/EZDpRIivVAfHwgyvm7S4hQcBj6btWf45QLITLv6/LEfu4rNU5ArEvg+dXbKU7Ow
FYET2wss+XBBxWQ+xMKOkhNP/HDTuf9WGUHMZraBF8Ny5GHzw+QQumnVp7FP+IXU1NpT6+8iPBK/
qSxUO2gJGE8DDXqorPrcf36Hx74qGhuOquP3YGxpcpR/uLZuFn3U+IG5UKtA9v0aW8B5RzG16YTH
RjvyNTZRnW4tW9sJwL25Vb1F96TBwEC59NZZ9anD9ZGnzqgT5Jzz7DkGzTbEPhslG84+cyUS9Fvy
4oZVUTvpw+d3fmSUOxS4TMFhEoGxpIB+vHGcsnSC3Yh5X1PSbZ9Omg4jScqNUtuaNgR6eL8/v+Kx
+8KbxlGLm6OPPruiVyZqSbidxZG5iogUQ/PTmcRKf/0qYNhkODYbUnNuxOr1UAMj5VJ9QZUCQILO
FlIAZ/MPrsJ+lz2aXNic2ZcxERKsDWlpkaZRdDc0ncO1A2vra8nbctWkx0YNWtLHhANY9fAd6ZOW
wJ+gOyBpIVrQYwAAGb8C8ie+fkOUvTBYsjZr+Nhmkx7ShYJSSYrjV5AS4Qx4hsgZyk986fKxzNYw
bFJsXRhwLme92Q2pQ5WmKLu4Sm23zJM9ViKN1olnr/JKvw/GMIQI4Nx0gXtiwjyyWrnYIgVrCPwN
DHqHj9IB7EDSC11Rs8eaUlh1ummnjmShCrjz52NDLkbzm+S0bms4+mkr7Ws4H6YUkcaiGVjKZZDd
JmntbuWiMAxUn+5lpp8DgDp1hD7yZWGHdcDysuNhVZhNoJabOwRHUHE0RoJKxhrkfo26/cR9HXuE
JtOzRbGeCsF8n6PbaQl3WhZlCFzakp0XbNomra76tjVOfMTHxomF6cSUxVhq+rO9jm+mfWf3CjF2
qu3vXN/Rd4gH+jNZx7mIjBRfpRInD0RtdRucHuqJyx+7U4t1D6QfBzH2XYeDJc8bM7MbXVZwgTsI
xUwubbdqLiGMFyce6rHBIknHFpVzWbmdfXdZr04U+sBQYN+4HrzsbiR1dwW84N32Ioq4bXzign+O
FcTtLquLQdVBpVh0eG9txgzpdPQTkXkbG/rFOpSx0lp//g0cu4pDEU/uT7BTC+PwKgNkUeIyMhP9
WEFdrG70DX5jcaJk/+d7ohCN9IQWkWpKVvThVaBo4Kghnw+HYWnfR4gQf7d537zCn5jOPr8hS/5d
h181lSqqU7SXNDpSYjYmoNdRZJdxduwNhYru3inalRFCMoRn11nXbg8lFphq30k5aWfUa6Br8Fe0
slcbySkOnyaPv4XIgRw/X49EBvo5obTvGJ8Tiq498kzIPDR4yf5I018xoQKULOyk6Ta5W4WXI420
eKU3MgwS7XH5CuAlMZZhoHZIDPhkARTluvXgjQ1pu4R4x1RdQhM7ThOG1otna807ZiH1GgRK9DN3
ehtVvorIHmos9s9djYYikmxE9vQNrel6g1lA/xUoU5uudcQaF65QfO7RLv1zj/JVvGJci2RBRpoy
LWIfe8uyNbAKrAieMJ0TLY4jQ0qTVRFqhewUwYMfvuxkiESICQf3WW3pl2lbPDmj5u1OvOY/37JG
0ZltB90L5u/ZMoFgPK+FZsGQ6eLxW2To2ZYQeCjhKeqXr1/K4OxERd+V3+JsQAFFRJZuhSTXD2ly
Jk0s8H9Hy1+l3UhG4ucXO7LPFbTmLPbyfPUcH2dLBAncQS5NFPhVC/G7by2yP2M0QzcV2SUp7KkE
yw7GGaJUKuAmaP318dWADn4GuTm6LdGBn3jU+6317IviSeoafVraVnSRDl8oxlATkQ5bDvhNyTkG
o5BPySqbCxQq8W+Yx85laTHYkFRGQlpz/eGqRGlP1qbDmWHp49capMqJc1giAu+2HBzwc58/uD/n
Z163KSs3+MItSjWHPzJ39LwGzGLxhFL9pS61YRUXQPM49OtvPYS4Kz+I2rfPL3pkXqO5Rd0HGzoL
ujt7WQKrCNgj0AoFrLsLgDRocsgy3U6YQ0/gIo7dn0NBQaUuBSRBnw94cM6crzILUT0HWdWZCA8X
wy1gobfRiq5wQ04nnuixm3OES7WJ7j6F79m4N7zUSqFUUS6B4r+tC0v/kfAPl8SxUtr9+oOk3EQT
n82Ea+3bmB+2Yhl4QDZhmCJYhtqdBpV5afXkNCnl1P6TSzGSKYBTnONTOxwoDqsdJme2LFOj9VuR
qoyOhJNbg/fnH9wUY5FUMj4fmu6HV+rJ44xGTAALc1SNTc66ihINBNcm53Aan7jYsVn376q+JVQ5
Mx5ejBga18o85qNeFLRCBnPacGC2Xz6/pSNX0VlY6R+AWMBrNjsXaH6KKbxmdgpKLb0mrDHfTmqN
SugfXIb7cC0pIIEUc3gzrtpHpM4xHAbKGrsMidCFHQ7q9utXYVfCpoRWiKbOe/FkzlABAxKxwHHS
3Q6I/NHvA7z6/Cpy4pnNnjrlH0xZFJWp3c7uxepVTDKJYpFDZLAmmum7p7U3WiguSDM81RY88s0y
CwHNoFDN4rEHUH/4jiLIk95gcDHWF+NRy4WzcdWgP6sC/euVLUqpHN5VThqmBTz78B0NpgJNuMc1
JVTfuainAcwVUILNl58euF0sPBScaMPNC4rEGmLOnjjLEKIkto5StTtsoOZ92TgsLEavnyiWzgQT
ssbFf6j+y5HH/c0b9+D34cIEHCnUAnQkEpJY/2lpZnNOAHJ0OxXa9BrGk3avjXFuLzqftNGe33f2
9dtGbEUpAfU06qbZdzYZNipRdnj0nItpW0Z6sRaRov9omiBajvjbTnwKRwYppXE6uzqfA72t2UKW
8o3QwOeu6SRnuwoVxcbtg+A7otYJxKCl3H5+f0fGKR0R1bBRhkj1wGwSrrqBYvi+Tgz8a+MQSbzS
Ot+GSWQ//oMrUT0DuWYLi6L04TANI/SUhBqzU1YDfdkTxkHGWJd9S9qu/3LpAu0ZQgo0VhIxPx+r
PiZOzTf5pkvVvKmNTPxQ/HK6tJ3hVJdGvv7ZnMLC5cKdgXOjWvPJ3qIhHekeV6r0Lr6h13vvCAUM
lgkmeREIO111Kh5xDEji6zMzJS5qXAZVfkFN+/BxIuXpSehmzuyCgfhUS6CrQAhxYngcGY6mbHLx
y9l48N8Or0JJg4A2sGQLRwwJ+R3ToyjZ/Ppa8FZ7/dcnaOoXTJYUEBzNmNcw8DJxMNOZM21QG6wF
ktlIeDxmeJUASaopJ4bJkTWUcws9KJYFShbz/hCh6Io80lmLuCoHnBkiOSN27dQXfewqgsULARiq
SAhph4+QzRYw2Ixxjw/rewyOZN1HJ48GRy+iq7Rg2CMyWc52OGjv8rr0OIYC7R4v7aK1rioV8f7X
P2Gq/lRXuRtoZrMxl+VYtJTSsaBaCufMDG3zfCgRiKPcVP7B8KYWYhm0P+noSuDUx2J7QBg3ezM2
9FMB+TT2B/cCZKt1olwsf/D882UXT22Hbhw11tlsW1VOzL6WETCQLLD1iYxaO7XINx3Yw11f5tZK
KMVFpRKpOub2yQrJkatLQJZOGBhlu/k9+qE2+q3a8QmnsfojKWr/OWxd/TpzDe/LRwiHbY9B9Yqp
HrXJ7M2pUUtiAcyIRdA54xIMbXcf5HizEIL4J1bMP6dELkX7XaMKJ+ff2YrSlzpkTGuiYq10JTQK
A+h3W5bWc6gMoll0sliOqVm2DE9sUY5cmXMLG2ImEAapNivUVURr2YpTGwv0gN5ZzCH4PsYp+p0z
KL56IrpJhw1FuEJORhfnq5+GpKKx+9KYLOk5z+7azZJoTDldLJpQBzPOwQw/W+TvxlxMJy7157fu
qvQXgT2yh0XVOPvWPc+psNpT0hJKK27irG92XoN3//MbOnIVdmAIAijo8s3Ppy2KrEU0JNyQOfru
0hotZclvOSU6OHoVuphyU8C3PpcuOjnMJVYEiLx4Erd2iaPGaFL1y/OWy9BnFqHvzrF93kSx7Dw1
tMIh+Bei2JosZTRKuIaWNbG+u88fm1wQD2cULqWjwZQhNxQkZjPKGOg9aC4XBblmZc/wg6hCBk37
bHrheE10UbKBJKl9eSHjojQlWcxo1DA5H06W8HXcxK8Gipy+5z8NIxxfcHj+y+e3duRdsc1AkkKo
IcgCoR9eRRsVMxQ64niTY/QGyIVJfDBIgn9yFaZkjk+c+eZXKXLQdVHDVSrYWGteGxKGNJlOXEV+
jvPXRNmSo5nsrNKbObwXEq+UIG7wSdI2mdZULSeQIc60JAGhPzH1HqnaMRtyEBRsadhh79GFH46C
PV2zcaRQtiC/GLBTmGNVVETcSpy0q+0GVoBfpC4QPqhhvMW4mb5yVHVlnApRpCScJGu7svq7CMbR
qrdG88tlYjlbu4jTZZGe9KXDZ1HZ+WgO7JcXBjj6rZkLlV9Ctvnn7/XPnSRX4Xug4EO7lId5eBW/
8jy8HnyDvvDtn2j6svO4xqS8TJDqLVkgwxOv+MhwNWlm67Khwil8XhIcncb1C4yM5OXa6mWfGNMG
AMN4oqFy7CpshmRBgVMbmVaHt6WT59ZOoQ1oSKTGd37GY+u1p768I7VoORFbrlTZUMPSZtvwgSEz
glHkA88L8zIldWBnT1lxX1eQ9xYi9LOfaRwXoJYyYtTJAnglu4EEhL6L6ktLBOmJWe7I50OlQSrF
qD1R4p0NmbFyrNhkJZSxv+admYrwLLfL5t5sJv3Eon7kUiw+1O7kdOCyjT58wCbKZrXS0XaQeR1c
42JILsBp1OCSvOrEh3DsUpShkKKgEuRINbsUVJLs7xYcJqHyBVxAfTZGHukBXQL/8sufgyX36RQD
2ZRR5ji8rRZfp4cQhuqG5lXbchqiq0AB30j2JBniY3iqQXtknNIzpdDKnCePhbM35pqcQICfY0ko
PWsdkWu+tdWxOjHXzZ8gz8ziwK2yoKPw43x6eFd9QzNCVFxlbOkDlU1gr1THDx8i8mO/+HkbKuFy
7PQo9/Oq9PkQtEfafsSz0fCma7dUyD5fDzVAmc9f054b+3GhkJehFIzknt4CFNvZxjlr6qmLOy5D
gufCSq0zKAcLI0xWaKiXbSXWE0iOATzbwoq0jWt63yfVX0xAB1I9//LT5bewxFOVt/iu5hUUqGEE
Fwmat1aW5MCbTJ1lvnHOctdovvx0KQYxMPEEkoTH9Dl7kTbcQdhuUlFVROeuHdTfah3SyedPdz4o
pRKPXgON1n2Hfe4XBOEHm55Pf1HW9vCkWWP9szSzxy9fhCFJpgy+ST7u+VMbyzYo8O+YYHwhMgax
Xi9NK/zqtoVSnca8jDMDlxXf82x5s4ueOKWeBxYbTrkmcXMk+hyK2ol7MeWDPxiPXEd6PjhZMfnS
3j18MTqBMD1NbWNhI3b+naNofAK5njxNdi7SxaSL4r2Ba/A9hrH6bPRa+WyEMqYK0V6LDQD5Wrfw
tBTIWpmL8YYJzyq3ap+IcyhOqnjASoib2M4KQUaelyo7f8oLfyvCorlptU5ArazpB+3YA2cXWRYB
BbRhxP0esRxNa2wHypYERAOszjQauKr5VABb6Sr5ckNaQdip9L68CKyejHpADc0voyLGEw/P0Prb
ou+Kaska4mwTslKe69ZN8OwD+TKJHLZDa5OpSQxuM3GwkW4dT4FKnrMp9a8Ht42vklGMPzpTAynX
WLl1HfDh1pskziJ9g6lyKhaaOk7VTv1f9s5kOW4k27a/UlaTN0Ia+mZw7wBARDDYdyJFTmAURaLv
HICj+a73B+/H7oKUmSWGWOLV+JVVmlVlURRIhMNx/Jy91zaLNgI3VZb3dT8kN+5MFm3g2Ut6VorW
uFVBwzw1o252OOAxZvogl8pyN1G6QLW1Jii5pp0/YkBvJyAxk0m6nzdp3lmbgWo/SlJ4wPsMniBe
JCq7eBe5AHm2hotX389NnYw4BQpvGUJeq9yQSKYEhjByq/hTQlwdkD979YTHnixOyok5fkiQALm6
EcEe5CspCkH3tt2OT43aaHfGPLaSRNUIc/pSVd6taU12t0+6enlODBvJXedNA8FktiaurKTIL00p
YHd0YOM+U7bAtB8zUQOdJAwJ2BPAO+J4U4EhMXaL9kxXDPNOryvyXybLzu9U/jfrvJc4t5Rch/A8
uS3RZH0miZv0Irb/DFVzEfZgvSgMFmTYEEZGXBmp2rQEKba6DZOk0u9klAKag/POn5BOTZRK61jt
1yoWSXSGsmrJwVQqxm2s5uq00cssunfaWUZHDkSNa0cO7mUT5cae/BpvnyamOFZnCZkI2Zw/osV+
nJXIvqOFD+sNCSpIcGCfsGiixcgYAcGDaQMjIyLTR5ZWTruOzsZXdQJqFzYl8SNgu7GusAkK5Qvv
tvxzrkYeESFDC2bIRfExBZ6XjNfCkkRotg0Vp985bUs4iauBVybrkfYYp99chS8onTvZ1d8BT8Wz
lFNR7pbInU4rzxWd3/ZedlRgp498lh5oMrAtGnFobjt97afC+TISWM27m/Q7sTWaLLmfaDZUIeC7
+tJGaOOGhVoLw5+1yY1gAlUNqZUzITLJhnHFcirctJwukFHYT4kg5ikcvYootz63+35T9zYCB7Ot
XPs0091svLA6YRi3VqEt4FHdOeZhaIs+DiozK42wsL2RkBcb0NEVMonuIVlHVDusE6mOHseS0UNm
dGp5li7JKAOpiPyzIHi+gYTYWgDyyBi7X9ONwRRVeZ25j+2iLFvNI8TutLLLfDxqUB5WTOs6+SCS
BdRK68xw1Pq+gnaWW01COv0kxedBneR1jMNy8j3uxb4yMjdF1Ne56XFjDfoS9lrs2H7ZFCYcOZPy
GblOMVF8YfYYQ1fEqYuRXPQO3CT8rKdWopbaUZYO1WndCuzYss/48JbCfCzhPtyw/3ePZLoxLXGN
1jpC39es8qWmeWjk3HlbGJ3EDxqJrrocqwQpgLE39hfZDGEjmNQOOh7SUb5oYey4S9I8vpSznRIo
Bf4HOgUjatIxM3cGcTQK67XwakJynOIJTEx8iVnLgrpTqvjYo2llyxEeRSIhiHbiaZooMaeQBBhI
kyU4jGjTx6lx0ZetroewL8c68Ga9wqiLI3kMe8S+8REBcwXxcVPfDPqevmgRA//xqvF2FnCd4+8M
2ES45l1ryhVmbvXaYwRx6lEMbAXHg2ZNxhN8MY7CexkZjDob14vOZp5fwDCV0B+IlgGRK/RUdwIU
n7m16WYrv6SfxtoEdtGl29xSbG625pYREA5gzKmTZJi53Byynd5xuiHvB8bOZtSy+RxWpFxCS1KO
BsCP2mnTTpV5rgDEuE0XQqpWZLBjHdvJIF+QcC3ELaXGeJNDQEzr+6GC3rFve+LQyzJsGmEfD6pR
vs6xgFUfJdZynAO3AtLtRdg11kGTvuHR6HClcp7HW0vAk7ESmd01ulDLj40EeVrQVrq7t3pF1cjy
aNVHIHYgYjJldklbQrnP7zcVL40Z6XihrUmfth3NbvKzCMQAIlPL+Unx6uRTYdWgpkfDLcxNzANF
L7woUhjfS5OxgIm0szdIj51r8K3yCsypgYk2qaNjg/DiPAADz89OwMDsbSzbbr6kmJGHnYsWpwpt
s+XssZRDuk97d0y2BlBvmrNmImnNegsIqxVKO/njFOW7dszTK6L8xmXDK0wMfu/O1pH0Wu/GVfOS
MKPZnhRfZf5khVrMlrEx2fKuoJoCjEzyAUYhRQEx37HnLDIwVU05gWsnIbbBlSuOiCnzrpZIggpQ
87Y9H6AdYrV2zCQwkyXaqOjgofTUnX3JQl8mMjV5wT9r8BABJtDFl+czIY/GWTfldXSxECIwwQmE
Xv8KXlVRtuQuueoFfEco0R0WE/NxIkyp2IE2dvoLdTBT9g7sn/qZbicZbIrFBlaQmh17X2rbw5oq
Gpn2507Pp3ljAqRqd7ooep7CbrHgnhX6rF3DaLD0nZJHib7nyFMP+2RximarJelobaOMUDZg7cX4
JJqeFK05G4xrgJYR+J+pTEz3qC4mqW1AHLNUORFb1cOQSuP110XkT4c0bT2ioRVgiM9x7XDsZeR5
x3Y+r1F6Y71J9NIKiErILxwyMC5/fan1dHRQra7DlfXQgvCfycPbalUxNHQjxmL6DipT3ks25DfS
BliWWMcBXEbDcRp3+r5r5mXTdUO1+fX13/1VES3Q4Ft1kIcagjFXkzwpO44x6eJt294yPrWRMYVu
IdoPxh4/nWW4q0zjOdLbvGkpaN/+qkle1TrGWdOvIfKFimbOu7bpp99sUXDMcOk2YTT/RjM41LAo
4DUjZ+TNpXdEOoL/EIjCzB7RlPqRt/adzw4559ovQMbEtOGgG7KAUl36BfkuDCjV10sDcayVEgzq
JrZxzkaWbrOlIVYkc5rj0Yrc519/du/d0G/DHCQPOg2gg+u3meJUlHBIyl3yFeY5ajbA/T+Seb63
QrC90LXAOoQE6eB8Dx0K3rA3ousVdbMxJ6XbmA6FBclv3m+vEJrzDDOYQCCl+umIKHpzIEvPRdqR
euR7MBU4szvLffnd27ZeZYXvrOJLdEFv1yE5PFQwdJwg/6Kr1qU7heOU9b/dF9FWSwhieP7BAnvI
gEjJinSdmMsoXTFecP52NhBFyI5bokYJRde451M3DVQacjq3IcBvatJAFd9CbLJ3OylpNINEcxSv
+mAYsu4pb/ccJvk2zSdK7FUOerDnwDvsSCBFQWMutvoUSwj5Ki/gLaQrwvDwqIFJHpKPhCA/r1au
ijxolQrRqTUPzv8Emgw1r9R1p9MqwLsAPSEVGh/sZ+9eBc8dIzlm/fbhIItIkbFn5zTh+pfutiNT
WFWnjwYWP7cY8KbSmMFDjeuIX+ftCuKFlrqxzfsB/b7nJ702EIfSrTE9uXNF3s70/Zf6jwP+n2vb
7N874G+Tl3/snsov6dOPJvj1e/6kfWnGH4gTzLWRiqcRSQxf+jP1j/w+VjfuTz4pvoZG5182eOMP
RI6rk4rJBw3StTP6lw3e+EPFDLCqLKlVORJav+ODBzLz5lFbZafsZ+wlvOMN/DjuwTuv6SZt5vhx
pU8pHGiF88ojqd3WlUFHKvVbK4uq5gIobe/dOtLromDqWu9WZZj1dWmKuSNP1s2OQfCDIurg7dwb
RL1ModJk3r7oauOe/oCu7gxkXKGXpMs1GgxYDCoHw+S4FYqjnLbohgmun4f008A78FFooyt3iw5u
l2jiqGvP4BWqdDLKIm4DASqo9yuVpJo8GvRwalv30UvduqIZENMMSJ3G6EGT1gBVCdO1y8BMx7IL
7JIuC7spknpgm5G5sT04yYErFGHAG5ZrPpbrEVLaLBwjt/yV0Cea1lCpplu2fLdWo+duKZDfj3ru
gP7OTEJF40qrozAzyDT3ZjoGtFJM0nnsuSVPtLMJAyVPd6RxZ+WdbAMFMxm0aSkzJoj5JG8btTfP
+wGbsU/eK9iZepCmF8DtT3rSpIQB5xOy5gyus1WyPdDleQNdh1Ol0XvlfQ6ZltdDabb3Y5PjjNG8
Vkk3NqBvEqlFlmqbpSF8JjQMCfrFcYVznhJeAKgwajjJq2OkTkezk+UEH0OIzYLYhVd9pBT0P4NI
0hqX5qJ/tWByxDTHm6kIY8zik98aNcYeWj4ZPJZm5K1rQUIZOQOpThy0+UCHHbrwctuj3Fa1u05P
UsMfYLzwXQsJpEeaoI/mw9ylnzKSanxajNnUb50IX3SQN145bnS9NM85O3bHHLW1gu4ISfB+mXiL
u+nqXk9gdZIKC3ZrhPjx7VH+z6b2T6RKv9rVTtOX56R/WQOl0urHje3b933f2bw/aMPTKWdiyrBt
VRb+tbF5fyCbQFiGDJBR9Lqz/b2vmc4fOoMrKnnUgRTaqzLgz32NLyF/WL0RDJdXGabzO/vaN1/U
DxUEov21xb5KG7kOpyTj7QuQnCe0nqK1AQSUIhzsuTtZevOizjMmqlE/bDnhUgFb60HYpOtgwM4I
jWomM0Ud7FtI5lBrK3M4W2oConIOvHoff0E98dktYwE7vzQDLOMXHhFaYR6tHvr8VC4JEc25uM9t
0ntEgYGTRiysw6zhcYXXjwSSCbGOEJkYOPaz+jWxiiY0a9mF+KGiACz18ok8FYLRc93ZN1lR+ihx
6XxikN+6tBEuqI0AL8PxDLH+XYJZJEcPib+fayMNDiNLd31VJVtOwskuajPn2mxx0vz+k3Fbl/xz
yOsksfWZ6BiRxkn/32fpsyBS/LX/5Z/avdTnT+VLd/iH1uf077+r++9vX45f6vCpf3rzLyQMpv18
NbyI+fqlG4r+Ly7M+if/t1/8x8u3v+V2bl7+65/P9VD1698WExf6Zv2v8+R/Xw3shrR6i8Nh/vZ3
KeDwxHDsQ6TBYRbE5qoz+KsUsHip02jjJczbS8MY9/cjQzjn+gHrmKop1SFn8Zz9+cg432M7V1WU
p61tMON3HpkDgQKnDbzpPHmUpvxwABUPasasB49klMmZIkbxNBWyigPRkzuBlBeBWqimpXlpaZ1e
h1HdV8NGH/Vh2dvxlL1Y7lDO+xyQU/V9pfHR8lFefn9if0TorDX3v57j7z+UhrUIWQv/2IczdgAo
rapPxdkyz81NifPjocFh5NH8ivJHz4vHT95YeJ8ta9A+cn6/raH/vDQzY24GByQkG2+3kGLUlUg6
2VnVZMo2ps1+OpKz4St6ql72s5Z8+WGpvPObvnc5ZDUcCnQd/cKhctooJ6TbRcZYqsgcP0lE+Uyb
v3qMXNBW0imdr7++3vrjH97ZH693UPgZGW3agetp+pJs3Fxt9nbbqTs3419/fSX2+5+vhDoQxgnz
HuPQj5aQxVfPS06DrYKHruTlPktm+YEM+L2Fotvfmw34bw8vonSZN9hdelZT+O1mKopX0abidEZs
stejHtJha4+hKGz9g9/ubY/l+zLhzMjzwlV5eg/uY5cvKvTL5Aw0tmsEDf0OAP9jfO0ulntdTYM8
IXlR0i23lesoq9vfE3n+eX1kKCzRlYOgr+vqB2kaIQ9zbqlcP68hfzCr3FEEfyQKeWdxwiVgj3HR
avCOXu/+DxfJLbfPevJnUze1ngeVRBEA49nVlOfJmd6I/vLXK+abzPdgcSK+RLhBI46LHipX9cnN
Ld2Kz7JJ1CeYdZXPNZrcy1o1oitXV6YHby5R9hAO5atDrnZbh8fGAXdN6Mqvf5R3HhMex/U/PJbg
Jg4+XllJts0oPuuHQgt6pk8h8W4V2MJafqCkeOdKaxkFfglNBb2y9TH64R4PQskB2TqnkkrjszGl
2Z4mvr0d2yw7+vXv9N7txQ6yEnDAkqw+37eXKvF/RE5mnKb4aynPy+4Rn6P7xUQfWu2ZjhUnC/+7
9p0oyZqAgOL8yVLqqQmzrF2uf/3DvPPg0gvld4YIyTn5UNsxWalVNbZ2yjNEIOZSNOZjs+TNplSX
5WzGJHm3zEW5L5EBfNBlemdRoxFTKTgRlfByXT+QH254uSSZIw3jtI5zFzSi12/zInHCLJ/FNtKq
eP/rX/TADfftSV0FdUisEWj+DG6AdJnw6tVPTc1uXb8Ua0wi+bIMcfLWGT6PRAyfisQd7lPF1Ug2
rox7kfUfWXbf2a/e/BQHy4ydnpCkRj+l8OTdHs1J+4pWrd0NFhZRtTjFk1Xs5tprdj1TvQ9W3juv
AtwzKhIeFh1HgIOGsF3ljFEW7bQHt3qMeNc6wqmm/54B+vuN5tWGlIemJv2NA6Ec6gCScBuNhAa1
30SW1Hd9QrAkjNr+g17+gTD4+6VosRkrsF21iFF/u4aceJEK6P1Tr1pgoMlkBjPqwCremn1K5433
TXw2q2RQpfqsh5XZ5acWFAs40W3U3s2JmM8sszXOJ46+ia9bwv3IOP3ew46YCV89bU0mt4e+Irfq
EgU5yanWiPl0FJ250SqvuNTT0d4h65iuk6wkai5don0zeMO2BqtMaAvswA/W/7pVvt3UcYAiKDSo
dXlXHpoe6GfgJlHsE3z+42nkViqNBHPYDKLxrhKHZmVqgw6JmKxecdBJjpy2m3eOLSpozgxCPygY
3nkcNUKR+chovaFRP9wEjWkg9Ni1TiQpS9tozoczZTCbL87o0bGppNwJxxmONCijGw1axCYdLHn3
wS1ZV+LBLUGOjnGJ0hZlNRX8my0oS1oIvJVzokApPau1xTnV4yg6R7ZBA95yqmukFOlRRbfpOLWr
+GpmeBnOjP4+eC7fWcff7gTHcm7GOms7+EEGXETaYJ5EZZd9jWyL+DZr2muAI8MBMkcTzCSEk8Uj
2iNaeemrpwn52W3aKtQYDu4ThlAIGU1x7o4fitu/LYyDu8Qw7tuxCXMEVs23PxxqlJIbaJxYJCEq
gTckVjgw/NzrwzScteVTpC4kVi/MxM1JIkQbIh1NhzqccFBJWp/4sZn+7d/nusvv1/7xWPLOYYk2
BWZqm/fnaoY9uF+x2U9KPqsnfUPT158ms7hkhC8Y4lGGxE1TXM9eJ4Jh6J4SnYgisj28fSTr+SoR
cWJ8UKS8t5b5cTC/seutJtaDgUkzdiRkO8ZJPOcx6xbqjS8mlIwDvPgN8SPNLYaP+npCwhOaTXWu
GLx1fn1Lfn6Pc0fo4GirCw4v3vr1H96mQ09Lpxv1E1X2zjZNCZRxtUElX7I18odhtsV+1LqHHOHl
R2t3fUh+Wh7fOKSUwevZ9e2VU9o0auFoJ1nVtUem0qc7GdfO1rHITCmEpz2ipRIvXpmwN+dqGu0n
r9g7GS1dndsTlqXXf7C3/HwvViMPlBsLQxRF+cG9AIw6RWLJTtK6Xp5UobFUUdDVZHvGZhcYBMok
vkO1d2RH4vfwlesbCW0xYwVgqZQZvATf3g0lGc3c8LITF/PXdT8m8w4MTv7l1x/2gab6z6swstDY
Q+GaHNZOVkpKQLskJ4sz1+ezTeaAKJU8ANCf8vs55pbQRGeXFRGRSTnDrtJqaLIjJJjCYjCWB2Bj
Jjlubht/cBx759bzllEBueNrwPx2sBgKosVtwQ/G3dGPplorz0vTS7fRpMeBW9G7n6FCB+kQfbCV
r7f17SLEUkURuzYv8QcdTvXz3nCTqlSOXTt3CzJLXNEHzRpauUmI1kvDYoyw5+hjTKTPrz+Lbye8
w0szTYTGiymHNtHBr9zjFjCXKTkRBM6dGi1w/XJM+wAx+x0KAxmgCmw35TJdxbK1T0a0aFtLmbut
wskCJarILwUa7qCwov7GMduLNWvtatEscVa2kgBVGT8LdbgdRsCwmCmyTdW0XiBQ925s/vWDMuHn
qhxUiYGbYi0UqN0O6lNHpAWRg86x3q7PR4GOLVySyNgJi6yiDS6v+OrX9+/nmnS9IPYANk4OYIcC
F5ZLqS+mfTwRgrmJB7fd5nlbBb++yDu/FU8leA9rJQww03v7VKpp1izkdRyXihZdwnRfxXEV+rxZ
04rZH5dEufn1BX8+TRLgwPgXNcsa5qMfHG6qfIRq6ojjfm7T0ENjuSlQd24Rjukf/Goclg7WPu0q
ql9ah3xu/IKHYQZtVQwk/dgbfcnNfkvUIbaJLlare7WySUB2U2k1vo1x815v2LnwgytC3zijIau9
3UX2mY4WMEFX0Bno2PNFP+pmnUDkZWoT6kN7zi60sUvLMEPZuiscb4r2ZTfXX4d6KV8UtJjtzWzq
BP+YQxMRg9UWxt0oCjryzMieO+rIJCT9qnnSJhP/MimKPUlBLhL2zRi5xbNoBpT3iC6H0WcYm503
fFxIBBPSwrb6oBP/JabS2njmosTwnoviuY/15ZTB3NiFlWuIBVtXp0a8cDFlEEiIQttRFxKO7MYY
nnn4xWtbLNNJXjtS8mfHHNVPMRSvXQNoK0yM2X6pnSy75qyqvgLf0q9ATRexnzTCGYMYwuyXqteK
OFRyxIO+w8niKattRI1SUaNHs2SM65NCUxiIidXshKyg/Goois71OdEpt/QDdAYCBWnKfpZW3XTC
+JIMU0ZwaIY7fWJ+G5PLjGYwyrh5wF19hKT1Phu8inzHVnkRnIM+9TXBlz4hkh4ruJk1uXEIDdF2
DAUye1sk4l4fhgr6p9aP7TZL4rbdtGaUkPJkZCDWQIg5aaDbIk18CjXr1UhUJN+ysD+LKu/H0OBF
6SKNrPgWkm095IQp3ktf6+MGsTLmzhOAU0saDjR+u6BXC7kEBZnaCFHsZuAMVSUjQL/ZS8gO4FUI
FdQdj7quNIgXbpNECXGRl3VgtVZ0UQpJBDo6jbQNcyXVL00ME8lOZHI8JiSdsEptnts4IEGKOi9v
BD9Pq3ZFvIns2EKF66VadCK9vKg3A2TGHbmM7rOVEdK3ChxZVSDDmVh6RSXveAyQqU+qNRPpa4mu
3xjCnPdGZ5QPFFR647PzRF8GK1k/kiomA7ZM53w/6I64Y1NEzB7Pk3FbVmTLJl07rVHLk/HVrnjP
wjJrzWtRoPQJo75Oh7BcZtT4LMtlbVpVFuE802zdjARmPbikS/ebIU9aYs3tYjwpyLKwdjLl6OyL
Xrb5USyFlx6niQdyPckzmgXgZbA9RL2jILJ28vm5sdOOqL2yQIkMW0jbpWNeIAh1ljJm3oVIKozr
pVEDTVn5Ox2LZzgxM0ANuzhzKM09HTvtbqwngxRvNAWcvERJoYRBhuzJBqxfERRlORDwOvfo4Yk9
9tCax7n8YmfSUX00g8mjs1hM/LXZKNStJ2R8agIY3Uk1rQh6NLPsjoU82H5cxcVFQzGIHhQNDP+H
m5inRuGNbThWVtzuNchzR5OYib6ILDV1N8usEImhTpU4qZscRWfNhyw3qatGX8wVcbIxcqbTYSw6
QBMjXPL+SK+b/iFy3ay/cPp4vEYerBdBG6WSkT03Mt4qhhvdVU2ejozJ6xYV56g2KP/NlI2GvCHC
+bCwUDoVizu5foruFZ9JKoecKkutVxik7ZQbXpXec8No3dwUeBCcjdc4ZDvlc6NgIGhroumzQqPY
XzL2HJNx/5e4NRNKIPrjz2Tz6sel2rq3RmYSQgIKQpD2iMCr3GnksokN41PwiHkeI/bWhqa7se3U
EWEh6A34Pew1g4ZZxQ5dtCQC+06zFthpqg+f0iG38kAb6yqj8U2OmY+iaj4nVWr5ZLgd204s9fIo
zurF5Tw3Kq9OalpzgIM61bBFTcpVFk1DhIqCEjtA/myC2tQ7Sci7oldsPHV9ZRudSH1n8lBQkUn6
YOlIf7lTyOrtxM0+8QFgKYgc9UZPC8UI3LKSc1DGlUo0dFmb2QbmFn4bxKQdwdyellRbPU6dG4/T
rOMvcP7tAKKwfgqrennwBkovnxCHaPANCUbBzy1tUX1XNGoc1unIsFlKwlnD2eSdEoxjZHwlUyc9
M7Iqs4KZ37A5spQludFNo7mn4aJ/kWo9PU9OOUBrSpTyk8PR9dLMhHen2OZ4TjDs6rYuK8XeVJ1q
D8QOxJABlmJK4Y1qUZSDOR3VKzWxcAPBL+WTgWRo2YFoTI9PI+4guVOQK5dAHXtefX0xHqWekd3r
ptRe6MdGlwUTNXwu6mRf1xHZywEQDmysa1jSaZHxyYWmWFJnR1m/JtKOC29JhElRHC6Iul9HleoQ
+0SCVnHUtSHbNMRuDWHad5h1JIuyDpsBut0x8JLxszd2trUh69op9iqm3M9t5uUy5Lka+v1sabY4
mcmgvSXhy9oo7WAku2IsY+bni5d5WDyq4lOuScJ3kzayL1SlLQgBLZu49LNJ7TV0Po4LZtstMxb9
MGunFC307jNlwpg2zgq7tmUlAoiVEkEONCeA9hPTmyqwgIVCiVlMMQSOsDy5b6a8Ol4yCglgCvlF
OjJfebFsSV+Id82ADEmthuOpN/Q8QN1StwHONfdCmHVa+KoRs6WT9mw8mkqZtyHF0ELMcGUgM8gz
Wz7kwk73ow7KADWNUVUB0nHluiqIi/Znwp+/uozMZjJtsMZt6Yk5xJaZGgGDlVEO15y2lyzk4oUS
NINVPne2nMat6QjZnY2zNRv7uPDso6otOs3/xm9kQyusZ+T48Xm/2M0zsQ85+Q1Qc69wgCtfasOL
Ja2UyizDTmmEQIDv0f3RzMIkWC9pWzYcL7sx7H46L9nlGWxRr/NSGHqREDIUkwq4wLw/VjmNLMcR
SmflHpj7lO/UKPGGfTQ2VetXFbouH8WxYp5p7D/UhDMHikvT1KQaGIiPsOqqXpSM4cSKkkGXQf3d
5GikdV+vWZr+VGS15icDHfQNcqDhzq4jagoJ5I0mGpOpTWFb4nPXalkUxo4TZ1vh2Ml9Cszrqx2N
xPRVkrKH5k2qfzUHZ7yymBiSuqBDvPZNS9hXMiLyIMAdkYMLnsvVCFRxB4PIpY72rWXkde4uc6P6
0ok1CiLXsD4nSpqczrHt3ixLPN+A3LBuDdRT1l6pGo+3KAuevAEyY8Hnk19lBXEim5NezQRiWoOu
vznn84slxr4Je2lYt1OXTLeeGxNmTRuT/W/RI4cAGbWJLhJGOCPxvEMfXbeWiEe2JatfKywraoPR
WDoisDq3kUHlZJ62XQvrM4VaoQmmrFrfPbXAeTLOyWOptH3Ye4t5BtSp2zRa0Sc7ann2FIx/buav
GsdzBebzso1aL1fxHBjqo17TMQ6TCdnfJmP7PbMGKW8XSy3bfaaaXXPUjnN5hRXG2bHJpNUum4Hd
buLIpgUQ6YlZ+WZtRi8Rjq3rBqjtpjGrFmFO7CKuUceF96TB9jkGXaqUdmBmBDD7aMsbb0uEmJJs
zWIElKVjmVkocQfvVevaxg3wDJZ5WNaSj2/2yl4783BuxtvGAywXVG5v4m0fFvAL8xJZN1Uhi09N
wndtsSpW+F2Urn+QSaYI38QSWJ64UTyT79WnsxbQFrW+ZnOdPfXpVKah7fCZhPDxuy8UunDPvG6M
q20Pl7oLJJJETtizS1qJ15vO55oAa4TX9lLeqm1pUaZJavUNlrs536h2FN836aidMUNeHieCCe7M
vjKO3WJIRNDo40wIpyB0G+HQsLOn3Bl9DRsO5c8s551NwzQ6ItrzVtaZtzMUUWpBmlNs7QyhEylN
6WWcTdycq8HJ0uyIiAD3lPct1iH8nQ7FddL1A7VQJssJTZMla0wuQt5WZqzCyrXVpQvdMe+Jl6zl
w1xU83XJoirCyutXv9801FXotVVvH7G9RpR+s6bmAald7QmzmEgBMt/RfYjmRqDSnMzpK04clkNi
dtPZEvPLbJqukw9GLGOFcLNY/zrNcc6Knoxm27RzxA02ekLgZqsugrib83PG0sWrs0CaC7EomZ/B
gstko6RapgcELFbWcZpN04g2dZ7GI+HkrsbBqu0SH4OgJwLa2bn0lQJF6ZEJo9wOjWYSZkCSvV2i
yFDnU5RtIDlKGVn5NiIqAkxAEZWh1WbxC80shxh0fFp9WPTKRNgeDOOdM6rRa6FJfW8ZMxy0iv3o
YR1HnCf9PKd7PoVxw/5exfh49OnOEzzaxLyVF25cDGhwFjMZTw1XKW6imLMvYxF3SkLDk/bZkkMB
Dqj9ujGQ7WyuPq34SyI6NQ6IdNNtJLeoOvzOjK0u8LTV8TpW2eDbeqlcDrq59H4bc54JOd6Mr0su
lGErZk0pAlQhIxrPynMeKv6fMwzK3XUnC+2yiLg1fqXnmIRbO/I+dwObxLbpemLmJI7swm/shLSC
JR6Uz6iW5pZXNVPv7Wio5StmU+W2zdyMezc4aERniCn8TVaRrkWo5uaBZ8XZFBhGQby3k1Grbcpx
HORWKa3q2BJMabfCGqiYyxoiGmckR6w1n0mZ3VWJJc9EY6G1s+tp8QLM4d6jSeIFrpCSmG1eK0p9
EQsIkwG63nT0M1U05wt7vAKIIuU0WU/K/NAL0ruDop/cejvibb0VfSIEPjA9/vStVfMfnek/mdn8
0LVa9Xh/6uxWwd9//fPmqfrH2ZNIq/pHkd23b/ouMkX8BjgGlelP6nm+wrOGQB5dHGI6ECx/K+YI
nmPBsFDQzjMu4r//VszxJXpUKu/IlXRPJIr5O4q5byONfzVeabcCz4GqDHuKZjY48YOmXp/RTLNH
0IOOM2Mxtad057m0Yayqc8MaD/FOxz4SaZm8UKS109p0b2Z9s1X1/LbAoUgsxY2VUvxZU9KewsW/
M2Bp+IQ/DRsgeAV1TYsfVBpibxfRmh0dFWHXynrLMdINHCV6KXR8T7o01lO81tBbcF6dJvVT6ZVH
rlfdOzH6UskbBMOMdiNt9UhxYrANJIKCLOTPWN1DEw/7qn0caooHrYd3qpjRLVk/34civ7XM/78U
ja6Mzb+Hiz89BMH/+7/9yz++/p+9rFPx8uODwCjvb/Eoy51ceKwk9HMZ5LPg/xaPun/YHPEpefH6
IFek3fv3o6Cpfzhr7iB9dPSTRK3wXX/prUlTXJnWfKu2cvBxn/ylm/1z/onk9t/KNL9TxP/1LDAC
pbUNlJvuL08EgOCDIURWGFNUtDMnsSjub6coJns1GJbaHm55MaglZv7GVsSDjfk3fRzodOjXKzJ8
FnvOmLLqw6wxlNj9OrWYb/+Hu/NoktxI0/R/2TvaoMVhLwBCR2pVWRdYZlWWQyuHQ/36eSLZvc2q
4ZDDuc3SSCPNmJURiADcP39lsk3b1mm+ryqRtrzSVaU9ERaViyhgctXOWT33xFb3Xruvk6C+HTHJ
vQu2p3fMlemLn3rYLkab5/egMo63JPuAsUcJmNQSEjs9/wgGPwlC3nJasz0aHirswp+zM4337Ht+
bajHUa15F1adoZx4nQjKJpqgKe50K+0PrfCtj1Xo47JJezooYj4Uo7hZ9Da3HhtDM4ovptFn6lo0
gbFHVFd9ddKK7ZITOKNblA7T8iOtDWDeclXonnyVfrU7jVQOW6da2dcmROVuMPB+kwJbxcWz4jrj
eVpzp4vJaSj0eJaEdN4t7IIcZqXAweENvjKeTZVxCMpa63JCIrnWSjekl+M2c82ZQBe7FNOLykB9
TkuR2u1GH0gHKTvPLePGEIUFeNCsIpqE006HlfkkPcAIasMVU0jHzGfI3PtiWZkh8cekWhshCCcm
ymkAzBkJxiUIEUGziHGmpVXNFX0hI6OlWJ5JzhEVYgLdr2P89t33xBMq29Ko3p4pfpsoiial/Dpw
ZUGYXQk4F2mGNTxqROpVkbW6XRFxCGzWa4C95dGzZ8avZJ51+5tnzsKOLGAIH7jVEOKUBmlP9wH0
ThErrDBd6JldKnc5Cr4iXO06X2jhVDmfuWPwi/UhVTd86Yg9mkKnFaSY14mUHV0NgI52TUsoVTX1
K9EKZh15mJ4oCZQmoIjUi+C5rhP6hg1QmcMkglULBWstHPyk/CTqMDxyemfILXamwU1BLrLUqA32
NP87SDY3XRmUPdVgIGpL3HMgzcKS7m3vZNtFLTjWr8EtTqL1rZ0nKaOFGBOYhoZJPSQK7IJYtfb8
lT7T+Z42E+9NtjSahr4rsiwcCxKut5PSObYullU40SjG5C03grW/WCmD56wbrC7yzbl2IlvwO7p2
lF9yrarvQGoEtqZGFh95R8RN3MAvvos5sx+WyZ+mcBr7eU+VikYnkQxyHh/yrncyQx2159Npf5BN
U3NlOHifNNRGz/ykd9tSvJduvFEND6jCaPwIckqgcwIBTPiGmmQFeJwKTMS2hSJgJxhJI3HTJVyN
vp35WEvFwTRtzR9GZzb3tcXDHSFvwoKkA9W64VJMw4tY3HyNHDk4Oc2gl7AxtXTltYawtAlVPshv
BTETN6UUrhcvHSxSRDGRe43hVkzbvit0nRFdchpUGpRugrjiDS411zZM9z1hN/aQn0w6kttIm2VS
AmNnE98Fmv0kMkluOLpevbzqkxzerdnjNG6hs7le7WHs4b9XpLp6AREFCKNXT6uRkw0mCQfzD0L0
w7nQNP2dkBrK0GfleR32lKa640XtPCppccPP3Rjejcm5+sVMfIebDp/YSbae+94sHWcx1fHnSARK
l2epgvSajOn2gdP7RRizePWTGPXh3kts6zQ3XWmiby+MbeNlCA+9KlVfMrJQGW7EUnfHts46ua2k
dF5LfGf5Iem0BFJCS6o7VVTazBVX6Eatziecqe307opi4LYhRKPUrjvLK5pYgFU8VJAiU2yyIz4o
OuUBXZyhOnHdTR9j9gMV5qVA+lFvaHnk5wS4kIFYISTp/fq506reiCo5TnpMWgzJ4qMou2njGHl2
bgdWrMgtWIsi4TYY3axGrwggsUwMPBaANYf51PNiqlv7b0VfkSfpKU+bwqDPyw9CHByGJRIdrgHH
WUtJWBnRC6jp1hLwHTjNeNeh6dKkEM5pmn4zvRmkcSrGoYetW2oVuapjFuP445qxCf7pbaw6uYSf
JD3pMFPeQXCQh/jDbF31ihBflNANkqAkIfQAjoGY3UfbohSXSnOhvFBrR/MK/oqIqNJvFsq+GQWe
hiKx7rlToH6A1qzvQdJMPSBInX4RooQlmvVpjhK7kc/lhUUqPAl0TfiFnoX5hWeqyHluQ/PCPk2l
s3g7w6Z8NFS/sVSZq577T+6KygjOvwPqDZuvGnpruBBd6pPz8j/5rwqMq6HUUJIjkn9yZPy3QzKO
77VE9H7yaDVW52NDcXu6yy9EGypzOLfE1uDf7AsVR84YrJz8ZOj6T7au0PRpTzomHF5gsZiHqtKZ
UTWrhudzWvbB2enVGg2fTODkkwEWA5hPp9YF1QKZ82eqnz45RHJn4BOJYNK9EBoKK8B6oRw92ffH
8kJDgjuDHtZGmQCHfPKVlp003cb/5DEpbazGuHCHdd75n3znQLSmvFKfbGgdtNaTcaFIJTLQx8m1
CjD6oOTKhk9ilUUJRo9fWE+RMQDxnWByPWCvT1K2rqX2WFUjj8G8VA4P2yeNO7UpZwl1YXc1s4Lo
rQmheks+6V+wLKhg7PjmO6woBDFqTshiPnPzLrE74wdgX35vDJn30X8SzJVMih/pJ+2cf1LQ7YWN
bg3Vc16AofY/yeqpdfPb8ZPCZpxZk3Bdc6htVQ0Y1FIp1zNJH8U35CbQ4KMlnY3xSY4niCSDLW6c
RUUoEvLroVHDxKfpc+OMF4bd9jRr2qhP4t38JOH9Cx8vJQ77eLqw9JOjivNwYe7Z9bz8xJ3PkUdU
63CVinZod2XjBNUpUL6tdn1Rz3eTH6zfESICc+EVzWLoPvfGMltmpabuZR3BykFveo60P9qgt2l4
sNL5xrBbOccO6x4083LhDdy8JgMvNRYYM+Xm+sOgfKc5qtRog11DPOwp03XhxA7RVTcoUpY2zLiH
LFYZYVznwMhXbba6rLVEMDExusZKqMzoG+wG6dTRU716w6uZmP6pb/LxKWu9yY/Ixsh3dbVOROxx
xzCGjl572xeMDjELXo2c2Gunk1SmegWK9zvWSzGdTGYKjymrht7BZug3EfrIvN4J9Ekv1bTwaKDi
1c75bGoIIohof+sDLurY03Z6mAvdevOGvr8X9YxMchzsjPtGl/5D5yxU76WNKfuwsbXU5bnqOdeK
ubW3k6c5zgkhxPRk9HbwI1jqvg4D6gMI454Rz+5sW40EiwGCfnVyBRu1DqQ4IaoYzCNprdOrWJZe
Y5hq68eOdebBGQaARr+2aTmzSiJ5yqklPE3TN55WeypcXM096LSkfVityB9VQVTgHl+m9jIjRHhJ
OjM4ITy7pA2WBrlE7OUKdEe4kw4Ttk5HoWwyEhslqpNBjx6TpPC1j7x1mQ3arqyDuCCGPUGvXaYp
0VxZv0vdYtGiGck0XufJgDIHtVb3Fd6EIoSFW8/+1Is5HtdE6nGaj2YRBmrVx7B0k6QizqEj1y3t
BndLMiy5121uFrc9EhIRGlM9eiEaVsb9oMvmISxoadGiino39Zsm52+dtW/aj/ph6D8+hqu39n+D
ufISlPlfn5PPH/i505+QIk69/zogm7iOHcfFvUilG5puE/H5b+ZKE2MxGZvUDSK98vkXcBBjxJD+
3/+jmf4/EKKbF+cjAjrSvdFn//N8rFk6xktaWCGYdezMCKh+OQ//2fmYH/9ZAQaI5bA8XzxUZC2j
zvxVMSy9xe+IJeQACD0SdzkzuKohsMXkx4Wl9Ou26u8Nu9/Yy4gTXjeHDavoUbe6ryQJHBJ33HeS
6AK8XmrnFOPW7HWQa1OoqPPmNAI+jVUQ3GWwvEXA4/HWIIUSEFydyI8LDyStvC8MKYSe2cM16ojH
hSnvRpPd1hsAkALvu99Z38bKRAEyIYmvhlvEeAdy874Km0WJ1lQJBqXm53ogqQ6ui5hGq38mvDCG
+k/DLAlmVODTjVWnJ84TdpzaBAGW2c7V5C0xg1PkpgZMVLce4CDgPEw7bu0ixVFqgP0r+eFY61fi
ZjbgW8h3smnbaeOPbnanLcolyPv1PS/KG7fgsrS2LI82lJXj5V9xBqrYtfqtl9Y/EDw0UdOoL31f
3aqFM0SgS0as4JuTnenrJGbyeda68WuuO93lzNwx9KxoISdhQtLwNkcyC2AVRKs91jS/1yOVi0PH
Scfw7qmGz6JW5l1EUESLjGj9Ql0pqXyzvdOJpy0tq4ot9JiW5IBsKXlTZ9OdDZ6G7zdazQEjCgnf
AYIajN6va882EbTzMSiEh5ypvnIuClWj77PNrBFo5BemvgUOyHerV91hyNqURbkb/X4OxXoHJHhl
9RW0nHWUPUkItJ089Cq/F5zJWfG0ZusOBcoKzfuGKvlW8y5KR19y1uGH/dLqQwuN4E4roXxHcCfY
xUpqJ54VRBu+HpJKuye9/7oEkjesVt3WvfWgEan5UPSBCOtEECtDCuUON/CzZouTXTQPXb92BXkW
71k50wA0W8YPLWlNzl7utB9BUhFWLMlzRl5GXFsstpxgrYO5TEeV5+umnMmEq8ouI89Uov9wZtRZ
wt65rrzt++RHZ1hXrmpf6qLu454iDVJNYecJJYXsT7fm6HkwYXLZaokzR3kXXJFYsV/oz4ydwTum
BJyw9avrxdORRLSjTougod3RZXhvZ8O67UpPC40GqU7TpV8KZklCJkFiioy6WS11zoXqv/Rl8KRr
5ZVHXc827fSeR9Ccr+26OpSro+JF5a+TMoo46btxo1vtc8EZKeSsej21dICDslYbUWbQheoKfEaE
uefmm8zS90F+Vdoj0hRIz8OQY3qoVJeFlT0ZJoKF5qTlXRVJ6S47O20quniDCiVMSV8Vs9ZkZBUd
uH0TQkM58ZCrE1DUkwu1Hw9Tta86DlYUksWk+PPH8vlbUKNwGJQMU2RPMDk0Tffkn85dqGlzdxkw
3hlyOMBkZBIqwkSqDDFd6jt7/CkUN6sFsha4urzJwAc2HJMAuO7qRNsGwdec9BJuhfybmM6jYpa3
sv6WciAVgYEj0bD7+gyZCptEDJl4sMyx3VuF0Z3Z/2XkBG216ddJbk1dpAcjLQ+kWY5fS7edtlTh
Gl+moH9w1ALlvhAkOKsutGvhXLdDgOhmdupvTAAc22rlxlNl5Qdbm9doAQBCOYTWoQrquPaaG2ud
r4pVHCmamfe27IrjaNQbboT2dgq009KOJ1kG31dvfMzz6bkkcq+v0iauZu0jc8dgk0Hpb3SR3Ai3
jYhMOdrjcpIN0byuw1zsunnULL7FCzXaXg6XOFlnmnaysaorc7GA85GtZCKLqmbaN9p4ixXwOqc2
OTJoA9irifOJYABUjn+UhWbGbVC7+xWRDujol84lyNDsRv0j9y0fvwnrV0sG7HtRm9VRr4mJMGZS
89Z+PutlzfntoqmRHs7+XM4O4ZHedhnrB6qNkaXcN4u1ryfNDEXOuFLa5WYYOXqtRbk8JuVhbXrW
b2WMw/PimvJKE+axJlpyVfUxXSaphwDOEuJ4XlF52NNWZSZ9pEnlRZOxtt/0guVzof73qnDTG62d
OU6UA4d0lcL+Q7ptyZC5mao3s8AmBrDIGF8shEPb7tuo2u+ZGOSux3oU2YOzByXYp422nQY9bpJm
DVs5cXR2j5NYI8/IiBPNnleHrM10rI6FVhwyh8XX6aFGNMn3QwksgTofi0dyUSfKk5v4ycF0EarM
Ys3RibRRMdabWmeP6dRVNvhPvctuoJIT+R/fdaOD7AzIsyX2OfHTq1boH70snwxSIDeNjeAekLje
NE5Zbd10NsIsrRFIjci3kDVugxrKRkrLCLu5U/s0xbBg9Qrlvpru7VF/nbMVSKZOo6Dp3wpdG6La
YAGYKLbeSq0sroKAHWhcp9fMSxD4etIwdp3M3FAf0CATJdxvl351trmmFpRk0EBmTRHcvK4vvquA
SKaByaIFJrHADwnVQKo2O1ic03rOj0QB5e9ZTu08Bz9ib2mjoFULjD/sEoL7UzdT73pqVYd1mYq9
ltpYWG1zeXY4fLwuQV3d6STFIk3w4t65ccR2cZwuvOSssvQ+WJr9UtWFfMz1cYpW76VuneHQJOS9
pQNR52Iqa3ZzFlmt8AZChgBj5ZR8pVwSbXMLXiY4ncd2l25l0BxnELKw7j6QmVnnhINHvGogBag1
3nLEELT4OQey7PSHTgwv5uKyl3n3WGJ3AwbcF1s0WeT02hXarTpEHVAfJ2OoI6szxriV7JYlIqQD
doLtgixkLiAVGnEz1PkxDfSDms0QaWnUmAZHh7rbZ4kT956MvXaNCq+h1hiIkxMXkabPXtadk+RC
pZccAiAjJtTmS2IQdz5mVoRoZ78UxmMV2CCV1ZSG3SWQKpmnG/RmuxRtKZuzIOXaC4uFXNwOePoi
rl6as660zSxSDpY8DEFy46fqAYnb1wVCIFhm9lbsWJm+zWz7SZZw7QZy9zXX4gAAyEXVEgacVZB+
XVwD10aB0i2ZIqfU4tzto8o2P0xZ7hrzXOt+nAULZRGwmIXY286tqLNvpdmeVunGAFxVNM7MS4IH
watiutR3VaL2SdYem87clb7EJiO2ynWPHLT9nYGAF6WuVmyzRaBkttd7TIjXVoO6sACxopl7fWoI
/+GdTA5wv1L7Tk3PPv1wsb18AlXujaq5bkd/F557MnT2M7msP8Zxusq6Jt86hOomtdxDEhyszLzh
pmbky5qINsHQ7QL4fndDmft+lMlVpvr3Xt4DRT206IUKmcSt9UAB8evYipca0XM7+Nsx6A+rVp4r
oR28Tr/unCqetbyPm7wko2yagxC8e0t4Gn1F/fKjKfwvTslWxdpAB/pr4/UflGuenInje9KcZUaR
oal2Wmbv6DsgtbPdFWSujRcjqjsdR3t8Xbt9oItd0wmmeY6dVXC2iutgnb6Oi3mW4qzb98Jd75o5
OKkSWJ8gfT/Nwz7tzy5Zo10yFqAeLGTN3J96m9mGMrsrVWRvBNOHxUxOWx/4zExt/W525t6VWkwf
8kCfX6SLzokDH+FwW/NrFt39URfc2EzT9nkBSx/W4KrrmpvG6u9Gzdmyfly5Lj9Q+LfOXG3W/t6S
2hzq1Uy4UnkDRklQdmdeIfePh9604kljM+n0JsKBmR6C5XVmUEvc8gV34ZXNoOpI4+SZ3nNmp09t
bYO5iUxsFmOISoNNK1O3REq/ZkQ9xWNjIShL1X5R1o23fEP1H/sIkNZZLhg4NOySUIV18Dwgco66
QR2XXt/OptXvlKXdQVU9de0Xb3bPOB++cSdlcTUU96a4xM65OCI4jIjNlE7v4IzBxm+LrVna9lW9
tNaubqv9OpvXea7fTu66wbuCVlJCBiZqIt7N+6AXIQt7tTxnGkVtGOsin21MXG7LMXidmZVytjK9
1s4lRMo6P1meu2s18tecICPazh7v62yMcZrfdPNF1aROBXtgqiEft0e2ADU7hwRAj/je13G8QdN5
TUb2laX5D4FK4qK3vtikahose+wZPc5Vs31S63uBy8TRPlbrlGnOrY5MuUOez7J3hydjL1d11SDR
vQPW+j43pK/oznNFVlHk2MsGM1A08e7SRLt2pmxT+MMR1fGGpgb8w83djNS0ab+YufeBG2Ff5fVJ
ZPp8LQw6Dqfkpu0AXeRoHdm0Oa3hIBmyFOEs/8zJNjPoNs+8EODte9016G9lc9Aai17a0jMjGq+v
ylbbZSZKwy7d933/tfC1l751o2LJ562jD8XGJ8o8QkL2VlbTQZvEtdMzkq4ai43FMZ1k6AnlcFr4
OMInYvdgmIppBNhO2x9UnJEulvR8Tfp9ofn+xjNYzTNvHGJvmCya130U2B41L6X/mLTpa4saMZej
OgvDvG677pJGX0WzVU/HtnKTKFmcZxvXRqQKQtHJ8nofWvuhway7o8sFIzGzpEUc0I7J9GkcF48M
v+6gVWigIKe+4IF5rQo8DwzwoO7pXEXelH+rOLSiIpv1Y9Jgi12Vr8LMd9/F1NyTYk/aNxUMPcke
/LaLULKR0EkEnwn3mtTgOsxzrBJrD2lRkpO9SRLLpRwikKRWiFcy8p1Yk3a193zy4nOir+JGzuuO
hMJyS3wtKt+2QgAWkHEKDFkfS6nnfORZ8mIY4jHtgME5H8+X36ZuClbiS0+ntkemuuXLGcNeA6LT
CSsk0hFRsIWDBAXaGmm9uIOEiubJvK8JMkzdYJNksg1LXF1B031YHlq1Hqlq2RhYT7E+hSUir20/
JfWVl5kcJrrcij2/0+J5XIZt6hJQ7tJF8pARor7hI51ZHw6LWXGGFEwrczPfDgnYvnDH5IyHRFah
1WrmyVZ1vW2rtoOZmXCXeq1xMHF6hE7XlSQ4zdXB1TLKF+ZvQuPZ1vPtYnNvFBchqH+eSDcPpHl0
neqHz15rLdXXlEj6fbM0yLO7HEJxNsevVTY907lx0GycAMiBj6tka8MiFVLyeDap6tzPtXliNC3h
lWc37rF1Fu2IydM+46oIDp7RPCqj1YMNOnDu8UmD2s/aSoOdvQiY+TZNRuHG33q1kb0Z5WxsZrqT
dgFna+z/YDAzJrkIwXKaHLK8xIaiw6REvY+UEGvKZfVITrmgNUBaFAB2qxuJUiPx3jOfVZK+QxvF
xmycRq++trkTfZm+CW612tMeM4pbY6MtNgmpM7Cb27TuBeZIY+NcsjCThcKXgW05x70RFgmNDE6i
Nti/Q5PmGdeYTqJXAtJw2ZLrP8cKpi5qnPpkGNY1XS5RZdbHfso+bOoHMns8Bpm1H6v0ZHfv4LdP
s/Rvx4lse9PZKh/YmnTAUSEqVChTs1F+TYIskmX13hfTdVemp3J5FZ6Kmnq5s2wKbJbiCxrvc1t0
e4ehzW0c2huyI8FYd36TR1a2hCQ7pHGtTWe7yW8tmMpWqlsxvnRzfp+3fkPk8bpx/PYLqIJ98BiJ
GRgbyRYLZ45cwBLbUgzGlq7S7Iyr6jglZO0nZlit5XKVzONNaQZ3PJZx6spHW8BIr9qHzdy3Wupl
StFVE8t6yursvpjN4Hqcc/e5U72+wUwZy7URYYaHEM3wKxFwMIsa625DlkoOc5awT4WTG5xymT+N
UgBnddN8lGl2l1htunF0jAtF3V0PI6EuhlofiEsNokkVSCm0l6E2bsSceJHZmEyXCDCiuu++iIIm
oNA07jUiE5iISppqunBYLxUsqNdWTQXbYjRpEDbwNYn0hyz65pAQ8XgF87YA5eSW2uaE+PRZcUs0
Aduiz2FXbWXjP2OYeTIDVs6RXqRTsnoHi7QugCH4gCp12Rgs1LIe1PHO1BlyzDYv1MYRguD/lAOi
7T1AlTzkWfmFANX0fwDU//diEv+3wfmIL/8Mzn9sxE9Y/ueP/1P1SWQyEDnFmZ8lpbrzb62b/g/k
ajr4Pn/h2MbEAGL/TzTfMP5BWN8l/AA1pnmpb/1/YL77D8Mgo+eiFkU/R3Oe+3fAfNO9iNn+LXbz
CF9GEGRSEuYjqeP38QZ/n3XR6usC6IxprbDdXT2V2tnLa3u5UqoBsuq9oEel4zXLtVXTL3NOJfZo
RiHUF5ppVD+81JzZyVlybkU1J885wQJf06lonxrUPzqht8rC/uJ0FJSkQjdroorH4a3RTE4P2qS5
CxsiztowMDo4gMIZ1U2Lm2mNJCE7XpT6HsRXYtvNrVViZtqbXa+3m0XrrFdjkvbyrU6W3njBWZPg
dZUjnLwgQGS+QlaWHQKePD2e2Pa7JzjDJhDgyIb7BDSAq4aV1d/iUME0OWLTmTejN7jQrHXTGtbG
m/AHhV6Taurg4g5ud6CvjbGlJMvI76XdoqcfBJ6CRLGLnXUhqivBE9dvc49MiLigmMZFVyH7dy2f
127ru+CXIeF2xU1zURVN0suy29GwsRZHHJb7chMMs1WtW7xM43LTq8twTaY859ShW8cgXlVKNdDS
FU5yZvSsAQk7Tz1S7ltkUWDWPi6Sjsm5Zp2rRvm9wQEscKy67ZMDMnaN1pDony2LnEs5FyoSdUeh
pvE9EFkyRro91T8wZ4gTHW6zDPPenjbdgAUu6uxiQhc/Gk5FKLL4bidEzLMxO7LYBKONDEOvSsPf
LlAVQ4guv38A6w+cnUNrGBKwrkkuBVdsdKRGBytHoMRZdfos8+6MyAWvhhjbAsWdXiDYd5ZE/EAu
ibqXNh/ugn4pkz5yHQ3yAqMjHTxNt3bf5ciWu5sCx8xRQuQZcfd6Ct266niskFzJ4Ckve2j7ZrnU
ZuUVFPCKFsqNqWJNvsiyJeLDLHP7jcDHUxbMdbvjiQSoqRNVPKBO5sJQ7128GmgbObUDKV4Hjqa/
mD5psacCpVgajQ64A57wyXtyLU5BOPM86CXMxcROW72ovkPTyjE2V3NhXwqSuY1MWp4AIt3WvV6z
Lvsg5D6HSaiz5s7MgKQ3+MWb99IHJBWAaMwRgZbCxVTOIDeovuovMMfDey4KG5F/yrnLHLNMHhac
he8iyNPbhVCWjPltyjWsuRbImJlqoKBj6y4Ee41qBqVvbXKsUWOKw1gIAO9Qr/P8NGVZChPi9KuG
DaPWbszasXH7zPm0xLk1TId8NUc2b/p9cH+REcbQjh0lbDPA39YadA1qEHdxCHtcfrUCrXgFEWmY
cLMCMRxdkf17uVjg5HblI5fVG88MF4JBk73fmGO1CcSMaMDPzECLEZLxVgfNdB+w12GWcdd2eO9X
P+g2nk085nYNkn4XzGPqRFyD5+x8jJxkgAc6lrckQXnEsDVoTwNBZVo0jRlicxyw3XaxctGf15UG
PhQeFn2ddKhVd6vS0iubI1cd52uZf8ypXTylZZDiB+e+x0nYVhWslCRjQLaLu1tB/xHp9nr5plTa
feWOmfUNHi6/2desKAGXnLRHTwI3hdYsXLbxHFxibfwZE5hTuww9Rq2dbOw4H1M2WRIT+uieG0Mh
9bQhDFFhIFUSIMroQfYeKowmvKhfFAtqb+/qIC3H2EkKZ5dmVaDtkYvh8f3c1v4WFf//5w5PcuSf
7fBXb9/fxJv89tb/JGq//KHf9nlHJyncMF3vokIPHOsSsvUbZ49Pw6CGw/YuuzjhLJfs3X9x9mzz
/CzKKFKH2M4/s5L/xdmbDlp4xyAol2QA30UG8nf2+Z+DYfyLzB6XCG+BoEKTjf6XFCe/TRQipRRB
aFrOB7rYGM7F8FcJxz8HB/nMM+gPAhpYiGkJLtf88yxBC6VuzCy9rIjdKdW7p1GNL8qZNyQd4Dq1
5fLbyPlfavV/vSxe6mIWsPm8QWKIMPv5BdkrsaEJaL0BH99NurTJLsCl+9tt/99/FZNYTa6JyBu+
XeQVP79KXohqIve/Jy0jhWzWpbmzpWX/RVDsz2lPfHgMYRh6LMcP2DdxRvzyKqgRSwNrFx5desfW
nlWmEtvCzs6cJR/nPP+m5rL/i0v7VclByG6An4Lr4yCIDvPyAf8u6WxZhRgmqdFBCxgGeuJSWdAu
2sbRzOXc6FgJfvfY/NNs8fuwOW72302bl4ukBAiLEeFOJoUgvwZRewtSb9/thkizvC8eyYywCQuo
qCj+XmXw5ysRMe4QU24gpNG9X66MobAxcyoYotpJ5+Oy2kVktqr8i+u5/JZ/T8+/vYrJ/GzZl8gs
mpl//vzGYsrdzFdDlHYpNCtu3kTjZuxQ5f35B/efHi2TSDyeYewtCHLMX+/03A5GsaYBcPDFSMmQ
UeyCkTO5n2TWligW84cchmr/5y/6B98WLd0mJe+OzmJkXf7/7+4OnfC9tSHaJxqo1924lHZvgda1
bU216F/ciL9+kIHu84ARGE/Hj0+s7C93PwlorpoIDojySeS7pvEt7PVJ9Rev8svtzs3HCsW9jmLd
x21n/PIkg2DpIsBCAYbWFnsmnoHx71y9VMnfjFzHr2exHKL+QNpMbOJ/Ssliuq3beab/UlfLCcWv
w/cVUGvcms2ho4v3L76qP7gymyMkvdJ8YUQ5Xj7f331VnZxsv1MGZlfXxfCOJ4XehTHtytNYjhoW
bzKl67/4NH/5zrhEkyMoazomRPqtLgq237+mVbu55JBVAM262oGQjoeic+TfvjDOrNz0Nh8iVq1f
v7LUEJ1Ef8iLYBU5CL2yD/Qm5Js06cDzJqv/iwftjy7qsjC5HHy4TX41Qtr+ZbmvUOrzuGPm8Vp4
w0Bo/4OrIn/c9ehQIHnw11M3Bo9saYmdoaudwtmk1rAr9eYSUbEp8e4UxubPn+Q/uCp2MG5Fvi/n
MnD8/FV5NmUcPMzY1pMK8M63iZQw2vnvbcfcEHxFjBf8fZkD/F9eJViacnQWF2FNm7kxQuuLnkY2
2z+/ll9WpcurkKxpmAHjETUT3i+vMriBpM+I6Aq/Z7A3+c+NRNoQDpaV/MUF/dFLEfaPKdemuo5c
lJ8/tsGkqHedvDKa19KNUmXPD9II/oO9M1mOW8my7a+U1Rxp6JvBm0TLLoKNGlKcwCiJQuvoHIAD
+PpaUGaVMSKYDGO9aU1SaZdX1wnA4XA/Z++1sVeYY/ry+avizs3yTBYP/fgF7iaqsxVC+yUwrq9V
Fw7XPfihRTWq7tNzgYrBbK6cMzD5hB1dVKijpe+iWPBljOhK9W6HTDgpvf/FBbGqI9Nnjztf1uG9
i63SU8Rui6WbanI3afpk7M2uBteiU+o8A68+nd/scOfPPB962+bFOhyMYOaaNKg5jIueDOWopN/p
ZeRffvyM3hmFTB/KeTNWmL78Ua1M0Dh3Rl7RpWqqZp3K6Yc95t6Z6f3uILxI7J+Z6RTnDi8l6eEH
hgaDaCQCr5OisW8j9Jq7jy/lnZntu29GOXo6ZhVlCeFoYpmEKr7wqxxsTVvDvzKV9+WzQ2GlJXLA
B4vPjDvmMTtKG8a6t7KlA+SHLn3ggAwynfQx9zvtzBM6vSyYhixwpo5GgvLo0RMKstlfaoPn8J3U
vs48r7hpVYQIgOXqzNpw+pxsslz4NplsThjr6A6q0NToaTHUnAK3dppRA+tFveHjmzdP3DcbTBY7
G4sU6zaKa85wx1EqReqpHNYrLeGoivqdiWXridaf3173dM3Qcpla7p+ZgadjcvwgSmCOigCCbB0B
ocGSCFOVEaI7g75XmOkNpEbHWeUE5ixtC8rJx9c4e8GPLtKZVyLD9cD8chI5GnBmIBkxjr1l1AWh
XHoWyfVbN6iQiLcE0X3X6NNkMwqmaxZj38pxPaaV/sOUlXwC3ta7yzDt0DtXhQmKyQ2wvtpdINC9
oq7Ot3aVSDKXbXjtk21Fzx//9qdTDjE+2+T50Et40ZyS9HYX1BCjTDOHz5GaREXM/dTLiuPAFP7U
SE13zsyH90ZzOV0j8We545YdjiabHI4LOKOlSr123AiyRb41KMcb2paB86+Wzr89+b4zEwySmvB/
BTT22M0ejmaGCaHzpCfy1DO5GOwYUW/R50TaaRbS7gUM5HMr+fyfPJzwtD0YzGGxwHvvWYdD4nkB
IJvBSpQBmq7OfR0nXSxJTl4lNcQT21ZfPn5+710jby+YGjYs9GGOBux0m85zzeeQzr226CLrMRiS
XZ0neKZzpCwfj/bO8+NmUiMixYUk4zlQ7u1ssfLe8rTGFsuIUwoJTK2svmoU9C9TKrH/pFT826f3
3ljz5xDKPHUSTveHY/kV3K1xVhw6vhzWSAK0a9FjoMiFnNYfX9Y7T80jnY67RzYym/WjdbegMun6
IT61KaiqVV1n3jeS6XUEoz4wK9zp65zG6Jlv2OmTg4DiQTqeX8D53Tu8PiiA3ZQkOu+CK+VOTiKk
a6uMyyBJkQYSArT57EVCb5k37fOR+DSCWjM11Dc+W7RODWrrA8HAYZo03U0eK/0qBQ5+R1vLWX08
6ulTnCOvTZuQIJf/c8zDp8Vl49ti1EZN+XaqZ2prhmIW7ei5yelzww7fPdYvi/gYtjimCaDo8IbC
+vJolFdimZoFIshptMVdHTQIZ2DFFd9zJNNfMomka5GM9AfPLG2nc4hCA/NV52Ln+tDRYpMnfAuT
Co241zTtrpxV6SA+Y1xpk0r3mpOnX0MHsMKZYU++4zNVBMYj7z+WK1aew4vOgE2NBdLGJcbL4HKA
VHWDQ9c/896/NwprqE2wt2Xq3vGyNvX0fvQ64XwOPn7lZcjSgsjvzszQk7kyp+rRxuUO0j3mW3p4
LW07NLTo2DsazUgSGhsyULItjytW0/9mKKopnBVdkjGPP0SQPppWOEhiTaHcCxOI4srWRyQ0wCm3
H78B79w7NlgYrFnLWF6c+edvahvCSHw0TgPysgpar8AVXmBEyctPVpMp4nH3TMpDTH+qXcfbEGXK
LhXFxMFIqoqmdRjnz66PzHz18fWcTPS/44DPo49PhszxYSUC2CCdyBHLoDaTaiH9sNcgtoFtywZD
uxxojstNa47V52c6R1kqKfjRPepAR4t0ZqVO6hYjSlgnqK+aUEtfnMxCNfjx5b37uNgPzYc+SD8z
zurt44pIi2g8V4klBxBwMzCc+nKpUQ47My3+ln4OlivuI7lqvEwewQ3eyfWAYCihOBOKjHDRH8HO
Rl+hdtOSdPJL8tVgAVK8KRQysNrvtl5QmGdegvcu9c1vcGyEDPJBep1rcCDsNLdf+p1bPHb25Dx8
/o6+HeZoXXZlMoySlwuf+jDsROB/syBBnilJvX8t8/IBAGne/R8+NrPvJ5x5814LOGGz8fUIDIjQ
Av3MY3tv9s9kJ5TOTH/qKofj4BPts642xdJJMS8rezAeZtAJVSl2fDY9zTq8gV987pDx7uUR68Ki
yG6PWvPhsGPnlIFeMiy8dTzK8ZROj3mE3vfjR/XeCowrloMRRXpgSebhMACDNCqW7O9CtEALwiLt
zei1lFlsZYXjpz8qvMzInAlgZRdk69bhYNiv7V45XJNWqZZmclyRWIJZ7vNvNOOwieQQP2PoTk7w
VgXnpWTBsogBQGrR29HWGZrkzH7u9N5xcndBeLEmmjq9tsPL8crBrkwbDq8lR/DQE3L2PqaJ7Rul
OLNGzZP5cOlgS2Uy++gdUkW0j+5cPhIf5HKUXMbEB27SUqu3FVTc29g1yguEE/JMfcqYf/eDAT1O
77brkuHGkdr0j9be1Kmc0dQ61Le46NNbJPZO+ZJz/G84WwVNew/1Wn8svJZgEIKWc/O7l46dd8me
ARPsJ+fo7AWnHPNXXkYb5Og+N4WZxlXZD7h4am2TQDTb6hQz7mMLTtPHQzFNji4cJzrgerrBgMHo
cB8XE8J6RkmFibfMy0JjpRwLrQ+wLdi2fCqsSk9z0AWqhmk/2dhIgYp4/jTdNn3st1ubTwdwIMqw
X2s8HMlLOsqmWCVw9SGBTqWzzzlpPTj0FJ0raDCIlppKGcN6bDxcAGnWutdDLQBs143lgvQhDy76
hpfF+9sdSVRL/XNiu2etTfxZGMdwpBJ+Cvei0Hk0wWB2ap+UlPseMITDR8LHNoThd6HnAVbi2Eb8
FqVZAkI/wJMOyJ6XVRFFP3kJrm8T7yHOjAQmm/UzNEfhjUsgToCoxjjTPPg4kWbkaD38RlCBg5cq
xTW8aCZB1xpu2ixAoVjWTiZpCB9pciWI+tqCJ34j+gyG6joIGjEAwXGcAswZibcd7gUHktEVkiZS
uFMI3cMvy4/QFC2muFbOIi2GHjR9BK8kgWY0ifTRGqzYxiGYjKH74PVlEOBMbQrnruxU4G1q0knl
ZcsDNpcteYrG2q3sUefSbRzPK1UiZtkCSXODfYZ0F5Ws7IfqJszqerxVU5Nr37RImPI6xLPff0WU
bSHVTwz9qo/mMAVcrFPxWpvh+JqWnYbzuVM43X1kat5V7SG92rl2ljaXoE9VB02qDJu1xKjtPqW4
8LED9coFIhmFKNPYVPmzfQbB/yKt8c9eW2rATLOiGBgnjxqZH1hBWZTLRY9hFwHhaNHNh2VFQugz
b1sWrsLaKcIvYZj77pXhVL63kZk5mD/EYCQpBKSicV+GJsZ8ipwqERiRxtYk/ymDlglMP24G/YFU
caj/toY55rbITJhOAqox16OK4E9DpNMrwSQYW4CCiugCakKcsyGsQEarDIbVJip17VZyIM1mD2gy
fLW6JjSWubTxY5lj7zSvZK/rPywrlt4id/ndgGlXIBMmspbrTUPS9Y2OiwxXjkmIxGNDZGG7IGmh
I2k2VF67NASbl4XRZMmT2ZjksxsSYeJCIkWvVx1Fxg6JfFRG69yG6LX2psyzVrE+WL8MgJuYliDD
ASSgPQZuCHWYzzws01ukeMYv3ZRZsir7cULomGlAv8PCby4dvVMSOrCnD8vYlqW9zPBtuCugY7Wz
KSrdfI1QmKUrPzK9fjtxEIe4DOVQbUIgzT+8VFj2Lhp9Bh4n10UIz5z1gXppY7mGzG98rRTs51Vp
l4G68iqHM1cTZ1V25YejPm7QOEa/VMkxZQ2JCFI+KLyW2I3Uab8lbIa7ZRNpihMvjt5mQwG4/iKL
Uh93HuER7bJWMTgEshHawFk0PbaefVXqYLbJJAF9nQs/1nHi9iLcxRUAp2UUtr68SusOoF+UpNbX
KSM34XEiA5GHkaZw+0RS0FlPW8P+xsIfP1aEAj0gDTaz2d/qpt8Q4hcsN0A3pgvFmvmn0e32h9OL
ZrimaJD+CHoiha5HHXX6IpS1O6zYg4faikBh8YrhxPgWI/52F3SwYBk5kdlrW4rohMGoISzd577s
E/0e3rEhHwUxHA96o7W3xmRQPFIaiRXXrEPFbQ8LIMekUwXlhUPgADA6z6i/VG2f5ctSaP6ffgyD
8nJssa5vg7QzYZjFhv5Di3Un2hKrk2tbNEHRq6UMA3GnLwN1KYIaxAC2U6DFMTtGf2MkdZreYBkL
jCvyT5xHN9aluyDT0nzCWVuP/px3otW87IOfXI2R7l+TbSOmm6qLi2IlnTLT1r6KrHKJIRobREA4
LOZAVUrrDmR3bKyyWop+puvZ/lpA/ut+hrTza9hkpYdCsYt7a81a4qlF6AlsplJLp3tgCI16bnSp
P/uAzbNviJ0y4zqXRFxcjHbMkk9klAWfujNac2l0GLS3rCW9uRG+rCDnjOHkGqtIS0ZnKa1BRE+5
MWQ/q742H9289MONbWgCGYSVG6wNCd+AZk28Z19Tj7Gi+iHU4Gl/zTOrCR6xACXR1iPGg7W75CgC
hcMyHwgW0224g6GdXhthYNXAFxtAnboOeWPlgdaPVw3mnHBVYHYrbiNM4fkjyTtYcbMg96cbuLph
9y1uK2q8qqr4SmZxn4tVRpvQZyKm4AMBUuLjbXsiUbbNyCz/oYF0d5dElXRXthYN6tKeeHjrwE90
uUaQk4WLIAD0dVGIYSr/NHT7R85MvXhRsee91oHrN7+GTBlIn3qkBOtEKzNjQdpYzSYBWxk+Y32Y
MR9dmOvBPauVlBelsKIBnB8HviW+S1LccAi2OoLcKG/CR7N26wRjdKcbTHbfHVf48vyGcPgs6h8y
w67iLwKyk01iDn6dibSNzhZrH1OP+ApKrAyAt4AvYJZMpP3smlip7EpChssvogj3zbKffBs7Dz78
unksNNLFwX4jaiYhKpsso39uA7r6L04byegh6XGm/7KgGPMKJWHs7GsR+ZhaQhiKSg9ayO7INpJF
kRrjdDm6vZasMbs59jYEfpKhGHB97jAa9SGpv7MzgqiDKQoe08Xg5ob91c5G3bhtBLXER7fLZPRl
4E53BMnXKifOY6qNDe3FuN+m0Wjh4EIa/KiwmowPY28V2orLT+ufdFtbELXZaHfYqsxav9Q1f1IY
hDpvoKrkWVeOBFn+VMUTNTlzDpeFCOVP16k+Kf8CahvF88EIinqJUZCMGRYJvb9oxh4/rOEnRnUr
xwaLnKoUz3wp7ZYXcxHrXaE9C5FpamvENeBKTWeEGxssnLfhXJkbu8xAyL4c2kG4i7rXU3ODDAXF
N0wdc7iLpJaZ33vXAtPYdCUp5LRz219VgAFpb0djSbXFy2xDfolN9CMLIZXZbloyGIw7OGapv9Vb
O3jRWl2X371Q4YKz3SpAHD108PPXfJ6oiGpaCllsmYXuiEmfcEpff6miUYGvKCOgJcYoxm9/N9P/
J7/9T2NmLP97Xtbuha56+3qgvZ3/xj+1t7bzD5Rxsw2CuhblLZ3D3r+0tw68rL9qCov/5eTKafx/
tLfmP+jd/tXU0fhB28bP/lt7C5EdTw68N8RNHHdpRn1Ge3ty1kQWTD2d/gR9H650Loi8KV9qtcGM
z3Avk0gDMBLN703nxtmG2tsvls1zor2TQgfFDQax5oYqKre/CYdvhrOHhCyaDoFeK0OTYo5bgYvC
PPjmAdz98+T6Vsh5eqCdh3GQJ9CzZS2w58P8m2HiXJtqLW/JOWDdXnv4ya6ykE2dDqAEDGWkLkIp
C442owV1YQT4wvHeXH38W/wd5eBYzW+BoOlvt5rLPa5McJzTu6FSwUJUTfkzRd53P2XI8cP0T8mi
+Vt2PdEk7LOvhAsEYzLiHnBIwTe1aLLqruihhlCGolwzZfzFwjAyUh3M6qHuhfPAVyhdEjmc3dBA
xg6ol7lxDW/DcJcerBU/DkJ/Qy6xfRn1/QBrWuO0Wsd6mM3pMcVStLn+22/CzF4RN8b4NKrAM5nd
M7sU9Tw1450dVOHerQh18vO43IAoUF89csEw7TTpSvS+mDgRK/hX/7eWtOPl7//3n8yCN5NodRzU
cPdSdS//sX9V/7HtkuL15WBRmf/qv4x7DhQ+3lhKNbOM052TF/65qLDA/IOeB5MeMR1H3vkn/72o
8BMPdN9s6ZvV3PSTWQz+Z1Ux/uGSU4r+ee6p02czPrOqHL3mqJ0Q9JH8zR/0kllaDt8/ZQ26NiD0
u5H00WfxW6v9KdBfn6kKH5Vv5mHQUGM5xKjIWuKxSr59zUUI4SmXlX+jtVX+zdLTaWU3bbkHxVo8
UrywH0ucOZeWIfTHOoZ88ubZvLPMnF4lPUEUrazDVKyoIh0Or5UBrRJ0ajvqFO3WyCB4iEE9fH4Q
Wj4ceBBwA1U8qs3Futfiq8dJi5ItxM8Pxzo3m/TMinlU3eROousHnYg9hBI02PCjSyE1G+9QEu90
ECoLrSjghswRe5qPQ/HzF0QXi9IeGco+SufDoSivM62bLt6lY9r9Ckpf2+iiAR/9+WFY/CnZIvCi
YHH0cFqgaWPQcUVDL9o1lVQdYEHW3nw8ynGbZ75xc//bmp8Oqz0f44MpiFm91Ixej3eUxaqdtKCJ
lJaeb8rQhIw05CsqLP7a6jp/Q/RXSUTIRCVAuMHn56JnWHP6BCVj9M68929fBXIS7VBTILGot3RX
sS+cVTd5+Rk50dFu4e/VUiblQllJEBnMP3/zXQVGK8LBMuMduPbfynO8BdTxe2pQpE6YcBA+vrnv
vF8e8olZG6xbhnNcCu645yRvujFoIFDEXYrvTMihPtPyeWfqezSlaQYy9XmTj+5cSMvHNUWT7gDT
hdshgLtfi/GVNCl15iU7uR56+OicZqku+mOGOrx7IoNA6Vap2IHaDgFuMHkuwkAaZ1aMk4eE8ciG
wOrTgeQts49WxXnXlsEDZ8WY5ri0SGS/3ahqiR8Q/n1JRulnH9PsqaKWwgMymHvH442GJVWDa3cX
TkkGq7cEL2T5Yv3JyUA1y/Xp5WMX4z7O3663U6/OcWD4qS12A5aXyym1CGWrMuvMKKfv899hPMQW
vNLIaY5WpxIjl030gNhVOEqAFdnwr8x6+E22UgAmLTJvx6m/t/xa/qn6prwNzR5o2lSOm89eLrK9
WfeFp2ZevY7mSuLkIMTiAqdnDOEn7rTfoZac8+2cTkgukH4jnUe+XtZ8Anl7T2fJJLhLXrAgbLt1
SPdzNXoQLT59KQejHF1KKaNQ5tYY71ozC5axCf4KFu85a8TJa8wnZX652HfYOBnnE9jbawG25uc6
vbid0IDdAqcen3PM8ehMLP/u4wt6f6iAV2sWqKMDPBxKL33llzSmdiPhxl8ocfchREjVfs9czC9n
vmPz8vPmEMFKMR9hkJcgp+TI5BwNNjWSooBXlTvR5HcDh8zLmqMK/u0RXCU5BZRdSdFRn2y4/3PY
meWMZ5RVxDk6FxIhM9BxGsod5FiNpCwI40T/ZWemxumd5OLoPXpsZHm3jzdwfjzXVQ2n3NXEjFXL
niakuK4nGYIcaNskuvz4wb1zL+kT8wrj8UO0c2wZ81Jrkv2UVTtPWoa/DuspB4LvdiEF0MnfY6fw
f49a5+7Q8kAR+njw02WZzQh7bn02UdKrPnqQUePZJcEk9Y5qAlG/aH/BzOCXTn/EcW49x7meGsuP
hzy5vex8bA4BfNZsHqV/9H6bGdS1OhJyFw0ORGk9j+5w4KfQfAznjJzzZClhKDYgnD+QcvI9Pbo6
TU+A6lZlu6N5bv6xVWLsK10Cm/70FbG/mSUSnOqhlhx9Bcg9GCeD/NDdBBP12haZ2IhORpcko4RP
Hw918rxmHDluNY5R2Hj847lZBllja07T7RpfyBXk+vxKDTj0J5/scdto/TM7uHceFrJpTl9sWBEz
HAtio7KtnDiQ3Q6BVXQpq6ClAg6YbqgG7+LjSzt5D+ZLw0/r/TXWcnw5XMCYevQAs67bsRsyXpSe
AwqLenEzOJ7aFxMajUVJ7OXaE5FzRkbxzjzhXrKqBAblJrZ1h0NPk5nFrTS6nQI4u6kxTz/TpZ32
H1/gkYzHC+YLfDPK0cSnqA7kLDC7nSX0H6QTDMh8k+BCaGUIVDiHfhqm6rP7yL9jss928BVR4Dr6
ABE2UhEXzJjKz7yVnVBrTeNmrYVjdGZv8O5MIVrR54iP1v7Yn+eaU9RbrdftgooCTGnRPJcObZnM
Nc5tQ94divUZO5H5V9N/+LgKVUJsg1y7m1Rf0oTQ9Sc91KerRNrFmWf213N18KXjxlEx4CyP05Y3
4WhWStPtccOY/Y7wM7J2KtdP95PmZlfoxyOi6QazuBgqj8J9lgShvSBRxHz1CPC4rZvMuG9iJzfP
LKDvzFbqqxynAu+fvKPDy690Snh8CHtSWUvQaqGygU0n4ZnP0nuj4P1FePtXKnj8PKdk0tqpZRQA
byFozm7YZGxD1x+/E++sZ5zrKZJQ3uFDdCwlhjrUdqPpqJ2p+NQmfAK3epPWl56R10+dlOmn1zPU
Lcjo9BkxZXAeObx3agzIXWv1aadSx1ymPCjqkhoAZ8M8Z9w/vTQmDY4FDgecDfjjcKgRunY55ba+
I2GWZYvcLJPOHFHW8UqrlRcCQB8gwH18P08XUbRPaKZ5Dek/OebRdI08QTKKEQU7uxuCcUfgnky2
WltA/J0sP6zWsm+L/i4PrKzcoQRyvDO/wOkixylvBmZQYaYufyxy7mIwahBYNGBSjX+l6BDdjkKT
WyERQECO1AYbCiZo+zPjnk5XlGmz38ZjW4gA5Ghr6MROyKe5DHcTs2xdZA26pjKMz3yjTkeZvw5U
NIxgdo0frwboAsbBpeW8CzOCAkbbJMIuKc8VoygXMjcOVh2PPTWeVmN+KQJEhIdzhwwuO+dBm7d1
zw27H7xBs9fSV45/HwVFAyCdYqm5GOrJIJUpaEz7SjRFWaLfQQohNmldiX4pDBp16ymcdLddmA3p
YfqSEOQu3cvOojBioRQAWOy6DQmWTTqTiWgMpysi3MPvmlsQH9CNlp1fZBXxDaum10oepBE1xSKs
q1quuiExZhG78mFpBWXqPDfpJMZlFQqkogXE0rsMGk+zRLQt3esiRJWVEymUVeUXIwEGudArWo2b
phdd+pJkvWo3FrEg4V3ctXFwm6WO/OPIxiDaIMi1+KYo/cq+NIuga++7PKrq1USiZLuwazfXL6xW
6DBW7U4+kRxFyJvwdT+68f0wDxYDHj3o1tKKyS7IXb+/SQxiJ3Xa49/b1musdUqlKvnqjk7CN4Ud
88uAR83cx5msktsYYNWIt3TynyXlpUfNpJCF2CZrAY+7eP+2U6bC7jHP6ky7GVIih3BGhCRwrMcx
DI37lEChGjy47/m3k91rajNbnl4sezT8VSwKP7ssC1kSijZ0/nRRe5WaFniqymiVkDTkgeQK7Pay
t9M536FRqb/BTzl8AfBl5KtKr9OnphVVTCKRR2a2tPlULa3OItgjCsLkpaJNTP4EGZDxsqWie6m1
UZauDEn806Ia8O8vRBbKn6Ey3YdW0TNfs53skxtauyVY/soOXvsWqcPSnyCUL5OWE8M2jMNRrCZX
q+wdHXVHbQhUVAa/hWSfuI4pWHi3wtJcdECIHbyffA/BacJy7yLS0HOn9teVN1nJstSC8qc7+fKn
25QVCN82y7uNLVWU3WcNZgZ8sEI3nwfKcvHr5AXKvNBIri+3eYiFeQ3LqvIA5rlxt5kGO3M2nkN3
6zKEnhFspDM3zP0g8xySC1IrmziDx/VwBTlEupdZazmatXDw19qLBNyeWhVtbekrghoADchJEW4r
szZrr12Ylu2iJwisex5Hg0TEQCkr2SToS5K1ZVqVupKBVktJ1qYzFNe+o+CS15rDdE97KZJr0smg
9juu1hq/VSjJkVmTiB5XO3A1DnoB6fcR34s6NFEQ6m6yddKw0l7cnsSYReUFYKtKk87aFg0TfBNS
nt17ugloaZYJhV+dSAM0NZe4Os1oA0SzbLZE6bbVJchZYhXH1EflPzUtWJSKNrx+xZcSuLnbk4e7
GDk1hWvV6dWdi56IjFNFk+NW4jDKEJlUpv8U5XmGhIL2Q1N8n4zeDX9PYPKjpxHuC5GpQ05qGDpJ
nQTJy2rKXIvqvT9Y8qXKa6d9yHjbxxut4pSzzch1bG9aCGhtuEjjIayaFeHz5e+EVGA7WRYp+Y0h
qdnk5Lnx1eRYI/kg6k8Uaj+HmHpbZuRkX7RdRcSZabyibSS83buNoHut3MohpHRgvoUOTOTGIV3M
keKP7IZi0xYmgDbq8QT8WHuof8a4SKym28pW7ifTfCykzVSaMznI8bptExCsC2fK0m8jW5RFQm39
quuqrXBjuaatCdCvm0ACh1G1h7ShNsFk2+gpxxK19EypRd9ACkdc36NMbVfVNPlQyuvbpIKU3SlP
u/C7stiHCWU7oNR/hqhBeJa4u7Qh5YmUQu1B1KV9CeGViKWwWPeINC8mw/o5xr1aZZ52Y82oOzgm
1cahorVtOwJ2rJHW02gN+Gy1sH9yrRZYc1pt/DaxvnaqvAl6Mnfwm0P0ndL0gg0tGU2GeTfZcbrq
oLaig8mudQdyK/8YXrOc0ALJUd7mhZ6yI47ite0W1c42xLMlHADk6Xhfe3BVyT2XmyEJ62uKHNFT
qNJsVQzjkzRMym2mDs6Ng/mVG+fFtqnTzeSLV/rmm1yF4YXdukjQgmVVD4akOwEm6cLorJrkFZeY
0WRBA0+VSOkiEM5kuXblnRJpMF20eWbn97aLZ2ep1YmhXbFOBt2Vm0d9cgFc0HKWbhP70OnHUBW/
hqmYhruRkFpnpWsNgLllqieFeh0blC9/smQ0+4cgK6MWhrs9UYWnSmKhftdi85W8LAG6Xq+cafo6
FlMIqVzXCKO+quFiNb/yctCbO70URbLSeaPTtYSpFFyR8k5AJBqI/EGTVuJtczVZ49ZIO3LZjdTg
yNZTMnI2ACGi8o+oyU0w0H/qLPwrMQZO0C1tfOc3IbbYXwbi6eCF8A87WrtSh0rgFoAOSUL0DQXz
P0ta6yJFDzKuMt4oh9Dm2CF4Ahxv7wIEGdynPtc6dcPXi5AycgLibKWZUbYH5x00a4pUvr3yYIV+
FzH8QUS6svwdEF2CU6jVCJMMcMiC7ixdMQcKKN9ZU5aA1hwbfUAinzNVAfo3gVy+NfWY01Kh23+K
NiRgUgmnJm6KHWm+VnmaPPNJR2SEgKUulpXWxVdxgyQfRriVJOh4fXJUEGbpd0PXWsESiI/NlXal
hpKrJZK1FgpRmt7zVbmpUVPxGfT5UK981RK01hKaCgilSAq54r6weRt9XBQcA6LqN2Sv0CDhuJsq
wl9G+mMDgSbuHYjDqSHuaEwMIom1OmsBi8fBuG3CKYhvmiHWFbmTjWENN0TjRhTHybtAo2s22NN8
8IVqqTcWMseidxvSp4m6bO2FyIdArih+GRFZn3XKB8wVjnNfN+QPLyPSph+qgJIPX2Y9G29jwbZt
VUIMsh+6wo+au6bOSZmYEvQ0UCbViIq7aWW5DypLsVo3SNFXtoOe7yIxlBFulVeqmWwd99q9sKoh
J+Bcr57ZFbh3cU6/lTgSckgWEOK6ZJ2zyX9ml6+Lq5pXkgO9aaXt7w5O3Y0Nv9+rsUnm5rTlY+HM
Ov8sgzZK/Cl0L+IGnGI71GbrLss+Du0tEOcG4iOEUCJsrWymaxp+US0sgpPjCw2FZLyBGAhqNPf6
OahX1q2rX9MiI5gz0GiRbBpWrj+o4dLkkn89+RLZsv0uG/z9/aIf5r0EOvIKlEWVaYBeIbabCDAd
Zo1jN0IjJbqugzVINb4LdRT2OdndhmSZ4NNSyeuhyKvfzrzRvOxJigF+n8QpDZchqhzyinlN1bYu
DWvcGfoQAXedCmvahnRxu60pehIBsG1jJRUpJcBVo9wquwxaLf6eeKJBLg+A/0sx6fBo65JwjK3f
hcHvJDFmFmtjKh5eG9JybqopeqFsUhcX2GzLAtp3ZpLNE7W4Gz4+Lp6c1ii4GbRyWFRRe1H6Ojxn
kBJACBvqyX0B0JS4KcKaxWgUxKDjDBdmO44Lu1PWmVFP6jd/R8XvyOaP5uNxC5VNPQjvsYv3Hp+x
y8YpknWaDN6qLgnV+fgCTw7h81A+gYuUnOFCH0sIKJ6jmm6nGAStJJ9c07Pd6NtUa8SE1Kshg/r6
4wFPTogMSNFkls6BVUFlcnhHvQjrlFOa8X4Q8Poi3zF+ZET4nCmbvDsKHVvwRxZarmNslF4PXTVY
Xrwna7aWF5pTueFtAPchPlPVe2+gufyLV45zIG2Rw8vpyRZB9dUmRNpY9aVJBsTaGtNm+/FNe29C
cKyG+UadEkPx0U2riJTGiyCTPdqV6CJAjrBwh5Schhwy1sdDvTchmA4OrVQKFfQgDi8ob0Y260ol
e0dvHtqcmHa7yAgasbsftHmfPh7s3eti3mFg592i/no4WFrGXoPiI9kXMrdvSa+uf01yIDdzNM8V
6t99UNSzZkTfrJWaf5U3IogiL/LSanOKk6S48JFt+lB+1wIv7r9+fE3vDkTxle4fywYMzMOBcjtJ
Coud+T4Mi5ajBpGS3y1o/O368+PMmoGZkYGBbdaZvb0gfMKhXWhpuhdl1j16ozu0q3KC5fvZkg6i
THpgAa8RfyBFOxxnqovQnIjX2xNr1q2i2DCxn/rxl89eDV1WD3urg/6Bp3Q0imzjka9pne0J7hxu
ciTYN8LN8jPCn9P5BpuUapE914Z4OkclxxwL2aCT3UUyea6DRXNJC7KgIVP/Mz/9eA6HOqpQ6TLv
/WocvZ2nOmNX64V/S3Pqk7xE9IAWWw8EYHMplbLt0QvkR6TH2JhadlWqeZc1PhhSMYP2TKn79LYh
M6D/yRxgtkHQOZwCfUBWk5E30b7qY0X+jDA58ts18VR5HaTfPzsTMDrz4QvQpsxpBkczwes9M+tE
EO21PNKbWziGUuxo734SvTLfuoNxji5qcrFTxGRc7FuTyKK+0NaGfNW8koxYQPIb6Uft51fxGWZI
1zxgzWP6Hd7GbGj9ZN6A7/3RhoBqZkpcAYw0kwsYcPGvT99GgIYzVoauK+CE+Zm+We9G7O9aFunx
PhGesfeMNoNzkQ3Vn4+HOZ0alIuRluFPhwB4ggeh+KkHDbvVvYzy9MeU9PXG6UrO+oi5++X/31hz
UfjNJaV+7ms+ZLQ9GMPpHm2pTZiSrtZUW6Izj+p0EZ/Lyg5L0mzvZwNxOBSRoWn4X5ydV4/bRrj3
PxEB9nIrUdLu2kvHdmzH54ZIYpu9D+unf3+zBzivRREiFOTCKUBGM5zylH+JpikJRGGEXykMaGf6
q86jzRZEM2SXjjYV3+mmGVHYtWG2SZEGQ5Z0zgmvOa//BK0qhV2WLejV3l+/zUnxqeSdAS5lfVmo
IdKTVm8QRYwjFYFp6o5CgyV9fxQZi1yV5tEWpy4PoED+DaHe9dLpst4Ppy8NwiGZSAaBkEirXgue
jupW73t3TN+nSqwEGHBMVD+0wg13fsLGpkRaDHCba8iW9Vqa3MJ9ujLnJg2A1A8jKdsSJse+Sqtv
WoSAjX9/wnIv3EwYDR7Z9SBAW6v2mZFZjzHQ+sDsDXx4JfG3tmuBoWCWvthpL95FZadjw0rH9/7I
Gx/UlXqyQPhc2pBr2dIEewYvhyocpHOe+16jJad+1OedXbo1ChpOYNrAMiFDsbpJLHfK1KIRaZCA
ffxmqymmEfzLJNo53vJiX68jWrK2XEZanuuNE1LqCJGAQJfJGJfPtjDrzzgeh9Atybpq6r/ezoBb
24QAirOHwiwQyNVLA3N+XKJRSYK6A3gL/xf/iU7xXoTjaZ/vfym56W/mxiUMnwgg/03WU5ZL2mA0
kQRZ1PVnzkQEhvS1HnT1a5U6A54Qw17Db3N28oMRVdkSVXp9Dkeq8XmiJGlgDZp5LsgkXxwFObrW
cLqd23LrBNDNJIBHt4k4bhXrtIkAtzFxj/WJyD/bUiK6EUrxMgrsiVGPSuE1h7WHL7MznO4v7OYs
4RPIiVIOcVYR3URZHLG6MA0mze6wBREpzIFuwXZjNkKx1x3f3KIuimYW2xObhdWzEMcFRGHGCCBv
asewNmo/XnD9KbEcfGeri/n9/uw2t81v48m79rcXDwYShS3qXgFuASbd+Pxn1CuQ75Huf6FxVbzX
srzYQXRsrSjaW6AIdTq4iDtdj2mUSM95iqxshiGOYGnsjqh+9+X3MEZhbefuXHO+iMKwj/httNXW
oexEdyvV00Bru9r0pxIHNpp/4R9pn06XMi1jeooUgmfh9s6hc4zyG/SRvcjiTQt+fT5pJxMnaRI9
ua7zeCG2pGPi8BKPEPn9EmXzH0iqU08SjkHFdqgi3FhKm6YhLaxq/NhaevhHn9TRU1Hjmj616oIc
YmnVO1f81g7QDaIQIEpIo3mrO8p1u9EOUzUNZq2PT1mVYvVeahkFYnAMfXYZS+cfHvt6p0qzuQmg
PQJqIzF31+AWoAlh2Pc0wnuLXk9VGl8hwKmnJreVnbtj63UhHyPKkjB7EJbX261xFTzBBXeHMdEc
GsIy9VHRUc/3D9LWDSXdKFz4koQma7yAqDp0NPo5DSqAM4Ea293nPB6697o5Fp8WJHLeGaEpnjS0
pHcglpsraYFJBBFMyctbHWGzzdS6w90ryDzp8t0tzQmtBAM7Z/zT709yK/ICUKLDQZXUozWYmges
TwjDs2CZ2p+Fx1YVKCv+xFRZ/07tb77EsTt/r9yq+EnPs9vBCG6eIRSjdChkALqtG7FFPI/5L2EW
tOQEF0UpsAlGE8uLj/pUt58RFhDfHHTU6NqP2o+psL7P5WCea7c3PreqQvc3xnp65wbd+vBSzBOM
iHS9WeMz8U5sKR0TIuG+SfG01TQsT+tF/K2P80CpLi//h65C90lBvWxnQTaHBrHF24sWpLWOzrCf
H7xKBQ7nVEijHOPUwfK0SumT4TyqjqWP4C2NX03F+dzPC8/rd47W1t2B5R+C0lDugKKvtp5ihDHJ
QJcGaGRrHxqgFV/gGaWv2qREfqfG+EcgSTHvRFVbbyRYfjgsJNjyTF8faK9JJ6pvdRrkpYnkoYVq
imxexcqHgUr5s1Fqys7h3jpiJrVkcinCfltfvcrRHKPwkC1p0Bqa1B8p+srz80k64zpJnu9FO1vL
Cu+bpE0C4Ik8ric4LCjaubnHkxW3LuOMzT9dFoHb8eIkPo/j6P3CYsL5ev9wby4rrElKpfQF0IW+
HhXWTG8nkCWDfpjopy5RXtAyp+d6kUTJ/mz0Wvfl/pBb60pmilYzSZF0m7wechJpNacwQYMeE+YP
ThxNs1+30RADRTezj/9hMIRwwW0DKCVtux4sidC/mfFxDlAhyr9aPejAM3oU+T9o8NNAvz/YLWqV
sIPB0JBH+Bo83mo1J6/sGpjuAL0q8hglzUZ68WN0oiO7HG0tOg65qX1EZKT0nVSP/XlxaP9EnVOh
LBXvNWHk3NbRB6A8XghQUxQbVjtKlql6Jykyeq999j0shAiyKqY4SbzjBhD9mw99jywEGjJL/d5y
aQLsPB23DCq5INxVEHJ5qbjDr5e/gUbUWAo/oc068+hpnTq9XwYLb74mWT7UrqckR2AnfwhNmO+V
xNEOaoxBJgL8yG3c/zhb9yYIafpApGQUauVJ+C3oRU46boyozYIU9Rt0RVgKFBaj5l1fu/MZMzzv
X3Mq8te6quy9fSG/+/pLSHYwWAndAKS92hdd28/4MWd5UBagUw/cWuZfwk37vxRhpdhFzl13MYYe
Ld9lrAU2zGUzITaGoJi3c6lt3TJkU1QxYIKwUVd7Ih2LPMuWPgu0fgbel7T0l45m0tGCXvC97s8i
i8JfipKry07stzWyQ4NOJ83hRl03FgTzKhXuM4nx0ZxDVJeqtPsW5qe8B5pwQK6mOvaWmPdK5lv3
jfRQ4tGwuHHWfiXmhJKPOSq8HFaVv9emZjzisN58wi3Z2ck7tuYIl5MtJn2GUOi93mMKivAJUA7a
DYDbz+EkkIajFP0M7ld5hwjf17Qc1J113Z7e/x9zFel2iOcNGKxmgUpl7N04R5/AEpTvwqounu+f
oK23gqolPWuHHh4k3OvZVUD8GhW0QRBWDco6o57Ny6Up+947IhkR9YcR9/adaGdzTEiJeBNDegMS
fz0mmlDQk+Y6C8aSdvzBFDheHjjhMKcywztVg7P37G/dEwSUMrhy2THrGu2kJD0mpHoWTAm4tbDA
ePSol2HzpOuZ/W50EjxEMYvpfQUxzJ2LYnP/EFFRVpHR9lqAJR5Abw34/QZK1L4g1hbY2PFi29F/
VJIQQ79ir86xmSijG/F/I67Wt0RHXXOnNAtKHfysVDv3OxxnTwDKW1xAxeAvTvm90CfvoothuSRx
/6A08VuujiMFLUCoFQAeZSr328VMzRYwbM220ovSuiSeWh+QLBt2yo2bn9XGQvANlUDV8XqUfIkN
HJa7LIjxKDlb1Pbxy7VdBM6G+P0AZP08iNmtD8oM9vb+udk8ob8NLb/6bxO00eRKwDfRzKA7rBw8
O4+/NC6Yx4PqSBDx/dG2Mt839QF5aAAQrL5olHRDa3Z5HszKEjoHdxiIrOpmnPaqG1vTkmJBNBtA
KThrCXddUJDXEpmYubVWHVLbmvBktLSCgkKrgom/P6/N4YjGJdkPe4F156nW6yVJI5edatNxOCRl
3nwDBNv9Uuywz3eeya1FJLeTrWnZqVm78+RTGivlonDV4XXld+D1UdeZ4p09uTkll9uNXU/7ZE2W
hxnQVZGX5IGgp6EezRhs7MUoY/F57Bz3QYOet3NGKAgjHg4TAh+rIETp6JJ7fZsHfWVkn4Up5u8t
Ok9/Ic9iuseOEsJ/qDKRsKERoUH8IVddBRthqZUoXCx5YDmKQ4xf1JfBE2ARc6DpeEHP5h9N2M1P
D28U5LdRMJYFeCxKVyddWIihGiXBlrkY4XjA8janeQg+7eAqnb6TX2xFuBBc35Jxl0d/7SfCjR3a
rU71p81LeBuD3b0kuCA/N3M5X+yo1dHHD4v3Kciz+mC1auMrZuegpdiVO7tp46n0aNuwk/CmwH1g
NW+7Q3CRGzQP0sGc6mc0WEEUhoUKVrRNFuNPgR3z/9xf6o33Ct0hWZ6H1cW2khv8t5utLSEsDMtI
TEed9R8NJ6YnOAPqqVAH4wOUr/AMAN4Zdm6CjcNJ2VLyVTmbKgS261G7GFXPflL5wOUyK34bOwKM
5Ki72en+9LZqT9xwcJkp8ki5nVVsBQnRUaqyLYKpnTEi1FqPBpytV/mXRVSky0D606d0QDdwsNIT
YUPhIwQIuxr1ldcw75onu5yUP+7/qq3vLLtmSKeRtQMxvZ7+0nphQwZdBICftJNohiQ/KFrVXCDS
qM+QUevv9wfcChI84lmKfyaJ9A0ZUw9HMRQL9xQRUHgUpfCOS63PMB3UUbIq1GNGA7iHAgMqVmXF
/lSVrNyZ9tZe46ok9KQfwyOwetfoLwEP8jjWlFWXP5Nm+dtV8vlJMQfnM9q59pnttqe3sJFBI54l
u/WoYUOfXy31lOWmMtJ1DtzCmD/1kWov72rK9+htU1PwESr6ltGSmkH69NF8QOXKWL7eX/ytr004
SCkbXiFN/dUdWo8QS6yJUz1pc2sf6rE0Ld8iPfzptOUg3nkLfgE7qfLWUksbcPI0QE03WlZta8R2
Ztp50Cn58EVPF+W5UFPz1ZmH2kcpTnmKoQOe7090c1DK9ZSaaTyjo3S9rafJmo1WREXg6EN1gsCl
XNQ5gWecq80TxAXxHXFmsbOp3piDq8ycUianSKJ2oIzKu+a3GwxdwDAXilUEBpKp3yj2Jke1dcav
7VKNFxUZ26ObzCeg+8sBzffIt1F2OtLSqZ+1RWBc01bmpaoh791fjM2b581Hif0n9YhWN09YIU64
GGoRlC4UgkERng8sb0yQGlfao6LB+woNWEJDMke+qXc0Qcv5AAM0PFbN3FL+jdOdd3VrJ5KWkEkT
QiBIs/pJ+IrXox43RUCb2RkP0wAVldXpJQkxUVtemWEutZ2F2DqBsu0gs2n+XNcrNFHFIWZeRaDg
Qnu22kZ/9oDMPEPhb86TBWbAcxX7OBRTGB3g7s17G2RrW1o8pzTnCSduUrI8GVFApOsc2CZiE/7Y
06c7DIYBjQA8+3Lx5th6ZXMdGxieaNlQ+LYhXx64VHC6U7LmJe3a+Vc8AZo6TK1b/QhFVENa0sf8
x/1NI/fq9V7m1MkMR3YbcYJdvcYIBLUmUspJ0Nfoa+O9JbQvRo6O7s5JvQ1bYfrKfiY3I0XOdQci
Syf0VGRvTTRU7Wb+0eIRrPvqRcuxlPv58KxgCgISlNuOwVbbrll6D7qCDZg3N+3Ib7BfXC5mlDTj
w2EF64agFNKnMnhc4zaMuizMEj3vAIneBj5ZhXg99fCdUeQztfpIWH6C6qFrSFBxUyLSjY7ZUl6g
AV4lwL/c2vWBkST9oUyM+GuhlAUMug6wyqFRvWz4+/5y3h4oXjMcqmVqQ3i8xm+4xBVAw5IsAGnl
/OHBXFpOpT6o0V+1gnnE0YZ6/G+nOAlPixBddxoxD32YrY6CCjVIiS/VJARY/sjfbl286TQtUcYs
cJIZ46PMRuu9A+GVcWK0GcRTgz751OT69/uTv73CeNAAH0gQNWdkHTo5mCtUhCqkde2kh0d00Zbo
NOGEMF+sguF9xOfrxxGhDArS1STn4rOvkQ8lspA1lgzkyWa+/KAcuBydwRouZm4070nMk78aDNd3
PvPGTAG/06Cj0SLFsFZhg6JEdt33FD1tc0TeOyF8RxMkL6FdGpOXQIXKVXcnbNi4F2Q8SqSI4j8Y
0dX9k8Z5XGQLJZZFhY7t98XgZE95YzTGwS2U/s+Hv6Vsakg0JRfejV1LQzWgCt2C5NIeDajCJfym
xZ2UL24nxoBqu1B2ju7G/OhAonVoWlyvgLuud20FlMKuvTAPNF2o9vMiVKwyBO2X+it6D+3Dz61D
QgVWHKEOyq3rDv9ipj1GPEYZYCpS+SoaCwE2CtDTKGVdTLoUXx5eT4ryOKIjS0ajZo2TQzItK103
hwmb2vnTIjDULXAP/1liWTkdBVzWvavw9mlFG0qKgUh0Fybpq4hPyWMtTZa+DCBW6IpfT+GHEOEO
LG3m/Mkaeu+dlyOlvLNLN15JygNcwFQkqImsezHUKmLAs0sZcAHpXxQIc/80TTw/31/NzVGQwUII
FCT9jaqS1kZmnwLPD6qpqk6x0eG5pox7YeLGKWftoO6wfhKOt9qRqLeWjdlMFdAM8uGzmYA3Oozo
++vnRXdj/dzps5btHIPbQcG/wghEV4nEBC7K9TEw4ghjls4rg1gk1icnXszPBqIDP5c4tD7nVW/v
+YreriUMJTI+QKIS5r6mKaWl1KNVjSrobVs59TX0cOx5lJ0+yta0kG+l6k6XDu3A1W4sI9NMY9tl
lMKBmajnsMCLKoR921IqXnTj/OgOYVYSxgEERAYcq2+XzqEjXFQCAlsZjddYQMY0qnnnGbg9Yvz/
Tfn6kFcBPVevv5VQFLpsbdYEmOumL2W45KcwGgbe2UIHbotd319h5IZ7Fna3N6UcltIJgrgwY9a9
1joEqzkZXh0goDJ8sKJUe6E1jiAADnGZ4j+8kMCM0IkyQMMADFktZNKTw+lR3AStPfzb1wUGEtHj
OjcoSbLz5EnDXu5mdzRQw2dvGNsg7ZvSOFD6bv6aOyp/p/uT2diFhNYekqPgTnm4V4drDkszyilo
BboOnWyonegF34Bfel6XwaTUe1Dv2+G4ganh46AOsOZGQm+uTEQ3smUM4ir6PjWug/1l99G2Bvco
8nmPBHgb+77d928xGHXhtd5bIZpSRdtiCrRKscGrhWqN+yAuJCeeb+99ORQxToT4hDQnrKfGvTb8
7WHgsoQ+RW+Ph5WKzvVhcEug/WXWzJxwBKDxePomtOVrBJ7q2FjjByydmvODX5NHDaijxLlQYCAx
ux6xt7AhNBpPeY3xS/PbyTwpmJjWcenyvi3aoxHD22gOxw6UA+u7usE0tYODVmvKa5Lr6hMJmoCC
lojliQdfeitwP+yMeHPOKTgT8L0lgjrNptWKJlOvVnlDxomU22L7+MEq4hCFuvOjVePJ2jkbN+8A
o/Fuy6SJyRFLX68mTVgDFIVkzwxzhf9dr3w0+3kPcLg1J6mVL22JpRKp3MS/5SbT2EYGt0ASjNOC
vIc7a75buMqLgj/ro0ECE5LUN867FMZfPzl5bKUlWslp0FS404PkyU+zNuo7LXT5Ea4yTkZBaFPm
cwQ+NxRVbvtwsNBiCnrKK39WAEbRcE1SiomiiMLyn7FMMjU/dCixRO96I5yqA67PurenbLe1sMSx
NLtYPmT6VgsbKyo+VBOYekqOIbaBelN1PjIP1vCaenb/HzYL8EziWe5Ryory1/z2Gb1usHrHGsjm
S4DWuqpWiS+qUoid12drVrwIEkBHJEZL4nqcES/OGZwNgJrcSVHf7RP3R+LqeGGEKNf8p8HAjlCA
I7Vb46exp9RgdDAYINCBqoGXRthBzu2npSjmPY3a2+PGJeLp3JbQCoFcrg63p0ZTEUcU3Ie5Nk8J
Yh44Gizeo12rt7Xj6QYOKN+EVYQyoucj7FGhB1o0HowuqxUJEhRG+i/U9OSDbhfpw6eOr8VzR5+M
CgimtNdfrMDWaqE+VgR0KyQPaHRK5SyKCg2wR29/ECuUyCCRcLVClrkeaEhLXLNaapdtLoYGrRqt
UA7INlWz72DGGB2aRtY57g9688ixnpwxvheJKtNcnTJ7IUtNcOoKIkyfgkRV1LOCxhbKL23xtNTd
d72LjZ0o8yaKoAlIyi+vMSrVN22ylBZJmoD8Dcx0Sk6irc3vldeMn3g5Ul8JUX7cmeTtoWNHSk8R
Gq4goNfWA7VbedM00qDIJmofvlc53b+KGs1/tsqMOsz9Fb2dHb0QOjAYMxHTkjNef8amUk0c+Sg0
FJOiVEddb9XaH+tZadDgcWIkqayi2fPguP2MyBeAiJEwb/KstYBG6pm5bePKE3h4lr2g3YxEWD6b
4pNO+HgQ6RQhhtYn2s5bcXvmTbRyOe80+oiQ1uAnVMzwYRxoO3jjAibVS4FnTk77cFgEOxMGGbmW
7Kyu1XHtEjjegj9mkDnLT2HEya+8LPuvrlnis23QQv98/wuutgs9YlI6aUsOChjG+frEL6AhO0Wv
plfu1PCoyf6di7KSHwtnT2V7tYByKHYkpqAQ27li1kLRKuAptca777VEnf1zm1Q2FdUl2Ym7tkah
ESMNqGXpa/2ZxIJOVCnm6VU1O+olvD+n1DTynY3/5kn1W+QgJyMPNFVisCmQQVdvqBWOU1vF1vwq
+TzZ0dDSRj+VXouUY9JwVnzcPJ3p6DTO/CsSel0dgLrY7yOSQyPAKi/8rkWV86lSRTOdurIw9IMt
8qnCpa5LlBNzUBWceRE7OXQFcNjnUUVi7MWsUkW84t3toGE0Fk1+pvtsjhd9Nqr4rOZhYX/o27EZ
fN2MvZ+eU5gz7ZeR1O8wm04UvU9tp4tfs9rtypNX4913jNRWZaVMkrcnFdjN/Fx6TfEly2JnOYRt
bUyP7fG3tQPKT9RPhYsjtbqHF12rEWly1demL7vnMK+9k1bkaK3hQIyqWqM/RgiS41E0B95DS4Zc
f12V0bAhNJVi1F6NsTGPmlFbJwluPPSLke7tCy681bZwNZ1wh1ebJvE65KEzMdi4g2qvaibEoY9A
PSxdtPd6ygVajwJonG4jWxBx2dUCmg7qdFk7Ga9YmCgoLLZTeB6dTjtFWqYc9bn/hXmvXZ3nAQrd
/fti43ixkDLAcgAv3bT9DWUcimTKp1cMUQu/VMroo6rnzs4OWV3xfDHKmmCuKNzRDKEUef2uGOhn
2hPCJ68obf1pJ4hoTa56aMr4Z4SsDP6re5nN7bRMnZNHi1ACKGjhXg+olP1ot1ibv6bIBj5hCPtl
Nus9StzmIG+CHhRJZFh3PYhXdb1I7UZ/jQQQ/j7S4jP3xeLf/0K3Nzq1cZ0KLhUmj07aKmoUeS0M
BbTFKyCIsDoP9dJJu/CB+jhqtLtswo1PRRENUjzqwwBz15NyHNGEcziYr1Psad97lAufDWjxLyAW
otcGav55yuZ05y3emCN4WIaFugLIai3XpVhaNyPUZ76SFCs/TNz5vixjAsEL/5TmsSicvQiom9Nm
StceOlWrdpE1zlrSpq75ikgY2uaKlfnYzcIuQwLQD2nK7ZywVUz1v+PJBpzUUqAuInfRb9lZVthj
FFKQeU3DbPSn0CqOztShIVkN/QFpyenj/f1y+wFlRPzm90Hrkcbj9XhJlUAcRCvjlVjYGY7hbNTi
2VHcsn3WvM5p3nXwdADr50Vm7cSqt/eYZdBcg9OAHYYszFwPLVRCvHHRrNcESdJjOKnhPwChAUuB
k7pMbTR/MmEzHidt2BMR21hkiSoFmksFAJaocT1ySkc7ml20guinjn6dhgJBSfx/QZtiQ15O9sMf
laoJN7VFI0K+DqtNBCG7qSHCUu1yovIAhTy7ZEsSH40kzwbsb+fh1/2venvXMB6a5yTCAGhJBa4n
OHtLbOaJUF5ZffMgRIkuiNvstR/WEE82K8NAoZITo+9xo1M0LWbmZLbyailWUJrZ4ndD/fdoqb8s
YUQHNxGfk9jtfEedP4ya9eSm07SzieT+vH4M+QlQVzikzJZ773qm4MYBfBLZBL1p97FvT6E9fs4q
kgGkIz1XoAeLrkBxQds7Dn/2moZqpKMiprhz796eI7I7GjHkXKS1dNGvf8di6k2cJVkUeE3oHea2
rzX69F39N8agy6FOYS6a8dTsFVlupy8dD0m+qFSSFK3l9QfHm2iUFklQ2bP9BDmgm09mXdTqoYt1
e0bdUrX/NvTZsvDgNsSXUmvMn4/uNVoZFFYN2YjisV4dY8dpVScZgafFiEy9dpmWnqyyGXd29O2R
pZYkS//YLLHh1hirdHLCLAcvHJSKrh7GdHyhd+QevEF5AUewVyu4PT+MRn0MOAQGOkSN11+Ty0o0
aSSKACud8ntmlObJ9dLx6f7KvWUj15tXDsPiIZKHyte67h6jJW4uulIFSeoutn5oWL3s0LYURi99
ryU/q9JUF98rxxr5UQVR9PElQhFj9N0StUq7VgfnaBc4Jn1G5s37EdEl0Q6aB/wYw261qfxZ8yLj
mRvHSXe4G1tLRLWZ15e2gWwdXC9RkfYOPuJeEaRabx9p/uPIXaHwe3+Jbp96AE7SSRHCEXjjm2Ll
hEPN7IVl4OBXhq+na/tjmNvHGhj0+f5QNxOiqAd6CxgvISep3So+68PFrksnrAKheclxHGLl6CIU
u9NMvbknGIWzwp4iB6L/t7qvqjDtSy0faw5skZyb1iCUaGdbOYQhZjsHwPDDubf1eGerbUxO6lkQ
L0HXZpqrDW0YY26jZNIEwhbLsVN6WLemNp0eXkLyK/Jh/HGpWq5LlnkxJdmMCUIwhtpwFJ2ISDvr
xL8/ys2eQKRO3rJ0AnlP8U253nmou1tJk4zMBQngp2W209ec0Man8rPXdLwdCoGkt1gTni60t9Wy
TQtWMIO31MEydval603HHyIb2qISP/yAEABBPYGeQfVOIuCuZ0UlJjNQ922CXpv0b3ybDBUUrAdP
aTNPyaEZ+xDZm0V/NL6Vw+LfhW3kG5JwNUNVpKUe120TpLoBoU7MKTLu4fI9zOLi7BW58iBbCVYn
AwJaIJQm17opnieikZWIsglUN6+fXFDalzjLxKnPnAfbfm9DsZgS+0nHmKrh9ZJOltabeasxVKLV
T2qKVGeXmP0pozb0LkXK9eP9jXl7yNBUIRiickeGh/3L9XimU6eeEhpNADzZPlWFVZ4LTXkQZPq/
s6JCyBEA8k8J5XoUq+nNJB+8JkCCVPUjVysO+WgvZ0uf6524dXNClCFpk2FjC5nteihHy+xRLG4T
LJYW/g3SavyjE/Oyc8ffXoks22+jrD4TLS+8E5BeCqCJWMfEdsR0NFK9xRcDXOsPxRr/7e0h/fIf
Phaq9PKu4pOtE7vGKS0NYncbLJEbvYxScd3A0OLxFWS7A2Ihj0RjYW3jbJkiVOLWboMeaV+Ocoqd
SpzMD9+IRCQS2iylx6Adrt7iEDH+pnXZ6F2YZkcT+djAbaLpxcGe4I/7y7ZxI+IkTgNN8o55IlZ7
HOBiBHFtaYJo8KLPebuoz7MWv4vmZNh5sjZHoqYAHFZib9el3ISynVUKp0G9U+19t3OTgxan7nFO
6C/cn9TGPpeeWNy7oGUkfPt6nxPGCGMo0jYQU6Qci1ovz3pkfPoPg1CJlNUEuq/rCLZQ7d7u4rIN
NJnZi2IZD2LW9g7TTZz8thMIfSVbhCLk6j5vB3T2635gw3FSn5sanf9mxsKEYK15jopyz3166yvp
Eigjo1h8cuXh/q1e4SRUtbx+ZlZJOKXEgXOvnEslER/6war6nT2x9aFADoJGkyIiFOyuRzOgmobF
vLTQv436kkQq5sMW3j/3v9T2nP5vlDU2LPSgpqGx2gZdkrQ+Zf7y2KR401Rx9PP+SFvzoYNAEENg
ZoABuJ4PHESxUJhsg1ZJhud0XMxj1E3h6T+MQobIR2L73UCeI72sECL02qBG2s5vtflfrcBV4j8M
IsVy6IYQsa8j9aRtRiUasy4I9Rhn4VGMl3i2Hg/SCZ55+fg4IARvsL8oD7pe71ZdAGDC/R/NGCzv
2cSoU7/8h9lAgJUcN97ydVKLFZWwl7DoUIptl+XgZZNqH9qybPakUzd3ALDaN04ZzRC5F387P8Kz
BISuhGUr5tknNXAOGJQ9nM9yZ0vIAiB7xLF4865HyXtrSgYTaTm8roxTWHeYRzlAMR5eNHI0KaqD
FBU8Bn01ygA22mptBOzyQTumaaL4Rt0/fsMRjIAnke568s/VKNGQ2liIWrAGsKL4Q08S9V+YcMbH
aBHZ88Ql9Pf9Wcl46ipJp6zEfOjzUe6iqr56XN1yqJzJBYy9OLXaP1WxaJTPYzz3y2s4zlXzWk5h
aJ8TB7fuJxrRIno4RKdySCXYIEaSUu2rCY8FSz6ZQx1kbUeJNo4i7Wed4yp5hB2m/IXAUL93A96+
ImQ9jCj1ktkz64DC9FK8smaTY0YE0x/LUjGLMziG5WJYmKEcHL0o9srBt2NK3SsJ2qZyQ6S0Oglq
D1E0BSYXRLM6xr6n5o39LV+MIfqimK1i/F1nabRTxJD/z+tvez2m/E2/nb6oG4eJmq8IRK/q7zOK
Y74dF+KvOSMGvb+Nbg+6vE646um4S2vm1Vd03aUzFTQeAxhbij+1oKjzJqp3HsitRWSrouVOrYya
z2pCyaCJQe2aPpiN7Gthdv0BC633/aI/92m1F9xurR60R2IzJLQc5DyvV6+qtCWjpNsHGM11LwiK
/QOyeb64C8bk9xfvZiR5e7Gj4SDQ1uKJuR5JMaj81WISgVvVip+iFgohyegOyTK3O0PdfCfuLV5k
0NIm4cwN96KYmyqx8XkOwhLVryz1ej8V9d4B25gQUSAAcGBWEj29upC7Zhq0BGMzlE+SRj9EIvkx
ZWGB4bmF/fjDi0d13AawwFmm0bnaEyaO2c3o6gMgJLuCpV7DVcUCydPqY4Nz5d7Ubu7LN0Q96Diy
EXl/rHYFcZPVdoU5Bro78gz0QA3LI24ZdvuEG5lF23ju8NGiVTd8bUj5+p1A5HZpCUSlGifvEMWu
G+zojHsHn1gN7DxPTgOllmOnhf1lXKw9vYWbzJUKMRsToh5nm77rKtgG3LTEzVgYoHwxGcWLriI7
cdMz1sxmoOet809uhMmj3U8aZtzNvElS+pnU+fosuNHU0MltnaB34UZc6ABF1gVNdg0b30GZ95SX
bs8DVVfkl9k7dMvogV4PN439kEWiciE3D+pRxJp9UPXd2/H2o0nTE5rwcOQ4e+u0RTHQN/OMdAny
GGq537qC3emIzi1xfkQ4bOeQy+N1de8jDEvfimYclAJJ1r2eVK2l0qBhNgKsyE0/roA82bPbnnVr
UnGVbvRj1yf0kykCP3WNvvcW3Owb+Hlv+tk0A7ll1vI2dgyGo+idJUDkrY3O7tgyRGd0In9Hm6u1
MBbFkRLbSfxmzvcvg5vTydCARsCmUHsmjTKuZ25qMf6aYaWhUu7W9TkdjFg7e3Uc6ydO6jD5PLuW
e7TiKV9OtdKZD4rtSMQUSDpWH9y1dIZZJYyNTRRVaYMZpAvuc1bmuX9oMbFUPHbaZ7xY95osN58a
2BmYHHIF/qITurppRV94ybLYFhwppX3SlTCzn63KymlT8kaesjLBuG9sHKARptBxPjPJlI3T/VW/
OUTyR0hTccnWcgiNr1ddASVRzHlmUWBAeIcrKX9ZSkvf6S3cHCIoAMhHk69QY9WBZV6PUnT14g4u
4mhjrFUv4+xkfk3d3++tXRv6zaFkuxXoPJestzpAdEpIWjQ3DCxPmPNZ4CFTHCOsB5ej2aMHe3h0
/ZAUpkrNX4TBlJCvZ+YYjVNMg3CCyaujgx0htdwkSb2T9N0ET1LcjmQPZClVlBtp7Fr3aDZlrhMM
1Ok+OG6r/+sAZHmuR7zJvaJU/+f+rG4XkU1BtgzukoXkw13PKh8UYxG96wXx7GbQUJBDONLQzT/a
yK49euPxOlF0l916yeVfe5G0upVj89mFAVz6EpV1ZW59pW7rk9qZFnahWPwClVTcQj9pSmzniN+b
y876bsyX5hMdTyn7Lps31/NNa8uln8KmqdB8f6q0vveTonJPg9PPH+8v7Rt3/OqGN4h+qVnzOtN2
BhN9PZZt5JJtMWYf2lBrxCHG/7i+pHx440OmNn17shMuXB87RTxTWiIFcVbbtjUv9TDPyhM3Yk4u
YEUdTIxR+oOmRpzOX9B4KduzkiZjeNBLYWfv2sVoB99NPOtX2zVWdaisQZsxks2LYTjYTY0IdZx5
Rv+1nROTURBEb/20z3vhz3laIdA0c5rMQxa10CpheZXhn5lphuOTmlVudGi5UJTDqNndZaZAHR6R
FTKNS2aK6YNWCHv8GHp2GD6nPXC599qoNO2rFjVt63dejZ7GVCam8VzqVpXiMmqKAgBdbhbf4LfN
y7k123A6zukyFX/2DuTcSxupUXRKddEtvmqRFx3c3J7+Rt+lTI+qwYE4JUWBQGCdQtw9uUU0uYfR
XYzmY9bpAzbPrW0pT6gKh8ORczZGZ9ZVNU9LhlzPx76kddcdtHkevbOaOP+PsvNokhvZsvRfaas9
3kCLtn5vgVApmIlgUhW5gZEsFrTW+PXzec7rbgYQFpjcVVmS9HSHi3vPPefcpv4Sdgm23W5KNqZh
IVJVre7V0lB97fhe/ae4r+3s26h2XXaWohocOCiDxP84VnRIo6m8P4b+g61FeXf2R1WeXhytaCY4
KZES3M9DrZRuiT1VeYLgZBD/Enma7yHO2sXd7U23vj/AdsHy4G1TmCSWudxzcE8bOgVmiUe4qX0b
qmr+HGo0WdBKOztKcplvRILrt5zslQIXPRepzeABejlePiozRkx96RVDajwqvNj93sfe/Avgc/gw
UKl9gnrV/2pGZdxInNcRDMUnUjLah/NaIau4HNrX9GbqJXH/m6m6p9NR8bGWMec95J1E2x29yR0D
zDnu/7y9xOuHFOic6eK4xdbRlro6LCKimj5IsSdV8UBb5GnQ3dCuzHwjiVh/SgoPuLniYE8hjwrw
5fyqItHljkfNG5KWM9gXavp3il74M4cDmlGdKkZ5uD219e3IkMyI6YFsQl6/HFILVRq8VVriSclc
qEeVduvpIUcx3L/DNmK2NzbreiXJgnCMFD5pgs67eHyiAgzHlvFOyHC3PqT9pBz97K2SeKI9aACQ
aETEyX84iyORj0MwI4b0nxNNb08l1MmXopv7OxlLvEMCRaJ7c6TAgHwwYSgiCgWL8FLVYz2maYz/
jKpOPTkx7S1oFvXGHo1iWqgtIXHwmL06c11+qwyEKjfNKPYcTpmnzaG5s6TA2vhE4vxevmE2ebtw
KkVlJrprXY6SpEFGI2G98nIUrP1dmaeY0GLiMdPkZ9Ks4jRh9NE+DAris9NMdWmDOb/eIoxPjiA4
EFRblsbUvRURMBVa6YU0uTg0tMV0SzVoNvb9ehScQ1Afg22yF0k1L2eZGU1Wpl06eACL3fsy0/tD
HKpbVfMro4hJsJ7Q/aBciZ//hvSlgTqDGpiDp6v59IDXte9mADMbX+zaKJjbi/RKDLKktPoJIL5p
pKP3Su+sMin6NZblvOUPsr4qwBy4KwgZ2ePYlV9OJocyhiKoH724zh9DX7J2SRvEtM5BVHP7Unrt
/ni5BwW1m4yc1AV28BLNmSO90motnjy6uM45TPwgfKnMiYbaVjqr+b5Xh9k+l01QywfiD6M6j4nZ
Ku6AVGX4HmQS+Fk1zHngxkYn2QfDt4Z3xhBIxl9OSDOYjc10ZWWExoiYD9kwv+/iVpOsNFCIeiaP
AEggkal8Nypt59kW0cztpVk/Efj/EV9yMDihFCIuP0KgyX03I6vziGj72m3QDd/l4dD/VVB+/SiZ
Q90cb494bXJEPKR3WAjxSCyyIM1P6iEx4tnrk65/QK6Y7Sbwxb09W8rGOl7ZyA5ZpNDmY7MDg+Zy
cn6dSIHeJpknT7Jy1wZzuEPwmmws4TqKIILgDsX5HiSU1OtyFCuStVlCTOt1Vd/dqbFefkYxaRwk
cEHXwc1yn3bdtFFOuTY1KNjCMh27olXqKhzhg9FpGbREiF9GebZTwUi3Ds6VjwUTA0QL4xQe82Wk
EtR9F0txnntRCZzgUMg4wUXKd4OsJWd9mstvHUYAmYtobDj59fAwyvrwTY+D9CGlT+Mj1fP6EBTQ
3Ew923K3WK0BYKUwVxacEcR4ryaLv92GWCtP6mR1itdnOSCBYTeuLFnq/e39uh5FQOhQQ2H3gFku
TwhVOQRmAY14wwnO7hwlysGGd7+xVZdOlRw9IHTCUKFHEkzUxS6KyXmLRG2751TNJtN1dCLTX1g8
dM27YDYq+SnvSGnvKElPSPJmyy5PqWTP9kMV5IG687s4bg90Yp9HdzSHHvhknrItY7fVdhCuSsTd
7HJAR9ifl1vdVCgSdnXdPauSWrlxpMGzw9THldRE3dh662UXMgMgNrj/YMVLsAQWAQkYOu5nKin1
rrfC4qTFibN/68cVR5YRxCDCzOZyQilmw/Qtr/rnUW/gmDhqeAI9zd4azgmFseDlwDQGLlw2J5b1
pFHg0svPs2QqD0WfZHu5m6SNLbS6yl9HQQ0CTkh3yiWXuULTBk++ZhSSGLeLjR+dNt8VFY1nTD/Y
ati63gqAWGwE6hOiSLeE6YwhJvlMNQWs2/EjV0uQgxhNFYB0p9qX21/p6liiVi76UtHWZHE2Cr9B
wond5bOUx7iL16G+KyTeDccE8L091HrbMS3RUgfXMmisy4SCfnlphwmD8jy0gblT5MDfR3O1VSVe
PRl8Kri/CIhxIOESX7y6c5IOrTqzePSUK/ZDl0/gM530odWQ7tRaUR4VM9oSgV2dGsitLDLBdbY7
mnbYAB0qz/M0NUctBxMMk24Lors6CiEFGhL4zbzzlydK6dqgCQtdeQ41M9t1TV49al2w1dji+ihQ
aDAnF6KNBR5utuM0VvA56WvVGjs/jqt7SWq2FFZXR0HnzS2EgGLFrkyMEIvOyWbf1Rb+/TH3ctVK
W1SQq5sB/ZaQvpAyL8mI2ZTkZk/i9EwXqXmnZpFnyv7HtNA+xkX51Of+21p18tKw+f53vCWMH8qx
QX8cvlBctt/ygFYnnROUeyPvttjgq6qFGInEi5o3SNKqNU+DfXKnT5LyrA004+xV+y4K8jsrxAhE
q+ZP1Vx88zv/Pf0e3ugg8TpHVhMlLPgAVU3xZX8LDZq0Nto4Yn9ghOCf1K6f4Bg7+V0KxvTWeJZJ
CnoV5BrSCwDwy6GSlm0xz2ySsHPUHY2ybbdwNNDIod3KY67tRy5ciOA8I0Qki3tQBnBuKNeqtPV0
6EroZNKDiYr6dPsKvHbbmkBxggYH/LekJkWj3hlTXanPtW/ZB9rw/PKhR+ztINkqsi8bqvGZYAQB
bFPXhVJC0eJy7RBzNKXfFfNzriUh/qUj3KOpVHdpYeWngXYWXjeH41PXK/2xVFr/CN5Z3uVtMACD
WltOSuvlhSROHIkdB9EYIq3L3ybLtcnQZ31+Ho1g2uWpg9n2nGtvDmxIROFgCc4O9dtlEyBqP3WA
zaj6nLOs+6DtvxljtWVPsJ4K1yL7EdMdCggrF0xKvgkorjY9B1IpHZWgpw+a3eobO2UVcWBdAheD
crcQnPM4Xy6Y74edEjqh9RxV5rvJNp56pJxuiH0X5eetzbKakkG1BVtqFJJwgqBkXA7mjNiJ9nFj
PGOppe+HTKftTaZtWW5eGwVZpaAYUt3hG12OAvG3j52xN56N2qhcU+2do550W/roq6OAyqJbhY4A
w+NyFNuuIeOgE3hG5h4hGpY0OtwH/ofbB/nKKMKbQjyS2AJQMLscpYR2oc+IRJ8DrZj3NIJXDn0r
jfvbo6yuC0pyaGGw6RV87VUIPU5O24xSbOOQ1bQfqpSqUaQl7U98UbqNo3NtKLydEGjyeQRF83JC
doShc80v8px1fe4Ws9qfLJ0iY+TE9Vur0MwKQpPogEpMRPZ7ORS4aIqTVEalUUrCPf1X8R6R8Sdv
snmLFnblM9HwSKhCqa+z7RZDRUXRZlJDUTOQafja+Ur3pNjt9NZXX0wI9RAgOYkOldrLCdUheF+k
RUzI0b9GtIW+1zoH2wF7fCt6KIwbYCbRQo5YE4ODy4HyFh+XKMgCT8Nt6GCX6s8CU7qNjAohHv/M
BaRHJgAST+4GnrdWYMk5sZRqdvbzUNdTsS9VOzhX9Kkbdx21Mh2as1pYHo9ple7DKRmCz9FUjPZ7
ix6R6kNAKWH4kkZykh+mvMJczSR8LHcUGdXnsk56/4syDOXshlpLAbRQpN5w1bg3tfvSkOzapVEA
UhW3NZuRhsl4DucnGp8mzT5zpil1C1sOpL1Kj5xxl5hExEe/TRvTVdR40A+FPA7aMXOGtjo6SjNk
p4DuiOND19tmdXIsPztG2IlZk0v9ZFRfpqyYhz8hu1FgNavRfgiSUK/uMGF1wvvBSYq/U87gLwJY
TTnOQ2wH75w81KOjMJjvWnfUZznaDyV8lpdxJG5/7yd6GJ6mQanBaKRoqt+pg23Q7gBUljaxSp6O
rtb4zrci69jwBKiOjOSfDhBuVOTZBzOEALobS11N3AKz4PwdT/lYHys9nl/ktLG+JsqQFvy2aRnu
x1nSv9k64MHBnvJZ/WD2mtHeRTTEVXdIvyTVxR2iwtzY8ktTPZgwGMq/mqxL3sMUURRsQAi9jnlr
0Co3q+mg5cUKPmcPU10Ow2lsaLd0TGJk4Xc+2SEGEBij9e+HSOm/SqC8cGV4C41054SSr/8Cfgzk
nTmP6fQ3jdosdRfTiqTd5WNWNrvUjH3rZSbEco5Vr5f9Ls/6uT8ZSm7Ed61pjcjxs2IapCeeRPSM
eq0H54Ilin441uAnBxnULDxWdqL9GRq5ru0Q96XlwRmSzHovJ1OK2rv3w5dgkJx0V5pNKWG7JFfV
vrfiQWZjdL26H8YwpJco2m39MUn6RHnIBn+KSBQnJz63qJSnO73Ok9nlY0iU4RursncZAv9pR7E/
Dv+ep6C1d05QZz/9oMlfzICuY65BrNXsymCIX7pJG+WP6dxpT5M8pnQ+ZqcpDn5kphzvptyQij3t
VIv5vm3lrN2bDQDJe2PW03jfhroUeYqeSvEpJrcMTrBEzPAwS4WtHqaw7WBliM/wpSqVRj0CEKjG
To7joTyORVzKJzginbpTEiusXArezniiPhRPbhil8zdM/MxetPzgPLl65evpPsJn5luv0K1o38CJ
KF1E+6O6t7VKMfYlLeGNQ902svlLUapM3oVarSbwMxz1XGlyZJ4VuWiKxEWR1fyZcG6VnWkkgQp7
LFXaY9Ho8s/bL+P6Yud6gSlGaRn13Aqf7KogAlxVqKQP+QvdXsNPEs6bL28chFccEF0BYLIoOy0p
MdSXu6hP5tzrZUrJdYPTuqVKw+72KKuX1wRREq74SJXhii4BC2WQhyGVitoLgLCOrVNGd0YkqZ/r
Fkvf20OtVk0EK7SwgMQkPDGWvfnoPGKEatPUnlG25l3YD9lO6xVt/8ZRKNZR/ETTSOomOJSXrxSy
f59yQN96idPbxj4bBvnRGJ3xjW2/URChhAal5iNBqwAyvRxHbbRxKtF5YRKJlLFMwj5zISjGn6gj
6IcRNs4xMLs82JieSJwuX0fqXZjvQBcUrXyWaos0Cke/HYjMK6v37y3rR6wMdBALGgSwSU5FPmxN
V6076c0aHfiBSLEpXmNUjBfPYr6BjGXSXJrmc14q40kXLdPwHfpw++OtZ0dURmL6GqIbsAQvF7XW
Zi0Tjl3Pmu1LR1PStceYWtzeKG39mCbqYxph3OI0g/bm2IZ4kNQQ10kCBOKcy4G1ruJl0VrneahY
vwDG1WNDQ7SN2HOdVkE5J9Mh2yGvWnX6IwepqsGUnOe68+P3TmLFR0UvpS9tSNkaj4D50+3lXI0n
Tpyo9+J5QDS1rCrnLSVgmsHXXgUm8IC6o0Z9S8aPDONIE4C/bo+2Pt8Q+MDzuUXITcl+Ltewkhxf
Toe485ximPDmMwtXDuTqcHuUdT1FIJ34zaK8FeYnS4YugkqrC7i2vEnK8sFVpJwGWlUZIDT3Y0Xt
3MTW7PDQJFmX/aU4k/BxTSQfSl0yFM27PE2K8ZhWCMefEis1OpeO7v5WFW99rfJLAqPzMgqq1VKj
qZT8w6HvDB63r0zUUsf7mFDYDbtxq2/slaFI8KguEf2z9suyaxCwY8NR7rzMmPo9vnTJJ1wztcey
kLqN2uTVoUCYYS1SMUTqf/mFpbCanCHUO6+OgtHacdEB6RhB0BErynVlHjc+tbhTLi47QBRRnBON
Ykg+dPH7/Ab2TWXayupkDV7LV8w8pJsS7bHm1MAR0qa1267p+Gv3uVFbqltovVx9snV69sJuLGML
+28lCu7oiE7FZFDCaAuLWWUq/HqQtnkH2Iai3ezlr2cPUtvCy+89S1KinTbExK2U0d5FqkPJyaiQ
Z47SVoXhyikDkEQFhOQcYE0Vv9RvaxJquHxMFF49HogudOl4Y5x91mRj7defWpxldpSQMa4z8inF
dzPJ5tFTO0rCO00qZo82rE6076ZZDzZCgyuj/T/ViyXoxiu4cMqiWQE7mz0EktNdFHWQWP0oeocW
6MftPbX+ZkIpCcwqsmVMqRYvjFPQ2Dab/NHjtpLe49UYGPdg5uo+z2wtO2IHU027NBnqcPfmgSm2
gyJzdb362V5+t9QKoJzAVPWAH8o9kLrkhoo07DvZKTylqtK7QcTztwddPwDQzAi6AMvF620trmRr
xpS76IPJy9PJeYn6OXjMJcPBri/q3zVZgqP87QGvfEjASRJ0rgj6vC7dUxW9a8gMcwZk8Z8CK8bT
BE/wT77fRqfbQ60PAg82OCUfEqzfWdYpzdxXtNnKJq+R7fBRjRNcCLNoq1PCtRUkIkAvjJvpGmor
dC1QyM4mT/fD6bNlRM0+UIz0JHexv+9wyN4gtV1ZQNpH4iGmchLYqYtApJ3NBhuJXPaU1DHpyVp2
vNQ0s4vrcatxzpUFZChsboSfuqAMXu5IWvH0RdRUsqcFg3/A0ly/07X4zYgoQA6nDaiSmiF35WJC
WpamYY7htWcMrX6fDM70BJaz5fNwZS54/IG3chHDDFpWd4e8aShP14rXWLAlkrQdUZaO2f72lnvt
hHb5IDED0F0MYLn4KR5eLtlgRYFkW77s9dQMtb1fapDnCoAXTASLUf4hjTaU9hbW8fupDivnCPW/
CQJQo1Jy7qZaVpOd6jvj58kap/m7OuSpdchlqzN2tAcdbK9WczndySYUw4fEr+uflh+Z7UNRRb39
iVy0lPEWi6hUakYYxscp7KU3tocnPaN6Ido0w6ZjOZfMiRZ3trTPK8XTs8h6Jp7D1z8pI8FKVJQv
txf0yukSYkeOMHkhqN5ic4x1xiUSy4qXFjK6bcWAFeuirdPOAMV1c6jTWDU3gvD1VuFNpLAMGiZ6
0C2rpHaLfdk45vSNkRL1pNoRPKZZbza2ivjNL3cKaDYyapZRyHXVxcwSVenzBJMGzzGL/kdqNP2R
jau95DO41jTW5hedvt73yiTrG9z39Q1CZgqRlEQbHwrukcs92vkalKGQPYqJRvkurSflc5fA8B8m
QMzbn+/KUjIUdWAwCuRPSzojD04rNQVD+Vo6PGlslYdI7awNntb6ySYiAJlAUcoFgg/Y5YSsFs9q
2sBrHsBvvc+NwThmY24/jWodfEgiM/3LoXf88a1Tw5EbVzU4rCg/of5eDorTcloXuap5VGGcnVkn
0WfbCY03B9SCCcVXwhKeMvqyQ9pUxvpU0DrKo6lj9I7OvBx1ezCfzMra4v6utwWwC6RTLkmCav77
ckLZaDmlRBHUc+TwRz077b3cldNxCJutet6VWxI3OgjT1KewK+TCvBwqNAGY9UozPOjpiURPYwR+
8SGJMX66V3T6Pe4jfShRH9FUSXkww3lu9pVZFZ7sVHZ9UKOxnL5E0ejgVNrrosI16nJ8F1h9dK6m
JJj2Uy1Vf9HzOYjeW/BEgjsVi43sYOZyFCJRsmn4rHRZ5LhwViof+VPaTFuhjliwyxPOAUeHh0cc
e4AE+3KW+LPn/mAXmlc30d9FW2k7S+/uSx8BkBo136c+vJ+Smp5m0kYIuz51iHgoylHJx8mGBPJy
YDNt5gHUW/U0pzDfzbokfU+NWtk4AK88vMX8qLTzCODJwjhLuK7HkaWe7drwkETZO/B/4zm1zW4f
xG37XrGaxpNx8T1NRlfsxmkoz7QdiPaF2W71iVvvXNG2mDedoJJypCLuh98yHpK4LsKGwPYs2k64
oJXSrh6rAvR+Tg5vPfVC+ScOIw+gcNu6HKo1iyDzqaV5umRHB43mFlRFKI3cHuXKhKAUkzMCHdKw
Y8m9neakLCU7NQiJwMAzIwpOvTrTETtk79weav0MWaKKT+AqENFVPRpzt8TpysbwlMCS9lPQtZ9M
Jel3QW2DfCh2iCJwVKZ4P2ppuaH/Wu9TxgYk5+JmtwJFXS7mkMplJKuMHUeRs58jLSXZUaONN+jq
YtLPAOEtkDhe1ZejWH1Kx5qmN7xoLrtTQNPedyGJ2JFm9Fu5wPrEMyFLEMFFqwaYY5dDVbU00lJV
NrwJSibeobwRL06UNV9Ctu0+0bTsr7SOuz99MM7ADQLT2XIwvTZZ0aCXXUPZYfVe6JEe9uwdwytR
OnwYpbB/wmsx+GJmxhZWeeX88+Ri1scGhYm96lVS1DpWFb5qehj69NadP/eS5SaV6aCOtOLY2hVO
OHwumqjOCF7HtD/JThNVT2at0HGqgpCVb2R819afgJlXjAyeOHWxofRksnAArU1PD5oJbDHNKLtO
H8umOuiFabiNr/xonOCoFOmbjX7hyqObhDaiAEPBzL/89DMtTwbRocYjdLZ3fST7MNKD+hTVbbcx
y2vfWPiu8Iay/KgALodqKJwAD4eW1+ej6sJpMj2pNfEoSXz95fbtsKZpMS2Ma9hQRCCgPYux2oGe
7FUwWOyntpf2SN+GX3Fa4dKYSdn8flCaaXKtuUu9aUiicY/K1k+ObdF2L02cmeNJS9RwCykRg14+
PCKlJ/ACRQBCXPKo+jxom6oIbW+Qa/256LP+aYRN9vH23K+MQo6DgSN+qKJF1OKLmlFQoiHpHM8a
uhHOSd4U33rDnDYu4CtfU+gYEEKRZfOxFrQjswitbpYymxclS6AdTdPLYCjDUQlNfWNGIuBYrBvX
oFgyYmSMlBfvpBXrs9X1su2ldtt/6o3Qf4ReR/nWSmVX1v3u85tXECMb6MDIR6h26oubN5eKSgXT
sj3T8lO3bFOUvXa71RD92gK+FjCEzSbv8mIBu77RAsdOHC/J8u7g2123Uworw5BX3mpvdWVLvCrW
IAUJa7Gl56phBFZgVanjNWM17Ye2LHc43m3ZDFwbRXRbgMfHquGFdXm+w7oexw70xzNaep+0mOvt
Y2Ceuzd/HCpN2F0Ljix1iMVdOSphTrUmCc68isYpL4bOlTV/S9xyZS6QqdgF7Dfuj2VoZuInjM0G
llDloKW7LrKS+4QbcgsTW0UxnNNXk1/KxgRnywapdjwoVkZL3bOe2d28n7i05k9K0uTgYu0o2fcd
b22+j/FsUndVo8qId80WZnc62nrzHhdzdXyhaSbkC4CBOt0RnNN9W9hMSLFrcM19jWRMV9yKHrbO
nnZPDv+ddLl0l/qAVU+2PRQQOmQrp64SGUb2qcbI5Nxyt0Q03DVb2XW6ARsu3BWm9EdBx876qbCw
VHCVIEhf8i7ppo9Djkd+4qpmrOs7pqA1j2XtwwnSAinCYYF+no6bqEb8c0joL/oSxUZb3NVqoRoH
HWej4XHE08pyZQWk+OtQy9GMZ5UymY+SHimWFzlpUd1HNFLwkaEMOEvl6uRQNJ2beXLphtGXroRF
aVLvA/iC+g+lpRfPrzduPAtq8SvAzqW39tfqCQFwC5lsryMA2JtaFuzbDBv526Os7joxCsIeFHIi
QFmGYo0kKSqSKNuziy4+m7QrcrM+0B9TbRwP/pA2f94eb7XRhee+Qe0bYAW9z/Iad/TKKfip4sVd
VBwrFcvasNaNN89K6A0JMsEdgLbNxdVgINqQMZ5QvTqw6n1hxeURRZr0aJSjdG+o1ZbqeL2K5JBC
3Qw7WuHRFefu98wqlqXOrBvNo/+Sfqb/nRO6IVztz4GvSYErdzR0vr2OYgYXbxRwGKRlYVsgiLhL
cGpqnLZMtJ4Qrs4ya29YZfVLH6awPJk51++pMqTRONJ0YTQ3oJZXu7/F0MhyYLTCaxbQ+uK5gk0o
etI5jpc1Yzc9l6OT/kysPPmztoYkOFqJ2n2j3RCVvDQZgxGHRwd3lc7xu19lmzXSvZPSOsrVzFRy
9uxJG96gRvX5U2jajXoiYaznfRTpFiLKamzLr5qVBRjJdfFk7Mqk7qJDAdpT77vIKNoPjm+af/tq
b31BXKr1bjThUOjKMBG/9w2l2+PthV/FzlQqTTxlEOyLbGxphBykLdXbGTeAuoyHlzoJuufYGQxu
HVOSfpiz/Cm3+/2Erf7Puuibr7dHXz3iArojmgPpgeJNTHe50eoQKheeCo4nxUl0GtpaqakYq0Gy
m9ok2QBAV6+FTQwEYieM4YUGevGh/UFr86ZuHM8JIDEOpEsuutVv5pjpbi5VpzxX3wc21//tOa6u
CHJClNawcuCtIAETh+23w9RrNRIUgClPVbP22DaozLIAuchbRwEIgfkAEkpab65WsrYy2Uii+DxE
RffnIBWpi4+x+vn2KOvvxSioJRSIFsxkCewa1UxDrySPz00vJScrU+R3+TgnR8CtrcxqdQeRsjMQ
IAFgAUDa8g5yhibDYA3IJXXoI2GOX8cksHY+Yvy268ON+2c9MfStAtbihVKxW1iMFoT5WARlGZzr
oS93YAfUmNNSe1ay7s3NCAE+YGYDjTMp8CT1cj9k44g/Ht0rzvFYUN6p6uzYp/jB3P5S613HLLBP
BJYAhyRfvBxFAqYr1LziDaz9dEfEEd4XceCcbo9yZdlErsTjRAUboFrcLr/t7Sq0CisZwoRlS7Rg
XxZO+c2eEfK6cZOH8v72aKtHgnIJbywzsnAHppZxOZrhR4OZDbzrshHMrpHhqeZU0s+67B+luC9O
cEm3HBevTJA3EL45jjPi7V0M2XEjmXPSJmcI7uW9b7QUvaZWSjldrd9v3IZXvpkj6iY89EKD+MqA
/201Q2sMdDkosYsqmuDJwZb6Y6xnxeH2Kl4bhbKryvsuDJ+Wq9irE2BUamdnTGIx1Wpa59A709a3
ujaKKLziWMmxAo2+/FZhECs5lgXZWe1s/4gyxfwehEb87a1zwUZKhyAlLMgBgRejmA3tMLTBz86m
Pya0EqF7WtJiTXl7lPXDwSgGHwWZGEaWyxM7W/KsFk2en4tUm08Zeq6DMyXzES+p9l6X1NGtcA5/
bKvM3CLArLe8JpwIuJDIRYSU43IZ/UEpYU6H2blQrH54UevMjJ9RxajjuSaJzD9Oatn9MEvfiN9s
8f7ai0HDP4V6IdiW+NV+241NmTZKPDTFOQ3Nwd4VpUMLOtrrvv2IUTenHERQxBfEm+hynDSafGu2
g+Ls9zi1oBPIdkaG7ZmTmtabL0VhtsD7xcuFY+syytTirIB73hbnvJy7I7iIeS7ittiIKNcIqfB0
QByFyQ3RCwybyxlFTax1kpQW5z5Ohjsz0ZNjaEn+iSwsOqhDae6zDC4wyLi9G2k5dejtQX/OufM2
ruf1G4pen6NORVvULpa7h7OdglBaxbmkyc5pqHLTzYYwP2hS7e+VhAra7YOyPvSMh1ofwBDQfcV/
L6rJqIwgLs9+EcWItKqJbsL5Vsh6bVakszzYwgxkVYLN1VTn+urKM7qeYDdrTrzLHR81qeqXh2yW
m7vbs7pyBhEIQuYmQYHeuMyGSFrmeqqt8sxR0XY8T9ohorB9dFL4jfYMqAA5OPh+e9ArS0l8INBO
oXgCv7vcQ9zbPv6KwpfIV52djw+msVOJYO2NT3ZlMQG1AK/Rb9Gcacm0UOBqj8YkV+eizeW/IzMv
XrLEzD839PY7qGX0ZlYqIjGEWrylcJnwxFvEJbZaD9zYdnmGnas9CDftozrq5i7W9D9vr6C4Ny7y
OkbiXgGJ5PoiYl2E+3VdQfkMmBkAjHZogrTqd5iFobGq1AQLkyjN5E/mhGbb6cP2vo7LYuM3uLJx
wJGRqsFC4wZdInpNp1b9PMfNmTuu0A7c17V60JShyx6cQimre1wNpJe8kI1iIxt4VS5fTh7WDLVR
Hg8RAi7N08MwiqEDdcY5rWihYfFAGSX+qfgelMED1p9VdO+UcKLehXib13+X1jhbJ3nI4uZDbs2I
59ykMGfzb8VsiupRGjVnOrWjWjVCmSTn97c/1XITosdgK/CNBLVCpGiXm70bYFr3s5Keeytv9v2c
PASSf8714Atl47dmSmIwuDegRCIbXFmsqkrRKdYc5+ewaBSavaY97Vflt6YvjIJrM5eUYDGRKy2m
1KSl2mZ5W59pXGjuDENyTmy1T4ZTFjtIEu3Gm7Pc7GI4yHqk8GQWlOfECv/2WJc6pE3bnppzVErW
qdV5Y1KnVw7owvrdYI/pqZkG+1DXZrBTpyrcuEWWtxXDo8ojSCI84h1f+t2kbdm0BF7tWZNoO6Ol
SnCUTAR2t7fJehTO8avJA7ciV/Li7jAbnH+1OejOGNTYTxWSt+xuzKphK0J+rYj8fnpUVO4KYAh2
CEDl5jJOMJtUyp2uG84AQzTQUbV4tE+NM8sPWM3O+TG15/irbkiV8j6s8ZqY9yiXcI6FFNBik2TL
XVOBYKioe9MyiD7GvSbPJ9R58biz+wF3manHaAahqBPHbpeY9nwK/Mz8kVhy9jHywSbcrA5jmizb
gfPnhA0sqgZZ+qSZjRm/MShissAG5L1wtUTLwUUhRUsQLI5VPp4LR/qm9np4CovY3DjhK3WGGMXm
FsQ9gKE45pcbVKsC1c6icgKT7RXlUI9Gq7sVfLdpP0s5hk/OOIKHSWPrYNQbjEF+TjVO/yk2Ars5
0uI6xoulBkZ0R2xtpD01Jm14Y2ok2i6wkzm21HRBURbZXlnZA3DfXJ57xybYzhTrWco6avav+/j/
/Bz/M/hVkAXAs8+bf/0X//+zKCdED2G7+N9/eeWv/ENb//rVPn0v/0v81f/5o5d/8V9PEchaU/zd
Lv/UxV/i3//3+Pvv7feL/znkbdRO77tf9fTyq+nS9nUAflPxJ/9/f/gfv17/lY9T+euff/wsOq4u
/rUA7e8f//7R/V///INw5bcjLf79f//w+XvG33v6jj99tPoLv7437T//0Ix/EFsJgEzQGFDIkusM
v15/ov6DC1Skqqh7RNdDDn5eoDT85x+S8w9yWGrVgiVHfvdaNmuK7vVnivUP6mg8vvTsFMENgfp/
T/3iI/3vR/uPHDPmIsrb5p9/CLT9IqSAOklAJoy9iCpgYL/+Hr/fshm2Q/GsYrjmjLYV73yHMvk7
ykry0U/84nOYywM2+bIxHEJbr49jahv3YZ5xKzuduc9tNXts1Dr9aLaRfRyhwD0Af877PCiVd42D
utwwgwE/+mZsXL2v2odgTIv7smwnKuxEuUP1WFPtMcxM/aU609esr5G9+C8tiRO/XLkrip6WEIOa
uvJYftZbeeI3GVHbVvoDNnOPJcYW7TB4GudvT3yJiZJDsQwUuHOlpHQgg/aPcp1krqlIf0uq86Ur
kmMwd4dGChVaJjapOw6N25W6dBgls3woByqIYRwVh9mpcRxubMDi2v9YVd+nSXOTMTLuOjUe/y9z
Z9IduY4k61/EfpyHLacYFKFZqWGDo1SmSBDERIAEyV/fpqrqc7r7nTft3rJu5b1KRZCAu7n5Z20X
p/j5OnjqOGuBur61sRe3O867NR0PnUI0zrofFdFHO9i6mDZs8qasmn0GfcIZU+q+hzXXlRMBE7NH
rPJM02vssRfiNcbwMuaY0AYjfe19VmkIrA45KgAi112qPggKvRLU8R5A9PCvb0z/7nfAL/s22Y5b
Eng1V8FezXqMThRb0+VKimot8iZDRPhx4ywqqejZo5j6m1jijYWt8AYhEF7jzaavsCmiymn2vyIb
97VN/mBb/tz7Hriwz8nQ1wk0PjZfCysxRHTuc0rcfADxtXvMgwkBouas7KtgZ7IVrB4M6yocU0MZ
OnlyNnjDEwWfR77chIV9FKG4KKwelNEShodxTu93sf3FyTjUkRGnAtFQx0Suvzu3HaFc6RoR5Gc3
I+Jg2vkf7NB8dXFyt6d4lqacldzXtELmGan45r4hGvFqiMWJwzkbcezrGX+PWhnPw3Edx9rLkqGZ
hnUrUQbCk42icrgb/E6g0VuAgDT7JRRZfBDO0dZF5HFKx9Yg3XscIo2waMqOvjK3xtG5jEf9Rebg
CxR5LA9tp4jN5yFLRUmKkZZTgFkAsYpjc324nxn7a2jyEEz7d+gIlvM6uzYSWePxFLUFJBh/34oq
UTDOCUNf8ti+sAFBYMp/ij38CZ7zEo7hoA5D8CHyFeU4gSS663Ofit+ITdmbbO8wY4mn3/GyvC1F
xFi1DsHdBPeiKKbnQkZ1BCNe4I0JIj3BECD2T2dtFYJzDyfEE51WcY8V8KGMIiEHjMmC49CFX6yP
wjNs/Hkt1mIolURxhpWfs2YJnP5RM/Edz05Q7tup2HUJMyvWcZKOVvBS1vBYlltwJJgAT0XwJ92S
c0i6g5rBjmj3YC0XsIvq2Quh0EDzTynYf5yfxHSIMmSC7hgXTqSFsfwjiPDMODAs8EVb2CUXePsg
34+vkXnCqkI98aCE3AiTKv7ueOUrpj9dfDAj5GP1uuTpn34cFTb6lszHH0rLXekq7vwII26ZqQ9n
XVDg9UTERlAysoeqTNk0dLocJTbSWLlF/faY+5u3nZcJm3j4mDaafCXDEhe0jXHqDAyDGJrHp4Ks
fv/hDyLFMniORBDx4KcmFndZoLh+l4ry4AgqEKHnYtIB8gfMjxHgSDYYaarZgjl7s48bS0vjwg6k
d4h6Gkdq3+MvZbvo96RgvfGLHkGZgQdyhO3n2Kswo1KndZCiKKOdL0llh7XvytwOOaoiHUevI5BV
Yek2X00HLDClXwCr+7SaBGJhGjMsC07nYdc2KtOp00WFQM44bUYxalOlXTQstVmwn4oRhjcO7f4j
ANQmnNdSYVOVFKWwkT+VcQTxCGGBWYNwjfyATIfunRtakm3EC5+DqhAgTq9M40VcyWROI97yBBOz
t3FHQozZg1sxjHdxPnhX6JbRsyRRVymEuIdlnG5P0Q8uBREp9l1OuahB6fgVFRyCjZv/AJSkjlYB
botINrw6lpVToqq8WI8inM4e74sz5s2bM5Vd2Y1N3DWmS1nQruKpqsAAqmDNOS7D0HRswQcv711k
yqUoDizC9+4FlacIbDrgBh27/QxSgq1I14rM49elWIeaKftMKWW0XMi7iWhTEJVd3IJ/MJu/QFEc
s5z7pUv7IxZRjm6a0dAneb0O1E5VxtoZyEgdxbIaPWcbp2Zy9vqxBqz2EM1L8pHlXVSGa4SMiSS1
7Y636AQAya+0l9W0LIiCoWezq9ox0LbXBa9kqPvHlJJrrrp2X8YngiXkUiF98bnben4BmjCqQt9D
wsv6MEqPn2LsifOJ2ZKCgQLqBFlKxJMf8G0eZjkj2GEzf8k4fudsCMpoCiiwB5uqg4KNx6jbRsRc
ZlhySYB2VVujVrx7uxubnEAJdnxrg4V/Y5f/Enf2QFJTM0BA8/49isF57CS94UbdW5FUUQRZLALJ
iA6HucO2X/ojNha/4Mu8APD9mI6SlKgvlnqaOC6ddKkwhz+Maj9m/vTtb/Y+w6bWncAPrgGVOQBr
mjfB6l2WZL7NJjtUMBJvSTmnkj4X8fpJ3B1hDPunAzpex4O2p8B27pcp5fUslhrZ8D6u0hy86cT+
ipG2WakMh7+FM6nxeIgF9DVqs16IRm36xWbrGdSG/RZR28fUn7pLGm1tQkN4bLq+FAVfSm/l9zxh
7IDlq+e9/xSLbTid22V3pwwKer35c0mUOiNk8x36YLVBd/Uk5BCi5+IU2OEmxwS+wVgefxf6CKsw
zuNDmuFcXn1+NLnsKqrS4gZkqO8s2psx9n5jDeQIl38ZqqBxWN5WcqtsoXk1aTwA8zazA6PbLxXq
dpNd3YFH3WX8vSPTVcn+qAleED8rN0/8HZaucpwjzQC1WIyfSiV7/eHlpAneRSLu2GjwGvpd3ubJ
Kk5RAoOllsfNrNjTKH5bltUxvTfk0lM8W1qX3oYBd47DuHg2q7rsq4/65mWJSUP89GDdq47M0d/S
8RcgtbgF79DbFgdu5UkT7xiGXong3SriSLrK0ldffy7c+ypYj6v/Isni/0UAzs0PAjg2pExWW4+k
OMzUe+GI6G26IQsPArtFv5QrgFXyxye8k3nZAd1cym65ysQ/dGP6DUxG41uUNLpwOH2xo4Grcq1E
Pz3S3sBrZxIQcRL16mH/o0oIQMybE4dExgQ1tKi7CUdhDoCMz0hpvFs+RPiVP9KuCdmNoQ+cJs2w
JF1pKEjgku7dvVPyNcnp7Tz4rEYPesCjlpVdH/oVJfPNAsqD8eXnGqsbZfPbggXeSVM1leswHRkc
7XvVQUntSzAbxmYELB2a2f7m6CJw034g4FTWnQ46wH+WZs5gPMdFvvi3sfVEBXpGfiShJi+DI8eC
Ihthfdt5+gCc0VqDjv9e6N/LqOs57I+LRCgeZiMPmaKuhqiFk8EsP4bNvrRsNu2QkqzunatosoFV
iudnC8tUprfY4jt0BZZnaOJr1ER8epECG4Ul/FL7l8plIXB6bcslWpehnvW6tznEihrWKXY1wo21
VvHzNOGKCVRyj73o9X0Pzf5N4UmksyvR4ffXAc9QM833hXUvOySlcijO2a5PoAqBFB1O1RTAxqEp
7HfdJRqzdlFpOwlXJ9o2STzayuOZ97BvqS0L3i+/xn5/5ti7w9N7o60zjSDTjPTqEZyE4NUj6c2U
kWPEl9Nkp3rMvbHkWXHJ1/4yYKWnLwbggvPXma9fygy3vXgo5uQ31sV/Lpc3vQZ1z/MGtItmyHE9
OZAonsF48o6IWaOliccTnNvH1MqbYNiv4QDv2Lo4/B4krOiM0VTiP8Fee8edblci6h0gxnJF41qG
vp6OKg9QhqC/q7pBli7J7lXuHfo4rovNfi0cawfoHvrKANqu0+5ozFCpWLpqUfjwTAIsRrcA8RTk
60uEHaxK8jwufcueC1yyPWjLU0hOkZtfUAieZ8llS0w8lFpvZ+qwHBq86nwuKr9Pwjth4i/wes4O
5xcR/Hchsr6ZRwIRijY2ecC18pzgX5ri2YH4GdoSYUdx6SVLCZT4fFbr/Moir0rpfLsjd7BKpuDb
TfRvh6TBuRt+zcV8mXsEmYuAvsVmvQJfjncby6z4WlJytOOGiuODZC3sTxdov+UOVQn3q9/YMUTM
Mpq7ZhzFq4Yp8tcAZtcFKyPHmGdrpce5hVh8t1PcyDTDFEmBdV53kXtNVfQhxjios4Lewrv0qXfa
TIK/9HrdqoEXVUCDP7MtqjHS2dksdzrcKpJNRz1pv/I9XTsV3+dZPz3pWLTDT6DtHqI6VZl6GHXe
uj0DrJa6726f8CuSUOKI2FkJYU+XfoETC7CuBpC2T5+AEci36A/pU9iWkj7B/hE/emwV7ZSwOiK2
xTxlKTEP4WWULRxhRwZVYvwJMxjOkSJHh59sTwih+t1N8hntfRBzr8qWFdpCa+e55aNmtWFZG8vu
0c2qTUj46IauWcKsAZK7kXP0B66mY+7Wp5SoNww2qzEADdygRxJjpfObYozbyY4vRF6E4Q9gRetH
kmQ1XZbjFAMWt+yl6n/P+3ig7nWeSXadNDRKCNfDB2PYvIsDAlsUjGKPXbrM6BTu56zov7qeQl0O
6dj/7SJkIQ7xQOAOlCI44YnyZGOHGV8wCpKyly469QspGiSNhs8mCNW9H+z+hQGBX2qi42r06fzK
xThXP0HapzGDNDhtaJ7Jvl81R4kbqyytTCJli3q+R0eNB5iGXVCnmTOHfZ/BOlN+6wr/N4n7rS99
vwtOjAfFD3VjPeqMjodpIR9e2IuXwJsQ9J134e9xHfWrgRPy0E98aYsuowdBVF7GcW5OoIHKe7Sw
wQPMj+6I0OzkSPTS47PnOmr7Po9eoh7rp5XX+wiA8LotfEx2MiT4+RJtjgeh6ZngKjsrkRUl5M4Y
MRFdiGN+XEBSJywBz7BLmbzgamH6kA37WLsfmcMwO1971Qd3IiXuzEVOees7tv3BGCCrpk2vJ5xA
8gTg4HZaZOeddyvQe1gA083UQTCgYbv5xdz4sJe8smLnp4SF65vByKcr90XiAsBf8zFdV/dNUE/V
iITLDiJayNGnbgV5g29/WFKg6fX51mxSjApZboArV/ChTgew2hN5QcZ13wRS7QcwixBXMHX5wcPz
8NnNJj0UycZ+4yA/L2zsG70v/hG4XAsvZRCvfzHCUm92WbBPG7I0enap3ap1FvElilZflZLE5Ljk
kh79HyAHmCB4hyaOI3OJWLULhf5X8+cc9yEHS24gLShKyZULIypAGVU1B4BpNEu2JGH5oy8qHCVp
9AQRhrCK7cltGtrs9xry4dnnDJ8XNv2HQ+EDpKtCkLkX18sbEOyiCwd5rYbr7YZ5lOkS1LyfYXqM
/4zzpX342cP/6JJ+fu+B3cCZau3+kFGNhiR3fPzdUYFiY4WNsw5R3R4zIHpYCWLAUccrmlis/CV/
sOi/bCXVkesr4DHYSSd0upmYYWfg+YbLgPLozTK3ITovSm48SrsJGMUi9SoZhuQc4aeWe241yFhy
SlCuSx29on9CSJ+HS4b42YlS0Viyn5IifQiQsFeLqXhcZ/kZkumgJ3J2bOoOfRBiGRcZGRYFh8n5
yRL7k8NnZigAMpN5Xo2AC8H5jlS/kiy4/csVeYN71YvikFO31Gjkl+fUc2E9IRGOlhn6eri/bZag
9xCkLawHzjra6QMCMrKoHrAz8iid6A8+PpXth1yEHID5wAhgFzXc8mh2QFEkBw8/p51yFdTc9KMp
88x95la+LksR3Hv+GqMOELB9uysGYqIMgX6oWVEMD8G+Z1cvzh4lsuF5Lh621SwH+xNpiegEjb2Y
yc3Zdc1g50FgmpmfOqE+mAh+3lSHQTGng4mrCI6KrMRAit5o2D7HxjIcqRgMTQe1xr8TYoHFDSC+
XrtEFGu5jTy9oEIOGrF5UFt5FApW0sXqc6CkLmeJUOR0KlZWRUqoP2O4Q/Pcs7TDN7r6gJyK6cH5
KLXDEL0UipF5ee8VxxIq1rAwXNrJnCOWAwlRNcViPvYIxPTiGa2wqIX/7pl009BQJA1d9ixejkPY
nSysW1ht8OerC1WOyfQSPkfx/lN6IJH15OIA2McIRoSzhVCB65Upc11JbNoZG02XUJFwwhESFG3k
0CHi3doDiCrWniDKIG0RbaCY/WbpZv8wISXrd6BnWhuHbnhIU1VaLZsiXVqvjw6zdhc5h5i6WI7u
fo789SsD/aFMRtQhaJhZAu5ll/dAd3r6hPZK/wV0pW/33Awj/hbdVI006a8r79cb0FIgl4Rhv+hK
zbI7p5u8T/JEofjh3fQwwtX/0aEHK0o9ayHQQ4IuTYbuJgpwYg9sWu7CrPsVz/qFAXdaJbZ7CIBH
q4QXpjU49lUk0dBD7ojx8Q4OwNgJT3f0ZMPDPhH3DoqQvIwRlLYRqbkhzlq0NvQDxvD+6MbpPeXD
fbDa54UE3zhGKoePEmUp+nDvdoHZBIWFhFoTu1r75g0SGP7IRt4sCcYmHXNXhcOAZ0nmtY/0LC8W
aMPmV6Sw73hKCb/o7D2U8ROUpAAxPTouizG6dyvcD4DKH3iCdHEmvSN1yS+jx74G6sI+QGe6p2Jt
KbTVwX+O9iC7yIT9XnH+If4Teq+XxPqC/Rf94HkQ0w3SKpt9wxdZWhQnC96k3POwBwq9rt9c2yOo
+oNssi9xGaSV25fshU5pkxuvYrP/vEGfxzwvv1sNKoek4F9jHN76sVQwRgnkFOSyihMgExUS3b4S
PCsKp3IdYfHQZ4tpeg3ALI9ql7mnMUVU3+4L9bjMPrwr8XrRLHwVe/RlbPpphxdDsgoh0g3dF6Qa
Za9yxARiXgk0J8tHJEWprQ6Sz71I8SHS7MX5xXVbucNyTIe7dqmgIu6l9gOIKYPBZpurJbSxBN61
BSrfYtQRsWkNftU2wYmAnY2GW79F3/xr3TLc6wiJq4gezoUTvKTg0EBwjR8zLQhk0+nZzfMdKQDv
QgN9cUheoj76BTqGfkO38W9vkNeV2+wRPLPhiJ2Q7AK94YiwVXplAYo8DDXbyBPkHkPtoURiwN8I
5vbjLqW4h0AMEjAOg3RBr0xc8gSz63lTELc1zYrG+gG6ZHfETCd+m+WCrkD9GtO+RV+ka5vzv44O
7jD2yta4mQb/jg4CA+kwFwASk5QfotR7h3JwMwto1UHufuXhXO3Zuh79xTzoTf5R80yrnQB46yT/
NpiGQ1/5XkXwmmvkhksgcfDEY+pNu4QeprzHSmmhXxxo39jq1Q+dr9gZ8vN+9SjRLXedaWNgsyr4
nxHXZqKL3NaPdBxPRRfgk4MaVjoun6HGe6Xh/pnAk3CYVmxZmc1geIRhxinZeCVjo7MyJIm8yjmN
6oKl9W7yAzbj/NoPND45JAMsYV/ic06g5axvG0iytViKC5v38OoZfwBnNncPK0KbKgtqB/rRrd12
Cfhz0mPLarYMv+Ge487dL0qPD0TRvFm78DkLdV4GwxB+zEmP+Fznp7eR6DpaFsU23KXI4yoXmP/L
HJO1arV/8skkp91j5mnbF/aOi3y9kbL/vWPr7j3eu/wW+TlHMeNx6bwU7Yn+GY8MXdUpfUZXRDQj
sLDltEL4TYcknwjvRG62S1owr42isI5HeSGzOMy7auBy/Fw1BDvIHh4kKQzGQBy+2gRpeav7Czol
3EXsrcccRmI8VC0rO+5QcXCikWoMpd/0/ZxcwxTvqVqDxsTsTzj0rdjwW6PMK4FQbseIvegJ3OYx
UFUcQKgOWNQ4z8OXhGUND30ciV6o563ljGE79Gj7PRj9trOivxTZAIRBhlWvCZcKKowSoX/DARCR
0sbDWWj/ZIIEqjaO6B4dLkXez0eivalZiHElEfnL7qIvBEfCRz6cgyE7DiM7FAx1FQMoXJpj73iZ
MKIv1Ov0rfMDmDcKZBeqEEd14ZO9xkhjK3vRycqnPyaFAb8ktCupLnreT6HJR1Stc3IMiouIE36M
1ciAcvKwT6WwMJYq9rwR/upF6zemWPh197s0FBJH+0+F0L8VEJjmeVzriE8o9Z3/RAf6sk5eVCnR
n2K9n7aV3BARXJMpPQwYYpWY+t0AqXLGxWigAQeD/zPXbG0SKWCe0YpkmG4MLILi6Bc3YwCnQ7gn
r2a3eHKcy8t8TRBfJYpnr+DVAmBEpT39TjDdBrmaxFeG36SVqfIqBWNymSeo26Jfcng37lsbDDs8
PPp9ALcVctSSv0hY+piA4Jqy+Cj5D7o8EBB8sdn+IpOInxOFFzbsbqNlf5aUfkp/evdXjBU4nJ2z
2SrX3WrAm1E5YCF7H/u4Hbo8rwt0mEXgwagze4B9mhhlQxc0Ej82McEDctF5yfE5IP+6Jd1cQqKq
tO/f2C7mR2VxOuw5pAYmfTQQXlyCRdMkQetSXZlhPxacDaVREohpn9gabf8tX3lQj0mASRddzyuc
iIeex/lLxqAvuz3oa49l5g4ItK8Z047FeIefEefi9axKQ9LXug9EbdT+kQzyYRgujq0Nh9W73scY
DcwonzU+hcvOAhzgQfoMt27FtgFX3u5PNQssxmm/JJ67ZPG/U/9rWCb3G9GDuk0yhh9+76fAMgDC
VNxiN/RhSrqKZdHdoKADOcV/wSyLvGNEFQ7p8uSh1jjuvsSBM39OeL6Qal24XxEE2UFjsRTOtQds
ZR13m5X4YwdoqhhqIJRrLXC1rzjH/eDRBx8eBg1W7tOApJ9OltRF3+neCoPfGEhvyWrRd2/hNLRu
zDFZDLuHnWPYuK4BQu32R4ISJPZ7zJ0xIun4d4c8dyjatEz93R2SGWUrrpo7jUM+U+KAnatazwB8
FiuA9QO56Ry/iTT/ScsDjyZj/DiICD5H3NXMN+MXLpSuWopYtcIzB0mhrhuJxbsi1NBnMMbzCQdW
20EZRkTNI3qhKk0xlCNyj2s7xbKW47iUYeaeoQBD7prVkfQYBgd/UPgfee9dhUJvP2Tjn864azpO
r3FB8OpFRbX095gIVQueZBbgQJYmqrtNXwSKQv46OiCQCAYp2GtF/z7TXzwY2wiWsZragDxidfYL
q9SPxuEt81P/FKcW4iO9KRQMA0H3xjJM8FWgvrmEHWHzuoPFFYI8M/ozKtsg+iPipgwXeuV98BuW
M3kN54mUgYlvkA0912MELwP2qgrhto/U59Mr3e1ycB7EvwyiUI2a8Wg3732NGWjSGhJd4mr4QFw1
DTvmr+wcg3MykFsrlqrYetyO63Mfd3XuuycZyGYK7Te0TswzfYIXi2wvLh/oB5I97jc0q26CQK2W
hi0e2qFc3+TW3mC74V7s752/Vyrn8A4EZTBmD5DtDlEfH2ZCmx9nTIhnkUTTYQ0g3slsw+ls8hbw
sdNocSZFG2IaFnprlxzrwAv+R25vjcLVLGUJuwIYMf1JDQE49dGXp3Hud5O9isW/TDjjsWMEOe1h
CQ3qTFg6RDffRQLs/ugXn8FzweCviGGblWe7+ececVslix2pcGejA0T0scCNmHtvHnbISzRZNyZz
cP9shyBaUSmZC+KQW9yydb7M5oT15spbjj7IbFgpRB2aH+zWf20gm1ipoK5JDFs0SlG/HLvsGVEM
sOqS8TDHyQ+ltMIM8REhEq/9pivLuqYf8hLMB13jguy/ow6nLNJhqjXFSj4MO1goafYdlqbOdie4
8a4moHizQoc99+4VNP8zCyCt8AeUm64dMCVehxHuxOEzmUTZxd6z5abxl65RBKPdHX0DlrrNFGBs
EN7MU3xS6W7h8Yug4nILmR2UNqyx1NL4fZUsFJvqcAKscZmb/RAQc+YDnFV7WpKRfyZj/Lpk2x00
t7Feoe2n4maZ9FEAAYaMzP7BM4IAmOpva5P5G3T6QW1/Q4LWiWzxNzbtqnHHB5WoRyRjPO3JuRAI
ThjDJyqWW4ehCQ72CR2VMs1aUNsMjMEWIQ8YNfbozj300Tme7A33YyM0u41GEAbAhkUoYdFDcIWc
EnfxOdlEk8/YCtuD/cugcKITe0J46lNu3JHOOebkvLgOe64vGoTQW1iS9ju5rDdruKPUIX/+k6vu
X9a1/2xV+4dn85+2wx8X3j+Matia/NFJEcYJENl/c8qqYtkJE3g0iMyAJWIEKSMxYAN/RDaNr3p1
EFKp2DKg5RRCF2DMsGHjRox6/w+Oyv+2CwM334/zDkxMkJGwOgG+xX/1fVKKQpvbQJSw75nPYiT4
pgNogmM5IsP1EVnT3h/I9vnzOEvzlNvItRhcGlt7e8r+/uNj+X/yXf4v3ZT/xYH5v3Vn/n/pu4Qh
/H/8h7nxf/Zdykl+fcn/arzEv/FP46UX/JvvA2kIEyUYVuB2RFiV+Kfz0vuxUMLR/YMbwgIcTJbw
ZP/LevkPvyYUcCz7pD7A9fhm/2W8DP1/A1gYHgikvWFlM4B/+j/+av8Xvsv4H9CG//Q0Z2GBtWbA
V0A/+Hmc/jsXLd+LzhNb9znBo7PfID4R6HYF0CpoRGLW+gRZdYgpTjAeq9quP/jBEp6JwiBmZs+H
ZKSHkYYCKsscYR1pgw5iJ0UuLPRTeHT8CZj/MsaV981BX2VoMSBv2+fBRR7AB0pGmDefkJexYuGU
RyKbf0J5TKFfsUeOlcC4JkHSrxMsyRQ7ytUgoT/CBxmCPDHnz7HXyXhBO9j7VlzhkQjt0s4w6sxP
sHjP4z3oa3PyBj/yGDZK4vS5TzMKKRu+V7/4pBzWnHOc9Bn402JG+FDBV4no9AzJ1i3lne+fu9B4
P1YVC6r+usXTN+m9H6tJHC7TUxJNhXoEhsS3dyrl47un0aedMhdibOTzxZdwpqbd54DVWl0RSIGY
q6ZiyOCxy1dU0jtitfHPJ7SF1tOmTozQLaavW1Ymcy6WVmDNR95li/Q1bIEgrLcIM2be0U48Gh/k
EIkJtncNC2w/2UQdaKKTowF8qahsrK0q+25OF6QNMQ/RQXnC3kzOtmtEkMZaAQqwfquUmPkrBlBe
3Cp4w4KbgJru2TNRirI4j8gXNtbNcIhWqtwLxCJawNfSDZthDfXznX5yv4/iM3qnMf8LTbQf3gr4
Waa7THWFuYFCEaXoMGQhmx6DgujMUZI8LG5UeRvn0/qbAzTfNVYQmHqwq+Q/ejJBKR0HSwxVbLQh
OupdYDlSdT1YLlMC9n5FdYASa0eh+pEIKp52brqontZuebZ41Ri8A0uOagFYj/ss/MfRGKcGQ5ac
rVGN/wsks07K8HsJUQxVzF+WJxqhM0LnJhK/Yr0/3U2Zy1lXYkLt7NBk8IoojbkjlJqKsGhC/6W1
FAdBt7xFOTgWZxvqbUJJTENMI6H+7VcrcnTDOxYignJbvSBpeioKdjvMgWLtEozbi5p9de0z2IzP
PFHrjjDonHZ3mcEEDlGbAnR9izXfjzGfNbyBGO59+4vKo4NvYrwwvvai9DpiKTOuN+uPj1y5ID85
5yXJYYHEBfdRF2/dIY3p1NIRjBvk/8jxccwc6I4L8bCy1dHJky0AfFgyWTEp2NGZMDCm/GJFAHJi
7IR5VIJbthKJytByqU3mx5mo4J1OqC3xRckiRuTqv7N3Js15ItsW/S9vTgUkkMD0a9VbsiVb9oSQ
3NBDJk3S/Pq3UFXda3122OH5nVWUbSEgyeacvddGouCed20QVDtfFIbXJuhUQPUYwHfv7dFAJy1z
go43vBS8UiM1nBaJ4jI+0IJKK3pborgjroliZLhMWtNgVJPZeAN13U2KiDXZVfE0sk2oSuuqFIi6
NmGI34FtVYZ03KmTtCSRYu6wgE6K/ZduAuee6TZ5x0IdTBuIVkitRByP3n1BIXw8ZgMd+5vMsgfK
tTEQ/s2CElZs8SnYqEGs1E8fDepfhxtQRcZ4tIpwt3BSfeIpj+Pt1EjvDkqnPW3GUVjWu0jTAubG
rf1Q1+GTM+pGnXtj5UkeeEXnGXdgEWyzFiv3PsnQzB1MjdmJwgJMok2unGJBStpNdXuWTeBBDlnQ
c24RvS6DjOIIEuHdUoVCfRJVU19iu/HcW6FwFR86Z64AcEw9Yks9WdnT0vr+XWUCZnIxSaQzzaJG
zqgoSL8FnSfODLO8+lANI0qx0AEndMy05ztXRV/X/cYdHSc5DoPALxPHzT0sQJ5WPoJWusKtuix7
GRgTbCtTh3SOJn9kwFd4/7eZIUuGbb4c5vRmNApAPVvcADBsRzbZ+0EFwRO4qGL40FHf6g8uj0bt
4iktind+PGGLJoXdzc5GmTn+uTfJyRz8hF7dDVAJ+x3Hbr2GcOUyv0iR5NuHDMves0ldhElRMQbN
3mmLwn1jV+nIu7NU1+xa0rPSnTcHlmBaWhYkrEOPtLXTxeR91XMKF4DaJoUsotKdIplmKh5RSH3X
Tgs936Y5im1oGahGByoOC9omvs8FvLhAuxvTadm06cDuPiSAAEl7sWTYtZaVjnXl55XVPodJEifu
NgI2TsEFZsDobi2/StQX0U/oxme7a7zPNK3tB2J/Z2pds2/yeNpGVhUzsRjKmgHAomGm1jOWiBaD
Qvf2bqQylZ7lc90lFO2Y0LeEfFbDrcHIOB/ZlLI+7rzWDHmyoSKFzoadSW5mUkUK8baS4dBvlRhB
vE7UDZxdAhhoucm7FBWnl2fOvJkDb0iOzcB6tsWbJ+48It/GaVNUuJDO6QgvztFHwF1sSgoqPl3m
MB2OS5KExWPRmEXkmzzJM5BhiLk4ChHOkoad2kZ5lfZfs4RqyWVX4IUL9k2sprI+xCQE9k/hUtUT
Kje+sHrnmMwL6w0iNlG/z8t8oqpKlq1MPfSebqHOyxxHVsmpaR7jaU/TLJ2v6ykO4j0E98pcet3Q
hRedNY/y6JERzYtb0tb25m1QTcO091jluhhqfBx6e6rDgjpDYztqKOjg2wNKQsBOEzBXSqyOOc7C
mmZcnQOxJ+cM3YS5CQhYkF6XlWvJT7r35444V1sNb8a6pfS1Iak0bj8o4Sr/qoewKtaKgSUvUysH
iBH2RVPvYKwGAYKftlnMrZK1Nd/ruLXNx74pbFQzVgsyBonINGfns0h0wIKWVW371o8DDl0cvhP3
G0hRqjdlN1r13sNGF3+MI7/R+yoNg3sHatM1Dy5Ydkvg1c8qGFa1yKKn3Hwa/a5ENJ3GybxWQqR3
kbEboJKaEgr4VJi+etZ1H6uzsjGluZokn/F5bOdjRv6e9MbbolLUspDEBpKOSlOnl3PietUFmJmR
4OqiXvrHipHOKLTps3+Yqtx/11ZD/XHlGYgHWTl5ua3DufWOagFse5ag5sByOdVGM6XAn94Jg0b5
nI5IZt2XZdmMb8eo8SuL71dnKHe81C03pk8dfqlej28pj8T/ONv+d/T5P2fNUPrF0edpaLM+G7pX
h5/13/x9+JHuX5xTAIhQWMMhhjP437OPL/+iIywwBLo4qT3S6f5z9LEc+y+yK9YoBAg7YEcirN//
us44/figOtZsHLrgcBf+6PRzcoDmq4rgb5B1JDwcryCROLZ97zlbcmJTigJVXF0EzgWhgtOD1HlL
eW2Yqu3Sj8OBPRyOEr1qM/pmyZ9Gewy+aY0i6Lsn95Oywlo1+O857OVXIXxzvauVAsWB/fWvUkdz
R8pFxlTcJN0ZIAQI7FY2nAWKRWRLPnN/VxBq/Fmzs/6NSfXEIS7gg3AI5STIi4CedIq3kjqxxs5d
ml1kpe/D3qFBW09fseUesFm4v7nYic94vRghKysTP+K/gam/vk8cndJn66R29IdhyqfDk6vAXf36
Yf78Ii/hFmiB4Ki/vkhq6jYpfUtxTMycc4Q9hvnNdd/9+irr6Pj+ldEdI/8EQuF6K1AITkaP6kyP
HG9A+2KaO99a8Dwk+j4Klq+Js3wsFnUemuq2bKP9r6/7wsQ5uTCYNdq/gK6gXZ1a+htwmlbSU4Yv
/QYpuUIyf+Ub5v8d82DyEIdIhg4xXkp014395K4iv8lqIirGnFo22jQxhgHqc/hz2mXazbMV0emq
oulD5hpyej04j8gKKsdaNpXGt7yjbd9vw25y7/su5Ae1acZG1aDVaAtZxOe6npebecL9ey4QO7IR
Ep1oNk1riWBjBhRt5xFnAvzrrUfwSlRl1vs6d99zXtPJmdsOaLWcfiBU28/9haqZ6ti7ztKno/Wb
p/fDW3NZPFZarw31x3mZE75z8yMqaKyC4sEODVtxbdnxsG+z6Hc0nB++qTWiwgdxjHffpfhzMgL7
bOoqp3f6HZUBvYv6lh2GzQbOm4yNeULU21/f1QkOYwUhQOqluuQDQQzYHr0e8dKqFD6wtt85Qcib
G2qXzoTGn6noS+qi8XfOTCf81xf9yU1K/LrM3iCUIvEDoJOwei+QdO2CYrjtWlWc9WnHmcWNbus5
+0O223qLIXWvANsWMzblo9e3aCsa/kkTDruYX4mYd9vsE/gqh1/f0ymemy+Zihvvjjl4xdufAs97
Rwl6a1604yg5v5f5UrF1CBW6C91k4X1o1FVbG7SmlEEiZ0c9ipaMCERwL+eViN+hSP775f5vg8EG
Q3z3en6srb5sMJ7qDMDP1xeP/IsRfv1H/5RXvb9W5g1FTIqXiCXJLPx3i7GWVwk4soOQzw90Bnq7
/+wxRPAXMp0IIg05MBgqVujrP1sMx/uLJYP/DQRDrDO7+KP66qvJZk2H5+unUIvWk+9TiJMxK2Qf
NWbIPmXhiFUzmOLNMDErf/dMfrJ1WLcG/10O/rkIEKWQ0hil5tP8Nw+oK6qZ5BOlqvSsnvsIsZFl
XdhqlL/54F+vq/9cKQLwBYoqgsx/gv1J/CUqozn66MwlidHOGJm3/VzTe/71Df14GcrhK8BRUjLn
zZ1cZhhpXXWN/zjaWPiJ6qqG+8kv0V3++jKv1+/1brgMhw8A5z5cCuf05VBjo2zkPi4pdaXcj90P
SQjpjbKPQyyIRYp1QJ/PEKZ27s6l+s1Nvt7w/X1134UK4hJFxEJ+suErGIV08OxHtyLUznUq4IcW
ulxO5JSbJfneOzXDo5utTP8G7X2y7f330gwUttFstMOTxaLJGku0zvKoRYJyD0QrDVXbdMS+e05k
KPm1ALRBjBXFU+/WyMIlZ+fy0PhIuffEqo3qN+PqxxEs0OmvhzpGMWvmyS8k50yVixKPZGiBbtPJ
vSYnYFvgLvjjC8ERY5W0qWNK1q6TV47mKZ2D1H3EeqsP8eDrPa6gBD5KkvxmP88O+vSzhIwBWTCk
tgIzKAxO2C81jF8GcHqzzG4C/dzLUuQtoBTVJmxUhaN9LBwKRUXkQQ0y8UUQJShabVmhb+tmubgI
eVdZXEf09LSrcRg/U8FAsTG00n2qKEjTI3aIjkOmj8pxJ5epaGD8wcXamHkR4Ua0GX5mi9AOiXaD
yLtNGJsImMJCsWWDCcL5TIvJQ49qFsqxXgy/gSZ6kfQby0vI1q41RvejBaO0u4xdZ7kO/YWo1WWZ
pwOu0BAMgR7UU1ix07/uSPes70IOER9cWSzgedBWN2d4vSI6QHlu4Kw7rnmjtBw09d4xJC8QVRzj
Ht7fO2lq1CVCeL3aK6qM/baiEEUHqayaL2x7cn9f2nlpzmNPtPezQUC6karFEVUWlRWcqSzpSIJS
qb0lVb3B6dT6StJhwduQJIm3FlZjWtnGn2ZzH9jF4l4utUSOUxWZ+ZRadfqltWs/JEU5EwW9Gch/
8ROeXDt5HtCqvF2Mb/U3ZpDxQF25pd60deRk8WCPtpWnyP964aYwEcI8de0d2EDXukPzuGKFMPnU
QI42uKX0UtzGfla0Y76toJ1GmAexM/WOtZ+Vao3aeIpsRevGWnyrbT8qBfDPvROL96LSGP2qe5vz
iVJ0pIyOde/dSGuln44Iw1t8su5Q9LiUqXtq+4BYlZgjalN+qvwQu9TfDbNqDpY+vK9Kdt8pZkH2
psT34M3h5W9pUawdNwtZ1NqAk4KAhg+xMS6thswLBjp1pW4S+nZGAchNNwNH9v6+/Lu/5669vuWl
7ZeziaMHaP7uCJq/+4O+gDZEe8VVbpsfJaDuVf5X2URKP3RpmzfY7dlY0WZstEJL57lcKtsQ/gPU
LdIdIv6h13Z1k0Z2YV8aE0v7iJW9/TbOzQi61m3D6yiViTpvnCr84LYmUfTCZEnKSiOSb2qi13nT
zeAbN63G//5GJMZ604dlFh9JieAQPIep0FsnJDbtGLRTtQBd9M0d64SfvKFTybHI0XX+cWr6PDia
1g79ETnk4vAwxDg1H1JBsfCYLjJ0r3qJhw0xeNQiGvTX43teJ05+6SD0eZT0SfWmWro62zsLYJht
70Q1ZHPk5Oo5SYsJnxtE64XenXT4qx5+BRg5HGCSxzFGmYaMF5nGwzz2xr2nZh3Hb7J+oFEQztBy
Hunk+u79LOnRfYkqtH2fCQtw0epQNXYcaudDJRqMgk5EmX7ic0dKYWsJ3SHu86gHG4B828Vl249x
uNFda/IHCtotVrKsTVFrzW5T+5ArmhVrYdk0rK+sLkHIkaaJt62dXN7OoSrRcEgLF0U9mvKu82WB
gwMJdoR+ho4Z4A/jocTOO6lw/ypxRXcQW7Fy2vLOod13O7TYFDdT2yXRri8VuTieH2MVzv3M+TZo
HugBrGIabuvOeCU+j9XiRv6O7MBymvS6YmbptrMzwEJXWcdqm6EzLI60Q+K7xC2n9x0BJPZ2qtfj
Z2aRsMgjkixDmIyR6dVoPu/jJPAfGgv7x85LKuRXUbO048HkMpMHYcU+dlVyV+st3L/0OmmC7CNo
OCwWNKOnW8dLYVxGHD8zJFQx4q6sTgzS49qv3nDkYGp3gHa8r5Fpfgr7AcGtT4j6Rxux62dqy4Zd
0IikL0hF/jX1ltHZEiTYfZKWbV8rjZlj5/QZ7cph6G2UiLi3Pza8Pprnfh6obep2YNkDkPCf/Ige
06722voSGRyYxqQeuw/dCLpnDv3qORWjGlk/av3cV4014VUFl6OmusmOqRQj3RcHt1thefZwCKcK
jH3uLtmzH1Q+ktC5xAE4uLS9rUlSAZ5rxHm9zt45dFA/pZPjPQy2NX5mhsIs3AxZFO5Y5ogByIOW
uFYFEQVckr1ATlrS4BvRAHD6aXYZSu4a9M1O2S0dCBqutUWfcrDfLsKrJy7SokNWUtPAzfyFSKpw
jB3rwE3joamWqOiBfDi0fhXAmpEvscJXBYZs9naUI7SDurkYb+ylG/G5CDnfztD1vw1Z0V91lsEI
wRsYd5KFFXduMYjymk8nvmlAV+kdMQDxAi91mcDUUE2kHhPSCaKVCAth0+Th9NmtFQ1Rz0z0mYG7
J5/nPKiJX41Sd9zQFmMuFHgtQD/MfnNT4qrAlb6M6rmlHL+mVxveS9/O1ZMMgbMQ/cc24+DONdJr
ekJ1R6MZrwWWEzBGR/42wSs0WEyxL6pmuEoL34DIz7o6P2grLh75ZGrnOMYw02l3dHQN27IfC9z0
yn/rdhn29ZdN9//Ospxl2QH+oljeLE/Vc6aHr6/Psvyjv8+yns1ZFkoBh1ZEQa7tsQv+h9Fm/yU4
q3DuouTokO/Cn/zLaKNa7lHyIXWBwioxVC4/7z/VcvkX0Mo1GSbC3+143h9Vy19v0vkxFOVtn0oP
OaaczoR7Un9hB2YlPvM2EhEL80PjX1VDmN9p2fExfPdofnKkXffh/z3S/n0th/IqtVV0TvZpxhGq
gciA+RyBqpoYX08bGmeT4H/8jOraXLqIMn53Bnl96Hy5ZLiCNtHTQZUFFvH69tjNIo4UGkOSHPud
cWdrD1Ig+82x4Cc3FnKiFZz8BGGXL+LC76qPZeB6OvaZedIkwlkQ0BLYSrYPJI6LmnST0a/r39UG
f/LiqHKsWU7Coxt/Gr68kqVorQeYMYY5QlY6V3hH0gUvUB/QzP3jN8fFOMVRjuQhroP4+5ZKHjOJ
igI8iulqhdUm8r/AYdBn2jLqYshaxKW/vuD6Xr4fKq4fkAlOrYZ2UMD3c1KFZ0DapikaYF1jeml3
M4a6WF2i+nrf5X50VdU0VXW3//VFTwfLelFOdFyRqiTFpZNvgXwC9B6rNh+IGbIAUvm2XdmUvxks
P14FYScFTyJHKEahUn79LI1WFTvzEv2Ko8xNBqvkWnfB869v5XR0UGchwYLDsKBWxiboZNxPcx0u
qkXcoHynfYjwv98WQja4eobq7I8vRcmdDzoiP+PH++m8JE/z0Z+RANDAxt/cjP4mc+fxEdfbsPzm
Ha0j7fXACEMO+wTTwLxkEjl5emS16ApC18L5MPOOJUZKPL1m+OAVlnyzDJg/NjL/bTHu9APncYaE
wAHGFDxU77TCwF5KaxWmXNWR/V222sfyMKqvXI5223mubf834/8ng4QKJ3xOpkk0Pv7659/NKFMe
6tCuGmxGsQ73UebGZ4g9pt981j+/ylrGZH6kJnDyWZeuw1akoDU0rIr9HlfEbuxAjfx6gPzk4a3l
WIp/BFmz1onX9xKXmKZgzBM43Ap9bArfuolxUF4IQCXf0qHWt7++3o9zBykCAE4JOOfGnPDk2c0t
+ulG6fXQuJzxlA3IeYoVRG0+qorcsZCGCiklv+FJ/+SLW3ufK4EeIS/f3eu7lJ4tqpZoH/ymMySy
wW+oNMroLLaW4eHXN/jDa1vnKLFq1lEZC3vVEX8/ODTusQGjND7q0O2uxyXJSWLSf0g5JkrBi+w1
USGA40En6OQxLhbbeM+pIJLO2VzRN7QmoM298+4Pb2adpWyKdwjZ0N3T+391M7ilOCf0NDBnqZqN
HCGI1q3o/vR7IlHxRQ2wLtDyB5hyhBo0KDwlsKbkoCQM4QdIVILdr+/lhzGwtsvoNPnrTEjCz/ol
fPfVzr4jDOQaXowXWhdtsSy3YeBN21x2+eHXl/phDLxcau1CsKES4rThSWcgm8e89tDNprgR52qw
vfNZZYHY//pC64T6asIFXsKGZXVGRHTTT3uerQkBLYglgGArY4c5fe6Ds8yr8KOLYB6XbS/mYt5K
HZRrgXGC8BOOHIr++H45mPFlIaeweYWnmWB8r26eZNAX8slMycUcq8g+CrdSv0OZ//gOyXsl5Pul
S8F1Tr5jK87BHZBMsCmnpj6kETbnZViGs8RV4v7Xj/bHd4hEQ6J4oUbOLuc0ZlYujq/bCgFcZxb1
JgBJcNYU8Br++CoEBHLIWPtWzPUnH9hcJxIfHNbhPKwT8L4uGrJh/F0cGBkRJwOFSIwAMRB3RLao
QH/zevD7GaRnA/x3C9gGGkLJ+oXNaUz1lyDs4/ajRSUHqx8EF6znfaZiVLGAU7wE4luR1u9k2wXV
ARyHZvq0LKvZtAJh9U7EVWFfZah3vwTwa1QN/qVov8Zx2eRbD7YGfJWss9t3iduZ4BCzGqNTzfUE
McBJnKK9sKd4ib1NR3ZeCagyMkEfg4g1s0/5uEkLL6IqOyRzeK5FHmV3eTp55jB2YYKznfVMmzt/
iqF15fyxt18Is3fugiCD9EnY0GA2AY1kiEm5PwfH2UVqdAntQL0HxWcfXeLfqq3m7tSb2Ius4GPa
jnN5bXcVwgmMvKsB3MgY1Nbc9NFZkUVOfbsg55vPpw5zxZ0Ve5k+OJ01TVfst+eKEn4wTD5Vt1xF
R1OPFbHLBMPFrKmF3wT7fhKZ/7bppjg90LsPva1L1dm7Kyq/zXYYWfVdDnmE5gBR7xB+VEeJtQAx
3IDWD5V/GPxO1I8CPat90fR+4T4IaacLtMepzconbMQy3auwdt3NkrhpunFsSo47RPG6h5BlEC1q
p2mCDfDt5FORjyGdp3YSoIAmJ3uw08xazsNIWTgk5hyQSCvaJrsN5lQ+UKUFdApPBS+iaQP329IZ
aIylq3C10G5tWt6amdt212UVkv0pHtI7ZLFBs62CFJOxbIoSF1vFT79LiXWjFVFJXKBu5ZeAdko5
jfhFq7K/wQ0go4taifJ20IMr72fwVfN5BzfXj5nMqjGq9lSac4qCs10m/bAbpy61nsOcarNLkg62
lRuAtVV7iVbRd/eKWLX2S1bNy3nrzmFMybKEAF4jckfrzlzdwE7LUEIeKK/17TvVA3h5nmlquO62
ru0QXRFe8x7YJFEHFkaBLm5sQVmq0kmANoJQ5THYCRg05gtMcLu/8kJddl8HFG6q3lIKi5bk4M2u
c2PD6kkvutVesTetdPQZv0T3ubApTR7jKMhuocLqb1YnSfXAEN5b+IGjYBpw2tZVc6sdy+k9jnyu
az4veZzzVpGzRuR3Tos0z4SfiPqYDBGgIBFBDgGI7ldyA8kZzkeUt/C8Whu4ArBfaU3nrcnKYLuk
mU7uptJF7u70kYmupz5V3TFN6AihlcNBm9J+tj9XHX7VbUgn5rJfEnu+KqfYKvG6UUc8d9OCJjJq
XBy1JYSCm350k+RyGsK+fBuWyPYPbZULsU8trcUe+iI5pKiBEV3HURxSmo4Lg684l16010jH8djm
MWAMZlJWsGkA5wdVMVrYkjSxfDMVo/N+xlRgYNtZ2tt7GPXp4gVpWuxptpnmrBcZzODetQcILJ3S
8TbMTVJsYoy+X/GBZ2yA05LWn6oazznzh7EeP/qFp7vzlBNPdJZZuH8uVVcl3u0QJaP80DTwP97S
E6vVuQxxTB8F8dNAyARCuAPGzOiD9vvs2laRBcGzzJuvNh2kBACaBiW/9B4NiCKGn70fEy8s3+k2
LBc60o2zvqBhfPLoBAT0ypr0vhnzMtrWKxadQraob6DywXIcnDCbz4KkcfFgYCrwaWBy4D8bixQS
M+HKdBQjvsbHJrAg6Flgm+66oa1pBk2ldVPMhYa7wLGAzmGIydoVhlmjrrGebNIKhoMqtHK2Igmn
9phMsd8BKApz9WaOBfVuOvayownQEnKWuVYY7pWfY9rta3p1dLaVbrcNpNH4MWFXw9G9gRNw5ULJ
am+QMmTn2NVXdoLjY5KdA5HVH/tkAEVXD0v0UZYsnFuyLUb5DSpkStneAbBwGdCzMhhiUzBceggr
60pqG/J1WJelvKBGT954MtqwI1nEZzLh+1oPe0/gODhgOXLA7cd9YLaqc0F7O9GMazqBd7ZcpHwt
zqG1chskx1BP/QUALarbMBv8Clhr5+bngBYwsyVlmYuHnto3Fq/AS6ILm6UcLspYcfydKAqxR5Fz
pA8uOQlyXwgVPDOtaftaNkECcxLy0Fp0B/CnstgvtmRPesEnQ7sVUr9V2bh0hwQmMG+yWW0QsDLA
Ri3cyZgMuKaVBwV56xsMQvuo9RJsIg6ltHkaC6RajkEQv6iAuHJrHBsc4BOl9e3iKDaFKpLt14bQ
NFCIkHjGLQNKsseP3PFsMh0sOjPTjds0Y+Enh5414FM2t+M7Mpg8esSW5FMsSyJglRWDKREqN+Om
RDSL+pOec35RFsJqd3NkZfTNGg9CQpAaLXZGTwQYUGrMv4nVNb3tI4dQmW6o5udQQdiA1e+S61O0
emBuh4+Fqtx2MB9GyumGvbBLUWLyU2tbVBjOqwbR4hbOVing2JooZkY28kPY12l9nlW1RdJD6lTg
LOsxltugyeY7qn5zvZWdwmPVCgtHXCPz8rJHvRoCSOi898FiaBBUncPBlKAtG2qYGWhUVUU8ohFW
oPHSZSkCfp/Ud+gY0RHb6EBWeIigBWFpKJGwbTogGEQdQ0J9xGPl8MkDb6o3RrcBzHVfu1/SoK1Z
AEcCedhmIo7c0HHUAmuH0Rb5BiwGgOZyuJfZUtRPqPIb8Cpu49wj8Qf80ZRCX7R2m9MWt3KI2qvP
cR8kpgtu3M5ZYAZE4RSyQSqxdP2NZB98YWPM1EGRH4C+xfo2iW2dvJnTUmFgTMIK2nv7gn6n3woG
3mJ+z7aBXTfpdfHCiy/1mE/vxAtSvsFpm994hA+aIxrYfAK84TF2qnSWziW8v6i4VOwl+vs6j3BN
4ZdYMffSHZIVOJd2HukUDb4jezlUL7B8QkiaPrkSLzR9woYrxfoqdEDrr2UhxcuF9sOjY2XRv/vE
tkXgL4IuB6VXj3G888i4OctYELujkQl0y9XiAtqmrBA4JBwOFYbYAZ6abEA6bAH1I8ux8O5cYKZE
pFFXrUNVGCXSXThkGlXiEEEgRWSRFYc2xla1I98xQ7udua2CAdS62GF1Lnj8mkew5834F33ndh2W
1b68sy1cOHhK/OVDk0LXYg8OpQ3ac+u9bemUXvhd4QIbYYa6IpHcy7cJku1+6ybSYoUCfNnuxz6O
zOOQCPdx5mzLcBPR4Bzgt0BgjMA89geTzT2WzjhaxDYAYIg7SH6h1i/lppnmgU6s7erbFEE6jGt+
c8UEyNK4KletG7u1A9IUwQ/w6zUzJXJDTSHZg0/IH2M7ZQaxLNCZm8Flk7ihTYVoArMIfBUW9XE7
aAufkRFVX2xxvIwfNF67hWlYjMCZHSXvIc+U5R7u6IBTpyx6SY5ClcGgWZLW7GcRtoZgEhB9m5Jm
771vCZq4s7FwqLHtC24lASc2WVwldBRILvmjEFmbb0PfTC5exLI+kzXuI65Oc2ajhyl864y5Ve28
Kgf5RY8OyVmaavMVdyvBpgnAQ8GQyTuiyvMh4P+4Qf++wzX3uSlaSqZLCAAAGbY/fsMRoz5IVBRn
Xhyzl7ILZ4WeOnXTbRPIVVdzsEYP+K2Fw9jue4yRVW6tqIohUBQ9OQ49jVYfIH+BjLkXSV7K/VT6
6e3ETKceoqzVcjulAUTsdJgBoGskdAh+Ats6tCnagAPqmQrkNmDWYUOkg+i3RuC32UHRWe6GOkdB
FLGYXgWWSZKLdKWZgWUO7AcVihh0eluYN4vGrzh1g+1uw9Sz3mY5oru9tI08ROkwAHMw3rDBOoVu
2S9U8+wBgLo1IKpQrNtFyWFYSE2iwJASvlE5NTIFloM4Pgr8edN5Ljlo3FHzGL8mYAi/lcr4/q6y
OlbPzC8EbBpnqp8msts9llyvnbptHZt5xU8lfs8xOJjrBR+hamumaYZPk3eXAbNN9NGal6q9K2wL
0cOmT4sBB14W2sWDWxNMR3dZzAka78iFy/KGSOqSr9JSdoeZlQ0QfxLYcfC+aqflYQz4vFZas49z
XbklIJTe9x+TLjf3HkfB1d4d9O7OWQASMpTyud+i9gnDw2zBO5kWNu1AeRaOIXytGYPOHmSK0El4
ffoVYH7nYbMPFzhj3fAFJ0tqtkDKYVuGIaDPjbI0SiK3SlYaly5qEpDiND2AjQgJj6grGa8kdnbA
SyWgImWu/d7kzN7bJizt6hgF5QAKqHaLvS4n+4bAs7LiPSgIhhCwqi/JEDfREVV68aj80iXBp6/L
Q6G8zN1KsUSPsBUtdQudFjnLBquKr56HjIPcfVnRJPvEs52dfWGNmrylia03uUeDfEhVS5xPY0BG
bmi199kuhl5uiEJaFu+yCgb/3pNimI4TW0EMe4ZqQnRnUc7IL0GWhwFgY+QLe2E65Fui0p8dWv3M
bQAngU32Q4yB1ikms6fYxIa86T1kRK1WnBRMN/ln/riUpKax3+ygEE/L/bJYw6cEMoK7wZ/nwJX0
5XU980O2OutZKkjYNu9HzNIdH4et/T0jjr0D5VP0MyGiFxhRATW0DeVhSIC6zZPyqIEJFxtJfMHn
CvIIMx9d2mkj/Rz5x9AH3QUEPiyLcxoh8WADimZyHJrhyRrTNrsa/QacVT6HQXuk/RmD8lf28Lbt
qqxhmQ6nm9rpqmgvGo2TpMX593bpUYEdl9oA4cWsbWVHyn7gdtjdBsRoLKM8CwIkutQiKDxvfDQ/
+gbfPBSzLCRX+MpUMJPqNmygpUql+k3gV+LeamRVM4ey2d10mAXZu5V5e5lVKKJ3wWLl79nyzWxA
U9ZQuPA+Hz8GSPRorVdXONB7B3ZpEUZDsDWD134OmoS0LPTXhjpPgLLkOLFWqx3jkumwmeAU7q2k
ipJdmRBIABMzKz9pSIvoo2ePbfZiL+UD6QfLG+Ck09e20gtf+ZS1/cWojPnCuExc7J8cNb8tc1Hr
o83e2LqIHbBRm6FfUvrTpnXKs7Ad+vpI+jgrp3bCwT1w6rXtT1Xl4dOs3bzQ+9bul+dJZ8w7A5io
25LE9QYFzdJ+RKfasmkyWRu2hOMUsxVfW3MINPldOg8e35ce5vxIcmEWDje2CmexK/SCTLlZOKl+
pnCQVyT6SONsk9bp+mOXwCpPNjrnrH5fsI3TLHyjkNZjidcyfUdTMQBjGStcyQRD+HbZvS3dEkq0
LycaLroYM3UdxnL8Nk6FNW9nOEvM0yLmtBwUnFeyQGZXxRLGX31NYAqb2+GjMlEqPkDhGspv+cTu
+yADttAbRzbCOZ87lTfvUIUpfRRl2Kf3sqdZTRVA5x/6pH9bF/OaRGF6Z404aS/RyrDZza2aY5EP
qlz54ozn/On/2Tuz3ritLQv/lUY/N4NzOPO1ijVLpcmyZL8QlmxznqdD/vr+6OTeKyu6FtxAPzTQ
CBAESGIWycMz7L3Wt3DWXADgvSLb6jvn3dSPKudrkenqU+K57SZ3Q29nOyM5M2w5tUru3FwBeJCj
bj6HrjlFp//6F8QnajRgcQOK+WvNLkhdwBDds0iSHpCsE63tPlGWQN03OZRgd3o7Wlf/5ZYK5zbH
Pw7oRQjeqUzEQKMo6a+83pB3nMwkVOo+wldMMmh7XXmlYo2p+/T+1xXbv1VSUW/TEcG4J4FwYI75
uZJaeIPFyLQ1DiAJMglKlGtVBZ7fCjRbv77U6xI0B0P6LvSQaO8j/n8tyreUobpFVLSS4LkvQ5ZB
kCWT+s2WN1ehJSJoeS9ycNt91RdpsTd0ZZQABTOd5sghqLhA2GK8c5UfMouXrQou43kc0Nmc02jU
5avecBtCnNM7BFVko2TBtklZdYBsm0W9cdp0Osed6Z5HR+BfTsNau3dZ8L4L22Dr8+un+tYLRI1O
wX1peJrOqx8yWIEpNY0XyEa5X48dyARNtIJvAsT/j0v9v/LqP+nyvHjqf3MRrfvmy/OXnwhNP/6P
vyxEtvvH0tWmh2m6i+zK5h38RWiyvT9wKNmLOAKJFUOfTsVfwiup/4HljTYG3RhUURzy/qm7kvKP
xYyDdIMSIM1K7/csRNzLi7ba8kczPmkV83cdUZj7ykcAHs3UUBLrPv4i7etMOsIZ7XhXnRD3iX06
wMwubafYVhUU6GIWn2ZXT07sURhLxgzrdBXatT+5SHw37KuMm1hDrkLxpRlX5tgWsHyrlp6IREts
FgES5iEpnb2MvDbbF3JtfB8GER/YEAQW7o9yTek83gyJ9OzLLopPKQvCqtbi+ZNrEgSysryxdTZ0
8X02fcbeRIVtrTOTzhLbiT7L/YQTZbSehibcqo48lBfv9vrPj/gln22ZIf71aS+PyzAMDysJvTkX
o/ErDUE/s0WkyKb7CIaO9VTxVan2HtQKyKBhrC7/1z6q4VuDZvfbf5BJ2/7Hti++fulIeP2/EDz7
68/rHIffmp80jct//+fHJcmdpT9qLy4rHXPeIsL589sSfFkkojMLI0zQQZyJf31bOtwAiZSAD3IR
+juLAfof9jz5B+oaHJqoEWkiLvS938CfATj7abQw7WKBEsiEhMeawwK6/PsXfXhOulMcgsoPwkwf
Tnkyl8aaTkSarUf8I19RuFEMbntyHfZaNUG8L9u6E0cjLwNtZyBloU2UDhOODg3nFBBsVB9fI3eK
6+vRNShlJOTb7IiPLWbfHOvgAegV4jg4NsWzRTvjqUXAQ3ZpId1Vb2VVRC2wNo69aMrwacRFEF5o
upyPrt6VOzZL0Jw5ozqnSRBlsQ3YEivq8znOamuDHyLxDtTlquZy6pqh3QPx7+6hnwMAyyiwoi1O
inrezG1Eo9EKi2j+Ps0VqEKbYy85DmlS7Yn6cBI6dp4TbhR8bIqMwJpMsZtQkYFYsoDifitoLtXF
lobOYKLp70vXYT89Fp65x1rSGaTTBCpAxK5PJYTIyTDONmk6ch3AnrFxc9gRDoN5aCjwO5oVfO05
sjzU6TROq3oKino1Yb7Y9sMwtOvRdofbyQmRJYt6osEmOMVdpz1Zcr7B2fGiLOFa+Uqv62ZV9TFl
N0hAJC1QrZJ+k1T6bYVietvhAjrhFgnoCUzZ4yQ1w1lhoE/OoFddsTZwSTyXg5mO604V0Z3XVsYq
V6kH5bXRBz+nuPg5N7BUk/DpkbYgyzgPVqJqmkMAuzkHW61zGI8mQdAqinPzTCRLW8GMwZLum0n/
SY4jgO2BI0erR2DgJ2w7cUmPr4l0+zauzOrZ1L0lkI6DCvxjWTxObIf3ZFV4BR1RZ/44EwvyFceF
J8lyG+2FLi5odpF3K/u1TAKaTPB37nKjH8RC1y/nYI+hgGfFARtOOrqksPyQDR3eGuz6DmfWulHp
RR6Wows+u3MVNUnLngwCrUK7Nb4gHsk9uUJl3M5nXBnptCUGhQpAEzMXnzV9ltnyXaRkB7Vm+WGe
rOTEUuD5VmpfDKW6nCGK9yX9eI/AiNUU1NkqyuJDOBBkVQBWXzWx1fui9rqNcvsLaDUCy0RWPCUW
Vq+GkiPEJOH3laCvqxz3eWyq2jcUTG1UOuVKchTdpyP7/Yb4vlAnUi6KMoI4QkWDIdI+dpn4mJqB
sSvNjq7RmC58oirbibq/UJXny5Fyasc976esYpfvfAyEsSmLeN+6JNDqOrTYdJIJDbFGbeBQf4XL
9Ui82lNtZ6e4hPOqbJqpo+l+AzL9VaN3lrjBNXUi/a6gnLk2x7ldsgf59mFWB5QRfGOif0YIU+Zn
o/OVujYFGPomK8wXIZZL4acWRyW3l5TKVLKOAq2lgQXHf+7G+GngfZ8gju/sPLzw2ppBM1pEMpTh
Q0coh+eFn83auRuXnvnIydezusCvzdz1B60/V04Sfqqi/Aa84AEpsLFPZELKR98cZ4cQoq7SrsIo
2CdB9hAtBK88nAEveWLpz4jgHvWkfdtW1b1VjZ+0vLvCq0cvsDsJihZEJPdkmZT5PbN6TfOqK4kj
xIZRjoQ9IDhgslCOmjhm27fJSAktGwbggKGyVyBHlvZNP1A7NfUNdX3MFHFhEXMqIGxUNhmi5N7o
66bK4q1rk2JS6H0FVL77bMTNsE0s+ytN9/SyRjp7Jlz4OiwG8vcGKrgysL0LLEw8EYcc78lq3bMo
7GZd9RY1EQkqWmyT0hArLzLTm87r9mjCqV6X1qGFUpuo4FNkm0+FV2frKqEgm5nqoVMB+deKKOBw
FtbGNtroEnvNuk47gFO2SPbhQIGapr/fY9E7IqKgkxgbl0bsNacQJcmxdyiu4+upNnY6nFzSB5ye
YyNpF+e0iiO/d+ZnjMS3OYfQoz1kzW50xscsC/O7piSOOxsV4WuC0nLc6fpeBt1el4M6u00GCduJ
KWIK4cdGfdEpc9PR+ti0qZZ8ikdjR7vuCZyXSRSTeZXlrY/8keoIYppNUksP9Hbs+lE3VJS8mvtW
9V9zANdpGp+KilZGPfUf89L41Lp0rJhstLNC1rhiyGXrTiP3LSZpFbzdPWg8tRWmPIpxviyXiX7M
dgCndJrFNANTRD4RXxS6jWAXm+Yu7WW5t6N225XDsMYGCH7Q87NJY3TWGoVgYk5FfpzIDDBkfWhn
oR2GwrxhfsvPzsw9dy42rySmQmhZ1VdKGPeWKL7r7XS0zWgzcabzVVle0Kvwdg2e9u1caDf4rMKV
4zV860o75IS7V0PbPUWkdpCtq9aIlkF/6xaKIrqMdAzq57KcrvOMnXFYdc9OCNfGBfF4MptYQ+G2
5Le0+jYV4e3ce8iEWhtgtvdVU/NV12UmEE/raI/O5SzdhAKfG7h5sWdpT2NSvfWM6Q7VcFd/F51I
P3QQUy2ChRAYmKtkELwBD+/Y1gBOlK1KSvTlsyL8hjpN5Bjt2ou6WX40IxhxuNcgkuAh0hlT27bs
amKADLpVkBQ7XTbFZpY5El8jdIy+8r3ZjZd1bERO4HxwSQkfL7q8Tg6AhHLNWhddb8X2je7mJZ1l
obHilN912TtlfgAplOjzpgfkjNczoJYt13FE0cAH/Gq27JyopOinWI7h/NkUdaeIY0YT68qdEqmX
6TuDOHor2QVGqati19LFIO8xbIs97eVBv+fl6eVwnkJNHAW1z2tFXNtN28biqRZ8R37FWqFTogTP
re4axwKBsnc0vGurPB+MLQeVObQe0pHYXnpbqaLmVJiMoZtM5zvUNqVmgG6BegeOiQaicix6EzPM
nMrXhFmF+SN52Lh83bK8FzIfM+0qFk3cykPvpuKTKrJx6Pwo6dz1zMJn6dDOSp9qnlmriwSZU742
griOzFscPxRKYyuHopeSgJHsSK9YAngN6ps73UvmNFqjXs7g/cBhn7Ayir5G90pcSl77tCQd3DEc
9QrLWAXUwkhyLelD0DTJDWtNOIbDvJDOLDTniLpVS5it4OyXNeyub6Z8mpy10db5TnV0gpbkxDb+
VMjmc8dCEN/LsC2dOyUTGOaubtKHiU0G6oYt1HWj9QnryYyerNkGTYecpNWM0s/xutJKH+N5jJY+
NCl7xbBrsQAiU9dRR1H0a6yg/4aLe4qvx9RV3WNXYsg8EICrAj+iGg0NXfHQTZO8al8rM0rsLkIF
e0vgw5hcze4iVdzETeM62w4UxaqIEevu0jHHGJ84Q6IeaNW2t0FuhaTQtrZs6IlWsIniwavNczQQ
vbSKsyked4XKCMPrvKSjnp5p9j7wsprIQnB2gs+bTEzUO6QIawCDwX5Kj1I2gYtE00XsaHy+9Dz3
K8NbIr01/FNhu6rRrdR0+SjAR9NVM4UFikN6o9lBVoVufoxGegwI8xrwGRUGYG+jnKgseWgDBMiQ
kztt3zhjfp3B08IGbB6lS662Tg9kBcM3O+adTloY2eTE7lTzA6ET1ac+S2gQs2CBnYo3qrX03Zgm
AbByLWxpD+e9b0SKELGktdacDrQL5TnlwbZT8yId+nE/m2o8aK1T35YZs501ab21atvR73jcR5uA
NxKPXX3v0C88Cpdpi7vUNl6ELoJOVhwRKdime7vGpuXOYXpysz5fO0HWbo3YLj+0mdatW+FmaygI
5iUqxYz4KKc/JqAPPybKERdaHzbfi6lml+iwx/+Wkav8vanAG6xwsCCp69GurHS+8rOys2Qj80Vq
5Ka9X4ZuLbcSSBD7HsIZQeric4TT9OzGaQUvQJGElQTNjQ3/GIdG/sSy8lRholu1BLgSXF27iNns
9IkjK7LFRiM/s0yTvVIlCrOWpfLQxEJtSR16wgA3Hpo0n/ZW4xG1jVAR73yvSIILmRe1MLUPlJvF
dqoHF1lI8ciqkxGcpKpHAl1JMaaptc6rIPpYiVz5btadvB46u4HIg1DAitOJ09ty6+G4R8g5GMOD
1waN30wx2cScoNbuZJt7VXffWrcOt0ug88041td5MeQXYcyon0cCA1KXpTydM1RZuUNSYZZ7uq+P
tXmv4v4eBm50SKgxbdzc3pqhQ9ZyONibsBLyKEMPt04dx895s5xjnbwk+1GiZu0lyV5Ji1CMjsNK
H024t+ZQPXAn7FAnclx3ZT6Qr855kqRwOZ/HvK0OfdA43PhAyLY+0ceNnS79s6T6/3XO/6QC/6IW
9rc65+c4f/ryNH57WYv58b/8WYsxjIWHRJXZM6h24AahSvNnLUa3/qCcYi7YK5TZyPepgvxV5oT1
8AfVFuo0OnVM28FH8s9ajKbrf2AplNgThcW/Rpz+O8UYzK4/FWOWPAPpUVHFQ4IzAhz2K0F97aJs
8FgSODvTu99PZY+i5C6siqENLtU8J2wBmjiRl0nQ2ttaGuUJumTzAVs6Pb0AXwtFI7klExSB74/2
GuxqWozs7v2iQ6e5joWkkuA+wP9CuaerXUv+9652LTqvAW0feEALlKOZT6TpkIjDbgjVqvVsFgTU
OFX7weGQvO179VHAgaRLKSLtxk3Csl31Tg2kGiFc8YywMztM9Gz2jU0Zwozm4pDw8/cV/8ldBYca
3ZxRuie91OwdPTW5Quqir4vQQkQacmzPBClHpclEIbun3opOhp3f8EoFGg56hJlLzhwJOTmAU+ZZ
Lnrdk7DiTcUN0o9zbVC0QpbSn5yJuDv4fkvzciYwMP4Ok4XWfx5G6E3x0sqdWSpS6nG8d4i3OK/H
PTF99UBrFQIkWSaC+BX0vYdxSscdQTdo20aXwA7ShLdRJvZg0nDS9VbvbNlDk848OkgYjAHBg048
uJqHZ/TL4w2SiIp4IYRiIk+8s22Otu+mM+G5aI+RlAf3fUE2LQ3jhJW4BKWgldFiVG2RuHfVodMM
dZAiaq9kzUmZYNHypGmWve5VCqvDYHuSEP7p18A1UKQFBZGsQ9E9N6OctyMbM8LgB/M02ZHxmcVR
2+Xk3O4hIg4HWAs5LzDuxMaOQbiQPlgQdmAG9sqDNuPjq7roO6hH7AFm5rmg2aYScfJKjOO0x15S
kRqfVGZDAUh0a6siYmuExLsmNLU94vC3bnI30vYOIWm+MnprU0UVK+NEo0d0FoHyMAnoOeooUKw2
c55LV5WPBMPkeyjmgEgrpcO+NpIPyeBA3pnJNE3tISHHKS2PUag3J1ICCYb2kLTV3PV5IVsRgmiG
wWqsOqTpSpI+10fSvBhLoZ3sxJMk9YTtyHkLMxIxloiCpnEEZkxDf0esWsMRcOn1G7VLELWRIP4F
YUKUtBcQOd905K5F9ci4dtNT2U4USCJkEgEAatgHg/EcDdqT5GDlFMB8VgkA4o9eRqsV54LaBX3p
fSmLtr7XzMi8Y+DMjBTCtVorVTemLK0tSb4C2nvXPhOfCc0sCYdb1HHaGmMCGzvT2VkFBOZSuC2x
7IrmwjxEF2MtseIGubGtQFFvcM038MKFtlE/hBBCtFG+Sg2YEvVY1zvPK8wTnL+bMA/JZyuK+Kag
gjQo7arpI06FebkHmpGfVWMfK1AaF54p9t1YF3fOrFc7hsHZsey7xCu+lDpKkJiwejKWyRoF9MAD
Gz5PuqddQi68NQfzCTmRteoTs9lFQDJKBELpndTYgZGKLjmty0dHmfZH4JUJWl3R7/XG3OOR+JIi
cd4SWSfPKkPnlGjzs9FowxM0las08D4QtrSrJglxwjZ9Nwiv0ITe5167YzN2k/fTF0qAjxMJoQE4
kLbQ8i2yVGAgZbNB1A++Xewsu/mOvzQ8lcJ6lNnwTGpCSCNyDBCHhU+BXl+5Yo4+U75BxDdDLZrZ
i34L7OoWEOS5JbH7lCntoYzJnmtFuSYmwW/t+JSr+GBHZDRxJrjWTW3axHH9MKD2t2O0SZRL1mUV
XUdOfQTbom0xNxzRAVZbU5cXtkuEQTsAWDeqrRaHyWbRq6et46yRxph3NpvgXZZMTI2A6OMPigL1
98qss63mhHeGSYoQEV3sQnl+EZyLVVV457AzkfMVCh3WTMTihJxlY0qqT4Xhqc3cu+yFvpqQxLcG
qrY1c8alO1G5pMifHSfUDMecKFUvjBzkU26wGipv3jeZhd4NkW03Z8+Jp76REbBDOTit2Pddekl9
xPdUIMfWKhQxJLx3yXGGdeYOqAXJSVlFkLhiN7g0yrrxo5E1pWsc3Es2ObeFfRONI8Am76T4MlbO
oOuP/SJd6OPkCrJ/u1cc7OnN6TejbmyEN17jQPa+p2G0iII7ext1HrIYInCTmNUzsVHWOPwB23lJ
dbMprziwzVfh3MkNKCMoVFY8wIotgGzPzgkzHSW5aL4XOamMFNV7VlvOV5QB2ruobvr1ZMyf+1YO
myBxs28uZpZbT+OlgXlSEDLLAllx0nU7uYitcK9QFWpQRQRZ2nzFuDP7uCe6nadrKKl/CLRCHP3J
afwh3OodmwE+zx0aTbPzxi0WTrAr06wi+vaxJdd1NmZPfTfEd1XN331YXjCKoM8P476fSs4Bjn2D
VLDcaD0MtLCLrDVmZouikyiOOqiVNVXUYZMPyTo2dQriXeysTApaZFub8dq2aHjwsq0zjuudTmF9
p9FMoRRUp1t7YlsrO6W+QKayYz/pDLERzRL2R/mA8789Vbo6tqRCaz5wQ9RtOUYf7xiXIdogPbc7
xG/2DyWc4uSyGtJ5k1d1tR5HmW+J2usJFQVkNpBrTZQ4rNdN3YSYaUpqTdoaW9kngRZtFQ2EfUyp
+aCSvjvwYK4FBz2n7kEViX4dQbyj1L0J+vAcmKnvIcFi3mYFwK81kBYey5PIpqdqmC6AcwCsU+Km
SqZyHVX2tZTxuC7RXq+6IBzX81Bzj3XMiS/Nv7tikoumHbGaLJTPKxRUpGdP+f00Kr/Osi+JjRO5
D2x3bZbZis0QBVUMDX2hf2iQxPOUDHIV5zLbWqP2NGHWuCIftNnlnvFYlrBp+tajfmwVnLOMETNf
ad/H9XQZZdQ7vdqAN+wALsy0hmwRhPmbIGOUmmnorcAazD7gjeEAtc7Yo/UlrkJYweSnZjheUneJ
TlDk033mNeluWGoioi0+wW6E6OOMIJbQPsfxpkL7fFHC+TmbTZb5rsWhdazz+TRgj7kbHOuzE9X1
tibz5QKt2/c6T7d1zU8RDEkNffWBbZj9OWklx6CEZsRqbqjylJG3lU25a52ZYeT6pq0eUvok22wk
Zo6aOFHFE8dDzX60MNRuRDglH5D6UQYvRcAQQBoKRYJF0Krjp75G1D7lNSFOtkO4AqF7wxdcX37n
UAutui7dsLBVxbSxEbYipB1indOxRYttrXUzVKyhhFu3T0PexybBYYlKGB0YaKkinLT6Rtbspol1
BJBl+qZZzc0JSaph09KQqiEEdqrp7KQdbVDKicA53O2olhKkHvaPISbxfqNFmtH4pBBo+aWrFelA
fd+Q4QEEurgRNAtwOJh222xzyv7ZtRbiU/vcGkIdassz2sxvsJqXH6OkTejcdeShnyU17thmgp2c
bwQJjoqiWGQE1RHC3tjtamyLXxHzO4Pmkx2AP3OFXUo9CKwd35Wk4kJviRAcagsRClcSAHU8oEYf
tJ5v8FS6Dxpu8VMhRFQ/VZ3bj76ipi/3MwmHyZrgpzm+r9jWHiu7V+tUYyaDqFZH8R6wYrsGbGAe
s45TSsthQ57oQyCoKCYy2z/bbWCfYoE9IlxROBwa8vPytD01aRR9aOOq9U3wuJvWHIv+NE0Duaio
GYkOaQy32euRZpUHpI4599qbMQt+WWjRauYSX4BBpPWwzicgaQh8Aa9dyHmJ7awGskTONPoGziRY
ZIaDgZnog5da1hNxHKFg3ZOA2qvZTvqNMdVEzmfz1BY94qy54w9DaqtfkzASRodhSBhfo6pcVq2o
aD8Tk2lbCFPcWFsnqpLmfupjEJ/kSmvOkZa0zUxU6DH1KNQvaI/HNmmqfagapd2mUTNTGlG1294W
sV17D9JpmaoNBzXMVmTU2XZ8XYLyvt2PfYbAtuyyVcKi1qG9DmONgEykz7uCeO6CxZ9w3EtH5rFx
VFKPsk2IhDPzdS1FwIpVKGy+GkM3su5E2uiwJCnrIgWbzooXeOFHk/b8l85l4sW6EzT3LkXD3GdR
yMd90AS3okPi5c+TE6vL0ZrbJa9nll9dY3DbnVATHQWwfpLDytItmU4zApuz1rH87fi47BHjbEA+
p3K1ZGdGsI4+ojsUxAgnShXXoh4rltl84mBsJDGbga5qaShqLarEljipfggey9ylfyzS/BDTH6Z9
x2rT4HrlHDvE62ZQqY8dhw5WMqk9iGoOdrreH1x8qddOLdJrXTQDbSSP90p8W+6sOqHXnzzoadeE
eZnkEkf3nJgYn7IHQ6hFBWAEnc8O25+XP46DnVzJGHX+WnQwOaei6QYfIzitMcTognRCm74IKisD
BbLTefuaXfgDZ71O85taoWOuaDMInxZQf8KRba9Cva23BCh1OsgAiRUkpcLsHQcPObdPHzD9YKvw
Swes5jIuvWZbB9JDAG2eZ33oNxkvgDDRSz0BfAR25qaFRhjhFiRiC0s0de5RZkToJN8nXBc+rsXU
205VRCgaJOdNXVPQGgbIeyvXcFFTm2a//l+TDlXfiruu+fatQzv0f0Ew5CHK+vcktB0ExG9f0KS2
7Zf+ZbEKxdg/hEOaNFDl8RcFITxgaAuoSf2lypP2H4iDsJGjA+IfEJ//s1yFKo8DgStJHfGklMbC
VvmHckj88U+mt3Sd30KhvSpUOWi+qU8Rp+YskB+6Hj+rhlSNxV8GyRUHS3yMdtvRW8bVIXYB/9Om
UlpzL7IGStqLx/SGtO2VbBVwM9d1ESvqCGMtCeHi5+tS1y3roYqvopDjSnk50BWP8q5YNeOFHeff
TEIO24CeAcfKx9+/NGInACJIJKkH/o0NEThssOvmasBndhoju+83qqDvSOVbdmuUBlF4OcmxPWTK
IJcPAPMI39Jo9PDP8i4RoeG38q2HwNt9KfBbHgK0bI8fY6H0+6HkfCnZwlEbMpVEV8AzI31F90zP
/BZZe8RuE03EknUrGz+zC/mE17SFA5LXhPpKD2b5OiSP6qRTKOpWuCur+n/whjiVmgxYAyM2YO+f
31AE6kwOOrqvqo4advHB9J0cSonSMnOLxjeHJr+fVKcmFn4qTb7nsW9iGu+Di1+/sOVCL2SQP56S
STWXl7aQ+17XUq3JNfOoDK8Eg+KptPrySZWe7Qe6io80PuTDgJ/rWvPq8qOwk/DPue3fvqRlIP7t
6hDVlycANtB6pVnNhYmSu/XOSdhEH2NbdU+6oUfbsNPf4839LEv/8UmYoG3wVjA2/wwLejkabBdv
eRlq57q0sgcWqehGH713MFFv3Q2lcfpEi/wWBd/PLxVXc1jihTyHARmomRmqexUKselIBbr/9Vt7
627geJFwhCpS/BA+vrybtI+cRJvSK8VHdFu3NiUXFAjvDI23bofoGKYvSW2KqvvPt9OnmN/aLL4q
cJvXCPqi/CDM2rxNym46/f79eAj6DV4UU/IyU7+8n3Jk/xDE6RXpjv2GGK6wWech5fN3httbjw2J
KSR7y2S0LQrul5ehHoDoMI2vHC+dPyQ5osk2Lt5jUv4dm8/SwmxiGHzchEe89iaMVRlWkKGvyljo
ml871Ea2BaeDtcSr8FgYeXc36rMlfLz6uMTaxM0BWlS6dHbwkPjMf/vZWuaSlIXs0xU/ZOsvbxr3
WWmhOjm3XdEcUqRH+0FL1ebXF2EBfv0hM9WiknV1B06A+QrVU8F+boJannUdBVPSB+z9y+IhytIn
5TXvKLffeIu2zmJK/ZBULlO8av84S463Z6nzGKScA4G1+8II3813Wf6UV1MTemSGiYnZWKIz/nms
JEVEdyyjejcNlPFaFC647SLcgOyJaxPWQh3o2AJLYmzRQCXWo2XP2oYUPeNi7rXgoMdZ8KGuu+QO
sj3F7gZF4NrQkuTW6r1i9+vH/8ZGgymcAQ2QFNeN/urxm71e1bqun20dwMEMYODJDi3Kb5PprfIp
FHsxCuv219d8Y+X46Zr6zw+oi4Tqk848w0QhZyfG6LOOlMpPlYtxPDJge62KDBffWloZVaLW1m5+
/QPeGge4KrAT0wmENruMyRea7L5qvZhJ5ewEwKEGrWkvVRTF7ww2+cY2YtlNEblGrxEf0PIrXlyl
LWUNv0Oc2WcYxqZXpd77Og2Spe2Bux3KfvSpSjPrE/4qc0JkaBbturFdYhQTfL8+8cvYdnqM6ek7
H7Z846ND5I57AeX8spF99SHMUofWhEKFcez6QVNGt3C9syd8UfpmTpv4Y22MiDHblooXy7h6BFou
SRUeYv7J864HUyt2CMgXZbY1X2R5N74z4f7Yab7+ijx2OIIlkU/JfTVIhnlxeXjiTPVZHtGt6Mk6
S4fhSKUehIql4ru+actPNimtp6YZ4wej7XC1x3U7LcIL2HN22OgHVRXpscAt/OH3hxABNQYhkOwW
Wep+frl21beCA8RZayzEY4hAV0nq9n96P/7tJueN1wTSa7HkmDZv6/U6Gk4yhLY+nPNKDqlfdyYn
ZEyYq3gOkN8VCWqmX9/VWysQuEDwm+zs6OC7y8r+YsxW8zBKU7ZnJfruJDn6rtsUHgroLP16RD7n
rdCxIayfxCgvqeWqPUi54S6YDYAfv/4tb908hxk+IHdBPzqvdnhlbZd2YDdnS0ViA4T33tHVhdQL
eSL14Z1F6K1vFU0A5x6E8lh6Xh8+cPMYQRq157zRrfVIdPc6aqgLB6jd/KyenQO+pdRvcP6iRJmA
Q+Yh1doVuONOW89TFwGKbMQ7b+ONhYQfxUbbWvQUxuulsaE5g8CTSl3EuSLX5Scst99GVzzhdwf2
M1PMNba/fujyjanRYeozWBwxrOivWY4pUqXWKuEqj7h3tQq3VZCY1tqUXrdCpcZzqEZuW79Q2fyg
LXOo0d+gENt0svwMTeWvZLJ/+wm8+XuWSYqPABf4a5TpbLg1de/iDEmsOTDgCa0FlffOXf/9IiRT
mqxJP3YHZHn9POq1ImxQydXnXOnRfYxM/oOMSvudGe2Ni1CrxWPHfIEX0FqWixefVon8N6+t8Zwv
1nJjtNPjDHTinTtZfunPsyYRffDF+YYJJWPK+PkihUb4g2WP506MOkC3uTsQzUg3IxksUH3vjJW/
7x04sBgO5G9uh9np1d5hQniOtKs5OxnBzyvTNcObSFnxR6NVat6MyiVtp0qMe4q+/UFxqvkyURs9
miLlO4btBLHL03qfXJzy0CUdhbyxm9J00xptNfrv/Nhlunj5ZHjm6H9wU1JQYeJ+PZ1Qcw4wnOgE
KajAWHVjDxhLeEN8siybPA23tWIEs54HZNYe0Ziu7G6a9khTrd+LGWTfyS/hIMFn5lHk8V47wlJD
Ad6pp7OdOjMdIjQJs4jFOy/n9UBYTqw4ti2Jmwdu42s29eS6oQZc7EwaNIiaMRkvbaAOaIeS8zsP
dnnLrx4sZBjdc9ji2BwUXh2NqFIR6eXVZztvzGxHZcU5EkVjbGMYmysx2c6uGaMbEg2ja2gu2rfO
q72j3tni0zs/5PV+68ct/+uHeK8WjJgqu62X3Tk22/aSZaW4rvWxv0ZHdVlrpr2pwym6z+wYD8o0
H6uwHLYgEOTesenDrEtq9dM7n/xy6794NK8d7cQVxdDgmvM8alS0mWy/olLNUFCSGROkDhpM0no3
aQrmAXjc785qy/Mgf5QOok64A+WLn+eCvoDlEFvt2cnluAaGqSPHtfJ3Jpy3bnGZajBfWqaHcf/n
iwSzaYKIqM/whQDN2SaQisWbNiMWQ7YfPdYqrHaKXt6ujeis/A9eOSZ+Zm5nqTW4r155poHs8rr6
3LauILtn1PWLHE7pf7N3Hst1Y1kW/ZWOmkMBbwY9AfAcvZVEThAkJcF7cwH8UX9H/1gvUMpOvkcV
X2vYERmVVVGZKRL+mnP2XvvWRpe7s2NUVVIjNYWLoQBAQ43tIQbQqoXfDQJ8Lc+MBCFomoJx+cjn
925Bsdx8A8StgaXatFi+7N8XLSk6Q8la9jihQzsmpxwYD7qJZTCRvkJuU1w9kqetVFRPo2MSlovJ
bm0HyU2ZwsUq6cw/HblXh6P1zzNiMDBYUBFHeDDJdUNul6bWXXTDJIGdLqP2QYlbC/cAC9DE6wtH
nJf11NarkfoR6UUlTSnfUkJYWmYeiUupip3Sm3V7MFwp6PtNEk/a6EpICYcTPa/T70fO+HcjC0M2
gyXDJKugg5GFSUUuxzK/GKwinFdaCujVQyBkK34sLMcCu9/hCGrCNqpRVsjdVY8O/7s2k8bk8khz
88gccjiDL3dw2dHZPFbZZgjff6YkUo2hOVQXilTPMY4uWWxMTBPDsXfnd9ftEP+gMGGxKjEPvqnM
1opEjZfrhrzj2nXePKdlNSoQVzEMFXUJZHsw+7kGYIpNzs+a3LgwodGqnqylf1xq5bLRnLFdVHVW
hO9OBzRsqM62c96inT0LCz27HpQIlRasjtuPn/hvbrCjs+c3KLSysTocwa0IxUiQSeflZI07UkeB
hqW1dKQ4udy9g0GZ0qRGBjrDInW2g3WYxWqdAE77vGp6fUtcYu+jydKu07RqImLPimz78UW9HyFh
maCng79BiYvYgf23ppiDIW/EcN7GavtVbqpOJ05RFJUr7F4vXE0OG3BSYV8LRiIxfYOC0MVHJiLG
nMOrZpVGt2rJ48TzTodl/yzYYUVj31fncGxJPUvFUIcryDfd17FZCFlaJ+5Nx6CXEaVZN77oOipp
T6IK1V4B8tE1F2tzZJwneRCQd+ZYGKjnIHL6HfgjdPuqUs7SFxlbx3yCNGOR15EF5jp9x03tG6Mn
rmLOQ1RaZjdeIA9Ib0FU1y80D+A0EbwCYxOaTtO4Fsw4KHajFA0rI7ekZ+iF6TXkorTGWFbVL10r
hxelGKcXw6TluipBDkOkgue7HSeM4MgU0rE978xhFOu6N/KXCWcJsXeUThO/1PL+ptWVBjFWxp6D
ZrMa9GvZCnssgqqafiMtCx2DGBTppp6HsvAGtS3IyGI5s0uTUjxUhTalfqxKZJOXICJr3wIj+6ho
2IJdCH60x8J5ti/jGJ2dx8HJGytluehPxsTpe9dBoLvtCnpdOHGTiKDnqTZzykIj/md541SOAiPX
htMag/whQ/alS2Wix4iJIyc9anTmEjahKKG11IacRGvazjc5GTUOfr0hSkEdEyiXoaVhLka6JWm9
DQmbkO3zgExJ5IjOGI+kk0rOeOUUg73RgpY/7ujwJejdB8qPIonlxZEjxtAdgHGiOUSQVbvyMiK7
BLTmoRvYzXyRaxDdPJZzdYqmWlFtvzGzkQeYZrgIA4VP876D1dn7ia6nd+pgNCjFoCGh8AxK+uy4
Q2SoczPqtxUSa/RsQ8vT8QFsN9dY/pgyVTNTr02gp8qF3uJQxxg1mCDgjFbJQA30fbNVeLgPuEWQ
fHZq1LJ1jfIi8LDW0ryUsj5qcVzGyvdWovIbzNL4WBKtNp8UcjlJG5Imm5fSTHGf1/FU5J4yW10G
mKcrb7sM7b0/EbmpoxBNFAVNqWJcTZ2a3oRzzRskT1mNuLuuCKkKnAWKUjZOGfo0UnmrnaBq0Q+1
tkAnaoA+XZdToYTUhLVBdRG9qY03jFNGMUGgZl6FDgLaVZRLunamoi7r/apMwie9izryM7XCui3N
abzTJtXM1zrpasOa7hgiRcKC0jsY4ISDI7OPkUmgArwaAjFcKyVdPLdnzgdMODrqNzNFMLNuBkdd
5XM8nFqGVm20jIwXtEHttoSjru0Cg1/j1Qi/XSGq5N60kP8S8dREd3FdKGckTUmnQBejAheVQtZl
ble9uSulorvreie+hL3SFm6Mjl24NQWlzx1KfM1D0+tkq34WOmNIWLchcN8BxPXrsPuPSedf9Ere
zEDvTDo3//1fLO3LYl/3wI/8NOkYxiea7Gw/6bosJYKlqvRT9sC/oVPEapqpguTi14n+L5OOSnQc
SggmMmLFYJkspchfsgfoIJ/YY0A40eiTwrLU/sikc+DRoTujLEwjwr2oQdHXO5Q+qPbcmcniQius
NJIuLJGK0rMJt0XXOrLWXhOcxvfD8iAJyDl0hg4PM7mGp0qj6wjsCnNmJAlwtW4k0BBQt+bCaXfK
qGKGG2irZCeWIlHFYmwI+DIdMd8AkcksH/GfSSImpIwrdgcSyufIAeyoKxPDB8625luoJw4MUPj8
N0E7J7Au9NFoSOZysFzHom+3aD213iMa4mvbm+VLKMXWs1405bc/f7sv/5+Jdgw2oP9es3NRNgst
tIBe1MRPxdN/7NrsqfjWvn2Nl9/wC/ujm3jNdAdrGGtyxAe83z/fYgp5n/hHJjl7FMIs02Al9Ost
5iU2DG2Rl4AJ4j19q93RPykAnaB0YeCCs05Q059Qf/YWWza/H7jc4i9TkJKo8Ln2F1uKlBYA/Izx
KpUazZcl5dFKa91LloBsQLEQfcBjHlni7a+dl2NSvsSMtmz5DdqO3Kq35cUKjEihFYq4muEWrGMZ
HFBU50cbBPtltNfDkPSosf/RiLbnv/uHIWMkE5Sih6tGiYqzKMm3SFNHP5txMSUS/rSoVcPzVKS7
sbBvzaw6Jsd4bZ/+vX7nDFTkV1TN2FQjgSGvaf8MSiJaJ/LBmyu77IatTtzJWlSGsaaYJ1BKGelJ
nsuqH0RhzJc6qDspxZKqlU62TZXGQMXcTKd9pKXnSqeEp+FQhc+aOUS7N2/v1c8TeksJe61M758n
eCkq6TSveCBoLvbPEyOLnpiKXlwlWhGt0Ubi1C5CaSOK3NjO6ozjxJnhdDhafRFLY+TLc/XAxgp7
oD5/6+IwegF7rF0kKOBPchSj51GQOFvoAf26E5q2qUI7WbN3q7a63F/hQRFfFdYZLtvXicegDOij
5eKRCLrbjy/tQCW2PAKbiYKheTEEqlgp9y8Npag0DZqeXRlOqp+wFlj4wEZ8JqO99Zwmkz1q3OJC
D3KxitjFrwsnG/2PT4IP/M027vUclkw1+lS0p6k+HXxjZWsKwzaS9EoUnXqaZcaXJFSLFYX1fj1Z
l/QLEGebTbT5+LDvr92gMcKODm0gtVXrsGHeyU47mEUeXgkSYjyKEV+yCLlJlBiSHyQt0RlddGsF
xgK0SVsf1fMxkZ66fMp7bxZdUZMLJ3pwadDqB98gqpqySMzCubSSst1YoaT7NT2qm7CIxcoOrGyj
TLdEIYKAIgcUxLQLQzhYs9PBAhPX5WmKZnxtw0a6Tht7G8X5Ri2Y7kiD+NoRLUDQCrgv50ih+N0A
Rd4TA7KsMrez1TgkiaadXolRUp3LJnas28kQA4SHOlgdeT77xRPeC347aMRlCEfAiFxn/91U4a0Q
iw3/Kk7y3Rj20gZnon5iL/7L1EjWSteMT1qlP8e9xbBFiAUZs9aRwfj1Ldh7RCbKJ2iPy/PR+FyW
t/dNs0dKG3gU5axeFlogXwR9cE42RfB16Bz7qgsqHcyZlipnap7oppvIw7Nh1CYUHkgbvDiArh4M
A9SFw9IH+0ZIvQ4m2wVB9o8E8ETqNurqZSrRm8e5b7Rjhbf9UuHrPbQXVCgJmos09jDgLCx102hw
ml5GuXHW4Il7aDVerYRCAMR5BbQALmEnOU/qtjy3Yh3E/jgOwc4aWCSudfjKdBoi5dGg0H1uQ+Dv
3EGbwvMikOdj3+N+YWM5V5WOLVVCjakdwubBvKc6Y5qzP+8uNVSYN6phdBsoeBag+lRZS1IoIZIs
rNNiqsZ7LCkU3vMlYQQGxmKpSKC/pfQ0CUzIk+5SsrR6HRVQb93X1/Kf3Qi7Ed6ef7+su37qnpq3
a7jXP/9rK4K7f9lu8KUuimqUdX8t4gz5E5tW5vhF/cCAu+Rm/rWIMz8pCE7BBSw0AfTR/NCvnYiq
L0nVS32LUtfPReEfLOL2xytreZmWI1u0OJdx63UUfvMJW3ouCaUKWr9twIgogD5OkOVdv7kZv1kl
vDsIYIOFiYDeGAgrJdb9caIvp1SiZIixJZOME4Mojm0NnvDIWmT/G+FSOAotdGZrnUPQqt0/SmK3
Ugn+FXtWHcinoxnfRQZs1HgA64dZW9l+fFH7U/Ovwy0RjSTVUrw5zBJs9TjoQXQ1ALXT2g+mlIgf
eSCaJzKElyhTfGKkvU0lQTumZlsm/b+H3b+OjHiFgQuR3+Gwi8tFnipN5sjZkJ0ldejsurSZVqyj
Bn8GAbcw0rYGw9guMWCCfXzdSwfl8OgWh6Z2zRYC8fj+bYZwmQZ5xtFxCmLNFkPuDxV6v8juwiPi
sveHQljIMfAvgAXnHdo/VBwGfTa0du+HNdbJUg6rde20sM1pWvsfXxXT57vroldtUrszkOPgQDuY
zHIsSXCvCPzIqlEX+ND6/CRWMT/HSmQWKykomkdbhiWF+kpTYm+yRb/LjD5/zGqIiACySLxLssQ4
r6ch+Ex1IiLDZkrjH4C/NHbshfV1ZM7z9WqU14FqU7ezF/OuBqamKoOcdVbVtl+nOQu/6BT/HiXg
CHeENhJUZ0B4gPoZdB024qzVA8z5kWqs8DqLcm2HzezlyOnPItuIA1QzQXeWE45ESGFfMw0rGN0/
o6ZQXoKZhsBqcOKMzX6ijrhzItX5MZaxI3kmsrKEVRZcbzcqzABLv2IRaOWAVk208ImqmPMZCFvw
g9AAXvU+q4pvoq9qZScAISk+HLb8Po6yGUunUgAobfr5Pp4N+46atX4fAdkjmi8wR93rLHXGnKTo
0kNiK9OLihUk9nNDJMqW8nVyEZtCYtmyRBK4SI+yYhWaUtj7hj1EJDGy8QQoiAUAVnML7cfoTIvA
P5NKqSsDWn6iSN/LfmBGNKWZoqXT3rEx7RdVN71UZhF+ly2pPh9SQgE2bD6ir7KRxHcyiAvL1RrD
vJspDPfEyFjZNxvAX8Qvd+RzkUj1hZpM86qziJ8h+sgpPOIDoktcVfJJXql67+p4PQmiaijouBgc
BgBXqF9BcdCBWA9TH2TeREDa7A3N5PeGJm3rPDMv2Ni0I32HxPnm5Fl7HWPErEjViBYkXdbU5wCs
o5icsrnAg1zNyeeAjFiS1SoSglbwRWlDtEkRP1UVbURWWKPBKrhbVsVgojEiFtV4qba43FeDoucr
OabntaWfXfphUFvQwaY+Bcswzt8m6F+DS28fzmqvZFMEgd8cfwx2U37ORDI9tXkzfAHjSV4fe32D
+BzbbmtvJBboq23U2PWHphx6D4KY+sViQ+1plZLlaxqu5g7ktr0JUVo+Ex+o3TQyzsy4nIcfXdcm
PpaylsV+VMjXaq+0xZHWGDidwxGMAgLDNv6ApUt8uKmqeujEnT5R78Z3zmYGN6G9Ec59EZJWTAZI
An2sNbgdvYmpGh/8i9BOW+JYaufCcM7G/FIktT9p53Zw102rTJWgbGSb1wHpn7XUv5if34zN7yu7
goLY09vF1OsP/IIvUaFFf6Evs+6rM41n+wu+ZH+yWSRTFKNaRoVr2S/+VddVPslslBBuUMpZ8sKX
UtX/1nU/8acpE1MuRthDDePPKPOvSQN/T4+UQKis8WrBciJ0A8XQshZ6s6AqB1KUwBPcdmmErSx2
sIXLYeDs6ko0n1W101etY0IQNO3yupgn+1woxvgsI6TwhiQAawnpzw/pK17g/Bwf1DEQtxNluDuj
BALRC9JSDXIKP8+TckeFeL6H/UhaRdSG19j051O9g50aTUuRShvCaW3W/H2RpN1O63XLs4YuO4Np
ZIO9gxHodhlCkXUiNYyVlWoEqxpE6dfUBhCN3RMKoh8XuPGNXKGFTCiQanoZZNZL0mPt06Q2GtOl
V5qfmL1wGPFqE77NWFUghHOimDMPk3HaLHx8yQcyGW9lXa4I2TI0dicGm+XrXCvMaNfJff+5JSGI
GFt90q9zkVobTqU9zwOEmTWEpSsdwja7doI0y8kgnnMk/9VNi05hmymPsUtclt9VykmLtQLgZXyB
kkI+JVHdz+VqpJLx1dH6qw691kQNzzXr+ketPRpYla9DIU5YaDw36XSmFe0qyE/nMj4RQ3dv5TKz
b0+i0Yi3WG5u5Sj4JhHcdlI34usyb+/6alAvGx0cA7V8t9Fa4mIT81nFiXwGvPCEW3VJNNft6NTV
Sh/6NcCfaTVRu3tOEiMjd8V+IS6lASthjU9y3n3DU0cWHrToh9FoH8ir2wlVOskbYFNRGGQ39NCS
jVGP5bdCNm/NAuLMrNzbin5LO2vLTEraYrNuAzv1Con/B+ZSR3yj6cyQMb96DspmnVR2RTpboK4a
Sb8xq/yuyZX6LFHFk6FNEyrzYFsPE/e0J4UXZtBmyJGIn2p9krosGEh/E1RecCCEpqsIAggD0cg/
SsHzUiVmSytJWQ2PuAvNjIxE1j5wXHIfd/Ou1rrks9CD6WS0TA+fOujirwNRn/03Ke5vm9Dyw+KB
qNUeEzZaeLfNmYLKyW7VVV1FNmmaOimdQUQJxzWMJoDbIGkkyRDc1Z8U5PgSKavV+XCmYEt+kmSr
uGqH0FzZZBTujEhlUdFUykQ7d0QtFSeFH0dt/hluKBI2PDq4uWAWIi2cYowihuVcWUkN/2Jqt0Jv
v6h4Wxotv9HEBP5JvU1mmn/ZpPudWl33IUhlY4RKReWwPe21USO4IX4AMrumZoS1khali0/lpM24
nr7qz0h1jbYw18+0PgWf1s0T9VH7LEXK67aDqEmUgLvTonPL00Y+memJe6kalj7OTsMlvkt2aRnz
P/oMbCWtrA3IzstaIVbWxWZ7Vsgsudo8O4NLAWS5IKazlfJhRf/H8SPARsTPhbcLonhXTKN6JwH7
vJYNJ/AqlFoue8dp7VgiQzvS9d+yOPySx81Oyn4gZVXuyMmtV3ltSp8LU6cJVTvbqKq/VIWurmFb
MDyBd0hzy+9Nu98IXHkeoloDa1c1eoPZCD9obep3tLO9uZMBxbLoNwl71rf6GNhrpRDKRmt161kB
vgt/S0AUqGb1YRqdmzCF8ivJsGGrZBsV4zPKiOsyErqLjhNyrJ9EZXfbDpPjTXk6IOrHfG/kQbLp
9RBFbPIScOt8wsEBewYGwK10B6SBkOPoc1i1Lzproue0aLdJQyu3EapHvJ8X5HqMfiP1uP+Xsd6T
/2XcSBKUEBlql8cicDvaMkoYPkfZKbcxGcelyjOIgbikAziloiEWhGXsBQvM6orLaTxwB/FFbgCp
gSIebCW9FySFaCdhN4UrMxCEAivWVo9ivKYUOXHHPTixCmlBR1R01xVzeEKoU7TOYxULg0m4+ICg
4T4DPp7U+qaTI83XzAfLtnNXKLZebCv42cGKwVb/EjF/Xmlapd1XgoVPYIfPSqzy7QI+h24L4KGG
5lHO1rDR49AgdmzQX1DY+Aw9duSqnSHtKgeBhTZG0qnGGrx/QruWn+pK3z2XoynICqZyRb1fKnTf
CnRBGl9MxcuF9Fv7OTKDTQz7gBC0JrXP1bJU7gkZZ02pg3fY5LJxkRGhfJGjaoyI3gy0q7HBNN01
DfEE6eSsyQRtdqIBm28pAXvvWgP/W5K/cgEXJ1oLQsE9KRUZH2Yr08gJSQEeHMNFCBhv59SYNiM1
ki9ViC88z6nsE63ehxv4gOU4ZFv8RMVWm7OhJ9oFPk8bDruhFFscTD+QpNen2ggdPBwzc4lms3sI
irq0BdqXUH9Ig7XFtbSEz502ea1ckS7vhSZE9cX4PYzm524UROaNcXUztwacnPZpmJN4HQyVdS/1
U7AeLaji0Do6yKKt2CZ6G6wCuzY/h3JaPklaNt+FhKytRrRY5yhWks9SLKId1EJpo2txeCKSMjpJ
AaldSFkzXRODVj3EkxlK7PbmidmT/PRdqucUNkVn3nSNVJyB+Ck+Y3soniPFnG/jUQt82Rxbv9AD
tJw5dH4E4BlYDDnYtQDoXv5ZB3fT7tt/sg6mxPDva4q336eX6HuWfW/318L80K/CovkJwai9eFbV
X93cX2th2sZgSekWgfphYYsE8O+1sAb0gamFjha1FYqIiy3wr7WwIvNzOvRQDLHYR/npP+kP71dv
7KWsTpwazkAMLejhX+15b1bCxdQ3auCogdtnurSeSoCbYcA3T9qZ4725M0cLjL8ORRecYj5/0bLa
X3QXuiAiUIUgZ5Mg7lsSYLLKgqz3p0ehq26RxMtdswixOmgI1uiGh7jOJCDJWu6bTauvCim0f278
/o9eoOValooivXt8gYuJ96Dl18tcQ5A1oG6mcd7mAWkvbdfG64+v5dX8+Pc+5fUw9G0QHS/lZfTz
BxeDKmVJ3iS1CrDRN+I7SAKkRgVXLGHPrpKyN1snFfq3csrOjD4gbFH28e/7pdy4cj2AF7tSK/nc
mqPbj89sKdPunxh6HZxKRBhgYrHYj+1toDpWOTlSadw8ORGydZfflsTIuo4dCZ83aWKtEMdHnuyB
IWy5G/RUUCMjp1A45GE/bYgKgGRJEHpOkdi7sZTw6sgq8cojidOGnVe+MGvajmkidohxZPpD5kUR
mePGpO+9i0ymxtAI7dXH9+LVo3twM7D8sz2l/UOxQj94Sqw28N61BW6OQqLmWTrTWm8UbPN6Pk9o
99R88rWx1S6dqoqv2kRjW0T+6YyG/YsNAsGjVi7ObFjdmxm0CLO6BT7EQkHo17LdIHyzAvOhnw3p
1NbV+WZQh7HwJeYcN5FifRW0kpp7jRarx3xVyyf57spYabzKrTVIM/uPWZhWJ9pRZm1hzRi/tZiM
1lA/Zoja7wm8PleE9apqLmqVxfO4f5Q51SbTiLXIkwx5XmWlOfpziGS+KrXaU9PkWEv0/ZhHO4VO
KJ8w/8GSsn88IPt1ZY0GX1VEqIWoaYvLrJ1AB4vqyDv7uxtI13WB+yyS/VdvxpvhtcmmVKbyGnmW
Sd4qlOSBbxdtwJE3cL/Z8HoHTZqkfBTESS4pfPtXpPRVFyUyd3DWneIiFvJ4aSGWX6WxzYqysuCI
KbG27nsr9TLQU4TAKiq5rQKOzPkQrKLBEjuE0F3UAP6duvwqyh0y5MDBbolseaQ6E7Oekfq1rgTz
CrBBe2oUo7zKEsKehxB2o5rZ5g6CYHZkDNyv+P+8NHOZmgAg8YIcKgzkAaJez/7U6zItJYkVAq5K
ZJlvEZzh9YArfFbgJLS0x4Tqv3l0NAQX+o/M/kzXlrf2zaNTG421I6gfIq60COKimAlsT0r/40f3
m4GUqdcAe6DT14BwsX8U6hVZU6jgxQas+cxZ07iZl9VbMTimZ4spWgcMakcO+rt7ioBSluG74Mw7
xEJURicPTJGRl0c6m7kxSc8kx05vs0Gttw3L+y+9RkIMMq549/Hl/uamMjezzMCiyedgLGf25qam
fCOzmGIaM/3Ue1JBiacF2Hnke/jNB+781GYxUbCQOvjA7U7PIPXIDMhoPxh/1XEL923yK3YTR17P
A34BoxYLMF4RvNFYD5bC4v4VqVPEIqSrdDdtlMcqplDUj74pQbcTULJcmJ63IWBnaKqM/VNT3EV5
JlwahuoGV1y2qWoNR6qaIdW2i+QPb/fPk8Ozb5CZAl3i4O0C6F0jnuPkZrjq12Ke8/OgneQjC7vX
cunbaeLwMAdPtQQbZlIS0N0icqaVMtEFi4bK8KR5mp9TOYh2rRG0Z3I5THd1tmz38EL4cR/11zFG
CawFwctIXdiNY+JvG0fp19KUP3Dz7ZVli/B6cBJEslaSI6pK43UOLXyl9M73j1/OdxM562rWwuoy
VvPpg2Pbf5YMzBMNnBl1vQ0V2Ynrb2RuOJ/5cGMCpaz+uQuKmDWPmsoLfjXBn89mSsaEzlqraqPs
oeokxF46H69C24xUwZSKCulPJUnJGbphGY6rodTAeDsdbGYsBDl2+kB+UzjEme6rbBddow+BKNZz
mhyZjQ6sgMvLygIKtcKyYnutqO9fYD0jg7PaiUylXlHdMsZCwmVlqzGOnBNWHaXPXmbwKO43K3ZG
4iZe3HdOYVJslby8NfQjI9Hydey/OcgZDIR78GnURQe+f0It/hZ0e0RoBXY5fs4M7QcB8eCqCSxa
gXg92kA+kGQtNwBRhoaJzEZLway8f7y8S/W24GOmJT5646BQvDN7D6q+5PV93mxSFpXuDKDUa+w6
XZVprrtgso98luqybtq/bD4JBn3WsIy+aMv3T2Oy02bZVdjUZcHlCjkNsSmYnceSuz/r2ef7ozIb
5zSR4f7P+D+EUzdel5c2wL2WfmaVKE+VmjN8VHl6QrInpExJd+6GlFoPlP3v+K+OdOQOB1W2ojjv
dETxiskHvyj/3w7dkMe0ipa1RFFnMtdOIb1koSKo7ZPp8/F3+NsjIVljcysjKHAOVjNdXVfNUAvJ
laTiR57n9aYyCkG6lywdOdJyn/eeA62kZbuIvw++ITqJ/WuaKn1SCLQJvbhG7vK4w/9qrMtcQLuN
qVN/fFnv3nXwja/EBQIwmXqdg4NhS+lrVHSsZNpZhX1KMh++r01ZrWC2Htssvb+yVzG6AXiB5wUV
b//KnKoebXLtQy9AZ6C59gD8npTO2pUzo7lO7Ww+hZ6SHJkJDiWp6F+X9SfrGd2iiydrBy8JlW0q
XxCOPUwSvi33d0M+nhMz6iaNc5rE4oQi5iaJxBnruiMf1bu3hs8JehHapaWxB1Zr/4pJdgCBInAU
atGg4bqo8FwRHcXKWxx7ku9uLoeiEWkYiKrpHx6SSZKgQvNI4IeXhWQvDw2s+WisLFr8dNDSxCA2
o6q79cevz6sAa+9lhUrGJ8gNppOIw/1g7BpUvLVB37EIZlO2qUm/8hOlCE9qIcINXm28nI5nJVp1
WYWdflY3QXeJZdrZ0ZG6P3Iu78bR5VxglCySTGXhV+3fbDse6hkhFc+5G1GEWu2IhLzu5QVRXHlZ
YFWbis7lZWWuc+jMHqZBl/bhESjR+/kM+T+SNcYkqI/o9w5OQxY6EDNC4TyJ1fUVQ0l1bqpVuW7Y
bvmaE35L6TqRoyNimn2jcmnigNt0NObIQpSMlzHXNq835h9BwL/U5Vv/qBBafA+fsr0q6PITP6ug
EjHxGl4qYggNYjXgmPDy/kW4tT4ZmIEZNl7DruHF/G8dFPgtRVCsXHzNhy4ZIulxfbyas9lGMCH9
SRV0/4OmeENplq0ALxKqTSpbBxuGkmXdSJP12owl5avZaNk9BUbBfDzSj/V0YoLpjRDV+eYOXf38
dN/6MvY3Qz+PajJMUsplAqLTvv8RWXY44V50ruNAqd0uNOob0dTWEXnebw9CwWyhF1B/OISX1WpQ
22FnX6ehrn+drKa9S/HuT380t/28FGZrlgVM2cioDy6ltwNSMXQbGHtE5qCthvq1ziCBhVTA7Sus
x4/v3P5Y/+twCi4/MIGMPurBCiFNFIFwzLpWUqU+lUftFjWScdb2pI1/fKDf3T12kH8d6LAAi7NB
ha1gXQsIxz47PdOVGyk9Mmv+7u1j+8iSCtW68g6EaobtkEeReZ0HtnPDH0LTPrJXO8nmipK8kxAu
q+NtPbL2Odi5/rqJuEYcvkhToyC2//plyRxPUWZft/ki+qVTz7ag03X69Ya2nksnvUVJGKwKavRf
DJsYFUPLw+c4NNHYa8hqXQOrFQS03j4RUaYEfkZO1p+tY36dJEU6jZGeiebQqtE3DYumxLomW5lQ
xTSddQ/7s+Xlsh3/ULXZuaowb27/+Kmj5ld5tegiANg4uDPTHLVROarXWiOq00pFwwASRRxZT//m
1YKvy8fPToBh55DIAwxmiKZevnZyptHOaGR3HmxxZIhBKsdT/HvVsNxA7BMcgqEXTMg7WTeQ96Rp
qviMbDLLWDWGIb46ZNaUJzj17ZILc9AyZAqplP6gKj0JkwWoAVdHPksqnSzXP6ihBqE/A+QWFGv0
ynZFwSPZNHNr5X7SRMGZWUPl8EU5SuTJzI55k4opm2DdaMHVDH9GcpEJIQV1nLi6t8y8um/03BTu
MNbNj2hou96lLi8Piz4EgkJI/CU5i1KlfRmHZiBHSO2Su66Sefg55Dc2uFq3CuVeSbGWx61KxoU5
r5DxFIrLFzuehZLQrqvRDlS/IKblyVCSeET6AwzIKy1T2di1pi1xkIXtTpKDulGrtXHdFpWG5kRp
8utE4hPcpPwDFVVls4g2hSEeTaWCC5DVJGO4Rl2Re1a3Ffm25RTzR2rIYd/1qKglL1U66SXs1fFH
kyT6zi46K/ENgc7UsxspuuU+Ojt1JG1+p8y5o3t8YuGpWZP9soPH2t3BT1GTdVh0wQ6zppC8qiUT
C81jBC8jSEsRkfigDKhC0SH9sEMtn9xQUtRwFdfdXJ6pItbQtjGETaRUGLTRw7aRvjfjADICf7Kx
dUxq6ydBrxPzN7JdfUT0Gy/S1nFGAF1LGgnldgTswugK51aLjfqK6LD6osw5gpekVnaH+ctp3ZI4
7HsmlXDDb4dNblemeLAl0Z/Zi6zax2DUYAZtjdOaUPunyMHBQIBFVCgbsxnTr0XcFsk6To3B9Fp9
7M9iux3SlYoCFfrhXIlgI8thWvm55YjUjxxBXkQkI5SqTEpta8tuasU3zLB4ipUBP7UmUbp2lVlU
z3kbIDmm5lFeoGLvyApMAby6vRNpAjaUVfB45zR8MYaRjhX+G0rkYdFML7Koe8CzLb16bUwXeWwP
HGmxmCYuNQaicspaaDUkRoVwphSGwzkrcQvEriFKQdyfLW67OO3OyOrRflCkNKer1FDEqRqmAvab
VpOE2KvIkdICWQXRdBH6pBwdL/mns5N2myIzArQ8YKUlkt7nDEmeDqLCE4gpYmCohAahxOnlm1ph
kY2+rlmqSYNQA39wkPW6Uzii2AllEuCETcKaWw+2uZZame+GiBEKpLpJeB5YSTlJVoHWjy/xqOj3
apq1j6Kr41tLWHmK5tGcTE8FpPIkiHK7163cuE61OX52xtwe/FhH8O8nTpnuSgoX+c7Jo/GCYIsy
3sSkSe76vERIwbVWz0hheECzbeTPshyED5xB+6UYrM70zIJ25qDiOUOYXjqPTqYFhosoGvBG5RBI
h4qlnx6CopsjfBTwSFk1OWlKL1mWz7NUbh5jfRaKV4x58h1bX5mA/SiGOzQh5YuZSsGDXdh15Zb/
w96Z7daNbGn6VQp1zwTnAejqC3JP2hpsS/KkG0KeODOCweD49P3RzsFS+tiVDdRFow9wLo7TlrhJ
xo5Y61//QEDcg+wt983suLKIq6hsX5RtBtXS/BpU6wmB34SNzYyT9Lzxl6HhwZYz2qB4nxp5fm33
dt7ihJx6fhzQdPqHVKCOO0wNdJadaB3JgC4LvNfCHcd7k4YInrY5vJl7IOhk6WnzYquQpPDouQOQ
JfZvekMoW/qqW0jEPnZFDySwWkNVkAhFBlDSYiV1bRIrjH0IOh3GjP3oMlxMW4xGsNAhRK/yCuvL
pIB6MXNROYmzqs+inU37g1TAtqeXWmZ4vokFuWjhGQTOUapDnBu3BK/Bs7slno2IBKm+bquJxzTW
ryrWfRjPoYTbr7TrveynxnCSTG+s1oys0PNYIrHGJDcIr2d2cvnQDErQh7t2kRobUIT1OggoZr3Y
nGHjXVxhrkNoNBjC2hJhM3kNnjxDoCbnzmtUqBCR9PaNVi75LIvh5M3OGJn2n43Iy/vrvq5KIm90
yzfXk7ak5+X/w4/iWzFjrRJKFkS0dtthlym2TRv6XzgRrIS/cmBfWk4RfGnFELn7esaZYXUmmREG
1pFBV7tbChmyjvpEIJx5iambPcc4c/vv1WYA7UozxH9n9ceW2ZNvfBoro39Tk47tHfqNh78XpVk8
DE1TvSSSbfyMzsj6TP3trsztC149zk75RDJwBufNEH09740udAkMzXMUw5DPTOtNWPTmfUdUC9Ev
C1Y7py6cM71H1lyZiXQE/FUjV8uMZUuz1Ds91152CBjFffJmNE07I1DVfPJBL4gVh98JMjCl5gwF
SlYEu4cquKn7OQtOOqxLa784nRgTM+qMYj/iAu0kUEi7t2Wpg3lnE6j5NjXDBd1kUOLEm0Ysnx3j
Ig5KKB2sLNcnpSoh98uH4+bkqb+DiGUTmNf6j7OaqnafQn8jGrbqR9zRsmlAckIGXE3gNuTPw+w2
pLTOusdKw/EraezN0t1SP4bBZymasz/HTGrTj87sAs3DDGtjst357liKg+hA6VGn+4UhWhlTzSgn
wV+nJaej9PI0DhoH/qtXkMicVOMKuSwaxGjFBW0FLp9FNnXEkLPq90GVDuSfOl7lkjRSZ11SGjnH
PCS2vrs27XnSh96awpGcScFJ5dfhUp6KtPWNK7OGU36eOQqivfCqcr5oeuG8xagyJA6yb8ad3kLN
TUqFCSBkyVL4ykGY78asIIyvNVIV3TeMmFr5YrU6LHiaRnmv1sYKHuxuYtKfRt1CfbJi8hsi7mI2
EDiw+2Jvqjr42F3Pna2wy2TMSMJ4gVGRtUCcdOA8MLeicHAQgW3JwSMp3dmgrSbhNBoQnmLhAmUy
cDdx9leXpaAE2N2pzXxpHpyBYM6vnkwzVJCjvaTG/BK3PdyDaNlxcDIwNjFOk1U2d/43e6dlCgxS
qr76PvWRsMezQmGZv4Yygy+U661Rc2TIk63JwCHSHmqtBs0rhg66k6bmVOu/ek2N34ynSLK0Acm/
OlJ1zJqxp9pUbRHe5VrO1WFAe129WBhiirlqz2MmjPFiXl1iGvFQbQg5ymynZTlkEtOlVFV8hFxB
yB1aT5BkPkvFVu/ViPSHxbraxDojxHMzGhJqYGZZmpCFJl4NYv0SrVf/RWlxvsZNutavqxUhEOjf
arAvE5aSH2eDOnsmqPB+RjenLht/HPWFLAkC3611Ub4bijGov4Gf/8adwJ2Arn+COxWflXr8j6vP
ov38FHzix/4An2DMIc7drEEZOtsM8/8Cn5zf0MR/NY6gD2MWAy71uyAl+g0pCkNAnCUwn4Ys8icF
zydcCcwpCmFkETCOtcY/wZ6eYxkuzEtAE/wjNvktqP3TNlwtumUlhRdDHVmPC+ZrS1xpyLisJfEL
iPx5y8mlwJpopS3Ifr7nbB/lu+l7b1ll13XzhfLcPpnw5otNT4f/EDL5dhEcYALk1Hyvn91PKNJc
02xdBIGcDp6NWF+SdvGLi/zgoVlbZ765boDbuc8uwrYEm72ZLvgwCDE8ormF7UyvZrdL/5FXhBcw
gMI+gakw3CTGw8/HXjBmpzydBCLdkMByI6uJkpUVPmzfrdr/Bhb47TL4QYOzonZ7PpjU/hTJIJMX
Raqd+yHHExCbPv0LXGN7Kt9jATwvtB+QFjn7uZfnKF0ZrcO8TO7Ja6blOEwokWOn9wkHrPhUF4sj
u38IPm4XhF+Fpy0Db5Rfz3A6u4/AbwLn5Ptpk2jsVxJ83H/Fv/vRXfHVZri28Wi85/lLgaYVBsM6
jYVbJbbXEcg1uRPyTrPYhQrjk5+/qZ9fDqrA0y9R3ah1XBGqGw1Fn1li0q9lo8mgHtwD+0j3C1n+
M3LFtgB5W/BlGVazC+Em9fR6q9/7g5jbU71M7YPozOID2sispJyySg2FwFrSuGrC6uXsjz4puVQS
aFjnQb02szBb8Qv0Rki9bR28l40Fzc3J5oLBzZKnL92e4FXsMHXxtm86fEkgMfSnQVTm+FjVtAiv
1GzbXLvvO2v/8+f4/CsM3s6OB7WKyT8WMgD4TzYj6sqUons45UvvHenr1XVDGMQJZ/TiF0jb398Y
3rVA7OxHbErUXE+vRAavIue3P7UZofeGkwXJoJbxM66WyPn0Kud/uDltd8ZlIG/j1oBQ/dmqr7vF
6mWmTm2BWgUL4OUYhvN0qk1cEX/+DJ9v6F+vBO0P8insCXSNT+9sJhDWz4buRALDmvStMMBgi/EX
8PQPLrJt45yAHBscCs9e1FC1/lKm4uTMARKFAIIExbR1+Pmd/GA1QEWD9YRnH1y451uT7TB5GYLm
NGohEywhw7jMMsIsO6/7RUzXD6/EBeC9wzcNn2fheBmtizGLUwmz9qoEpTuQmyr39ZQ7L35+Tz96
cNjfMn6nj8bh8Nm6o6+3Z8toTottQNVG1gR9MR9+cab/6HY2DyyCOb76NG8f4rszvfCqzuyD6jS1
eH5O+NAec21xjrSD+/L/4naoTza+DgDX89vBZxWPpKU+GVGxHMXkEDvuNr/i5j6fhbCiuRMoWDT0
fN2f4/2+uQoX2eFJBNGjJ+vlWgZYBePz5t+29rh8suQsfzFM+uEl6aupIjCT+9uELDczD4igPFUr
ydPk+7YHEmWaEzSX9rQsWkp4KI34xZeKeosX8/QwpiCFg0RRyrH1N4ZGEAw6I1f7iKAWSvroT+bH
XhT+Zg6Qgh+mFT10qTF3Re4u9XvHVOWHCDyhjRdH9Io+3jRvpGinF8tUrUuc+kKd/XnrMsOwJEaC
LciMcz5/GaOGTA9jba3hPq/6iLhqFRVA1xKDlld9brs3dKNqIN9YjMXBAv3pb4miIGJGdzAAMKdS
mq4rtRsNGlyN+aMH9cC8tQsX+joQou/iS2GnKI6t8kvhRV1/Thce916lhrg3ZkPKA+bFJqy/ajqZ
q970iqTp0FYPZrDvOx5GEljNdHbsNehiKxyabN836bi3omouLsa6D28Egrv3vrMQH99Y2Om1c5V+
6Vyvd48zAdzvasTTelfWFRw2vyuzz+A3LVKEwcTk1iuC6pBlW3xRgd/9FZ59giFDANiTiHYe/F1G
CHN3gjqDAFF2KlJJlgc9LySoQivJuoVNHJumZdpV4JcectFgKfFO8Asb8qY35fs0WN13IOC0z4Ad
zZe8X6obwBhZJ6mj07sOQx3AviKVB7S7VQcDdrY+udD9jLju/fG9mVmSVHTXnsG5NLk3bdQun4xF
Kgu3qB7jviFvUvjqZd1d6sUyq2SZBChp2rXaP2ULsmoECLps49bw8pqOs11uB9cfiDeu9IeUL1i/
E25mEs+8qvG+XAJxm8sUJjiWEsgaT91sLLg925OVj3FXeOEVwE9RnpYeyebqCuFcr/kEjpRbljji
nkHjvKJhOSrZ3fuGqNNTuHDmwYCR5qHD1WOK5dgPxxwJ54jqeFpu4SyRjujo1jnrsKreLF64PtRZ
Y12H85y9pfSfq71rlFW/p8z3llgNbXOf+ZowFA8J4rtmCcWww4wff/Jh0bQzMiDN/GCXcBdZkLr/
sKBCHXdzbtXFzin94nHAGO8TsOpi4YScLWviSiGby7Kp+Io3noJ5aU1z/QU9KdtaX2NvuCt1kz+u
cyYs7DC8lMxzo+dpr56/MAYjXB59aa3KO+zQHJ0YNJSa7s0JRDKwpfRg71NrojNA9Ej4pLleZ4GN
+rJrlvlCZm037wbSEmfytZVxpB7CXm0Yc+ONEzSZtUuHwMewe+6YqWdKL+shNFL5kOMMwxfJHJZj
zp7W73NG2HUc1oVpvVqZFpAsHfrqrW8xTTr5s8DDelnq8E3dNZjQtvmykmULlp7vSZaO3jCFnOXO
6Qq7ikVmujLxmLboXe5gFINEC3xJRxZO1gwJ3Rnzgbz5WM1LcVfjGtPv8RxxvBsZBA2sfNzDv9SL
aCtYlC0mAmsj1cK42OvglvIuSFJHjQjd3anYSgqvTT/6PTPlhAjCAmhVi7o+SL+HDF+TW9/AlM5H
vXOFPX9E0aXngyyCcU3UYi9kfaeZkswWvXp6M4/S9aKdxH0c1L4edZlekbMTbGOQ3GaUZVlWDj2o
199O4H9jL/+JNMD0aau+qxP+5gRy99hm3wMvf/3MN/QliH5zMYWi36SDMZnkU6B8Y/4EIc5qNNXg
HzbHI7ybP7EXx/oNCjawCNUTgCsszT/BF/6KwAuEGX9Yq0X/BHyBK/bkGMYx+ishmIrzad00pRkT
aF2kR8ue343FYAHF6u4IFd06VlnexaW7NPstkOlcrIjRpYlNkGhNnQxZoY7czZAwTamvasOZdt2C
2QxVAqM7p30oGk4WcNb13IWyeVRZOl4URtoccBPSZJq4AYPV3j/N7pAlK9YipED1wJpl5b32RfGx
qwN1qPHwv6mrYayZT+nHgtzXa8cUDXK3tDhwSNldHCh/+rBM2jwPbWnSEhrmue2IRlHDaCcTjflZ
+qO7Z+ilDrxpvuAM0DnWTcHBCCWKtII59F/Bwe7xJhD+GzaBIWmEJxOnMDWTb0bB7bAdbVaqmMI1
zTammy8Kipp4HOVbo4z0ncjdlAlTt7wpIrhFa5Evn9GBDIdIBYy7Qti7rVkzQuydJm4qoh3xDfVA
0OUXw7R0bIxM5ahv+Tj+EFhw68cj0619uHDADZ4lDvnm+5TV7LpBGmI7YAXFkNgqu60Bc/e5015P
68AoemYWehqyiTLVJqs00mv2qaZBf6jLLLgN23Q5+mJarz2srHYGBpxXDJ+nQxUIAwPbsT8vUXFq
fftdOFf53urzJfFcYmekNiUFkFsfFmKGzu3qSxvJR4XRwbyGRw6O+7wrj+G8qLgRVXtkR7/G235M
sLfLYUSOxqnOZgy/ZjIOgjkgxcK8X8N5709lerEEGQZgg0c8dqg3fjfIfjcGBrkJc4bvlP0Kp5Yh
bopJXQ26rV75Ci8ao+9bbrGOHnpHO4mQAzYEs0xjlyr6NKamfIOwS96NIwOIPBuCy67CjDquqUWY
jnd1Uk/ztCvnQr0ZBo7oYJ16zl2/OUWNXb/9ui/8D+yT96Lhf/9r+80fhVwUBsP6fz/9Y//tz+gg
tx3pyR/2rS708mr4rJbbz/1Q86PfdL3bv/zv/uV/fP76W+4X+fm//vMjowC9/baseGZm/22DZHf6
1wj1y0ejLoyPefHI6xh+sFXy039ulUAhMI4CLInoQ0Kgnt+3yug3rkRzjFoL9cL3vkkOCDZuSezS
iAz5kY2K+7tU3LFhVkLP5fdt0DYD2H+2VT7tZ//aKp+hDJG9yFK2Bk2ZcItj6kcjA6tiShZ7VQ9R
NmK5akc53J2pOZmisI62U7JhLIV5udi1LS8Edr8x2q/iMcBv7KzMOXvjucI7Z2v9rpz6hxl2141k
bISqsLn31ThDh1FNPFeYmeDyApUolRKLY0MmFkZrx7qKzjnqzdvcmQ2Linf2jqIPXxAGNV3Vka7e
eFXlvlMN7IPduBSYQfDhr7u2fkizIUzCFW5MD0f84NKc74DK7yzv0QbcS0ZrweSHqdwuxSi9tad+
Z/V9eY3MU2Abmy8nIdM5sRR54mIzaYkX/vXJ643po1e06R2zd8uIRyvLrqbF9x+ote1zVq3BXnZB
hzYbS72lX5orXYs2I/JnK1CrVHx2ShdYwneyk2CEeymXtv242ml6UKuf3aeWFbwJtEUEBiBgbFeV
YiJuWcBahfOqE4uz7317PdScGefcaoOdFSwOUSrQL3dVysAdQjeRIQFcHl8hw4tT3a2x3faYsLhR
djNl8PZb1EjEbaTtjrH48LEHKgGKYW3VcR5i0mdDMjl3PMyzaEx/70W9c2RqqcttDF1ej7KV14vh
ty+rVGH5UngUphiM4IvjV8PRUaK9drVvn2RpljcAc+NbxmEyEUYa3PplHr1Y5tq4aknEe71QCmLL
5OGil3dqhxCkfrFKUd1Ec+ega3DFlZvaHGPSGvHR02kKHQTPYiQW+fUgoyLR5ejEjW9o+GEM7GbP
JkIhXK29aXbkXFd5iXjLVGYfj4Um2MF53TAf3PdRuLyZRqf8kKGHvYYJ8ApxuUFOCrFWRVSELwIF
MacnJ/IIXJ+dHLuQmIv2n3GsqW4GCGBJkNvTN/T+/+f9E4T0Z1vnnWge6+Lx+z3z60982y49ikRs
9xnEIRGifNzEJt+2S9f8jfKQ+QbuGEhBvrfWgIi+TaU2DSpzkPDrDOxPZ43fgKKx3UBRgCiNCV/w
T/bLp7slfp9IT13qV5SXqFrdr4Xnd8CcLwiNRqlix0G+qA94U/ZkyptN/guwmQf2HYz0+2U22Qty
RSxBnnNV7YKAEqIPN/uusr8yIBFeqElTzWLESmO4BHffvYEfDKpgnDy5Iq05k9TApSpHboPQ57nG
J600dBIojDGFZmlq8JUFLUhsto1TQJxYDOiegdkNWRdPjQSyCHuZd+cC3jByHFdjwpMnLcX3K+W2
TXh2rdmNDq474j5yrMIcYDDRUVvhtTRqIzWATYty0t7GVaXfR++dO2a6m4MlJcKnymo14fkljWFU
R11YpVvD6BtcQgeUMwRBEQcS7Ge6VGO1TB8tS47bicUSgeDfUItznI2mA2VlV8NtIQiVySjV1ntF
uEBBaV+YLiOD2TSNAW0mASs+hTcAs7ISm82giU5zS2lXkleGxfo7j3p8fRN0Vg0TZe5RSZ2IzuLf
JUqTF3Y03c53yNsc1yCiXagckULmm3D0wrsjYLvFnSoF1k9jIYJq3pzTIPjEEJCD6gKXeN/dmQpG
h73P5zpA20Q+nzd7kG2LyE5Cw3WAx8jCHSAWVp0dQmoMa0O9Au4283MzjEbEjsyNp5STQjWXDemQ
b92m7vyLDJZCsS/lagnIlh6Jiw99Zjb9BdaMiw3lRDW2+LKUWt1bjW7tCwNgpYi7ecXReemcHEoj
FMcoabsmtO9d5iAzo6esxSwLmKz8JLLSV4lvGoF55JkbFkljbqgOMpVR/nGqUK1+bgUoE6Q8vRLm
gJuT01xq2MjGbmXU4qDHbN0x/FCh4qgAA3Cd5QxvFgwMkSKiGqSrEHN0VbhTQPoYpJ70cnbnsbmV
q2GIM+efAQWkMTmqLMzjOgOrxbkdhrsNL/Wvazm03e1SLlywMiAV3tSTibWoIOUF1qQHXwTdV2VX
JIuuMJT3DSQbnyAzexpdThtYlYLAWaKqLn2ddf6LOcslJJK+aSVizlJEHEIF3vD6Amc7UzGCqhvh
7mf8vKTauySrNUNcl7aEzlTTCYpDpuZ+fR+NDozoWFUujM+m6kGGtArd6rpreG0vCXizoxuVaQ4q
Q4RVc2cUTjHcENzgWPeugh/EdDRsjQsjXZlJYNJN/gjsudzSVbZvR8AnEftTWmMgMYZNcT0WS+bz
0Dcfxw5bqwwjXsw/BiwkFGwxlQRTYRKzG65yuQClc/xz6WOKdwO8lIcQ+qRv7aZ+GAcohsTQbWhk
12EdfCxUXwQniQuteg9U3OPtOJpp7ZC0RjjvHYCpS91nGp0ohzgf6upBeGWjL42xqsLXZcaYj91n
tVKN5Y1jdpJvvI8qm0phcJtuvZ1GLBlX+EwD0N145zauoeQdLi1OEZFiokHEEmxbsnp4lRoR4O8l
jiCLCj+sutPeetHaEMzuBymAt+86Mbuk6RWOg7BfKLjNZNsFWbnv/NUklJ3Qu67fB6Vfbvz4csRE
ZMr93KeSlBP9rmArjV4gzilA9BcWX0QmHLmFPYH2Zgbf2nBkdlhVh/9L0GNY/CIKSqM8r9gjGHun
12G6U3DwjdOsMyL+FKYvC0/HHPDXZOOwXhsVqmnowgVV2hBi2nautFSXbWaiza1cXgecUbBzEGvX
XsLdkkIjwyxklW3kYuRcZmOEnfLGCcQyiKlE+T4zxgXJJoZ8I5TRqA3VlF5nY5PmBomENXOsXwxE
nh6XnCrEHUFNwJaBVNgtNuMpHuPbxaARqeSxQ3Sq2jcNhvRx7a/Fty70W4f3g/Prh9fBeYKZM7AT
HMin1+HcN3XtWngQVJJwRVnL8a4UKvpHx/LvhyRyHvSJnJbB5iL2/VgOxDzEtYfLGJ0R+RdrM8N9
7y565akrN3dH+/DzY3n7fX9Nk7bHxzATMAsNHVEFcJOeXi8VQTavvs3jW8mvWxn/wViDxkx0mdUz
2cjMWLiL+VilcvrFm3s6gfx6aWoCdhFm+by658JbYS6jn1asMe2l9R4ycH3QncByhlZh9/O7/NGl
bAfLAMx0OKBt5+ldclh7zehxqbUS/ovJqvKrAYN0sJT+F0PBvz/P7WZI4cJpjeGF92yZDODlfeCQ
JOhOK1aX3cwsg/B4753ramZrgnlMu5T5aQQj//Yq/wfq/P/XYtdAk7fqEVjjX8Ml90P74UeBa3/9
7O/Vv/cb1BGHQp6WYNPV8wa/Vf+EB1J0u3gF4R5ED+CwBfyV2IE3Ec7UfApEipQWf4IlNnZ8rCz4
fLi5AWIDOf+BG/2+qwA5/ctd5unyCeBj+Jtd26bspLtH7/90oVp2s0adRwkWABhXA+gqXem70qk+
oJBUx0hY86HufsFzsZ5+Pb5dNUDEaqElRJr9PIOc/1BA1ci9nSUZ12oYHTEznHO5FM2Z8/1mURtA
7TvHsqlfZl7OlKtpiksSgl6XbUQYqonbvdmW7r9XNAjjV3vIzazsXy/mu+HT45P0S9SWf6B9Tvgb
Zz52iC5ytW0F8zffFjAplhxQsBsJe94IS5tL0h8L2P6NWQkWLhBaSTP5fgEzZ6HPhJaBSR46X1rY
f7KAv4kc/zpRUNWiSMWtcVND4zWAsPfpEnbxP8GG2H/Xq3XwAbfHLggZgpeEwF2FpI4FnxluqjLf
YWnbS/Xg6smwl32W0jbB4ios/PdWkR58c46QbhEAGOKDVrtRvkbH3oUKnaTScbR94yCBae1DWoRD
jp+5RweXNHjA99gRdwM6q4LUBPzutA8MNzC89nd9Ojv2DcA1eoHdYBTtRP6EMGmYDp2Pu+4xI33W
/5ChCViqQ0jOba8PExrTKjgFSATGXdfX+K9gk577ewylEeC18woRviD02BRHAurFhAGyPRfZYfCW
mnn1ms1TVcXGppqrtpiLeq/Thc5HYUjdF7t6e5dnA1aF96lskUlfC095ZMAtS2HB4M/dtjgEdt9g
ZkvAtBl3w1yCfbWYBcYMZCSGjS5SqSTgeNE7yQrRSRZKfd2JDIUYFIOlQ1/Wl5X84iAUxFl69Zpc
bAqVoPtQDmve3fhZJhRGy57XknmxKDKYuxk7XBXjfoxoo2EmtdLAzmF4ofsyrL4swm2xqirsLBou
zb4Zqr0x5QLxjV1DhYBOLN6mlibYF+XieJGnqBDiOWNoHKu67l4Om6wsnpmI3fG6vOE1mjntXHaG
W1V4VreDc41MbCh2XbUS1m13c3pZDlnvJ2gPDH2osnXi4xGCPAax6M1VHWvUPZ88jclbIlEL1fuK
BSx3pCcjftEjnOlzY/aZ2AN02p+ylDDipEuFEyZQMrBUpq3OhrMHqeYtslJaHZf2IKfvYmd0DsXa
oCjOISrHYAcNaSfi66jG1MTBxC2B3i0W2is3bEH6kHEwIsh7izDPJW+CCh3HlsoZPYiThu3Nuzaz
8kEk6dzR9jR1CvDRCbceSQmX9hC+8GVVIMWxQ4MOompE8WlKnXw6Bn7rOObFuA0AHzN0HA4CkS0y
Lh47Q0LxjFYKxYtW9KtTHsdqSvGl0YCQmLWuxLHNGeLUHeNI50ULJpru1RqKLLHKjA+1FgLWiXC9
FqFEgVcp/tCRXABYDCZ3M2nfLwfL6z+5g2Iov+I8p2OocVvoiSORCgJdo+2xoKa85Bs7v2HV8hgn
s2/xnF9K6C9GOOkXipB25BM5pxFdEdzTPSZffXSIBke+j5yJzgj0Pz1OBqKiHVpk/QD0YxJLuLoP
K5jGG5g2DcFos9NeYagqrNOmG5lwQcqHIO7xvg5jnJajCWM1Imn4hpQstlrWUHw9ZQd+HDXaWTen
zKg4BxpdeBxOvrhA0SE205F5vAWjUe9qT5KdK5ccgSDNHp+6TSuWSpDDu+lcthhQq6WeTsiMF3Gl
VmM9BJNXhw/wlKAlxD3IyvxCYyypE1tmObIie2q6PK7nsG/P2i/Ie2SrWpxdKWyPqSjoX30NR2Wj
9DNIbaIkk61njLHtly6tbSUaph+JB5S4vtUV7K5bQ0cagMHophRECZLDVs4reO3udebwNbXi3lZp
t3NSuyuScZVedrSjHgYIq7QyzXHnTqalLmYeR7ObRuEU+4LEAP+S/DlXX1TC6/rrZchDsna6MQ/O
kysQRe5wmJpVYgTC9BMDlD9cEx2OLYk6OGWL7KPtmPn4MEepEmiOiLTBJVtYxts2HEtM8AhkUgUw
vG3AMO/j3A2k9QFWc7hWFy2aR7shR8hRZnmKJsCt16vZY8meNaoHtA/c15OJKOYq6zPXOdr+qNRR
1gMZy807uxvZyKLRIOu+Aa1Yl9y88zPOidC9tIcCIW41VPpt2VeVcTUOthxu28KHA5nnfbog3xJ2
jmv+6CgOJDwKdrNTzF1MDCtCtCAnH5xZu2NvklK8mm+zpsc0ECdL/Sq0wHuYpZNwFduNUc7HaJFp
uuvKqblJR8A1DLZN+xFr7VwdGjwRQOPMvLnBKM0XW/eKTCvDqriIzcJjeEDT32EvPvltfe0BheBS
DG2C+TcKafRYeV3djI7FVM3tPc3Qyqe+fKH7mqk1OFUzHfuNtZ2KAmEbcttpuRCuMkVi+rr73Pu+
fMdwfiUFAH3+9YiU9DrjbNqWhknqUdZ4NYo3MyrxUSdjKs6nfjUvkJRyegrOXaJqLTaVAxxfPzsA
vPg1bndyxIVyXfT4aIhGfsoinKWuDWV3/qEcWtnFZMH6uHKiOID14E9Qyeqsx3TKTl3zPC2iVOQG
cQAIeOo9FlQMleAHdZ2IQohFDQlU2UQk1g4DOuuycLqliKH6Tw/ob5D+zSrK60PaSnp0jm9YQ/lY
ZyZRZhIaO7K/6uwGmTsD+sIVw5TCH0+VjhjqZ6X0HmYcEAyQNHSs3T4MLC1x8DfUesI4SK+3fteD
1EB6JhxsKHxxZkERotJFsw/JSE3+HVMvCSaKC+4nP627MDEGvZztOm3DnVR2KA6OlKO6GdpUnTMn
va27VfArm6m+iSI0bHFoLO1jM/TyfjJ6P9zP9Msd1vR20TrXnZexxoqstZbXi58b+U726GZPaW/b
L1zfxVip70gaeFHn1YoMRcP3Syg+8lfsJM57RyARPqHmLz57vGUeaFM69rtRE27wumXWPBwNvxRt
oowot8/h6I7msQ1GiI44EqzsQWi1ka65nWfttd900ng1e9LRn4oWMg0xxjqwy2Qyo/U6VYX9Ie/m
7K5zXIHyL7dMchlytB1FPQycNqJrhv3Cs761Rwf2VzqpYDv4cnXvT5b5SaHpHGOVZwHv1XTWj/XM
cj/Q1TclYsUaRWYetMFjNTMeh+OZA6BA13YuTe1VvOF+Ie/KoIqZ9jb8+wuv4UHEfusSSVMW7nid
Z1A2eG/SfK0IncFoU0QUFRlpUXJnrNIqmJ5mBDW0Y1+wHeuaD19ChfhAbktAfLuZ68fIEvqMC1D+
1hhbcUuy3GLvg6VyS3Y5MV4XAuc6YjuDkJfo4WuwLzS44a7lhL3oS7P5MnpeftUHOv3SY4jwbqD0
k8dldLyjX5sAqKpYpw7bhEzZF9oYzc/TMPpg4YhX3pjF1H/JvUikbztFx8jJJpt5H41Vbr+fa7sZ
7zHcrIIWdurQBke7UJa5M2p6BecXyM7z2RKJ0Q4tymZah9cXLeXTFiAaO+BubirOO5vOEWl1Xe+J
b+xfwaWFptJ3I0OQ7xqkH+Bzf7smGA5dByo9ND14Pz2DeGj2vTEEHo6JlCOWwpHhca2MmSSeed1X
JA3uf349uqzvgDPaHK6HEIUI6e2C6KOe3qNnoAGvWep4qGevfM7bhGc87K1yjfaZoSfm2ta4s4c2
2jvQef6RRODr1UEi4Eeyiqmjn+MEa9Uxv7Aqqmfhm/vI1zqZ7fbTz2/xOSxA/7YZv9BoouJgXvpM
QVRq2eYzmzk0K9dP5OJ3RPVAwt9n1SiYvv7Z3/7g9f34WkQOI5YDPfub1sYq+0wVgkw2iq6dzozm
bTdF5tWgyqH/Bcb6zMFoe3oMIrkQsjmAVmiGT9+d8X/YO5PkuJW0y24lLedIg6PHoCZAIILBRiRF
UhI5galF52gcPbCdGtWgVpEbqwPpvUwy9H7RZDV9U8lIMBBo3O9377kCKLOcm61Ej6ePs7gV69ZS
X89aBaCk7CXZQ1bdOzXn6twtTe+ThrUQt5hiwdkgdvPesd7Ps+o/gjdYUNw3s+qvT8hLvfmPv5HM
kePgzXG5o17+jWOSENifOPl57dXRAOX1DGNz/LfC8qfCsuWN/nMF/mw//ff/rv+BWezf/+cfNNL9
46b99/+tPmfN1xeege1X/GGx+heDeMQ/VOrNFgVP9U/RxeF/QCSj1qPbcWFtg/Q/RBcBhY62WkwG
W0YX5CH/1dVDn/6vf2o6xixMCPyY73HtAEX8vTTwd9j9c9kF0ceyHIh2mzcAWu+J7CKx/i+Vooco
s0Im1M1RR16Zw8kyz3SZtVdFbGgZCJicpL8rB5quS89mKLqm5jnO8VHuysItH7BYqRs7ZkUV9njd
nyAUazv2d/U9KDEyJc/O+V/c9db2CHnxV7O2ow5j0x43oXbz6z4fdxSklmXrPo42TVRBPApxk2YJ
4Yi+6PLbxGQZnLKZuGUHhQZUYtu+BhevvkEsNq9MaVrnZmfM72iqZJ0zOy6yh/LExcyuiSW6Nk6P
Y9lU9+A/dSviBl+iHqnzEiABTisvk9rnNranrzpWordTNc97ezDHTzlg5Sstid1oTHnyBW1b5ZdL
Td3VyKIJjAfVOaG7Ft0aEJTsvtlF7IUNb/dLkwrkcIDm+VrsZ7vb/3ueAOMZ3/HnjJ1Yuns8jV+e
px4QonS380ROxdT9N+nALq5omf8abr8EQrR/fDV/TxP+iUD57Cr96cnAICHrTsxD20/8eBDgA9pu
WhRWEhJiE/7/fBBsOEqawXGlM2NCU+fZ8cdzwOS/UEM3YD7fn47p8j/PARPEAPcq6xbKSRws678l
vp6sSZBvTVBtOsmqDUJHYuXlVZKD0Z31pUTEE/rmXJ7S89XK6ICLh/Fu0qSE7LPONy7Z9Auhtd3h
2Xn6i7v55B3O4XFTEXtnfEJwUT+F9ONDWCqbFWtg1al+U1fr8Ak75Hznt2az+81DsTPZ1G/7O/2T
gcnLT4rdjg3OBs0yq1zez33uhDUPtR3uGf+VT/XTSbWw1upoKYxKGSSfTvTMtprbdqb/Ure7LOiF
lmlsfkbE2JRB6X7lkPcOxgexJy/if+2mbjGPv/60pwOa7/PZTdUndOBx4dknH7fLcKbrLcC9NR7z
+mzySa6HdiUHe+etmcUQftD0uw516tFOLEMPiMk07/xhULvNIYSYYFYD1lmbvJiDtmZE1dQ2v9f6
slFKYIWyAt9q55Gs9e1MPnOuZYtHUhDRMqjctbtqtHw810iHv8IG2IzJz56F3w/DPolLGImEp+Hp
ZaaGvPGpRimCQquyOHDwztuBOa41p6Q19Ed3TrLrctCowsQnNq2Hfoztr+3YO9+mMm7TW4XWcgO/
nuoPhSVVY4+wDmSQVuHfJdDppjCJPZhLI+0oh8LH2ILrojeDNjHJF/T+aC/7JTXHPFB5Y33+9Xd9
so9h/IaJgUg2TgOeMayFX55E3u3lwp1WBsZQFHun0L09Ja+A55dyglSYTje/Pt7pYng7IGwPGPrQ
TJjEn+bpE1r3Jq9ey0Ck+gHxswhI2e7GeAAJUDx5cXtHRvGQK0DNtfU46c45JVa7yoMz51RYOwpI
hqj7v/6reCK++I6//1HknxlJ8dj0cKC/uJRcW9PRO5cyALiT3TU8zqIyXr6uXeHhyiKjIpnDhL8+
5smKmx4hxlbYOzgFPMP902fKSk/UnFiYbPzCq48o08W+kt34Cnv6r46CrYMDEePFBXlyKw8EI7vc
wGqn6FcPTWAaWJI755Xz91dH4VUARYCduMnA5+X5W2bLicdqOwqa11HYPXAt35W/xThxtzPGi45l
Ig1b+D23V97zG175VanNbc2dmKmP1MdOT0K11pdXvpafbngkGUgFCAqCkDd2le3DPnuuzMLpAFba
n1t/4Imvp5NdnDngQpuvjpD44Bo9ed/RzKifJZalYcfEM29HiSAdu1NTI6c3WIRq4w1FkCRjB53Q
zhuztPvurHPyJQnnta/VsQcb54X53BINNeaO8QFl8dK+LYGNygu4WJ55mRgJP2sNKKTnaWw3vH8W
XdD03sX5cAY0qyp29Ff2LLHTyrpeFWOQYJUN+eWYGOlZQn7aP6gqQ9Mc+UJUsJQUyDMIzOdPvS2K
fNf2U4VFsGxzqjy6ZkqumzExz8gHzfI9EtZWk1y7WncpaXZd3w6mWvWHuE4TAyGy7ddo8kX72Z81
Kmvatly9UO+dvDxzM3qQdgW00RHBSZ+sQLlGSelDbTTarh0JFuy3XHdyWKy1fa83DF52A6TFHoG6
sa8r1RZ6hNfNG87jtRlX8JN2LXa9RCy/sppOpbvJmOtlZ2cW/AqLFfs99S6w3Xs79cVeW9CLAmEt
8RSq3PDUwejRoXa0FVsDk0il8Q5HOBcguyT5tm4UbF1Ep7d74h61efSExfkpOnx2XuFq/Awe06d6
ITYVNZmFybYpbE3txdyD/kua7QzaspR9tDgU3vbzzBsPl6T9ZkH7wl/KKU2CvOk9fPz1ohE6zdfx
cV6a4itMQRQjzHoFgyn++od2bLkI8MG9FcSntWt+WZtCURROGbUFbQUHA8LAEmUI5O8LI1v0q7nO
0z4SM70he3+ZKxJgZRUfjY6H8LnB3GxiLmoW8kYbO9XuBd7QbGfnGzi1F4P2QbTYiiOtUaXCbtbS
a2OO5ac4Q8YOWJhm2dWCpkr6T/RM1XhyG3Mwuu2CjWvWq69aA7UpYigkL7KkhdTXZh5KPVl69WU0
1QAV1MjGs0wU1KUkeBJrWmlkdwTBWOV8E/R0hVxci4hiS2P3NXou8Wb6n6RieVG2PYtJ2zRDEOjm
JxxjnhalPZOQYC61lBpsdxbyohHFiJiaT/n5pFG1qxZeY2G9JoT3GodOFdKDimoC2Gs1D8Kq46Wd
4Un7uLiM1s8cJS08fYtmfCJXN+N81GuGc21JQ/QOg3H/poQW6h4bE/TqeR7T4XhjS9/m1iFAbVAC
Z8QGe0LS5szkpaCBffRdkAZL6mRRUjUI1bZdMMQ2YGb3b2zTs+YD5ZarezOMnfHoMJVvbnCqJ/GD
6JnqnKuB7vBVV4xxh4bGSNptRooWu2KmPZ1GVqeBl6vNjwzotI0cOEPaJcAuxn3nd9UTMcHp1kxl
aiTMOShbi7xJ2X3QFbGd762ud5yoGRvBjLteaOVOi8Zqw6ygzOVgpIUNeRmpGu4ecy/zzKuGbaTu
y/ROAxHQhK4LWzGEqTmzMOJR6oeelxLUqYcEKu+8+u4QmVXr4VvtcJUSXPIZ9g9jBdlRpjVkjjqV
UMRLa70xvAGh2jOU9UXP2YAfLLLb6V5fjeT97KkRXirp1S+Z2bv0+ZpZHTEA5vU8zP5Gg/Y7LaRv
sblwmCLe8yfFVzHFGszJa4rL8CPLztzNkoFCJlugs3reVjIY7cq5y8zWOmpey/DW0aV1VTRuRQV3
7AJBdEiHJ7tM5oS59azxz41U1kQmWeS4mEDM1jwaehPfAQnlE4+lmXzxk0G80SjPVkfQ1csUYmyn
IhgxZ4DULP2VELvdTOpmjKH0HXE30x1d2RNNao6zSPzuTqc+tra3XOilKKHf1oUrwnFMJezV0q+j
hofYAfOksAJaN021z3yvG0LMx2XIaMcJGJmI6xVScBI1mt1N0Il53QWJQZ8V3mNx7mWgqC4dX9Mu
KjURexsppbiVpdrM6lVLdCChXkaGKxwA5se5SLJd7uU96sRsaN+4I7oPiyWcj3XDlCqYVmXaMCzx
E4fj3PdQY1MsAoELcH8MpjlZijAtNLaKjcOgEYonc6aALhL7yQcQZRCdQk3fk6ftc7ILKd5FLSm1
m2XUatjZk6bpId5UCrSrCUQIbMVMBNqaegMl2GWrR1PeTEbUm2aCew2B9dxKjFSEtlYr3PW1o10n
MYDaHe3k9R34aByouchSLhw5ZPdFP3sPPonUb+Xg5x1jbdbsl+y0CJWZxZJVhzVtkm+dN6bW0S7M
8t3Cwg7DQtLZwy6dty2Pk8WmGyg6XL0gjtv2ahjoEtO4tTHrMNW7cXBks5CMR4MS7bTHpKSX3iNO
7ubW1mT1UBedJWiBS0F1YaxqVGiT4x53duwsS0Rw3fRu3SaX85kYZqs4LNMCjGE7IW+wldTTedop
n/ys1zK5sRnbfi5Hmt4Dou2q4KWqNYylCwUsuoHSTASAGVXs9A5OHXK3Hsf0eZgYYtC1M5rjC95e
A5evGcSai2W9Z5B6v/rZ9q2O5CbeUNVdZTvHL2YIt0PWMtqkCFoTezyobnJjAt2d7zRh5VgYsEb2
7nnNvzHLXkSy4MKo3IW7zJBOAhx2dufBO6qutlENYOTFPGuXzvw2pJZgEq4SrFxRV2QObOvv672/
hSeEJ3bE/7Mkff+xWj9Wp8oTP/JDeSKchuhhbmg8IluGs2mlf/j+fCytDLVpg97KbHz/vxI0OjPw
MkZxSFae64JL8/iFf4rQiFkw63nO2UTdvseAf8f693LP4W1ebrrYkMJJyIExON1zjFlhJL0mYWcD
LCsj31cEWhR7qlcEmZf7/+04rtg2/r6LIRcf5MkOimXkovBM5EGWNzS15+Y0fLbWtX6Pqec14/jP
n8mF1bntDHl+sEc+2eEUBmswVU/I0Iux9TSBG1hxdbxiwH255//xiZDs2PG7QKx8wff3fIOTdqZf
6j45qYyVzq3dKeZRLM7S68LjOUcOjv3DsyvrVamOI26CIxfMdrFY4oeJ89mWqqAv0FMtUk1u8XAP
ZJbNYFtyi9a+PJnP/v8OdnISadBcp8XssG6IradUslh4KBITzCLrV7X/9cF++sYYN6OoogsBCNl2
2Sfnsod/ObCnCqBSarc5K4ddMtntK0f56RrkKOZGdwVRZaJ0bv//7PwJan97I2UN7VHrcFGwBjrA
dIClx5znt2SJ718V8wmORZwA+Xjjyb44FPu2AYIUVWF9I442Hybkhn6t8OOvThvbeJ2HhckTxj0R
DGQ5wClfFkosGguQyeDJULAifUW72wZoz3SdHx+GEcZGK9iGaaf954bGHkLXC9AkCT6cHdEh9tWc
xCbtD+yEhz5w135EPBxt9REKe75cFuTqxGFWW66tZF/c3hszd3tYdb6q9phuYnbqI8aopRJA1kUf
D9iJ8EhQsj73DtYJPJognVXdYjly9VoL2kkk36Yuoy8XC2ANUHzM/Y+OdAHZr5WZraz+yu6tn+tK
HbNsXfFrDbX7mOAHGF4ZgW3X47PJznYnMrzhDmQOxrPT2ZSwZ1cST4OkS3G8Bv5SsFKxCdjhYqrl
bd32xVtnhOUh+0Hsu1m3aTvRMv+3rATfvxLCU0jLOnLRdoG9/AP6bmQCjaSCsUbzcCayM9ZN4pC/
vi3/4oaham3LGqEyMgs5ecQR49NGF952MKhhCY3RsC9M2oR3LIWcz78+1E9P002LAkGDNIWk+ZMz
I3ewwOGjIbJftNUXdx6LnnSpydwTb052V9mxYf+WEPb9HFr6xuxEsWUIY5+cQ62ZszqDNc8gjjcS
sKtxT3J3eeU1cXqPGvBBUYRhKG5UyJ8Yhxkbt8wU8XaPaqLYDXbWsRd2p9F75e3w84HwHPBW2F5I
qKGnWbe2QHBLNSBauXDScxpFcQJa3Xz36+/pr47yY8Hg4cjA2fjywoNNCxFMw3rn+YCMhqHJd5TI
/mYdt8BAbHjkA2mDI5rAFfjyKOUkCF4ZpNrAjZUXNQZF+pKk9oqKvn3Bz+9ihnvgVTYeo+2xEjsd
EuV+NqgkQ530u7W5zURJ98RggJ0svxjbxqpKjejXZw+46ekxeQV54F3wcnJExzjRyKvZSeyJnSnW
lRbtrNOrCmsmjS5D5GFYq47e4DvvLVLrMVI+LKCQJw0bOURwdYCvNlgB+DdDnqW8voZoRGvzdspJ
PNylrRrKKEPR9aJuynvEo6FcPnU+/WmhKI0W02ndFt9WNVE+PDp9a+w8LKX53jHXfA58s6fYxdGr
RJ5Ti0DY1WwIuAbCXD3sarlB0YBcqyakucXqcY6b053tz9ZT0m0O0mFJDYptknhDuWAGP6MRG/xQ
3beIR8SwYW1IplhfF4Kya6hNhrOE8TTVbbA0rilDX4xTFsy8NPVwpiQPkGAs0w/SQ+WKhA9bAAlA
NTUFNqIdos5LyxntQOC3Jo6NM5CJpSjOV6Zufigr3mNPEhUapN7okedDEbZV6Kxpusf12epX3mq5
n6xm0dSDrxOkhb85WQkbtZp9IFAtQTRK7pLKGdZz3YcfvDH9avc95R3sz+d45plLp0nWhEAG7eZA
EdRUB4mcJ3STsivDrfQqCx0QkjF+cpCtHc4yD4dS3GCNRtofZ/cs6UwAIn5TmZ9NLgK507zR+YQW
mk7vcODGH916RC0iwYuv1UTNeOtLqkiozMJVSfWIuh+H3NI+NbAe7y2WJIBQOuWVZ7UjprvEs8eE
OoIJQ5+Vp+Ua4QxV2oPyKiACnpaJD+Rs0ieYkxiLG99oHlXCfI4Opd7tkl1Ox1FB4r5o0lBVbgcd
1SgnK1Q4h709CBeZpqGhBmWeF+MyooUN2vjUV6PePLlF2VsRLrQ43eeSrcFhWBtz2WuOJNOputHU
aCdKkPHKbsW6raE3GjTlKiQuH2bAk4awPJBgQ98lwpBwnfuFab6Vepo5iFSO6r9YGSmkC8ihpnb0
bAVTUOky2diM5H73BRGUG867yN/j88G+2spY9g8E4zq41wgTuFUbrRJEpBf3QzLTiLVLxia/K4Fi
mseKxmDtU+VLNR5L2izotS3HRN/b+lSYoVoK8B55lzXuN6fUAf4GnWnlnxk/zNqbsdZzlygGCtu5
56s+v1TDgD3HIn/QfEJkLPMkqNphVT4u6nQ9s7njmy9KbzKMAMnUOjv0zJnaE+rIm1u6bmmMIWyl
YWnFoGqjNKWIJoWQDiG/wSKhmiqSh7DpSvVAL5ildrZsyurCn0cPkd1f6Se3zczygnZMWAPXdCGV
V4xwjO4qzbKirCLisVNiHcC2TY6969jQ0uNEbziKHZZ8OSOU17ZV7TjTRXGOwbLMdwlbvQ5r7Vo/
LWNiHMscDeKGR07a7Q0Mo+kCgrKxMXJ7eWy3j+Rsh77/2mYDGxmIrHZu1240O37iFWdpW2Vr8Y6Y
kmDAM83Z9TjKvA5EkwM503GJwon2oxUn5USfnNGCM7ig5YVc/SxX+THmtMKMa9phjprG8O/9ZIuq
JNkwb7PYXr2bPdqTePbOCVzP2pTVvp7kCInOclqcuhs6ILTYJtBcopmUQltUynqBn7YufAFYm1Po
Mcswzkhu2O1ukNIZvkxru8jQHNXQXcAIRRSrWKXqh2Uek/jKSlinRoSCFjtsFHmBHYEkciQkKXTr
bHYA10f62OVvwFTzyrbNyZ6inIJQsM5eh/FX1R6akzGZ/o20EmRP1Qv++pxVywzCnSaWfra96a3u
JGxjFLXP88GxY0a/g2FhMWUyoubQaRr9VpP6Gp831RTD0dSb5CZ3ZHnNjhxrlD3G2R2/AxP+RBaD
SVGbdcVFzQSNXcXS1THZMGfywin3UnFcOxCJe9HU3h1nyihpYZvKD9hq3TgUtSO/9kpBY6kmA51c
rjGAJh46VXZu1l68OTOXAUN9xxrCBBZCcdOoNZ80Y3CBpTBNuTfh3Q/7ORuVfuyFUHUQM1u+0qa4
Mg49ENGR3YgXbzdL6UtCDI5817u93uyQpI37mQFDtYMVBda2VQlbia6ESx+ty+p8bHh1AoHVjYxg
gWbUT2XdC5rgTaGOvspqUmsdOyG8aANPa4yF6zuN1L+5N3pqa8LM6acLbg4bbKQOAcvKGesArdUH
PYLg1dlhqqsEj3FDbVI4t2XHh+zt5GHIO2Y+JS4OFepzbaVfM/py2gf+TLs+tiWhGC4gLbc/rOni
NBd9qbvDBeVgdB7TDaRkNIDGpYxqI1Y8WfzYsGOs4DZH0YkpwQkP6GvnO4PFfDWlBjDMlW4kdwid
YBPp8/RwwLUGkQKy+4V+1RUaMz+CPCTpmASNgA8BTdbnnqxqN9Qbxk1RbShtOPgoKvp+TcnfHBeo
u+NlVUCSuPB48GTRbFhLHtWxv9hPdIAUlh4Uo11MxxKssrl3KTPK3g2gcOJIIYDS3gVAJH6D0R24
IRV9Vatf+p2riOCB5+i8WztRTfspTmun/QYwccC1YBZ2yaSYQAJczqXJztZOoH9ORWMYgcazRZyh
XaUPbZHEim/VmZZw7by4jmjhgchux74mSV4sGY/UKSX/RshlAM5rOUQCtay1u/NcNryNXHx7SP1D
BpSHuUbFC5W1k3mf6eZgMmSuwFZUkr3/WWVZPuYibVzNsDTswTjmk+5xdrViInOaThPJUphqFM6z
G4wqp+AdxiYZUINEAR7P8f3zuM9mFmVLqhHHTit/IsGJ/vemzew4j9CU55YREO+tw1DUecas2wXK
w2MWrl2WJg8unjCuSZ4U8QXUjZbmVvImQEf0pvbpjet87B6OwXANoYj2K0ETw45miPwh1cUEhcXs
bGJZQIKyqFmG7fxKpb0ry5V7xJOSUEZuy+/xuARIk8w0+2C1vbo0EyCnkZ+SdIjqaTaHcGTQ/W7o
Ru2a4JPn7Ay/deiqtNKtPZNpcMScLNajMTZiLEDgs/v5G7ETm5Y93Rnv53SetYNOx50MtdRblmBM
7LaNJpZ+72Hm2Z8BzDXVZdEMPOVXHVpmCDNgXs7NiW5FfENacaidqQadCZuvC2GPwKCyZWpPm7/T
f8hbmVaB9FPcYN2c6R/ywdWolONVyvpzbo1yr1UDo4aYdCkgGbpyjwnB6SHoWlFCRm9dNvWgjyHt
dZTg2UHf4S0MasoSORCpqntJ/uaT5cZTflAJ5JVDyxNVD2tmgRaZXs1xI5SFmSFEha6zd5Kxc9/Y
Vc47UBSzjMwhKwBmSUOdr9mcYg02a3Hv9HWTYF0rqo9j71acn372v7+I6byDDYuRtJvp98D1Ck8n
YE9ANy9qjPllUK1rBFUmrYppUilMMDl184GmNmBTjlxLxMOqABKfeS05LeFQPMcOI+VVxPa/QD51
ve52MLnId8Y4UOriVakgG9MJn5Ey1yTFfE5nvWvgroOCcnJ5MbK38fZ214AD7K1xZvdSZ8vtr7dS
30tyXuze2BiiseFA3vzdBKxf7hF1m8WpWAmmaD2LnnOLm4PqecCAy2WdtLGzz9Je8w9k+Kx152aT
yoKhWJeblXAza3l8uMV+AQG67NJKrjY019JKAsuBpnAjcbJVb62xY6KTsmODxU2uzDgmxB8f+1qr
xojAcBbfstVOspBKO+KzJkmdR0hLqXsvVtc82n3luDtvaJJ3FoX07/LVjP3rRRKWP+QF18VBiwES
BQhJDkntlljQ46/P0amoAvLG8MjX8LJCVgEx8PIUpQrWe1JRIuBVAnCQs8ZnsU82OrDLXH+Q1jLc
//qAp4LR9wMSbXFdD3s43R4vDzguuasXC8MwfD3y86q1DEqR/+DvrP1r2aG/OBZWLGxf4Nc4oHUi
ThWOOcL2IdNrt/jElaq8vVzX5Lg6lBD++mP9vGknsoM9feN8ILcaJ0qRX8VZZ5cJqX6v+eBnxXK1
eFn7yrn7+SAOUYTvc6Jt6uNu//9MU8yVXypnJIBepkP+rcyN9KYtm+n4ux+Fm4X6GH27Zxz3VL8p
vZatDZucIPXleCYymk8FML/Dr49y4n1FiDK234+k4mIyo+bj5ELAUF34dgeuffuSarodXH1miSgc
4oxgkag1HJaKRZmk3pv+vRlU413OXm6lplOAMzGWxTIueTXBqVsGsbjHVODyDHETzP7u13/sX514
fGoeIiAzNezhL0+86TeaxW6aE+/2b81GaEeiAO4r45S/PIgBwwMhFSn9tOpEjP5o9M2CnNmxD2Fh
27SguZqGxOivP81PtwV4SF5sHMhh4uafCkzFFvdsYdEFGvmyPWiHvggy5WkhpbPqtYTDzwdjurnN
2rYZxFat9/LUUYOFcmUTLkZBaqNVYp6Rg/euNWr9lS/pJ62OB5i1gTq3pJmO4v3ySIbVuhkzqYEq
z2QIyOxPR15n+XUGuuIKK4If9IOv/+59vz01cbUis28znFPTcoIJwADryUHLJt6RO633hsXl/P0b
+3t2/k8ez88u3p9CGw8JKa6PL8Jb2w/8mJyb9r/IROAi9SzG5wzrmMH8Z3JO0z1GDQdhnVELEuof
mQ1rozqR9WKduwUpCOA9G5tDzGHFQI+gwHltmaSaThBPv0I+cdNywT1ffjCTR80XNn8HGrUwTgba
k6Txg0HmW7a5a3Vssx4FlusznYI0mbWrJWnvlDOhlm4lKW3QNLZxZdemrwWLrNNHbXLRD1EI9Zyy
Criah94Y8MWmiwCir7k+wAn6eicWmmUCQ1qz667epfk6faB+1l6Ok0ebC1GmTeDo/Sy+H/t+nCND
eSyOWcCVH5fvwkiSWKu6VJau0vhgpnqPclKIdYxv/ZUmFyFDsKKd2MNEqKBuF47RWrS3IJ8I0hks
re4mIhLyIrE7RK+Ryo8ZJMTCnzohIDmhO+TZXQumh5qE1sChNE4jJvupM+o0mgvqVA5J1gOB1UdU
Mu4kUX6YBs01g2SkpTxMDKGxyMJc/U1HsPignEy9KeYS2mtixEsKizGpFkTNwQA4sZIkC7ETtmrP
g2L2g6V1HDvgWZjkgaHD9YhK1p1nPoEaqnudvPiMINXilaV+G+0s7qXYj5NuPpm5oR6aoUtgC8DQ
2XtrrNyoTgyoG5PV5AdJN0qDaNE1/kWe0ZZ2aCVYx0cAJ8Vn9mYSDMaq1u59Nk2T/2joWvOYz5KG
8jwxDWO3YPlENxTWFM19ab9nibh+dOeM60RLqwUTU5nR2qtb0zzTlEhd826y8108GfC13bJat6Y/
s7hsaUpi9IpyD8HUVWsSegY0hUitfnc9MVUGScRVnwIwnTuKaq1lvcSiaFjYqMu5OGOHZM27UTFj
RYrD2corqDPxdyKfECxxzRkCg6jojufqEsO+KMGG0FWkOTFUotHEk2hbK2kVKs5Ab8La1HdlRf1e
UMz15GMaxGcU5EuXft2a6RnUJgwJAqI5VA5M8egQ9p80lEw/QRNACJ+8N61hZNApfM1vdzNKT3pV
mXnxSUBpvWHTI8sDImr2xev6ieIJv0opq+7YImala7yderZXJhT1sqUqGMFN9zrWE7GJBxeohoof
lyLxqfYplbQ1hqP4mY9JlnB1EEycixrvpO1skofvw7agQOpz4g2Ti8mcPdQh5XKDDy7G5Vqa2BGj
BK6SfYXiZyEX1cP4oUUIu/LrUjQHfcXsva/wcNmRW2pjH1YukI79lC3ZuVF68xd22i4yw9DbxrvE
zQCi+m6TyjNsh8I+rlAODoxZKGvq2TekawaneO1KeWv6LrMXZK0eM7NHLuaiR4/KomXQ5jOjMWA8
toOf5YAf5zfexsba022Un1myaKdDScbxfpo6y2W6YvjfEPtAqcc4g68olFfdroW3d9cb2fSoj2nL
o0v5wxK1DDfeTXjt411quKUVupaKhk7VmM/SvIfPBAP1sq5ypd5SCoeLzXQY3Ua5VzWPtp0Y9YYJ
MB9T9oHvVWnqCCNQH0g9Fo5bB16sOzeTY3Dd2exLd8S57WTX+XbxkFC3Eb/BGwTzCtVoY8FnXnNY
mTIBz/Pc1gqlxso7FE1aFgfR98u3pjaRiy7twR1GZ++aBZp2EFdT+VZPWS1g9S2mjxh/6msiAQ6W
EjddMeIjroEf6YfyKh8s5kZz2vHIMyu1XCd9wYYyHvRJ7W2/Mi2UMqqiwtj2cp1fnbGiraw0724t
PXW0qM3YQwWrh9cYQRaCzE6b0KDPWMXwe8q+aKHoUCZPT/fozTzqrTibPvlebvV7p0/nz4rn/AcS
x+4nFuHirVOl3t7s2DxFyBFrd0M3i1W1YWe2W09AHbOVlpn/mRFEZe9q4qzTuddviseSdJKmdJnj
BjTjsYEqrOz1TPjU1Ud23HA65jlvE2pMRtzKeTGsTz3WXDDPoEIo507oJ9gZztpNAfYjHMfzYpJG
MDra2XexHBQjS9uHv1MJDdF9KASY41qf3jUwjLwtZ+edm9spAEbWwgvBcdaJH2vbv1dKrJRYWv/P
LsNgaIus+viP/ceufrle4sd+rJcMmpc2HqAH0HKDCW5VzD/WS5r9r414gbNqS7qypN18HH+m3Vll
ETXa0u6Edfgh/usPoyGIQS5TjD1EYwnwwLX9nQUTqdltRfTfFRMRVwvdEsogoVlG4CAcXi7hZYH8
NCiD9QbmHdGPaiXQ45tfe83lLU9oiyabagO8+M6hHAvjsUryPdQqOigdPTTY+BkBbatRGvcR0OR4
NxFZCHyPUIlofPdipa6D+WvBU2yx9s7W7dMgcG2sDyvoGfnuIOBhQbIe2rY/XybVhNLgzcLTRZ0N
ne9c1F1+l2rrYZq7kY6HJL7OajhZve/sddhVLS1zJCQN0ELMsK+9kVaoGvN3QLyUm29o+7ctMYhd
s8S32LLex9W4yzWeOMrdl/RK7x0RJ+9Zq1WhcKvLBdYM+f1V303AfD9gzE4PDSN+BqpWtls7cyZk
hvE71ruHcszt66k3zKM0WUXRvPatlK4fxWrqbnRGpN8wGT2RT5E7YxVy19VFfjQy6uJKDnqd+4N1
UXlTcUsYWBxLHPchXv/xIXPLegqGeBbndpzoDNpBCb61cI2HKrFvG5D4S+M8Mf0TX+ZcAs3p8rmc
dpVgnEQ8ZkxgK1rxpWfMjeCo1nql+tW8wgZa1dEEAH6flLH3TaXCjtIUR3QE6M9rA78pk8fa60hU
mLPR3SSF4b6XKjZhiWeodLWS5RuTuyINUEEWxjwoah1zLnXTrXN1lbXuN8qQMoumxGIdwXnBx1p4
kP4/9s5kR3IlS7L/0nsmOCu5NZI2uplPET5tiPAhOI+qHL++DhNZjeoEuhu1L+QuX7wXEW405VW5
IkcOEBVcoFJSIfMe3EQkkxXkNWMjynSWB1Y9uYE15HBeJlZHb2Zue/OnlEkM7a/T79vKknagxtI0
fnV6ot/GXjzWrgaKYDUQ0F0qV2B45SC/FIM+P7uuuGsyrr9NbtUwBsu5Os8Ysu9Hn08jLbI2oshg
vY/79kaMETGs47V1Y69mgQKrAJEkVL0QfCnOmWnXh8agzalpAduxFd8ntflRMWpCjNEDBbTyNYvN
JFwbSH85MnSrO4dudawwNsUJjtl6z0ScnpcV4Au/xEoeN8LdrhrqWzzZd3ah3+UFzEFW5dCl3kSX
X5O1ihIvu6Che6HwGHjSJBr+2WDLYhVXAq3NBlePdtd6IlgJdwJUcbqrEMW9NYpDWY1sReloqOQv
scW3dLM8zLoJo3+cb+R6A+WelPU0Ns+dA+ptXJjsvwpr5RWz8PPU39By5dNQDPfxVtZgdweOo2EP
k2mnx+al7G1uVgDJrTqcm5KlJ7VbLbViqq7GyF+9I5UR8bHUs2DtYdslmn/xsrY+8VHRgzpfynYO
MGqStSscI6AV3Qgm1zqhF0tIuc764KT8vmmOcq6BOo06UbbPfG3ujPxhSUzaGD4yUPSpTvQToRjt
LyAAcLKqdedz91tUfg8ZjKJ4ERDVv3BrDdPsr82pQpwqPUkIdL+nnmALNQq7Ku8OdiMYrTDExKn4
LcqY+UhWDuec/IjxHN7BMR2Ducj+UorzUOatJOTGvmfQu7e2m7612GeTxrfxZNrDZZ6J/M3lre4k
/SrZwdDm9ags43Opizm5snu1wimj72vJ6xiHYkGdRqFR7gQTg/SY3x0gIWYWmaH2hvcyaPImS06y
Xlnd5W2shTkwKjwW6UIpTskIwaxG0w6Lk33SUUuQFqGmL9EiS3LYrDQ1/ZOoIkdc6hWP1UqwaSTq
F48rCzAbl5IYtCfyhPIbyegJsH381FdxBtbb1G55CsMwiktgVLtR98erEy9FiEmjP05tA/5RDOUp
SVrjBT+23DWVbN60ph4D9KE40gB3PtU5nozthvun6Nl92Va2T2JTBaz1cL+0zCRe4+Y7LvbUQ+rP
oP/ZfWfeW6l5A7J1Pp8mn2BTOep3fZZn59QiruRxQQgQ8du7GKQ+Y5ZPb4YXyLb6ZZTTAw6REKMv
BgISX3ddXOf3cU03rZb+hiQW0wKlmIabvV38wRESOGnyLLKFsphG//Eymlzd+FzL5ogbn8mWrrvG
cudLMnZtpBXdl2GYV68Yvqo5k0Es7QYfV/HYG8ZXp/UgPJOBl4+RHSsKqINJmFHrFpHfE8SO8QnR
XGHDMBX5HFGSCm2SkCu+1dqjGc6tOAqJ00F5Jcqytl8xJbP7EuDqDDjwe5xK70B+5tunyGsquNeI
pAgqxw7aahxo+UujPK5uS5Xdd1gbcKARdCVYFxUCb1fXhi2umNomb/Wyru+Sps4OFEvKT7tnTN0e
OimaV3+kxavnrUYFbqSG+eho75lWH6yCixMlV6+g1w659u72m2tnugp7/pVoE4jbvqtDnpLdOrC1
dMRh0OvHvhz3djOf1sTl60C8D4H5IVHtPbrhJSMCi1m+/hQC3yf+iqsJE3GQ/Wmq7XDBj+x39u+4
S9+IT57HcTgXPMQNnNhE5RcuvezeqZqxiLDCJLi5VXviuh1U4rqK4ZUgwNnUrF8amOUdDbU34dc/
6/jcSZHujREPKJJJshsX+68bO5GVO4fY/GMPRejllKPomJ/j2XlGD3tb5N9KlMexSq60bOxoyuAk
pkSrKY1jG/coIV72wPVlZw7pA9Zam9pZPNnOgu0ERP5ItcSeEOE1tS4TFTFRVX7RI3ZKWicyZRvm
KBvDYqz8yKe9P39Q6hxYfOy7dHasCJTB1Y/HQ1dp2Kp0eSqJFGrk0nODKoqccjD5ms7JxVpelyk9
eFWyn+cloFOuxBExtWedSPEOi8bT2PnHcZ0fsWGQWPTraIj9b760IemJQ1zKZKeLeDmxqKTHd9K+
camcUt/f8wMLeDSCpUxPDYVwHq2Ldb9EOVwj3f3laP2fHvCBldMTw7GR6FnHF7C/xbBs9Vo9mXgd
N09hrXUnbGmBgMYaY4kyOu6ijU6XT15cN3cNOe/qvZA/Xune5lq+mcayJyh+tAtn77RrSPkxvYl1
E9J9AobpRMuwh+yj4+5Lex9FyOLj1V2caUOIfZmjyr5jVXW36D6hdyN55G76m5uyFlbT+1oNYUVh
zZFIsLjMUsv5i/rLWVXffJSnwuRn0pDT4ma6mQxmmYdjYZ/drYQYIuCt7/QNWCwe3bGikGWYctbF
DqXp8CXXjGLt1HxKtro6zZRPHYPGqMYHLeW1OBuhk06nfmUV7+v4ECd5MGYndCcYapZ8nulHCBtC
7HwnqjaUMKlCG0M0Lgv7DbtH/Wus7TqyHOlffI3Hz4UxumtmzfkF/PvNaH7563xTrfVM0jd0KLwY
NPWYet3FNc07QWgaPZCJ0/ZDu5dnwtg7N+ke7d588ogzz2b2gXPigTv5XvPvzEkL01U/QDLeDfzs
S1tSpelhb7TH/aorENAmAXf8lZyg46F0/K1u6XdHRZG+AjJhNt2TPvV3Om9tPwWV7NnY5qqQYORe
LK84IXdsG8o9qs1w4N7K1XfnddlxhEMc6SIzosWhh1pvPaLdVaT55lfSf1KlnB0Y1VMeJZsqIHN4
qa3qHRvKh1nO8ZnavIhtGEcAZqLExLNQ11FGHwgZLD43Quk558K41n4AR4Q3R1aAQBHxH+WMAc2v
NwuXJtNJIPCcWJWMYmvay4IEcHWtrPhmJ7c4+6hZuHv2fVnIw0i/D7mj9y0UXJV4v0zU5lb/sBK8
j4gNit66KQGkqDeR03i7dq01fF/9Hj5rqGL2wJwxfzqXigC8fV7GB+Jov8REJQ6Ov9bNDlxbjzg7
wsT0eXgmbEiteahrLT5kANPTnL0rykpUNCI+KMSXzo6fRPeRV94S1F4t9qv9ZHmVFTkdMYWp8PYx
wm+XLMGYOcYp1+luF+KOC94+dkBNw/YNvLJ46WiBzhZxzGb/5iwbhrX8RE8IbOOPFPbDgnPXSL5K
3cXqlnboovl5MF7BRfxxipVnBrdOX6T7CrkHaz74XKCsDJbYrpu6sz5S+m3fvYR1WFF7eaftJnM5
AAhj0WNuPt++f+5nEb+kDYQI/r9kuUqkqr3K6GvvMWOcsA7xwpQ4Jkyb+crCIrB5ji+WXXzCe3ib
OJ8pKolxUWjbI+mOkUyyB3OxPqtZZOGcdc/GLPYN9bRnuuNezS59mhy7f8314jvf3qVxcadpEGWM
6dCv2aOzKD0y2+yGOvUtO+3cZ5VFPa+7cXLDPO6/O0LkC48QyN4rhM8b3INIloUW+BLKuA7nnjd/
BF/jDrFePuQ+1z3E9+Jaj11+a/F4UfvuYMFtyt5HcC3zwTd2eV71N2662n6sfes0TIXzXCpT7n2M
ILiHRfERkyEmQr3ir7JNeeeSSQpoplo/NEqWA9YB9McDwLuOq+YfMeTjrjbMdtw6OSd3rwCr3xGV
LKfQ0gadRLJg0RYa1Wr/Hdu0HSER1NOtyK3hHj+QhtFm9bwtkY4xnNj+Vj2XGH2ahcYQT+yaM7M1
7hrm3Kk71IU2NP4xbwjGhjHdV84LWwhayTZjdH/QsH+zPUyyA08aTbz1ZjXONsF2ZQR/aKcRfBMB
W4EfLM5ufmZNXL41dVI9EVzsIVA/aC0lCW72CPOq3Lqk+7XADUKdFIVYXDhg2I4CeP2I/IHEwWDx
OnCOZnxuSNOBXWrucSVDIRnk4mkOyhXk/y7GCQeRPrEX/Cml7e6ngmEDrK4kfp+ro5tnrX0TtGHB
d6eXDUMmnqmdBHd7XHrRX/yh9EEp8iaQlqvVjGTgggKMiTzRRWUDQK/nRtxiReI/I8LOJ8g/PA5M
v7uxT+vrkKz85aEJtI9ISOXiRROtp/k9FD7H3feA9NZfjo1zOGQnoHGD9KmFXXwjO1UsalmXavHy
0tVNau1dm+9STz0AY2cCpDvXW3lJAMLnkRCx6JIAC4tmfHm8lrF7ioZSul0jnL6wjvla6J21c4zO
aK/aaMHfpxuQH9Qprv26vMunWQeY27PSghax4vhkSzKL/layZ5/o0BPu/JwTlDN+uMCl4iercTuN
k6ztc0oqfH6r4PPeKWVDiQYMMjCDzRO2TS87mrCdjacOaj4ScD4YlxgLAScTRPHlQA1qGR8cRdUe
C6MSoaLjNOE8a2vvmruex66fnZ4TjgivE5UPrsdI4NPORH7T5bNw11xeXQnrB3iRthUgFoXzSZ/9
BjKADA+yZca8A7thiU9QO9I4sLp5dA5VEjPrLcrJDRgRurhvZ89pCZEb2pMrS0r1Wn/43LKQj4sx
y59GMaGUfuGEqm/TA0F7eW71sXlvDRYX9O465nqa9EU3g8GPce1WJQzkGlIOxktz7Z5SLMLnMY+T
xzyO4zT0uhWOtzsn9IxnM6UF9CcFTpdmbyAe5GWcy+VxkDoFd/okFhaiChkL9xH3hyIxfpQb+yfS
nv5zqxzvqcu85mqqwXnUWYlwd6sn49zLdugjt3L8VzXlzmOHk3i7dufFFJSO7NUOmDcWwYryvrNb
Ve326U+Y6tvM8R+4PznBrOX5SRpJtetS0WwW0ELY+5mN8+vspOqv3ns861OsY34jhPFcC4tuhazX
9l2xmBfcYNwXjDuKFFG9RMEMwcanOrl4iEueD51eR4fe9mc6Efw3Yt7tOTea5DlWPfOIPVEsuxtG
1DaHYfxWZab/JuEm8KrOYKiTOZhZj9dlesDjuUa5lMYXGDP6LNVoVC95sTjIjIlmAbtJmxvm5P7H
SOp7niNIMqrN/2o5EUBs8uvYHEzFegydCUy762U3vdQRSakz5qabJ+3wlHeVwWJAJjYQcck+unQB
Vt6p1nNfjXkrNkyEZFVkjQbSD13C2EXwq/B4kR0n+DJjLK7hmP1Gc50oaJ50zEP+tk5obIZk+95y
adwwgHseWt2KBWy7odwPM0ELZDi8cBjuH3rDI1myWs3JWj/S/mmCoBTEtMPdoXwuQszPYiQv0fEt
PNOySHWHUA3EFjgzYaUZ2Y9RrIw4sxEvINn75CFJPPt5smouCPYqaTfO5C/Q7Vx8kaDlPhmc+QqV
yOba2j6thb3cDKDbfLks7+Lgtj7y81aPFicMY0dfR/S6WwUKgYnEcCz9ztzZmP1Ab+OQpVmg43rT
6vOlIM8XddQZ70uLnr3Oqni6p1rHABujqKrbMKVXveR16uQHvlZlCAbwrVuc515nEm4O2uxf5ir5
ru3yIEt7pzHaCMm22F+OAygPIDOMHWsc6TDu7iZPUg/K5jBobXimnDIYcwWCs9H049Vupvhs94vD
5aewvt1Kaa8soNNqrzeT+1KUnE6WEY3mQ9yp7I1WnctCivxzxpZ3rZbZ+jsxONA+YesjgBmzeCub
Zfkpbat8J4Vnn+NFC7057aOeCg1qOMjK9MeRILB/Uhh+cmbCop4PPJ9VehrxPr2Vos6/cbwThS9W
i5i/28E0E1oWicIuf8MNM95pzG1vltSthECB1IgNd2IICZxQ5FAMGCiJXxFQ8sf7xUzWxwm8OrK7
rtzPvLeLM9Z94EurcRicST+yt3W/W6MUdykTEiwqsxj/9MpGnphUd2/VZXX0Okc/ZKsmuHOJ9VBr
+k6z6sd5Rh8a4gt+s5XMbmrinJ/Tt6WvjMOUEr8jG1YHVXOf8AokuUX0iKxKsouTzD/psbWXHKad
znqbFzlrcH/7Ss6Z2qdrdx2nSqI9d0RQxuSCrMUq3ErcyC5Zno0JGu9K2u9lWudorq1ja2rptxIO
a8KGKMmcFVE8DOrYUH8dFqtjh7Mm7oSPYp84PiklWIiNkuNRLryDDFaZBYKocGxzVzbxb/i9+QG/
YX7XGBWEp1a5kdss64OQzfuc9T/5OId5JbmrdBh67bo+D0jx5HznhmRRch5V9aKVtFLGnfWHwAbC
Uppre5dcJoHgA3GC+NR6OULM5P42gJPc+jEW90Odo7RoVb9H02JfrRjpPK0LEHh76nGc53FKgBiw
OmdbLOJPekovLCNwP6j1QNL7vWtRMJt53tkVj7FP30KgsR1SgyUib/zOsXNTdkCteE3KjqqKxzhx
u51d83OhXlVEgze+zlDb+B47N0Sb/IXxE2u4M44Rx/sBNyfB6QRqVU2ezrPykL3QPgGltB9HwEA2
mUKKMkfntCXviYQMfJXrfnynIqlitO4RK3C/P5TOm+M1BzlQBYG0C5GSy43lLo9G4av9mOSXgU72
o1pnC+hwQUWp3isRzBUspKIEYCZt897qXWTizNgZ0JPxJGCxd6g5R6jzpi/yHA6Ch77nek3Kw7TH
3YJuSCjPeCrhlCldVJGZ4PsBj07NQfKxAJtBZWuZmAb1ahdI553f7XGVsEuznekBQhOPB3NYoDTC
kTrUaEIB80nO6oiddgjyNOsfJ8jqTLY4C6hG4axz8z20gfKu6ov22Y/1q+9L4zRo1S9iGHdmMn/P
szh3bXfxVnHHGv/F/6fUN6lnJnh9VzVYGlpclt9k2yAhpf2Njbj2kQP1uccsCiNp7ocj5+4QAa8p
L15V5wwf/GWmoVkfXbP4VP905vNNS9kuhps7C8hGkbDXSW4VrXY2Ir6eNxX6vclkP5yI7OClKB5Z
ER4rTxzTNC8D9vC8nSbGL6s6FpICeG24rx0VtXP+tvU0Py7dEFj9Uj/msnP+NOTnngColiubJh7b
udDLi68SxgpyL1Bs+yEot6aCabV3vdvUe/LmCG5sWQ54X9XdJKyziYgXjPp0k7EcXrCdpPexJveO
qbIno16R3BRhhqGdSfeOC04c3/vTdawVyXMt5hWjO6qOHOOT3tgIYhvAT/9Y1o4MipHsvMw3EQKn
w2Qlxr4ZrF8DR0k4J3N/HupKfc6bVcylFYOHon6ysoTev/UOT+yTJo1P00oOJUcifXMBn+jZUnQW
+c9FzdYmyaYdHpzTEmuXpLBPZs187jcf7ULmpB4vk1YpBnG4cnYL0U+uyIltWyKtc7D75UyJcqt/
WSNZLOwbQQ56jCj+U9uTLLMyak5oks6zeYfE7x64LS1HN9XT/WiWLwvi45ia1u+h8s8DQl4NWZ/I
6z9lQb4Ic2rKlxkX3ivsuqjo2Lp4qWyDflrMvQHm9yL67j1P0gvRAJYFbLjXoFPzsBeQkCLey1mg
69ObkOJVVs0z19nyN38dmi6cqQta7wSFclfYKMbU5IRDntxZznlK2wt1TunDNOgZmWfnPs++oXvl
GVlQdBlgdntBRmvmQviejeb82fezcz/i6/nOkmlwI5lTDDbPw6akZ50fBxpfQWBv2pZVw7noPwIc
VIzB3uy/JFxBtAsbcu3eWrz6vUkc54++aW4lf0qXX7R9n8g3kwNhbusl6RKzC9tKK6vQxMjECAMP
dWCbYhwcc0J1juV4D+rDC7021a8GoI017AULKZt04JdIGTHQY6ofhtGEPWI+BkqUAwdYaSTJJbFY
XiIG/+gL1kTmoEw108FkMAtSkJXv1jAt0zW2rQVxU+Y4i/j1RlA2agn+6YD4HzPI/6Ko+P9lBrn9
qbLPfyNObf/Gv3wgzj9MGjmga3MA+gbFB//pA9nAUVRMmhg6HAPnrI079l82EIz3/wC6oRs6dAJA
MrQj/G8fiGZ6/DM6EWgTAVjl4vj+7xhBMKj8FxeIZwDD4n+gZMDPUob17zCZFp+KsZiKzQ7p4Efe
Oh/ScJrILbz/X0sy67p//71A3eL3JSXkYv4lW/F/Ok4AdBpLn2B90sve22kDrq5J57fOy2rWAlWz
beEKRykbV3z3po9lyupsnp5FFdd/WmXVNwxOm3kvrU5eBcB2tIGh5BTQ72BB/viaax/bdn7NGt86
y0FqD9lgchQyBD8UZcxda0m8Z6pAbqlB0MeZHT+Szviz9GOzm+rE+so0JkEvTt5ifwXC5bas9F2b
AWGnsnhhqNHYDwaYKMd7WamH0ezUT2zFzDaGIz49J5WHzKdwNiNSvrPn/FyOC0jOBkI21EG2Hv3Q
2wTHh/p78dDL4SJhyRv71grpqeyembqXPGwJMqbRwPzCPadSyc+aYNwNLXb3e05ZpkHLUbqJeZex
p1dMnr5WGBgeExLFz35Kr6bhHZsqY1INWUnYZQcyQTNXpqC5WcR0FrOnTW/MTz0eTK7p487nvejc
90D7H8bCGCiHSsTAZ1TZWVDqtfVHzlAGokRnM6J7nLgAHNVCqlYq7d2PF/dxreLmeyBa9mQMi0+Z
Q5yNcC0MiQszn8iiqrVz/RMpeMcnwm3yMzemxk/OTmqJtwUHhbYDQo/kV0/6zCumh2Jh9G58BNgu
f8uGyund1NP0d+Z22RVsj/R82bH4gUpDvbyHG9bQs1cT25A649BcdOxH0EV3SVcJ/9zgvGBD4fnU
iPZUZkE3rgrW7j6/MVXdvYOlTlUWOPq2S9KzGJBMA23JYwzaa1+/OAzrClS9q37lujMRSfcXSRWV
PpCqnJnzwrUc4bomijBfYHipVe9iu5okhaPCjXe2Lk26QhY9TcgfCutV5mPawNnIBEBlrLo/YyyB
dfRZaX57LRIU1lSJ3mIJat8L0ycraeWprwUjE9RIaVzvn9cpY6tQCZsbqoWIT+BD257cxjKbr7wy
yntbj7s+5GU4d3sxCTi4/dSQobBG1X2vhUugdBRx0bCuF52LRFoOfYjpvBv3Y+8vKnmUeHk4FziU
llb+FL1np6GO+PDOFYuA7savPre0la6R5aY+ZAHpmjWZ33KbgbWhTs+dA+ThKJSq/ri0anGdS/sy
LC0ow/vFGPnhYDzTuVAWMvGxpaIVY7XN5jjseRk/Wk7uffFMZPaplYDxAqMcMRfrIvcSDox5+ezp
brMjBaq23Oc4NLMI+hanCY8P+8RV157NHMkonGxmgtWwMSRl0iq9wM7n1aQSmmcGIkEyQarOXLHL
MpckpmINvt3ELfWSN8PwW1KMKk6qKRT1o72HCiGFtjD6TE52rEm6EqybdflTuwZ3ySXLCBlT7bwc
VTVyI8Lk4XSRpY9m/qCP8/QtLNnPeJg3uFLacJ0ne6hpD4nRZW/6HA/Jm5X71vdsOMOXUaryqY/T
ygqbyV7ZoWpjtuI3ougeY0+FqtKhSeI5B5tdrmaVR93iygcq54kroN6lHWYytNUjGNv+CaKWl+9a
A6A9RQxgQOF/JjTtVZrdnrHttHM4xDhNol6VFku4am6Ge5xLVML45MRxLEHngNxmZUO6R+zvm8ic
uhRHdjwK8+w3K8CEDgDMitAOcOnoK6dh4Zvn5ttQeqYVTKY/0hRsE2HVunr7IhFfSe4Wwuls6/1p
caO11tW8W029036ZWG6/VMHFacewhLTuzv4INK5SMSkBa3pjX2aWRwM/rbeb8WrBQDY1lIGpqqT3
KpllkdtR2fAnN5wDhDH1ni9vOb7UfVLC9dGNRV3hHlfJR4M8pn48mDPVXxow1/mzic28Con2dg7X
NcOYeshms+09AvfUVtimFEkgf6ajZzmU8LX69OxrU5LdiKIaW/6CzlUII5U0c4Vmk9ZjiwfKEqwT
4YNq1mHol3y65+dM3q3yNFomd4SwW+5G/Pdj8EJaMVzoPbX5K802Nxyxw3gWW39zDagpBiMGR3LR
atTYxaDVLyyzOiAQNVEAOA9BpQ007YXAJWNOJF108vfk6wuSBXJb5b2IhdGdwznJu6cWBcoKvcU0
12O9OI19iKXFNnWyupGjhFUlh19HQv2cZEbrHqFm2+JBQ4CHSzuZDe9QXrTDGx2CRXPQa5NeUViT
hUEnxEaPXzp6Lwgh02CJuF0jeD0VZPzsY130gzgxK9MCiJRcGOhWk9H5r4t0WbfVvQ8pIWyJm+Rf
66hM9asd3NG8LpVgKes4rdFhe7OXnoz+1Ij0rpV8oAf811X8Wy/MdQypvRvTgwnmpOJPL3vWsVo1
3U/AFSkn89gbXDl/p+lH4SrYFv5J5TzCQLLu5pTz9QIUGJiALFLaf73Fneunwvc1dU7T2P1qDTtZ
Qq2hDiLKMICLUK0yHR7QHcxPh/TQ8Ldfujj9AwGtGq72UHbJHfYnYZ4KDOd42hvdV2kwcYzqRAXq
pXMPPCpzPkZtv6mKQQpzxD6zg/iencrGRM4d2M+z6uZq0CN2TCmVGfZLSwVD5a/OcSjbFBGhQtcM
mwXDpYmfHSNSzsTBjvfo4N7JTbd+n4oOFEtcOW2U0Q9Ol3ha3pgZ5r9Og/8dXQe2Jk+n3MPfXfkm
E5Ws+rm+p1Il3Zs4idlR072I+7ZlrTlO3cl23c15aMGciTsnpGSpPY1js77UBaAoPFK4HLwti2RK
UpELyLl6Bx5Qu9bG7B162A47koQgNDzn5nn6rm6FOFqtNd0ZBhWjoxTf7VKMx1Qpgk/cIANoE+0e
/lGyz9X8veJ6OLgmK7khpt8VqXd47fK5fvAptwpykRrH3rXzt3pK43dwqz1J7IYgQTh6NdBhKjH9
fhev5oY2XxgytdJB6hOiA7XkHG2WDREea7WEshpMHmik9i0FQkV6bANB0cWqffmx+8ljIh9mGzeY
paAZoJgO156bGbdSrCGcVmUfpdawPixNSepocdtz53bOgcoJ7Ys6hjsvnVXYaUUVVqul3ceumcIG
6YpzLpb+eXQHmqczjHw6p1ifHzyZ/h1qewiZ5qCn6DXlmYmfOfgJuZcSmXwpQC/tpnkzAchJf8JW
OIZw88SpowUailddPWNcWa6x4XVXpfL+VJcOw0/F5oq2B32fUgrNccr4pJq4PeM2zHiz2b0FxEDP
7gxlPs/KTyKj2bhlKPYBqOY66iT8SNjKyRtf3j4UyaDedUSMINNm80o0o/1bN9i140WKXWuhnGKl
f0j9+rfZQn1G7tSOJc2e9gJ+ZPKzccdkHPJfzrh1981wEJm+vJTUVXb71Lc/HEZcqAjufKpri8W0
rZe0SnorX+pQaZ77Z1uwPVgzr3XhS+fq8uI8tMb0Qkitel9GTBBTMVjnchY45aqu+e58E8OZVM2Z
8Ft5QqR4pkhnCdKJPzgujrSnd2KqoxwvvYDjbWtTQDr7t58h9+9sdkc/RkMcB7sZNBVTmhk1wiZw
ucGBD4J8oNdw7P3tkLeykCy0GkKPGhWwX3WuftbKG8K6llrUjYyn6KFveeEI7jilE2osLMEc+JRX
K2vCnqCW4W/epWPyP3f9/2w8dLmF/9+DHx9/qn+/6m//wr8istY/WFZ6jmdzlWZw2pLr/4rImlt4
1toyqqQuuO4TBvnPq773D2CUTLf//AWOIbZU878iH5rh/UMXdCbquIx9YW646v9GSNZwNk71f7nt
k6KzHPCkm+pAmMQyxL9BOhT+ikHD4UhzQKzoNKsqEFA+FSa70pQZ1QG4hB0GFeZmyPC9Mb92CsQ8
dq3MSLCBZZOYvmcrX9SBjFnSnWEu6+hJasy8HwfwWQZLn67r9EazCuBAjZhZ85L5Mf3CISlAfKB5
7hofJidw+VA5mmJtlAPyAp6z6I9MbVZy8mmoJmYR06FxTTLN6kOGjXWIqmF6s9u6XvarNiweDBDQ
/ivtL0W1BL2ZGz1XRzVbUONaX+9pGoExFfJtljPhrwSy4GO8eYQwNjFmV5G+cRqjoWkGJH+qj4uD
u+q8v6yOCXA1s11DoPiaqTH9tWrGeEkdHWteTwM9rLb5jfIkDj6/9viDyeG5B1q5z+Lm3W43Wzk3
/FJwmpuLMV0mfrg7tdgqJGnb/RHbfgomxHqK/ao8Zt3UHxyaTq66PtxrGWgYWnCXnWCNHhh+KqMi
nRmOxmm40O1Rh6CP3heVjUHc0hXBUCkezEqP8bPh9XbLIYz1bjjWMwU+S2q9IrSOF+Ag4zm19fov
nlJ1xg1sHZiVdSiDzHqdZPnT2OjWaSfUm1NtjDpFJVjexBOt6exl2UXvnKmx1b0qXdo+gly13YZ7
8bjR/Z5dcgT7Qkg+qF0PvbB/1HCk+O8TtnN58Qu5FYTUdW5ypDLk+WSF+cv3tghMhJ18k/iT8T4f
M5iGeXKxiUaBrCzIjOI4ax7qjhadyHOHNt7ATZgz6N7GQ0BW0dwhvTkr6+aOc/Y/2DuT3cqVNEm/
SqL2TJBOOgegq4E+86RZISm0IaQIBWfSSSedw9P3dyJv5bTI6tw2anlxQ6GQDumD/WafCcV9GBnr
uaCRfUVM0KzskF2PspMZmyHnvbxiNB533E2xtffM4yEiosp62KKYIYfRY5YRF9n5VjTc6JyNcYrF
+LAwjyNPYMLWfUrTTmAmkIP5buDReZxJkIdOS566+Y3Gx0bWVDNJuTAC/UQ/tynicOOhOMlrXpP5
b/dOSczw1Pi1DHYJYGoU/wTHwiHG9H0ow/pBcAejq1ux4steHgt0wJfCY6ieq9m5h8SLFXOuD5GL
RXcd1U515tJwrTvoQIiRa6/bTUnodTck9Bww48dM+0Mz2s+ofkgZbGGQ3DtjkKNwmGAhS1jO3dU5
VKDQhDEZ1Xs/VWG/yhyB0kAO8eKZ5NElk9AOS7n32IpcrZjO4kVaCW4arxZ/XfOmw6VtzkoXebCx
MK+frHmO68+kZcS0GkpPjZtg9kp/M9F81J7LAPzIJgtKa1rFvRzzH4bEdrS2h+DWahrMZd1oJDHW
YRhriFImJfEjvfc5lxjMkLJ+gGw7FkarCwuUE2Ca13ymOF3xhqukzTS9XbZ89QgBUWYC65rt3P40
c+36WG1Nl1m8l+70k7WAu1a3BCVCfN8hpucl1cekpaYMI5oRI77ThT6jU8ZOnvNM6GXDnp92n6YE
1beKCea0HHtj6oEiPIYS3dCmaYYdI44OFrm5fNt1FjmKKzM2gcl/6aEAPfDyTlvups0NbYDDXiUZ
c7akXL7PHPehEPhQpANDxpvR/E9qJ7C84+VYawgCxxR5Dv/6uHzD1HBnNR3nf1dp5H963eehxHgU
zOeGRX9Hxjc4h3nvQrFLvZPXZtaPcMgkC2fSkM6SPmA/xxvmdod1y4MS12oJKm74KpIi2jjwEt/b
vn7VlpE7Yt/zqWybZtcC5js7IHPnpeHnLiSBa1f+5GSZ3TBtAws21i3D0NF7HRm2ruo5W05+hnth
/E1SM9y0UbU8U1wAxC7Uggz6UNb2F5Uc6SPrbXyJwoXYP4k4TLwzAYmOesk9gTv/KOEErnrlL+/w
GZudxXn73WNSW2K/jPNLXtbl0ZN+8RB2Xn0iJ3eHz/fX1FbILXS4hCcfHt2l6tvlNE5Dv2tiKR6L
hYtr6zNEYaUNj1lhklNoVPzNncqEsJxyW/xLHriTWY93GVtMt1Wjg8pbC/kBZy9CZaavPCLLfW/a
PH+YCVB5YVztAuzuh6nM6gMWOuuiOK6tVHpNhY0+v0QcU5p/SeBfJtOfs6wMboNRP9dxZcmN20ba
23qL/MVd4FHK2jvifTH7Lo8vIN8Qawy/i6Y5NEp8KGdYO2g/VjVgR2W/rNrafhI4aojCPFRTe06o
qw8CPe0WAs9ngokL2SLVrFO3P+TdQNoa4Q+sHvkjO8NoK4iWD3xsu86bH8ECEXAufIqOGM2mdnD0
nEVv+f17L5E38ldRnbyeYSHs0yxIbqY4tHfs+lcvRxmf/KmiYtizkk/PGYbTsiDAyRlOQ2qC5sYh
URE0FVzGCPxwKecfeDXGhxAXdJelz52evVVtiTupMFaqZnwemOqRHflNGEzSZR+7w6/GNA+FInyu
CSD07rvuuk2SpyfdqFWRkk7Jp3AzLelr0o4bM9h3WeecAsHQsPcJfNMwdJOjTuI8zh/ToL1EOUU0
4ZJv7S5x8FI1L4zuDin0JKnpRCI9n5/8oDjn5MePU3FlIGa6nveiWb7lmNbIONEMJwP73h9DfpZp
FzWuvYFTz87bdd99V+NVmYy/kT0NOKtlBhCZ+WnBuuTZj2kRR89F1EqyW9lMNKpNXsK2zrhPenpe
wH4mKDK1oYdio/Baugx9sz49LpmxMEmVKdGLTvvlh3CXO4WRcOsDa964fofKYzSJ2mHhNazzLv0B
urk8gjQlI3XjFO7AtIXp9cq4ZblOkWR2WeQ4LNaFfU6XuHoNx3BGVIGOMXcEKlZLG1SZv+cNUjtn
rtwjHW04qvKhutPLkBIS89RwEgiE37taQO/t5qjcdAATiQlF1gN1pFXAJHNcHNxeeeXvYR1NH2Zm
XnI1hlscJJfcEe0aXQvBAnOvSxRRmODVYDuBf9EbqCOZ0cm9Lfr+btHCPzA4d++GjmK4q9udGf04
w8xfpcrk5MuuAQSvDBqigc5yH+Wzd6sgWyL+uAVguaLFHIS4Ng186KJyIozJPpf+uERyHjMyqklv
34jUc1dllXeIzGZ4gSRZPowzuTBm/3cFWV4I3Ty7C6f9vRFqxvEmu5tZDo/cfb+3MuTB4AjOWKW4
4wg4XbyhpUDCTfCJTmSBdgxOnhKd80D3DuJh3r3gt+82pMkvwl7wkXopbUKNZ28wSCd3nFps4gz1
7ajtEac2EI2mwZuVYX8gl/qV+NZHGTjpKQ1MsgXQgE8Z1Jafjx/QFcAVcwvdjvbSH6emxWol2DiR
DMb6mY/VfIeKRhFUEv2gL7ndEY0rDo2Wr8rS3S1XIPc4cqFFxK+fmMmwhc3BTA5NYfDwGlZXghGk
hVc0KxN2TZf0AsQYH7qRIDPKybj3XVsuT6NcipObumhVIrwpnVnuJTbXo3HZS2Q2z8/VlNavTqzi
/egH2DxzR22MyqIdHgu5jYzF5hr1P8fBfSA7rt6qq7clqAhl9E649ke7egD6p7YOCOIfsPiiSxMu
9ht+VMAjDWc/v23eKK9AWamT8JGo85Od1dUbqcCf1mQTxWISFnX5/N3WZgeePTuUSeV90nvVnCSu
l8d+cDqUyzj5VH0QfDauHO661PO+RQQiQQPFQc5JJZZP9cgrlvhN/zTYS3m2sK3hPDPR8EvO1ryT
VmX2BYbzvdUH7GlCW2hbbfA+i2y4K1uU3sS3QZ43WYtHzCufZ8k/Oyyb6ck2OK+Zhe5tiknIaWCL
FqGwGOBM9bsu2nTbzKGzpeIjvzMKbZZJVUVL/Gx/z6pK7Gy/ZCYU1q/GnZz95BpM9DitmjFlEADE
dQtQvDsOdMGtFd1qa7i08RocxnIq7aDZw4bN9q3JINvAFApYkaIuPgOVN3tFxughGvpN2BHpZB5Z
AS9r7OW+YNrG6GXITnRFF9+WIjXrLKGJhBf1MVWFPs02Axhwkg/pjP+oSXtnM+XERcYgleeJg/ym
wchrMqwqdlBs8yFXb1lnOw991zyT2m/Pk5vcJDCfVoU/QIDmrnlw+7C4Q4+X6K3ElC03iT6kTnnf
wuF76E3pfeUk/lktjnhyYMVfPLaOdeGhBvs0RELdnSkSjU54Y0ZiDqn7mHNE2iWWTT7cmcqNX8Ms
mcoOsgKmwYyQYzw/Q2hifFUMzEpJy0BLcDwufDMbzc+8xsfD0Ta7b8BUP3JN53YZI1bd+kRRyUhj
Es9d+CIyTJNz25DXquG3nrJW6xVXGLy35E1Z7yzFCkIjYQYY/mzJMbsMTvtoXFzm/ehw90kkMoBF
s2fRlslNmAMNSbhksT9SXElar1nhc4kO7YypJ8QrvMlEr3d5oeRjfT3/ZCMpQ0+oH4ykeENbcgFF
RLootqGckiwJjuPInipUa+/cTr/kuPZX8Dq5h/aj4u6tmsOM5Y2NiPTHWk7eF/D7N8I34tuSdqDn
sQWQJJ6nTz4vebL63xfl7E1z6X/jcT7GDeH2YCkB3FceOE9jVMuP71dHAFLltkIoYHwRzcnEdTDG
Y9lFmI5cG0yTTIG9RvHknuhHlRyjExgqWDUTE4b7WMINF/ajEMTpc9vKboc0/NZkZuPYTXRUUXjj
zgRwp5ac1VgU/Kbq6CGKJcmywcTbpc0+0EnwTkLw2vtz4Z3JRRwwZi6rvF2OdlK+m+rq+m17re+M
HeHzzMR6cdIAQGldnkmYK1g7C6mc8kcq6uSQyn64Rib9A/r28A69FwdYySB7qpY9NbFn/PrqySKX
8mmuu3PvTtvBUsUTkZRL6QdEp8ka7RIvqJ7boHhGONIveojGu4F9YDMPBlhtJj9CZd02Tv2j1mn9
AYiju5Rz0WB5h618aBLlr+FVypVlFXrjiiU8BYqUNAGWV+Zr2T4Ihf+RO758m0bP3gPruJQ4etcs
MljrxYItDcgEcXJc9gcu4e/gdQfKX/o335t+8ojEvBZuc6e0sPZTPNqXrG6IdLrJFhJvvpN96f0i
xDM++4g6TEIgxA4RwzEoIyixtBWCmy+mQ2+5P0xVglMOK51tBHXgQDNM9e3abMO6nXb3uVb9kSub
v2HjtTZQja+YOHoLPSchk4iKQvJwZmAvS2hBFegCu7GtjfQYei0Qt1cqctpv1CVQ8zhhPizrcXkQ
nleeVCG4Adu/longceTYyQ4fCyxalVv6Sc3LzzwW6NczkQZd291NbVXslSGtLlMj6m1nSaotcNDv
G5tRfjib6SyWyN4nIFscYgPjHLxyPOJQ7lX6VjWkIhhdexeYFs26YTAJXayPg/c64wIcqfTXNLOX
XzkrG238+tLnk9oGcRRcGn64dUgFL8ThlzKNgTYRUl2paqHRe4gCNl232he6nj7K3pluQVGVBxqM
q01bLW/UJyw7dx6CS7bkFd9aeF9WEltrm7HyA8yiibeHvign6aubJtWYU7j+nuo+E09ZbTc7Lewe
SeF6r3MXslfUgCybVlndnlCKx72aNT7gnrH1wuChVSMcjo4BdiAo2JjjpT222CiOTh85FPWKXyhQ
pOpl/qQxxK1K8ny4b6lNDdKaDHTRObD741+C3qpzbVz/UImgPwiHMVwLpH5bRd29j28ApUXY69HP
JHugrk5MruPbCKQbmXlqyFc0m0J3GREaNwyvuDFhcidA6sq1nurhAVtvg1uXjliKRiLk0VJD2go5
HcVjFAP8noON0RNJJYkZn0zB2rIAr2I6DIinKbjZPgMSHA7v7HgWmcPRPock2I6JGN1dBYhmrquj
SsP87CST2ncN3J04Djg7sj5cySthvpk9ZhJhQYgqn1CWYBc5e7fVEyNt5Wwx8+ttJfW3Jple5gRl
EXlRvCdl91k2/p2o4o7Jkxxf6CbW12dLH4WTwaG3xd20QPIpfO/LZpelVjsttph0KFy1oNMM5Tyt
O39sTwIP5SUmB7RV0LWxY+Uor4nZ0zk+AgcgZmv6GQXRSz8mynbcE3f2Pj6LGXzjyrQ6bfaFDwTl
InoCZG1aS7kjnsrQLE5Q4uF4xHZNolgkUAyEI+c7TYvOJXNtfrN+7JIqKvJWx+hmkUlf2oC4UEF4
KsE6lOf120Sylxu0PbkATfwqfBsX3WA7RcR9LZ1RPWeG523V1opMBMxB3p0uUZC+8mjiThimjo31
QrvasFmWVsK9Mhyv5tNKseRpu+SWMs75k6Jw2/myeuS6B6oWR+uUd42w2PTcK8CEb9+Lh97YXLjz
lpngxoniQd24YyfEqWUWzrUx6p30rGbpmq10uqLZsGg6ywkIjrhSdOayO5F34vi/pH41XSrfHtzV
YsXirmdg+AvgGOTA0djgGiZ9TSVnSMv3KP/RIdAZnt86ea6WId+Z2eeYVt3EQ/CtdICN0W/crpOx
7B7rRJ5az/mMcbXiTHf6rakKjAVT8NP0zvLCgzB+Q78l8mBPeOT9ppxfHT1j4c2ROrCsTTuN98bb
iqKSK0J66ibKtZ3UVJws9fVYHrb9xipN/jLhYOofhB5qngeSwIcIN7rAK2/qxwwBKd8mdNdVT3U3
qrONIAS/BdlSd0n1ig8oGVfVqIabUS2MJRj6kghv1zotDMCpxdqydTYvkzGvZVM9Vy0J8C4svMcB
tP6jcuZ6LdL5MkF2IOPGoBwsBmeLXj5hQ+ZawCKZsigxN2wHVd9XfaqORWQFyJ1I5i+LjoOjq0K5
a/OsexPQ7n65cQ3lRWS411zlwztp4jdCpDOBMUKmrkkc0EmpJF4KhTPqBovxIisGVSpQR52bcIKb
gntxhAEloPdtlkXJ+aPyGf0fqgxU0pajeCsP7gAsbs9DH+UvWaZJ1OIOnvQxS7EmA/xUbeeeJ7wQ
2daXDj0NNBJ0XCAEgx+uyBg0gk3t0Vtbrwx11FHGgkBM1ehmR8S8wmU2NEP9XNDKMqGpFRm7KuSZ
oiI1vwFVuiztIUmrWnMsSoJxvIQtAEDiU8So+Wx2/RKla3JVy3YZltcpbe6Rpk/JbJNowxO4Cuam
OzgLSm1l5yGz1gqHlCJutYyzfWJGkXkr6CWcOmU97sley52bIGNLVjsyccUVoxfeRAZQB/OO1ch1
5XvSdXclmRzYqVO1F1RM7SjR9g92M1l3Hd4gGiGaaW3ykNA3q7sj175j2iME1lCvlK7EGfuDeieu
Fbwl5GtoVPayrbO443vahulpQiIls56iykrmEpe+WgizDFFI5GlKTkPqVsNuVEQ/+XwyTTxesNur
NCmsTckjsy46z622QWoLzBq1TQdNXDxiW3xfyK8/MRi4VI5zHOdUDTs5peOvBUv7Hq+54o0oizVH
8HprhB+vS93rAFc7cFP2T3XHOBvL/hLSv6FQqnbwF1z0eNxwaPhIPq8L7Eeq1y1k3Inj7XcynV+6
QWMuu96/KBekDk8T+ZyaM0yuRHMDAqv/NCq860cuXPmQ9TtO6BEogWk6UYiBZT+pxEPauLd+RNan
6+d9aLLbttCHTvnR2fHjoWM/ytu7KDTJjcd0YE1Yc1x3BSliCswU4FujGfv0uPYstuhnK4hvmXaw
KXKZfgAP1a1sRMBHgh43fpvtqII40aKw74gHV4w06+8tldmIz8GHVOjUnseUKY3y5NGhw/6ACpA+
lEHebCPjib0/CdTblH90RPhoFlHxqRaSq5H5qBXuKzLVB4zdIFtRA2L8kRUhxB+st9UrbLKRt7GN
d74933mWlkAu+7BaWygEMD4LVCSc4uNhUJ18AhzuOSC1KtBwo+Me3HwC77YUgkbq+Wv0k2+VtBl/
8d5dJNHAA+y0ZTOHS48HL7r1sUbeJ4rPENcPZ4VSDh0JjSo8thOzJjiZ3aaE/raKDd6Vpnet28GB
Tus4qjpPVjtuU4/1mRc6tJ7KsGmfjCkeAQK33GAhe4TMNlepUzj4KwgkJyWcMQc+3ZFKjtc6x+pi
zyGEC7JJN5UluATGHb20nv5MaN3cOkNyG1x/qZ3TBVsucPnGrtx5k3GaIw/x1pFJOZh44PiWNy9p
QTSvoBqMW/L4MeYO3gaLkzvYXvjJPkvIuXbr6gZykL+BbvyjDiRDGnz3zyAjBK015saXsEUWQAVH
N4l3/IDI0X7+Wyq7re0C7biet/jJrfeAbpKVYtE6kd+uABUsVb1pizR9Npi99Zm+GNNR1c0xCYOp
jv1zhdofv3cE6uS2i/BcnoueFKUxjse+68KBGsdkIknqniHucPWIFKddfHT+yY8rkX1j8JHm6yLi
Inwo5rHpN9wI0/aTMlX/LPql6p//J4/Rz8ef//kfVFD/K4/GUzP06Z+ehp8f9T+wOa9f9VeWeXT1
aOC7CKDIswz/1ajh0g9OsIrCB/LWlDj+LZPhCGjmPiBPx3EZlEqfv+4PnwZfFBGiAOhpU0fh+6A2
/w2bxj+i9bnH0ewLrtPzw6uFBEInHo6/K56g0zdFwy+/gxOwnyUdz9t6KssTzSj9BroJ3ZuZaf+7
gmSydv9gDbl+WzIZIorC69k/gNL9j98WaA8hIdywTQdPeDuQZJr2zSxjLBeZYmlHQ7zed8gNcr2G
iowAHDyLKyqZbPhMczPK5hHYe1YesG7DVVa/GcvTb96y8PX0k9lFdsIJr9F/co+/InfaXG710E/J
Tg2DUMB/XP8G1cm8YU+B78z0GNYzbELMmTosIAL/pkELIMfooCCXcMFegdHkT2FHA10Fy5f9ZkpX
Hf8WyG2WUkCnfSOt8lefMVD8HvwFTZ1nwgZUHfDbBluNwWTCw4xTNoDdwUdM/JtzluW/pbCkrmle
UpZM5AleAwVXoRiiH1GDl3aDU0Qxr6eW75NcYP69SWEd7qeUFf4xBC93443hmLzwvyYgDVMYLdau
azNoouPgTGx9Ti6fED2mFyuEf7oeZ4wknHOMq3ZR6nW+ZgRD7a/FRpoMyb5Ku+lRlfgOUBF0yFYV
ACFJ08E+tDxUehNES5ysknGS2X6YLOUAB6qsmyyfiKkMYnIV0gRs6A26l3/XjN1YEd3ulHOYEiuN
1uG1PoncIx6nbUWNFVuLvIr/a60Hb3xQWdinz2lQfQqO29CJRxmOG2yaejVWi/+urmh0MDUJEYWE
8xSmCzmk/TpFi6Qfbek5RoFG56CC2WFuVqT34YkIVRVvqeeb733AiYkrNxwnYHIxdpe6dyDm2dbQ
ATQRNEuv+olpJeAGDOJnm+zlzm9H9S3rjP89TsPZWhmf39u+qdn1yLD0DMEaykvxJkW6akEoZcsx
SgBKoNvwvdMg/xrYxr4qGomCVYTwAYZey/RL2zMZlgQJch0kNXsEygHZWIasB9VgKAS815Rw/YSX
DGuJ86lbi7gaL9fz8FW+lmmBzuJPDA2zOPuJvRu9tnXjDq0klaST9ah+JppDKUWvmTrV1dx+8xQ2
cw4xmLgICEkJQ60aR+TTeqz3lcf1bw0MOt4HccvzslC2BmidxtBkWxZx5W28IZG405X+WUVR9jiC
57pezKruNkN1eAEs4LfbxdLj5Xosga1eFN0jZYcEr8pi7E9B1iYVYVlV7PLU1uO6YajIAbNP+MbV
tFwiEK84Fpe6NEALG4SakNQmytjC91tFcLIQfJlL+St2PlrkC9IfwK2KUWOMGo3mWOFOxQA77Oo1
4xLdPYddph7ygpELo9wOau3EjGmSWr43SbS8uuif2PpFPtxTIpY9wcuub5cKjP1m7sbol1maCMc4
oWf35CRw4leQads3D1A4QyvkzluHmMjzPE+8xL7po0c8KPML8kH5wYgFzSKOe4cTc2NlBHhNaeNH
tku4t14l5nUYWZpEsjUVFIkvTu6vwkl7hGlRYp0N+zjZgghJV2zjXBbQzoYQE9AGT2YRrksq4K+N
SPQbql8eL8tTAT23+8pcEsPYiZf+JvJnp0euaUirubKqgZfmNaSlsUgYJVOfySkGbbUjYY3+j9qa
enW2W4iMOVBgJdeWHXaa0L5JOiXlzyqgPeWEEalF6pQKvxGMvAU/79ZGbcF1IDoiH93anhIvS6ha
gJoPgak1wbQzxOZe+JCJTS24oTwaKNzU32KkD0IYT/1VYcilUwRM6ecarKGloEQUO2vUof/pD7Cn
9j7hGXpqoTMU47VoO6xZigj/42NY0mXU+U0DQqve6G4khy0aMmKHlBJFTv6D23HP9hgN1ORelev2
4rbwQmqRptnAkOboWIXMI7i3+wXOYpoXdz71NuhzUVDMh5gmNuj4Udr43um6RUFFLzhoB4c2Hxoi
JWEVscalGDPsDhIerKGbWUdMt8mqa+0/J5XjYY5wGevY11W1DvaKaAXFn3MpKvMcQ18V3zubtkT8
PFjfNk7fdvGrk4361wzO5GXEx4m53TL2VwOGWRy5LI3tKihtaGqEPOTexKnHXidT+43VLv4F5D1F
hLWrX3kRh8e871E+EssC8adzBv248PAOQIyIkfyZHuSbtMOzvE3wHD/6WZu+ci8h8gYZ52OoenQs
TF/tpzf3kG9yRqTR2jD2TrbxQqf1KgHMA56IwuMAFhbseuRORf9YAUNzPZPLu2XFsvDCF9c78Gyl
+tgFTj5u2YQEBibTxghe8JLPtZMSH6NRIMTwENTBRzvFQJBkoEjYVBPT9B2WweWHjtn7wSsMA693
Udk/3TDtnoeaCcvaZaPDoVYWwWMCTnjY0qdLs4GA81rBqCypCXY9ZlGRKpOnCFkXVArP9Gr2R37Q
YVYTmnFrmY5NF6RTulNoPFza62JmtUnz6UGOYfhCR23fY/kscX5T6mvo/bMxz++nxoWX3Gn4jJsy
T0a9LWttvo9uwJLV5DNJo1J7kMLKtq3iNcpbQCpdFmYXVdpX22vyst9EGTfplWkCEMdJ2JC7nke6
Rd0oET+JBgqMlJgfPhKf94dKkDoSa4gYaiIJOww58IQcEJEid1HigsiDWw97XLGxSZsnaxEWcAgm
iyvOiiU46wFWN/Y5SifC6kOXcQZhQaZ7tI4y5d+QJi3ZhVQ+xCthsXxxxFl8zmvW9Xt3PvrYMTdQ
zwpIPQHwNubHm6ULfTQ6MgrtFq9c0x7CJG0iuAMFK7pPoS41GIXAvOiWPuIO0ibILRoRc7WbG84/
07wE+HSxp5ZHPTbG24bECYAcL3JY1r1LcpUOlcA/ZbBBCZ1IfJVGxBGxr5gQvp2ErLjd6FNdn+Le
utT84WhV9ORxV/EcG9B6VsqTamQQywOT00ivAY/nr+NI7c0atxXQn6ly9M+htwJnNzmLATFIs+hM
w2tJhVlbTd597pjwwZjJQlay6UaIJsn6kbRER2zfkrfX9u/3iLLvG68nAr3OSTXe8mhO79KRqdjB
4BzhoADawRRmgjt78m2cCEjmX6pfpvtxYQCwI5NjvfKT+xQCka19tiz7ms2aA3QVR4PfWvnMej6a
oKnZokDuYwtXvJ1e7OTrnHYaVru0wsJR59Z7mIfdj7nLYTPRdkIgpSWv9jZxWriPY8BGo56LVz6t
4aiMJBARhC0TNGE7RCkwLuQbYWXiuWsXxwUpMKFbT+VEJUmjYUyg+0NEGyRqLI7aMP8+DiWe3hJ2
wbQ3Y0jnKtwHsxDcwjwCkg4A37ppay7NNjaEJ9qg+2TfpP61CUNP5Ih7WjMxBdUjEcmCJQbaWE5Q
8HrUZwUjX80KAKqLpKSYgDUlzE1RAMhZS5JuraQcrZn8ywjt7pGmUMwVseMZ6oyX6Mo4bLLiHkyw
9UuKxDothgMjCRYneKt54O+v9XUPUd+HRxMwzeCXX3jOOk0TEF1c+7U+tlEwyjVmDLj2+JXoMfDc
OL2VRR991VXivlesNQZt2PKtHbkZFgXJEbwAMjh7zM7wIzu43agByqfpuvUQX6p3VUO4bRVlC74K
JBV+iJ4uJdKUllO1aMMzp9CWnAwBV+yCjw6uQRIvVEFisOnl9Y8jHWdrZIWWWllnGLA7W/S/cpLh
GcyiprvTfpHTB+xnQMAXLAGrABTdXTA60VuleuOtl2wBYJ/giTo2ENq8XZ5oH4Nm5VhfdRAnFQ77
ZKgucCx1utF8vwVaRZmPG96/1H8KgScxIeKYOBGzqRYoMD7I2hgfIowwxmE2aqjR8pL50AjB77UA
Obq8vS8x1gPJcRP6jJihFD4FqAVmFNDs0U8nLrO3ipfg24SD8WpD0Bi/VTCHBJjoq/1MwmCCy6H5
dYdO436GC+7CFTJcrze83/Z7nUacW9WVGsoK4H3rhBND/7Pi5t4Aw0A0ahr+PUWe5Z+FZ/OPEFSs
PDpNQauNhgr+XLZOEGzGrgz2nsZgxFlotHgssE9yBKECgymoWDr/EMi6o4sgJxC+JsHJvadvreWS
cEamWJe8FhZgllVGNRbtFMRLB5dRgkter8Lfe+V6pYNiIMCwpBlbH4zBdF2mGFhf86aeZaP+DmzH
FLrMotqwGUeEEAjtvw1VOMPy4xSy5Y0qzJZKJYdf8qio4uBMReyMI2I+7/KSoNW6rlzqZ3NSaxhZ
cUfvXYfh1GoKQJiuE44u1zpeg1k8sNLpTXMVqf+n+eWPABDhmH8lLq2y7k/PH2NW/r209Ptr/pCW
PBI7UcjLEQbit7b0X9KS6/7ZoRrXDyJOQ67wxN9aX8TveJBN2JoePVK/15LIP6QlASRESJvwUOjA
qQjEv9f68k+dL8KVPA+eDCIbvQqZ55+0JS8kLhFS4oQDy2iGd/wZ7u0LSvuvWLlpS76A9w0ElZMX
V5ehTLwJyXsxuY+hnslGge6PtCIf/32x8k591U999/XV33yo/3XlzvzAmt5lSdr/73/8T5oB/8DS
XDsM/+E/mALwQT4MX938+KXZrP5LiLv+yf/X//mnr99/y/Osvv7zP34wwsLw//iVUD789596IETo
uPhUgKZgXnZId/2rJ+f/fM5f2X/79X95isTfyhWDP4euiIJI2AIhR9p/a1d07L88UCh2PGiOLVHs
/nhqoj9f+xgD+KiCJqFrl8a/I0he02l/lxpDGiSO7NhCopaGzCSCf0qNEYaPR/ya73M9KWh5pvRb
OrC6xOaePRUBdyw8nTWo+Ot4vXPn7oT7CwTrGkZuFz6SvU+Im7qdKVX3Tm9i1xA+zQoax1iUARdt
KCvwgh///z9SMGD/1SP0NNJJ+NWV1HT+/YP0+6v+8uDwTHjRdaFAohZU0nl8lH+JIMo/R8CqOBcL
pvtSQN/5awTR4xmzJU+yiGhU9nja/vogefLPITXLURhKgcBN6OrfeZDC6J9EZh5I17ftawO2B2/I
9v/pSXIzRAknQ9MQ3pK+FV4E8Q5THVUseLAb3Dk2dhdoK2vaeUm24L3fOKMV3BMDi48gHG0GpdwZ
cGTp20j36gkh6V1RoX7s48G5g1IRnQurTC6Qjc1NEvYNBUzQBG8wyysQnr53Y6JuS0+yOCpCOAuu
eW1OE0e3Y1gkeusDbKe50hDak+Cv9wOUCxwaVPc6Gsv6FOS4TI0M9RHBaaYTxJVnlN2nmqPpzcRX
713891czPhrYVdh762M5bbMaq6RQ6qEkusGtoyb7XBq8aji9kn0wQ14uNTbnAsNrucIS/3+ZO6/d
yJU1S79QR4OewctJL5OSUr50Q6gcvScjgvH0/eWeHkyfuWig72bjoLBxdhmVkgyz/rW+5RL+KqgS
8pgRI3TW5kLcI6BoimU4S7gszsFASV4ACBisiiY+1uIF8mL1S9cg1bgy/xkhb++drqDtHprU1qsS
Qgo1o0At6nkveB3P7pSpW7eGT7ghi4TCqGgZ3BPZUz0xyKvcV0/5p9Ou4qcn7Lyj16vaYKND63SL
lVF3E3ACcY34YUfX+9ksZXyaZ58cRYcV/0fmzswhi7V/mRYfpY6V46S4If41mZedqlYdTOrPnLZB
pKiubW8AvKdYDlr/OI9Oe6L7oH/TBCu55oZYdX0b3005t4RNUIHZxEHG+Nwr6vCOqxRNQv1ob2q8
Fw8+t8wEdFIH2cXB/NSVAoCr37RsZYKI6kDlKw7BfuLqE/7tsiG6U+PCQDeFbcitIrx4LfnPqGeY
Cr8vOUqaXY4c5oAp2wIErl8x16tUfaiVaU+xbkCK8qG+ebXgQD251YENwzvCNYGPm+G/CmUa7uBx
uK8uGXRG0EjSXoPWGIWYM6/6KkwctCrfYthvEIfmKv6pY7zSEPBDvnW1swOj/XHN6h70TPKEUkhU
3XKIb4NMB+eWVoqt41zlmLigWiHl2M5VJAYmYpubvBnmU5+AMo10Qpubct59xlyvQZTOB02iAyq9
k+b7Oqrlfl5gF+ddGXwix+SncRYk5xkYtNhQ27zcONO6gGCV1BUFU+l+5jWxm7VUiqhOQNEMaQwg
QJrO1ak37o2cwnkAQlDkR/wjKT9Ad9RtXOyxf+IkLeIw3YIWwlPqVT6usIV/XfksgWuSjd7PRuMA
AfPzBcOPKQQ9jT8RC8NXZfVXJVwuH4COH9xR3dWZAiRJG/fRF6H7mAS0EE31KggHQGLtAOwdqHXM
uZ5F7nkYTLht26Y/RSbJqWYYJ3yWqHKY2vu1Xt4HndAVQIxC7tNw+aTA2755aqSJTlHTgi/igMmh
O3EbcLlkQyGN3Oqzk5Oz10GcfvCqLvdlKetLk5v3q73yxEXb32Mp5Gm0zeg/mqB8rosarRm67IE+
zeoJwiys9mqWcBJIpT3AGwiWfdLB4rki9qv3yDPm5Eu9PM6+iv8MJnchCC/BtiHyRbUaDEu45CgD
Wxdl7L4JHCNofhPe2VvgEBGE1hMaQJS0D3k1lHd53oSAOqvx2AWAqNPF/qTMZz3nfWd/D3FHSiPA
WnTs+ynfAvbFtgU7DKZVnfzheid2TH6Go0Btu8WDRZisIu9DVAMdrnqrRMCFq9DlyBCJtKK+JXSo
Enr8Vp/o6bBUBMxH56GLHQfpg8aoSyfas8zGYOfLjAKREIV34+EDvrpCqDCumd2/GtTd/sbBLEY1
cnUt0PEMXR+olUVD5w8+iZ1ZEcpmbBMId4rmmGtKjE4N8V4vc3QHSr989ZboQMpM3sNsFESDcYbM
Ho9u1eUlWmK6S7s0m3ZKJNmNH+QLZnAnwjUVBEevn7GjVuqXP8zsWNzqbnygZwfX9cgJrTxBpKyr
bR1PGNnrutwWY2nPRQTHRRXNkaKs4pAE7S+SzD/qqQE+oT7RDh+oMX2JBBHTq2yyHLA0MTP0XPJ8
CmvnCWTot0r99SzWDk8IcA7GZ7inGbpO+8Wffa6fuBFPvWWlLO30sCaL/ylSN9tnddCQYWs9+v3S
/rUq4vWrGBq5L9cIo0K11NDcFQOawHY/vHr4TNT6UOnkUc4sUKMaf8/jMJIEXJaOhREUdq4x/8fm
wQrqjjI+1htA8HdzzExqBYzkw6c8eEL/bLVIP+apz3d+1RY7Sh0s2zZ22EkXJd0BycJiloOVY3bS
AoEmgc3EKiN+4ge7RVXyUtcFVQpLdb9UWT1sQzZgymuFbk5BkTgvvYqrb1xWZcmsLQPoWxQEEAie
HqciNKx2S/2xppW5HaULVjVah60zFYgIksDy0ndUTZUuKlQfd9GN6/X+z9TtSa9F1K5s7OzHd+E6
hb+7vPYeE6QbIl1MDLG8+/IxyKq1Rvq69STge3JX6XunTFjeFeDJn0ya/nK1pj2XuDDAI3PJYtd/
Eb4XH7W5+sKmOdwMcR/fJBXdjhJI9w8AWADyyOeLH5XI+ps2pHdgj8n+Jh7YXViXJT+EjBEEZlBG
A+Yu9Ez0CO8OCmxWu/0lMzb+br36SbmRow4cq0jT5c1EiwROKjB38dqiVa7Lu185H1PHG2Uk1dt4
B+mloSN8U1JAe+hGVElARf4b8eHulA0qzMn3Sqx5SC3DDvvgqLC9i3pHp270yWiYfbD3xztm5SnQ
2bp/wPejnsdsMjcuQaNdLgaCcMgd/bbziT8AghC/+BqhrmOgJQLUKBk/ZEwYgF1JcUgyVPwpmLde
OHp7n/LKe0yt/jGvBVkSDXXObCoE2+0ypPaQLPlRTH176lRzppHd3UBNhTAIJxJXtcox05UrOLRq
Cap9TFXeplOQMPY6XYKvGbIHozFJFL0tXQj0bhT/br3RnKABrQ9gbvKjzaS9NTiaXgkaLGwhsDM3
ygUWTBXI8KQGrkknQu1E9njZiYiWkT+Qy0jdL4mOP28yLtxbTzTySKtfdohTvFfQHVi4YDWSRddR
/26R1X6MMDsdHPw6/VP7w+LSjNeaEPtjbA9dnfkpil/8NRbKAu2AjOcdWvJLtHQNLRm5Ur7BLP87
+uJvN0f+C0Zzcu0NXoKcbb/ZkGNuvhOwBeTKaxoQCW4nDyOCPScQYGA2sgKXw+wIUrHuEZYhYPw5
716CYBqvmQ7crKpCoS15VAZ5nchrtS0XaB4OUrW85mdm6gBRuYIQxh9u5/UxFNEH/In1YEInPVBw
kJOtNOUfSS3QTqKZ3CwrO2kcVdXJWXI68oRhVq+sfWtxGeIv/hoCJilx2lbQnvhs4qK6p52Wvgl4
eKYGmNT8AONRbOKiuAcJ8ZKNjIj6Wajvcg4fkDRGNOIqu+GcciG8fKij/mEc8z8e/e1ybZ8HBxm4
tpiKg19+BbW6c+ITAyzvHjXlFR/HTV3HT2mNZZ7WyhuY/WhsLeOraRCsnHl0M2YRew+oZyQ8D3oB
TaCVdnZ1AHNsrS3o55R0UqVXjmjJXJaHNI+m5xW2ZnJKi073N4wpG3Hp4jmML6IqfsWcYC9XmfE1
dgPyuFes76b11uwismngG1EzoCd0twNr3rykDb52mxhLiGWWt9VEaF1bbR+TcF2dDR5MxTG3wNHG
UEiAwxyzbBdS33fRzpKtB+ZtlH1F5J6p54Oih/AItPWMp02cJjhjJ9lbbgt5ze7aOEF+I7JaPMUU
s1Dgvsz2IYC4+ccJxowrF4HOgvLpB+wUMJPiInwKvHHcx0xscB0ygWEx9qPjwinHFOZY11PM95MS
g32+/NOXhuPjmmRkFW76/FTptN3XKYwQEmLFfYhZ2Wfv9Ye7kiwGxM3MnJs5IHlOr0IX8I0gpyKu
bSicIAgSj+litv7SAMQAtuc+9Suba+nJ59rOuEyWTyYAIMzi5QVnibOPcQWeIrwah2u9UZaFJFWa
mSA4Q+kjcrK65IN3XwfDUwQTYz8xRvpwxOg/U1dCbsYrp127ejmOVJvvAz202xjQLYn9OLsJPTq7
YL3Z/coR/DEupHfOXUObRBMFx5CozGYt4+FSNjzeFhwdpYgNCu9qzgx5LnGo3Ptg1oLUia3PkGmb
jeO0eLQjrAgVxViqebYQ0Jayc0+gsfGVugKMxgqKixP3IlocpTbWJOSncFvkpniLPc0rm2Vo56uu
PqgwrTyCISoL9lo70yvtLORRI2BA19+gie+zIuCHqsguVOC2ROqQgPbrmMDFcFkRhHUjxHCa8TAr
fGZ+kDy4AnrhjsYrdR+2jHHg9OADZexENA9mKYFq55YpgGWwY7mw1v6pkljqB2y1XCPL7Mlq2tNZ
4RoICMBs85FU9RXcwYgvguytXAudEG7IdnX64XePOecDekoNM92wDm0YaVLlAFliq8PUfyeu5x7p
b6leFAPAncYriCV9rG8MRe74pYJXHgYOP8uM2xy/zNDsxz5g/oV5lsaxtGAgvmKHJVW+D9BOaSll
Ybn+XXKI3MY8NmDkX0iJcCb0ikl+NjwYd5OWM3pH358XP3bA3pBilky0KRA04meKqWM7tVPx1wVF
8BmJtQQNOJnXf+uIZ9o5uU7aQze/vl0TM4zUP4WJdqG/Od+uLPXdvy1AXUqEjnDj+Ik6OQMu3hXy
0kNfRg9lsaTbmMYMTgvFhWtn+eAad336n0tvdFnxv3/Vbf/RYv+vqHsufo2ofX/n//ZnHf90ELb/
TP/vT/oXgfj/D0U4dP7b2cH/aufv8ddc/Pr+r+rdP7/oP9U7iR72v+U60F/8+/9hhEXOv4cIzXAO
UZrR965/zn9KvUKG/+6E3CtQ9b34H43ufyLRIete5b7/IvdGkKoBJkUO7CBUQsm16V+doP0KKbMv
5dX9vdAkNXrNbVW5SSFdkJn+mHrQGSciBLppGjX/7ckMzc5TGoSuuERi4FIwsPePzagpnaXbzNt3
uFgncfbzrCfoVXPkL4dbSNc2SB8cNlvDDB3eJAbzacWyd2RxtYF5mYIwKAVWtWEx6hZkTwtYDKcA
nF6ATSPNv2OwgI8cNVngx242rjn3GFCgLHAXdE8wh9bxtzPNqtmvDbjmX3OgJLHmbF4byksxPe4h
6IzesTc003e3FCdkWK3mdBLAeLGcSYfSoIBhOF6+NKlI6sNHGNB0cp+jk1oblJ4lCe09b/5QPfTz
MhW3U1FjeboCjIfu18SuPH/YzqTPfHhk0nW9xDkXDs3WkE5doj+qidQMu1e2C3KdwCvM1mSAyIB1
Fa9t2L/xJ7TfSTL0D4ZSuXGD7ShH5/DSqDuFKSyeifgJuJYELuQxHWf1u064mN6tTR49TTaFdYpz
l/LE+wD564gfSqrPOamHGzy27t5OUfDN2YjikWKNcu+a845QJsk2H7GEOgRqXfddYYlf90UcOGtM
NoOYGVSNct5W5nrtbDmG5NtKcZFOtQqm2zkfuw9NS/VuXlZRMe1s6FhNFjQXYWM7HfTUpBQSU9CR
0oDlMOymyuhUhhOtM5hdaG19GclWVe9gxET5dyLHRW4YcJvPMD8r4kdRU3rL6EDEw3b0mdbcYDte
Sj5pQvt3o/SG6qezBM1Rzi5mV0AGxMvD7E55ARk2BJAXyC81sfyckpZNjvN3N0SVeITyUTARJrWB
YwMHxwoqPk909WRXvLIoJXnzJeE5HUxHWf2Wnh+CdgFR6K0jQiQIU3kwuHwzEjllTn2o4tW/MVC1
PzzisvTuRiv0ipSZx1sjJ/3EBAfBlHbb4tWOhhi56MfZ/KU2tZ/3IfZKdQETVm2t1+mJQgsI5Qyi
vXXo0r3falS7Np9WSocy+uJn3zToYf7s3lMAJfY5OhMopqaGnBQxxHPu2orf4q4Y45H6oVxkXHfS
fEpgNSGcy7nfN8XCV8nNonuPuqZV31DE/QMUM3tKNbk0yOw58QzazFLvD28wAI+WulWCqJO4z4mO
TCc40VgSWtzW/5g2x/cmbqL8yeSV4dKY+vsJ9PVhqmeL87oP1B8NsuwjsUVz8sJZfKplqVKctJZB
EcDY+kxZOJxN8AWw9Kl83qXc9A6ddSYezoUsGYdpOz3izAv45KnV5I61pOABsqWHIC0GSpx2WjMe
2SeLXvBkpG1mtzYr8ZvSUobquNBbbzET7RU3N959JF55Dno3cy5Q+UARcY6Is18RcssHNWN1f0di
RpoTh5mpOqw0glT7BdJ1TlVubk/aa1GkTSq89N4ERX1WUhbPLoiEj0Fl3du8evpjrdZkR0dU6OxY
JDLOAh72iTbrcnxAaxfIZt924bh36YjnTGSCo42q7EnV10tZtnDi3EJAR0IVPZSwpRTyHqtuefYY
MpOjLpPxPKlEYcfp+Ie267mad3Guql3sN+hvET00D3GQpfjCaF6kqkbF5ymf5LALGtl2R+Vx9cRj
F6dbtWAC2chllFtq67MH/FoNSMeOiyfdoq33NQZWJZDMuAJDfWXt2KpJkDlTliP51F7T89hKuXtn
mntwyLaIa06V8VkjK7ynkuUbhJ9VE4BZGq83ZvAmkvAuFiJjaIb44Y1d+WSZ2sA3BFu/Eps0Lq6h
elbpPeet5qWL1um+HFPz0sUJvekTcRzut6H7DO07eGzJor+D0xrEX+I2stqZtuN+yOE5i1rWW0LX
OZe0FApZlXpb3OnQBdjJCsphdi3c4vR9avyCmOSacNkfIpYYqm5H4pBae7PmWI41+OS1mlhzUYRf
FgQ1Okc0a+xllA0kh6gph1Obm37nthkfn4+Dckf3KVZPICKCwVGBwmzWDW988RzNRtxZv28rbO2A
OjHMjLis0y6+AhTS7hKF/dV57AOWVOCPL52U3MPqJcQGhffDo4lmzX7ga9FvUBY8wuAtWJ0/dBuG
nznr0kBU2lxxRHV9dK4vE6w32RwmXk+AKTKHchjO17Kicp7Kxx6Rx9mnpszP2RJg5RSR0glRw3ju
aQuzVKYlTFac08TtVVODNCKw8Cvn7udADyZ/BDoAkk9VZievugYOJgXUn66CBYJXwn/rqSZrQyyX
Ayl8tvcpJIeBZpMB4Utek2FBJcrhgW3GMQ7qjtAi1bFkw0Au8KWNaUPlksP9IY5D/Uj4QrY7FOq2
PxjyInxFC2s8t5Q5B5XQYqpn5fPzfOfms3/wHccelpklwqO5E7diMFA+GtNg5R6CylW3cpqMx/dK
RAgIi8NdAoZxQ+qjg3M47NqGDZrod56uB/Z498k0jmCQMZF8feTMtLL8lbSW25nvVlYXnHnK0A+/
VdMH8oi1b+Wa6zZ0UWzw/bknnxaDlqqHiu9NxUbYYiQyon5DgUzMfhDOMgFuSUuYR16fABfzqwck
UXrMtj3YcP5SLXevMS2q9sbNS/xbHB8nfWTL1TcCC2mz5T5GJfFAZJ/MA+3IVwSjRIz18mm8HWgF
nW/60LretXAy+NW6dsxOWZyMgOLwRKnnpWp0fXacpHpqE5Y9Bjhtb06t43fhppO1d8Ex2ofbkBJF
u3XBUH94vOeMuQJ22rcUxfLV6S1f2lIGyZuDIU9ukcHb55xY75dWtfhRwpzpz6kClvUI+xyLPvde
DZGCycpmtuC/9p7nqadB24bNGFNrTBqhiouPKsuzn5R7BhS2zEs7btcqzYL7RXjkyKUV7rxR4xiy
Tw0OA6aEbs/f/E7JxoamaJ9lFw7maFB015OHmfWTpIwDTbRyCP7teke39T4EvGVQbf31ZhZOCHZs
smu1JdlBSyeRGGpzRWJLch7scl89VzMPq3FmxEE7wjTQd+as5k4tjX6xxGl+2wK+2+q2rJCtMjO2
fne4smJhdUAW75Poosg1hscpd3vztoLi72mwsQmPLxnV5JBSZ0gDhh6Tez7iGcSlqKLTyEt1saQ4
v8G0AlBlFuLCSl+6EZStrIjfMOquEHF1K8VmXKBD8uDHLOFFEKhoL3PUOc65ZdzfjpFpaC9uZNLd
jQ4TzeHog/CLiBYlOu2Ode9pMkhlpF9XVNbfSDo0GseGQdE0TUpQyw1JbytJKXME11yQGfUL97Y1
QVXsKlQMWv/akqSx63mO/7Daa7kuY+iBZMkkxzPiZ8ymnVCWciYY1H0vI2CIfcZfn8GD62U/IXtk
81PYguS/ncPeOeJeTp9Hnp6Q0sEm7r8HLLZER5pFtntYNc7wbCLgJZca4ZNFEuQbBkHlyYEIC0ji
8G0gtYATOxzzu4nwhtwqWrWbo58Y48CSpThsk8dS/0xb5o63JvH8dtsP0C43S6eSt5koMYXdbouQ
yJELGENJmogKXtGVe1erfNqJcogo5551RtyVLQk0TxaiUpNYgcym6sTcQvDS4A3DPsYIkDZVi8FQ
2efZTAC/W4GFYWgR0Tcc6hnahQSKnMMQsOLzcajwPq1LN+SxIBiPeksWhcGjiLFkRuFrd91R8SX2
2UO5LH7xI0K+IRkVtNfBWtjn3lPV2zjA3K4HunFaT/5s5ppQNQbq9DaGexeQIpiZF7ArR8U2EGX+
5bfMfu7YdomcVdkYT08S7+8f2huqFv9viYBuuCcw15jj5c6xIvs2DGnvrBqjSwPrvTjgncwVYQNd
nLl2krfid0em6nBsksSGHlpQKU3l0r2nZcsgtGyoUlpo1Pjde/niM27MnOpnAG9L/XayFEZO2TO1
uFLSNCdO5sI/iWSsx3xQNR4A6m4j4gMc1LLsZ1yF10qgqQk/fCPnYA/6KX8XscV0XPZdc8GtHr/z
d6ZIJOpZDzYEJWFa9c2kQKw0VQxBMu3mN+XMXnpm7J3Ee1YlSh2pbWr8s5uIkBR+YerhXfvRVLzC
OlL5LsJ4Vj0bZ23GW4j7BUyCLuPOt22txF9vMu04Zw1JdNn3ZsrAI6TA82Bp+TmNMd2UHeneWl+D
1joYZlyBsBeNslQPjInSLyKAHcdc0kozHRGLXTOM/F5o6K2IS/NHO3MfvhkQz9OxscZFUQvVsViH
7HmxsfPuItW/0Wez3DROYfv3AI/sjjD3/MNnf5KXcmwt/XYy1DzTzDBo6quuY3SGldStzl3BoFlD
VLrJYn8QG7gfAfZ9cHMmyqpTPLbyWJAOwA2fx0eC5OnZNSnVgGnlvgunaXgqsTr06O7DxKLDQGtT
Ko5wuzBukgW3rA6fIhu5cJOwRM8bGQa+hR9UUEVTRQbyCewBsnLkUpMzZ93lB8fQHLxpVHeoZetK
9zinIFjV9FRl7F0eTSpdV7jbQY5RvE1JHw8g/xh7Hdok7OoPJuVNe+5DlysFlph8hU9CB8CGfHH5
2oAcXw+Q1xguLzpCBw+ogU1bBmKNkNWvjjP/LsWf/WKcNnUeShNN+7hIokf4HsM5cOeWC4RpYi7k
q0O9Quw06bd0a24upM+mxy5C/ssXWbS3YReYB+12ZvnRUXV2S20S4J16jfM7KSd1t9ST/W39Oo73
8+o2D3UWqKNJsh4edKnwl8sW3WdnY0Y7rQeOAfd+kazbKDHzS0XWg0AIXaJMvFrbgY3L8+m3DfPx
LfVjFd1OkIeCbV85A/CGIk7eIsa4L1fgxTWeT4bFWhp+NqmgIuO4BO36HYrVfRE6cN+LVWTbbLTC
7vHmzMdOesj85Dc0R9vB41DmlfYBnhKfqJUzGqlXUcNczhEAmQjkIp9IpNFZB7pSjqLN9SNEQ3lM
QDwnu7iYBf0J6yRvcI/4e8rdcnO/0LmQMpkP2oWnxKvIGpAg2RblSNxkwaW/dfppwveep6L6DEvB
B+dIHI27quDsf3EHTrFPXKpl+gf4avaZ6ZA7p+EpvaXdr3su6Y3WXMmHvt1xDpzbx84lhgXptU68
vTc7yMqN74xgA5r+l0vVX/zJsCqiY2ORUQBes+6vV1XvXHFrNc/saOHX4JcOUFWaucmhFM0nzjO5
3jKSLLYeg+OL9IKxpdx3rF4w0w/RvlpNR2RmEjpmZqgXptlgj6D4YKK4SeO2+7RBHA7wEIr0KbOL
of6qnrjx/FPpSqFFZE42UfLNJLxc+0kHa31X5fGsGK3EIsZ8wYAtNKF/9iPGGi408Ieg0OqXDYK+
JkQe5ZBtEnxuhco+sj51KCz2NFQSH2AVrgo3PMFk7CxU8jV8abR3RYJnhnjOUvQY/ViYDuz3CWp9
lFmCpDHwmCJtiDkPYWDGi9MXetjZZRQFkZSWJ8edhcY1v8JhYW8eonDBndrOj/mCmrBElZ+/FG4C
Xp9HzP/GgjzeFXQY0DdShnF867arfKGpK9rztpRHL8yqmyCL00sopHxy/H8cJt3SRCeiPdVuDt3k
FncVaBqAFt3BrF31RhKyOTXN0ucbm3HpPSxU7K3sy/Hw1aTUd77PUay9u35CBmaxYDKxyXw93yws
VQ1D46scQRA0AVXcjUl6ZK9MXvLSCnAnZd2BrVxqe0nnvPwSach6e5UbzmNac/lPgg5KnZiTkp8c
CXUSELf4dmkpfnCkAhiGPan9zTQ52tXtQpxAeSO3dSFGWgI8I0gvo0Jycki69BZ8dOwxts/dM+ks
Fe6HsOtByQRujektnut+eaysMPZvRxr4SbIrrQ+lpeoOdAfynG7obrSpyNUHuUtIhn2ug91KnnDY
j2FdVOXOwuGkBWdkjXqIS3+ud4RX63OPhad98/MiILfrm2thFItURDlCPa1y28N9RvP1ovFP30J1
xbwuSQCOBK0PeTBdeZrw5L3kAoI0xbKR4m5+6vpgBr+xYn3LKi65WF6g3a0FKWEf3o+/GUPl9FQP
ibbdynVq76OmJ7DiaoYnPirl7xKVpdrJmPvvQS8Wx2hXguHlkI+ZzANRcChQqR95lde3hpTW85xm
KAFjofOAO3msqHDI1xpwM91aayuBfwJ7ZiqaCli8ZesHn4Y5+H1VLNdVMJoYXLorD8hek1WWp74n
IAVFFGLMjVfwqu2KXNefQ+ZBSFJCzk++t85vea2dilS2DKob6a99sh2CtHhtcgUpHgagSnajhae5
G8cmUvdF3jItV47zVU9VAduYuobltE6r0m+rK5cv1cvmU3fkLZvcn64V6w6HVQzft8IxIXrSoJe3
fJ1ZMxc8J+veH6Q8FVFAiL9Lp2Q9spy23SWtRDKRVcrh2AZ1gvwGSJjF2ySD/C5z5BYGkXMBYTSu
+0ev6vWxifr2C35/di+iZt2VoO/3CTB24sn0/GwnFeG3RQMJTwVz1Gy7ooVfo8dx9ZtRsndATMuP
OB3EUfqzuG9hTpxUu4Q30eiGj6pLnK9q1Oqev1f/mPueOKnchndlR+Pfsc1drMDRKsI/rexq6jlg
1Z0WepqO5PCzP8z2grdqsC1jOUNB9WbSa/pRNnV7yVpRntKZblPqLsbp1p1oC91m+KJwO0NmbTbd
pGOoWqJAUPBrck9XyIT85dc2+DlUYrohoEZwjSKVYQNAozz41QrOawhs620TreYSp5LtvjzEeF4j
jLCXMaUdgayR7YLbgh5ZSHcwe8w+oYtO7pq5nE6zVHSlJaSJHfBmifVxdtHheKwD1U3oAN7k72ry
Vmz+XbdytneDPLlLKUn7aKNUBDgBrUb6w8t4D392iP8gNILwSQFcFFvhwWY7NIAzzuy/sBfzDtup
Npx5fWF6/D11GGyQYzN9oKVwRk8QvmV0EEQQOlcx8MotUXZRWEo8PLK4qfeE1BnXV9nsIbdLvE3d
uiyf6eplrySgo4JlK2cQEY5aglHHl7M84dkrd1Jx6DNby+QWda3OiwJXlI4vYc5+8RCQJw8347Tm
zl/WvfSTvGrUAXMv5VmVg/eEws5H4DfiRFFCMOw814/wDqeBdxsWfdn/oG1Rfi9hzBi+7uJ9WFV4
53oAxYSXJSdUK5Q8uX6jy93IwbM5kCBFtoSroNsTC424X6upaTdunYKMwGVTPUZwXi+1ydf2Vgyy
CTZF1Mtvamlww9ZUf7DLgJzaFX1aHfDzyx2DJlACPSz6eKuKlmCrnYcIZ1RVSfaWNuhwZ6x6wqjC
Tzcvc5xVx8aT4e061NO3tSsvb3ClvWdeJOQuycV1riwoQZPYEe9oC+kacqPL9JXPuM9gRwFkzw5q
AhWHaX0ub+CaXCl/OEcPvfTFn8VfkVOIQaJqFSOiDNdsXA04KJpuw3l//Sk55NwXziTQekVvHl1M
YL8yb+lOdhDLM+uKAaVeN+khVSK9xzIBwzdmeJMfp3LAhWBbhIJ9CKh1W9VrXz5TNlHGe+XD4joM
o4NMYGuDM0g69dsICnbXTH7y1yln5znrwu6jzixmnFIl/UcxuwrNqhFNtScDGV4wueKXQKR0/o5B
tJ6Rzv3u1lfQCnge8euyGtZBdxqSjEgsFx1LD8uK8nZBGgHrgikge4r7HJpUvSaTucshQ+Z0G3Xz
o08Xr3xt6UkewFn0ZBYz/q/oCTJRckTu8OVxLeKBq30X6rs5CAluZxLc11ECOtyWAYgMaPRhG+5G
xi4L1yoirccZJGnGIpwy7ooqzAyOWqT/I0/MEO+BFxD9L62n+l3nCoiZQBsJM6B4zgvlFWx/d2Ph
NER9gUvjYEDIvBaWrX0YnDVn5F+plUPxUGMg6uApQ96CCQQFfBdjkyT6qav8IwmGiQGMUMuL35fK
pUFCRDsulNy6aEKD6M1mEmwjVZUveZVrAKzE5znzllLtIsyEe+6E9C1RWoFlcSebLkSTFn4Zevg/
aXAuMC6vJdXNgnYIKKU16u42ygd91Lz9L9aRxLFz/ny846odx22MeZ0nGQBv4hfQxcZ8iD/5tQul
Cn5/YyTaK7Ol5dt6s/fhJBNmjPI6pgqAq4A0xMcGlrz3bcAJyRhqRLDz1O+1TrS4l3GbD5cwyJh6
AmH3IgZ1UfdKIWd0icZOtbdVGUAWs3aK71c1BFz847TrLy0FvvGph8sijmnTq2scqo+XH+n0Hxyd
x5LcOBZFvwgRJAi6bSbTlndSlTYMdUmidyBA9/VzcjYT0WZaVZkk8My956ay+6WycWv+btAxVw6i
kPZfuUXZHrFpVPWLh2J53m85ucHc+qCz/+g27qf9hoYxOiAZL4P9wgaPbSaKEbFfYUd/M6diXEbB
Mv/uDb6hc8fHiekmJBse83P+uM6B2M9cNUylbG654b2xdQ8RyP36KxiH4Lc0K81ZvLiA/kWq/yPR
wkQ7Vdp+7EkeqUDkacbkaJvCxrvaUtpi7weSJQcaSgJzKhM+1EG74JZdLTnFQzR1T+wbHMT6PVOR
dy6aUDPlCSDX8kMWlChMNewHyoN0uzpT15x80MfBY2b6mDUlUVLuzRhu+ulByoLgIpcJ43gkb+o2
W2fu8VFUkqd0yyb7DxDHJq/j1Hb5lS9V3bFswIs+NFpY4jzNhp679hv3fQngP17nbhhut/LafaVs
5pmT/n/gfvtJN0QASOmPyzzb+a1F5XhAs7F+QjCiMYKlOObXmtNiuixDMbuXGC3CJRjEGrCtY06B
/nKu/mO4Lg427uWSxOCE1IkQx+ph871ioTkiJqmyBl2TN9LLa4a2d6KO3dc1qAW8npy3OkIEBvt7
UAfrOMuloOrsCL6iRUj7IRzfASWspJvVOJ8eNAk89cUNxHITT7uHuXadOzay/c8Vnwlv7zKt8UrK
z+A+EG3rvlYK6GXS0T5QB6+rHyQ4icfE0WrGsbW09YdZHOFsOza0flKzHYLyg83vc+mq4Y5SnMXZ
onQJ7jXqg/pDRuv2G1HnxvuDYuEH9x7Y2ZgNRVPcL2RWbO6Z4saZkSgqZtGfRLvlxbFB+ho8bXRX
dPbh2GGA7rQt3uhUw5tem9LvnGbMdBqUjc20/cIQ5Pkr4tumL+4zuzT2QB1RxtDD0pwu7r6xMsJs
pXQ/kWS6EV0UxKeyC2K4YCGa8cQHZG7Uf8DAhLejYGEGY5h2Ti9Ozj2xJRlCvIyMFwJ6Q6aVpt+u
Srtq5PTPlG/v8qk2UUcksaskhibezPmz8otMPnfdFCJMJKG1RgQAlQYNB28G/FcEpo54lJLOOhmD
YTKntfMz4lWLsnJOG8piBt7saeIvOdq4M3uEDrS8sFqcfj4IG48oWEhQAS5NNH19nJXtkeCUix7f
BhYwgEN4NfPyHXBBhkUTxCEz+yvRnIKk8s73lVlJzZi7zNmjJy5EnkhNvTecYobSIGBucKgzKRRU
eI+QH8Puv5anhip/RcROUI0oDEVxKJkl8bgof74nghOXmCtYltEiMMMenpsFyD7h8tAFhv2AoS8j
QAtZTpgsylETZEzEqmj4l54x21nQuxIQD4TJVqesqF2KZFTtjOEiZHX2jFWMn92SHFXcVbIb8idO
DkM9zWqXdWBjKqJAMKASG+/v+RhHH66pO+CcQ01Zj7DVWjN31TWtl74T+6IwmGk6FerwA8CUl93T
yCL4m1sSChLSzEJF/IQOt7shtTXXo5NGLrDwmvnyj06UjTlEBIq3B5b9HG6tj3TkQo68Wz0ySPMI
/DEaFeeWRwbhZ53G8V9ytsCfQ+uime7O0LI6LyHXdI0J+V38mxyoIzfVn/FjEehyDRbsXMBQZsFM
kDVxFlNI5LA7V1q5uiy9Mxku+XiHgMxAkw9oiimd0Y8Uf/CeoMKiWG9Hog42sqikf6oXGO8z5tw+
c7c38hI9/4SUhl08lZJRDhJ7KGNU40hMNIFlg4c7I9xQu+y7sC2nvYmUsTeQKMlmKHzTPLywvTDk
vMfgvEku6xzvoCui2vekylaMozpTr9HJ0UWADYyzAVnpWTu8RMkoBtbBdbWK+S8rmFpnRy+yIjvy
+/ka5ydakpd5LhbnXxmlgtk2b0X/35AJFiv/UAIbNsAk9CmWWBTLGyZJDyRf2YAWcfCm7B2fG/SW
Aii0+KsXMrdh2HgwYnFhdvooyBCZGQkzCmYpx1xv12drbR89AqhYzkqdL9eJuGfxWIJb6fbL5lbx
c4yLhWuUNBKBfnPs57J7G6CZxpDnAzjauSYI8b4u8EXu/dRsCxvjIpe/y4AYGvBgTLOwORB9LVml
+jr8NxKshhmsIAv6IBkuj1VSbRL56FDDS3uYOrxPDqnm8V53blz/Vy6O6Y6rWfH1jzvm7jWzpB0y
m8ztLtuCEuEdV1CTGhIkhV9C0hqEPE4Di4KDJaeJQIau62NSg25h8x2x8eaicrGIX7cdQXAZubDD
L47HHkrcXPfVD2LkVv04DkC/yNQcXYTdEaHh213cLCPUD3yTBD/ZgrOO28KWC4nbuYgkkLGs6LtD
KqMcn8aYOSqpNdY8rsotX35HwZjJL8Mw1L9nEEXxvIsdroC3WgWiPrU0DwLIsduPhK0H21huNSdW
yCKZrWAcs0V10PvU5INYpw8Y5qPC1YgJnIjkpHCDpDIcLGVvfGWW05kLAX3+9tkr+trrIFKik9FS
6SFO+mntlws6HTk8TFb50T/+F/fQ0VFAWx8j3K4D8QqkkLbXpbtRsQDE8UTS+qQRKQAlCQTHgllY
ekScWNWvhERke+JA6RI4E0WAc4l7eKKr8OoZs02b8tE8tqyv4p8BDr+VhL9gWsebmchrriPShfQk
Xc7q5yXgL86h4+D73ZXYMMtxRy5LRI2FgbGzz4AOsZtsqO81Q51V6vQSzBlGxXp24aODzm69V84P
RBUn9uxb81oS3l0n61QYjvOxbpr1PhPR5FB7Y1QjcgQCpP2halTVf6cmd7K/QY9r75UTuWMT1asx
TTRnjbzXwgwKy1BcmR+0YFF23jImTL9DSJUhrH7JbOqJh3wePralJx47IyEOlKXNc6PuQeyD56LE
ZH+2BlvhVjsgqWvzuWIVLLiByjVDFw62xj8qIyv3nwqXHsSTY6IXCL2cd+xYnsJskjdPcOnzQz6V
a5Mq7HmLOyztpQknuxwDYxyC8BgHDtPvqXfB8tDN+5Zc+cm6PeYRjBJ5eccYJJ8GFFyBHz+tW8T3
tNtQmhT5NykK2zQ9TbZb6m+SAGgKGUMVHSHkNeDJzrt3o8pfqF6YWu2LYbDwuCqnxDRpw0AciBTE
L1BJ0MoC3gse6leV11svsalS6b3Jqov6c265SdHiwH6V+a6NdVt+BdMGhxwb44xac4dOY9qWY+Ww
51n2fLwDGQO+a9UjXRRZJ2hlEG48d+j6oLFWSLeqM/IT3LUNd3j2mUqJ0v/Qm2bNWOlPY0CxCtUq
wuKpLH9ojKDupZws4MywkA47lgBl3QII7cNX7opHfRu9P/mc66+pGNVLI/Jg3nm5MPd26AOV+PBI
232rnTJ+FOR4IdhtFAc7qgiIx6cUx9V20FHj0WrjxLTmEDja6UjPqKb8NZWedo9xaqrmr5kY+z2h
5ZLzl7SzjLl/hkyF2W4M6fNI+UmD5oRk0vLQbpXrQslZHbXeg1hVjxDNiqNOB4JQ8Acg6gRMSCqJ
m070leRLMRl2lX7GQ40LJxrYoWti6c9bu+nHBV0YdhXXwKsFI54YoIwA0ct5e1Vkxz7lmPw3VjFD
+aUrkgGKyQuuvhcUMNti7ZE/KsRXEGBhK4ETck5AZ/3Rk6WSFEHu/KbcVERN+u6dy7exd6aeTE6g
ufERHxBTk9ZXV+34dSJQ9bPXGQvvuZ2a6SnPhZDQKC3JUqJKARdRPDxmi24TCS/3gZgjh8UxM+hL
F03NG15luQ+WNnyVMoeQuhFGtGdUKwea7hWBHyfEj5bO+ICBwH6GyIhJYijaU9j0WdLj8trP6Txe
ReyCMXMy3b/RNBH9Q3ORs5SN2xQw/SDIXZU4Mhg41p8Ea7BWDtvlnxNmwfrEaiejQtO1OpNpmP8Z
xxmwnM8zfjstc/ldq02ve0DLxBYEK3Yy/n3EnVke8lb4xWNkvfIXGFyULQDv/Q8Es+gy1BpQHUzW
u+igjfZNmqf3EnIquYMZwhQ5F2DOhYYFxvnaI7bsLBIa0O0a0aQGntuXzcH6tTyX/9fmMlYHg7su
NWZZHt5Hb6HtBMZJVHxOrGe476pZvzvGR7fLD5w/eNUySwBgPIiZrpsHgKpA3UkuQOhCeoLHUjTc
eqz8Ap9SpPVGlM26PgYG3B27N3IIMic/uK1BisOlInk0hsXbYfkr9wh9IsKf5yE4VWuUsW0jHpNL
j3kiW2FG3WXNXn6fe1VBp74gh/fzSaG7ZWhy0kGuvhhlVUdvLJeTF23RkS0Zw0KrsOcsc1lcFjQZ
T2vYttc1zqnWyynYmE+iYjX3cuM1pblr3gAbEJvoqmjzk3Dw6zto/HS7Qxvt8pyWcT+z3GVQmTdo
vIKKiNpuq1jO5npbEBJEWLuPqWRuBFNIjgc2hf4tmrDy7map2FJU6xAlQvYkL9HM42YjD+VSeMQE
THjTczYXMr2knD0XXIb9GYeOueQDU8m6bexdwd/8RDzbvhWW5jTalJdMhqkwPUOUn4vGm5+GuSKB
JsrjB/KwZmRfIKMf3WlmBu0EAaFyTYykzPOFwj7aiWsaLuo/hwkP2OSYwCx1WWVX3rLL2u2jS0X9
7lSm+5DtGl/lgju1Hl0Wo+66ZWeqVrYa6ZT7gD1t9COsZ4pMQpRURjjKfc/o5N7O5dixvnHd+5mg
hIcCOctnNAyhPOgGEELbBBFkHQwO0VmZGKhyDk/2in2At9C1TfOka4OgKOKSyRWPO8RNN7/XyFmK
o6ndEVBJRMAqjBC9p/Ar2l2kF/NYsdH7bPEdHZbQ7840xu1Rk9/LAjWWAyGtpv3iea7uipSssD2J
TeqgBXjtvk5DsWN9EDyCiKBQLdlzckuwkzoHEV4NBqMmfWcUvd1bOvRP4xB+xVabWDzEpNnO65gO
ZqDc9jl4iue4jzaYm7ecJMa0R9+7gS8pUe9jDHmJ2mpcnYVL4fw8kqiksRAM5VsXRvNzyPewv8X1
ZkeXM+fvipa1BydBbzUglftN/RWv55b0DJzSmXhtMXacgb7fzLKYYMv9huHwZ8k9+1XUa4F7uBI9
dZPDti0O45mmGsxlkUyzmVjlB/53r9P0Le+1YlZC4cKkZYTMcPbYetT7tR+n5cAoRJFAxG7rmcZp
ph/wm48RrfCd13vxu42k8S/4zreTDbe5ewIkwuib9NHlI0tb5zHD5sKCoo9fXGZIFwdI46VjkdDv
mNxH7nFNHUXkV5z9RYDp+8/LMpo3JpCjOGbFYOPEUrvOvKMZ48ttLVUGiaSeEk0o1l8fHuYlD3xx
5f4v9bsuGy9OpsIZuks5ItQ99CGsvBAdptx19S1teSnIyjmukw+uh3Ve8HjLdvDQbbnjfxMUoo+b
IiLCGLPlly4le7TIqrY5YTjL11MmU2f7bEwflswkF/7/Zz74Gjdstin7J1tyyVqtLtgDstlH7eMs
JK2JMnSKi1nRSh+EiutxZt/RKYrBPB7L9slg/pwZUMZl9ZI67B5uHb6bwtn07UobmTpZ7N1x3c2K
05iYTzaqq4VPLQV6lRFxd10kDnxtZMjNBg9R7rsY+TsV42KYmXmrX9xjI82RIrAnnFkY82//REje
UK1UdrDwX5in7nobeM/+ktruRcS1co4ijDSsGEZcigaSs/DKLYgn0rcoQNIQG0EyZBGpJouY8Uyj
gGGyLTJf1z9y4eIJxlg+xUdS2ha4jMZC/Qnp/9AiQp35UkVIoxh1nn8U5AmbPxNN4b6O28FcObvE
b4dSY0hW3/Lbi47iZ0T4ycuFVRLFPV5ti4gzW8nYLVWYn9Nl3iCxNsVL1twMI1vpGPXVm2EYfkY5
GJIERCL43VwLIC6ViFjIck9RAocMaYs7ojSrcpeW6qY8XGQ6DHcFWJHwPVd8DCdfbvHwD8pMJZAO
8PlTqw4c++fYjASWMqudjwwzEL02YRjnXCWwQn6MK/F8p3hmS5uYrPWPGRrf4RtPTW+4rdfAfe2B
CRX3LF8s0J14GUM3AflEcO9qckxNB8canG57n9AA/8IUUr/TlMoc00fVXt04qHK06XBfn/OlJSRu
16dzh6Rq4P7/QdZw6CX9ilPhm1QtxpVVSERRurFBX5mgZcr0Oy1JwKQGET0V1MgJlZC4ig+ZCLqU
lE0RMo9s8VfAwBl78lS9OX1iOyrIKdTVt/ayGrm64zS/s22iZ90KZii7vPJTjY+qfQ0nfLSrKetg
P1ftGJ9x0nZHa51quRcMXwFx5FVdEHc1jPN37PvA6NMybe56SDLhCwSB9C8C5Lm8BKYhwHipuaBv
9jjMF1h7v5tRjfxyW8UYb3GCM+no5d8SEvyV5VoQnE3srPeof/86IwHp26kMC6/92haNh47xl9/M
xwCdKpQRtYX8zJCFew6+ATTvIxIrjLU5H2D2PWzKH09WhKNnk5lsUwxvWO7Gs7fmaQBppPMF+nNa
utg5W0UrS0Rbo51j06hUIIOR00IfjIUKaVYVxXXxTJjiLE9NvJnmU5h+ZQs34DWujtMSFqBMHEdB
paBs7/dNIyfcWkD0ee7CzvzdwhiyoWxateD6mxHkMDvfEOzkRAXEE4itJIA1P9Ltad1+91CUljt0
0SH+jjgzvvjA6wF5iWJmnuI/PcvH7aGvDHIfPRdoWFYkYNVD3uZAzR2yoktGlpsZu5OjmMIcHP5x
QC061jF7aJT3y7nQsPnNHq5I+x+2XoZ513lBk5kmcyCbkejgJr7lrZUOaByEAVulGv8N1qpd17sg
FJopCmWX3WQypEy+EafMdbs85iNuLWz3VLtDiITHKIWBhzl4e2N2oQZm0umQQlts689gHPvxzYP0
gW8cwiCPMdVLAPSkFUCkL1Vl1PfGJ1XzRzmg4w8+wZj6q9XIDnb+xopeI/n3EDXpkJjvi81Dr9dH
Mg1ac8gnQeraTjRqbZ/cTs38sVYSavJgbL+IFwfKTqA+GFaV8J8jncenQjFcp0NSRqOOXv1OD/so
x1AGoQeVQJrUOEibf6bKXfntwninf24BpfCZ++xV0LO/wPfOvCuNL7ldMmSw8yLHHj1qJz1nvlsK
Pp43zTB8OSiUr5acxEpd/AoJ1M7pbvOpYV6co6sZkKKOXxoWlnXfXQSeqzvOpGwfTeymruj0URH2
2fRdsVVMKrRIXiIpmPA0zeU1zNPZOeq4VUdvCN17+PT46HRvOIMOo1fCFPBzO7vEVCs1coniSvNv
g481ny99n/tiL/n5KnwRIvizld0th9zX5a9QGAOXeVvh6XtN6DMqYpDBQ7qyW691HtycqjCz4SpH
gJbL2R772hAPFtZ8AQdfWfOga2yPHApd+4IENr3K3u/eVqSxKd2kXsjp8oZPM7IaSDrZqd1kM5y8
LGr7+ckTGpXsqiFdJREKWHtBb7HdVZ6HqQQtbp1jFOOaZETMhGCCFRd35WlwtOZvVWSJa5jOT1U8
0oSZRRbPTPeD7k516cST78zFi+/HUMZ9nPUPckCTQhPN2tRjJTrtGf6NzlNrWaTeVp8o1olsEq89
UG/MrjU0iA1NntxlpHJD2cOY51y8vJPRocEYMxzbgP38PkzzPumJ3/vpuSVUqdhGwHFgYakDmI5J
PAZbPZ5qi4rtoIq0cxIo4ZwZIDpItgbHDSQsGrP+2Co3tw/bqOjisLqNG3KFilUURqKFX5faLf5a
ctG/h4RyZXuLO4dzcAAFdGk8CA4nLpP599rhNcCDg0qnJxr3Q8ar0+0dI1pUZXiQ9N2Eggsj6BYT
UTUROtzXi7ow7PXyYzoST+iJnHVbyRr8R0AcfXSjGa1/cx/H7t0AWeoVnrk/XkJ/m95dcmcZsghb
nvw+zbsjVMiwOzahUeexKOVC++w26mlkkvIMSmW4DqAr/MchNPpa1jgF/Zyq2jR6uZBSHl9mMwYX
n6SL7xC2NvOJnPG4UlX/THfM1wXn2jb6EODs+A5tVp5hJYdnXpX8QLcyU4CNDN2uxUpvd3GxhWDU
rPQWP/RQlubzQPBGfnS8lfqtyQV7UoGyFblMOrNYJ8vBP4VDrg9OQZ3KpTkNf0220NrSwwdM/kCf
JO5Q9Hclc3neZmAwX3HO2ubNbdA6gXIbGXgAn3zAv5GzNuaeljQNrTn1JgTJRFwJq16TwR8h+kGW
B+kjIWBaEFvQgK5fJTHlwJsmTe5Hf+Ou7XgvLeVl3wxU7tKJidghva5ng4SEoPCCl9Ul8nO/LCs0
kzYj7LCzwj6nAhrMVonmuk6pBiE3oTuysG4bzI97AW0Vk8ekzeNKUMPV8NoNdJw1gXPuVOqE5Ilb
rKYXDsfVl83TwDNHtkLvJpF0CjCMNUGRLrpegc5foN0EAsEai1W592E5mGAJmlCd8kggbyqKCVTQ
MmSWCbBXoypi0NM5Fx2ZUiSBGGJkBTbtTxvrr6tAmkPtbTEAw2uqEDhvYcnrW4Dm3jdYErEulRJR
YO4Y9snSBv56LhCI47eebUSVIVWcuGwQzsaZ3WPlVczJcjcVfzCK56e4DvJfvkaTC6DR8S7S3tI9
WxJnwp1kmsiMxUt/KXxFP6CvW7HXqKauOMy6Y+7b4eCQt1B+GWLI33zpFxsKAbYUPwbhLpdxUK4H
OsnDZdcUMiZaj21Pf/CLvP4jrA2e4UqJ+txgAXZgXwnEwH01f5PFnicK0+NLu/ZV0qBmbokMWtA1
9KLp9wMb2svAMve5JP3m2RivTl/hQC1PvWX/gpwBWB+kuUYwyG+9fCenMfMPLe1ftyvISX0cnY4G
cIb1/R3M7Zr+btsuvWebwFsGITP0aEKyADM2I66zKVGtNTuD7PTJNp0pMb0jhRDrwsqQ06B8zwen
Lc82dYKDy06I4sfKhGXywrgMcXRJaPub8l0aYIM1CyFYsxT/QCIah7QZZv07CO8cqphXRBJZTIb5
4K3OUaIbeFtJaLjhW4xz0qOOMo7NW2ikxmjxHYkNO5gD6nRwh/HJKd0iOGQdx8Z+gPfHFISS4wGH
ca8TJpjpIxkB+sc8gMreBeDQ+IDS2SCXZsIlW+oNbWqfMOZqeqXpzaOH0Jjs0nTau4+kXsprjJci
Pg4du/tdMPW4kxxCMIafrElKClS2dPqyeHppjxiHGmS8rFcBdCJbRayAI8B5SHk+hjPKA/sbHUF9
N4arf/ODELGRb1B2E5lO3XQkaTJkTlCqR7QedbbLFQmvl2zpxvNsyvZ355F4tGNsvl74x96j17Vo
ZvkWhbxCrprdhx672iP0zfwqvLE5E6jQf9K7tuZ+HeJlBe4z+Uy4e25R3CShmnFrhUPGlBy+w9Xc
mlWiOvB6daMzkVC5EN4E57f6V4wt3UW/+PofsO9U7VDKDJhe4fJyP5GpK6+pS1nxPofGoVBQcUY2
TtOnBb6Ais1WMw1oIZBOluc60tWzUJ3KTk1zc1vO7oyNysVZN3yM+boVDvjKJkBd1qyu3//BNDXc
QfgYSVwO0W0n4+gA2q2RrNYHNNxUI46czHDCwdaHO5ADFcVgY8cz+7sYTw2wkIRbe36ieNX6E88I
znMEal53iaidovOmpuy6rWL5FYyMi9feaVAJxYTorjh+Xm5D5PlzCAMSb4hbIgPdprL6KlfmFzva
1+3DRVHDE82OF/ViSj/2KPOGvJ8KOwMiucArzroJZUQYi5nu+BWhL9Ah6H8kB6YfcnNH5skDir+y
LqRi0ePCJECESeKsqqQJTyE7kbQGLdBn+DSQzmTYENEXTbecDOal2xeHY8EOh67cy1hN4J5l4c7G
85wtOKZPMchtgInthPgu2hxoE2OtvFElQBrT+LTJQv8nA9u/GDQJ226tFUNHHgU2/4RNNy9EaQav
bT1COUSGm5h2dQ+in/oD5wtAXBmh1TUoyZZ3f0KO4W+lOaGli4fXiLii/C4P8xyWMRdAydS1WrcL
yKQNmyXpvnPCeknejw1bKoE35tJ5uYPhLexWhr4z25uY8a838otBl7BPKVK7a8Zg/FuAkPnUOSAC
Lq0pxagcobJp8Bodncm5HZs5LAcaDtWx8SnEMRh9snmXUk0H3FKcOrOQuknWdcNOAgIGf8zoFBbd
r+Wz67BLrPx3ee99fumO9UJiMxs19S6NlrBhVAFjR+Cdp2I6oddYfwPRnc96mIAKUM7Ct1E3HxTJ
VvNfXsQ2x72fmUfaSuntbKTq11s43J/ZXXyeJwatO00I2mnrJvOAooXlLjGhxBk7Zf9EqpO4+Kuc
TsOy1QhzbceAL5MsLw98LuLNGB/PdL6hVi0jNv6Mdkx3mOA+9eeaTuDg4E74dDLezX+r04/OL7Ei
mSQsFKG3uxZU5fiSm2QKp+EJ01F0GV2HIVJFvhldVOb4LLoyEiiqeluY2bQz8eyretP0NOdxyCe6
mbwtTwUTYcT8/oootNdaCAiGLnXF4OPXPxJ2FJtkG5iJY68O+Gb9MfIpn6qNp4y/jbtlnPn46rh5
1FM7PpCqXt2jG8JgBvjQ57kj73APmAxz2pBhNQkj01xpN9UBS0j0hwgaHKl6BFKNCgdk7zw6bEkB
bsS4AMcZASdOg3e/8b3+R9nnipVSBLusYrJSn/2wx4hb5WPNuRBhlGdZ3AKw24Ue2Wa9qwAI0NYQ
RBayAKjfXW38iIUq3x6reLYM58kLyVF0w9Ylf8x4eXxuGCV3hxo8C9KXkK06XtgpiAcXOfec4w+6
QdZZNvt1durF4LjP+Ezt9GDxkzw1eUXfG80M+Z+dcETBj0hSoWpgr3ZyCbVl2Mc3L3YR9tUB/odZ
9mVZbk9ks438J24AQQzVPxeWZe/UmYgZFWjB5g5ZczHfO3atEOjNVpanpjcRMZCRL8Z7ouBi9x5C
cqDYVkpE96khx8lnePMTsWr5a4krsN7o3xDHchf1H1rQRznc3dDaNnR542luRQ75wPVPeGQZPhIK
PuF97ReEibK8q2xafRVzHf7xIhW81Fnsy4fNbebijn4AISO3+9IkObMEBq/Mnh9bWDPfkVcXTyNf
5wsSdoPJO6zLiJ2YXNZpH1jlphfQL9J7CdEiewdPGg2fgZk44XAtJoZ9MKN5YXlRsxZy6MjIIKP0
luGOdcOEwjCjNF10KijWSZVP+Q/+rclB79iaw+49hFlh6QW0i5WxzEGoHdeCig/XCxKTH+GCXP0U
pQheDqETx5fVltEJ3m//1NmhgNRcAhdJ+GkAzinEeZexnVe9n9fN/iRjvP8XEOzdJfUaYGVuAyq0
XVhZoko7RAX7hbDwbt+hgLq/pfJNj0u2zXw6XofiNOw0G+UoDxlkpykS9octyuoXEfZ1+CA2DyWL
z0MbnsScj1e5ifXQrW5wrb0o/Sa9b7qdwsEY3vkdkrUHmFfNlqyOM4QJ8t26u+a1cZ7qAtw8K8v0
pSP9/b1CUkx8PNlb+o5cuSyCmLQpVnQVUr9g0/il9nEjyLmBkszcLGOmPf+ylg+ovhk5UyTu/uA0
Z7bw81NGWpfFCdQQlU2i2dm3LfF+i3TOUJdW+cmyPkJXXVE55CW6ZIo60u1eBR292tP1R9FlLf3t
zFZrxQU3TOptVTaNnxBH0NFB5x3Ghxj/xcaoX3hJM+FHIESIXbh0UdZdZ+EQdiQkoqq9SCMZfNXu
4pXvuh1b4nAI7JQldqxYUh93/L5sy+FoYuQacvcdNw8HAxIHKe9cMtofq3RakrEYbcOMPmALgi0v
eEPiH9sX1Plgf3sy7/hBmeKxqYB/NrzEyt+GO/yi1UQePYRTw7eiq38OpZ368JpekNrFEmmOd2Zy
ort5zuD7dHmHogJLPklHA3h4WsQCAMMfV03jMYxqx38Qg0GlghcKgjoYwmZjjbVjRuREQINxJiG3
ij2n2A2hXR94UQaCDUYYRfUSJ7WMkb8XjrWnTTBR3DWDgiLUenGVHlFr+NdypR6X5EXcA/SnzRqB
Q77g2+3RF7gUCQF950OdyuA3JN2hVdQL+FSepcBUAguUvRlwBI0RuNtZZP01ZkrCUKeHKoxbeQjx
QelkYs4O8gGiZHFv6SDyU+MZRt7lxPhr11VeMZ28TuAHLs0Q3le6c+Zf2GR872PAf/V78PlBc920
JQHBHIKYoEcIa8Ps3i6cMDigdrfhkTmus10U86Ld6praXMEe43acYdLdWy9DXgloB3Lj1i6r/8su
c+CeMxPScKN1YsORjwH3hlO2dv2zRlX/pllwEZrETgMx4b6FGcuWr62q8F9t2q78yQLCyc4oG8rm
/4tvtCJDsBC96volvNDeo9utfEjhyUiWWsR6PRwuioqCjbTsx2Y7agRdvPoKZ0vkzE18RxO8Tfyu
0fY7oJW972yhfxK+OxbPZJaFjwyHtirRk45gqZdsvwg2Hwrxt5m1dtHnhPrKEpOTjN2guK/DbTkg
8awxjIYonN3SnPVYBQkwoQ72BwL2EhVpp+QHWHa0XwSfh78BFNwat5n03vJrjN2FpeSKts0uCwV1
wKtBDhx7HPgyHCFS4mP+gaYW5ReYLo7mI9wnVKID49vwEDvzZs+LTz7VVDNY/gn+m7EKg8WKAZE/
p0icmu2+YvID1mtARZXwy3f4cNOYuYwtWX5rzcuH5eKV8IriNE5Z0wNgmxlL9OSCdJeJELtl5w/Z
FMPBwZL6ZGGumhfhwtvf6yAoUI2O/CtB4d6EL2Z84VVeXmAxuddyaupnf57Dbdc5qf/NhD96QCtu
knohJAkXCpUl6Dbk3TeU1xh8yuF/JJ3HjuQ6FkS/SAAlUm6bqbTlvdkIVd2v5Q1lKPP1c4TZDh6m
szIl8pqIE+M2Ecm2PWi6Ylm7MhfOvmQb+u4OS728b1325YxO5qpwf1nwI5KK2a2R4KmKB1k1PqYV
R83fUEjCu6RAP3lYsZsIXJpiOc2KquE0V1asgLS02j2USy7ee/T0DBSVgtiXoAMezrxoPnC4Ns0q
tEmIJqrr6k79rc5L89oFyIdxlCRTeYKBMxWRm1cVaP85r59X+uW9O6Xlfcfie96FduDuyYFawUWg
TfMRDZ4GxDoHi1b/P15/XFFW71B92bhBAVaNQXxp53EOzmOh2bJj/Frf2tVM88mrlKWeiy5nd5cg
XgWMHsJw2aHm8hjHB2AUvrCXr7ywfeKFT33OFGtPY95+BHzwGdiF4ISrKCmunpfGeGNTiwGomnvb
7E3Qr1+I6ocfmoRiJ/SwQIeDs8qq1GWEmCBXO640gC92WqzMC1gsiOOAwQy+LGvUjWyEnDw+Slsg
jsttRKUsVlI041ycoF85oNqnNvEzlGckkx7roNZ3s83194SFyTh3oV2qq6pURQ6vz67sgtS9kzeW
7cFb2mK/vknXswMSYiivsCRYbtUeU18H6X2JTjr/DGXjXbSL8BOC1dj7EBgye3o2g129BQ01H7Dy
8cBep2hvirohvNH34NgswKWU+JjSZv6Nq8Y6z32zJT9Py/JcWq4/sGyGs+pustv9VHad84ixQJZH
ilILTWDpQ3hSaZYuhyS22tuSWuYOcgI7g1AqINLSIJG8BNUYH/yYgVV5pAel5BqCiSySbqCZRJC/
Kqa1MOefSnvd3LmLLFt0VNOszjZWz2uFyj6CX9ZmNB/zejGx58ljjCJxi5DgWUejC+z/ktRzeJZN
mD26LtojsFx2/dogyf4TyjjYO2ifbrO27/4jQkHaaG0NjI1EiDsuUsP6UocfAqslOYUaORJPl5ru
DML1a8PEcg9ypMfA2TBxfmRXg0PQntjJXcOU+eQrKY4Z6iYH7kn1vayWOMYzjkhK9FjwTwuQSofU
aVlv0A8h6KRob9rbORFwS7MJf49mxuEcAo9Q6rIYq7/FMllXUQsWHForAkUaYq52oZUQsoaaPXzJ
WE7ctk1bvGVmREDMlw/lzOWFMF4suqiCxeS/5r3FErSdPIlf0UXKuPkvEA4Mg3+p2UbrJ41aHp2s
35V/YSNgl0jVzDBUCn87KBe2Y9Dq2t817JqnNVvW39T46s0KLcu/hdVYW3eMTTJeFraBkrFHLaeD
K9DYvE2ZCricmK1sWDQz37C494GaF1yKF5KczSVhAugdl1yvVlTiyDhxsaYJJ3w+PnAVk2WzJmF1
DMrKXnZFa+cnfyzH/JgT+nnrmoL7waIOAunIE2WBWAzrX0bEEEdDjBcIIfptBpYO/XldQ0aJwkCP
wG9ZXngxB3RjUkNWV3CPynCJSdmuESSBruq4CuGbYZVJiHj1oh7SRspeRuZ/hJjSA5J7/0aiA6CO
JmuKbt1J0MN1gxc1lcYcx8NAelkSh5i6oZ2717YOfXA2wI5qDLeYaijc2KWxJiLLyD/iFpn3tQqY
Xk5zZl7yWqe42FrcOU9lOlCax8uSH8WIy90bxeg8gGFYnZPdVX16WW3MGXC0vPS1ZRoNGsfudHpH
rZHcmRRTCzhSigiO+5WMqzYMa3D14do9wFdEeQURrw9u585nv1cvlZbXhq06zy7oRSRcpPQsBzWY
Rt8AkSY+NEusGm+bDDHMx+y6ln3iSZzUgwZ8i58KZWGEdnggNAZFaY7gnoyff3oN6nuP6+tb5n3w
PFvKnJU1cS4R0tHtbeHMNctfgtJ3CmH/fd6Uuj0ilgkeBteu31cXvP2hNXp6YZ7op88hXhY/A9Gd
CfOVrHbYABcLQnYPnq2ZbAwjlnWjmDv8I6K0Ut+KVuPfVC7YUrt89r/8xsn2CQKSAEt6R5KDKkf5
JGu3c/mrp3l9pU6W243FxKaMEq9f/TO59Gv75pm46f6WJkiyXzqMDHtDvybFNVg7TOcshrh5ffZ9
K0LZMlBH8kNqcCF+FfxrJzd8d5MUgAabbq591BY8F2xZe/PKMJA38zDggrh3LWPHD0gOESLCxF9Y
Gi9Z4H54QameZssumrPR5XKRqkYA4SykKGQGYZVQIfbFfoIepYm3H3Yi65Zr3rrBd6sBUP2pcWL8
1h3HKMtMr+7+TG4VtvdEcaTyAsvQrVGWkdwGoIabCbMtGvP2m7ZOL3+xUDVFhC3Z+U/bjls9+hvl
Q7ALkOgh63ioTx1qISziAQ3lThJEcc05ee9cIlo9OCC+82Mc451lKBGZ+G0dHGTs8ZT3Y1vvhe9P
NsoN2R0ADNCANXOIaQYIxnrJUUXNn3pUnv6Ct+Hk1DlLYr57R08Tt3LmfaA1mPpnnhS7ewciqGFH
zCG5vfuZKSAG7qZ45IwAANNNKdKPnpG99rrk0PtheKOpw0kdi22AWNjdRnWuirlKL2nuJP+QtPt1
xEntPFK4jtewWf1t7h0Ov4Wu2s82nzFd5Emizzg8huceUMCpDTpydYA+3RPzpXqycJMM9YrlhHfe
4Mx6x6cQLJvRQwKrourJf5nFT3Z8HHOEKhhpJcE6WPAW98B21I3BtiL541eTlTv9jddMAi3e8sbG
KMzBa39xcvNPrhRMMbOfWN3rlM6J6AzXuXaKpQrip1WwdZmEnYnIhTf9XsD4KBi+5aArMJv4Pgkl
2v6i2PMhsaSlJh/Wx1LMEz1bYxr5IIWJ6EnQqXxiYsgRAVpGmSdRdTz9OwdnTXs7YgJso7pfYNK4
Q9qfwtw3DMwaNEMR9sMsg9bVY8RSgantRzczJQX5wESw6VzahjUrAwuPbd+5gFv71mkuggwzF+1r
O/8dasrx2zwNGACbLk9uZ3wQP1nIrp1EIlZ3aNSEww5VgjMlAELFgNP6ck2f6NNRQvVdwTasn+en
WALPJt3GBi/KAJUNSo0V4KcJumR9yQhqhvuKruMkNasndngcPJDcYqj+jl70OeXSRbjME10N33VR
e3c5VpSapWGTuf8ZnVeCC5UoKbFDVMozs0EhdUwMHCr5tyqD4njoqNLy4+IUyaF04BMfk7hd8kPd
ERgMgqKIqz8C8579Ib3VRsKgIBS+jfgWio8ADQJrUTSzcXqFWem8sPQjAxszKCox4ZOMTPxdeVAq
Zi9ht2lzqiWHbUtPX93604zFOkPp+kTAud/v/clyH5l+k0BQ2DBs/wxOOvKAQBL1hhOlDX4TiIs0
vca5xBQ2Dpl6DYq9YO5SK5LhiE0BtRHGSzfzdwKX56kuCfCkqrTW80oGjvVaD2C8T8GYJtm2s7eT
21VaIPYkOepbigHz/buBp4fwmL4PqQMV49koSbLhlud3fQe01ZfcQS1iZD2gOGk8YbMSsTP9m87d
WOy0rPMCG0ea81oESpqTcIFXHZbRnmCg5QvmCkmnDrmoXi7NLPIZThkxXiHCb4ZnmDoutnQhpvvB
yC6lcrBQEj0WN4dOko/FUiR/qdwWRUguVfUelkBM6HCa9IdtVvIL1VNAIZkM0mw0nPy2sEj2qCIl
kCnLTaoKDdvqlv13QVSIOecz3X5B3qo6+OB2jgk7CzywRJhS8Lng/d43zFlO7czbfOiodcKdlOxC
eaYapzsgCzURni8oZPgs4C4xYNqW8RAjgXw19bqzjRfUDwziMfhnZc04OkD5hS7IFRlTFAd3Vs2s
wMX4CVtzJ4tV43HoDROV2FtEf1gd5pY8V91ix1GQr1Pw1XIggW1tmWW8QBS0smcvY3jxwiKRiiC0
wbOfqTqW9G3lHEwOTpJijKJpulTsE6HPxObkpg279EItV6T4gN+gjJ7JV0P/plXOUqO0jY9xZnuT
hYBWf+IyzFyxS9AfaAbvHUwWhCPz9BvwHS63DGFXkG22jaMNtX3ds2UdeBpeVh7b4jKgR8AFN+CW
RS/rBW9BmU0/8FFk+2FhqMDMUPMxEoY619rz/ducCc0/OssYlWJHwg+Mm1q+57ETS1J11vw2pVWm
Py1klzwiTnFQSiwTy+lkSu6YF7EvyxMWuy4+sB3ja8WAzyj1NNQWqEjXnnEbKebiB04s9xPFjPXc
FA7KUNUrSLtgR+7mEfJJCs6VHfnUNj+k9rA5rrv+SNuFW0mJyjkb9A2vaQoa/y7A3xyBjrAEdDKV
qT0al/Ih1Z2z4sHGP7wv7InVP7sveWDLuzQH/kDzstDcviKE98TJw/LI1zQVLWPxuQD97/rFtXe1
bx2bNvYfPDP4LDWXBA0i8gJneE/Dqvkz2Uyg8Rh3DfI84cU3ZMGBU2H94LxJFun1Za7WqdsoPn12
hngQ3yU9lx9uuG1+thvIL/W3t623PxsfsuEPVagKHwYko93LnIyFfxPAq1xfg7DL+q8OZOixbkOg
tCG57CpyVuqqh5WJbxTY3fLpOHg7t+XXPxiHCJOEBkxbe0is4rFrv1W1UGe09bhF1bR5cQsl2Ruf
5CyZmDQUNyCvXIGmUrhE4RFI41y6jlJjDIhGYVDKf7grraX7bq11/rQsjOcgrTRupMGcgIq4Hk+D
ri/GcmrGeS4fkS3cEuh7PzDobVZd5nd2AIXmGRKGE6ME85wzd8ZKXlDaomE5MHDwvgRIiyf8mgWw
kyZklLT2Dv0iEuuool6Am2Nl4wlcAX09uOfivzS0ZlbKhGrfT0NdzT86DxDZzZ63+JBuxv6k7LE0
R1OCBN6PiPLlnnq3+tKeA2O1bXCMT6UbyB2zOvXADeG/lHSvCE9kiuejDopfALX6DqD33OPe7uUj
FOM8Ing0yQ5UEuuL8sMiWjrfqk8SN/+hVjGm0theCjwmkFg4mMRJUGy/pRN29V3iGfU1LPi/aYT5
mWb6+si26PfoHa3sXZBM8IKzoX3EDfODJnX6hWafnmdoMwzvi/JaIpU5S2CCjOBVmzM8ntyL7/uA
frLNwrwLxCBIAGaVfGP3WSgPg0XYKVrCRDwpFXg/veawRvmTdueyqn3gF6Pz4TBMYEg0aofjYYi9
s+e4LLbVhvFBpsCnZFSc/lszVbziUl1+wUxa0C1IAmLHh3nFEcip0Uxm4cM8ifql52N/wa7tHqlQ
KcUUuCBcaSJ7Ks3k/uS502IQ8E14FwrjkQUsU49YP3uzrczW7J1IkR9wFkg4WT6unHtl1zRfVAqk
BaGl3wsNfhfmKspRs6x3DpJ7Kk2Iz6zSkZiZMK1YW4lkjZSQxovQFGUfTarT95Kun0O+D+/Ttuxf
2jYDm0U9Q2yTP3xmXUmipykQNPS9rO/sOFZfDSCXt1TOOCD9gRwvb2anv6rlb5sG0ylPVveJdO68
IOzOSw6SW2/Yda7jP+i6Q3bjYbq7HQWN+GEavBHnlqcviybVN/fb4ZP6Yzl0OGOOTpOE86/bVcI7
WjBXjg3MgHyX6Iz1KLJvVLIWIrmeX4sgk9DEZ2uuQyeyBvEShGq6F1uThW6E5zedwFAiMA5vnCqP
nwWThB2XVBkptl7sNkgwufatzC5M6QnSKqZjlfrUWVjMO9JE0za4GqNHkCbqycwpADi1NFdrzJL3
xXgvWK2sowOf706gej7XtR08+pjJT2vZLOZik10UcRa19AtIpevIltK5Zvw+EIzYHtg7JSfFJma0
KTNUWb8vHMNXcHf8tmyaUnY8XRZ8NOwx17NCpvGkuKzOeRqLD+QPRFcgemap6oP98Lp1LKJJqkDR
PQ4/SDP71zBvkAKVXv6BENO51C4M4nJ0jESFDxoSiXf6h01RusVLd7sMTObO6/lc9QzLKh9tdNM0
VVEjJRSswp88ALwT42DHFcUDxoYxMmkQPqcsm2jpTZYgC7M8Nva5KlNyeqB3IaioxBlN1vTXzO38
I3O7opwdvtEbzgennGa0qlUcvltBjFotsZ7W7S9FBNksRGHwjmwEGGwXle+xWADBDaiXDnZEDzB0
hoCvQOzB1Tk3yCloRAN/Jut3KnKxK+cmu/oYbfioK7RcUrCZpTuUOmBP971hoq0AU+9sEjQeWVAB
i2buk88UTJ1TSI7DpCMRoW8voA96cl7GoX8Mk/XMdx0eWr0iB/Qt1n9Yan8cpAFRZxuLLPDpiqWa
aWXrDfm/wE77nTU4XH493+oKXbl4WRcS06PRm8g9gXjQY2XSJO8mJRcaQK7PhH53K9jGrttWQpSH
qKQeydEIvqzevSPC2tyAC0ica5jYHKo2COt7MSLjH6A+7XHHQzBFVXNHsVTeufNmPveQWvzGrc33
7RJoRxJ34B1JCuls6Bs80ZZt/Zdr8GBOtgBaxGdwZO5iWDkiBSu19Os9AFEu4sCvXorGL+BcFqVz
CZg2fwW+bm5mf8SCTjn8S+Ve/6mq5qHcHJa8ujGpqgNhRzthW/b31JYPTa+TzwCO+W5gI/oQB151
hIxOuPKUgHXd525oBAabhks9U7+1ZZdPXFjz1aXSancTWJ7d2JHtc9aS+pniFpKc9MGFELuzXaEl
N9a7TIiuY7JHQMEaDmemFGQpCj7mqpld6IUQcpQ9qK3THPcCohASRkuf6QG17Y6SPvzQc4KVYGz8
MzIgABx5icU2L/VrX/Y0mwQC9YiP3A2Zuk7ZofHcjEPm/29EZcq/LKfC+qCWxL7XZk0cDA3MjIZk
gDavJWyuKat/Ia4Mcsfjtwle9ZC+FXHs3JPjkj8r1uZR2RNtusMybrao3an1D7Jf0zwqqzGlZU1a
1rMwG3Zs+Lutskj/zLEzvNDrf5HwFp/6HOwxjnoqBFakRBBU+ptF/JRR+LX6xvR5oPYpW2zYAAzo
vhcoO+nec9va3Iiell+P5PeWbRz1gZyAWc1j+5x5IoA6taX6tazvkeXkG1p0BPmOO9x5deVEyI7b
teW3zu30tKK+3+edYrAN26w5LZDMHpPOtM90KZwlnmnNXxI9SIQdV6QEpq4YtbQumbGcCz5xOwB+
Dv3qpcNxkyvs6SqnvbGABTWLjiOrIkd2nROsiE5B74OWtWab4YmrEzPb7TBrRYiJ+0NjMo2hocKq
KnLT7b15JBEibwI9HLK1pZRtUFeRyNVGI8BKjpPlHdgc+kc5WcTNTyHW1umjTROXPf4G6kDtBPsm
+TQTvlIoeiEmX5TK6TwbeObs2T2OMzwVtvXqLKxtpDTFrfCl88mMJv0yvmgv4RB65mSXxQlC5CY/
Kvh9sIc76WNcMww7+g78xU7j3CGrdEUaE3fk8EwYsPNMX8C6WZeMxWNzsgbGg8r43kuJK/vFl24a
hfjfyOUKYaD5vfNR6l58WuDarFOZifx3NArJDbdW9adw++kuQ40VAncnpmvvMO/f/OIU+yRwVJwc
Y3ZfD155o6ag22tD6m0B9wFDB/CdePBolxvsQhnaeLXp2CGVZmN7zvIAo0DGqqvyE4XSb/4vmRFG
4Za85gJjeUN1jKIq/2Twwj82hk/VwOY0LKorJoFw1wZT/5FDo8ejMi+M1tci6d9Msbwm8VYj5Lxp
pwktN0JgReY9TKGDNwTlBeNZ8qhZOXzlsdxSNyqfsfa2a3DmlOMTjxMlF9D1E0sGphqBqMjXEWS7
BpA/86XQrxN8in1RGNkR32jsTaeYvm5av3csD0t1jRl6UE2REEkgEIjX2xWM+oEglP4XA3ZoWGYl
NQdcmKEEc3250LsRynpoh3n+0+ic3eXIX/HHnTKerKyK91ZrA/q38ep8t6aYbiqmM/JECRSA52YT
jheNBxzBbVZZTHTRlcDl/gN9Yv5gfkI0ahm6mqCrXj6NQdOll8JmnX3sV6Uw8mCEMzsbm9Y/x1Zc
RTNi0mhMxfCXx9euTxUb+zcnz6b6WxhTP6zd2j76MB8eJ2Qn9HY6tHH2B1OxYfpB2FxQsylSpUIB
rDeHxTlFPTR2rDye03nVM42j6ph2tNzgiFxz5+zLeqPoxWS+m3maw++RPs9HKNXj3kC1ZL2syG6X
vzrjFVh9H9Is0yZkIuOaAjZcTV7fZEvAzcsPmOfVkz+NBgjH2hbXzPFTmHlN9rs4qc2tirbaPQKk
cctHPADOdJjAiX2QRketZTDAHVOvrs90h2ik87H2H+wJ9F4wqJzGtlyDlzQpXIByBrHfi2D0m3Fs
wLOhmhilGQ/IHupDPNhWeIsCxvH2Q1m5hyx3xWHS9N3oBeEXFhmRf0caV1ZLgyyeHV4+RGZreRE9
6ZzQHW16xyVQRCb5eLbNTSvmPn2yG4i6Z4vYgSOckv5PhkDzgbkN6T3kqSoUwrFEjQnDgZVjgJXI
RKYzzHwEdAIGORj79+MWNX50A3/9QmXjmp2vVu/N9OVSR4moPf0wDdhFiaXr0N8Ou3JwAQS65KZu
LDiH3i6NMLdq8gn5gMOdBIVXv7K6skjYZlJkhd+CtrX5TBV6AkQFLesTnBR0+vznrYPR1J2tiiKL
zKZ+7/TMoTTa3aRfLnQHfEzsUPkL/BImUASwKptPxwYUX1eqCg9yFHBVQnr5xZ5kUpBvHyGnSmdN
McvIOTtzGFiJzUxUJvI5REWBSRhFZPoGOTGP3+NqNOHXhC1+uJoJAT+OlcYySLMN/Llm4v4hmdA5
oQcYpnPK25lXbHVSY4HjaGKR3TlxLAU4akhO8NsCUh+KS5Fk/kyG1bqKgVQl3c0VIVlDVlK08T/l
6Mw9GwM7BUYSY/yi8TDZP/aPwvtvKiGfTKAViIptUXCU3qSf0zLWMYoKOuLCBYAH7aU7MkwG/M1V
sz4jBAk3xwrZl89hLqz+rGNgQcSmcIHsaLtsTHatCKPK0+QgJSgbdlhjmYSlc8LIGFl0/1Uk87aJ
Kh1zR08bA1GHdUHNhadE7YbO1cV5rCYSck2oqi/iM0R1sQqyCWwcQGPk5KLIz/TPpCV6y7Tm95Dt
cv+0aF8GlxmyWoyIs6bKBCHjXI0c6Urg8rBqculXX4DxwHrcWaodhptqiJnZoMZvaqhaQTY/42RC
K1wbj6bZ4S4f74th9t1z1dXhdAysbNVY6hrz5TgjRN4dJdKsbulXpnOPHxIBftn53Uu38Tkaewtn
ROVq0ypv2l+iFuMMWzw6hn6PsyMZjjb0ru8mG5GDKIDW3C6V6zz6qbtslKwBQVPvkZVyQQ4WLJeu
lV56tJ2prG75Jz1NiKhGgssB4BFiag3vnbX4T0iezPRKKlH/4PlG8UcRPAOaREp9qvtKgrELmcHY
jqbFdxGUUcKWYuI0T5s3yoN6/DNC+flDJB3+J4d1eICBDMv+HaKE7qMt0xaYLeP1p9oah3+hwhFy
xuWKiLVERHrP5FDmD0o7lDoymA88dukPfgq/v1jMU3dem+QPOcdBeTJTmRbHmrC7X88jGSfKcB0S
bMGwMjkXkNxSjJ8ZnxPicHUDIswjnMpyMhWtRess/5jAj89dopvxFC5d8AsjTuCiJjORwaIcqJo9
cBoiShOvuTQqb/724ESYJAmLNLp+ncSNYK/2jYN0Jsq8td55bcl7Qh9Eplkw5qN/6d3Yvp/oU9Sx
tk1xkw7QfqnHWg53fvlcHZUu2Al3jAgwaWD0Z2Wh8/CuhL1mRQlGDJpDTiD7ZirX5h1PjseYn9YI
HbXtZHhYZt+mU3M8SVtEJlt3T/ZB7hPa1CIVKT1H/8TEbty6rhdfRxfzOFf0VEC6sRsMhF7PpjLy
a8t7XROMHPx/4PsgHDRpACqNtn9LggLuKM+CFbh5clLD0K70qgg9m1u8V5DQp3M1jtWvVc7I0Uam
sTyz2WxjGAJJ9KtyXKk45+3Yf4VaXrzwi9ZsAbqyvxL04X/aLl3bmbGfg+qoN8iNszoYj13dutYx
oOttTqtkrB7hRaHflEKp+dghejM4WwWWvh6X91dGSHZ7U7rwgK/IXtPkb9elVX6whmlIDtakdXmJ
wTFmsGGJXcNcMdsvoM2hbXts97YET0qzEdvfk9+NmhGIHdvFviwpAncTXyZw0Baw+LWgk3jKUWzd
CBib2cl26U8ITaRLZmPrPVOHgDA15faJh1EwoaitmgAcNy/xwU9jyL4iENQKssxn1MSVzblt1tbx
TzhbYDVzUuIn7jl5n/AOVJ9245Jyy9OLhSAxUJEissFgr3ElEgihOYguJsmy5LVbGDYfRoBZ456B
gXzMQIU1keZveE0MPK5olirZA4u176whE7hRkrW4bYaaYqtnzFp9da7VdW8MUOtba1inBMfW1GZX
Gj110HgzhhOzNJ49FmD1DPQTMqRCgH/LDE5c7YRTw05j82NXQYl1plyZdtq45tj/LBAvt2cuqS+a
DSF6GQLNbEST+HnzqJ6c7g1EmLf8deKKCJBdZTO0+8mlQZhAsSm9MyWg8XZ9J2xU0tCX0+ehqPk2
isWeyDtS3hzC3wmZHc1zE/aHZcLDv7PhnE770qrMchKTFecnkwWBPA0WAzBH8+zs2kkPv4HNRvvo
le10ayPDaX9aJsgFEoakGy7Mw63ktiVC1DtJk3seNVMJNmZinPBczjJAz9RRZGMmzeHwefiEiDJh
zwbdhCmszVftmWQSZxYBQ/bNTnfUd8rDYX52HNW4zznjZbET3diu57LpSRWTzVS750V0eXDhtpgY
gWcbxnRI6IChzzhsSKUAor4Xbeu/1hghSZgCA5X8DGas22vC7f+PaBY2M/zY3YvVodeMergg671K
avEPLfL8MCYTGOk2g+WC1cEWj4uGXxDNE5yYa9c4/j+UC+zlPCUyf+8jdAyu5Ius/reGFxqNAaKn
AW4h1UNVZvd+p4w4GG5ii04I+5uNkHe/lKl/XYOQ9GNKK2ZueZeC8YPyHlUESnIYEIpsH3PBhvNF
gli7lEBwKB+m+s/sI4PemW5ANWJcCM4HO6kZBgxqBIlYl3p46CCFUFFWhiI405n7yt8Uv8yuAATH
nR0KwHIx8U15EDTjU4Y48JKv7PU3bJq4x/Ce3jba/hSa5W40QGx8WKcZ0grpd3rngm056EasGPAt
eQ3ACiYc1B7a9jqI7Q8cqEP+tIzCBUnF5HvvcO6y+LCcBx+ekMDrXHmMvhrr0UZ1fpszQS32FaO9
Y2vlRBBuSQ9djUzrUDIYvyCQSGGLzFV4QijGJl+GefW5VgZHayUJiTpNZraK226RSJOMDSNs0CHf
hYnj1T7AR9Mtm614LQu0sCsGpCZ3/is0Lqi0mrmRmqbeqqnga6PD3PMZ9D1QNrankt1qi7ipLJxd
NjXQy+pq+fZk1YHaXfGmCOwoV+XI14Th9iGugo1TZewrWik4DU0VfkKM+QvdSAFeNdMjCkPe/3xc
eQmY1LoPM23TM6DgmQOPGeoRmWPyPliDOhUBj2ExLSnJFlVmQ81PaQPcVpZ3cAtQNy3h8F/rDsW1
boXHorVAnHkIs6K6DZ24OPdl7r03QckdyOoap1EHG3g3aTzi6AODNN9xJ/iHzEWIDGooDnd6CB0w
aViGTulIBjXab5xyw9oR/F1MjX+X2biagWggVzPYY9idwCWRaj24seImBV9wnxWp95AidbsNbMKF
mEfDK/IZkqKubPXvSLUxRtRty6tZJeAjKvFQ/TQMVCUlL3/YfpYOw6iGy4LRWHsqeQTEEa163PDt
ae6Opdcwd+q2mLvD4IzZfGGBK+LIlNUAapbKAucL78YLrzUBiwyTi/Zo/HQUka90W/wUi2Fz4Foz
R24OaguEQEUo4WuGFgqFTWugkaGG9lJwHUS8AR1AL3YBy+sylp4FKIajbfP6RTQf1fLZizat9/ba
B93DbCXDdMt0BSuHh0dP8eyHaBl2SYwJ9ZRYG9mSkwBOVcvoRO5LZ0IDwJgnRDgpVHhSrSk3ai25
PlwviXsPj2JbnA3pf2GChwxaQLtskT+cIOQeIpMH9OHE5I8cWZgTbYtCogJNFpJ8Rpc9ciTLWhjy
8RiTkV/XV6hizOL5/PE23ec2OUagtM/SSi/cRpU9MrCCcYamHIl0VDuJ/wI/i90Z/3z+oeuG42wJ
wvZbxiz29pCOQm4QXLvtc4+zlp93JozzMKPWxeGFARkjKg5ZYCGB349HBJbqBf5YyDIOrUaCsi9v
s1NaUPIcOLNZSuZDGgYwcmO09D73Ea85CcxwPFMzQV9MgQVFqnbUcsYNNJl9V8+DPOFKdcKTBGp0
aUKQLkg5UmMYlmid3+KH0Po0FGxVDnbfkj8Ren0LGCWw+gc1bokYAXnz75XVot0bMIo8a1VAkwUi
iBA4N0G2cJK0QpwIjmF2yJNEymxGBrG86UhTdDBv1V36BzgH4OU6WOJvAbgMgcmgMx3lYVmyb5Jx
9yqIIfyzLj3IbJKcuO+R6DY0+L6yt89mAv99TQbcPlSdJR66Du7tVS99Rm4gkXvy2CwrCUG0IoqO
yaFy43Ulge4IWnJYIzSwtIgIkikDyfM1awSp24HIJ/NpPregLP45/LDfNYPe4K5ecmu+4dDEEE0O
nMJiR4P1xOuNg9Wfu4AtVUjACxVBmFlE03gbEQCtwlOIuhneXMwmh+dJFJdJA8Dam34Jv6zYsZy9
n28uIbSrtQvNdOkclgt9+4WgFDQbFYI4jrQURN846A8Is+7C4ahQNSHxlMHSoLkY+4AJE/3MYWgU
hCanBA61G4MSaobRTlrc9AxHXEbdjZud2bFZ4uI6Hpo9E7cVGENjguAwtwOPEAQSb9yz1Gokm5qq
f3ZzRPGbX3QS4PE4/DhTJDLiOq9pb21q/CBigcWJU9o2sTkJzkYP4jQJuAe+h6aARRO36vI/js5k
OVYjCqJfRARTFbDteVBLrdasDSHpScxTAcXw9T54ZYcjbOu1GupW3syT2FWc6Mn1MdM9sFxvqdQQ
lRg/hOVUzQ68p93vs9y3gzV2ESnYxGLAom7Lb79iDhK6aLLBW0RWqvXWMU7jpzHJqYIktdeJfSSN
QWwZwpXzkgDkN58trlwGTGgvCYgr8P3cYD3Js7se4x8AJAbhUyYN9TM63QIvL8ZyzyAYPfUeEZFt
XVkkyWHRjP6dKa3EL6BQ6xwyg9DltJVjBWHWwwHIOr5bfKlMpPIPyjDrOyYH4Z+mwg7/RtGntFDl
TvIzxVZ9V1BXjZQC14Xf++zmIY2hGCgxAQW4fxR7VNYqkMU+MN5VLcKtDeWIcCsGtTgyDNgYXvKF
ZqA12myNMyls5KmIMGMRoainJ/6Z9xhgta23s4N3bhcjPdtrYvTtN6vX0dgwqjRi0xtx2z8g1GYx
u/OuBLtqDYLbZIsP6WJHfiHejZDYznHKUgQeV2kq3eE/9tl6DNP+Tg9k+jcTRpNyi8RUN+uIbN8N
FwS331TB5DNi4b7mk5jOCld+Czi29q6wmSmjoW2j6Y4TsykvWsV6BXgWRkI4k318oJ+g/TP7Kv02
2oRZeGgxTh5tIsXWQXBaP0/AKv8AE4XNtbSJxq5qu5jve4aYB9Wm4r6MahYQIS9T8DVDZTxGU10Z
d0Xb5F8xXfC/bhdR+dXU2GERBmqKGGj8dDcQ+yUmPN1SIRkoA46aNp3vxS7I42ok6b1khfgPkpH1
gyu9vPrRhB0tJd63x98Ep9aMHDrDWFHBflO0i5D2SxaUVuDJnsWZkzGvuZbFMEvu03mjqqVL14zO
7mPegDTfZqXEo1YbLstMVQP1eoKWadcbhb3wuza5l1M9YdavFjVj3po6jKTdKb9lfZMqVKDFZRbc
SF7TzyWsNCIcTkIV7kiCm454sDa9jTfFMYtU8gddXQRfYZMoNBRISrMzMdI1/IQNy5ldUkt5L43W
fYGKecuq6Rn04jVP0vFqjBN1DWq07nCTQfdRcfRAQna6V3ylEmDWY3bMsd4epa0xWeBPjo+tbuWO
UyY7YL9unuj0mW7s7+ctNzyKKUfP+MSyaJ6p5eX9DO9mW7e0dKWgpnaW305vkeyeh9IdcCqk6dqJ
He88Eha6yLLF6Zz5xqn0R3NjtuJj5ouyDUX31ICo2ZSg9nAj0GWHd6dkHYvyyAa2ITYTeLF+J5rw
xore/8kJNz0aHWwC5vvkEOOdpOk5Dz5rCRwpsjSrshrxdhVWec5btW93U+DKTwFG6c2Iy4VX1dvF
tbQ88+IMcbjGwPUZ+tTRAIj0akyqNcwHpJDmjoDT88yJv+rIA8DTMtSGeEZKj+GY/FQmPLlp6o1T
FkQgwlOYDGaupit2QfowlEGHkO+rM87r4pxlffpd1xG4j7RID4oWwAdD9/Ob5KHccI31yASJ+ZMr
+3Tk/CTMEAMafRsTsooo+eLXq83uDEVpwVuq8Cdlkt9E/qzOQeM3dzb5IyLybXnAttW/9pjCWOW2
zUPQeNyuFXxIw/S6Z0U5HOAMMibAdCb+XOV3GnvBulOF/WJik1z7QtpHqNvOwdWd8xqmkfztSbXt
lU0fEKYD62pbbfYiRNq8O8Lnfm9X5I1t1ta1MvInmsGa/dyYRBjIRW8NICiybtK9VdS/1K2UW8AR
iHg5ksRZa0jgYYUXWmjHRe3FtLUPISUQeHFbCnkoNNpPOXZYRhXcYA7Gs43OMuuSNzp5hQKUY49m
cMRF0u96S3YHIcvhAsQVim8vEQBoH0JIDFAXyfPhV0M2OcI7mLC6pIPPUmf0V4zLwZWTRRaQrCfv
fnD9p54sySWLSb/yVm6Ho20a+RcO3BuJkfrD6UneBHGPMbYajzQyha9VFuwMRLQPwXXoPLWFva+w
QBApRa0lMdce+AJdyQe/Jy2Hs5Ub/R/BP1Kq3Blzd2yvvOM+vHJO3jLhDhtwtEhRNtSnklJFuMwt
6joa1+uYwKqPS/I+TP9ib7sN7wWYguRTndZz1iF9SbcccJQGnVFsrSrID8CCmyttY2Q/i8E7zqSB
drnVHYnXmfhE6iDd0PPNpa1rxcuEC+SDX8VAx4LxVBPG+zAyrgzYJco7quDopXFx0YDt64kPlZQ7
H2o7dg8C+BqF3rAJWSuXyDbRMP8UVjxh9u/0brYaglND/2YZJj5x+mMl+9cIFkI49OiUXAQ43oZk
epKUgVN6a0RvUjXheqKk7znTMRWgs2i8b7gnw0PmsHdclWomlEAKDkUeZ6j9HbWt2EgITtZK1F0K
3z9y6s+5Lh7jWgASaOVdA14Uc01BJwb/jYyUWGOuqWTt3tK41E/8TuSK89rbW+TcEZiF/me6ZvDu
DVgf4xG+fdOIwt3OEfb9CG4YpF9sMptyjqxnZ2qIbQibWKddUnRK9fXNSit81ynUuBnrppe+cAep
975djJt8zqHhYS2vjzICUZ7X+BPcCgVW4ltowGE+5MJkAdpW84c50vwxhljwWQ/aZxay3dYd6CG0
bCwWHnz1YxMG74MA499xe7olkZ/8IXrimKgT7v9mVqU7L5HehkwB6Q5mwhDNte6+bQ/RmomXRhuU
eTp7Gg+4X+VgLmoZVIkDWERDaRTC9lDPEHub5uTHOG0yGXD3Q/leqzBoDtFQ/H8hJYXBnegt6U39
TrCP2Z2FVXXibRx/5pG0z0rpX1PjR4CI9pm4lnNubMqwB6oAdiGYubXV2RqmRxnds8Ii/OmwJd/g
zyLJn5vTzuy68p50CsCJTLFIaWMSolUqy4ZwNKs5gHrNV5em7iX1dfhgiTHFFGjEa7MXr8Bfo1cE
GJbOeNweDCNPPgakhcfRUmQHC6jwDfTJC0UDD/QUONdce9ZeTWNydQxLv9k59tsus7oFRLrAXY3a
Pzd+qvZBAKaXQdAh4QVE4p4oCVlf2es1Gk/1XLkm/tdsaLZVENprSE56h94mrwnPBNNyTPEhJm3y
crPX/mUh2C+MPYNzYzsTEh3X1qFBGNzYeRfe5twHzhDRh4czMbxoj0JhrtP0IWHtcr5IfRGkGceW
MdHteVuRxzzDVYFzgy9jfAWeVkUbGXDjXAmTVVsXOe7dNCX1hbwi23srsjczovu9EdXWHVzJ9jyO
fnMiPdG8eYoLpLS8ZosSPH2qKH4EC4l3NvKvAHE/TVfUOE8R61aFTShHxqV9CwFd7DoxtWfHrjl9
OAZ3UvbO0Zry2xIH3lJdBZM+sw12J92wnwI+kMHL+2ZdDxE3M1+0wUrj+XpICFCeNI6GJ0901kvX
KQkn3gRquA3Jd3arUnIBPstUyIPfluaR0d06jJNqaMbgen/kzmQydlT2h5yd8JiR7T81M1efgDXD
RoVSb3ssHBbGZKUep6roDmUyjm9k9MuD35Vg3PhgPZiCLESfxqaeL4FiiW6ORnxWQeU8p7bPT+u3
aYCsxC94QWj0D4bKjHVmxM9jAt2QogBQoBJCkrseTCohtIYqOxLRwujqR6zxXaRIYKxu/NW0YbWx
hjB812Z3DzBMPNrJQi4rvDA8O62MH/KqL17IqWF8zcGXBj2Ns6xs++qzTBFp2DaaP5lNnUrZVf1G
eU0OA7qi2cLowxslHmwU4Rx/U7TtfsFw2Q9cXMntQNi4s6xi2peQSbgoYoou0R57Z9NOFLed0pY9
1QLZ3yRh4sQb9keUNWLOxLJoVBPG69B2E7bQxbw18y7ahyNCKN+cdF2mljPhtORUCRvmAmeW1U8c
624vxs577Uad/GAIxlEBxGsjiI7/TaWFDYB3hlp1FATvE8956wbirKtgEsOwIV+e35BJMgjhwjSe
bLInH32pNZ4IYYQ7WYnwPhlkjLOba8KWOuPXuGs6SjKke8XRBGuMN3jGxDeW9AK4pC9SSjUI4rCh
eQ+pTnjmSor7zemiDX5Ef6cKYeyjwrL+gnQA7LEg1mH/x8zmoXh2KXQn9mM3TxiWFTzBcAJhQQd3
Uowd/b+08rA2zHsm10HdiMfMj+DTDG73k4eyl+f6mMAaYqKbPNoban9Dl2CIZzPqv4RTmLvKqctb
lcgg4QQx401kWSx+I5+CgyqsGA9UEsNhDuSRYuvgvkk79dVxFN0Nuee9ELrqN1PUsRTg4i3odHL4
IjRqzoIVYnK1DlGvv7KavnhWUeOdhZh8SEiU3NKYVsSN45jlR8pa9YccZbyj8pI1W2Z217YGvGBn
cfJT2w6+J6Nf6rJC94xBL72fg5GayslwX0vcrpuqK/pdFFjeYvir/TcMHeqF1WR4dJwifJ2a/r6q
5u7UpWD7S2puviMuzluyHbw2ptZexWAyFjSKBVzHp/fZyozuhBmy/fVa3e/498Jnwze5DjeCorke
mv4JqrLY2dz1yXN5050MrfFYRpzbQ8HaBgnS7u4T5qKautiFv6WLf8NU9vclzL6LEOTFsHfCUTdH
QoV5kf6w8eftnsTGQs7VzVc/UhuLoHcawWOtgDxHvyhZ2QPXgPpjGjVdNI22ypdZ26/E51AvWtoG
13XHsB3UXv8QwDfOlix4iTjkijdt4Kwjhu8NlCsIeVIz2qYOOWfLvohudq2b+7TpNEj6sSlWNK4N
j0AT9Y5H1KRqwfBPKOtBt/dQmjAz/J9ga+y5vY1+pE8dkJH2RC9if6BRprgoyJ8rOXDNWoHC7eCO
5aXBezeJPjLRU4FM9Eyu8mjMd8kQccNEEn4VrSqJzKbsaeGy3jJgnXtKxnxYUCaNo8RARuymkI40
AQtSIisb2Nz/bRNkNxxN8y1mVhJkTA5cyvEPFXEYHvAVBuONhpNe3mEhyjb0SIRPcDUsJn0YSRXg
/aWJTK1zMNI7JR1FEYS/VLD4KQ3Qlt3+A7uZPNCMJZJPPfl83UbuCTz/L62d8CMpp3tnHZJtcj6s
fO3OvtymgmMxQmZ+80GZUgk6RtVqMCSjboeRG1lpcGs0Bcs5jLKs92Ngtd8xh/r/uxP/E1egS2U6
uEheIf12JtZSHGejUQlqbcDSiv0MhY/MN3W2VewbH0OyRT+hgn6aNaGEgle4f5HoFYIMkvgdb53A
WAmeHDIqbXP0SNXLnRq9T0ClsOWryaFeCIjMwaFQj29UzNjGroE4XD2ZxgxMFbakBH/8Cy6lti5p
TVxiDfJHnWfacZ6GDhAECbP4HCRj8xsr1d7CoMwI4TbqI+GtdCI/qzcR1axPFH6kx4AY7x0r1G5v
SOahpBBYLyfXKLe+3SWH3FSq2AZurW6WIedXo4jkecoM4WPFwyuIuaHAj4eUIvmVtOYOMny86UaR
nBy7cLbGOHY3fKDmMUCJfs+a1N4Sn8tQtstW3Oep0WHlZDKT19oxmveERSUvLSSUOnQnAiRznRxG
zJYfbRRN39LO52vjd9nDVM+CdwJNFn5jWg9WK2mG1kX55lKguulC9x9Eq5YmCiCmbdEaX8ZA3c3o
6OTgQQ9bbPrlRzva6PdLK0VYxBLpSsTfGcYPNgGlfZZUOK4G7SSk78mYQeiIPCBmACuuYYxjagUo
Uh4jLR0APmX6uCC3VjqmSEoOfLNTqwaoQbCqZda0c/9KYrp7JqCsLiV3PBo8s109YNztnQMgGGc/
43VANHKnC52T+mtuUwNaxIzanwaakAUO07JsGaUQGSOi5aNfHk0OMxL+QRg7l77GEmUi/mPczOWr
5tYUrACovRGDID9tkC/5CMNa35NQHh7nOOqOJUdbSf6VmhBXkiN3oGfg6QXkwNJl8Lc0Msy7vpD5
PgnC4QVsSnem5rq4WUvjCPANF5Mry102iaCj0NRaK7gZAncHpGZ4XSm5gJsoyCdTKsPNm4C1Trsd
Jafik0FqGHdl39EOiAPZOksc3tbONli3QzRglFYs8vZ9DReZM9t9R6pNiTwnegAC6k/UTLi2fzcN
owc6Y0wE6nub9D8gMywba5iM+dzx4m1VleDiCUZJ5cWSGtm5uKTeyoVv/4jgbMktQDj7hN+MHRAy
dCEo+hPCDLYJI9Izu0aUp67w2P4lKfVs38QUh0cU8MjaxdXQ1OsB98l4duIWFy8ldVF6xXlj05nE
/ebHkZbprIucRcoFl39bgRqO0w+USDxP1I/G84qADxZmKxtFsS5qPgwEN5lfdaIIWUxp4RBTywYI
iAjjmO55jnEiUyqEMzngctjNo3HR+QKUwReLwUxxstG85GVPWeAujdhWUrCbyXQa08IT42MoAhU9
DriRblCTMEjEmUH4GSLLFlYgQ7/nOOWhxtrBhJKXfos/z1Ks9wLASMfCsBZiphfMv0QVSAr5czec
lJ6t+QS9sn4GvQwCTrGsBpdQLZNY6lmhfwXryuaX3BSnpRtDFwJLlhn8tsVAYjLgdoX2VZJePNtE
W3kYkq6gtMiPuvygwYABvB/BgJH5rAG9wWQ394NsiaSkZfY+YFJlLCQmJ1e4kGmB01UdnOdE8VtJ
THsGywfpdw17z0Y6Y3uPZ5YrsFcE7Dy1G8P2aAxoFttx8s3frDUoPyEdZZ4TIADcNasaHCV/SLI1
bTJZEPEKIU7D0HvePdmcmue+tqhONg3POE+WLsKtLa2y2ChgKPW5sALvQAmb2RyHLId7542J9bXw
TJl+tar+HDF4u0JSfrFK2S88s3ptZ8pn4CTsGkrThnNime6fqXuuLnns1xewD+4DrSzeW8TLnCss
OuhzG3JJ2lqYjSnyBU+2F0UFvibgdIXVaXyANzWPEGk1QqtdVP4O06Xlb72CheoG2QtHBs1G+6HJ
hycbvfXH6LIXioEBtkQBWirpdTIMLqwUPX0BEz5husWFHWb2hK22GZ9gq/hnrjQMHhFX8zfs8lQ2
UIiKqgZYPsz0NgC/ucpt542bIwKDLow9k3bwmqjxb3LSZEdbCpc92aOtu0VwaDDWM0oQbED97uJH
fBeUreJAiH+dHl8HDwOoavk98bp+A+N0EgRHVyPl2pUzXOlwWJeCTDg4uCuxyJu/BBQDhkiStm+y
FXgXx0HRYg4Jd1vgs9pYvSSoB+WQgsXI3uGgItYq6/Rgt22OJcTv9zY1iIAoZXNPisW71h0S/Dqk
hwtYwTTsSJa8Y3AcLujW5jmNau9oCt96d7suPEHGo9PKN4LqY66b4JLpxSsVus95j5W9N4Pk38TF
fm+SqiZJC1ykwmCTByykXb2yM//OH+3xYsEYXOeVKWGFklnD0xA/NyzMxMrt8IdCPbwhL1uvCIL+
Bb2u+olCS1/9ahlSwgugIZCVODj8s5db9QMTgK+WUWo+dIs3P2MqHW3Lf4zhvQKGgpRQWB7WFVUX
BOlnFz5FDt4KLPRb4au/gL36DpRN+DkBTvoNad/mZqzdqwBjuMvCelw5vnFgG4bsXfgc2CZxnLte
WoTMZMvBk5TVS2SIx54R82hBU9kpmiHvwThkrFN5RbHnOkQZOZI2CI1dacf1KkWwVpsRjPyl1KI4
c5lFg/Nv7AgTvBWNPMMFDom/xmbMXDg8WXM+uStfQSzOB6pLS944WxRldg449fYYTLgusrtC7+hx
JE7iQ5GDWHW98+qzW9qy1ilWBNYfvDoI743RvqTE5FY9KesdaCQ+qjbvNtPs6d00BvUGJbjczgbk
0F609TfQvm6HnbXbta77Fk8EIKlhXzPHg5IEWMwEy2IhMD3/Dm+pPAmN/VhZlGapEL+dVuScbR08
5xGUOIqDYcDI75nAIxhHXTpnDyP1sYxj+cZK/CxmjOKWShI6kQWaam99TJP+ZzfZpYV60DbadpBQ
zebshEW6dzx5xK3qbqQvKjSdMD5gTc63kYpRESsx7apO2Vckf/8skukMRg+tORyeQei4zELzVsfu
dMZn+RlbvUfQRoHDxq28w/P0BfaRBVtEgyQ2TgAR1Hot9sKIKOhsR8O1N9FSckreeUuYJ/o3cPWM
tbdRo2uRqnMmt1l5cdl8WHiOd0NTwQNuBlzDZ4o5PbnWHmcDTwYYVstajT4WXhY8Yg8FyX5sFm8D
4yvj7JS721aDmhgWMh6vJ1zUqpL3Dd5P/OhWvDFpwEVWo5mcaXVjkXvGDW93B+JhWNMGS69inf8W
Dl+fzp+Nm2IKPPmmag/gW4a18pPqLnS6l4Dd41OkHKSmFIujpmm0DZ197Tnjt2UKrhOuf+ehgHEH
AxIE1ELtoKyB0SKed4BzlN23cGL2dWd8a3DFK4q0OkzCZC18KVu6MXgVHbxEed8UCuISyfKhonye
oKup2T/lgaXvMZBdiCjTLC5Mtjj+VFZbx53CY+4Z3HaZnJNTXPbIGyAB9oNnWqwwCDEUYP9hRaYN
jbV0E7gkaynLTi0KDg35QY676zCm5QKChmf1XMaxY66geXVERq3kvoExtAMl1WyaoE5eYsv4Bs/e
Dyc/MYBlkof+w25sApCBVL3H81/hm06o9TbKUexmRV0twukwHpmrOQcrpz/DrzEOqdfXV9pX0g8u
9PijgPjzWaK3JfVUXSl/8O5sR++C6cetEheNSJGIXZBioCdm0oYVwUQpbXnUAbpFavbZ1c8dsQp8
27hx3GBcGb4ajDfpfkQg/HCdTv7TvY93xoqmaa3TqLWPrH+51icffeuGD5JT6YyuuMNM4F9IOdwJ
x6NdNS3dqN+wM3grNUZ8TliAVB3XhISWn2LMsWFXPaFRvvssyf4lrYejPGiyDX8TnMx4rqezNZfR
W2LQVO2HtrdGoPNpApJfkzP9NoPWj01McbkLfgTJIP82/RDfRzzf+XQWPDQ1Xi8zKu6aolFsRe0M
83JmbgsKetYzzo98JYRf76ah919YC5PmyHuulD2dJfvUVpxKjRfc+cuSvU9QH+lTAsMRRaZ1rkfF
AViL4pn9Ci2zPNaja1aQOuLshesVLyQ2boTXeP27FXJAKtgxARqVhffADv8hWsZGgHD5JZv75uSU
nb3DlF89UcYdUm1NEdPGNqlrlxGRyoJx7RM/Ff3kffeiDExxRelL2vwqCEm1xyxlsmVugoUvwvb5
Nlr6ZPbjm99Eu6DDYlUSrplHZ4S0XtZsoe3iX+RMdU2bhwFjxWMkRMW+dEnqvWYzVS3jlD6YQnJk
NUqcyiHc5Sr7bo0cqA1c/wB4oJz4ZZIrI9gU/WuNuT+T6IG0NPC+huSi790gcJDpE7Wf4m75Gdro
QdrxcvhJR9wZftTuIytpnzlKp605VKA/3KLL3z0p5Y85WukP/jIYKnFSbWmlq/5CL7wmCWGYbd93
760zP2iZIi6MbLHWHVUA8Szbm7Trfd9BKvHUd4QXec2qKiUwNZqHQZT6juXYUhm9IFwy1jVDrLcC
K+OaI+SbCe4EhHQ8VjMvGpcg9tFWE5mRsYuSVauoXet1XWyRYMu96E1/a7T9su+oX9gCPUmVhSRC
ovacmWX20s7sYXpPU9mJSqrZHFbZS+XwXvWMiHArrN9D7wd7AOy/aN0z8Op2m0MZOycZ/soEnPeR
x8S9VEa8HyfSX4NThummRQTfqNKGYZ30g8EamL2GqF8UXpwVe3NAKhZD72gWYDkFTT2Zu7Sn57O4
J1M3mFyb4UCH7UdQ6wPgjYLtSlEBlwmuWUocywtxYBDmoYnLm5IjXXnpmfEr2o+YJu50+Y6VBxt2
/2xQTibhidSkjrAooKLP0Ez2kVf5DN5lq+lmgylqwNjb9wN2w3LIDmbbWLvGc4tHTUJwWyWLVpgW
dD61OcNwIR8iNz1YmrQPOZL2C/9+s3dcY9rR78fwbXvQ+fq+vug5vvnwaBhJYDgXEJzrRQa3LVF9
k0pOftqsfeIBsujpzMfn0sXwzpZV/HBNp5PBIUh9y+pcXWzSh/SKIh3bfv+phCDsstJWcosHGxe1
DKJF3WSIykBswtNGqJFJfRd0+gEP4WNtYXqe6ClcQSn5DnRZnQHPVNtuipkW9dIznrE4Piujbo6d
TILNGFFI7JXMbUn0PRWKw9Ed3R1GjefYKh/qWnGUIo2OYDci7zAwDt16tpnkhEZcyOyh8iHx9632
jKeYaA7iLXtqG4Pu8uxbr84CpEsDxhwsmvnBEPHjzHoHJ05WbSK8049G2F3zDK4uQ4W5Rasxt7Xf
pP9MfAS8ZnhwOxFk+xEBa8sbRMFowqK0pdhS0Dlv9I9J32uKfUhtrDD9phFOoqWmL5HJey3IrFDa
tdR4N+doYpVJ8H+n+Tnr2vV2BEq46UWAd7kAg9veqMQtDyqNYTaFUGWk/xe28Z2LlxrWKfuZzP/i
OiCPM7yRvT044uLxat8bKZnfke9FGXI4wiyxtnh2udIilnbDrg794dkXUbVJhJ8+03ZwatjmXByv
cX7J1bCq69Pw3SGcu8D1oL7Vvb9lp/Ya+WZPrpZLkU/2Zhpx61QzinowTAPrL9zAG3MZOjZGyNRK
FJ/y7CiITkCH7wPDHVDZob9kDuUIp5kk9CWHmH/yZmCJfHNr7zMovPamDOe+hl/Aigtp/ojjH39i
HHTJOfZh8NsMHCs87enDnLE36Xt6BFKejpdQFcl6rK32fWZFh/xB5TYcmuSU9FEkj4XApVqhhzDL
o4kBjAbNB62H66adx86eZFW+4Vmr9qANFIkWSH4u5XIAmT3MysyddCSBHeVDGUfjAWodn4zIjXem
UPD3RMfW2CTvF04km1i7ONV4IkmXTByNZ9sbiyd3jLoX3Yjmvsoic9fG8/Bswf9Hv0MuOrUSnUIU
0znXVOhUdsFsSCPwH9jqgHFyWDJVHlVOG2yBIK+KKOnzHc1K9X1Tt86ub62vLChPwu+GH80d7kwA
0OLdS/hlZNvltH8xH3S+zwpX4itsGkgASTqH3Z4+h4HtahhesW/350hHMr3liDXubhCoQUdptbz2
a67MBDxRIVZx3bYWq5nKe21IT2xdCqKvXoIgbcwdTm8Mj6XLGZC1j57n/1h9EqNVKWefQ9DajnLC
k5zZgYDELMety9VrNzNI7Cuf56boPZhJIyGiiLYf/OvNsq8zR/A3pG4xrLvZ/E93SfM1Fd6/qWzl
Ptcq27L/jjN8hAXPMmrbYQYW85iKwvj06yqkNGpJrGMfJmLq2zTwwjduuJjm/Qqc7D9oveQrbU6b
hae2zujc3HNx6tZNR30MPzz8i3i513OXr05tFdWk6YmSuxGtbFioO3s9B+lRlAlmuUZpLLFTc8cr
E/oAbnGs2GY/vbW9XYEUIkXFy5Jiy/y5d1hVnrxhSLFtqJKvKTwrzIpdzE4QgYFGmIRPZIdhR3p7
WAHtMS+xCK0lBrI9zjXFWjMp1Cs9MER7oci44lTAOqiGew97Fjtfo9fxMo9hnNBEXqsEI57Z383Y
l0GtSE9s5yL8YNqeby45anNFLN0+IFHpYw9Q4ZnQsgdOBFPga+NpyPxYEYubqYdhn8UBlsuOf900
2+gP4mS/DSi/PBGC/yS5UR5mDOyLmY4O2GJpYjcm+KE7mClNuXW8yr0xvXfnbIQ1hvkKAS/QVvQQ
SiW3ScD3Eqs7Bo16QKu103eaYdpTrFngc8FVgEo91mHE6vuTCWGUZTo6JIt/1gtsymNsiBTw0Y/B
CvubDBlZWSf27RVwKQqyaGv0SbEgrqGYrNAcsj2LByfd5hbGDcz8sfViZ/o1nUpkyGmCakPQ38G0
J5q/Ni4Ae4IlRXW3t4M3PWQ06676GJsRz89mLHv/Hq+NvCicumCLwTI2LovfSdCixHnwL3F6axcW
U8wGbHiNbAd4K2Q52DHc4Y7NPPdYQOosRJXT3nCijX5eJbPOF76PZZ17M/YuLYPwgWiIQxsPLFIA
9ZTnNCC/MK8Np9FKyGmxDNrmVLHPTjWjIhzMhi1AGcTxofMb0tYJTG83b4ONQofBZsqb95PpCjN7
2LkvYWy/8akuCjje3FVkpHdz6M1vpQuxsGoHLG3KpkBzTsqrlZl66+sJP3Xa3GgeZWkfAnJeOi6s
vwj9A/rfss5B37MIxsOe4H+yLBgQzTmpwHhCYfF4+/LtmdTGV1h4arNiUkppKKPjLaCPrynP9I70
1FCGPoulNtumyyQawiekDGP0UVqw2W9Ixq4qJ2WKDAZ6omCDP9Sp9zfN/m9HkJ9ADSySzqDlCodS
jtuyczGBzhSybzvh2dydBN5PiITQN5O02tl+uThn5pL/4CxeyKBR3C49mXxwkDwS8qRRwSLEDp6c
gZ8ar5k9Bn3T4W2CAkJiYerGe87f5nEkmTkdiZw7RKn4y4THYOKtgQbYURLjXlPbOnU4Xw+IqsUh
TTtKQWxq+djgBRv2AxVrTgurrh2l5xF7xs0Pxk0MSXjvmQ7r79z8niNjrxtFb2UOV7EZcvSt2A4e
p4EmBW+kZiSf6qNf0z6FCcx4j9LKAfKozJCnSc6wAhvrs2z7uN7RJwooZIANWkrR7RlC1amYsXpR
hlk/+GqyDyoZFooD9XCBrYkROAE7njQ9s50Krmlg3AbHrjYu3Fv8sQYabj7YI5U/DTZ3NbQAYzo6
NP0FsDp91jStAdmnsv7cFfBVlkiE/1k5WkzbMZ3m4mxCOX/ykGqrE2YB9Aqt2qMuqgF8qfLDe93x
2D6w0K3y7VhlkB7iqeiHnZAzsdgNe7+yJXZT2OdRLS/vRjdPYzbeUtsUG7vR34SKxno9adyW6ENM
fvVM8yOYc0KxKoKyg0cqwsgmQA9sRm6GhyIJ+AWOpvg3dkF9CtHpsDUi/Sk/fzEMkofRhI5uYgeL
gaWvFIH3iEjuyEZ7HCO0yRxzT2Zm2C3MHBrRf5SdyZLdOLqkX+VarZvWBEkQRFvfXpx5iPHEqNjQ
pFCIMwnOw9P3d3YlVZnK7iazrDJTZyJBwH/3z0PiwKg1jcjPwUKjq5zz8SbzcjhvQkX1OjdBwdM2
HW1njVmB+u15dF5Z1qsvdgHLm+FwOW2bRU1PaK3Dk7fAG0+JYR8EiuQpt+zXKxN7S6FEu41sRz9j
f+6I+sQj5nC3axlR2ubk23VwZDMB8iKb1Ba7OYKdQy3LA0SFOSeTXKfkoaPwRvJUyu4tdxDjmRnw
fIKl4mPdCkx3wGYxakYdGJhSzqkHNYzhrRALHOlOZe9zkfvfDfVBF2/J3Ve6XJkK1MUQrBxg0NxF
A2VBa4ZVERmRkObrAklAAzgAL2m85iXlD36r88rs+sHbolbQj7gQ1N3xFh22ZYMkBM0qHi4nX4XJ
JQG/djsGYMvQxGBnAYVMp10yTwRWilFm61kN7c+gYirfqhr5iZVqF/gcsiuuXatI5ngLbgLUe00e
7QC0ruYa5IhHUy2OZopk02QDLgordBLMG5uYyCEptLqrluwbPPFouxAnJhqn6lPsN3dFuzxXwKmc
gZERGCYKaayl+eoi1EOtKrzY/gjf2/cU88Uit1a+X9QgIWLZX1/rOSyT/LPACrLVdV/jw0r0QojV
ynZ9E3oHG6Izns28elv8dO8lxYMfJ78yn0WAAD5p7C4lnMAYgueXGetrEYZUlIInVrqOYihJaQ9o
N4IAui1bBDQCfm3xOnR+xqwM4DY6LAtsg5dpZ3HsP9qDm90uA2n7FvUZ5YZBkQn1ocVCdsg4JSgS
bvNTT7/7A0XJFRfNjArc18Mu0Z08I99wdFZFv69IM99EIIW+EpgC4IPBPCEna44fuVPdq3nWB6bS
Dg4sQujLVKtdq4IvRcX3mdofthww1fcsOTBZZcqXwG28UxN7BBytCykwv3o3TBICikcXCme6Qa5l
04tDFTgvQk95RaYlr79N2HPI78KOind5opxHnOWP1Da4p/aKSwid4C4wlrzDI8g0k8EyzbQiA1Mf
h48xU8oNVZaO2uCk7+j+6F29hf44v9R9J35EPiZgJyAf1aeVuDe9YH9Tw3G2D6Vu/I1squK+0Om0
cUk2XUAYSr2b+cflqnXdATI2JqczQ07z6kpVN7thiMenbMiduyUNuVzdJD2QjMxP7AWZkPgOAXFw
lde5OptbRkc0Oo8WngS/zrvhMippvndN5H1jH9Odsmi29mYQ6VnHXeejd1jeHqyW+ETEj7/sWWB4
RyTP57a8VVN+O3rDfcUgiSi9JjI+5kl+Wco+29HgcW1XIfS01qPvQt+1qKumnupYcOLlL14JaJru
aKYKVHFU9VeSgANyGpZ1hFgeeMTlmRKWyDmrpSzBwo7i0tQTfwj3LH3t+btI23o3clpJ17ZNu730
VLgbp5LiMDo7YHNougyZfB7jGvon6lW1zLCMGEgfyklEIZGOzrWOFqs5GbCqHi+tU1sTGowIb+q6
dPpD2vFbPC2AiwBxZj4nYw/ENBU91GQOsDY2tI3iUAkVE3cPmsxegovcizbEtrtI1oV6hFgmqSFD
FR9IhtIT7IvPmKnlPYAE6r0NX8WvWC35sc9HZTHbYbkrbRpBtiNJuPsAF9kZPpXecQXmD3Mhfw6k
/rahgH4cS8CFpAqa1cjdlo6Ep2d/oEMd/ET+pSVhMjIjjOE7NKRfqYkQxDuRj/tWWgdHFjnxvfLR
5WyBE55IA4IOFQ2RifG8AAdjJCAYggjfcvauqflSSE49AVcns0tLEOqomYBPMdjcYdkDpDGVOLz9
wZ9uF/K6aEG1DBFwkfwwJaKYuoGGjVX61SGqGB/gm3b18iy7Nva3TaPaj8HYRU47QzEnm3DCBLsm
EcdNhzmiH16BKWG28arevlH0Zp90mln6if41f6tEDYC1BJ+ypSHa+SUIAz/6XhQOqwnr0mbAWPAe
t1D2Vlnsubd1OHd0rWH63qU6WcI9DveyQQMqhmvLIFP6bOrQTyan7ZInDoCTuwWEiZxd1kGxaa0p
fZexk+1cThH+B+fxsT9agxnTnWe3lI/C08Kh5rNqn505qR+rBjwVCK5QfUC8V8VDjIDpPbXSY64E
5KGKHwceBtVWh9qU9+C1Jcc+mqN7cxoIf067QaaWvIpo8U2bUN5oxiR1n5hrEm1x7ShoV5BQaB1c
cw6JdklIYBmZhupohDGHSmiz5DfkRF3qq0srYI8/yXkYETOo9GVShYBxLDyVoXjgisTeWw1QtBJa
mAPjDUSyc85gK2WWqTnPviPypwl0i7XvEjXa4UoMdYUegkuLZqzle1PQR3f2gBd9J6Lq7PJSRss9
vsu02TZhG80vbNUI8KOzJ+Vn4LXykU1fofa5F4REG3sEpLaQ7Z2V25mg2z0b/XdyzZW5d42Qy55x
AO6W1SLQBtdzDGvFrBCbeliHGbDP0AoJgyWOxxOvovfLrK3Jyyduvw6pmuOWzd4Lw66mz7xyj0QV
5XfPSykyx8YmNzwiaHoNU9HfJQwS85sIQC1OGoxhxyVtCu9OVAB4b2lHKC8c/jJ54AA0suxmE7nh
UAAWXcUx732VBXCrIMf00B5HHhczcgJPS62LnLvVcygW6FVlxIZVJ3lne+hSomib4mVusr5+A2mn
Un5B7PFgCYZ9E6YM3mvqZsMTrWG2OBZxF003DNpnScMvx601OP34rSqaSm3GsCfCMvDF3xSJ9MYT
nrOyhR3nBgcsYK3zSryXFlOPstC9z974M6WT45VhSC0/k8lLbkbZsUOVzFC3wFuyEwyb7j4fRXmw
r2GSyqZ/amUZJHYEDf9q7QeS84qillE9Waoo/KjYsY6PPu5j1jD6pN3C8ihvqdryetwtejJMfhsm
46+JwHO1KWWs6h0GnKn7kVuDjn6k9JqPJ9sZnewm71R/HHwUU7qDmvyaRR8bPMlWFJ4MjiP7gjV7
uhBIBP/XtAON2H6xgLGn+ibm9HOHecnB/pawXExugv1rkV6f3JRk4NI7u3BobIxmJz25WMYNdJrY
Y0rGWXnIERBpbTiUdorRV9RRhkvGjS7RoOkikHlD3r4vcnohu3S+sTBxdwycZfJmLSVKu1fSh3xf
u6GFAdYFouXT761u02kJ3voe7/DKmqiJD5HgX2tj5KacQvsSVKY8ysTvvkeO9hV8E0cKzJXkws56
gSubJBBtod7NQ9nT4YrigV6cVskeUYxCvnGI7HjvuAQcWNiJG7Di0OXSNSGebfzM1YfrR73LTiEd
CP1NzOqPJrLHTyqh+vclQ9GMibzl/bSFFY4e2kRwb662CxGaY9jWDpauvF1whNu1XZ1SsBwgVbOo
R2yj2qWYGLtAkQYZRFTeXZzlh+hlN77SNxG1u3Sq0qvNI05o7ainJEj3zWh7tw1H8eXiCmxwGYQj
Va7I3Uhy/zTxUGY0mPohnmlfwEdGTd9K9BZdP2WJCLQdmNWiwaLtd+fW6noPQTNSwZ0Nhz8ELJE4
3yoOM7AV4dmJfUyX1qlG057wmDrWC1A1WATUc/QBhNcrQTleN4JxNce41gEbewoyTPo1ElJKhXae
RtgK7LC61lmLEg6eCyUYmwKP7qlr6ueshq8grwbfV9M3rv41EA7u78mbVhDk5UDYxWK4iRXmTsyt
jZxZ2SqXp4D21l0V4ppcNz30qptk7J2BFgW3jI8mYIdw6Jnzb3Esdi9ukwBGM1HF4fVqtDkqD2ID
jl0AP1RXqU+2/+2WtjdMRRE4zQftMLo8G4F179L5V4dhN1cOJNKG0SbePrp/7nqRB2SuExLg9GNR
LkVrwFQ4bkX6btC4l/OyPg7iagy0r06aXWp0/ItODBHcIVf6xR12Sw8XqBZBTRhYoLwjRaZSEeZK
Rx49KrY7sXOZeap7V0cxkxXGFRt3ga66YZOazTdTxwP2wa4aVC+MRvVZFWP1Sr5jYqtUWu1bbjv1
NksKI97ZtxXHhN0Jk2cZ+UBfMGu3L4ZoeczgxfU3dsNEcu9EIRQuPw6OadGEPxVwfjT03pwBY4cn
aprHG5WIAlIO78Cjw7h1G+ydHbGPlPkebFCJnaDlIMawi78BxXPjHF6AGrDHc3SMd5jp22njxRIw
IB4qD/uY6zGAJa0YbyNBUPhcFjq+dlx0/RKcfc+BwTX2ZFc6rgXCb5Xs830LfYAhUansl6C8opqB
YCEtOktSbDOmlMVa1zOAfBKXnONyVpV1OtQqp5+ucdcxe+fXpFf6no/JXA/nbn+1mc7xvWK45ayc
3u3iPRvvFhMxNRvyvsGne7QCBrMEzSc8h0BO8bpFtbQZWbjzqys8/9WJB/GY9Rlj8/HaQXAbNG7T
3dq0m5S3HRJM+Fkw4WPlcBTrKTw6qqwOHDFRHNGa6GWKVJJbyUYTo4xyHhNcvwdrTFweOZhSnqOp
UDdKdaOVrqirsfLb2ebMA50qBgU/se6bVVtY6p2dqbAebZsx6bsNUXSP1Sl/7QnUjZ+YciGf8Tx3
43fVsT3Z42M346VM55jCl0nh5fFnM28aQ/0HPbfKI6OjqkcXNO1Mspqz68anM4efrSJecV6KdMD/
daW0vvVWk245FJsL10Q43JDUc55pG6Fz3ObQcEyYripm2jJ6JzbVzRsccppbi588PIdwJElymnoL
BqSnCmm01Nptp9JjyuTI2L+TAwekExjGQi4rcCozfqg6Sq4ACZfs/wvCRoRd20WPn0NNANaOi5++
CPhjHUyQW+ZZo4vniy30IZwdfQR23zHi5zbZ2nNfR2d34jy9zvDZF/dp7cN+QMpi75uPtQ/usHMY
4zl2BuejUn5r4fCSUpGpCxwyuKrFkwv9Uvtbmhv86UODJ72zBL+es0E5Hl/7srPcckPXVfsOHZuW
8NqwEXHJVLTnqKvVCYEgTtc4Ia5ige9xwXmp15BIFDAng5UIPCc5Ss8X+limicrWjsUTY4UGix0x
Vv64Jd613CABL+9RK+xm38+1j/TSzNT/9AvlVWTTxjXmPe+mBJgH50/GZbrJaApdCPCGrfWK2zM8
BqpRLIZgq9xL5ZT19JiQ96zSdQ6diJxYVkeB3IlOmOaxiOeR0QUkVEIEEgsqF0E9gCFxhyN67HCD
IcuhJHmGLWJJeaPgv+gNVmUJoSKtWvFRA5P3N33DrnmdwiaZsauIROcgqFQ5noS+zqiq2JGm3lTQ
RTTHaDXKud+kI9ck0y+apnN6t7kdOH/tCAVGm2jq5Y+U1P1twFV6oIpbdVT5LdV08SwbPbgeQ9Dn
HQkUEMJ56hGvbxDkfVdPzUbOcOXypsZTi6t6/MGQKI4/A0PD8C0p6ZzgqUMf4M5ByAxxYaZt1j3G
Xs8w3e2CMt/D/hHygkYOr35UbrmP69BCE6jDgmgcpXVmICx/8G3Spdu0SqszBoJ8O9S2OkQTttNN
UaE/9ZOEOaXKWF2ZkxFf89LcUj3MXjqSY9tuMda5O6T0Ec8Vk8AaLk7aF8/dFGTZTWYHY4XBfbF/
6rgWPxFqIPpWlqsF/znwwY+aG0ZulgaQTTR1AMJXiV8wWu5y74Ukp7chMtGDEyuts03gmU0d2mBl
bUweiBImXJ5DAglBLuDjccrw+zK143aA0tF74MiiBXJnV1rOqY48+5pTZL7dE0d78XPL+N/tNm5u
MYQvQJdMtceeQN8JY6TUxfcz9zsoYxPD/qpHt4EW6MV8H6nTb0EMNpxqTNvtZI1FHdUyGC/s4NLq
BXYbrgOesoMiO9ixqzFy5ilQD4EfrEsP7+ZcTfjKYfxH64q+TDzMxpqzR6qil2A/9GzVjm3nhfIQ
VJEwz/k1WYT0DkLm+zTME0zAEtJUenVOG3NaQJQRB1e203MmWKLkEVd44z0C0BrJg3lDwGFcxxas
GiqszTie4CrGDX18JdueZ9hxnKM2jn8FYVbaklvpJz2z1oWnY8uxxqTxQ9BRO7jqB7yEGRbrrCI3
ZzOCohyEEsp2a9TYfXn5dQ6eIs+cGhXAueFIStGV09UvVRLpfSKFW+8iR8QBRi7pPRdTq5+6Puue
RaPjrwmogv0hgTNc4e6B+IntcMRlnsnhgU17DJIknjAkZLIeeZDH4H0a/pRWVwinVhfFz1Y/W98Q
ieaLjlIvpFoigG8Ltg/y100IT+4x5LD+VdsasYi1wH8Gh03/UZ6N/Xyfg0K/NbrjwwNNcOlY9YYi
2nqm9hzaT2uo3b0fV822EARD157I57OVMl6kd1QMz1PcxN81Diyxw+MeFw+BsQmUhJpU1hbtmFXN
nthHRLiPn8FTWvI0e0E/se/JAXPDtZJVCeo7oxKFyQezOrvX+pasizFUudbUBBU+Utm5wIKbU6ZK
sSapk9gT256mjrNjGEADcKNVm1kez70tdsBweiAUpN9JguQvjKTHYdswvT6qwofqDxDosjiMXk4c
Sf3iFDH5/BHbzfAa2ENwS6LBmpEwgpn2awdIqI7E2H3QY1mP5rzUaEIVJiqeVXfJwOSPfmDLDN+o
tcGggolnYWQGZjAkcqltzGNgbhcEMpZ1COcBhhivsurzRF9utWYwzygo7tuRuSDVVBT4ysBvoA3j
z5vuBqGH+6Hu1J2TVMWTD8swvLemjEZaJxwmepKN6rTYlMK07PtCo6utA/UyBq5fJ4ekN/I19min
OzKkV+1zy+6F0HnuxGKjaY1RHKUN9NwVOcgRxIwFnF9QJngIGy/5IWNRv0ivAXCTDvZnnub6hA2m
/tUldneTJoF3NnkU5XtHD1QiacIRyHVjkfws5vaKbXWXaKBix/LvVMhw666Nw1hzNmRLfJ6l3Tg3
eJ7b+uAOfGIcW5CNdFwS0qqmIKmhITu+++ENnXUkZN+Or2TStI3szoEUiHtD6virCnj43xdegdbL
VGKp9E/ptV56m499isLkgPeiOoBHCka70J14vgie/ZuSwmCx0oDHDsOwJMMtxw7c1OTjOSJMaQrC
kOpSs1AVvLDTPPp+iid2nI2m2XweoktD0Kzf9rPIQIkvseveY3axeiypbPlPEyUZvMacEpYJ3WC8
G3g8PDpqme8pDPbNAw1D+beyjJBURx35EB8SkxBAu/52AGpxKpUkmTct8Rfr4jkAL8qDiKgKAe0+
N9o8Wp4Gg2ylEnDeamDNcaprEXAKfl7GGqSHCmWFK1WNnBJWDE5HC3qHkRNsL97vKYR0SmGDNH0x
vFlMBGN3LTtDPAw5KpmiA1ozuGjHXa6TX49a0xu7ZvXBwoggh4w0x68RUDlDurxamg1zdTLgSCmT
evEoQYMIjnUkvfF0q7oEXiDQGbPikaWbG8nI6c0Pwf9/dDAicpSSKuKQX8wUo6YwHcBGTF5FxhkA
PCdLKTP6QTrimOKtKJoObMs8xJF9yzGyw7qXk9ZkiO5WXkZGguAIVrnAWyzUeJKxzK3Qho7sdye+
vLbyD4UoSWpEzWRRgRfIo+urrAUfwq4EGizgE//pGjs2X6Byi300SrN3a47cX0peL5KeSo6j0g6T
ycEkxeeUuk7K4V4sm4Fyc7WhuZurcexrhNa4p3DtxzKSYD3kFcePu8RSprp3HKuvdw3WsGgthtLL
j1Y72T7xa6+Ut1mUYZikf4/gCS09h4nrHyymO/r2l4clP9+TZGPZTDnan/0xgqKbZHl9D7aaR3mY
mem2YmJg61XTRbX/nBO49J5ILxR5tML8ZG2xtmEjNJCsMPzp8Y1JICyGRNvY5FGMIrwcxnJuc7be
L4I9SPG4pGXy5KPYcnZDN/6kmoOtXeBFzaNom7Ta0K0QnEvu62/EHReYyeR3txzIEIuYZYopW0mO
HhMk9arwz0kV8Q+g3MMWpHUhANTZWo25Y7yWwD6NF7f2X32h5gNoAo+0bEktIWKeu+pVCuG3zOpj
65rMum85A2HhEK6c7ivWUyaijBSKZTO1KvJxvWj3OQEFiCMq0WV+SpidrzXG5N5sxiJ1mlvctEnx
rYxxz354vj/01BZiel/7YduN6yyxrfAhtggIMVn32CGQh60c/70C6aGsVQR/zHkjBMSQDFOXzo6Y
j8ytM3lAbZg1yO+aTriQSBJdx9T6sBr5e2tBvCg45SDe31oizMIvXaFbwSpjUQar+2H4Rf0Dt1XT
0VxQ2KK+dVu6j18HiQC+S3vHCEKYtlJbxlEk56JuXLakEGgbVsyhwL103qJughnyAXiKRd2WtKoo
xkAz0ofe5ug5zG8AWz6jd8X415iDsgkJiOSThHI5RFWEIFTWn9IAy9CRBW3xLxR41xFwFCts2TMb
5og5RX3ufb645dqEAksjG8a4DF5aVCpO6qZQ00/kc2ysnDxnXAvIjSZDhqQEaxq+XM0nXAsvQaPQ
U98+Z3lceusCNeh9Zi1mHGr5ccEObJ6eWzbXD/kyWNxZcf0GR8c71Eb0y00tB46lCbjXnQ92IXrx
hD0hZiwi839yxvAIrzHecp7yuA7eFioiomjnOAsQj4nVH+yHEhlcLC9Mn8uqisL7noz+jsoMgOlt
tjz1AvretZV5iPoXb8pFvNXDDDuVkrK67B557KQYnouirN6cOuL2JAUTf2OJCd7beVQILvlC+SzN
496DsKS2CSPUw4Cili8YJgrPe5w5H9jHjmqMjyrog+QNgxEEs0k2GZ3RQehehip0yAnVGUeiePTe
HarpT+SQydSyX5XRcwevK3ikjpTTFneO/j4P07DXriCkPJni3Iir5R6RNH9jAzsfkH9JUQau322p
ZwaVCNi/gwSGbWC+LeTcvBGUSKanLMjHuVlVg8O/eVVIER3Z2n52zLKvzn2fnisYNZCTekOwriwa
tV04MRN4iTgLrpdOu8lXCHDyZprpZjyJVFfM6rLON3unX9iAQuUz+zjpU4YyTQ3fxWHTSoyWqRfN
vZPvrcuxDe4ohGbLTQKEyW5WFcE3Rs7msfecAcKGLIZ22PL1W/ZNqdXYfBPwfayXkZC4tV5IfK0N
i7R3FEo08L8qZQ30MbhD/FOxP82PzQAvwqEPQ90gZg/NwSWgPGyAzBV4o3SbmftAByNpOE5alvyF
/iQJdluQFswlxzNdbYVS5BHBYkLIJl48Ml6VVh49uBZ0NzuZ6HrYWktbB5cobYiUsocJ14w4AX+A
7gJblZCZs7a8P2VuzWhX+I8DVmb6FKATViHH+k24yOBzYaREOTN3wUsEdgOfRQZ3mTyFRVUmu0In
X7dLMeoNZyLH/aFLArxr2MlMieH+2DObYbz5zJogGAAXIgmIXMCI7MntLGoqaqagcB99xpSjU2wl
mK6emZLiHACMC8+JE18ZtcruiKKg7Ea70SWkPQAwddcu07hnPPJ2tkvZnVwn5PYcfC8BzoK1ip26
3DGUDgmwUv56msaqfCm6pmHgkfZzhLPyiu3kdIujbxezQSXh2wNVAakX5R89K9h0H2Tayc4i7ZOu
3dmzUdabAbulvplew2XsIp47J6hbuPNqwf9GxEM+fYZwkLMxZvN870y9nS0rz8XG9WXbfsr3xsKi
ARLDZVtovqy7ABALP/G7AYC9vJEW8CNIOmkR908VPYFPzG6niAqFIPoFYLvPHus68MB741TY5xbf
Ibtihd+J+k6pP2h4EnQQuMn8fe5oNI7ziCkrsVB3FcwRHmxlRxwhGFBcuUlRlN6aPqq+8jDQCABC
8lfiBv7ODwa0puv4ez5h75bNW5NM4RcjvKD6PvKgoCYSXzfbIytsmucSNAPkeDTASyhrpIEMQBDP
DydYvmdWbAjFsbEj2EcLOZ01hkVH9thSb/3JHg/5YptzE49h94zZZ3IvV0hAs++cDmTBxvT1TJtI
H7KOeDGJ+Sfqior4iRGTw2vaGZlT16KtZk9Zhf9FMxEH0TToYkZLab+rdaDua2/Ijo7K6m0tUvuH
ItZHlh5nPnY0em3qG39xaKZCFsOgtXBL7sgp2DYmqmTZi6rkENRzbwSTayHveCGSCoITQA1bLo+N
hc1q4xVyfC+jYtL7jKrKGXZTqOlMcFPUiDVI9pLyQRYP8AxQ/ENnWt5LhmAYRUW5pDMxCJ7ta2ZS
/hV+yQ5jNTgyMM8M6ILlGBEAzTj0zAHINdbF+hDLoWF0NJtbxpFlQyRHlu5nH/vmJbB64QHumUe5
YLyx+A+7ch4e/LLpbzDxqAONORbZnczBcFGOoAhmrfRV8i9BvOpyWN7cziRArOxpfLPJQ0sUJuKh
9lBwCSd8r96BzVJEDWGpnxgw8R0XVpBaLGRaEu8sKT8nk1ukonqKtCmo2GOJwyrZV+yvQ9goJxyo
qIsRhOx8y3ZrwYehPeOuM1y45b7qmYJGeJA9+Oj4Cw+FP8mM+35o5DfclVXaoTakNbrAsmCcdA8e
cQNeIZ3tOHjEAZvcLm2RV4ANgsF6GJZgpMKs1r59P9Wis0+sZYQIOYU1Hw3dNw+ZbZnwVZneklfk
hNMc49BxdjVBjBOluvOd583MZK3Ev505WrXvg88Mdo0S5/xEZamSF9oYlpfaUuzaOAuqdRXwtT7S
h5i8tExx1vhgjfzJ7GExJ9oy9bno6dVZwzzVzKFSioiIEtNscAa5nz3wXCCaxJHAtbaJqjXT67Qg
17hrC7UQYRkTbtHpVIPMAwLsofzSdUcLKt3RwqfcARSqHtO1yNk9OBhdBhKUh6yzfZVuIu5PtrqF
7NVTOnKy3LT9MnK6d2frwQSzRc64uAraNwt28mg/piR1qFHScvgQYBez57mdsggEnd0iS8hRE5Mh
aIWaHMGamnbWQLumvXapMyisVe8Z5jB1QBcIMHvjhPNwIQwQLfUvZTf9QGxxMDMxSmJR3YRuWeFb
K+fNUMdlZz/By01p/A4tRvvtc+KCynvtgmqYbjHqWCb6qdlsp+GO+Rk3GJ7vCbv8PujxG9OwVhDp
veOst1DD4SlbRzkgC0AQB/pEiD7ImdPnHZp+sGz6yqk+kkZUwz71rJoBkqhdr9+nPMh64noTAaFy
rQosnO6BcVEcf4sHjxXrMNMWOpudKPHHye7XP/7rf/+///s5/Z/oq3qo8pkqo/8Cf/WACaRr//sf
Qvzjv1jWr//38ed//4NjCJRKqSC6sGvTEoWLf/75/ZLQ8ca//b/cLCo60lfme+h3db3h5DPuczsX
b77DeYK0HzltgvPUcLe2njm9NAGT+yljrpVgT/r7u1G/vxlHIXLTFaHJdPr6OkH9/c0wvZv9kef+
t0xg99gIz+h3Qaal2zpDMRd7ilSIA9dZzJbif/jKhPKldGzl+i7Uftf7/ZUdjxmQFVvjG3vFbN8U
M7UsPuY4pfzohnDkpwgBXP39NYX+/eO6AOfcQHho5jDgFHXuv78otimkJIXfmwKQsb0N3N4HHNl5
slgxj2X0tBq5bViaTSvFg3TInQLClzrn6ewqZCHDNHVDz2tlH3xk2hQRq+nZFFCpefUnWhRcZ1Nq
hqdR9GFwigoONjd//xB//GSurV2QwoHUnuPhtNLB75/B4QtaZDTYl1mJAXuSmT6g5w3b1rFBdbls
at5nx4mOf3/V65/6T1etKxxbULCCismFIoV3var/6aqtljaLZehXT6AeKbEwZVDcDBnJQmLES7dG
DlbMl+mYPcYB7Rz/4TKV/+bVXU95XK0Of7Od31+9xyvbtK1dPYXV2F2ywpVPUXu16cJH/A8vdb3i
//ygbiAdF2Oerz3vegn90wdtHddiIOBVT23HybLE+LEmTNTs+kxPu0bZwcvfv9g/f07heFyQ+A0D
yXXp2H/8nBJgTz0Rf7jQOkluIdbXMQs6BmC5pDwg+DM38tke//1V//UL5VUlAr4nHDbh0v79U6Jx
8EEZvl2qjC36arH8H3GLgs3UzFo+/8evxWWKMhZIAff0zzWGa7O2kdjCC6Nz94WNItwS4mjJVY0i
Tff3F/s3X6fnekIFjvAYtKo/rhSPELiPdH0tBrrG+aHXfZ+vaRxQQA75NQ7r1ErmiZi3f39d8a/X
jccLBz6/Iuuodq9v7J+uG2lhHnV0Hl5wX52M5Tb5rnFh8UZoLZRqtyDqk3Fpvhe+ePOuHT3rrO3o
GQghVjSstj7Bh5HznIb/8gCy5FnrwfsPN/G/eY8+B05UaB/R0bb/eI91bKKxBV5xmT2aSVZx4SPL
kZf2zmVL72OSV/Xb37+WPxdcrm7lsE5xnfGVsIT8/q3EnJaXILa8i8O9jTGQ/ECHKIA/2ofg7EKR
Oni+xfSe+Em3S6jEXf/9DfybC531UvA+ULeE7/5xoWeDICbSR+ri95NzzL0WJcnkIWbcof8PL/Xn
k5010rtaglhnMbSBy3B//7BROoV9UBj/AtBObwy52h32e86EjPP3ZWrOhp3fivyruxEihLJRVZgD
mqU4/P0z/+taLbXQkjdj88lt+cdTrqPMBR//JC/WqB14t1MgjibP30nTs9OvQLEOuT1vyMgm/+GV
//Xn5rEU8KJBwCOdr+H3b0AvY6Ol8bwLlg8moJac1GZCf9oFSyZvGErd53iNdmHvX80hgTn//YP/
648teTzxaBSCLQVui99fnidUQGagFRcnZScr0rGagD7Fy8ZN2uHH31/rX+8lXymbojrP4bZn1Pb7
a1ExTe9GG4QXGzvjzm719UAXyz0W6W5d2lO6//vrievN+duDSeGtdBWLDIlkG5TU7y9Y4LgYArtg
yhdZwpwpN0zdw8DEE2k4CWWz87vRPhbU3ACRmiNq7tTiu8eZUrvloQU5+aPCbO+uMLaqb53rWIZb
Pw0hqps4vdOx1Pd/f8d/fEO+j5+de0H5Nn91hf7jMhzauQcYK8qzs5T/n7Pz6o0b2bbwLyLAXORr
56YsOUn22C+Ex/Yw58xff7/SeVGzG03ozjFwHjyDalbYce215hN8YfWpUDJtRzMu/RKE6tr7u17P
UHWbI4G216Viu1hPBXKEAHpS0Z10UajNBwbXIRH14fmnYQG7uHO4/4Gv1uvNkfCF4JVUR8Dm5fD6
3YU97cFLFACYqgf6yO2LayrZ0TT1fGuH6niOjNn4RxnMBB24EThImbXJcaZzvVPJX/aWro8rTn1p
gP73ewQRAxcSXkN38fy0FD6VTodOCbxMnoVoetbGnyEu/fA/v6QFd67DUXL8qGl8zAHMQDIMM+pX
E4EixzNQO31Z2aBFrvP6g4AgOYaBOaSrsniQtOo04JItRxJkab+FEBqQgolOE5fTitWPyEcCIqYw
C5kRSo2TcbA6Rf0vLfUo3PWZSafx/i+6cUc04bqu5ai6I6/L5SNyVWUg6B9bwAB2enBjbfoKt9R0
pO5g/FU1Ckb311uYYrkB+APNtW2QzrqqL+5k0iF/01HmeKhgjIY2GBan4VFPbJrblQEm/+RUtT0+
1VS2n1HX7OuVK6pLq7C4osSxeH32XyMGW8TtTZeiGNOEzUM4ptO5RaIOYlB1/OZG9RPBvgmNVvhR
6tb+yWSvhvTXwC9VlMtthFNPSCVBLk5fZ9wIMFCQAmvOf0EPwVJgD/HGD+3o62QIcYqMFCRIRoUR
yOyv+5u4PDSHlJkDgwzSxL1QWr08tMaEy5CsPT2X/HTUbmwL8hoRfcT9ia2GXMGX++st3IjtOLbp
WoxGqzrNcPfVEr8J5UK9DgVc4MrZcdxeZciT4vNIn7EKmHXbpNmE8165lwvjzpJko7hsg+/UVM1e
vFyb2QRq/U7rma1angQVbyQ/JviKWrPZ2lY17uFaLFYux8Jbs6gjLPIAzdYtyeS4uJyo5U0ZcE/0
CBzh0DnMmE6zPtop7ZJTpZb1dIDwS1HOY6OVLQ17cA3buKPzs/LxxvUPcVUoR3R8qeUQNSwOOFeB
9tTMfHko+6jDB/psYfslA06e4bntrvnH7DSbsd6Ogt/OCCDpyeBZa8fpWfSR1Xxoabiq36jsWhRI
YBFWox+DIdVyAPPCuPkUA/JLvlQwcvg7lb6a+7sxId7ca0D2MTxhV6tfSkhbQzLYCqgchBaQ2AOL
bkMitHKKEIqOhlJTzw3UQAj7ZOZIz3SKC0XmoJEaeUOXdT36jRHo+i1zUkrwbAwQM7/EYOvTT4TW
0BGOwzh2+gb9CGi579/ZqzdCbu5ahgFVDemcbsstfnNndeB6yCEAUbKbnOZo4g/2hu4ibDj6XP6h
puKsHJq8HG8NC3efhpqqa/xxODlpeN4smDSMbiNFlnnqMLaf4cotv6KJGqyscuXS/rcMabXOo8DT
Lr6rhL0lBm+eeWA1kHGmaHiuTQOhFrM3UHsu9bOSwbGI/nfI2BNyJWmZNVsRTslKbLm05PwQUkoL
eIxG9cU1F75+TAz4LlEH8ALXHF7MKo0OObLUXo4QXw/BvKSAjIrSI9utVjbhxvPQqUrZVAoEecVy
qzWI+Yoy0pAMYbJwa+d59DGDxmg/yFs4MtNxBu4j0IlEfzilGvPp/tW6cdLkMwb3iojeNF5dzJuT
DrNGn6cMIGWQayBegYNmf5Qoi95/g3UwbSpuEgivai9ihX4oOoEQOSc9M5kIs+loPxqOP1mHIB6C
7yD5If+//2U3Hg0nKqBJJGaCN2ZxueImHMswC0OvMVHEMfvmgeFBEPUdwDJLRw7j/nK3LjP0y5oK
AJw/XOfLN1OrydTSDQu9wU5xo2NSY998jMc4JgdYHlBJSUsoNqa4/BD4dAcmp9U+qnX1+/4PuYoK
uMxUxyk5CVtWgJdhSW+OgAfqIPNgUNWRVh/F6HjM6YzJPyZapfOmQrLK+Dk2gPa2JE96tLMLisWb
2bGU4E8iRrX86Hc6bKswtdSzrWzobFjGrtbcQDc2BbFk7MXRPJRPM4ik/mOlCSb9XRWOo2ab+Z1r
nIrcrAHggKiFm/P+B155cJypQZWd0JNQ2DAXWT8kkehH6xRiHMDqfyVZ7LHte9hdwQ2h/Xd/sWXp
Bz/KbvLHAkJMUWWZeABqyJ0IJwFpXmrkhxBaod+MeMKSnTiTfcKoCbJR9Dfngw5soJLCXP1ziRpP
+oH/NP+qg4Xxt8JpokcEs7XygIav/jsmhtVWruCNG09ORsld8MJsKoCLGzgVKjO9TeRBhTkb4LSR
qjUD0bxYs+4Ujy1Njf/u784Nu2mzK2wLKaChL+/8aMc6pXYl8YbJ7XfIClkgYkXkxZixQ2nozYfG
CJA5LIP45f7KV5cAPXADGlXMNg6KpsvltzaphihTFXEPbVRmmeLRgwzgZxc9ZKC8H+8vdsNIEuBb
JF9M+BlUVi8XMyyGAbSyQkXPcMZzy3zlVpuS/4cTwk7RORKmbpNYLaL5AYGHPmLg2WvmhGomAGew
o6qmoOEJpxJECh2CQxM4OD/N9vc/8NY5Epqptoq9lMXqyw+cweW4rVnEHmJCKeU7vTi2UA7vQofl
s4ahVcajzG2gz8Px/srXsTEtB2mnubD4B23xmMGwG0PnJonXOmYhPoYK5Z89oijhVz3QaeqOKDUi
bVGM/vuvroylpL8ny2du5/KT69I0plrxY69E3mWfDKWymUCzfxjH2P47IkGHEkZQMNNCrbVc8flX
l1cWyinOqzQKKagZ8jjeOF2g40HkdLPu2QzRbQv+rc+z7kMFGKvZSnp1tb9kOHQjNdqAfCRP9HIp
C0xHTn1I95Bz1pnAQ9NJADnfBHYz7ieo92j5qtl7DRGbKlfFC4HvJ269XLROgetPqiG8FO6OB9Is
WKzQBNrkcxsdW3ofK/t57XtxCSQ6tkP9TLVxDZcL6iJDOyfJLFweowNMRiIeHsf/VTYyBKiXTJs8
yvj6Moe8PWTSg0lH/VCMcNa88zZL16QJag80CbhWi0tl2nFi+oFvek1bucemBdkJLUW+M2thbEDq
qs8582krX3/1eOWi+Cn5fljSXex25EOJOaq+4aVNbIeAd7sZsMxAvL5xCd09CA5hoxZWJk410NX3
RnasTquSSEMn/MEWX269qWo11j22YFyiEf+9FogHwP5RFE9gshI4MoKGWYP3bzP9HxsbSROP+tzl
mrOChGMW9ARzqIYxkFLFe18p3I8OYifHQFK9AYjN4pVbfePVujKSpNNl6hqnu1hVo8ExBK3pTWpm
qLBRNQ3EToFPMVYLwdHe/0Z5VS5SMLmv0EHyhHDmuJ/L1bJUdLGi5KZnlliGNhT5lqa9dojC6ZcB
maF3f7lbH0ceQLhI4IFDX9zcjkm2CPInA8KIKdu2eoROngqeJYedYCXluHVfZW3V0AmXiZQXgXml
VcNs0mDx0g6VCNXo3JMCW/chF7lxboG8v7SRpu0oXxbqysXRbn6mg3Ui5yLhXPYwaqgP4I8NXc+A
eD1zQDfPZbGFGWesNxVjJf7ejYCh7ZHaUNHWRbvXRCUicCeX+ldr2HD0+0zsb/hvYzgyodmb1MOc
wznxArrC11fgALcugYBHAetGjRUzfnkJ/Nb3gzpiGHh2ACH2gD9hyhDZKY9JaaYwUVb25yrQ4dJJ
5AQXjrTJFYscZgaEX1ZTALl41rZ/0HOsjwykZk/vv2uOrWqODUyRm7C42mbrjJWq1qbXFlX7FYGl
7KFtYXeKmtlcsY3X5031QjMoUhLCE+AsPghlAkuBlUIQoPbq1g9bfd9VJlzPUW+sGEJ5bS8frCyU
qEwdO5p9jXlJAqupmQYUQPcd4FYBNMhCj9pvAMT7g08EvgdJ7+8mo2Q+RoWU5f6mXjt6lhf0xoEd
gUp+vflvYgoDsiU4J3LXm0Jn/pCW5mNSQnRLic1HiR7YoR7CIHB/zeuXzJogiwR3lMjYWYSNkDGi
BzhJvgpKdV/UeYTGTAwG+owif7IKZJaboWcAu1B+31/4+p7K2ImbI5uREmd0+S4aZyirCjSQZ8eZ
bT6WZgNBOnTJVfLt/kK37o/M5mVSRRlhCaXoFauvJgN7EcIP4SHdXX6I7PClVtna+yvduj5soymr
thzgMs9MwlaNJj1wvDKsFRBsdosaZVTHD9owQBmX5FX/OUlF9mPo1PivhW/8fP8H3NpTGURQoLF1
koCFByB3LRUlm2wP5qj5ow89IEJG5PvvtzHka4SHDi+Fbs0SbNTHwlQEnAmeFcZxD7NpWznHhPLi
u60M6+A/geNRdKZJcnlHKN/OzlwKhC2Bmf4U5pw/MEpUk8Opf+7v3I1nQLDr2DrAP/mPvERvnp4w
QxP8tGt5Yzkpe1/VsgM17nHb9xXi2mDPiLFRXbZola6c2a2VCf0wObYwODz5929Wps8j4eHYHEbG
sx9QJsU7N2+Z8sCfQlkbi+wIrV+3A1O21ny68TKoTdL+oiEJ+GL5MoqoZ5407IQXujljWArdralN
k103ONHx/v5ee0HCLZchT4yNSkFl4S/CWOlf5y49ZodpY/lTNJwyk6IKdWK4VhSUAu8veMOW8lkO
DSL8Lv9bbqtSDqIsY8yLFsCl3FvnznLhNokMFBSHot4JaD/uL3nrGwVGRuOqcoss4/IkyRuGCl42
w3N7OLYDALQPps7sgioKE46ZxF0xN7eOD4gDZUqbHBT4zOV6MGLP6mRUhmeYOugCfhEkZDOCJIPz
fltNV5Zk16AidV3WiNpprEq1N7y5sNzvWh/2O8cai5XXfuslQPVhURTCpIhlj01vNEgAYV/xygr2
5MrNlG9oAeS7oC8At1uN3mxhYvwZCf+dkE0MC3UIQzgOOD8TpN8iRoO+PkGgj0BdA/ebbxiDtb81
hftd18BYmyNzEbVMy959XXTCQegyZZJg2NKYv334RSvCsk+ogVKwOrZBEuxMt/CfO0hJdhWzmdFK
ZHjjfuqwIVK5dzlIcEeXC8JOwAD3QJLZt42JvnXUn/Vc988IE9Fqt5qX+993hb6QuwrRKwklRMCg
/RbvQY3ryYrczvAg9Wm3VhBDcQPUcBcNA2MJI7HBpo8MCDd6U5Aq9PVjIYd8Bnq/UDuEzbCy4Tfc
s06BgSYRzovnuTjlEaHFqbAHw0PStqFr7qDtvgGTwoiqjS7kqR7c8tAwx3CqQGJ9cew4Pdzfkhsv
lpxTIlHgzQFQJ0/ozZGb/uz4UVfrSOEM/jGim+6NVd3sw6oIVj72hv0zNICrtBwdgC/6wnVCH2hA
UNrpXpw56gNDJjCidp39rYjn6O8k4umxNXp1xcrf2GFA4wAAyAik1V0Y3da1RC9Gy/RyFSJfGMXd
bkYXAg6XTVqhKLvpoRR8Clpob7Zws4sHYQ5ht/Ll8t0sgnj8KTgei34Yb3lxzFBPxpD2kQBNqC3+
iJrB/zz3oT6//zWBm7Eot8o2PSQzl2dZpAMMfIVmeJov6Lt08JkWZaMzmc9EnpHT6X3/3XGxviBV
OE1M1eV6KBQPiMfS/aoVLfszKqbtoR+vPBWMHqz4zhvXVDb6dZndE0ouQaGw9wVKbaamp1K53UL2
OiJc2cKfHOgh3OX3v+uGVSL4AIIjUxDA8/I437wJN4nn3ijxmhlA9We3J6vbMP+HypKBhgMyr67j
ryx54/u4nORYPEJ82vKaMhET484c3WN2S/1QF1ZJsa+Bvc+G3vT+1914EZQyLarT/2s9LG5JEyHq
5sc+Mk+axOhYMG8MmwBV8B2Tc4x4G/34QzEG+zDAaUCKOVlf7v+AG3aAGTmHZhuvAfTlwghPUSry
yC8ZrQyHWWE83pDQN0hvoN3QRw1+IpA7yZbBLKdaeSE3SrpYW0acAF2TFJHRXh4tM8xVUxVhShhk
iYkxQR+iOdVGfWlGOxvxLsWBny8Kk6dB1+Jt7yDl7cyh89dshb2/vw83rAKtVFJcUM5c7NfJkzfX
LBkVlaxaTR5mJdH+cjOybZnG1vuD+berLCupPUxEHez4yYOlxv5Od0cT2Q9YoVsnK74Jy/0yR2Xt
dVG+huO+dcw4FsFLosPFGMjlVps5QE6XofWHgZEw82GqoXF4dgNL+0rTMv3Zjio0gEJLxbgStN14
S7L5Q7mERB6urYWfiVtFtyGmjB+ggKhPTt7oxzjW0KwIojX//dpIWlh2x3mNdB3BeNAygGkH/s5A
6eJB1KmJmAqoVlR7oixD36Iru7Y8o97X+YcAmUh0fcccmPepqhg4npGOZqJoxZ1fmy5wk3R/ZM1e
x0wu3DlBTzL7U5Y9xMT9FRKh9RRtVWK+z1NpDR+7Nl+b8rnebYnaxlgyqCGh7AtzwlRUYKlKjCRt
OGbHPFWjfWVlzU7o5lqscn2jDMulPCPnsIBQu4uDRaK1RWWIsbbYrppfoRblMHnyRGH0yVtmzkM9
26mTC2vi/Yd64xMlkBAPDp6HyZmF0ejtsovRkfW9EUK6Gk9aZ49dFObFtkwSWvb3V7vOOajU0A7m
7moM1i5XM5hZRXYEdC3Ets5TChXa3i87tGIQ+YY9d+q6dquXEqdOudv/fX/x6/tDO08OI/C9gurC
wjYXTHaIAf1Jz4oyKnxpN21qq+yZsbfdTRpE1UoIcW0DZXZDp58SI97garLRyKCvQ5THa/2KIqqV
6scBFMv+/lddHyCu1aYwLONAhpcWr2IQOhS+aJh7E0H1p6Jx5ieFGXIvbXN3LaW5tRZuTaVsQ6mb
yP7S7IlIpCV4p8mDY0gCOzJoqGH/Zk45WSvO3liKxElC5nlMYL0W8VeMkn07wCfuTZ2IfqG1lX7K
YyXdKfMcr1zK20vBpkcnENzp0s6hyFGqkF31jGAU4ycYRfKTXpj5HlrxNfzzjSvIiISEnBDEyqbn
5QY6TY9Wn5sNXg/b19GpYc/OogHMRwFB4Dy03cqnvU5BXNpwi7a5BOQImvawPl4uyCSxGg6233vo
CWaIbTpWdJ7C0f9amJX1A/kJ9VgXDlx9dUbpxA7wY7sy04eTniI2gykvkaJFdPf+nb02dhYGh8wF
MBI1uGUlLKvRhtNjFK/gOoBVQ5+Cvej8xAvhkoGIYzzCDfrOYS+KDswOgl6mUCzN+TKg7zJzyFOI
OT0DAt9/FBDN38YqhDkTNoiD1iBWd/8bb9wqGRoAIGDMy8bsLHbeHaHWyaLOa+CJ9nL4kM/U+OeT
EI12/H8sxSwMwAVybbp0l0tFWjf2Yaq1HjxdKel24J8NJTAPIYnZSnvt1ldhZkxZRpG1xcV9QoG7
g/gqbr2xj5pPjqK5RwJe7ZlCh7OygTcuiaAQTeGEnEhYy6ZnBMlGqVai9dRqhHFeqd3TIFBUFWE8
PNbVBFfVXLw/pabgxmkRQ4NyIeO83MrAbWpHZGrtFcMM3GQH3YkPFC1FtjFDnjqEbBkBtDE80rqH
C6twjdT/AzFL2ay0fG9YCmIv/LIGKJHKxCIe6LoUmeO6AAMOwe/0uUXuIDzndQUZHUmOAgdqZ/rp
9t0XyTEwTBLUxLpL9yyaiULDbDaeMLLxOCG7dYgggTmZCsRJ95e69X1yi0lDXaJLd+G2UOUaE3Sj
iM4l4Y6vun/yOfL34O4mKAyU/nB/uevAw6LrhXekKUUHfYmm1buetDG0as/l5cPGz4T7hF7GqcyL
z+gLRadGSnVB79OsvM2b30kYQAJMEeEKeAFZYT4piPN6Y2NFzzB7pP8MthXsYF+QtIplvb//oTey
QCrU8tUQ+QIJWLqYmDCjrNqy9yymsACgxQlC5SlqYttpaKGZaWoUSoIpcqCWzOaRhCkL/k1qJfk5
aklzvv9rrs0Fb4nRIllvBam2NBfhBKE5dDQzdbdqCHaIsM1Pbp9U01FttGLtTl0fsny5EDjIyVp5
ty4fbx/W8WSmleppVYGUWZzAA79Dqc54meAQf3ZtKLdRnYqTXd0l5Qri8dpc0RZ47WZjF/G3iwcL
1EiboFZSPXok1VY0cflTG+rob5ErsMq4UirYamPn17s3GCg6ATWlFeapljjLGK5W0xpQ5Q00SOXM
uHU+5pne7JygyVZu8o2zpMAJcIlSFRHgEkLkNFYVmhbFqaFIjJ+5GKczpCmQD6qQ793/KrlXl1EL
o+pyRsukfq5ymJcHGeAjJaf+5AUgpg+0VS2om3PrlIL+O6F5CzCgUcDAxOUIy0SZr7yhG18qgL9z
nPgCsoWFE3Cg483kUKlHyFQcG1KRzYAuyQZWubUA7cZSoIfohgCQYgxv2VRqVMUg9kwqrwQMv9fc
Kf2aIY+EAmodrZjAGxeUohB9QYpTpAzLfllN+Qdl6JGvghkVeP+oNB6Y9wz1eliiv2clD/mh5rkU
73Zl9FthVdDIL5lrd+QevKkFgY+NpjBE/NFAHgT4UiAmQXAt5nnXwpX3u3TrIX3nsC1YZ/AytmES
0stBqsWaLZqEKorYuZe5Q5kd50p1s0MVJrA6ZnaHCEpB1XfF2N3aYPBZsukqqR2WGE7qgmXPPHfm
zQlyqX5l/Yqgi944HfOAul3+yRUU7u4/lGvvwmdCJAH8QXrSZSdNG6X6kOtnXl0ZzaM9N+WhHfWM
IawqOw5Ks0YfsFwPuLGs6smpKop6zjIq0TrodO3RMc+TlhYB7PQGKpbo24ZB9xS3atrlG9miUldu
0NIeyGVpLci2ueQKWua4alHkIfPSxhmdq6Y/lRNEtdvMqG3IsDtoY/NAYxAus5xdSAN/PzjjsL+/
0VdulcsPzyMFKLAmmIQlKriuUOGds0A/ox3UUsytxnx4ri3wSwd3jir104hip33wFdf3DyW0IUhn
pWUSPA4lNfZ9CDl9tBKLXxXo+E0UbAwJn2UWinHJy4cVBnYAiLWczmlZWZsiCOqHkc7q1mJsBihF
iNANE65bB0kpanhJcCyRWHtvSit/BK5WhnBMKoFRufwRGh5eiZgmOQ/AdPbCYUHExEdPiPa3ipjx
Soi69PFyOQrrpB5ynp4w9XK50JzQN8r0/hzaw1h/SjI3ZTopnFACPzRck1hsIK9NEG5G9S2aaHmi
irByHeUnvXVP/AZgY5QmeOQqyL+Fe4KxPkJEw+zPSOTp/9nzlH5L6zB9qpuwX/lceYSLpShAcvNA
OVDgXM6kzij9qc1gdZDk5QKxiarZ2yRgK67h+llTaqF/KOMIDNgyZnQzK6cTP/Tnvi+nxzplrBeq
ClRp0lHdOLDbbe6/phuHKGlXcLIyFafueXmIbsx8Zq7N3dng9IbnPimIx7vMmMYMtcPMTj1G3HQf
hUSEizdB2prqSudgaatpyRMtEcow2AwYTl1cI7tMBKzjQXPmksVoFMRmPqUHxusYJkkqAfNVrkQd
EpSZgYb3GqnS1cCZXJ5Px0VRniHQkRv0xiV2udsLRNnnM0Jcge6e+prEPtk46D+lB+i0a+fBofen
vuQmVHmU0522dIdtPau986NDaUV7GmbHMY6prUfKDwWCvfJg9NCf7xUV+oJjw4BZUG+DkXLB79Cv
4/ST1sUCbY5CDkL9dFyUmL80SJfDoxmFsHC+94RBleAmNPozPJNlCGVGbgTeN6D3FVXPedghBd0i
atMoKdMUfZ8/dEJvD4YWKStR6vWDMcDjSjgeFkJm8Zc7mxiIVo/25J9VFSRpTO61De0p+/buz2MV
OsMmSR23Z3F+NarBhW52/hnNOj3eBE0nuaLMfqBq2Fmlc3RswOF7MSa6CZY0C76+d30AJcxvEGaA
m0X+5PIrQ1HkIyNW7nkWPrOhWKp60/X0nOYw8X8hDxjskiDtXLi67HZtPv3aWsBoQzpD6Y5RQsLJ
y8Vh5Cthtpnd89hr6AOpVvYhrpzsU69B+Fg5rHr/Y2+sRyEGPj4598P0gvz7N4/FheS2D+NRnJuk
QtO4MIwesdOa4bKmVEgAmqBaiR5veFb4cgg4SEMkpmHp1GzbJwCvcnEO5laOgqB2PhekH+pEj1xU
vgF7ZRUWNDIA00QRwfMUMa06aGH2mDRumq88p1tbALacAjWvU9IqXW5BncIHQJOeLUCCwlOC8Rm2
8Grv92rymJVKtBLt3FiODonN4BjAVjlycLnckMeiRf3JOgdjnG3ClsGQIpjsvRZo42ZS6S7cP+Hr
+A6gG0UL0nddVhcX/mA02UtUaQKvK5Ay2MyljhwpDCLaL7vw8w9Vb9lofE1m/wIDPKpELnIl+en+
b7j2CHgD1mdgEZaLK8OR2TSSfaMBnzVqxalrUGtPojBFpIEiSR7AcJhi7t7ZzqWGSjsX4kf+X6ab
0pq9udoZTS6KBEPgwabn7jJ6pke3EPmBwf41dovroIWlZHoi8xN6YIszNVTqzmjGBB5i4op+gIQy
KPaWypzmvk8b971gV76MuqVM4GEckX2cyy/TyqREy0hHm1kozRmtS2WTZ3byA1njtcLErdcKKIjy
EvUubqy1eB2lb6AfqnVItlnWfDASBDxzG6myUoM+vB4GcxuPMKNCJ4eeOZNIKPC64eH+9bmxvXgc
0moSBAmDXXyvnyqBWvaue267rjgMg/XZmeb4gw8C5f22gIiB4AXDz+4uSz5R6lqzBY3NuWc/jk6W
q+WmNtBG2OZ9Wm/TIIveyTeJ1YG3B6dK9Zcknmzz8jCj2YSbf1CgTRs1/RHEg8VkvladmChrV3gl
bhymLOBRZqIHLh/j4p7qwZBpAToK57lsqBNUVaP+9ctK+8fuE6RRKuamPXNqRzSep059nE0l/o4S
oLlikq5N4OsIGZcYaBbpjTRZb15mWcytwdhydR5LxaFQ28KbVSfJo1PU9Vkjwz/evz+vBK+XkT4j
a4QsJFK0ismyLxcsWkQOkTApzy7KNVCW2GmmFB6c5MJ+npGj4IMNP4OgXHLTHFvXrJQvI4Io1Qdr
UJPqP79SJsuzo0mxvwyIo6JdUzeZ8UvEnR2gzDMYYbQ1/S7KzqM+ld3B1YYcguaoRsdoE+s6Op4I
DyLsuxlp56rRZgoC1/geugLxnqNWV014sMykB6/PLIX+Q0Ux7jccW0gsOtCEi306xEHyycmLrNtE
fp0r+/tbdG2hYTDmVuAqGLggvLzcodwodDaC3x81pX90x/kLHdPxRGMkOzQTeF519MeV2OP6WROq
S/o+ap6yC7VYU1FMhK7tBBpXhBx3UY18s5pbNvJWFCHf+3nApQirGLwg06P5vfi8eMryUMnS81hN
+jcT9Ypg1yZOM259oXfjsexHMMpzjT1dWfk6HaOnz8AOnUreNvjVy5UzN8hqusDd2YYBaGRmPVBB
nygBAi4UQ5KDY0boRlY92q0zNm7Fcl4fKxkgowoUdiicUQW9XJ2pr6rGbY1nq88MmLmZJaSSMO57
KjuPeerMn3M5iH1/s2+cq0tLgs4axVcmRhcuowMqTc8dHWqhj2F16nPGBk+qXoSQYzfv94VQrAkD
4k3Z9abfdfmFUYD6w6Q1/VmtVGtvN+iFE+C4mzk21upUV5v5CgrT4QYQpAU0uy6XEpA2T2MRtucS
rCVKmmm1R+dveBoDVfPyOE1QU03WMKVXmymxJ9R+6G6BEqOtv1iUvNIciqg5t34A7T3lMOtJVJNb
wp9WBi/3T05ehws7CcMSETloJQClHN/iC6MpRnITYZZz1wzufqS/9ZQNpbsJoCjbT0wu7qaE6NHp
cinSXZkr3vfaP8nESyIpZMke4YCFf0oiYFHIHVXnwmBgHUZ892jmQwrh9FyHHyE0TrcTfSeTX4Cg
+A4t4kpHVuTd4HaCc/B/VPPpH3CTl5w1iVugoOxo9TmbDVgo2s5C+QAh8E0Km+3z/T2/coZyLcke
YtAZpua2sIKdpUOvCQnv2ZoMkKw5opnxJm8hMT1gUayDGVa+tvJCb60JppxIh6YavNNLs2DCsFHb
fnWuGqsMT2WmheOLXSsIWheUhb4Ixubf2/iRe2rSqsQSyVbxkjDVF+moJJ1VUdjrir82M1Rbew7s
l6mD4+P+ll4XlFmL4IKLTGxF5L3Y0zKOfNvKuvqscMJxR3e2zNNgm9ZtQ8lW8SftREDgZnunLN0X
AvXS2odJpDdfFARM/XjTGFXRrtjiG5tOYAnkCtS7rLIufhSsIm2LqnV2jtF1+w4ksf9Jfh8qG2B7
/ZG6VNC8/5gpYpNoSl4i+a4vbUeZz5ZQCiM7d2lWNXSnRy3ahYizzT99MzG/GS2qkSsxpi7f6KUN
YdqF8iNDEwZXepmcqMlgRBZlsvMMsCMTm5mHE5VbC8HCCRITWSbTw7ScQs8wkCr6bNt5PBwqBNqs
p6nSIbNprWkofmuI7Bjb0tLa4FVoMUbcp7OpgrhRoLrdfghdF845JMAGaxOWKJY9q2Ic61M122V7
vH+jbpyd5MIlhnBsQEfLDkVYGI3IxyoFlVtEp1yx9FOi1ONeL62X0gnjle6DTE0Xe0i5mJRV0nyT
UC7sYJllhVZGcXNW6e95ydg2D7mY1uqIr5Soi2UY7wM8gUvDUy9r7XXowrA1V8MZ1ZVenMlwc6hY
VNRFDpUjaHL7Clh+ezcqiCQ8V/Clal5ArAaTtJHmyY9kRmnkEyLRg/+N8owbfoxN5N+mneXmhr5H
SzBA6i8hUpaSrWOJJhu6mfbZGkZsOvOgDqTwU5UaeytK/PYIyj5SToyMUnHL67xiEhDIgX6KSrPX
0IEuhbVJ5nQSn6G1VWHI8VN3/tkWiNQigomq17+5oqnhPvN1s3wKXS2K9imEHcM2ahAF2qVONY/f
UtOE8iXS9f4/5Cey6WnOtbZ7SKdQMaCpNcJZIz4P81zxareCbmij6dBqJBtwHZb7BOWh71CPnFAh
un/Jrl09jQ9iRUm7zMD0EtABloXfQBJwbiHTHU9NqY+IdAdhlG4ZmWn+3l/tKjAFJAzkgFgYdjiu
wSKwYII8mFya1ufRTkUV7qATN6tPSNULccynMUr+tlUQd9rOQbNM7KMRbZUv93/CjQ8Gls3AJ5PK
VBaW9kkZ6hQ48lRRWxjz7wYjFd9rNGdQPUVZ5f+xlHxJdHyY5Fh6PDfPxGRHeX1uoYXWvs8MTAw/
lIQI9b8Rni7z8/3lrkNFtpbZREqKr/yCixr20FVxCRDAPqMG1zxmNWJwTLieU63uHtFcTTegB60V
y3tjTVk4Jq3H7jLMtTAaZgxGFVEqVGHrKe92etfq9dZWzOylDxplCzlN9zV0Ub25/6lXhyhHx8A+
yJEcVGOWyTxhjU3jWNgA2XLzUaB37UV0q9GzbNf8+pUVfl0KHkEGa+Vs3uLK1nHoNxBo2KcmVKpf
ZuPO9R6ZzeSTDhnKOTPmfuVF3lwQoy853inGL2GSRhE21OkV+2Sb878+bNePA2pdO82Z/2S6Gr3c
38nr8BcKQQw+EyGcIVAA6Rbe1EUQppmRlxTmqVCV5LPWWeoPsyOY2MdJbofQJ+cFOsnx0PpnXRGt
tlF9SKN2SM/q+/s/5SoRMGjvUGoDHsoQDq788peojt8ETiP009AjtPtXmcKpEfvMcYa4/VCOVhxI
PrJUfZpjQC5buwL0d4gTIxu+3/8h17fLJWmGVUP2ugRzP5c/xO0aGpgRcqvD3ASbwAjVo241+bEH
S3N+91Kkj1K0h+usgo69XArpW2TsS5RAEbx1Cso2YWrYX/U6sMfvhGmO+3x/vSsDDIuSpP4BoUn/
hTt2uV5Mz3gaVaU72rE97JvMDv+dWsSkKP3Ux9AsGdd22uDBNMtod3/l6xYpTwgpAaAWMIloVy2P
NJ+dGoqb9hiKBt02SEW+RKj9PiiGX+7ZonLHjCsMP5poATprAsrEYv7QNGp0trsCITkT/lCACdkO
fjrIvLKyOKcwO5OYuRVqp31nfbbKITirAyKHqV/rT6YWixWDd/U65VegbMUAONPutEIvNzACrhKY
6B0e2Sf7Iayq6pwWaryNUYA4oGi2xhp7BfgnAAITAqkquTjQhKWpIxiw86GMAXWZZlgeYHMPaaEb
fpdCNznPlR58HWEa7bxa+EnwsQNpnxIpAOf54KDQoT67Y+goR3Q1KbVtFMiUzLXM7jUSvYjp+I2Y
D6gUSLOAGi9spAJHsNWOXX1skGfwtGbSN3Ud1pumioptOCjRv3amG3t1HozHsfBJMuF52LVVjLRt
GcdHrVOdnWYGiFGFYfwZBW7z0FhWtWvmIjnD5p98QH4QFVC4kl/cttQPbh1Z2xTjeC7Dxt5Y6Koe
gIwoJ/SCp5Wbe2WX5Nfhvh0wSxCuLWnIIPqDQKhQ6mMWiHzHeFX64VUwvPg/ys6zN24sW9d/ZdDf
OYc5HJwZ4JKVVKWSZTn7C+Fu28w589ffZ8t9z7hYQvGqgfaM4bYWyZ3WXusNZa1u/KRrzyOaURu5
7dp7mmHha7cIEZ5yE+I7ogG/PICSWkGWeAybfVZMQE6ryN6HdTV7vamt3aOudwfApXQFNFIWrgJL
wqkCx28sTS2+qzLZqfuNksSWvxuMeox32lz4xYOtmrH21Q/CfP4215T/5JWPfZVQwEJidWn0fkhk
wGgt1peRDHJa5zxCko6nMCgaD+PQ5mwMWXVsTBa61M7z4fbe9GJQXhhSl9jwl+LiAwKutW0GyZ1T
q20feXWL0jjK4mZhHWTsRea/ElXN4sTLE71u1pTGr44bhICYXaI9AuqXXPHylaehLtVCkf2DNKAF
1hkW+O7eSrbUmZKVr3sdikoiPTyKOCYbylIiJOQyY0bZ5ByKxkwPlBDVtyhoWN6ME+/KaX61UXLI
UPjmoifq+9SiL98qmDBAli3fOYxJFOzkDJE4u1fNE3yAj3WiJq9t7xCOWjM9NJIj0Q+9DJeMBT5L
WPAeUojyWxk1dS9FTO0ghbhkSSUCxbenjLb4lPTQQRSQ8T63L7ifLLJt6piyr2uDdK8DE8lAhxbV
cJ9FdZTswq63K8qHmYUgL+W0oHZrSy7zz9j9DvI+wSDSPNmDLqMuiz8JQrMwFuUdeXQ3fym5lP7k
SolLazwbYJZnrq/xVjcTc9obQAPmZoPnVHI/Dols7pSxTELXQfm/8vx2HCcMr2Z/lB4c2MuPqJLo
3SGe4Ct6CHHT8dB9kA0HKy6NcTOXlR/so9a3Mq7gmTJra0iPxYYCwxZ8h7A8EMgdcd2/HJXewHWe
yk9wL6eav6/r+mPfGuZ7zR8tz9I7cxP3FnieqV+rey1WNIG5YJK/QUsl09D1RWCFW+xzXRmpsgAh
DVn5BsdG2lZJq94poT4chJjH7vaUeCEmgpzs0ZqY+Ii3XL4sXslRacx2dT8GtnkIIvQK8q60T3Ws
T4iMB8kG+N0azfg5K/7t7EUCHKFVQgrAJuKVywt80HO8G7Uxnyjg6PK27+1ZxZanTQt6aMoUfi9q
f/hcJZKGn3LRpLpno0f+FOBujIBDDM/eqyqzadwJvdAHvaryeudnoWWdgzKwPxpzrQafijiT0pad
GDAf8t5pqOFQnoVThZMbn6J0nQBn5Qd0stp400+tZb+XK8XON5VctOVbzS5n5WM9FH12b+EYllBS
8aek8PIUDHWGKK7TMROFYHyAPGCNawXGDgOo0ycqe+h1eHJllkB0rNIZq40SNHm96fAbOjUN3LUd
50jyqS+RqXPpmw93yNDP8jbi2HwzQqX7nuBr98OBoGi7DW7Yr9vpGAF6M88ybrTc2OoWR1bhhIMz
I2l9yhylRmdM+TZNfvSgw845TFGsrWSgV9OMcCSFJAMoEXElXYSrwcH5I5BGBCON+NT4vU5zFktw
n7LVbu6M77kTvJJrKV4ROAZLCcw7oIGlMp9DP6gZ4dqeyq6enoxyLj63alefTI1+rSPE+m4vpavN
FQ1AYZQAThz/Fm5jl0vJQHg0CkgNH6rQmPYIq8X38xwWe0DP8/6VoTjv2SjwNcQUR7BhLkPNiV/l
kIP9+4r79ju5HicX+6L2SzqOa4SNZ32i39cqcBZGDTWRZ4EfwHaXsZLMrhSuls2JvbLgDqbpbXY0
1EH6qkmxjl9ZYtc/mrruvgGvGjpPQovH2deZNXywUzVIIO9hg3JobQrZEKDQ/KimTvnUTq2yBste
HN9iWxEiS+zdAg5JbnL5qHNQUNeueu1UFfr0JYeZ8xd5hfY0qfk3Ka7LlVKZePPfvwzlI5gk5LkG
HDdKw4u9M08aMxtyfT6BxulPAw7F56E1q9fu0CBs6DICBKG0AhFILK3fah1FV+JQmZTDSYmL6mOc
DFj/lml2UEqjfQy6KNrpw2itBL3+kgQlN6FPTP2II+kyaDz1AERmtT/pwzwhIlIqjsdAG3s0c4Nd
XhfmmsTv9Q7B14Q3x12MXQK0y2XEccrnQspJn62wkmWv1BA7j3wtyrwxa6c3coDvUD85ycqLXi1a
TI5FDs2+JDrVy41JUlCrh6WmnBpj7jdSYpout6qf7eysCUO/EImOiFitdOHhyS3WUQvzMsnTrj0Z
PupH7tTDwzF0romuYob1ygbxjJZYzE2xAdKxZBDpii8+pwzHymzToD35seRvOpUj3pNqAGqfO81q
a1fF4bJ17WEKv/St3hdu63S6gy6r6muuSBaU9wG9sP5QdW1fbfTOSPDtUKVPHIVOsc1aozvOTotz
malEAZpqda3o9xbG6XSt6AnEWyvruz/13JQTDxWe4i0aqGqyk/VpKhFD7mqaJlYzrq3J668MkZ9r
Ca6MYPoh+VxOI2h8o6EgKHAysG/bZ2iJur3l9w+0L4aVbPp6jbChUSRHwgfZBjRhLkPVTa8YEw2A
U2H1P/OK+74/cIgJfn3sGqVc/PXKTZ/7PCARZIyE9Azb22U8H2TfYIYDspKpqv8csR/a9q1ajbvJ
CqY1tddF/UDMHc4wYRoKBpONbrHrWJPmR3Xh6CcDsedNmesIB7DsT0YRWMjw91O8w9mzBm6spvNe
K8M13ZLrr0vVgqbzs/AG55wY6N+2vYzGdDFh2XvSA3s81l2nl56TqPN326yNN3peR/7KeF5PHc4O
eivgRREvhBJxGdFJsjjF3N08+VU3b0P8cO6CbrC3wRjNK7vO9WaHZRUKtyqptyUj3nsZKjB6Ww8U
LlSanyhbGdnQQ6ePnIwlyhcyfjhfbQlD2tvzZ2lWSr6H/otgC5DvyWQQ4pP/9knjuvAD2/HLE0lz
GgNitIbM65F6nre1Js3lPaJv1mdIYr4MANiv5n0pB6ruofadFZto0svErefC1h7icLB2pQwh36Wi
Z6m7uMojeZ/6at1vbz/1ch6Ih4ZdhmMpcAiBAL18aDVDhMCcIJVFpIjx27xLbGXTwCD7swzDsnwc
gsF4ZftEGLpSE4Tix71cQNAXm8hsj0bfm1N1ipI+/ZO0x842Ut2WZyeOu2bn+P309bVvyRkkMBiU
0yF0LPFEFjTYdBr95lT3VXFWm1k+UAevP8WB3KHhqK0paCzvuLwhyA/2LNRyAfMvRaMZz14tMiw3
A6DuAZdwJWo3ga1l/l1RY4blmoiEfjDnUvIGtZs/vfptwRgiRIBQI1WPpR6MbeQUqAalOqXDaOrb
Xi8N23O60gnP41DI2zg1eJBXxxQkJ5BvdGsopyw2NGF5nfmWgZvYlBYfo1GtkOVubdk1lCZ7G9lS
83Q74HI74YwUbRhRhSUnvrpZN7rJsahK00mwYg8pDfhd7YCm7NJm7TpwvUa4C4CIYiehbHAF7St9
R22QCxlPQ6lo20rXC6+YHHkf5MFfM4XJlcvcS29GCkM0cHaC+Xu5JAXEY9Cgp59ydC9Dr4YV322G
UG+/GmX0Ws1NPNFFuiGw2KLJhhnnZbTemSLdBnu9T8d52Fpq9mmAXLbpUdW7T/pOX+lkPi+13zMn
4kFrIsGhdSqYN4vMySZdGECdVvtCGUKYxLHmZA9tZzutCwArhUmlRuV+LDGVdIM81+h/SSj6HDK4
QO9w1HRCFB/LPHGrMrMhqjTq8NZWEvtTJdWN6vqon76TG0fKvTyTRhrP0BttD8vodBvE6HwCmJa6
bZBDHKfSVOehNwWI63mhVWYfbk/R5SH//KqiZC5QFNAAF/sciR3mrX1V74dOqh+CJg7BMcvVjk5Y
TnMI/53RpMSr5Hq6txx/WjlwL8MjKyMEIpHOpsZGJ4bt/XJkcyVtVZtG1G4azeTgq5l6nKQh3moU
XdrNIGGGLU1RDsjCKL8EibwmF75Av/16ANAjsDbY8OFBLiayZVROkAD822kNvqq5Cms5Vmb5KQT6
u8EPeT6Pqm28adWsv6uVJthWwD03sSmVK0fz5Xb860Fw4aEgJrh0PM3ll8iqsJOc2ZaxC/cBA1C5
QkMyQEG3q5ru6MOYfqw6K9hB79D3t+eA+NH/me5sGKLKSRIiCLdCTG3xDWZsuEFchOo+sczgfeLP
/n1DFr8y1JdbxnMUOoIccRTwqQIty4xpVMxyp8/a3ta5nuNYqTwpk1pvnNhfK1hcboZ/h6ITT2pO
w5gL1+W39EFUFVaoa/vI6tQ3kdRyhNXK+MUPRns3z/5aWnX1apTuuW4ge0WXDbGtxQe0pb51aipR
+yjvYcLI8F4wIpV2A8UD7/ZYPYtLXgwWcp8cmSQJjBZU+8WKMQLOcpwC1X1ttO3j3HX+RpFs24Vq
quzlNv6eZGF5xy15/IAB4uwGRmifZTtK3ps5jkvkeM2eeQhCQivszUTSdZxMfM9VK44eojCTnmYz
AcI0IOdcQzPc94GdQYMWJpPoGWxzs6ve3n6nRa+Y8RLvJCQy2IjE1XjxTorRTBSbO3VfIZj6jjM6
RivAmg9aotWUoUFRy3reH9S+lrwwna1Dmps1zVip3trahKiBjbrq7We6mkI8kkAx0toSN4HlZ5bL
UNF6+kx7W0uMNygwv22nZjrUOdKuRTH/vB1tufjFByBL4GijNMpHWCz+wpxHWqiatoeW47xPHITM
mANUrOVG3pezrrgV7LEvccnW+OrINKBIA1Gkoxi8vCwnIVkaxBJtX7I0j6ECaCbWQt+1rHJ6J2uR
dAqbWb3zpWatE3X9zpAeKIfAdWS/o+1xuUg1w68plk7BIaVevFHart9pMVZ+hZ5yvbTrYpumGb69
nbYmznw9tmTYvK6Q0za4Wiy+dl8aeQ3CLTnMDvymsrCKbWFo4TmxydIQ51rjCy3i0VIT/gkie+Ey
we63iJeOOqozQQlDSCvhz++GRCIzy7je2Q7Cx+OM3Ckl1v5we2ivw1LWgsHGuc6kgg14+YFrK0Jd
2ayVQ+ZrEi6QOHZhnv5dr4ZxF83BGv5rcZTzlqLkbTOoBsRVaoaX4SA7dIGOtPQBO7J60zhWt02K
Xvuk5VH41ZCc9pCMtrnhS8tuxmivJPeL6fQcHs04+5dhOf/nMryJSVQ3IdZwSDnPjx1oRbeNpGFf
lfGbKGvlbRolX6AxarvbX/nyHk/Nh1IBIBfyU04AdrJF3CCXI6cJdOWQVn70ycYe0tOTIXhE+0zd
zxrZHe3fbCVDfTEoBVLAV8LuZ7k7qRGKeLaTqYexNrSdlJk2kgxsmHoTwsLnOrepWmXNafSFAUZ6
huXCLRU2xJUYFphfc8509RACL9tjT+i7saJUey1Gl8LkcuU5ftcc/KIwNjB01J+3P/T1dKbErmhc
kOGGIVW1OCQGNF/VaLaMAyLQ4zbtjMxTrSHe26ERu7Mcvs4zUAwsDwl/kPSfGuIVjH2KVC0ZqsQ8
xPZoe2Zh2w8hYA7onhXCkyvH+ksvh4oRpzqmgeI6fjl70b/IpbnvzEPCHD7g61w/qINATw768DFj
4aykfAvmwa+3g+IHyYKdl7L3YrVWxTyiiRJZhxl2gVvF2nxfDkP2Ti18URlWtH0dmvleTXUc3gBN
7ifOQDfm5rrvs3a+j321f2pi3NW5IxSPWplnj60FV6RUlNADE5QBR5FJiQY/GLLXpZJiaLifcTHj
fwFpLIGOlFh7rfBjLJyVIXs0uszwNAVh3qru1nRvrrcVtm3hYiIjekCWrl4OzNz7St5YvXmoCjs+
OCrMGAU4yuPQmEAQoMZ6RRrZu6hCtfH2fF8klc8vCZmNI4oLo7CqvYxsNpyQoQ2SBwcV4/Ps8ABu
pVWI7+SK8v52rBemn/57rMXaKlFtxXa8tQ5WoGAZbkFXn6zOPJpwCbxa763D7XgLjximn6CogwkD
Isb6omBx+XLRXHamTwv+wNHUPUll/5grXbJRm7B9P9RO+L1y4pPalcZdj3qIi0TbuCNREURUqdrc
fpirDw3wHDA4eTunJdIEi7Vn9ThDy5CrD6MlmR4Kz8YRvuY5dBrt3WsjkeQKCVnw2BjTLaV4gaDp
lkR2S3qOzoEUz9J2KC31LkpU85UbCu0zQsCx4OPSAFq+VGe3c1HljnKnmlV2ytvwm2SX36N0zJ6U
TJ62r3sx0awjhRVsRGqmVyILGP1UVpBqOuQjU/fqxonvnRzXxrTP1hzFlkcfobgkcOQJNBi9wsV5
29dT3VsjEyOSm8ktp9YUc2L2stZXtuGk/VlnurVyQVkuj+eY3ISEiyDMMHkxQ4wppi+pN8ZdiBD/
Tm0KZYO5aO5FZh1t25la2+3Pudx0RDxBaaImAhKIzfJydTQpWv85t5I7cOXVplNKzZNHQISbiWLp
X72ELL08Zs4MSa9nqd4OLn74bxdMRA9EcGIDeuYIWDabZT+3un40DMCUlfxFK0t50/k19li3w7w0
jlQduHTA8uOfxZZTZKXROfZg3OHYJu3MafqgSVB4Ygt9asRVgnMVWNXKqffSONL9oNiDHNQ1h8ZE
Ardsk8i8izU7OKEi37+NTSdhC58KT80G+c/b77jcWcSn/C3esg6h56VqJlSS7oqx+CDXQ3+PXOH0
o48sew338FIorhm8nNjBmDaXU4aaEoy7eoDQUlGpStsie7A4qDaClbGyi730FeGsAxgDtiikXC5D
xfKQ+zZAgDvb75PY9c3A9qooTcgbULlyezPPV9Ldl16Osx7WHYUqoZJ2GTELGl1L5dC8wxWi3rPR
SOdO9Y27BIDqq0Mh7CS6LzabtMKt+DLUNGmdEdehdadE2fc01aYHOcZDq/TLceUzXr8UnQGRV9CO
47r0THD5rRXX9YPdFFZn3dFDCN/Al9fwLBmEQmP1OmAFd1wYtHR4ABeKSic37suXSrq4mPxAs+40
tTuaqbBNtocWpJoNas2Cn6+F5vzh9ty/niV0d+BKwocRaI6l8c7UzbgT2rN/1wa16prwWo9yrQgV
gEbfg+J8nd7a8zsKNRoKcLAccD5bnAuZ349jQ4Zw5Cw1N1NeB4+WnmgrZaFn+ZzL3dERHSRSZ3qo
lGwWYTQlSI1JHwMsA51sb6Vp4zVz2j9F0jS5Q5z1D2VF48CK/fCp0qPYI0UdQg8Z82gb84vbNL16
gJHT0cFUe2tlV30G7V09H7kjXUsBGlriifV+RKIrVaS72OwDtwEm8B0fqP6+7oaPaYECkpSa2g52
tbbR2tLyjCx39oaRN5vJD9VjP4ztIR8T/aDGjSb0ZR6rcQYaWqUBKvu25tGhrD8b2BZ6uOmxcaeo
6UmSGWxNIza/J/FgnlHNSralrg9nSR+su3zMxkNfNs7GqEFTD7EVrJyXLywlWvYgkkVFiWW7WLSF
mTUk6p10B2R0PKYhqolTnBvHllviygd+OZSAu9MUoAG2OJqLpG50o5ikO4MD+gEiOrrTIHqOQZ/X
K6GuTkhTYB9oVdIRACHuLKZaiuJbghhKdLT6JtxEsaTeOWEju1bYSHeaDZ9P1xGSur1sr96PoECT
aLkRUHgOXW4VEATZRrQxPiJB1uyjzmj2mh31+1yP107jl0JR8hSiwbT2KGlfhrIkiC+h6cdHqS1w
pBnN8TyoY+uNTZavcMSvNiPe6vdQi9OxS3tjMkY7Rt7M7tw6VPLtFGrhhu//ZxDQxrz9EReASTYj
Ec8WuCuOEfLFxYR0JnizVoUwYN8VhpdLRbEJkrDcquOM14+VB/eDAdbDyC1rN0laB/pfmgEQo6Og
xkr+xkF05/0U9CWCMFxMijINXpvS8oQWHniAT5hdDMLlx/etvFRiDRkWtv/sTdwZn0ZVCb6kxNw5
elq8Tsjw1xehWwFQktYqE0y7jIfTSzCgiZ/gtNLnuzif64c47xAryS3JRcigktxBDStvJnXL3VFv
4pOJJdxKArhgjT4/BiwdoFpwVkD9LbF+ql3Jed7IydHRZhQcJRmh3LEcZ/1hVpMI96W0dr6ZTR+1
VHyy+a9G9WmwOJDwq9fuWQJs+KwITvUbrsliSoKrR/C1tJNjJ4M6nAN0rmDxZzuD1b0Salm4Yzbi
e0AaAbeD2+cSa1G3RR8X+PEdyyRVH4IstVwD/Pk2VKzhPPqV6dnYIjyGZiif/ADDr9ur4YXF98zK
MgDjPXtdXw79iLJg0aIldsyVftzZjRwei1hutuVUTO8Mmpor8V4cZApEHAlAzoWc/SLgMPtzmfXp
sTdHjQmeDCBY5rZyB8cMU34NDW+GDBB4c9qpXjGin8OiXPNBfOmzA4gWPQ5SIGOZkvtl7fSIEqZH
a7TGdyNQsF2AfdpRT7uP/MnwSZOc1DOnJvLMFoeelePjhe1VZJUgGLgwc98Rw/JbftnOVTD55Zwe
9S71KRo19kNjltERCMWaQ9/1CDOFuflTKQVLSx3lMlTZw+DvRyc7SlU4ucVgDZSHHekbop3v1S5K
1mSbr8pHAogO3Bp0IskY5M3F7gXrDOys4jTHsbBsT45RW2xQE4a7FBaulOcoqWTQAeXOSbe9pnX7
Rqvst7QfjU9Wr6/1ZK8mHKkH9UimHIuMk2z5qau8NdNJGsdDYqWt41YARQ4pTXWPqVYiEjJnDxHf
4W4qe/0Lbf5qH0XSX69bZZRCRZ0ScQg+B8Ql9XIMsM4yiqGAOdZpzvig4ADgGlYRntDkGE+jVa2V
x5fZCaVxDg8qBBweXMuWiQKOxiRbuaEcHT03Njo4+I2m1p2LQZGKKIeaekmQmyv7t0h5fstugagI
7UegoGRfHCRLXSS98ttiMhLp3p4K7ZiPVvgotXKP1n9HW7btjcNY4NaR5flagf7FyEIQQxCGkfxb
bNfjGFAemqDNKYkhH4vAsfdYBTZ3fYGGdI1eotvKSsjFBgu/2wO7qMfwzigzUcCjiid20GWxO0ZY
JOzp5pwb0FGbpFf8XTzUr+xRiigsKtCAXEe5Ji713Y3Galonn7PzOCrdIZRbzQ3aMTzXjTx7iTJL
d7ffarE7PcejXqFxPRQw2GVym4H3GQJjys6pbcUb06iDQz22+IHP6lq794VQyJJRE4HUBxxviTGC
iB71WWpnZ265jFNZ+JblZgPCpU4V22sXRJG1Xk5R5yLaYh0Ck56lJsO8kkaIZnlRDRm2G8yUNn7x
jkRee+SErt6Xeu2cURbTXCydlZX8c7Efi48r6gocLmxM4JoW2+OAc0uShlZ2Lmo9CzYZylUehE3t
Xa3pJ13K0MW8PZrLDflXRAHkoDYryhmLu8rU8srWxDc2gnk6JcZ0xnDK+Zl3UnXsMNID/kaWW8bO
p9axfNkLDCodKOLmPFy5RqJcoJzZmcT7c0XnPojwCUfE5V7YhU3T4H2cn5PZkOj81qnp9VWjQ8RO
ALS1MaORqcFeHazMk/y0DVwFrukZYHGzNUIdlWmNKmFQ2ubHrkBt0kIlQNv42aRsVz7cS9NFoc7E
qmMxMGiXj9oOCm1zSc7PfY+TZQKjFguAwPQsX5fvI4lMpQUf97WyG/1DU8TaNrB7u18ZvsVe/vy9
xBUTeXZR8pIXCVMqsmU7NvOzLBsziIjB6Gmem+XeqPrE9eNWci01eWU/+VdU6NyW0NTiqrSYpb6U
Wb2dMUpBolkPwFc/56NaAHKZ5m0PntQr9PBHUcn2h7nu55V1+tKmwFH5v8EX2dHgVyMyE01+Lmnk
PbQo+W3g6JnHSC2/3B7ilxYj6ZfK4oAqhnbJ5QjbpeSHRTnl56ny86/AkpOtlXQDNSAOajfjJrS7
HfD6qEINAKQdPS20Pq66FbUZlx2Fn/xcR1X5pg7xO/Mjs9sPU/uIYHmEqqk9vu8Z6ZU9/aVpBNaF
np7M5YoOzeWbytowNXLs5GcJj5l9JFfRxhhgyyqZFZ5kC8n8OQAVcvttXwwKDNlCoZFe9pLFihQy
PZApKM5h1M3vYtMq77UAQ0Krzoydrwf126g010SSl7DR57nL/ULoJQIO49y8fNUilf0gGUumT5jq
3yYE+Q+cXNO2qeLmqVGMn9irmg92I32q4LKfcfCoKSKb2hqN+qW3R+ADmgKJkejBXT6HPyoxei5V
fs5SR9npk9l9l0OHzvSQRl9Hx/Dvp64bVsb5eSAXZ5woSQHlpEiEJPFioAEl2Mk0UeZXa3TcMVaX
3lWdAcHfjscP2iTLrRdU8vwt01NjB/Ao3FuRMzEkRXHn+0W5o9kb3jNwa3WeFz4HotWUfznouYks
E/HSpLHamVl4ppeD0lJnTxvLqLWtVSOPOCm2v5+mdNi/cgaKQ4Z0lOUGUuSq+elLZZAlWPGcmz4M
cLwCUu3KXYFbA8lA9tAPHToyRm2ujMLVuxKWtJtfQB6R8y8GoQx0yYAZHp7TVlF+plhJ3wFXSY5p
PnyOxKamjdNaLrqICQwBFjDVEyYbrRU0Ky6nWzk2iTakVf6mxOMl2te+PdipC6q2MAqPdp7VPsp+
26U7R20n83UlK4KL2i5SI+Ce4OwubdfjOcwoWFndm6KaixP3uI9UuOAwjY3iInIyrhyKi30bKCSX
S5pA4D4EI0xblCe7sjeNQjfaJ/7d1x0sycFI0H3H6eYAdlF7vD2LHD7db2uKcEDxAWIKNg6JvrM4
DevC0nNHG/QnGd80b1S5wWQxagAmUm0kitO4HeQa6/Uwze+TYpDe3Q6/ODT+Ds+U4iYvjqnFbAJD
AKlbi/SnRpvjrdOP/Z2U1TJwyMnZxKP63hhs0xupOm9uBxY/+Pq9/xN48d5aE2htGJT6kx0nxaZB
A+ttrKr2+9tRlhP319eFGcNCQcVxWX4McHvQq7LRn2InkT7XPYRGiZvmbrKt4FBUqXPKaq1febXr
GcSQIoBEhQIVJFC2l6uldpokkINZf5rbYtjhG2duzBZEM15ohps5/hrmY3kqPQ/is8A3ghqs1GXz
J42sKDdnU3+q+rLzcsWsPGzQ0KPXimkDaSjYmXEd71LUPd4XSNt6aijXbysEXFZKcIvsSjzIs0WD
RkYp/BPEoP9We0oae1KSKDaeQjPIt0ZXRUe1gc09F8WaVMsLHxkHLfgrcJ+Aji9VrswgrUCDDcbT
2HePldUrRy0wjK9pn4CUssZqjfL7wkyi8UMZlVsriNclbiFXG8ef6854muBWH/Ksc35yAEibAYWO
ra9PDn6A+hp34oXVqaFFAwlSmL2x911+T9zrtDhRO/MJHz0ApU7c3jljhwB20ern2YdPkRTFky6P
05qx4/KsF0NJtZ40UhSVBNruMrQ/4AHW5YrxVE4QYVOzooWrI67ug5jcTb6Mg2USRFvDwneIVnm3
K8AAuSEatW/8Nja3YV7Khyao14Drl+MAboSDntRLQNa54XExuXwuJU7CkFqN+V0QJZwTxc5UPfmR
XFfOxtc0AL993sb9x6wrAuN1qv3PwQkLNxrcEzSTJXwtHDSqq9iYfR9LK9ol2DEc+YjhJjGtNRL0
5bnwKxR9CiiomCtaYOYu31OPyVhsbbS/T8DU9qml1LtBTaeDY3YIMEgW/H4nkeUPNlZgboyB6atO
XUqiBAeuJoptYEtgSF3GN1Jl7Chvxz+KEcLIwUFmUX5sqrA3PyVVqAy+K6EdMK9snYuCgghLcRGJ
Oqq2nPqoSV+GVaMqn1q9Un/MTSbBkHNCM9miSGVWd1Zal32zAUAkd+80SIf2IzBQOX6YmixsXF31
gbwjI+FvW58b9Eradbnf8ETC4Bi5bsrddPgQirp8MDIuIHtmJP8AJQm9Rk8SZRf7edtvjCarPtt5
2a8R8S93U+rYMOChkFLNF7jrK7CkLSHj11tG+JNyR4Nl9jh8wJZwdJUsC7+/5pz8O5RIRIT3Dcns
YuMO244Fh6X9T8h6kXYfOx1YN+hNdvpeUWPrcepDvAhZa5axMuLL78pMB0QPSYICHVIcS7UBatuY
TjljHLhJb3WnyM61/YS8v+ZGlikdEB7I1yTfr74rsF5Egah74AHJzroYyt7HFipzQvxjJYs2uxS0
hlcG7OqdXAT72x/2cgfnwyJLI7Zuah10/VhUl9NGYg+zpLaqAzc2TP9Q5Bl9/bQY3KlUojfDbOlv
0E5L3NCas8Pt0FdfFoitKMsxaYUexjJ0PffUCRGIxHJct6eHgkujh8tXSaEJKSS1ohN4O+DVdxUY
fQc2FxQq4DjL7ncTSR3IltznXTs//or4YWm6QMa6+2xunGYlT7+OZgqePuwoan78utggEyWmcj4n
Q0jXGKwhUKMkc5s4dRx34KRaiXY1jlyBaPDgQcX+hN7kIpo868EcqKkZunKgywPR0A51ayP0dZog
qZEIRC/UBMeYirM26fbn29920WtiIvFlf4k4UDKksbtYoQPl21TrNT90aYWoMtLCWjxtyiGz02Mx
Orh81UUQY+Et1/b30Eby301aR/7ctk37OgcwnkW4/gqlf/qMwhd58SwhKfNsOYMVup2lRftOTdtT
W5Q9Q27l+BPNa6oMV1+fFiMlLWzcYG+xSSxWkdp3wUh1EsZCPrTNE+3UbofWlOTqaerfhUnRvQ1M
bdgYZCIrq2iZb6B2LGx6WMK8NkVScU7/ltJicmLVdtYTetTi7MuUlU9YMWsfilymhWyp012C+PzK
rvGsCPSf2xHtJhIvUj5ERamRAt5bHIO9H3ESFZocujqJfPNOroZm3NRjNuUev9ffa2Y4FocxHdUv
ZptFb7VM7fJvZqr09w3qjINrFMn0wZDzSHFHK5vK+yjO9c8g94yzgvjOY92F8NejwBikfQPrcvzK
ljjctzK8Y68lg6sfLSS8ul83hP/6a/zv4Efx+Osdmn//D7//i+pmHQVhu/jtv8/RX3XRFD/b/xF/
7X//s8u/9O83/Y+67eof/zh/K5t/7Lr8+7c2KvLl37n4EUT6+0k239pvF7/Z5m3UTm+7Hwi+/Wi6
tH0OxzOL//L/9w//8eP5p7yfyh//+uOvostb8dMCHuuPv//o7vu//mCw/uv3n/73Hz18y/hb/+dn
EH7L8VL4tvw7P7417b/+sPR/okBIhktbAJFt6ql//GP4If7ElP9JjxmerOBiAWsSKUhe1G1IRPuf
nJ/Ufp+R/wLo0RSd+APV+ScLlXMdZxPQoJS9//h/T3YxVv8Zu3/kXfZYRHnb/OsPUsDLtFSY2YMj
YSki0AOsBOLz5XLoykBGXl7yt0o+xPdYx/yYwkDbIJV8r0eh6aXGcKzaODySulAi7MMviR4LKVXD
k9VJ3SoYfZ0Lc0Tev8F/ZocNc9e5XQBxzyt8sW93du08dgYCi1vwOFbkDm0wpI9JbDT9tgp1o5L5
KRX19NqNR2xw/zIaumrfDQMVjHnsqL2WjloEn8q4zT73rdWfW9360+qU7m2aZ7LsAiBIc9cOMzRw
0KjaBp3p3FWms+n11k82shTYb/H5lkzFLUY5L88DfV+/cYeiBinUAqG9d+zIng+RnnkdIK0NgpHd
sbRpnzSAMI+A8zvPqP4vdWeyJDlubukn4jVO4LAFSZ/CPebIGDa0iMxIDJxAgARIPn0fL6m7VaVr
Jes260UvpJVUHuVOAv9wznfcUkyeuE+3xS9JbSz1xXjb4Ryn3hjd8Hr+WHUyAAwZh4oGi9AnkFnP
hvSipRsL0rJdBln2oU72Sb8BFgb5Gjfw0PNZ7tvGH83OjlNPaO7X81B4eQ/vn63J8MNsBqCtsDQm
wBieXcMvbQz4lr9F3TlIoHIagYCpdJdDjcra5K6DJ4f6XfB79taL7Ix7YmN3i+mXYbeqc6C0oljX
P7SOKQEz82Lwj5wpZg5NcMQNj89dfY70qSYUOLJa3n2b1cakgBZOuZ0OkTNCFz7xsLxuZeeCG/LD
0zozhWNsg07Wd1uxgO2JQHOX7YYZ8TY/1jXgT3MeTTdYZvwYhQOEKJnjbhcoX+5mP1Y3BF/bvS/V
cR63Ehq2+6Gfp2oNxrBssXsr0TjsAms+4UgFmCsw/p7gcsKkqDE73oIADj3OJGkb5BS4h+AOHoiZ
VE04uIQqPDL25CbC71nGOJouDEEdAN7t+oIs0wBqY6FuDUkPaHghDXAb36WMxVhgba2qK66R7oOo
TzTNM7CaVMrMXeq6PeqpmQzl8eDUQ9vxjZ/gOgfjDnN+p3ekdakuCawKuog9nwIvjeYGXBw6QhlH
itCkYm88dpwXV2OvZFkhuLGF1bNNgPNcKrzWEkh1f3uCKLjT1FscvBzt/BzUWwrNn2UNfN7hgC42
ERDQZLDMAvRxh0aTznWPG0YlN25jczkpgCn6eBmpFusH1um/e9z3KhhOTE1AXEqscfOvpImWXaPS
idY6P6eBQNINh8oqdyFaU1KTUjQQMlDSI6EFL5MArF8iWHfaD3bxuu8Qb9QOD/a6wL8r1VJsW3NK
SN/veNP3T/G2rYIiEn2+bAuSnynH+dOcBjsu95A6SvCSpc1WGsneboVgw0wX1Gjlsklz8kK/e4Tt
O31i1j8noQp7WitvPc3aQvTm5M0Q9Wakw5i3A+VYIoA9mFi4a90A0PQKAVG7w/jK7DOw/GH9STGJ
3S+IgPv0Rw9BmFhOma7YzIIwn1gs5DSHc/PgwzAJGbbR6sKGQYTU+Gt/H87jPFC1KO7tJ0yaviwL
QMlMtVs62qZDStDwrkXM4mwnvY793uQ19FivU4nMC4zRXJM8eCvjER299nfuYvnW5kBB7K3gls58
DnrqaelSmtXNUnk9F48ubW9lOAXncGv4ZWx4U3gsip6hFHCn1LNm75sw2neC6VIGmYOzcRR9U3kr
8ta2dsj9w5irj6u84ZQjfOoGhAC2Uqz1JkfjpZX7SdVkobEeo2tGVZvj6Jv0QkMAKfBdg93QOvc5
QR9URAY+KnyneMxEWw2D1XTdlsHeeErPcMY1Qd9TlzC9AaQTbKdhTrtbmcbqTabGwZKYm30zc106
JvQB3tznKDMzLxfyjGb5upIwDDV4vegXeNLvWgWLsGezA+Lysp5y2GlRaL7hfNUnAxfQGQLPIvZt
Yw5sVZe0w0hipC2mIte0LH8BBUdPrM7KbgS1Vy/gglFDwnJKyHzmW6pvPM/dkZyPmmayRcjHGodC
FB127slBCZE8NB5YBpER/Ts8M/xlm+F1oWMYvkf5+AD0Tkt75HLRTqsXPOAgFtr0AYoBdMNB/AAT
/+rTjY+XOiffcm1+wflMwOREW1ki6MW/Ra4fsJU56xccFN2wKdiZMKQs3Bj1MDDHj7iispPo27TU
LF4uo6+6574LIVqPs66KPH88qwC6ZUgiETG31RpFvQQz8hNpAaUFgHswwVyCoCvppHtcuaIzJzfk
PcWoZq3go+6QXmVtqbSOwJlEKIKlCvkzSLTY4qrLpaa1cechjJDbqx6BG9umnTOILEzwotX169ij
U4fMHYhI2if5rvb6fQs+cTGGHiARQjRgAYlg/tgC2z9PwHUdxRT2d4iSGLxCQkW9UvjxNOKqIPvb
ikT3z3UqJH5IvuHUzAFrHR68YFuo9EEWKWo2GnkCs0p+rhMo1LAQRqBwImN0fQqlwEElJJwFNAzn
nzbFO7uLscztiwwGnR/bnIlT1CcQkmML96psEI2naRK3WCnhYtlM7WhqWljUc/+8CAakkePnJUu9
nBIO056UpPdoAtnVe4PZTlBgnh9kO0yXu/tknaO4qlu/vUxNl0w3fmCWhQKVec5hGnlPWaPD82LC
20A38t60w15eYyZl2//spV8Ka6O2qDli6ouwH6fnTTT+QjFiOmOU1AGnghKxqbAg3GjSSbZHXoLE
hB7skWheFlJkrAMENWyh1MZViZHWIs4jjx5FHUI/j8eEjxWQqfk99/Hj7ASoajmtW9d+sWBqZgqJ
jgwpXL56KhA9UqsiU1BBlCLv8O/RhLFuSliHIrWflmSeoXHx46lAHFnPntm0pt9tbx9q6U/w+Eew
lR9jhcqqxC84hXQDPnT4EatUMeRpm0Hv8i5LP0Ph/AuYp2lHYxSl9S1HK6nh0ZRipgq6zAVJmNfU
Mhdi9XKQWngb9rRgROwWnZhxb2PP/ZZBCm6Xp70fAgmw5YpH6eAZP9xBroaRmzf1NtoZMiR3NsRL
CzoMQgIlO6/DkJ2MhJZJDPZVc653KggBr8JhyuciyEfIyEWPTGM8aWUD2hWyOBFb48WJnPFTDep1
QVwoK9bEX4ISi6x7E9TnfgjXnRpIfVN3od15debxss/mZtlvavb8kvHOh16+41OBxIAVULSFsJaO
etuOSOYRJyd56CH5bzxMc+h26AQ1DUT73Yo4oUghCm8xM08v9Wod1PcrQ8aNB98ibG+9/cI0SVfR
1pqL342AICSmlKmSD3zpiMGLgO0/1MA3pAEoB78yivaoiy9rRPg+n70nvfiClTYV5iRgWq2k1C8h
SxAQjivo58bXg990PeKSjfmRun7h1Mos+oK3zx3mbAh+44dVB9bKZJ877wEtx5JT0Ys+Qw1ev8K/
tFSQteUf4xj4dscXI2DEcZl7wcmdzaeJ1+CJEe2qoXPZC8cV3VLrQ/JTyoa5L+shlyqq2+7Dbc5C
8R9N+9q2BOFJKvKO+RC1nzxqmmLyV81paAL1cxv6ALEGkHiQCAVM1cvx1HhzPCCmWoMKty1kbc8g
7OKkhHYz2crcyfZtWyz8hFFq15PdJGBqvZu3/Jh5CvEwtRcAsLrNYsKGbG6eg2SzORz40E/sM+Av
+8I5IAopYkETdsnCjZALJ/EMB0PTi+igJbZsNo8WV6z9GPe3sWbjUsgVxxXlyTDQGmbDqcT/zkZP
0Afh0EiDrv/GhIYEKL1zF4UUC5Rxo1E+heseVkxVTN2Y/2FesRDJOVmG2ZJ8SdvZ+xaKm3jHHQo+
VzG8Yv1KGdYg21NukZL6odsU5XU86iMOAtf1NB/V/LkhrDA4zID+NGeziYHOnfQKf/aQiqRJMz60
iPP41aQ8FBSZSldyXh2T5ykmAnXlnBJVqbHFvbsu66Ub49g84xqBmLH1ma4rb2ifAhG2w2lifLO7
BDCaCR8CcsVS1Xoyv0aOMMydc+oud2qfRryDK3c1bwkJhrbwDM9eSWhxsEsNOCWuCaPvVDo0N3Ut
yFeHRLGUWuQRvdu47aeKIxaQ7BowQaZdZ1BPdVrfY5GPlzji+ado0R0VqIcf4KCDrG9NpqkyDCdK
aWeCtMeobxYwNUgdouLMPUsqMFmRiqEGJbydj7uL08DHT7/3XQNCJy5V5EVNjcTKGhCzpICpIUl3
o5PSIbIhTwrmuSbeTWgak4/FmjGuGgSLIuNHTfEPCO4SC332apoKOPRupdfkuIcOU7Nxx4G4nc+C
w9eX2Ilhg6fhbgefsOt+a+Sst7shl8ELChitCxPba5XEmkNvbX9bd2z4WtY0G2ngCf81QRIm2izL
+/zsx81w3+SKtHuBNQmKuGiA/MeP7K6GYl1eCBq1/CghfMS9b1Tiv+V5yyGWCpR3aQVLDpBY17fa
9wSD9U0MLz3jq9itbLIPbR1MXxrTyUJtUf3b9KPdNcGa0DTnfo+nZUExi3VRdNf6Ds6mJRgHhv9O
FacJZ/LWX6LRPRIXtwULyBZRtRHfljXUO1k1ibqXlxn0yRElaYoacuQG3vt6ztAcRTZYY6DH6oxV
pJ7iejeDav+K5E79mG/1nCDQxIlDZHEGvA157dcnWAadQUUPRWfJ4YPVhSThJfUgEUCU5allfrMP
FIoamoxLeG9zBQ/nWq+z2XOCooBiF9gslz7HaB2pJ5NfBqYXr3Kblu6UW+E1R4MAZdS8fN3Kpt0Y
O4M6g/bH6SXCnNoBf7yWmxb8KYPnfS2XEUvfuygW60DHwCXu6Fk/RTZCOKjpwje0Z/eGyVyWXi5D
DbNSJH+yHnRGsJ/9eocyFzeZcWp6z+O68eg0e8nNIrOwgowVVY1upfew8tbgksIiCxfh+phcoUUz
MHllHUfoDKWIb4GfS44YxJh73TZXqEw/0NZL+rcU2XlnVCDZMUe78gQyDf9oGShs2EllAY3Qo+Mq
veZh4oGzI6OIo0MUUhYurmzAkzxbFfiocrqhSsLenIB33u5EjN+BL+J24lhg5x4yo2ocB+XS1yu/
TSMZT4cwwELmqVVt/JvDEIkV+2jB3M+l1yAkZUw55lTWBui2+lyXfcKS/j6bxAaeQDskcMjSKV36
/MuLsJxscK6OzYd1nTrrEe/dXao80h2c8KBYo34/H+I6qyChrEsMsZ6QIfcEaN+rzMkvb679V9em
eCeD8XkZFOY3nr7vCf5RfvvgfHboMmx3slqudzPKvSeFShs7LXKpVXcgWeYhY4f9mBpce3DFjrb7
Qs2KOITxITfqUYfBdxfIczj7adHIrhrM8hlyT0AyMh1ZvT1iq5DTybSf4zWlzE/Jqwf/GrVkuNfZ
AG139050/CR8784hQ/Y8sJpjogbJXcKHu24xVxXqjcvxkOlg+yTD8A47ml9mqSC7TilD4TqYKO/I
zzFpwl8tAsRx0OXYcWj2uYRNNfTN2csVJjQ5xihtuhRkZoJOuRkxMwqvD8yEAAw00zQwsDvB/XPo
lHj2gWTFGAZFJ572b4fJPQ1s+Mjl8EMbNETEbHRN1Iy+HEnWTDQGOdgKbc7Bl/5ABJ6m1pGXvFfb
WPVqnfEnpImO2UuzRVBCbPqM+/m2XjXuuGidaL4td2TMwchKHjHTuQxBf3R9ggBfTDxagnMrQEuB
5VBZb81Bjb45Os9CWx7KXeovN57pbyOU8HUjE7ol2CVDlQxALD+7xOsuvZI+CoPhzrctypLkmvcR
bbtGi3nXjCI/hnLBX7KoO9RbBinQlnLSu6qbs6Typ+klX9N7HeQDFHzsDO/Ks4/zCZsB5NO8jBP5
jdVWdMbBlp2cRZfLnBtvvGbcboNkuUWpFdIhTQ+ZDjBGm/xCJvU362OCnIbtEzvs9wDAi8q1zXEQ
njibgd3bZYC5N7y10xo/Ri1WEj5ZNVUwZ8HBM6ijAVzlgJQASxOFAVU6ZxFF26NuQuTwHSGAeMu5
t1MKfyBuf4q69YTkJVfUm+eKYEz3S9ve6oAsx4TLxwFWlhI9ZI2HbxTnwSMmqqLrbw66LGxh9gs5
oDENY/SBSLnx6dBuqgT3vaZhu0xHyPDuACd92roWAySr1ru8seuXibMjaM4/4Or6EMN86mA93EfN
eodhwkiBQn4MULz7G2JOVgv1c4f4g0gF5CCxUDrzIEZQUUfAcTHbjOfMbndkCdXBpWovhs5SXEN4
nHB6F23YmSd8jAIaEK/HtZ8+pDr4HFsUvxCaO9ooldLe6/xDYgKkFerw0oduvsswS6Ozap510j0S
Wb/PGQggOW5wVBuYC/j1d4spTJP7l6RDYVoLMeF7FbiG5vzBZLo/DTzuUY20SCRr0Uebyl2jtOFa
IW9s9ZcdBiB3E88+onq8GQLygdwDAJnhb73WRXPR5sxRbO7fDcSDBRPbbZbCsb4G5sySZvrIuW3g
WhfHsY1P/jRmFEFiU36HhEKHNlImYV2JMebewSAxlRww5sectCdQkf2M+nBsf+k8cPuNN/lZqGB7
MsPg01Hx8EHzLHpONrmdbc9CEKn91xxdVsVJC2kqAD4lEhIkL5xZ3cGB2/CKZFaf9nZNq1TodDdD
svpoar6dIlV3eD0XbzevmP37oU6/5g7zDKxMKqtQFnGpcNPYZXySddDtNIAQUNrxm9S55sj6Mdil
UvZ0UuKxluI0NMNz1m0PsE8+M5T5dJzH9MYiwxYZZzB/oyANY9ACp+QC5rOGoTGpSy6EpQRhBBDt
cYcrLn0OmmksMGbqaS/C4GZEkXLIOqSQ+vwGL25CGwzmKLRJr9rf5LExojt0E9vQucittCrtqkAA
q9pNlzTCcKJrxN0s/Zd1TA6+UaqMMT27gVF9/PawCTywedmwZu5cmen4LHpDkPW9HPt8Prp0OZmu
q5+YmtczA55al2kTHVmCBrKOGvMGyiYmhpu8Bf/5IHnXXKLWTZUObXMWSDZ/BzPtZ5xthIJdDqpB
Nr1swG0/YxPkl3xUzc5l+rTIBcQXbp512vUF1+EJuZJUCQSSZFHXv4YiXegyD1/MY1/K9KVDDvuu
I8tU5q373eAlGRps2KjXDt1OxDhpNzSN6CYjjDfQkeKf2oQWr9Js2K5lsabOIZsVTfEviYCjFKaJ
Vgd7gnPkKOL2FxocXPAeonXHDolG/G3J6oIE6wvrRjTQbH5JYpW8QyUQ7fDs4Y/PDOuL3DaXK21g
A/LolyPbni/pRy361xlfKHhF+JvHMdwvqzrGTXJcmvpi6+079C0vuhHb/dKJCDGe4TKzI/ZhXWHm
HJskjMtj0OeaYTcuyCYlQz+wEsu1+jTjmPoR+fObnMhUZWP2I63lO7qT39E23zXXRIsxnG5RF66F
jQgGOnNUQPVflz3HwAb/zKcsmdDwIM79ovX2Gcc4gGY5ppBZNjvkK11slCFHBqTa8LOVyCCFKDBa
6h3LJoR7DSPsNZhjip52c2rKWKO9FQsiaQo4gvPruC29c3zCr5mhWwD6jZwh8MyqZfL2GMCkFeP5
8NZmQ3LJ8Sv/In5tPgOPvPmbgdoSHIU1w1vdSnOHjGXPw76R1KLEai+/RcXVRwdAQWqwa2Psyyvl
8BUUdVPrHwsslQ9cyh2CSd3Jsl4RumXp9gLM8yqpQw75hKbYS8RcLK0C+92LWjvcWQwVGL5jsnV1
RuNhmOSj3caFVHOgZ7lDJ+X4Y+eFpC3IhG3NSmx20jg6fjcY3l/82cnvMJnYTOH7EssLaVrr40RI
+0M2RubU6M21dA7cQpoL/u1SfscBkSEnEI/8XYfRFqO8maI9hmaIZGobxLoyBMrWIvtYu+7SAIzZ
Ad2Ei7RFuKIK1wJO+xbylGEX9k22c4CmRRRWOHXrZeTS1b33U+BZuw/AUkP8l0GWy2p3uasxaUZa
L5DdJ2yI613AvF84bm77LaradCKlyRhM1nxcSjvwoq9rGWOAkDeVRCDNLxI6XuLVicsFctA3wGNw
CczubqwlDNoDA8pwg4NWRZ1C/Y0nDFRcqLYZwbJEEw/jpd888TdPnmFjD8IEzWY0ONQUEds1sm7T
hiq7QW5DexM1Fi936BckbbbdjKko26nY1m9qa5ovCXCbpVg7LwHl/ZBUc9IWWVz/Q732/0LOoL77
p0l/f0/QM/x/IGKAhuBvRAzbt/76FPLPGgb8X/6hYSA+NAywFFwJBBAtQzj5PzUMcfxfsIlBTYzx
IJKMIKj+XxqGOPgv2C1gd/YBMkP22JWo+08VA+QNsCmjsrpyJBAIA+PR/4GK4apO+t/amisYHsR7
aNRCpNgG4b8pazcOZuw6c79Kt0EcvLH23jHH6/5DQtxfzKh/fAxAFFcwcgT0Fq74Pysl+twGwYYl
X9WArHdcscSqkh7dYRKu7nWN4l8udOC86BBnlOnX+0QyhfDZoPlMlna6YBTIZDn1AoMQ0uCdayeL
/Wr9n3TGf5ZW/fFnQs2GvyOCyggK16v+6V/0TQIuYhM2fViRKDb7ZeC9od2Ws5t5Wr4Zb+uLyLDe
maA8+Q+Sur/g3//50ZgowmJy9dL9VfrZy8CJNWvCCnVd++haM71OMHBVIsIucJtTXKvDVH92NUP/
x/0JsZ7cvMYzWqou0VXQ2vU/iHz/m0cDRHQQtOCtwuP2V6CU5HA/+VC9V6sOgZBaPL/ZIbys+/kv
L8s/dTX/qqP57z4mJ1i7XJ+/6zP/5+98NMHUxWZaqoF3GjMwTOAJwer//+JT8L7AxQTtIvJW//wp
Q6IwE87GpRLtlhctV94u8+uvv/+QP8vj/vgNE5C74UbDIwTN9l/0QPXYuCxvxArMdh1dAJtdy9X2
w2MIJxpyf2uEsAIrVP39h/5ZhIQPxQkCDRKsET7Etf+mPwwjcxVe1yEaTvehmkHcb1mIvWXes49w
6EGxX5tuZ7oIuWF2ID/+/tP/7de7fjpOEHDuUBYhBfLP3+u24Z4yYx5WCdDDJB/S+6S28+Pff8g/
PHV/OqagvL8KeJF/dRWe+n85P5hCOQCKo6zGwVtLR7i7yIQBZbVFLYYXKL3f63xFW4Vl7kW7iO23
sItxxmxt2c7mOw+X6UP5K9YYo48FMb3aZT7YjN60rYm74Y1rT9hmIs1NNBbpNPg3SlEkQ7KSrUjb
CmB1oPU2J+/1aB1EFo0PEURnCKo5aUVlSYKRDHZ6FhNP5s8vs15FpacovDGatA/XCWshuU7em2bY
9lLmaYHMV/k7HWPvGTPgdWdnZ8sVP/NaNDiUKzkmFpictL+0WiZFBCrjjiAXDV1y+40VlfoGpBHt
xIIqFwujFda4eqggcq5vu2UwGLYtMr3xXZufohFaSDrZaPu1AbxzAktSnTi2GS8G7z8GHB641lB9
J4IyfFMdzZQK3udEOmgF+1ebwiU1oFPB/wby4rPsxFDwZIJULWXXfdyKAZJiIYpeY1SZYcWxy9vV
vgJHsV6X2XnpbW1866MLwCTa2O2TBUjqi7UxV1I7uJaFigXS19w8PAKIZt9M1MJnMwpFIbgn0Mwk
yyFLZka7ocWkc1XjEe0cZgIT0ubT2Gv2eiDALADTJotELG98QAJbEul4T9TCDgqHOMUtHRy1NwB9
KhPQa11mj3M8YwmCPxTWHv8D4tntHuJ15KNEeTkk3nSPpLMcE6ApqSZ/sIchbvwydI7Wtn5aZ++R
zdN6HH0f46d0RU877DZh+vOMJOHYotWu/Q6T11rFB+3ZECNIKMCnJRYFB1cAmwlymNZmOUnEU1be
OJiPdJ4OUVIHhZrxBKka7njoKyD8LmYnXlu0mKbxb2YRoh3HvJDF5B4Tu0eZyA3WcqGwsWP5fQKd
7nHw4vDYD+0NH5rboJekgo7ZHoDu+ADHe5DDzylqz4hZ+tEz9DBsnU61378RGFuPGcM31ibIgQg6
YssQ6zHqeL0WBMJgAUUG2DpMk7kS+ooqWAykVhhBkk3RYVokEizCpwFGhwMkOP4hn3NWNjGcUQn3
aL1OD9lKahoDKFw2PLrzM3krNheW2o878G97SVWDVTANtTS3cY0tsgnyo8lEVM59uD0abwmPfLT1
fa2bL2QqgNO3zvYScm6rvmELotdnj15FJaXtEeXSdesFg6yWYv2HMlkZezBDdLOO7jDGy7vx/QGh
Df0biM0MSkdyJ7f+wcOy4iWHNOc+RCTiu4Ww7ohe4g7Lrvy+78haCARdI3tGIztG218EBLc1SvFn
E3WfsGXfN+JXPW81RZahLtFSmtJ6RBfYTr0MYXweyNLe1A2+tDz4sEJZMCbWT/Q0a+n1GRpldQhM
YDEagxo7g8wknJ4mKNjQeAF9aDOHVyuOu5+gyOwxHLlho/Ix2xqQVr+pVw+bRC/DagYt2Va2rXeI
XbrdmsX76fGoLto+BwosktF6t6LoA/NijQo8VZKuPh6taaq93ZKYr3rFZL1L+N7l/APqgbth0K+Z
gBQnAesJ0QsGL+j1EFzJMSTYniF4RwKWDxHImOb7JqghIEy8Kl7Wh2Brj8G4kd3gAY9k1z9ep/Z+
8YesCGVEcB5AKMFzHOAm3Rs9ndwov6SESC2doxNh8xbTbv20o4cUghj7KIWfeFAz9AZM08as73Oe
3s5oOKvR5aL0NamrOOrjr6TzDf4O8MCFz196I9/AMvpP6nzyh5Xkz3fVNWwW5e6Vcw4/5l/uqhbk
akyhU1XlnretMJo61e9CrG/xUpA6xw4zWlqkGSI2dLyF1hc6DKcBLTjmiQVKW2GXijnVEI71bpkm
/ihEh+eiXiKYWNtuGL4cph6fNSKAyA4izr5ydnLPM7hXv1mMiUQReJ4Hu2E7woc5mnn9WEXOvzyx
+awwiFdHgdWzutuxmVyjHKfuE5RAZK0tfUJ+9ohyvRcIVmbUdV6wlFuadb/T1ms+Z8x04J8Zsgkf
LDc1lr4vB3T4LAUE1Yql+8LjF95Nnq/vfcKwowlBAyA7hGaI+2GYBxDKGZLgbe3PEs4t4E5OwlhH
inXjWIBkGbCXJVY9zS30WdkjNrYbsi1MaNVxgdnrk3sODTmg/Nunm9uF4QIiYnvgflTPlT9i3lkO
wGRkZR67McWOwEF7w1CWGWq6K2cSsN/hZ92lIwCP1gvhWNU9Dra4nrq7LJbAUWJCRl7gYmshFQ2n
5h5tcoTbhViDL9PLloyyNszPXsMNbDbhsmCKH8dIuTe1j6yKcYJFnAIvYx+jZEi7EvK6GNC9MIVe
Fz0Y9h6dzzFaBbKju4hQInLYSzQUOVMYLdMJgaUur3TkkqXofIH5jFJ9BB1gL5tXsPlDQFBnmzcl
eKFXsEMIIgCtWYfNCRyq3XqTp2DQ7TSZ6gOCzCBsAIc2xWRxjpcEi60xX0Flm1swGsKrfw1KLbUW
SVqzXyTtLYdSjY2QzNl1yEvM+8Q3DD046kESxNxNYRJEs7btUShwIOav8z8f0mnfqQ5XOGTVdJKQ
TR3wH/uB8UyY3IgOXMVqDnFt3Cab1zXnlOisBvUl7k1wajPb96Lo/UXXYNXJoSmtWVZkULNQHKUN
7fYjz6x33VCO9atnMP+AVAgmrwp6+PgkkzHW5dIG0YIJN3hIBfYzcVRN3TK/6N7H8Tyk9fLkLLgQ
JcfNoOhIHBJbUzwHDyPc3y24pKwDhKrh01Qo0kAXt60mqJTeQoYvkPkLJFiJxuEOi22AJUbGFJ6u
Rj8lg5jeeBB4DwlEdW/4R7K5aLhsfs5o3D7HtcUacR3JPR55bOGsJ8h8WMN0GUqfSXu3RmMf0nnD
1rcIZo0oEZXE6Tsb4dSDECjXDf0f7J3JcuRIlmV/paX2cMGgmLaAjaRxnpy+gZDudMyzYvz6PqBH
ZZAWbFKi17kokZTKjAABA1Sfvnfuvf1gMwFnEY0ZNUk4Y34McLi4G0Z+rrQdfraxyUKnBB1gWGtE
Q7TOTa3ReF978zoO7cZijAxp7MU9ErwNy7ltgTGGyYPCGJ7Obdx0MefLuT84UMBPStu3wWq0dLYz
AVQ+8Q21yj1pNzwItHpjv860une8EuSKrnJYYuiomTK9sDW8JMdQ0cHrKLMPRWpXBnvbEJR+Pcho
9nLHbaWnYE9z1rjqxGxnkAJ6JWydH4NREC3DtwKDLO20vyjDdGg8fFNSc9vKnKmyCDoEAU1quN9n
1U6yUzAh/LzBywS7/WxFtPycEu4u7dRxT5HiPJm0Pu+wldWh37UMS5R4IK1ywzJh3udTAjPVl3mV
bpmMzCxgncw9XULz01ab7F8ZGVnrUWlIwSVqWjkfJjV4mN1Mt04Ihkf0DR8uBjZ8UOiTUSQg2fMY
dhwc4pGFaOI9HHaF1rjkAc0NvX/8UKaLcdDb1mfuE1zVtsSpR6o9jlt9wTfDOAb9oz81WaOCXCjz
jMQ9JrdizIXuVRVHyJXUsITyWjcWN4bZh9F6YpZxOQ/aHF+gpCGQKEVheU7HTzg+hiGx6mF2itxD
LahFAQYWqLmiy3HrmrG4zQZDiX0MIZx4FTkjkKlp18OFVU/NswtezJQwtOrMUyc5X3HiSL4HYVQR
0NibxoUQAQmG2qyFzxavyD4HmGC644AZQ70PtFBAzprCb5fFCpLD0Wpa7E1zD+Nth3yMS4rEyLmr
YZgzqAmQfzQ8R2Wl5AA4ijBXdqW3K9cqQpgQZXSvi3I2DL+yap3tCKHaYciq+spxlehnJZTqpp84
xPiBU7RPAaqBfZ46AjBJxf7THwuzl37DnT0qYzTrvi2TuoYhyaq7SY9ltO61LIu9YuDPwKxysGGU
sAY2t1org596PYoXVbcQrRqG0l9Kp1ReXFPpMk5/AKUrOMhh65QhO2dRGeYPFS5IrmsAjoeclR9x
q1r35Rq5B0B14QRzeci1xvoxd2F13Q0ybryMcHHODJNT08SGIcY903ZnUNpJY2uyi5hO/aBRRWZT
wDo2GBh/b5m+pXcZB4iBodlYhXubRtkFKrDkqlGjmn0AXhOWqVAZ3VRpp8EZah0sZkgpM+9T0WdP
RtiOm3BQY76A0GFjIg4EHNuOozvGJyFllkVW8Jo1pMz4Rgwt32PUi9AixUyj8tPZYa4xV7SSPLos
87qeouFWjxW65JhyltegYsuLtZxrkF/fQjgO19LqDAJenTy/HKQ7UG+wsdoeGTHIQgaLI9QqjrPs
OerJqfNLJO5krbdNe5+i1bgwkkQYfmNjXcbINepjL3aHxdOWMJ8rvUnt1kvHZdTtwltwngkDxMfp
GE3PVU+ECfc2pw+yl5xrRluyoytKL5BC931WbwvAiujWyjNYty6JHpWc+b8XJkp/mttdZp4OqlOf
pzQurpuxQEGs6wFkMHYUXeRnnciCTd4D7PlyzMraRzbl3LBdQDylTtgavmLTENvE1iBhapWu9WzV
DgJP06vkaRwHMM0C5YTzwCEpbleBM87zXRsYerE34zY8sQcteCS+Oklx1nfC0Y/YIKc1nUvgl8Rk
hNp1ibQeHKcTzsCvU5Ab7CT95BGrPdCOGO2m3UhND7CyF+zUObPJK9ziU2dtU0B0HiMJWa70Wva8
0hRxW6N3a2Udl1P9CMUZu5sJZwb3rBraWYE+wS3EY/KzoEaBrZ+12GGZKxRNOP7nWB5nG4P/x5b4
NGGQMsvgGBYz4IwQD9ELQX1shEOO4NYro4iJqEU9BxWsNCCebiuyF1BuFhA9BShdqhew9ZCZyYVA
SNN5MKDNXwONd/LMt63J1xyd41LesHFaVREN6uj83ne3kD+P6D5DiEVhFre6CF14eDPGP9FG6YbL
h9BuKzPXDgmCMpRCsll3edXVAOc9n0vmts6+xkdoTzY0qY4m8yfQgFYlnTpRRu1XEjvj6rVX9t8h
zP/w8D8ZwjT5SxE/vVWe8r//M4ER1jdMUFAP409sYQKwzFn+qEiF8U0I+kdEv+EQjQcCZ7W/VKRM
YAyMthhWYLFs4lTP2ObvCQyHCAyNAPJ5VZGS/psJjKaq/KveDmFUOrcaTRdBYAcaAQZF718zwHs5
4b6QrKFPYppoVbTiaNmvqzmyfXquISIig2lJbMs7QDpnq+fWD4ZKqyROzyIlxZPKvmfb3SPceTAm
66SNSPaBbEwJvpSgM2VV74aBRN7JGMVmFIHXhEV+n0L7niIyA5JAn4UZk280+DNpbpz9MHJX0rFr
N3Y2XwVWFaz0wtBPmMkgXQmfcDZiStKwR2CNsuBVCfzU+BxibOcJCkJfWTZn4OKb2ul3cULI59y1
9+RYh76oUA7WZqJfRo3WslXM11Ka25AZz1ksCufaSvLuakjmxFdrma2BeDVCHmvKRiYdbaCUF115
0wbECSGRNdjhr3QEWF5RJ6xZ3dh7Y8ChDvBjDydc4kzCAapoLPeuVasL0uhNxBLpedUZEk4prDYE
z2bPbU/sNKT2HucNZHV51/paEVA2KPF+SKZHdEqmrxk0Qed8PPQ6G2inAbJqqbvJ4kFuYSASStCw
O21Sl7Ac564VZJvZuaQrkdxhS9TscoDZK73trLVrAD/3AOrkBUHcPJb91HvNyNYLOeXh5mOvVDqL
crYfKqV9IbSmB0N3dUwVCOWuKyAPKCgQ3a05oOLK2Vq1aP4RLIKQPGPyvTC4XmF2N3pcUDsUbVh6
Y9nc2So8vKkAMzq2VL8rliHBBdU716ELF51PmLhYafu9qNjVLIpcDR1CY4UHS7aVL+B1vZBd1Evw
ZpMT2hIxxLUHhSbvKbbd85aOxAYE7AfNyeFZlHq7K5Tsrm/sawWYcfbNZL7ME2j0EsOKpasE3w3g
smwcB52T3wo7DZ4jEKOcA/tAuiCiKZ2SKSyUSy1IXgo326bTSBWTWydGyYna4ViE2iM9D1TERmgo
UDZ0z4l6XzbJfeOk6LMQej5H+CV4AfJLb2wGyxP1EFzoi01mrubKJlWGdmePUX/f02o/QWI+rWte
yQ3umteAE4pfO+S/GEUekUePOrFWU9PvrCF4iTPemDgY7/AOMtZx0hjnBo15n0kGYzsI3pVTzPou
HJpoXYlgunZMWqWhmlNt0evTfOKjoPHoXZ+69Vj/pKRIz3oNDeUcIw/sE78P9jjSuGdZa8V8pNnd
jB+Fz/rlZ8guIwyQrlB7V5jHOqOfCTW7s3sg+qjUeDm1JPHxT+JFwZOjMMKcg3133TdOjVNxWJB+
VOdXpj49u4S2njmizE/o5yJJ0ZJ4rVSyrnwzkzT6GmuGSYVhyFZqYddnsVlPXh7o7V0XC6iyUI9O
sCkpHlKyDy/JOKDsnBh6IB+tJi9pze4nral8Bz9VFX6TmNkZesf5ihUzWcWaBDWhFk3uNCXQLtKi
tvtV/lri5nOnLy+MNV5zth4vZGENp0iDi2v7tT4GE6FWTt0agUrMecXvAitqvDHp5m0/6+aabtAA
wLqE4rS4Cv+g9I9PuooKw0tpDxMwH870O4om1/kyG+MpRuX80NhVZmwAQct1S5bgWpsSzmWoE3a6
kvLWC2fM9601wiAVpequtbGN7nOCUVeQNJrXq6pywBQfFN8IePRxEptniVMPlyNdjZ+tAcEbZ2O3
n81YPid1SVu9kMGwmbrC3aPGYIVR6vRZdLbmS7uBPx2VDmh/UZkA6VscoY082swmeD7dKqu/x+4u
RDQPCeuHM/J9W8y2Z+SzQCZeavyZwzyvDKPRTpuOVhv0nb5X62i8MubRuh5rtTkVkTm81C49Kc+1
aSVMDcY1qlug844rZT+8nq1sieiG747cCvqwv6Y2qncqk4tDYwDE59qgI9em1aBESX1aaAo0Kkvx
uW4qzne46GytFHLAoLUIQ7rOJgc7JcmJn8vy4Kmmx6LTHcr6H8lAja/rodzVqdZe0Xkb4Mn6bBuw
xPl6HYY+M7xqQ2pHdqfyb193s9btLZMEpLlKg03Kvkrz7vWEOWkcD6Zcmi8IMbVDh576h3w9k+Za
HK/yzKzvFGp+nwEgrXb6efzLXS+K0PWoVWEdJO3Js6BV6Jnn7gQXbRW6s5+gSH2XdrwX6WgUzEjC
tXFApA0PlcSkh/kPXdlo1dHRQuY7t4cypRFC3qh1qhJ+9uBE9DBDU02v4iB8kkGkbcKpxwUhQ/UO
HVxsxi4Rq7ZSNLiw0v6Obrl9npQ4uQ0NnP6NTtdPccTg307bM/Xwxqo2nWVW+0jrQr59ULNdrZrV
Brwxu1TCDlOBuR/OcWW4MzFAQOlg4vpkB6CNlsivKInslUyGYTvaQq7KnNUuq/r6kHYMUIIUN4YI
t6Yd5jYcxnJH2TnREuyRlsaPCfGWj40BahFDOhtDQdTqhNNvrFvyQ6cDahqNe6WMeX9nKpi34VK+
GY1hrZXyMVDYtqvJjfgxNkFfjHs6xXsMdm7C2FjTKovQy6gg0s5zg/SILswqDewVQunncrRPRgxQ
IaOzlZCtTk9XW8EIl76bJ4B3RLp4ea1jN9Hg2UdndIt723ekYKNXWn2A/3bpO2b3vV2odDF2Kzx0
mTlWevbSt3N6XehBci9H6P2O09j3wLJ5YEpxkU8W+vVEM85ILVYBJET84Iy9ez2BHIIb06csrcH1
MQRZfGgS9YQa4lrQykoH6q3YJO9+LNaarfT0DuyLXESbvHF8Zs/qKh1Qy5eRtcks5drKm8Aba3Ed
KeJxUhX5nVDcx5xzxMFkVLoDTdlV3c4I9JVjthsBYrfPCLeriMnyi2nINhK5k0OnfY9E5LdS56uI
g5ZfF5BkGLAbqK8DxPVt4Vsi2QnZgw1YzJpKAdRp1Wa8dvL6Fvyh2tmKTRGRBusUDx70HMi4p/rF
4buF37ge85vOHnaOsB6Re64ZXp6D6mN6QUKazUgkr81t5/4ay+m6abBUZ07DiY5Ff9UjEqmb4Txy
qvOOoquLEWYPan/ZspOmSZ9tQvpJ7K1bWaMnMIxxbXW6vYrxxjwliXiTqiiEsKe8o21Gz8Oefqst
/Zfeyjhn9mJcEV7M9B9v7pVJnxWHl63TW+uCKvqERtoK64nfdajzXw43xIdwBrf1qj7HOW1TmeNv
VO93Hf7wK3TKM7URveQwfOViD5aZB4iOq8ov+rbb6ZbVcITVCZaLwTHY+5TvqtTirQiZHsPZbmeS
QQjyWM3uZHgiTOedos7mtRPbp1XbDQjMgqtSB/30pKGqWzmYk9cJJMGxVl6EplOcmIQ4eUWFiDCe
xGnd0L3OIxZ0J6K3MKz0ydHKtVZnt7NSMmAIiBqadMip0uoo3qLwkNl4jtD23Lpq/FuOKad1vbf2
DNVpdWdM5BCkopAdtYGtw5ofQpcUcJcBzBmmI1jVzJxDDMs5dZXE2Uk3tE/NntwRoAmlfCCfg/H0
mA97+v3QFaKfQf07Y182BFg2TaH4vLvBnRrgy9Jnrn3RoQn3EyctTxp9ilauPtJViJF/VLWhMLMt
BbmXqBnrMrqw1RJeOZP6pYZq8MywXSyUuq6+Dgoz+i7Y3ja6VOdTBlkzo3/LyZFBqOxpxTjd4o5Q
E0TW449Queg76eTP9BNtcrCMQFBIo4oSA9xqO6XCFw3FaKshO0OqnvQvA9rjRWuOCK6eL+u5ZoZJ
V0Y7L10Ec3ZVJSfMmTTMNILAr2pM/OWg6g8YCaQHCPXksqDGWmmFlOcVMpu1VGDwKwJ2r+wysT3d
yJTvLAHOjy5NzVNoaNxDbNGdOpLHM+hG509T+sQUEZlivshG7FrZhfWQeqb8lYdwtFbQ+V2l3TtV
sU0izO717TTHD2VsnTjz7wDECkzvt67GA3g+ssxOh5/v8kPD1EhPwrNAZyFOUdImZbB1ULGminMr
8/6Farvdl1qkebYYHhsRxJsmkRdRejlp806zqKf6ctrm9ULOGVOarJog6bfNgFtI4MzOPnAZrLUN
+2o/0OC3upzyf+59XdaXQH2SbAd3ztZWEw67hdz4TrI4I+CcoDLyu2BCRvOyifHVIdeSbRmfHaTl
pXLbB1kSsDFY4S8Vk4R110rEf1ZfllThacUJJrfXRjxnV3EXWRex0t+akBGG1yiGJrxGN+rHTseF
xsvlWPlBVtfPTHDatVuoOfBLW39vFRf/ADLXi23VjvE2a7tmjfR2eNFzhfNzUQW8B9PQHuBR0GFV
ZnCmVMm4QWZd3lfEIh30urxL1UTe0MQaV7VGd98rwrE9sCeyWYAEn3TYPcZIXIwE6VPgcjCfhD3R
doRbon8p1Ke47VSNtRqddq1V+HE4armx6sH5PToCrK0TKAkawG2SmPKWUC8GiiZqZ5zKs+ZQxLSg
RrPqtlg+FXtbRuW9wvnW05LSvhmrQNIe7Ptd2st+K12Y5CQOgl2Na8YzLijhaViozbWO4xaDGkJb
aJRGzUlv5tnWWmAcbcFy0gXQqQfrO5qjLRpHHptqIEkyadQvKISzJtp8+N6XVkkDuJzpmi0QkNEs
QNCgAW6kCyU0vwJDdHGN82ihiKAmJ1bmtH9oWSk2SgNthL1tsAleESRC9XraqTQuFUkxmVWxcyip
vzixD1Xj21H2gLlVv3yh2qOCODKHwmZUQRwE+FPzB4VaqCh8saqTaSGlIidXf9kBTISnSrRa+sJU
5bMJXkUnWTnvF+YKEFVMayCt4CQfszNrsqsXZDovYqG15kXnmb4SXAvLFS9UF9OQZI1HDqjXTHr1
Kl74L6ytlFtmO8nveKHDVDuct2QMm49MpNkMFJldFSS1nepqG6+7hTFLXnGz7hU9ixYKjZ8bIC1Y
2DT3FVNzF2Itf4XXHCbIV9Yr0uYCt9E5AnPDEIB+08K+pQsFhx22ucNXEY7wFZIrX4E5HpT8EenV
S6p2+mW9wHVCuPWZuwB344LeJa8UXgHDxYsAmodn8bRyp+lJD+fH3gwumSCxWCrlqczIWEUJ4f23
6UlzB/s8xsqftT1vu/4p6952PV//gT99T0Wz3W+U7rap2gbgOba9/9v4ZMD7jbbj4ksKPIpv5d/o
uWJ+w+ERb0doUlwm6TTRjvyr80kH/xse40uUos4/RvrFv+l86gt0+3d7HW9ddWnKurDvQmfWKI54
2RYMXJqVKe8I56MLM3Wopg1m9WbeiR3CO2dftGO+xQKpvNR7ozoRRFBvmMjOl60x9qfsjxksb7EN
wyjynbJOD64r61tNG4uDzewfSx7gP9G082mszQz6K7MNMHHZpToymcZ/8+g/IJnf346DJzLuxGQc
QutbDAyOIVVVNMxcacvemGkXrsK8cNaJ4/xUh+Sr4LD3nPpfV1qI2yUkAU3IEWLU5S3LZ9WZNzqn
1nWE/HKPt0a8RQ6dn9ZuZOEBUy1CXHyj/nxq/8+ZyAc3yRUt02QvxQz9OOSKwrwcWRSDGzNmKS3m
NjzNAiEOoWlN63/5PHnJiN/FhwfHaV6Vo7tMeG96t+fIoQwWnmiT9US3UF2KRvOLX85434HngRpM
dwjr4YPQTFt1jjBmu1QtkJWpvoWV2YDH7jGH3jizPBQYLNYjiaSu7ZnGvgBu68VDrSpXWqn7SXIa
wuTbLyg//EZpd9EgT6b8Um2iVd+LfY4/X57dmF10N9IAMnJ7l1XtKQDtadOHl1gAxtRe2uXnz235
Y//+rJabEWSx8HlaNgMKXsT34wRnnBIr0jMsVJD4bWwOQARWM1zLJ1niRKQUm8+v94+3EaqejAeC
+RZ7Td6M99erhtFOk6kRtwxMrO0cjPPOVeAaB6RV+2ocXIy/6CDozZdvyHv6fLlTGydPHKwBqizS
WI7eEPSlo+WGAAwdg+p1WBXBirDa/AshxBHRt1zG0TEfBeUDhMOI/Gg+o+HxlygAp7cdR5VdokTp
TsBlbNMcUzzNyVa6mbZQWNRwYQMIiYDW8hqBLD/Jm5hBQ0E8+LTFPYsB1n9mXB+sOP948sLixdN1
xlOag1vb0QJakUjelUkQ3tE4KilaZQeBowg/qHokicaoAzNE1wqn9avPL3zkycsjIVeIvUGY/N+i
6jl6xzQ5W2pkmc2dFOu5ITkdPy+K8qG4qtvpgZbNbULj07cXzfWUGc9SDVeDgTw2Z/gUVt1lBLaA
lYf2VMpqm3b6S6gxiMDq+blElY0kdjtW9XqEzvn8Lz/yjuYvN1WESLyx5GeSmeAuS8EbjY9SoagK
5366q7EdCWZrS026KpfJhTucYgvsm6gxY0U80Eh8vfR/R7P/szzk/7y3i4fwe5ff/KWJfz4V/+fm
KS95w//4Bi/VzfLP/W+tYjnfFgP617KCDebvWoUyRvsGU8IclhXNpFbhJ/trSqto/FfCRv+C3y/K
VCqZN8WK+GbycjLdRVcl2EWsf1OtvF9VKVYI6lw0erzxSzl1LNBqJCW1MHv7Rp81vFQnlL4maXIg
/IW6Jx6w/WLVMZbF6+9lnPu0KNCYCesosARO8keLm47RRJ3PZX9r0yBaWksSLKnRIudkdttu5QxC
P5h1Gm7UWjDidUW4bSelB0fHdOYkCXrmXF0MIG04bEVGbEwvRdU95o4ZMg9EsHzdiCn7ESrwrWGg
KRdKYvfK2sDLfT8lPQyKILrH1zD3XqH2GHxTCHpOZbTRgnsMKkbbU+tZX7MK5Y9v3o8P1rX3Rcaf
WydvwySCyTTxVz5a10BS8mDKe3nLJEz4MXqmVTcZ32cMLlafX+m9ZGu5kk18nWkvdRsizeMQE1fi
KGtICx9IO5bncRZqDNoiDSccaSd05arytGOu9e8WoT+Xpb+oq5S9Ku109/0iZERROTKNym+b2tA2
etzhbyxx0BEG3uqmSVwqFrq0d2R0KOzx52S14+3nN77ITo9eL5tC3tAWZapF+XO0DqpqyJat5/nt
QqCeh3UTM8EmuLkx83ME8rTzjXRYV4oTbiKVGV3UQqgPvIhqmqbrFOvPtWRmurWyJn1MRYl7qbBj
soBFc6L3v0WTV5tpbhrkS5O++/yPP34/CIjk3ACBAZzDhny872EfwXzVjZWbRH2wQHRL5USnefn5
RY4/+OUiprZkqJOyTI19BP/0YVtjt5UqN1bEGSR+kXm1ZRXYjsn964X+uy9wen3zyP+xL3hPRZg9
/Xppo7d7wvLP/NkTXP0bEudlFaTKW5ZeXtE/3I7jfFM5GwiSxlXKH2spOf/aEXRgH15m5iqE5NFC
0fjZ/jq96njGE5dOWqMJ8sPp4f9/O4AJc0mD48qCr4g/ZPnb3pYReajj66S48W5OSrGBW0hw6CDr
2JqLbMunI75YMt4vVLZgdVpCv1k62AAN5/hzLQyNllhRhDsA2tEXWhvcij7K99PcJ2eTE6m0lrHv
efN7fLkO/7kozJRGZY0Pv3gVLb+plfTWGTo+6HAna1M5tFka0ba2DE/hP35xf8uK9/du93opECj0
6MuCyI++lLpvLlX0yMgqS8c5CEPEgzsLZQXkL3DTSNMN6z5uJNKmm7n8p8hRh7vP7/To8hxMOGIC
aauImrV/Ilgm2jScqZxml0rmGkOWGxtZzsqlDuCKrK/EhJn2uziH2KufUYW128+vf3TGoIJZ4iQ5
yvAkCFHnvX5//+lAn6yztHoXdMuPnI76Xdcq8Y8Um5NVNCGOo+MYidNKr7H7qLstNmQm4pZRhwjp
Zavd2FY3bh2tG74Pk5GF/2o1/PP36UsA0dKqAeE8+vvi0iRSIlPrXe1E4Po4Aa1ac7R2TtaPa7mw
OV88kGWPf/NCLA/EMdUl1pUPloPG0QemNBIHFdm1O7SjGFELlAWax51ZOMQFJVPQsk6uEzx0UcsG
69zRZQD0b0+HsUxT+UUrQj/6/ByTI47xuuBglqCxHbz/eWhZls0iTNqBDZNsVzWhW3oYIrcnta7h
vmM0UYLLHsq7uKt+WURKbNvBmtdtNglopsCJrhGAqz8AoprYw98oZLRP1OR9KLtq3yxEDMciW2MC
JTVGfoPDB1eyvhzyolb2eeQMAA8AEMzFy+AM41L1x+cP/PXI9vaBL7eINEbjV16+w+MvsJJSIwoD
tyQT2knz5qJujZWU1XiXNVZKvEs13pekxS8uJpp7rma4E9WM1w5Nh1kCDWS5x1a5fe41U7nEjTG7
ycxOJYB3shY7sOwmSbXqkZRUWKa2S34ZWiaxpZP6UzcriE1HkBAVo+veuBdQZIyJ6C6dDXlP0kXo
Zjef3644er1e79YG+6QIwvJhOW68XW+UfgiYUkbZbl4EhRb57H47mYr/+VXYh969xFxFUxfiUzOI
SvqHuYEDg9+N/BM7Jozhd2XBPgJOCn0zmy/OYkf9+eXe10WUK8vl0OMvCxkA2HEuoz0CrM8NlzPy
MjzDC+CEP2xkYjt+Fev5wffAxrDssLwyFl2f948vJ5s1NNo228H0h2cYEo53iaVmN7NStyedEWc3
uYbf/ue3d7xIL7e3+CoIliGWIP24anY5z2eywHIKuOEZQMVh3JrWfIko6DUDZ1TLuJ8w/ntM5TI3
b0zlqx/0oycMDUxdwuEE24PlB3+zTdGJZAKsLgPF0lYY3Kgl701XIJHSmf+ffX6/H7w9/JK4bAAF
05HXji7WGwmCtDRsdpViZzciHlhp48HellQbXpRJ+fPz6x3z7sv7w4lAxx8DwJkHfPRRlERGxbWb
lzu1rufZF2COOPzaJVIMIcseY3wlnS81G2gwUug74RHrxAfAVmb+fRQ7yb6E/Dsrgrh97qyme871
ChesaAiIkIgt5RAI+VW0/Ie/iGVxRGZlpgmwfOhvfhFQ6NTSaUvvQItNBtVUJoGdFacuYtjbz5/P
Ry/90vamdNS4D+voUoUT123NLVEONcGZprfaWdeOA7katXOCi2txGhm9tfv8oh/cH34Yi/3F0uSk
//H+/uZB1KleMOYf0TBvbKMIzpgxW7vCDJTD55f64PtiCoMZCxczKJWPf/5oIgYXX3kyXIao2ORW
khxIXnbWvajbq05q0x4negmO3pXmYXDy8IsX/qN75eqEXi7Ruc5xy6NTZ3tQ8HTY5QJ/sBz9OTac
lXuBjZv7hSXRci9Hux1WnLTHX7vW/yhtKdCtZbHMd4I962QscB5rLUyBPUedjfsQ8XmycoD1TpT6
y5/0g+es2XxlODuZlLpLqtXbV7Z2cCU2B6vaxbXabw0oiuuoBm8D48diKJkn1q540MfMw3Gdby8j
R2L1+U/90atMahWzQSQH2j9+6rl18O11zGonIhW5LrTSfpCBuoZ0uMpDhWzmTM++quk++HlZMU2d
CoN+HbOC9/e9+EKpdcviGSbCPQ/ww4AjQUKMxMsKks3nd7g8xKMfGE8h3VYpHy2bU9r7i1WckBz8
eCAfqdXO47y569svq9QPLkI8He8qBTIzEP2oKs5hhTHCi1gRQlSRHnbdLiErIXjA5zfzwZOjV4Qc
hTeWuzp+chlIBgIiLLJG5M73aQw1iRIUNW6fGkX1xbvxwaeh0yLnJGWTMogy5f2Ta0rIHERzZMpw
x9s8cmN95apUtDMU1SkqM+WSiC38pQfFot37n8bw5Z+f563i6qPnSaKkay43u1imvr+0krBDybFo
dllqKaumF89Kwq73+UU+ePcNusK8/BoCxn/s4S45L/ao2vmuVkxew5miYQbCOQnlQAJUWuPvEzNV
+qJ4+WAz51vH4Io7Y6s6PkDNIkJ2mAX5jvgMcV9AJl86QJ63jlEmu8TKv/rCX4fARx+AwUmWkcky
maYcfP8sGchqeTZbDKwMA0k+mvqg9hLCgH/zMdh3LAwukmnXHe7mygku3WIglhRvedxGQjOpf1dC
y26GROcU0BSTvUUJYCBoHqJnU8TU/qkpB8OnLAAtdGoXg2H8WHZlrbe3FC7Vw+c/2gdfAO5rS2QF
e6+qHe9NhqW2UhSYtOgVGk2yTCxjZWNX9wB721/862stCyPjTCZrZMgvf8ubksLWnQqUNaW4tZQQ
rfUwb2amu1CS9CL+/aUYK7I+wVRTudP8enupCYET2XRTtnvteLTYzvsq+SYrEUTJF4XE0vk6WhEh
vxhkLrntIBzq0fZOqJUyqGPAxzWGnKglIaH0C6xqqzWZ+qOQOmpNGIZyvpDZxObTTY71C8lydtMq
Q4HVJu/Z5eT080HaVX4n5hGNGj8JXkalUj5//mD0ZTN4//oK1iAqbVWnL69ZRz9CLaaWjFMaImBq
4Wk1GNVThg3JAfYuQhkcx+Fzp0bNrTRr5hnYI5DV1eiA9HZUY94jQj/SVHnVlBINF5kJ12XW9csg
oz0hdc+5Gpxi3EJAQrAHVn46YHT6xaK9TLOOboEDJjs8BQ1H63+UM1o1KxSsTrFD7oNrVVe6lZ+Q
BOSZhHwccpafc1LJ6GDIaPDVUHuesmTef/4ccWJ730mhaUE9hzvcMklhOq8dO+w5RTlVccjk2paA
uH7S1GF0AdjbkEyQVOiVFMbGrE7eLId7OyHkwUNBQkwjIpnfelrej02Z1D7tOHnTjUrMx5BIPDNK
+PipSXysD6xTIbOLvmhw+sJnogWvVwbzeYhiL4j6U5o3q6btr+sofCqm6M6yl9fLGPdh7m5jF5fo
mmwJVMNLpER6qhbIyMnAVN2OtCR8IetoLaLiotKaQ2gl27aa7lQU/r37QydOUsnQmKXJ1TT0p8j1
5z2Rg8jI4VOxqOnd+YJkqzFZWYW1dxK05XBstFKm/dzU92TPIECx/Mp0Dq0eI9Ju9hKjDSNhvCHr
TRJm+77NX7pAWeOjvxVtghV3tDbt/tGQxP+gZzRpXkQE5oUVbvSJslYgHr0sVXYzvvFwHzt1aMO1
gN5vXcZz8J8GcLf5o8OkCRmPeyvUYJUWlwbJlCnHpTkbU6j/9jyWWrgrZuUwmdG1aFxcCbLisUgy
Bns41ZnBs2HXV9PEzNp0v9PSWFW6urHNQyqDX3Gu8BDD23rq95HQzyt73mj1RRj+X+rOZEluI8ui
/1J7lGEeFtWLQMyR80xuYDkRM+AOOBzD1/cJqapEUS2pS2a9aDMZTRLJzEgM7s/fu/dc+6TD7ssE
fr73QbiRWLXqxnJnFNFmrnPoQeEmSROcNPOpM6ZyvWj4Nco7igZMu7wbxak3vRftf7iLq1d24F2H
uFa7+cNtDbx4tKZjX9hHX5if4fBtsR00rfgOSOBEcr6rujNn2DsE0Mj8pj/lERif2QmfhIWHP6LF
u4zdJQE2AYfL8mhJ666CiBZUudzoNn2wpb/lKQaf5CIqBbpnyqRZmc4Sp6Xmus76uhr8x5THuQqK
x6EjwLcWaz8pAVMsGBqsd0gGW48kvLU1JVcBoQVL7z+Ksv+wM5L6ClCblZG6u8DLVo6PULPuvxim
TaAAuXIdlDivbq8cjKPrJDF2LqmX3WnEVMc0II6IfzKQe9H2iTPHu1h6B50/22zjn1LlXzrQo5t2
nGKMpkfZVTbOsGKro0esmDH44PtwMjxIvs1lRGgwkKAJSb9D3EKeb7BtfSFI5p1ZBCSz7NQAE1MV
+RC+XZ9g4Vx6jN7itB43k0XMCcvkY7HIe3Osbwl5fV+AgizUXLFKPpHUxqKzNpbi3X7PrfLkeuVa
6OKpMF+aszeF1yQvJhhe+inqm70R9W+4LrAguxIUd/atD/tD0lorx2g/Mu1f2Em3rjsuwgRxS3cb
CAou0rzwNMzQ6wa9T/3k0Jbk5jA76E5gHbaVo2Bk2tjyAgjJ3kPlabDMJLjiM+NNkXwNe1fg24Cz
cdewK65qAIBKgEAGrGKP9aohj8CkJ2sO2d3CBRSyPFWsI4AccbcWEqqy1uILM1VV76o2c6A0gdEC
O1Zi0t92ibisMu+L3ZCVUxUbsj1XcyPucrfE1+gX4Rp8z6pOnU3vC/Ide6gXSUjtwZxiFUXlqlS+
f18FcMjl3F4RW/im4S0+hb3ccKLfSjN6hal0gRnhThK7RzfTD5QR19od94VKySnTwQ7Y/dn2d9HM
QF9SxRJkDOk1oACwUaX7AYPrARnvlZfxgUW6X7z9ICX5lk3ZrlHfraiXV7nIbs3yA5kSGXP6pY/O
2QHT7ayINqiDl4JlldBEuHvtO6FJ3b7FHLi2gqUDa5R5z94SWIfZdhMBueQkuq66RmffbCOpCEOp
e4mWv4aiZlZ9/5DqTmYsOKl9XRAxhSGyD+QSd1Afxx2Mn/bNy8i7WbeJn69VgJEgnEFqDEsRHJOo
DB4tnEUreFS4ht02Ano47RPb6jeTtCCkohKu7pnDGx+k5TlUKUWlP4N+uVvK5puJ6G4NlWfZZKCs
87mMBmwbKVQcIHuvIKSMA3kGLskZbXBV2cayaTHSPQDe+YiIQbx0RAQYrTeJEXMZRD3yimJodarM
P9hRry9laCzDDtEkRgWW2es0kxVezxnUzdgkxoNs5/xltoEz4bwGRpx5k/HNs3tiKiLFYmgCf1UX
Xl5FD7l0kusGAxGli9sA5gw7EClCYT5XoveWjUEC2roYBI7vJNDqErsnC7w/JPo1kk5pbjVa6pik
96/ELXlv88I3Xymvnr90mAoPfSFBttGQKndD4mSk8HW+t2nGvrijgVLh3a/0F8ro+t2aFHR99HN4
qSvxFKWaDCVvgKr8U4ZSaZdkboZj9oo0674PeOHrqiZLy10id4uGqiUiD5f/dT/WwaqYqqhbLfMy
6BVYH4A3VV61KATgKk0YDdf2YrtIcc32xpBNf5FzmHsmHonEnC7JjyEmpIPhNATp1m54OUc1BJqm
VeEX3zVIWO3Pa4/hs5+O+iUQxCrhcEHM4ngfRae9baImZ19jjsDiFt67U/saKFXvGw4F90qX3YNX
BM6+X+hHDnY7Oau2q/VVPZDAhd/ayTa95bOdddJ+o3vV3xJsJ1ezdssjUx37kEr/7D62jM1CU/PC
TLIN0ZAPS6KL9YDH/8joDpKRT7bXuilsgiMtmCot3OtN3idEN7flBHeu8KM820LDn7eJJUmkCIuQ
OL2MyeYqVXoYNspE3cZuV9FMC2dTJTFYrCrmPLOzlBG+TTIv6XoRfQtXdonLKcGf2RAlJZYQdtxS
pRfDgkEwCDJ9mWGwIzQvr/Q6PdMNcb7NwO8gRJ0cl9zDJgewZWkv/KrHgrod+xJsogHAAc+4dagp
AmGTaMd4AvJyiet+ee5wHe2mKbc+c6w835LUSx8N02/fFnmbwK3hyEcRvbOiId3CNi2upyURSK5z
9LllrfIgpvnVxp4v+e9gxGyHSZDU4FFcoS8330SXT/smA9M5UiPfQXdJKYcM9IoVppRZTMvR1X6w
ijqPE9EoLGpHpe1P/EJA0BjErXtzUluvsZ9702FgajSSuXQ3qQVnUWbOpxKDUga2SnC5WvCQ1CQy
eExGY3h2Szp+KbBDvYFY2dQg9ky9n5Q9v4ekVWEXmTjYlqMpK7wiWAdXdcHOgy3ZuZ7RihDeXLvT
bZNEyzMcVmvvNZO9noJBi5vcgXawGuRkvFnFjEnItDPMFrp+Ehm74UQkQyw7nrU1djgQUQ740tgc
EUPGuinVLmvyYpNQZO9dzrVHj6j1B8MDFQknCxI0D7EtbrzGyQyc9QCcVmWduNvUVCW7eU+IAqI0
qfMtR+PoYqpBAZoDJt08Fc6DJyJKJe5zeeDm2ZJkcaF3aVnXHz59q3vNdOCtb75NY8m0GVLwJ2Mq
ZxNgSCzHC2Km9DoqXO8W7T1eziAJ4gxjYVxVZnAvrTo6KTWEq4AMMJxoo2YxzxyZvPqgE6+VKBqi
cjX5sCC6gFJ75vDij/V0adXKjz2dnbwurfb1VJhxYznl1unYqGcs6LElO7njtR228A+HzbK4/Kye
PUD908bWqn33IGd13kE4Tn4dEZRAeWZSc49TKipfKgOKYhnYam+5I3z5YRD1Sqr50zPEcIlQ2T3M
EIW/eJxKdgy3i1tbeN2uDwNxX9keuVGBkX3MbrM8CVIsN1I2O2Xb1e0QuE99RxCNaYwjOOFzfZjZ
08zq1SZUweR385MmdFq/uJXrXg4o78hMGnwSUspRrCZMjgdvdkxMz4zzyEFdiHcXbpeTStxY5arr
jfLiXC1cy9nv2uOgkIZt+AsePN5Jn1Pkq/R2cYszEwKmSG207GxeBD/DBN34YI+o2ZPUmR661gh3
SRbqTeihJ8DTemW4GtQSuBCGnk2uwvslaP15zXwrMQD/ivAhC6b6Fui8kLGwjSzfjcqiUdEHzmdm
dunWrZzeXDezzIEferAIScS1ViIDtJXMkTh4HiUKV7+6cE1jPzN5fiMgPDrg/S5oaiOm3PnJiOot
0111oeel/8gSiZNjEV4Kr9aVgnH4SKdunQbgZibqIACiVfOtMgbrSviZ96ijxjsntuv0Qle5U1EK
gZUFUKaHdT/4wic1zR9uobzY+yVs24ONHxQOSm6fZhSnMI/97ErMzvnRHpZTV/NjwpikUzYJ3+KE
ZEEfcZ3XnpZQHFKYx7PRw6xCi1quRx+O5iy9+g6RHbQOLxNIc4RcTixYn5kTNZuFauXUN6kEt6yb
Vz2lPPBBuhatoQ9KRREQCakv0LBD8Soc0MIqSDeMBOc4nNpiLVyHtNGxewZjy9lkGayXvMdwr5Lg
ySL8KQ5Laa8YKJhEx6FbPeQTGb9zW5eg3qJi7y9ttkn1qNb4Yo19Ps7R2rIa5wKx+BUc6xbeDF1E
Ck97JsuOfd9giA8yQGb3KCrqXZF22eWi8DDy27rZAuVwrkuYzXfIA5crQ8y0LsZIMRM6c9BI3bvv
kGYoAoUA8cBrQ01jzuGBZ799zpzOWKuxS56mQva3xtgWhBO3Qbutz5eoD8qZXgmEtyD3u33QjenG
KV/Y/VjFGzu1HlyrXOgAQctdMQukiWClTX6Z9j6+wyY9Eiz2GmZ2t3J62AM2oOy91bQ6xvEKTMPo
cC5S4HwjRK79qpeGc0jWPQ8kpH8JuuiNtoKOASm+9SR47sfSAwrRWV/hurY3DuvCpknr5S4oFYbJ
JNkWtpHfZsOCKlcU6bxLZQ3Fxm4WQJ7+uB4w01KE0GPtIlVfmn4fbVxfyU0i6+4URnBxs7aKtmky
xnVfdAfUk/kl/ShAlAExoIkzWzjll/QZVGAKZoIWgFM/VDNxZrpX4si5EmqdmzQXkUP+K++AWsvE
fRsg3FDbTTCGbH6h2Nw0xAB+yRuf0DiKx7XV+cm+CJd2LZcs3BgF+F6QOLQV/Jqw23zqNzYhhxSa
3eVcDGCEOvUE0paDiuMNpEea4FxMWI+xZeUwFyw/j+g7JIiUCc96LOZ6IdDIkES3BpYg7hkMDeTh
NNo0g+FfFpXKYgtl807XhrGDcQNgRtcBbJSpvp4KT7yLBnN80Ez3Q5v8BBs2t9mQ189ocfVunIj4
sdvxQUaTzbxfeE/nZPTLLk3HTV+O5WVKoOTaBIngNvOxMoV5sKvRvOoGPK0ZIOK9JdNwpWpwl9IQ
/XHhkPdOtpS5VX7RQzsNKM5QOD+6Lgxlrr+IA+ECtwHdBCvA+ZpzWF1DjVo2lRp5wq2kozvc7ru6
WMgzhY9PfCMtCGXkzVU0KrEpO1jp9ijd65AE3YOVVe9Wn6snlUh3z4quj0mnmCDBk9q4JOO+jWSq
r3zZZEhinPKJXs3wiqu3vY1gbb/YGga49JrdUIfOSY1Jv0Y02MEhjfTR0FYT7fOGtnLrTmIzC6fn
3lVn3lKmm2+IzvO1M0NcxvqfDUwcc3Nv2l12FfmZjN2UTdc06HgZ2SCP3Uw1nelEbwOrNdfcsirO
hNFRggN/jcZw53BNaRFZIWo9OFSyV7GRl97GK+BElaFN8QnXyZirbluPZRE7fSTuprKCy5+zFo51
2W0EQils7qw9PmcYUtzr9tKH3bgpzZAzc5SXzdZSEqwIWjOsv6kDPp7CnjzXotSXMwSMm8DX/ol2
fbedfWfhOfWPHWigZh05Y3tt5Z513VAB7g2qukNYDhjplZNsexgOdxVnphXfYFyrMITcQMZvtgL3
vK8MfDyTKeh19NIkYHS5qNr8zZxN/6qS8BgAr13phgJfG8uHK1URB4SFwZKPVvZo29/ajPiyQTbz
LcTuamvTLX1x8tk4VcBgSJyeBlAypj88JtpuLmAbzOvMa66U1l8ZD4NT683npsQsbwxttR5IMl/Z
wldxb+KRrywQFS6g6luhW/Zt5qE4lckeqIRDXy9xhyNZnzkHc5nsTDvPeNsnAgHdJHoaLZiVVZG/
l964XMie0RVRWUsQEwWYr1yt5p23ZPWHprbaKgRuBws05c1YtEAhbdbcwKRYWdEuADwhyaL+6urS
XI11ZWwg9tePRt8npxBO5xbIORDhGc+EqxIAHVM6k/3ov8FRntfDkgNT67LgrZSijTk3Wfsoc3F1
4YteNbUv1ha9c9otdeGscr8K2D6KhaQE7hbQxYUQhByefhRdWOVAUzoYSdvsJ3VVkUXxWJNhwYbS
JoT/OeVxRBZFQ2cGnQHE9wH2y25ux/4QuRk8jkh3r2qA+Gh201VbwWcjhLddQVgSt1gEvXezkk+2
OzYkLAYExM1gNpdwyo9RnfjbIsDkXvo5mKLJ74eLLmn7+7nEOzHUnB/jsZpoXYopL09OMpdwcrJv
i8mwfYAgQIaPb8bLrOujmTBioxcmpq1yMnsLKWxZFzWZDVYDFjBkpHG2h6zSoafLVgzl3vbc5dtE
RXphJIG1GRfYA7mj7h2iSLeoDVBIOqG57q2g/XDOZjFHYlf0F968KAs9YtWZld8UKMUQd7I6Pgf5
NO48VxyHMpNXKh1pG1fT16jsPrO8CLZBx0Bh9LoZ2FtkEk0/1scJQ7+7qoSvPxl8WE0MCFA/FtGc
PVdh0RGP8K3oAs6aHuwOO2FaQOutjgN7qb+krczXmJuHY6dH9wgfQd8s9swWMpIUtbFBIeyTwgpp
d5LMvTNry42n81leZGlLK89P7tKRxStJl2qfQyK4Z3eFrnf2BBbwvfHElVO7wlDQbqtW8SaV0PkB
38iegrEtxdekHid6ayqhE0V+qxpyOF+EGh5hi7xhlbCO3RgluxI0xBNDyuB6bkCtr7LCvPCcKL0Y
24rsEddso21HcKDJCb3L4FVxwrCAwgIyXeHPJTrbnbuScBLZorfw3JnYbSvt8MeVhhQjBsaZfluF
GqNft+Oy6jiCPNAybrYtQ8tDUJY3mRc4mzalBM8WBjrujA26KEEume1SHpCPAmCVoXha6hZyBMUs
yZwc8MCaQ7+Zt77qymnlWYMFNYyYp82Q53f0rBgOw61QYqYcDIKSGAbCQ9eOD0gnZSSz5duMV0nY
JzvAcMPVlFRmbGeLu6nwQVqIcoEEEdk35K8aMNSKiFO1Z/aUbyG0bOTik4yekMCyyGg4jU6UkPnp
3pCi3dGlAfjC2Uk8mtqFFG5ONvCLITc27ZhMz8zJ87j2OEnj05XfRjQPr5BzitvC0DM9dxLmAWRn
O+BnzuXAIPOl8cnBW6VU2s6qBo7/KdLU2p3Jb5EQEIWiM3QdD8HBMsvqEBjWKW29Z/jQEDFqqBK5
HB5bi7545RKYEkE9WXvSXTZ1FKov2h/8cDcnZ5i3Cx4foarr7UbwWfe0Tct15Qxy54hquJzQJx8F
eIltZrsZgbE8iSsogHSWe9Lj7SrpN0HUM2UL8/zK0JI4QBsQlE/Fdxx4Sk9UBu2+FUG0793UiDvl
u8e6XkxqWOU80lKgxRy29qnL/P7S01NwE0Ups/sx4ilsQ+rwgZb21u95ZTlO4eoh3/d2SXL/Zpqd
kvRCOjpe2g3nWsw79ZN2KdpKZ3iFiwfeU0UQxFcT1/DeVE5urExI4B85Ah8gJX1OArc9sWF0DJkU
dcMxGdL+ks2a4V2YBCepfMHUCgDcfrDL+nAmWNqrQNLfkVjxX5Ygaw/YzszDGZn9ZNFj2pZLqSMq
iWxgadULR2REj1+7BLF5kQu1tcyIGK8AxAc+hJGMzSYonjEHdvdW554TNTpq7qoYlzSeWMla4qgN
CPhRWjIrSQsosmk787U7X9fpeg7TiSTgLiCgq5reVQb6yJfZGTF5Hkgl7TJeL4bR3bZJaWN1b8RD
YaUl1UQzcxZkkrCRma9PJaSsIk4LNUDdWyLmJ0tpWR8j+Q8XIMHrN7P224jYpKm40XNGRx5IZu5f
1Ao05CqUbXEBYxDhVylJLF4HU24/u7mW3/qhJMQCeF1zsouQjRkESWisDIBkN82YD2y9nLgvTAJP
5GUXNIYdW6Pn76U0g485x0yxsC5+S+c2DU/UYf7eclz21cmwsiQeIusch1N2zUn40ELXeW9guE8z
9ymqavVuNkLQLSR1Dtq/Qi4zslR9HXpTr4mR5uMOBRHX6YD0tyQS5Yn0S/kNaq75lZscAJ3Po24z
2oZLRHxBuC5ilRSEFAGokBgdA0UoOvNw23Oko39f2vskc+x7UXX91UysR83OmM8NkHKSVrO+RrYw
mqqnXoJA4qyz4ewQidLpsVlCtPOyrbFsuD99LifRXtwTFV5sKTDll36evGgF9oRfhWLFgxPKTwJD
45os4OQSkz6RUWGUJft5CqbHNiHzZzfWc3QsumWRK9sfSnmZNgEUKWSfeU9A/Yh2LjFBgAU1iplc
66y/14Uora1bF+62JnkTEkDrVPfMKtPyAI8ty2PFANbBR9d1pC7UjQMUP3LpbNi89clQYJPue6at
bAgZ+vl6tsBWhUl9CmCC3wPWVzsx1CSuqmDggvRzzyW1UJ6mlP/Ccrc8pYW1RTtBZVH3qHhKRlfD
SqR0N+IkWKp7WhrpC214TtCRIdztYI3m17YP+iP98wI8blE9mVOhS8DpLkRRo1W7pJnVez8O6sqa
p/noe8WQnyKUP1c0ZPnyQIQhgp3FK9gIeU450SfwPXkwY6xaaLKjQXwhkS25jAoYUwE2jS1pasU+
THwUPU0wp2+WkRYXkLD6fqWxh+hN59N4IjmNA9KmpGmpY4EMgfAMAkrug5q5fpyTaVOvgYfyNKaJ
h2SlD/nXzklyII+O80RHAHR8l4uOxaLqp9c28uRDMTbqHXiQHdCic4xXw0ah77WOfKCraXC4m1t/
nYelE5DApcfHznS6Z7BF0NutJnzizOBfBU5KOHRVRpdt51MfEJHms8k3BgPFnvUKBQ31eEJsE0HM
Ih22RVYgHO49OzYng7pSsZBe8R6oOp5ozpZxMVTI2R2LgLe1LRKGB4MTQtyBp2e+CIIcQoiviMHp
YPFkdbpwn0I69A0oMocbIQuPoURnVtxMwM4nnePUcOauT+4Q27Hv0gyur3OMDmupw+wyqqLqJlJN
UmHqpa+6Asyo3kHWtjRAayC9iNnm7IhW2HtyZM1DwCj0S2Ur/8N3suIiI/aNNuQ8sjyYCgG8Mtyg
XlWczBmrEy0/M2MweXmq9ixZLASpXGuv8qKHDIohupyIJ9AQkpvQDEyOtj2wU3IwCs8h9QI491Oq
I6ve06MaHw0AuXsTrdu1w8AAJiQ6jmrkwWVbSC6zwK/uZ+IFHsoozPpj7vXBB4edsV63WvFu5Ao3
CgXBYuBXMFoqM4WyekcdDeS3JcSijRf6iC/VDDH2AODd7g924GR3bEUShG9XJsXBn4di34VBihKF
96OOR0YcX7OKR7tkenWFDkXtZq8ttwDiWXXLOX1hOsXlDCx7bq7HPpwpOrJ02ZhMjIrtTxqmAS3y
NwH/C4RnolnufaCNcO6K8/utBAedq/Ds+GnmvtyedY0eh+yGnNIz4cOO+SZ80Ygo1cohaXU1RnZ3
r0CRMYrCmb4tzitzwwawjZZpujC9BKJc04q7Jm8mJkcW6ZsU9exApc9v03Em2bto5kswNx3XAAvI
Ddjc1vtaVl0FE7jIfJqo9NXPHSpu0lRXatdiaGZXrWs/jGe78KvrTE16J5VsD6YhWoLpDPOolox7
wSYn/JgbTJObFAKSDSd+XWcLce2s8HlyXXkQaNf54rDOeUnLImJKw3niSGnuqgJhj5ca2V3H830t
z0HhI07Fjco8vTdS+DBioqaO63bhIhHrUatToNuewKSmodPaGGFiAGoxq3nVtjxwNkEmLmlksOps
m5nruiklxbZJl3SXMa5BgTMs4aogOIWsoiBE5YshC6eLGuTDJCzexTNg/FoL4mG5Dv4+kZERl07d
yfXYtcT4eL13bJknMLEPUZjalvAeXJ7uXdkbdUpd1nqvFRsKVTLArr1Ix0voIb2+YBTKlqV8/CaN
ixCc4qHYRxOYtaGYPBRKHo+KZkIbi5DJB8Iu9gszm8dH11Q+dWPHJkXeLVJ3Z67uKbQMAt7ClIdX
FREzykxgsI/HoGLDpDq0Txzjh+tZAhAYRYYoIut7HF3FZBG2p64HMDqEbcCg81FMxIBRcMOIyTgO
w9gfaU3w03jEy/UxrXFjP4FaJP8BtIBeaZb/24HDkaZFPfXmqYi4d1dLYmGgMUZ6bJtpsnLjEuVB
W3FmEUzaC9Lifhb//x84rnef7dVr/dn/GFINL+kdaHWXp5n6r4e25p8f/8j50/z7z/T/9dNvp5/t
2Qb9q/8gQ5MYltvhs5vvPvuhUv+Kcz7/yf/tb/4TqvEwi89//O295ZBz/mpp3jbfe6sxhn2nHvyN
IfsIo+PyFQzEb/7OPyEdATixEOdL4AD5RFd/NgiNn736x9+M6O8I+tEWuniFmeKADfu3JRt8h4WJ
G1YVjUWT8giBYg8gMPvH3wLCse3Ad6Aw4EP4T/zYwVkp+4te1HOR4UMysJCNe1iXHPOsfv1OtJvD
asCwbyxreMyNH/fk2hMfRjXUcxbck90cEN2mkTdvOiJFrmTqUb6YCw3NFZR3Ro+GkeczFYQDultJ
z2GMpwBPrgw3Q7oXBFH+rD2D5PQ2D8avFfa2gC0E2hEVuUko1WSZjIMKm2J45Xi8POTdwfW0hXPj
g0D8Zp0k8UeTVaGmEZxKhj7ISTm0eOMbVzSvxQLsH/VvMdwr+HkqgPAcI/U3H0fXS+sdeSvIVGHE
dmvGv/O2X6QtOQeUo7NhociOIyXZuz0uzFr8vo4LumxHAlsnhhq+GJ6wylsItFIpdz1Wsi34N6va
TZl7j+cc2HVBdMFDylFoTWJi87UCdj7RYmnr3ZIZ1qvdscMgwWLJpkFhv06iUF+bUIt9e5Yqeaqu
fxYs/x+8pdfi/1eePDpsQkN+cUb85k3ctdWZlzO8feS9Ap6jvn8j//m3f34nHY+keJ54nEQ/vd0/
v478X1LdHStidodb5HtAguP83XEwWWGujjz8JCEejH++jQ7ABTpXsLxMn5XiX+vQzc+vGUvY71Li
0JX/6nXEEAoXirYXblQE0NiszqLk719HIQ221AhDLzKJlWRIT/g1xTMHiIMOK6Zn4QWys2eem5vO
/SQMftjMbXDJWuFuMByePDwLNe7KcamvDcM/ttq9ovQ5hWP5RLPnysyWRz0RyKRkcCRkc6e7fm+x
s9DbeZvN9Ni55h1xvcz9yqiJ3dr7qMFy1bqsqa+/+WGaM9+tx11VVWLXFsUbrTX/kw28L1Y27+Xj
1ETDzvNkc+UZrXfUYQB+F9L3Ycpq8u0qf3hSpfTIZqUxahJUwKGB8FLkQ+Ft1vhvZf+algJWc0fb
OhP+u2AZWGeFZ62pyOsjkbp623hBdo1kP0PwQStJCNvFe6XS8IDKqaLh0/l301zepzSC3umWKJqF
ylobiOavFLlkWyC2DepqRlZZnMlEIyYMPdDswbOsz+GcQxQiOlc6rsMqi2evs2PHFDddGhycAgRq
UshyFwzdvbBpWmi/z969Ktl0LX+mD8Yj+r/0NqrFgTpOrmoOennHRLUtd7D5NlU7H0YNMt3MjiDx
8Tmf+rE8hUVzoCNDNfjUK3zhoUNDp2Fs065Cb7nKCU8QM+2HIsme5lTzB9qrzA3VOjoPwWDkvXlp
ABJ1uOHWf5nEshmhIFvhi6CyXkhJZLJ3WKpdL88xWhwEI/r0UexzEIr4mQDAx0XkX1gZRUc6DTeN
nJsvovC5wg5x1j2dyFSQwIDjofAykh1c0TPdaMonR9lqXTWEaIvy0IFn3U4Nh3CcyY/JLO77dDb3
WL2Ka1qdiF+PHokkrj71WbHlZdsGhVESxcCkTaUerQAaYePy3pV9dcPZ3EOWmR8L6qwy4SPWUpNA
OgD6cfS8La0SSbPVfPAcIN0OJmvNxyoZGCXiRN7BNVtYfRnY6Gp66V1MnV0fHNrHcW66SxxI0stC
lV67C8PXtESW4kbjC5qP4GdP+3+0LP9/W3DPPId/+9B+s9pezq9N/dp9v8ae/8LPCyz+/b9bAXSO
yMTET53y75oHPg3FBgsS1uwzVM7EYfUvCk34d49xGSg5DLXumW/670U2+rtvAh2gEmKRxY8Ba/KH
hfWPFtpfG+YMHqkziobP+OvllXs8dQ6HKMDWVXuR0HG5cHFh/ZmF5WwJ+qWo+uXL/2ABbApBau7Z
5s7Eu4VuNl3Mjlvu53GE1U6fiFyqKUQrt5JN8ycm5F+7lP71LSHP/vonyuw20KIPBAIQKce4ohv6
MmUlHZDKbyWHHUl43I0iTbD8+YH+3c3qf76GGHR+/R1hOROJKJd2j3I/cSGrW+LESb5Z1t89TP/c
HL83Nf6EK/vtVSSy6dffgFEwxJZqbvduP+jhYAskLLuxI1mmSm0SbOj/uW9ea18TsSsvyCINb4Sh
DZrQvWH+id/51/65Xy7rDy5Ao3INntBB7n13wh4wmm5qboqxGh6xk1f/kZvtl2/yg1cr08pjCBy0
eyclrKMZQ+tbUcnQjf3UYOD1x5fz927X+f9/V1FQbzY+QS9iL/MGCNDoDC2tntmXf/FxOB8wvvv6
Z/Hi5CFdYiraMPud/PHWo31w+uNP/3v34VwvfffVmU8prTqDkHlu+iMdywVtVRMGZLIFAAV3f/xd
fu8a/bAsmGmU2T4Z13tLk5hlWAoyPGPlP3mWfu+r/7AqFHSzrTwoqPhZem617miU1IR5dJs//vTW
71ykH+2/FgNvdzZasUcwPo3Xae7N5qFQPoJlz0fAHBPPS8B9arb6rsRTlx8sNHjiyI4u5IVX926+
GRPFRFHlkW+Q6OxPZDWWjWX92Uc8X8n/4Z3+kRsz5+3YYuUU+2QJDaZrrdlnm9JNIf1mZlGYX3JV
Lp+W0AhyaXlkR5udo10jFqB72pO1ov/azQh/WFw8l75QWJ5Vc8aIrhw/BQlrzRC9/fG9+J17/SMR
eajITyrGQu7TNm3uUDsimJo7DBt/7W0Lz4/Ad+9DmgvmYxgi95VXYa9IrKZ+DMAcPf21j//DYqFG
YFi4kHGPmlXxaGRd8T7Osv6T9e73Ls4PS8VAbxHRcynxRc29i3q3p2dbZEHw117j8IfFolq6gLCy
UOxDU5nJKrJS+WzjN1B/cvF/7z37YZlgg12SLGFTmDuFwG0MxsVlHjmG/X9zdmZNcqPQtv5FipAE
CPSaQymrPM92vyhsdxs0C42IX3+XOu45UUVXVsbh0X6glIi9QZu1vwUzBBn8efkdJFdCxUkXMXib
GzzmgXtYtXkLqdb4D+T3kcBheV3qt2ac8+LG3rAv+mei0uVpwv9s4vkU7l4okGEfWUSr6ROPjOG4
jM7xvTTj98KkY4q1Wm+kgiuLYCfPPl7B6DLQEQGQ/pLC0yW945PRKYzBpCpv/Kgr88edCCeDWdHu
snYXfEXCJeSwxaSDoWSAay8YZKFkilJxMm03OGDXfs7+FI8CcoHIMc6N1pd57EV7znv4D53trNov
L6+Ga+M7AW96FAZpF+PEWsUCnU/92P1N6xBpxW/8/e8+en7c9PRoAikAVUmhTUBLDgrvcH268bKj
pz3d/3vE+bf8+Gh4VKvjZgjL7pKikTYj6yTq30pGhTmHQaXiH0GAQsid4grOkrCIrNo3NcvXDd5F
U8hvpPx9qp5b5U5agAJ6oVGEVxT0S/o9b0j89xrCbf7YTCL44DeNTmpIgoAnethwDAcHRKIoCDHW
mnN+Iyfsp/nnfoKTE9oaCkFOGn0R6N4bjxQCtvQsobEEFbwrINImY6H7Q56LCD2D1Vb94HlCfr/8
264ElNsIj97UatMUxwtYTsUNtPVoJkffo5qCd7A2XINPXE1d9/HlP3Zlvf8HpxfAWpS3NT6hRrQ7
F1USTQeICm1+I4dfG9/JDrAWCwptJn0BrCE4wQcSxaMJAI6Xn/5KQk2cbNCkvZq3fXtWCW2h2U/n
BX21cmkfZt0n6xFaIP5nMQwlqpf/4LWf46SHjTUavXWoJhfwt4H9q/4yzFFzY/BrL97JDaTOy1Hr
/VyJWtV8p3JpPuGmtFGZDax5FcB26/Tyz7iyvhPyNAvFuKvqCvRVQRoJRuYXdJKGn2LWKNT02rD4
Dkmn+DIFTc7voE7OmyOwQpDlvfy3r02hkx6gZo87tBH1F/R1UrR4zQIGyguB/9HL419JP4mTGtJ+
gr41xCdMv0lcaOKEy2EoD+QAZGSjoez9y3/m2s9wUoSsSY/Ok6iHExEc6NIxARMCi+7Gj7gy+l6G
f7xNdGhS79M9LOE0k39C12L0KUAr5b3XszPnTJAnUwG9Or5RezmsDwDkfAog8r/zG9yJeIVavg7i
CYPv/L8BDNk7oDwiz9GdiF90F8NEesC0j4S84tD1HEkHR0W/Z3fCWwGRlzYB1mYBOfFPNI7DpnGJ
klvQ/Gtvdf//R7sz5HNjjb6V/lI2W/euYwG8m9P45kns2vBOVCc2iHqIlPH02/qHgGOKJuWhPPtN
jRO2W1vB+7Br8SU0NB20DbB7t+jnzPxGd4K2BPAHdZO0u5iyeGgXeCFGffLFb2wnUic64voTWqGL
4nSGcV9nj1MC3onX6NSJVPi41+ACzN0lMExCB4+Gg6Uf6l9+ozuROqH/ri5CzEsb7DghQLkORdfo
k9/oTqjCjLIYSI+jO7AD5AMk/q8kTlU3aIlXViN1IrVN5AIdJ6ZdAgqggB8dUBJto3C+RZ279gec
YA0WVsPuEsLjSAzoWZrR8Y7ju18C/g/8kPSCqzHuLtOg39OhP4Mw5jnrTpiqdqJLmoCSlyZ2wYX8
hNX/Gv0jw+q5JJ1QFUxD8qmHDpRwNBid+jxA9xuDGPSb37JxgpWZjUUD+k0u6O/bkIi78eO8hepG
hf3aa3XCFZhqwNxrLEq0Woz1mzVB6/gpGaP+1gHhyh8gTsRukONaonZGWxXp7TjVelsPdIalil+q
JE7QsgGmiNGeEhrSwvIEfKTXrBSrX6p0DR9gWVpAJoL7AALHI8DluhLKM6k9n92JWhjdwQWSoUSB
xVlCgMteRy2rb5Drrs28E7F9b3i4om/5EkP3ldlyqn+jgxt33y+vy31+n/lqI/uffbS9djRUab0a
zEycxwjcYTjg6+B7i5ZINqUfLNrvL5We2I0w2J/6uT/nxHEzLgT9hj32laIvYbFlgFI4tEZAAor2
nFvo/Wtz5gSzhXZ/KSXmzARwNQ57SSGcodwvVbgWJdMIsGpTYTEhoPld33dwT5nyW/jAa8/uhDJY
KlDEtkiivUiGzMzd8MDRPOt3WHM52zHUDjOJkCg2WkSvE/Ce3ueY/e7Garry8C5lOuZANpItrUHi
AftIRqE9G96Otx7+2vDO3gsxYzKSCtCqaFsbccI/9fcAndfzedGh1kAemGV+MF3Ou7dlI4cPbTR+
DFi5d+qAq9JGUqEPkha2Om2UxLDh3bt4ISjr9moOnBf/qeyiPkwxrI3foEqOQtMs2hzYgrYS6JSd
K3B7RrReFujfZLDhxe2Dqb6gW77+AnyOBpxiJKI/CWpxi8GS9AJaJoNR39IVIYys0emRGQlf2Cwx
E+yAgpJW7HcKjgO5H/mU/Fl6M4oPxm4gGdBkACBlKwBQUyquID17OeL/9TF5JgZdlDwgYIFdx7C+
AEzcQe1KIK++gxC0A77N8lpnsqUbO4bo+ulfxzPodlkp4Il7gmsG+ujiFR0ru8qVtrdsNvdd5Lkn
chIouI+kgl9Ri28rO32e2rh4i0LVz3yFN0dryVIeyrEi4gAAA6iuQw9uy8tzcW1BOcl12xRsEQrZ
XZKyCTOwsc8xuoVvbDr70z/3q/Y/+ii1snZd67UquosdIWSCYV68nXBgb5ID+gnv58Gun/1+hZNU
xwGul/ClaS+1QGtuFIEgZ1NI6j0nKX76O8wIGYSlPdj86EQ9BS2np7BOid93tctZrqOKgQZH64ui
i4E4ZhpxEcVncQsmf+UVR87JBVYvxUIl+uUp6jEZpG3TEWbrt7bPa6M7x5YtX9aVAyh7KeGk8SOX
ITTr0cAfvF7sv9jXRysop0ExrSNotaAYybty2YaMtWlyK50+vz4jJ+pm8JkSHcGGpZK8BZti1PHf
i9pIcGP8K3v9v1fBj54+QHNqTWI7Xqip0EBX9+hLOdCiEinuVpv6q98cOVEWsWKFRZnCr+ga9gpE
iO2TqAt7Y/R9Lp6JYRfiq2pqGBrHpgu4NaBQLdFgc3QFkRiGNCVvj11fDrPf59O/+frRfLUAzs5z
WQdZKObqNcgdfxeprfy+EFzfPRvN5QhnujwDOsJk0N0MsCpRy40Uce1VO4eWio24i4PN+QXkFnCK
0kZIdkZf29771uRoH375XV+T3exK9Mcpdep7DnO4friM6Lxd7is5b3EW1nH1A53Dqn/FYC+Dhv2l
B+CyjtOqPVFSzOzBMBa1b2d0sdgbj/Js4KO/ytk50FHZzLib6S5A6Wpz4kCEfMMOHtAbm8e18Z1l
DUgAhxAf3hDC1N+WBb+nS4AmeHkenx08Baj46TQGOKWBcTiqCxTj9HOkO0A5Us+AdNX6eVcQfKnA
iVu2wlw2QYpzFE+bz7zj0fdAfRQkbMTr5AORl8oiOI8EufxHjY6exmfeMb7zXsU0Q1mttzQTQxii
LzHUYH7Q7uQ38c5bjdBz2uiJphm6tOn31UTwHASY8tvLo19JVq6rtmnQ8UiDCse1DoYs0oC0cOhK
EEROa9fp5Y7AxOCWo8C1JeQcClKdLDBZCkWm2yI5GfQ9X2RKbln68ufTrquBjAguwYGDlRcDXkbx
D1+AD3mIur5dswB9y9MZ9b21feBhEPklepfhPzayKnUKYkgR6OjYjgxabdIXmkJRF6ExAmr8RZ5f
fk/Pzh1yh5PFFiMU4LRlkK15idYzla5DfWxIOEY30vG1P+DEN0hQOTquAWAaWnTPHyifqurUwMz1
lmX8tT+wv7dHUQi9Sjz0QOBlS5IX31cQpT6EQ5h6zo8T43Bv7kqzNQFEVR2+zpYtOpUivnXff+3Z
ydNnt4sp1phuIB+H2/yObWt6NzbwgPd7t05cVI2uEkAoAYaP4IY24Cz+Bu5rtzRq157dqSKmsm5Y
mDdxBkYBM/hgAcvoTImmPlJGrExnHycaYmik7eay2hVU4Z7n6y+ceOxuMw8J38lrjlwtoKjhcpTu
SMh8K9FXAEsItGMWud9vcGV8LQhhgLihMayhYLiATzi9BiEs/iylHf/4/QBn+fdgW6DXYIFX/Fr0
DxNP4Kg0TPKn3+jO8s/jdTekScoLMAbLfNfWBlxSHNEBQ/b7A84e1wwz073BHwhHPn8FD677uNiI
tZ7D74v3cXIoAPdpgtxkLWAUb0HNBHSuhabu/2YD9P/1OjAPdwK4i/NtTtRYwp8Vzp6A7Lb2FThH
QH2/PD37NPznzI/xnRBejO2TpM6LfXm26OKmYX0KwGzbjl2X3LLFufZHnEjmaNIBYy7HO4g6hbtw
OoOPFteaAfgpUZLxDDUnoKEcHcMYuIcLmdGB2606PsZj5HUDKVJXm1clgPt2ZigvrdjQeczyBlzV
UiffX34RV7KdK8OLF7QQry2GR0PMT61Q0JCa+ty04dGdEK7lOsFbA9ytdVT9exh4lhfQTm9F2JW3
y50QXo2ldhxQIJRKc1Aj2202xxaYjM9pGWmv6hV+gxPHpaRW9z2AlkmophosaiElGuBhYeu3ergT
yYFZOXrahLqAfTOe9QyV52Jin5M8nt4J454rASh1oi6R3KYMOOEB5OHNq9CN0Z0g7qtlhQiIFJd5
SSBChhEye9WqEkViv7Xpxm/I4noAvhnNF8HnrUlhZzeIWw4v1xa+E7UGgmATrbK4xF0UgHOKzx1c
H5LPLz/684JHgTbSpwlaBjyS4NuqC7c6rc+yF6o78gpfsIvu0VNYqJn+AtSzKT6DBBH83Joo1DtY
ADXqy8vPcOUXuhK6Cfby/ZLggG+rWf9k61S9bWXJv/iN7gR3RACUr3D7v2PI4ns+6vFEN7Q0+Y3u
BHcC0gGsX4S8DKVMX5GVsSzdqpuC52tT40R1VwfogK/xygNapq8YqCanack7n+tEvPv9rz7anE2u
mQSKUV6iNP/D4KlyQM1Enf1mxg1p3GrQSeHTX88opYc5Pv0NCFU35n2fgGf25cQJ6WbepkKEYQ5c
0Q5uTMBlfKt0QNFi0M0jufFXrk2/E9gDpTG0KCNW5gpXlKzcCXEgrdWj3+kucWIbXYdJSaQNMg48
N66XoiMd1vLk9QJcCRyaZVA3AokXff0jGu0aCtzqlvtFlauA0wtSaSkwOBoHASjq+upVt1Hmt3Zc
M9QBgJQlKoM0U4UuXhNjw3sdgNjvNzFOzDa4dbNdL9JsnpoEPkpbAsMJmNr4jb6v2EdBVTQJg+UN
vArI1P0RXd0dBewjPB/didi4XNCKEoyY9jZVr7tmBbSva4vs5Ue/ElTMCVmih6idc4t6V8/RUEWB
yppAVQIcp4enzOo5QU7o4pLNrmg9wBd9QuLLsoD+3QEX4HeWY07IziWaSNOySzNelrBYmFIJuFvc
3riEuTZDTsBGAs4TU54j7QwatAG2lJM5QkS5xAfVRqtX9V+Ap/J0DUkbx4tCSxDsEFoOWI/KDC67
/ZKaa7EIp3Js57rYt6wKUO9phf1FDr7oy2toX4nPJGbqbLdFWy5gbeNuAaS09fsAvujFKjK99xvd
CV1u0Y9RlCTPVtjtHNBJ/G3cpsjz0Z3I7XoGFxuLwU2gYlCn86+0DH75PbgTuLuRKg4IOwrbwqKM
EKleBx0UEp7v1IncdOsAlQEqMqNh+zvc9H3d4zbf79Hjp4txAhEtIUWRAv5bVq/HASbVh7CIoE32
G9+JWE0kfCL0FmS6MuxrXtD0Zw1Eh+foTsS2lK6pUUmaWcj1X9eolF3UHHvusa4UrhHbuhmDbXDV
dLhvKhoA/ROPN7LNvqqfiSVXBxe3IFBHgN5lxDTktEEZgqQMrOBdXzXrqVZVcu/1ClxJXAyMBCQX
w76toNk2B2R/tUVx5ze4E7OFwXSDAh1kdR+bbKr4R9CFbn2VXpsiJ2bjXpRBCeE2Fk84/RDTBq5+
vGxkgkEHejReM23AH/H7IU4Ml2CtL+tc5FmtI3mEw/py4tC/eL4DJ4STdNkomiDwS/gQA3fTyva3
jkTud9YnThTDyihONw75TluS8B4IqeI3ihLS7xPOlcFtLfIbBRgyoyz5WA5hd8wX41kiJk4I8wSG
vGmDqyzgk/W5mKPiVLN581uergqOwC+jLqkKMoDwyakcUyCC64n43K4KYNWeJk9wrTVZoCxD/ZPo
dzkw9Ieh66RfeXunmTw+azaw9uuFxuWRjSSQQGJtayAjbdSicwvGTaXf0oydCJZouFc8x9qJljg/
EiXXexMm/MbK3B/2mSy3s+se/whYFnSpRdtuVkyFbfCR2MTTqwks9xEsfAVOdQtQDtyimqoqb8zb
lUNK7ETylAZsaos1yFS8TEBpL+sFWq/148t54toPciKZTAWxFK3dWVCI8k9nN/a5H5PoQ4jDXHhc
IrjzhXVtbhRG/5XoPDd/TmRrkSPBWuz9XagTYEwVgQcCREJt/r4PdfM+ShoUo4Z0ZNFrBcMO2JWs
Nk7vYFBiv9UwD4MXZWNr2MJWbbh8lPCjAxopUbAGho4iWf02YldpOIwbSnySBlkzSfrXAKQWHNH4
1H19edKvvVInSaQRwOJRZ3BKCQGD3+CYeoEFnVe7rEhd4RjtaxzIKbw1mmn5k9Lyn1VXvd/ERE6K
IAJ8WVAj8LELs+NLuA7yPob7lefoTorQTShGCRluBqvWd0kdfMiL1rPm7IrGRnCP1o2DbVqv0W9Z
J19Yrv94vU5XL7bCqawhosKJJJ+hkVzq7d7o3vPSPXLiH+2hhZk6PLiIxt9FXH4uk+HGme3KOnRF
Yls14C4QLfYA4nbFAww+V7hfkNDv69aVhXULFwkIa9hni45+IzxI36MAk2R+k+6cxPNpm9aOszRr
5TQcmsgMBzVYr75GxJAToWabBobb8DTrk+EfmKP+BW9lv2lxpWBIePXY9hCgRPjI+tZGbXIBn9Nz
+3MVUkLBrg4dTLtnpyi+FCofv+ki534nBFciVeYjLrNiOI7UIpneoF7XZTapydnrlboSqZTLFtLj
XGTh0LJPdhq6dwCA9H4LxhVIxWgaX+FEgI/9qZsVQL6qfjP1Yet5LRQ6cdrAB7ICyTHIZJJs2WB6
8zapaXdjbv6VFT+zc7oaqWLBjegqa+iuzNT85tAi1G/s3JG/wF0de3jibe/jsD9DB9H8zJd0uUtq
W7TnWOVbAJA7kAIZunx+F+ACDeeEwp8HNjxBcQedftscwcKcp5O1A/tcjKOgN576SoL5l8j5qL5Y
wntk7k0DZxLCUNftghTW5sloWr+jvCu3MiaYm6rg2OrgJ3uHu2gGR2yYrfmtRycJ1ERLWHYsIpMr
ENsylW/zWfnVniBZeXqSrGA/YNkW5RnfrZy7HhKnhtne60MBWgBn9CWC6wE8f7Npg9GujHI4ZRfM
C0smcEn5dPRl4iWMSBhcqozp3ya9Ep8UsdtHn2nHVc/T0XHR3PK8n/Hs0RYfCgnPXcC+/UQY4NQ+
HZ0LSYrGIP0CHS1+hoWc7uJe5Z/8nt1JAjPt1iAROE6DTfU1jzU8a6etPvkN7pzVe3hCw2MKJ4Ey
DGEXOyef1pz6KePw9fd0XsYkgB/rhpNdgLaAOw7izhtjZ/bF79Gd3ZosKo7DEie7FMzGrEF30aHv
81u6u/3d/Tc3AhX89NmNXQLYgs3QQObL9I2AafcztnPwSg+B9mqYEFj0T/9GUHQ2GddUZAZ+A/c9
g5F4x5gXAgKju/Ha5FvbtUxkxZz8RaP6B2+8mjwxshOsK41YD7dHHHxtwl/Jeqrv4TsWen1uC5fJ
JtBYoJMKh7y+WYM7a2KJgisJiVcPD57eCdcVrhsTDxoc89DxdoKF22u0S9ySm14RFIidO/34c36G
FTbAqBXO1uFQn+EbaRCwzMCSuo1sAg4zCeh8HAJVzXDfqOv2zGLGVyBGYb3p9dEjXFUYkCv4Jh5g
WbkGaXjGpU17GLApe47uhHUwJ0OUB1ZkqL4MP9dps5fQLpvXB4RwidqNiUzBBZYtDer7JO3JScMq
8+iVM4QT1dsSxA2tUMvvFBnR2B5/hqVP6Te4qwAL4I8FRxLUR2mT6vPM0Uhskj6/QcV6/twjXAGY
7RIbDfmIM76WBperTXxWSeFVPQDY8emiRf8D2uTjiWfL2ozVcWuKuoSSoBkHvzXjisDkumzwW5lF
Brc3MGhH1XxUTTV99nqtrvirD9BGamPYyjExqAskLiqbNzJ4faGAVfp0clCJM7KCGUq2qq64g8t9
fYbt5i1o07X36uzANh9g357gvbJhqLJk7NHEg3bIG8XFa6M7sTq2YP+CxIt55+K9SWFB3CahF9IF
u4CzAzcQy8AgXvNM52P5DfJu8mGd+97rIA4HqafTPhCgCcAyT6DvtsUH2P/lP1ICgy6vJePqvuJw
Dtc+VNgdRTp2gGiY5UfSFDg3+43v7L7hSPBxRUmSidXM8lzgG1QeARaVH/3GdyKW5CriFNZjWStm
9qOm0fC5N1Z+8BvdOS9PctJ0igt8pmBX+hTzWrxXS2/9wjVxNuCO07SAs7zIYEalD+U6jrAsgeWh
37M74ZrA4ItFRvGsA4f6nDZb8Lrp8+G93+hOuMLmgVSlojzbFfUnLQNyskEV+a15V9a1tEi/474/
9YzA4QVkJzhQbJ5L0glX2CKZujT4sl0beP/Crz1W93BUgZ+y39Q4AbvIubJhv2+uZf916/WPtCG/
Xh76ymnc1XJV+W69Vdk8g4tI9w2UYVtmaRXWUZYOyvNU62q6RtvWa1CiVrRWOI9NfSMPtATn8uWf
cCUTu5ouVOYGCCUTnsmQwJsD8plwhN94mS9+xw/mxCwPcthgdvia0PADPSyqycbU91OOOSFLDWnX
eeMim6goqxPY2wkBplrAZcxvepyohfunqKdB4NjHF/D2+5AfVTo3npPvRG1FIA8REhmnB8X0CHOf
7/Ea3MLCX3uz8dONaiQzjNoMTtvbGsFHrodiDwhVr4KRcPVcuppABYCTZjbZoIFFY5CcpB1uNhHv
29Ezn7nMiVmgW5O6ydc0K2AbKy8jDOmnhzFOzLtA9FX+ICL4LoDur7/KbbHzsdzGEi6MQRN+T3vc
NkUzmaYvIHJG3+UKavklp6K/L6Gf+21yGFBC0A672ZeXyJUk4Ko0mrUMLHxmsW2s9fKFwQsO3uaF
TodDZE3w/eU/cuVlutIz3cxkaawRWduhRfCEq4xNHeWQ58RvobvyMziX4ot2xVnVtMv4Jd5Y+xO2
NX5qb+HKzwQc6hopY4SRVm81MyM6aOxPv6lxEsy4bUHSj63I4pnZO8YL/m0EoMfvu486GUZE2K1D
aFkyhRY+QBnbreLwZe6hMvF7fCfDoAoS1z2gKZkFB+MHown7LlqyfPEb3ckwdQm4OFhy+Ow3tvi1
lE11P+bCT6Akdp+Vx0WFHLwUCOAVal15JSfYO0MSfIAxABN+CZI6Z4Mt5oNJO+xOQYO2/YIMMfDO
xa00cy2onCwjNU+rfIaes6umY4X76R4kDK95dxVoKYAHMw9bluW6b+74oB/g3ZD4LRlXgEZUa+SS
ByxDi/KKC4dIfx6Z1TeWzF7meyb3Eiee6tHCdlWtPIv7lt2vsJ75J56GMTwS1t216NOAKfcnNUc5
GDmNZ62aOGGGvngwva1mmQhW+5A2VJjDatbV78pKuAy1raKJHUjJUAuvcPoQ4cZ+zHXUhGe/9+3E
GcjtUGYITFqI+sqREFi/k6D3u70WrkpMU01NvEutSNglB7V2v4fI3IJNXYkCVyRWwy12GzsMTiko
7gczV4YeGs3pV7+pcaLMzgOMMgy6Bkou+ncABtoD6+P1L6/RXZ2YwDUqXVCszcaOvAEv354iNao7
v8H348mjS73G4mtwLXmSddsWZeAr1tkEtpjn6M63crIVdT8ImuxWbv1BUvJ3XqW3eF1X3qorDism
ojsyRTSbm1qfm1pC60aW937z4kRrbzq6TYDhZGyb3+YwtDuMvbqlSPoXnfRMAnJlYK3GiRumn0m2
9LTuLrj0nB6mBIYcMAbs9UfwnKbpwBTt+0MRV0F+EEkxwIQPNyAUoO++0oe0rLoerqHGvoFRQxsc
bB/k7xr45q6HahGl8qtjxU7Y16gYNIG2KFAmkK2VJYCw+B70a5AUsbO9Muj/of1SSabX4Q7b3teK
jp4P7mys6EtNF8tQWV1tHmep0nPWtOxWWfXf3//cK3RiPglh+UctzmQLgX3QWWxVI38A4jbKowA4
VB/mIojeF2GlJTqqmVQPS9Hi63bczcYOE4OL6zmJZpOcAuipzWnhev0Ux1M4natVsxUOyNKs58Fu
5ldIBIcjY/LezDj2HaI2aH7ytgkHL1Uid6+vowDmyTEPk2xNldLHJgKs8NAS2Ga+HEz7vvrfuYKx
79MkEyy6VXCeTjILeGJwULGCaSB8BNO/E97RzxvuNLwyMXcvs+lcgsmoBpYtVVveJWoe/kqnaPC7
wOLubTZgihynnRi1xSCZ7xkw+6jTeTayc/c2uxX9CMvwGDv4ioV6rKaoeyvmEF+fL7+GKwnT1RIO
cClPoQzFoarjsKs3Rh26mHnWXV01YdFhAaUlZVk3zL8jBPUBJSm/viThMuiqvaYrbcKyROby0Fj5
KY3Eb79p2Vftoy2w5hMJ0wEVlkWw8VULsD5CMhRHv9GdjQS14jjiw5CAp6amd/EUsD8GLjI//Ebf
X/WjZ2fFWHLLOF7pQuNfa4XnPkkIxW61yFxLc66qEG2oc4P6Q4ILZ16/JtW6/KjqeKjOrcpVeogg
p/0MCbh425h6o69QxGinbw1rAV416H3/VNu4fVsmoh9OqF2s75tBqvBktwq21kpuIjjiznHERW04
r29hOcnsccmXrjyRnVl/mgZgg24s/ysXxDx1Jgvq4iKB6xVDmis5xMiJtH9UF1N6gFZn4/fSyjp/
owAL+4qbIfsaMpgOfWpF1PhpYvFl/fR1obtLFjRHq3YcBuzfZTwhF3quNGfDMzK3EInFPKvIENhD
VDdzdIxU4ef/gfthZ8vryJJC0YublXGiNOuAiDmXYuB+Z0VXSplWi4THR8gyK4Dwa4AffoCJZel5
M+9qKTdgAHHo2qscYSl/r/2AEifuP8Jb/UBXkqurpuRyHqZlNQxHJMoP2MFRrWmU9pwcJ0f10JYX
WzIlWa5w6IU3pWx/qD6v/K64XTnlxmdcPo8T5r6R+p4oNh15MrVexwvhiil72O6EZhqRvOsNl4q4
MnvotGfzpHC1lHAoq3EUEhRfjhPkHeCJHuDwIk8vJ9g9Tf/36CJc0aMY4VsytVg2dAwHejSqBTE5
RuezfKjYnPx5+a9cWzxu6G6T1eOK+9w51ssnsyhFQIiO1K374isFD5crB0oks3WFbWIY+M+hMzXI
oWEXbkeLzsHjliv2Dw+77lfFUMFE2/j/eDr/3yxwIZVzvx5ESXCW3FjWl+OvMk9/Do0fhBFjO8l0
DqJaiH5lGVSw+TtAm1s0R4+hV8ShY+Npqk4pbXBmxXHGzpF6LaiMLrNi1dnnhYPL+XR0NTZmaduI
ZGJOl7erKodPqcjLry+P/vyihUDi6eiEJuXWyoJAVNLX21GpojMn9I1MPzRA3sarAMhdmRtgVLNK
O4nfgIPlIdfFJ2p75rWZcVfoVlPJbCkXkuVll59lWWyXqKd+ew1aF55OUF7nJpqjlmZ5UkZ3zRJ2
aKgM/ZI1JFNPR+9BqO6CuqbZtIyNPhgbDJclqjyvk7krdEtQLZ4CifH7NBjebCyEGhxOczeOSc/n
Iu5K2EATGiMlS5oFw5JAkET/GXcP0pdX5rXBnZjFk4MsM2CjWQtbvoqqojiQoUtuXNntZaX/Jmvu
KtiWzpioXVCSDseuscehq8bkCI7RBjZYLHp6N8bz8F0t8fTr5Z9zpZDDXVlbnsMFzUaCQLIfoQpQ
bCMbDxs6QP7spak3cyeaav9emer5LjJ50pfgYKJAeCJ5SMaDRY0pOo+sjZeDbbuq+zgL3byq8jKs
Dzgt8vUB3XS4Dn/5ca/kBVcnp0pld7dDkq1tNJlDAtnNlxCShF+9ll60cOjZnG/9seY2bcIVWQHu
5CcdjfQYtK25sR1fWT+uXC4uadBZZklm13i5DGRuPjC0Z/rlfFcrV6+QoE0qjDOwTvQJnPnpodVD
4XUM4q5Wbu2JHHRHMfpS2wOp4+INCTyF9tzVypEZyqGEtyQDS4XckyqNPwib3uq32RPjM5HlYtKW
EvclA9jaWdunDWo3bdV/a+1QVwe0xszdiYbJ6OVthRXk5IgR5JRxbkiUadth6cMKvPklFrJ5LiFn
Y0/klJcm53EmFLhiZ6oYnOj6qR5vYcivrVFnb6+aDnl/X0VrmpYXmArkJwVphd/ju/K5Zg41lyMJ
cV8oxFHRhJ/wMvyUtNwlogXF0KKeCbv4VfHpvOUhO9WN9ruB54lzHVCPRo4JLuEzhu39iCswIDkb
6nWNzV1H0Tqo+WhhWZuRrmp/lLDrO/CcdF9eTp1XXqqrnNuEqmjThVGWDOXyBVX78k1lmlvOUM+f
z7nLQ1tagXpIN0aZ7DX06kaP7Rcuaf4X6Bg6OExjkM+HYJTh51DpZckkyKZeGlvuGooWJGZbuawR
5JIrbjtAAD3i0ni695s2J5ZXRhu6llOU0akrM12zO7S9eZ6zXL/QbZJC1KaPsmqY18+0KNndErPp
7PfoThgPHY9T3uDRa8mLv8Mu2hp0dwPS4DW8K6yzjLYGDiDYDVDy/zqV44z21Dj+6Te6swurWSw9
TiBhBjfk+q5BzQCXhpUXQF5wV1FHsL1HyB1hNhYQYx5g4zvCV9IyzwzqCurqTYBoFc1httZRfuJG
raCspH6SDu4q6jgb5Aj1UpRBBlD86lXCcG/jW2jibM8gj0qysLFi3dLlEdB6Rj+s8EzKxqgMvSo1
3CWlcVbiK7Rd8WKDnn8ZBlL/tlWxqBur8so+z5x45UEt+6JBmisaQCsPYZDW5rAEUDYdhnIsf6BC
mxi/AHMFdoqOgQQxCjvZRrZ78DC2t1IvtzRT+0p/5sTi6utsUUbwjwrCDOdzs74mccnfJZZuwOoT
tshjPvNWn0M0ocQn/e9Z1SvyXBlbtTTV0rdtmBWwynsbEitfT7Ma/E6orobNcr6IUAK9DpaafNeN
cB6ot231W1yuhm0uGglaWAGwO5+Hs2bqF4z37I2lta//Z16I6yrKtAbz2SIucrosv8fNNp/ZVN/y
arg2+v7J8yjqdCvIGDcyzoaGhgcYBnbHNGlvyahgH7an/ecef//Dj/5AgIv1BvTWOFPw4xygBli6
jR3AfSrr+QCV1arPRsKP5T7cKOi1/4+iK1uOU4eCX6QqJBDLK8tstsdrvL1QSXwDSEiAQAjx9bfn
JVVJVewZkM7Sp0833+S63TgmpC/9zuL91UKPGdRaCI79pP0eLnkXeYAP3AHZKrzRaq3qScd1Difa
Diw/vsfd/Z4NtsvBqU94mS1THRRzgk2nAmidzYp4ShML47ipE0W6SOaLZhOBO85CDEshhnnwRx6u
oT1lDct4ZR23ac5hkGchQ2z1cPChAlnF+z0wF6ykrubO9PNoCykwzXkyDYy4T7wDIlC1dof3mWQx
j/OOCMbu7N5CzbZt1r3FxHKS9qmDschHgCpv+R4tjKnxg/naFsw6shVK7IH8G67RvhWzWrs1V9AX
7F6ybg66PPA0jo4S7a/LHcguX2CzQscpXqY+zOtALv6S+B0HFHZ1WE95rTWFEplc9m468YQE9V04
kp0VCkOc/YHDT02UPth9/Vvr8caaQIjfWL7JLM3gmiSN/A1NePkfXlxaV1nIDP1DWb3U1zDtY+Q0
LjaZT2QhNFdBEKE/r+epv9gFSGCxQcg5OEF+P5zOFJKhAz5iYNKCJovSKHNi+htmjJEvCFwOk0I0
hL4wTqLsScF66gxDSMNPHqLoDewDw61+31kUrA+GMYGhLNDAjl9CMtu66IYmiErYDemfbnRCVw0Z
RQaNsY4u11mC/lsEPltltaCWeGychPcXXfbQn/Z9T9dcurpeKqiVmf2wNBP7pLKNp0vjIkitsXlS
122s23d8wg58rgayoV9jtPn3rl1+cxSlvyWB/lE5jR43avTMvOnB+he19NG78/MiKuYjkFVsKNSQ
j70gkHKmUInLexWz0iYxeYZmeHzqF3QTADmyyRTTwvwLA5eEnepuAWIy89jxU99qzUpqOFAhKJJ1
c961vsMc2Q/xeIqpaR9gBt3rtwhyzVmVTe3yAa6k6krvY7F8inCsu0PoEu0PU0pT9iJqtbLDNopa
HCTmmDi0c+D0S8oaTs8hnK02uCf2Zi63FJOFYuJk68oIu9MkV/M2iwrC/8afBrNs/TmMOY4kzm7T
QYd6oXVWpIjvGKUT6ce8bxOglJOY4TS1LZmYii4aaQQiSO9YSdD5X9vdzumL05O4TNhKlj/erCw5
DIkKxF3UwnAE5WA7Y/Bl4n8CQOIfNsX8kY6h2qpkx9s9pVbZhybyMd7nvompMj4a1+d1j5j94hyP
ppAGFF5YIxrr77Vn5MsmcocgBJTl40c4OncqHyBpNeTKjUOATw9li2u7wDGz5A73/JClVruH3ixZ
UOJl1mlF5zb5qQfd2y/PgFSXYLqlyYFmZrxPMgssEswI8hsLEDQu2mbrgWp13ZiVbKSZrALSrvdw
e8Lolyjo/9+pwcjs8ebnq0xuxvBmntlM2J7wkZlfOR5hW0Zp0JNibsAyvfN2932xxtsGmSlKwj/W
4IpjR2e6RZOBxm11U3OcDq7Fk3+u985FpxCWuPNdHI3vrSSV6lb/O2gmvBcNYVBXpg2cA0Qe8+Gm
ujm4hKVVZEkE+0W9xeoCAeZG4pWl2AiykNfY7lNLKaY/NVv3hwl+2H/SLbXLXQda+fohLNP2QahO
bOeeUO7mW3ZIOppHgzaAgdMWhNJgr3tVbMmyqiJe6vgj5QAtKxIo8xPU0pWWAPnA+79RY5ZK93VW
bt2yHBM2wrd9gT59vA/fNwpBLmw4Fa2R/9oADMEcNgtg/af8s4bG3iHcsPOpsY9VduuKFjIdsyJQ
tiu8XE2Obow/A6YgpXagNW9ZbP/4hWvonbgPA/sylie4zFdH06mAApUuG0xli751KAdTwiscmbbB
o4hatNkqae5ES1ZXWBOTR7iUgh49pzseqxuw9Z3PQdRCOQgUghwUdnsy1BUNDHGRAkxTJcaGJXzb
fiGDtZfNDKwIoKrY5E2TPeybXpoclhe05JjWrlCZI6/Otr9ZROvfcBNiz3Efw2F9JWM+BEg3rWOI
6EHbFZGa/cs0L/MXTJvs3ShY8NmP7fwVJmNdmK7biyBKhhdjFL5gT7JTSLdPvSUvFq6juUqMKqK4
jUsowbAch5JdenCjQMPfEogIC/EL4g3JI12Hb6I6QLZewcFBOPeyKSwAxBmZy7aGFss01hhOLdlJ
roBCeQ/KQRjWz4Pon8NebkXaRMuRDMv71O3f3ASs2rAFeNTQl8yJXOZLLAhO+Ki6/8hS81zq5lnE
0W+zxI8worrLsng5mE0/7vuWLfm+Bt1fiOGwveJWZr9EFjVAiaAjs69rxdWUnvoZRstixLwmnKa+
2N2u/sPNjmmxS/N3GHZopAWpuqA4MVXfmvvAp0hWsKn4imAY+13b8Ryy7bFXZitoH0TX2PXHKdqf
ZZiEZySK4D6J2/2wcmbywKbuxW5+/TJS+lyQJS1wx+xDHeI5tag+ct3J+jDE6GSC1iYFio32o1be
v2iMuS8JwfHtoBFdTvXQ50EDxe91Nf64jOx7b2I8NNfmPOvnfAjVwQ9QAgohrngMx9BfKclCrDbV
c5ODjrcUDaPsG5JK9k9rwz/QzAoLkFXmYzAmH+A6itNMCYRWYEx/auGemodJtJ9iP44yTyKoRuOi
4fEs7KvtMhiOwHIBh27uHpNa+CSHgEvzJRsktCWel7wdtckqnJEqbQZTtqpl1yVoxe9omqeHPSas
XFVwiJJmukYMxeSy9BeOQq2gsRyrIBYBbLkUSiS2Rh8zhtwno9st7yd1RmfM72vnrl1L3mTLohMu
T0UbnlTeLV2uarrnGw9YIaf2Ypb6rW7kWoSwaS8k3ea8h0chphSiuzi43BV4HJ+Rtr9DSNgUI2iH
fe7oNlWYGSy/scupyiElXZNb182nRCLSEp8GV4iNJY8hbSMkit197GC6l2s7zPDGCbN86RozFru3
ThSesfm/DryLrgzsPHSF65O2hNGEzhdIASK2aP7dRFvaHDdMzHowc5owOnJLlqkwlPQnZtK18G29
5SHlPN9QFhRsX7/RSy4ROEY0jfMBy+g9qC8sNXBt2e64mCNdKmn1XmRrIgpmEBLpRpuLhR/TdsW6
cJeDlBiXAUxCS3vjb0KSjGFZMLx0NW2PbqhN0eruG5pLMofmSQMZw4SWW2LDtwnaZUXnYTGEX8KS
/TSGNbOQ1Y+iQ2bkdMeVva4++9Xt/XVS6mLhdnSKs24R79g1ze5RD0bDs4Y+BpJc6pZPWDA7XwRb
qCxuywhi6Oqex0Z6UdJ6QnLg4ZhBkjcVtFKA1Lr7dZ+zg14MfeiF5m0Ob6I4LUK3RUMeEZ2h08hC
1BcKsSbvFsgcGzyK+xqOWp+N2WgxofJ/4Vkq8tAF5F7vadV2yR0KoOmBhGpu82idXdUG6adt5svQ
LzC16FGkSdR+j9Ccj6qJ+OM4K/UIqYevJQRvORtVls/rnkw5TO/TYg0kmhfdRQVQpRlHg8+okoLg
kjXJRE97pEiST1swXNCdMAUqLff/OojNHLda6amUxjcVbHKmnDDtw8Mqww7F600SPU0beeiiaCys
jK4TRmg5ado+T9gkDyaZkneGoSDsrOA5OkFUK+/rCP8LnW7ee41np8YlOLddN5c1MqgtAi73k2E4
pxClDDk28JT+rw87w4qONsNLvQsgJBw9WD6umcrKeoOQwNnwRD7tcrNVZre67DV07CbfDV9DpOz9
6FILsyjZwM1hH0tN1/lgeoEiCFsEBwrQ7pdm43xC1NBVNo+6ksjXFWm37kXSjD5T1BQoFT3RBUmS
7Nxtg/oFr3EQ1eCdC9fTfuzONlrME3q09SGiFHkx3VO9wARVh0UkVzzitUuj19Us039ugWbrJAd2
YjLsg7zWY3LuUIjfQ0A2LLptCl5m5eQxlBQLMhYHn4KLCZnycZryeeM0p9BiNHmnx+EnoGhps319
41vGS2HECExH9xdwNwW2VnXz3teQ9sR239AGlU0oifNYSPF3btzwijGkujduRXWczPOFJXrAEWva
Jc9SSs7ZHralExu5hPUizpoOSQWENpVPxk1WVFJj5ICInWzgAUE+rfZR05bQpq3fHRdDmuNaLl+Z
b2EIG6V0eAA1pfvl6iX45GGDZ9eaXr+H4UzRSBNDUPzHFFNS1n/EWptyzW7V9az6eM8TvcTnoJnj
u2ltxm/eYNCPPgd1E7rKtKoz6HPNChr0BOp696PXfDnVs9U500ItD1sIhdQc8lKkWNJllUW7kB3Z
Saga/U5ME8wAavRP4Zahf3Hzetm8Tq9AA+jvmyVODuPLCYe5kQ62Qqa5rBsdeG50bN6RdNKxiOMZ
FEvoZDZJriEPfFRuGY4bNkPPCHHpq2gT+UF75mDmQB7qGST83EQ73Og3ighYjy4p5ZwhYkbTpg9I
xW4sRGevBLzJEkV49h+2bqehwqmcxVWaEHtTt32mwk0ADEBST5ByWXbFOfmDlU4HK/nsafQW59aL
reKxzYZc+BERrk128QYzwbtdwcCzWYYPGwJEyLc1CDT0wsQYVjSS7Jkm4bh+rT3X2wH+xxHW2SSF
PdCwF851wdPWK0TimE2dLaULOPaU3MK+x8z4T0eaVeZ+GDKCwFbDa9F1DTqTmjRvLe88YJCQgIe/
jg05pGGc7fm88/nasrm1pUsjdIPAQ3iQJw2EifMVANAh8gS+8KCgje/1tM9lImqYwnBQDu4861HG
sJD/DChEirGvddUislzlyiTezxzCZa2mTXJKo9pfaiwYvq+YLlVtGK133LTvYCCld2MLwEgiJuRY
H5M7xOUA5EDrZioHCHWfo8RJPKKONSc1yOaIPCIe1l0tZcy8LueoiQ4iUDF2tYKoyWtHbLUoo68T
hkwFimT5bmI2Hgz+XgB+EaWDHe8tGRqgDAFT34BJ128QDs0xnlRThrNTlUfALMJxac7A2NDeeeCo
gF5ACB79TUOOm2cBJYgyaWP52tXjJHNQ59uxaIPxfYWTQh6u6z7kkG6ND7Dp2w+TRERe6TyWlsZh
paDVe16tZfmCiPLIU9vmYA7jhM+9EznUEENZUgTZcmY1PdeR4f/AHeUnFErZWY5oHPEDnyOJjwQd
e1OiAuQVtd07+lZ2MNImz3GSPiZ6bD7Irj9tJDB/6WXJVTxDPKqv3+A2Js7QieqXvN9gkpoLyBej
7Iu6AmsYaHaigKZ37RKKQiRwPhuYQxR00C4FcqcfoP6icpaItVgsyI6b7Dy2yK38s3I6FDO8Ae4I
W9hBkqg+xAIbH9NSj1/NLFBQb3Bv6UjDy522toK44/ys1cyfRuTgX7AZhOzXFLrTxABU7K4+Jabt
rsK0CjvqEG7a+vVtj2iQR2CaIYZH/aWDsf3HOHWVRvF5q8ZkvndzXFGNjn3BLAHRX5Zomziare65
HxNTwDq5rbaW/sRxEx8XjSPSsekkNpblLEQJRvd+rSCv+m+H+OzvFE3FJY7gnhZJ2ecjD3SFaYJ5
pCY5Csm3wiTqy09kvXGvpwOnLCz6gXc5sd5VvQjXsl7wtQIR+iOQeXqWmX/yKLmOZm4RdMPhLomi
v145exy69DFIHL5BMz7Zjl+TCI2i4ytgo5h8NRkPjlEmgKpCIvC6TrECMAKIO5emOdaEYQkntdjH
wQ7rm9PhlYa3AooLWkC9WVVgKX3GpENJmcrvcE2Xgi7Jn04Ma8lgJn6NAulwS+Y5F/NuP3tIiVWJ
xwZWJ1nh/MALhw2ko9daFs0AVdt2S6EkGu79A+oTvFMkBxjR74GqAAOg6ho4eglIAuLlLAQC/0Fz
qP2WFspg72yEavUNF6X5oAz7ECSYLoFLuxL+gTpH/eDBWRFfZmqANG2SV7OOHsdVoiwV+o1u40c2
JAMqhkkUa8N6cAIbfVhNbyot6+8+kCAVx1G1Qmny2jBYNZKVPhvYzjzXUWyrdl1RwbVS5LqHTVto
0gNptqyEIX166qae5i0VX6Ie+SGJ3RYWPKvJR4yXAKh6bd8gHny2eN15RkABxpGPDzSqEQ/GQRUz
66YD1MlfUoy9Z9GofG9Xr5HD+/Ri4Zn2FGQyK3odICTxFRtQWztM5xn+8XdTNvGq5Q3ao8FAaM3N
GBvWlM0Fl5O9F0TaMY+h/vOJaucbNau8zKHw1zG0pIiJ93fYdmqf6DTNyH/Lji8HpHgwOXE8vAJk
lQ+2CT+MS/vHJWyS7YYV6+1zAh+gcEzX+OAyvELzzeUrmDA5mB7r9yY67L8kYsKjWrDK4xzA6lkJ
F15UnSEvryArE0BebfLEG3gMHDfoTWCLerFCAAWv1+ew3efhsAk5s5+m201BBmzNXjR3lhWiBraX
1wy1Th53NBuuynWuvY/IzHJ0f6rEmzW4gsi58vvmQtKelzCByTCEyjV9XYNM/PG1XpOPKLuVF7nr
eXodNPVnL5JmRZmCBPi9qH5lF+Doa1JgJel2gUH6PBC4qe5YXrZJhFp2CMYyoiva0Rsc9x4PNjEl
8lcEBh4n/L6lgRGvdZL0+iWEUOR22JpmrJ9gITweLRHokcNZotW0ap3Ch27n5lKnIF3jIvCnILCB
zTOMitrnDauIGkidUw9TFBl79IwuppwnMzSXoNuX8VUHFnm2l96a4xxGgcjlxrb6a64jaipAoJiv
9Mv0C0QXho7mVmXlm6BwWptQCQzPwcw4Nhyxl/cIkSdIdOaY6bhDkgBs/ZkX+L7fbR2Z97Lx8D3O
W7Lb9R+VO5Iw7kjsDmnXmV9zljUnW/fDiwyHfbhLk1k8NshKuBgxb6fzQkz3ZocGzX+U+egtVSp+
NcwN+7FZb9VF0yWQ9sVtBCY6xZODLy6k5SN0dFsWPal4oY/iJj1/MHE9AH5ftsFDrw88+3PSRkI+
IHdP8sRGqBifFevoCecL2UuvYCKJTq2PPfCCvwNdxD3WEkdMtHqKxQU4tKcpLFq9hPEB+qU2t7Fm
Ag4PvRClGnitTyGiBUBScMVP+LX81aGTCc8Wuq7hkcTx8MT4DCmZwdYei+435WJEqHr6gRLs8iaw
HvZiNsW2shnxhjDjN+Zn4TYgJdpuRp5gu56clKQJMKIh4q8marT45/QA/ROUjvDRqcMsm/Maj74v
6sSFMK7dMIOYhGocKrWx/uzsoNsHCQ/gqMxMN+GatMToO02kuGTTJO976EAGFVxURpvDBayOn5J4
Xos+WMbwOpLILKVvdTYWI2l/Qgw9ZBHSWowVXNnbl4zHIbalJ+lPaGQZzS1nAHysyaCh3yO55ZjV
yH8NZZiKtNnoSuDauytrJ7d/1pvkFUuQzB8EhnEXTtue/FMU+HHVZrPBknQnumOCReyLRJc73YhM
6XugMWu8993iXTGGG13+Dr6LWZOnQjhzJXYfyDne4yB8lnznbeU01PIOSo3sglidrJexgQZdnlFn
dOGhVcmLLQ6TJ7wMLjFrCSYUIn2KTVyIaKSmVIK/wHfGSAS6lgJhoHsEeI0tw8nG06oLiVoMxKTJ
1Z24W6I6Dn4CYMrxYfC2SW+6mxBZ/csx9JB3GJ5M4TMhQIDKdmF9/6T7HSPCDbnnGOt48bfv0R74
rhPI/EUBYqcwMtRFDDfzd1BK/Qd04tVDurr0YNW+/gIhAQD2jOR95xM+DwXW+DqXE11rWP1EK/uj
UTK+jJiVvY2rVdm578YV7T0NkuDFcDM/EM9HVeLOtv/hHeyfTqQ8OfGYECg96k0XjMjo0W7CP/cb
5uytQneZEyXQSjAVht2ZyBpYE7D9VqFCBWBTKiqS94zO9hHFf/iEsVAt87YTVkALdM2mj3DcurQw
2a7rIgaEeys2mnX+j9JtJYeQdrA5zRaWPbfC7scEnQGMt1vsK6neyWuccQwQ6D4dAsd9iKi5pYD2
W0rHIhC8J+eFJrTD2HaamQTEMkryoeOV4d0NkEOFN69N63tMk5V98oYmQO13Gwd/Oz5037BXZvdL
vSakyCB+Ed2Nmm1g9wO3FsUGCAkjRZGyd/Rxs6l8L/jbQuL57NEB+2MSi+w9HBzaWmgnjWff7Er9
JyDLCdlnbW7DXkwFTsEW7Oix/C5RCKe8eeum0OQ1JUFb7fFNBnlcMZnPV1fPr5DX2n9n+LPO94bb
MA+x1/3jZRvo47Lg1FYrytSXESgEejXZmdwTiT1vz7eJXhrEMIQAnwISGxGnRQWp6z4oeuGnMAdp
cOhOeuX+1bkm+6OERPmumVteUYe2r7Tu8SBqu2ksJGIQ+1eBNdLlEulgxjw+SLMKKoDo7niEkUvf
1MO5dtjpz6PeD0/o6Pc7w/fkzvUhtOpgfyI5K/sprPdiGHv6H3aheHNgbmwlHBt8D2M/EMl/WqWX
v2wY2XQbr2t73oGm/jfpWtQVVYCkDzNFBwukWSH3DrMMkGqjjb70egJwTZPRjCXm6YMsdBYjXKiQ
IDXtmNjXQKq7bM0bUmcfAOaa5q6RiB+AowbSnMCnm8D77BxFYz81/T8bi+mPHHakAEwDt591wsiy
4MHonlnnXXqP5IlpBl0UpoFhR0PUsYs7E6L4g3FDay/GUBEVLVGw2JkXj9kRFbH4NWJCx3CiwXw8
YoOF7tUQ9PMPB/L5l6gkVHcZ9J/r0s8tcGPSacRwAKxNewxCCBMXWY+hdoE7S6Oy0RiHoYzcu1+q
j9TvRa9jcNlVLdND3afDDyb1a5LvNuuLUKbs59Z+ZAUo+GotxqF2j8Gy1LKYOTZDCwzSEeuDenmP
FfgXh6lPrTrWliAtR7weoYm8xwCBCYbdqLYS7JKWTeCUrAyE4MJq0wDAKlTn6mvDmDlHdIkw1Z7V
eEi5dIi0YtNXBGFyFziCiW66bn+AG2dDQSO7A5gM6vEVtqM4MdMcEDxSt8bB0dAZ+9SOk6QBGNfP
6VsH6QF+RpANeU5jsoCNTTvxK3E2eDeE2P5vMoHJgYWEfZ8BW8hal/s2Y/nbqjF92OdmdSWd6uXK
22z9swM72AvfaU8Pg3HoEPXWLxgQOw798x1mPgV2yCi532ywof0FjnRYtPV3zuC/PgK7AmyPtTWR
nrToB30v8fE9oqLAjWiTccQ0ox9B9pg0Tgb68m2D5YQjcK9cUWdq9NmQKfpPpARN2DRHm8rJllF+
0Gmmf2zNAQcE0LiJymhX6xuGxy48BK1c18NNW6cpyZ5YMGRCPb5DyrjZjzVWVv82a6BtLuPMsGpd
ULwVEKrU/XNPuxlzCdkB+SMCoASOtdTAZPoJ5F68iodZ0u5+jBRo7oGMa5/PFGtm53kf5wXjkQl1
+766cKrSVvfvuB9B8Lamng14TqlJyw3tNys4YwMIJWgzPlK90+y0uAAiUl2KiiavsZZnXja/Rwuq
UenGf3RUPjvgV5hPBDc4Y7eix8xqUlMEWkbSuKSCKv2gcqgEdAkYPFxEB4oJtC2AXwx/59CxrZpx
EtYcWC7cMQKHSVYVNUs8lC2J8ViXZO9RtCe7/9vQJuQP/YSmDe3nuOw3aCre7DUB7H6XaUzBii1k
cqn6BgOPY+Dr8dFhN/tXWrc3LZBlib4k2tP5MIMVspZTP/KhtOhCgg8o1S3zMx28S+7ayUVYSwZI
G/EDWRqP3ltPkfqF8bjGv4xxqn5I0g7BFVOA1B08wR7qgIoU+1M5cAEkpjAOdfrRSZQRYJxAGPXS
e2SXEiZtERr9FHyPIm6QaK4Kg3CCeUhHloKDBtg8eEEQOMOeTK9Rr6OvgW32G0RQd8rk0Cb4evsA
LgFjaj07qqK+8F4lt8GcT9nfVqg1RIZfUNHtqPbwhI5hJ6nZ8yXYU1XpXbK0RJ68zSP66Qm+mNNb
p1uMvEnIpqshHT50PHRtC0x4te8TaaBXOG3m3ccs7ErYmZj9nDZq/NyaJBqKJtjavcALRyiFEXu8
oURXzBWQMgGpLFhtg3LPRVH0nNAkGB87rtP15BHBs4os3UALZIDxIdUiTfMYq50/wGJcXSQoyQEA
CDPNN6+gaC6Z3cbl3mrRPYo94SR3hqH5dQi3JUKU3u+Q93GeOZrFJRcxAGPQ+bIXB3a6LOyYBF3R
9dh0yIdtB3w1hKhVL5kWAYBpv6rpwmaLdhCtJ8Juuo9bnwNDglzhMOJoK0oi7Cf2c/8Qrb73xwZ6
qfpzEZjlnTE9RFJJwEfyOZBYqqs0rdfg5rSx9uUe9ZReVzwLyHPXTGR5kE7L+staaA7ovMugVYW0
IeL2CVYiDbh4zbK8QWmKPo9pKJ9k2rrfeFQoiznWBuw5tb6VqBTG+DdIhCFoCjFfPPai5zGuMAvN
YCPmw/q/3sQ+KNzWtrwAaJB806zxGI9KveHaSbLfz9E63XsuMD6J7dpVA5Ps27DevwaJEvqdGozt
TnNW40cCY0zMyQWwEP+XWtFj0bjGa6vmwOr4rgk03R7TLjD/LDf+byqHtQbD6danE8SC5mAHxjbQ
7QLZl0sSsrIOVKMrArGZfymNMPeO52gkORJt8AXq4I7PqEQM+3Jb26aAiWJ08qKGP1ecyGMa8n96
c3CSWWMSjLBjJkh64Qw9kjyEzENYSnA9xqd6mVPxwHC946rPWPMBT5phekttDQRdw5SRlzKIwjtU
YFPwAqoMqty89rz95+pxuDYJy6JyNw3ynN77j2CNwqFo/aZIpU3rXxNwB1Z8iQbdSdMMQlURrDCb
koU7T4ox7nZEhClsB9j1cW1yp2NAnhR5qs0p5qMckHQ81OdlIfIrwNByy+08SQr4yllIxCxi2irT
BhjqONzGuy4Isq0SS/o/eWeyHDeWbdlfSYs59HCBC1zA7EUOAO+dTjo7UdIERlEU+r7H19dyKaoy
xIwsVchqUlaWOWFQpNMd3Tlnr72PebKjOntqKoOiXm+R6Q1dBQvA34wqNC6mofsWLct9kLSzuU+0
NgpQd+og2AG6LFRtShjI0CGa5Av+ipI5ssvp7MtmscxDWl7eBW1+dpdPmn1buykzR8vk+OhBsioT
I0ZhbwdnXyVAY6Q+dTUfA9PVNQvV25FnuKkaplyTme5SrU9PlFzduBlI6nb4I13xYgZW/FA1ZcD8
YtIaBnt6q2147sTFJnNlBrBQYSBao1M7T9EQNsj0StWUYuR81giiVvZJq/T+fVZdRkpg33mxK6Kl
iFiGUjGaTFonbjauGJpmE/WailcmWkIIt2JmPPg6u3nAfwBbGiVtc/ncafMfMieq7+eeZfa3gWVy
WTs2y7O8ROK68yJwkmJlu3X8St3WsXvNrPn4OyuiXHfsiFabiaExr7lHMNWPnDRhItxq8hOVq0TG
CmKL2DsnE+8Dyq6Y8aHoTCaslZFtlk5N1wUL1xO/HYz2eYSHfAp6U+TMN8xuJVk0Kf16qNkQURpB
2q3SuKBGmaeyR/yiheRONArzUWkdQ+MwrfrTZUV2sqVXClvWfaM3b1DmlvIQFU0/rdB4JOJjVkl9
J6gdk5U1a5cU+CWrv0Z9pO4Gm2YUFMEhBT0vFn6tZjZ8+IuRRa5vBYnca2wHqI9uOtu+G+KZWnd1
yRRuxHCdr1onNF61NJvulzZq4ZkaUS6rHvr0NZNDXvq1bbH10LQiBmj9MgUsqHW1vgWCXVpGKSKL
byJA4stHb2cvqZa2n4JKcSHpgwV8RSTKEcityNatY09f47ZpByqvikCWdg7KUxpkpuFrfa2Jlcsy
pWFjGqqs1+GglRRqFC32hgHX1G7iwc0KmvxFVdtRn+oJedVsXOz6ZaGuA6cN4qso7rgrGUVuTciG
sgrRqNM8ZWnpuNyVxCDF171TVAZCkjSmjZ4mbscT+lJq51YfSr8j4KN8n0OPTj+xy/4npvxNeEHQ
W4J35F7MENVEhQ2z/lk6Rfv6a06BN16LWVumadJRKTqx5Jc4puEqn0rzJ86rbwk9fwWsv/E54phn
oeYc61s7oGDdayFX6bZzQQE8VptF9So3JXUpLfD8mWa6ehF1JptVnLOUdBPRYuVrnu+F2k+WZv+a
2ewbXP8niB4VMS4V1C03EbDoOMrmlUh+tqfjP3hX3gaSUvwbqWMxMakLmX9I8rH+PDEyXzzZ1RV5
OKJm3PRLh+5tPGkY1SotXHPZinEKj7OWcd3Jxrj/td/+xiYpdHMk4q9ZtsaMCdMyB32v62W8+rXf
fvn4/nQM3CLWQ4PN1ds5qfS13oliwwIw8Wumnrcpp1njlrqT8beXws2JfLSlMtjCk0Q/sfj/h2vy
bcqpdlmx2Khx3iLYf9azwevr4vbXPpg3lzt9hlmyD3XZcil+TFx3zSbp8hdPmDfXelX3PWjsRQBM
7Yy9nIZY8zbKX0vieJtvOkFVWJWeLFu2/yXHMqybTb3IX1tRo95uwU6XKospMOZt3TbxF7tqspvG
LKM/liP81w8ZMe0//5uvX8pqbmK4nTdf/vOhzPn/f19+5n/9mx9/4p/b1/L6OX9t3/6jH36G3/vH
666eu+cfvkDfZkJ+2782891r22fdt98fvpaXf/l/+s1/vH77LQ9z9fr7by+UAN3lt3HzKn7741v7
L7//djk5/+vPv/6P713+/t9/86K+e/63f//63Ha//+Ya74QhbenqkvgQYV3WUYyvl+84zjtlObph
I5bqkiAejE4F9oPo998M551pGKzvMHRduNRP/FBb9t++Zb+zMbbwP9th7qfz+/7n33X+/qz4fiT4
GP74+h9Fn5/LuOha3sdfbnx2TPNt/mEYFAFKi2VcJuTjobQYxcSmi+Ada3W+Y51oczBqXX0BUGU4
BzjvpIzMWKHpxWYuuseYcd97TbeeIsmgk/as6ngCdVObbhTbSAEpLBXddnihMuzharjATZq4dZjZ
VatIz9yPE8tuPo3YI+4czeXm4kkpXN0XJsvZAe0r534ZGeOBjTAmu8qbxDq0wxTehZUSFUUJtg2P
AbiNw0nvHC8ERVQrKPnqYA1G+L52jGBm8g+dRGEYBRI2latJyGq+sxtrjs9whzFVj1lnaMSNcqs1
GQ5J4bc2/Pyqz9q0gWh0iocUHeAWB8JylkU5HkzYZISrrAE5rzPPXOziFMF5fBrscD5YUrpXxmjE
OwYLo59VowZt2rJuQMR2+Tno22LDYo/Br9lQtE1FVJ7Y5DQd6SGiNTMJomCYA4TKik61yhmmiw43
HJD50m+tejJ24FFeT1DAig3k7xtph17toAWk8Ii72bLwNmd2bH/MYq3cpWEoryY1YdOoKdU7Zd3X
9ciGgSDsfdnrC8tH58ZvHBdIWlqnwjanl+AiMGTGPF/LFFxNZd2MDKvJh8pRcOlWTS8AsDBsTVtz
V7kz1E9dpluHGngBdnHs1P4ygW68ihJ0zzxn4k4xiBtiUI1HHVVmo5YeGa9Ml9vFdGkJbWaga6lR
7+H0Stq7ikofhGggu7Ru3bIFhIi4JWopS4awuHD+6PWxTrpdroWhr7Hpgv7K6VblkMpjxHT/STFf
Wg1SfwImHo6zSOVpxO3zFAx9sdIXMvGJ1iUNoalqCEGgGX+IWHsl+QAoqiPiGHL7KSlj23PHSO6U
zRiCk9JVEqZVDZFH2zwyjwJyZXxsUQ4Rm+QEIygXb4YavZRfuqig/RvDmZJtLGNm8c5l14qk2alg
a04g5trRBCHJmGf3Dfjt3OTtKq5H3dix8gGSOkxQdtBggju09KLaLJYI+HsDBF5mFbV5088T4jJw
LHpFlxkKT6CVMIIiLGrEGJiLU0io/nsmQQooIMuHateHobjKGkt/iF1b4xlZOOPa7lCHPAZ9Utw1
EI9q8PAQGN1GqxPR+RqtlsZP1uHBTlMbbDqyysPI2HdThM6FJRNSuzVCcAHDILdQN79ddmOtn5AJ
uqfQTapTbLSOxpss+9q3BLs+SHPqtiZROvkO+q9Yi1EmJ60fI0iTsThmgy7dVYncgArDISJHl40M
GyJDHQYEc9QhQkTaoy7M4sQYrung6vQ7aZUGN6Wa7TxRIWnFzMId97Y1WHszqMRXNbvBLZtX82Y1
V53xgEezw6gITyJWkZgdtQ6wjjFqCoLmhuw/gWUFts9Cdq6MlDWc/fRC/c1ePYeRldd2WnaOEkyN
Pb75wUviEbvL1LaqB6yyypvFYIN8aeMNY/p2oeeiEHvC2Jf7ys5ty+uTkVjYKsmUjgqUTCP34VB8
6pyL8bN2x+KAK3g56KYDBdLFE1dqAsJ45uSar4xa1WAQ5VIlq9RmvOABaLirmqcLSj1m8l07xNHR
ROo9dwhlp8CuQYayojSFF/SDcTUPqS4gV9NkXVSOM27dNlf7QGOFqdeSQnptBUJd6YhFuZ/lwt63
QA6rPLTKNdwbzaVBqMstjTOqvQsJsxfawAgiKZz46BBqepU7WvNUsxps5noEWfDiYL4rW+OR3Rfx
ve3m08fKsWtyYcYQ86WlGbshmMbvndn/xyXJpeP6zyWJ/5x/Lr/EZEx8r28uRczlJ74XJaji7zjj
bAu/iIsV6BL49r0oEbrxjmoAl5FpXkaIl3Llj6JEyHe2Y/M9iXXAxLhLM/NHUSL0d1J3dXKOLWG7
tiLM6W8UJd8y0//V54JtojPimXRNE/WeFFIKoz/3NaxKS5g9D90ubZJwHyi7SLyobX2VL9axrobx
XIxWuFcQ07sOPuKoQMJvcbA691OQgFH2Y3ZmDGisAUnbF63OtF2teDDivwpHL87gf1l5Y90OgDWr
cIKwhEXc9I3MftKyGz/ml317KzxqdNN1DIt39DZfox/YvxTXUbur3SH+YjYtkKwoy705QrljSEKL
iecUwXS2jibv+gNYjo22Zqtby1zi7TTr4npmMHrt5OaOHeH1rjLa6iN3HLGOSduGQ4zjnWyKwmfm
2nwcW318cSYrZoOYXe65RqdbvS/jn7T9b2YR39+YZQgOE6eQaVhv2qC+KWvSVxl1NyrJYT2n/Fkn
CnhdQa/v5mlGPjf0ZgsZFqM6suQgGewUbEXYB9se422fhH31kz743z9sS1LL2lKYlrw8Yn48bzKd
BAgY15bHNa/QkNm0CoOqPY3uaGwWG0yQUWC0/dN19Rcl9F+8qGXZjkuKMWe/eBt22xl93+Fpoxbh
QH+Mu0rLvHgBAIEyre1zOhf9DgIRa8nff12QHttyDVM40H8/vlmSr6ywWHjdmse6BybE81grH5Op
4ezQy/YTZuCftNPMxC6jpn9dmricLEFHQjNjksjuCHFp5v80crCrTKKJZ+NOFdOhpD5scDyG+gFz
d/el7xLzRTWB+DjCziMos62GiL7qoWlkdMVEXtqrvENHNnnS99uxb+1HjUU9XhkDmHlLErvNtkLN
uewDXGLnEVYi8SFCp/vYAZPNu/altaOJwobqbsQvuyJaodlRkQWAFHhKn8jghM0Y6v3UoD7FSVQ8
sE1rWZsQ35+yWZXb1A7VM1ItXuUU/iOXYYsgQsPQqaKtPZkP1pXBo/BB71hSDfriWB7ErdN62oLs
3WqM/aN8uXxthiXetdKZ4xWxlr0PfTJtS+5nPPms7JmrTuL0dDGNNs3Q7VkLMWu7bB7GT5qRttaK
fN2GLXa5qu/IQCieBc5kFkE0wSRxSNq4cstiim/cgYQ/BtHdjUs03INWmSaoaAF07o71BkuFAAuA
5w3yyVgj3asDAlB21LGoz36O32nyY+DiL6Wq9Q3KULMDxBiSdWVcGoGgeUr15oOsbXQOQqtA/IK4
ym9rZ8a2SRbEQ0bddiwZFMACmITIOC1Xrhk1tlf0RnQ79BG7hfNyVrgQ+BRagemGEAmoMjIRX1s2
Rp0kIgyr3ZTpLz3HX+Ut/Kssups2LoLOy/FNQKWUSZf6i1UGIPbCOoRREnypEU4eyBu3jm4OcdNO
04wXodFoAO30KlEyHNddiPm7j0T6UIYXNstt7cE3AscF3C3MT6KLjSsQlVWqYmPtWqFaL412BsTo
dh2s3Smewi0ArXXG2tN5BarEwZDYXFgBcaDz+Dyn9hWz/i+Uy9HGDbMbk7S/7ZKodD1oLcQgsRF3
WFTyTWh1L225ELRJKb7qjfGemX0dbiqYWMUjoKH8TYsHx3DDe/J0oZXNtsbY6Aynoq8IjKjiyPDd
pXNWHOZoo3IJEopHsg+8moUa2B2C+VYmhrwOkn46I8y0GC767gEoUjlrxcEAsc1LJMSw4hpcpFty
NNw52Ie93eE+WxyAjMogjz1NQoiGWu4sck3v1aKbn6fE1XYUt+Icttp400jTPaH89ytVmaPXIyRs
zSYp7a2rieRcoDFsDFiWG3tssHZGxZdg0CIEkyhYp9whbgg00Eg+g4Ub0mXwnWKId02lE9U9zfOr
amcYnT79FLtUsbI4d0G3l22p+4aST7Ve37S19t6Atl9N7tCvgtmOHvCZ14ekqLt7rEBA5FHxUs+p
u9NzHki7JmNHIdYVN3odsrC+6XuFO8syI+NUTG5j+yT4VzuzVzH2OHQVJ3G8oo0PcxE0Xl+lm6wq
zgnmpL1wNBPAhz129za7LtaYbLh62oEtH/Nibcj3yD7UgxvPgH9E+NDSAbt6wBqF6zW5g45uhJ22
GszRzFYNghgmKJ5Na+56pZ/PRbTDbzPdRUFBDkFPlAkXUEPj02cMoIvgKmGpboyPyz00fWCbV8KU
yxOGLttvJcvRpkY/D5aT27uhNaFf+846dGN0NAxzTn1RO7SocahjfMrc60Ek3W0bZ7S+ThDeFH2H
6SmcDlNh4VEMpzNM25WBuLhppTbfkJ87HaQqPnfDB6kFjt8LeUxnsmI8R5bx1zDVHlqQyS21AQs0
EmtZQ4Kg0fKwXYV1dVON9F1LXVoPAJLBWvZ4uI1iuXZUyRFwsmhjDCLfCp5aL9i48hvbxE/nuOB3
QxCkBXxkn821L3SrSB44cdUmoPjbOY0VJutZ1N116iwhPHDYaNuKQechNqUZ+pIqLPcEe1nSFdx4
5+mundyhgEyPehWUVzpDh93FQ+tnovUMJ1JH7ms2rnbCScqoEI3nzOjkacO8CqU0WnMoyyfSeuzb
gM5obVr5sl6I5u88plbNnWx0hk7kh++jgYu+D9YOe6kOYzm3V2KQcI1LLq+XMpi3rUFYerc85XP/
4HaDuTPn4sACHp5CS95XPmp5jP4tlr0ZVgk8MQ6fpI113y7GjsOhNfS75fiRZ4m2susZF+XAs5Op
/3zS8NyvWTh3rtwKB2DyPu6j27zTEB2cJo+uWc0TbsGSrR1ZQX4Pb36XtHrtB1qXbeaa5xa4dPtU
tArjTa9xlCbGScqztKElpyYQL1mKLyw24/bOYY3JHQXrI0kq1krD7L8lqce6NRY33QiFB2BgCSk0
ZT2u9Gao9qVRuVcJroItc67BU06gr63IBkXlzSnTjA9TarwP82I/wg8k80c3IZtiKbhtmvXXeHSs
lb0EYeEJaeFV7Y5AJV/7IL5NoVf6GixHqkx6TuAQ1mRq/eeccYzfZQwXiJ+7OHi5Hc3957EKwGxc
bVj37UG6HWbZzPlslAPji6Ee96YW2wcidawjt9vxWPWiX9f9rra+Brltn0tA6Yecp+kqIdcUN30Y
XIVOHfKXApLWxpiunda8hbKxP9DGlysWMdKfRJZOQEaXXGfYPLHnOt6g8Z/SCfOLOWOFmueQdVeO
KHZxRNxUpOGtdLQPJd4mUhewYg3JkZVqfjzIbEsob4GFVjm3cdbXmwsMDv9j4BF0S2H6AIzjJ2Rt
Y11h+1wtpnqM0+ahKzviW5pnRe7A2lyWL9XY3GMLD2+dkPGsMqxTXZftGkrDD0pREaNW1qe8acjL
YM2HX4uMX5AuGPexqOwWnI7ugt1CDgyMUegZGFdM/XLckc96FnSbQCcMInCdbFWP9ntTpB/5cP1S
Jfb7TDd771IjNYzLqL8yw1f1nHBrHbuTDOLnkOoKwy15FmGs36W29Wjkk74ORNbe2JZG0pU+PXU2
LipcMzetGDN/bOxmG9vV1yHEs1yR7s+Y/aAF1VHXEz/sgWtsiqzM4Slq7FvmVy3zysSJP+BKvYW3
HdfVgnFLqVF6OEPzjTm6H7u684QWOXwGZJwuIHdxNX+e7XIT2WraKJ2ac+yenGE+ScM5QDKywAxM
7CrIQntn4OxYxZjeVNelV25qYg22S/dT0rr3rdvWHybSZKtSfWy06ilpC+zOTevewlJtGztk84El
3hOGU2H3tPxmiOVjqU8A90O3bBY3GrmEIno+sJxV3TLMKo152Lu9io5ZYNvr0gknjKzZMa1k6BN1
8rCQWbMMjeDEVsrLLkTFWLlf+ojE6lFv1mVofIYq0I8aOgBSPgFpMFd73SGFK2lEtkqzapoZuU/h
ocng0+w5vSlpx4/DPMlbCx9L0HTJlqCne5eK3oPUkHcVB3/PAq16a3TL3s7Hcxx8VmlM4tc0bFJW
+ZFLFClGugGhJA5tgOUUnGJLPN9qTTV4NBkEiXQw87B0PkNXAmG0Q9Gb3d7Qiw0P1lM2tZd8LvPQ
O6xbF9WLzAzzIQwoiMYkT84pgye/astzxLpDHix+3hbxc80Hs2KRHbHEs3vf03Csi6GJd+SFxZ8Q
X7h+m2ZVNRAWftGIYFvPXyc3OmLn7egZQivaZhpQJNw7mN5gD9cLYZ1+VbFSZ6g2xVi9FsVZjMuJ
kUm8wT/VHPoEh0EZdQkOs8m+Ku2rqUxZ1qVRgBna4HJiih4HNpFY0xR6uqzwNmpaBCrNBN23IhFu
SjcbnyU5GPxVnelzZmvXkZ2TkTCLvT3N65Z6xSvGwr2nohjXbWrjxIXYL9wGpHys0vJjYbT5tkJT
8YyZwCpvISZmnxg2MSKhuE/VjORlQpGSAvWe6YM/QU+C0udrq9VferxvaoqzD6LJj7E72rv4kv3S
UsMUuIe/NG6/VzgIikfhYAIPPlv9vJL1ovs8eeVKF3j2wgkqPLdsvzEbZJxZ7rE46Tlr6SCquKNV
Z3MuvcG1q0OzHO2hfSRMaDva9IPa8MgI9ygW4zBYNs9IFT1oSeds8J+jkJBgLSz2G4NvsbdoGb3E
jC5wd42DApeLtgFndkYPhcZdh1DXfpI0eP2KOr8ZvqGi0XDdJnfByG0PD9IQTQR+YRFxd6RqvZQ6
tqQBC1dg3o9u/R6hGfPpgYzi5DSGUDjdnZHgfJ6eCRbm2gXm840pXNaOuG+ziWptPlYCV8hFdRWE
PQfUnFaov+feiblQHFKIelT2Xefme5pZQM1HZCACDeyQ0tc5B/HjkDYVV7Lc232DDY87T97sNXfY
iuSBi4wQzPwJF2+5j2fzOZTRtS3Z0mJka6f6ZE+62DnmxyohcWVo8OvIMxkdO4Oz80uL8etpyAv7
OgiDvQTa9LuFReVjUt1D3N5z+8PhCzsm9yoIHdziLjvHgtiZaTawRnsEfOWG5xgpNwaXmdUyBDd9
lFZf41wx6J6Dk3JbGp9GZ/Wxmh6zNof7LMuVrpIVILrLONzB5akZNYEHRkT/DWl1hQNV3Wrc2rxB
J2PFn+uS/kWU1dU4h9EXBwR8lczESkRBF17h010FC6lfOVsESB2z5bKKJty0ijCFdWZQ+5Lp1Pll
HjteovRbMgHHm0Lqzg02QcbvEd6FURN+cNnEYC7FuE2UGay6/rFdWnsX5AbNSqOlR0m38ZFxPxly
w8zGR2cUw4csM7WdCDT3PsdbqqQLpRmNDzj/kIh6wQwKQ9ptZQ4VdXHUbfTETtFXcJ2nyaQ7vkql
uUdI1o9joc1+0gc3ZjRSJAphqDt84dY+L9srg9YQ37vWrCC68XCz9tmHx+z2I9LbqUbp35gq+pTA
ON/n7pjsiVxcbnOHjt2LLMt4toLZKTmNsL/Seo3z2mo04yVmAGHZHTOzLibNtdbIh4BXQ/odyXgw
qmLc52Rb3uPltA+GNpfr0E5nHhlF6LVqDHczCKKvgvaUT3O4akzRnNViz5iIzNZHCeeO4ejJNcuz
3CPxa+lO2NN+DGpxJS2FOKWW6jbWLoZOFLYYItvGm6niaXjudGEhVkm6GzuxaJDrIt3X9N+btK0/
iSnFFQUMdQzMObwyrdBex1bVv85O674Y1QBrNw8ZNV8ngXKhj+VVTc4MNBG2HK/R5vGshyJ5nKQR
274hZkoBoxTOB5jigidoaqXnxMRTROtSPRnloj/M+SUZAa9+dm0aWn4mlC9/dgvWuupwct5iavIc
E32EdYliz8qVCq7TwtRMclVy7KukK7W7MtbuqyIdj6p12eXTYOvdBRDR+qasrSBlgTHXR1zO9Ex9
buz7IHAIco8/q6ZTK87H4ToxjSdlsg4op8/3YKHlq67DuaFYZcM1o1yyRnttKPZUHWK4zEBHnnvZ
xcysY7HJGCwRU4ozduh6glUIkPF1Po5PRq4ZLgQ4ChhpR4Q7VOM9DN8HC/eMIGHOj8wCAwowcO8v
IsV7UVbTE2aI8GSyLWij9cZDFBHtU0ZN9hSY3SFjLrnm438fEkKxzicbOySp0zOq7DHXSevKKrp3
6nVr3891kO3zoas3itzxrZUN7c42llt7IuCEEYe4XZL2fW+47jUV7XzbCDfBdKmldwP932ZQHJVL
aNW2diN1ysL5mBaN9AY5FvtLOw7EucgbTtJ5HdmxNl0MwOHZjVL3GictSZVq9ivghs8cxdIfVPqJ
Djz6Fq40DLhzVHqtwdZvgb+Ta3hbzGsG90f076g2ViFrn+phTk9R17U7M+6LczNk2p2GfP3Ec6C+
HwsjIFggZkg9t2YYbofRAOC09SQHvteS6Mvs6q0DqwgRW7luekPvnvo0OfJ1GvXxXjYm8ZJS4DZx
NUUsGGGVMq6dnaaR2KZrTnA3joG6EmmKt8ayLBrlAGiHuyy5aUz7NhAOp3xZIGf1iXqtwNtsrXja
ZPWWpJZ5n0ic0oskh52+IaXkScb8UxxQ6Q9FKA7aEqXv2fXWPX6b6GMP6B5rTED7MXKbpy6M2LQr
24tfpuyvrUnvoxVxmeWKmYB11KSubfSZHLmAPI2jlPOyoV86dU5efeyXTlzD1Oaxnw1W4GdLbj0R
aNqs5Khp52Ai1UEPh+ojUZXOiYYa+VM0bndFrNjckB5EdppX5d3y0siUeTwRXjh+lsk5jnCF55r4
Os/t42Jdi4rZTxeIUx2HxTECuWHeRCgeKmd2GiJSWvXWlKPnhsX4kqdJsBF5Jx7tbKw+pnPo3AYk
jO5SURlXxBuSrEVG63DtEkceeUuTM5pdjICQlG4pu0e3S/NthihKXFZCuG8O3UhFz+6lV02jhaD4
yqg8o+p67uX4MmNCJMphLmChe3XHjkVkE82uzojUEjRS+zzFTUaMbmlaxHDO5nU9i2YTmiVqtbGQ
P4N1WGFpz0DhRTUWqzrRy3Oei/RUgUPzcDfSz+TXFn7c5s5t1QpjP7a28VnUegizIKz1LI1lM1mF
uLYKHsKzO1UftZwv9WSSqDtdfz13Dr69vOoeuz4OrtrSurmEqDyabJC8ynVCrrDn6UT99Vbm3GaR
EZN40hdbC/9l5DHIK/c4unAEBEW+iStwC6D1ikEwrf5jjw0Wirkma9OLexmeRlPmfpNr8j5vedxu
iXZZYH8GjrJjZMvWii8ZyS1Y/JCM6qXDFut6veqqj9UchOWZoLbO8jSFyVGH+r4N2JAgGPMX5LXM
lbOGj3eeIYUNYj5pGdjSV7hAFflgb/DnWNcFBNmjnJiQr8IW7l2Tndj3EZG6mkGSYSTFvLNtpiM8
1ynnTXfEKhQm+ndo8v+2nn2KXxqyob92bxm7H7C8/4dAPInO+J9V7/sm/sfVc5H+KHvzI99lb0e8
c5QyhWB/rSXRvdHMvsveyn1nGcTWSSVt3TX/hOK57/DIOIhsDFV0W7ck+t8fqrf1zjUA91xl4w6W
SrEf4G+o3hdR+1/KmpIgdPxVlkMIGZFUnCs/KmtVQUgYz8FpLZrBunVtmK3OJpXLa+Gff5I5/yNX
/cdrIeBjY5QI02/hv3jKcEcyn1+rNIvgTbTihLaV7wISs85pYoifrH77q/eGUsmyXwkKCbXz43tT
E5dCoSq8jCzVXg2jZMCbpzlNIZb1Px3wv5Bjf1wS8P2tKQVTaZm8P/l2lbyMFS4Xm32mEjvWWWht
8xltsX9QoyGEV2dBcGoSp5zxiTatWv/9FwfyVIKXNhDF3xzDSYvdlpp5WqdWQbiGIjgXP5Re3OAD
Kk+6JdqzbiTOPsmC5OV//9I/UtTf37dLDhSavDB03viPH7GBtU6zFHbRQEvyE4VoujOrPv6Jwi5+
1H+/vQxtBqyHZXPuME7/8WVUNmeYoLppnVFwH0oqxivWZBC4ldfGfXM5pcJLeqDHftD0bLf0hDVr
Is9LMjCE+9vvWBgI39KVcBX/tsM26GSXTLk+rWsNioOZteaPUVn+hE4XP24J+P6OTZ2LX4Dhgr9c
vv8nxTs00NLwMU9rwxmXZcPDU1wtdUZ0aoJW8km6Nr0tpGoRkeJtI4raphM+IHJ04icf/hvS4HKH
ILcF+d3QEQghgH/8S4A/YEg6/hK3pw11mEq+l90oj1o/hS/xSN5ugQ/v7u9/ylJxQ3I45KxJf/Oi
DlN8rVqyeY2fjYPrhq9idsOfMBR/cfIKDiAZGtLFhvP2RVzgPlKDrGE9VrRFKQ4xn/vRL5wwqK42
d3+wJm5Eb45k08uKRvpywpiM8fo8RHwM7OxvLa36dr4AxCjTMlyuRKLTfzxKhk0AzSCwI04ps82W
as5vjNz9yR38L84FZkfc5BwFeAIj/uOrNIq6mNRstO/WIVFRhMOIGh+Xj7Nt6itr6rStrWT3kzPw
8lvfPKNMgwedkCa3Gf0tzWSmFLdx0/IJjpdoODBCPxy45+j5TzdTvwWMLmc7Z4Ik2982OVZvV0Jl
jGfJycMTxvAYOByzi/nsOKVMVs7S6CaBdbIutpMYUgYV2VAwV1Vz8iraqr0hwYxUxYLYi2nvlOxJ
+Mn5+hefA7FAZLReuH1bvD1fl//B3pksx41kWfRXynqPNACOcdkRiJkMkkGJZHIDk0gJ8zzj6/uA
UlWSoJJRqlW3WW+yzVrFAOBwdzx/775zw0EEnirqVUnWe8+xO11zxrH3iAz8My/6F/sPL1Lji2Zr
MiqhuaFz3cptlYEQXlmGjFg93/B9+RRI7V6RvQsQYrCyQ3OV5P4hktzid/dYg0uj+FPZYQUS09nq
bxtXGSiEU7U2dZj1qptQWCBt/vEe8y4cMWiJ5YPCNYSmW5NO8fUW21KYN+sgr1ejBIExQ5K9oONT
hg3pdRthSauPL4dKbT6PicDJTVqmaiB/YaW+vSDi23GU5DDD8cIU9TLuqaUtZWKKdlH5NQxx3/LV
51zKSBggaosDR4lNZHYyKEUYoZ3si4VXMRvXKqG+t4csjHq6L4zmAo0sshrqu9mTSyVLcRprGADK
kCC2FklUQecL/VrTVrXuIs9x4QRxsgkqj+oTOuMAgY5vFhstBAfq1HpOh6XwEnHji3IMl6aVyHe4
jurZgmKW/0CZXKG0HvAxdprEguhbxxbhGyeTRlmRJUNnW5agNxaKr0MEBcMbCAeCUOhf00KQDQe8
Sg2LE7HhitVgY/KyQITtP6klG+jKNCL3ax620l01+sG+kJMQpr7d3CJzCG8jy+09MmU9oplOMu3k
NsVyqFqGyILExGOgKJsjJgkpJ7ZsFblVZJToPYVcZ10Bd1g2ehdfWWUQAbrPovw6lacyodUYxZfY
Rc2+pFculZc0fIS3mV+4/tLVzfAL3eq0i5VuMHyrvCSELgVv5hssKCj5DZuvvJVIe/s7lw7ki3CC
iyzATGb6CnzD6EzlbjKmkRWR14masdCOajN6AAh1UWUXZCHRTS3o8LKBEHqFJOJj5pWa7DStXlKO
sVu1XVIthKseN3xAHFPPOQjC2WmiXSvB392prpQ+0ow8ouCnlTpaTuD4r8iJFH9HqiAyVxkJwHWJ
dSyVfUtRj6rozfu6zlskHzrw+RX8ktA6wZgCoWzWqnRjSRHGCRlcASB7PXwIEP4EI5NUgQJVpNQy
zBikWe26LoHmQk737C+5gaPHpqSJm6R6bJWQDcmnSnuQw5rJ7Q9NvUxrxb3U0nZwD0NL6Lcsxlja
g5IBqYLlgxauba12s4NoYW84KttPg3rH1a5pLhHlnly9ni9oD9I+DfHYZ3sLeclAlTkq60Nmas1V
gkhnyhAogQdknWonie5BXVrgoOVV6vXqVdDSNtzHRUWnBwKF78QCwz2bnp9uAkyMOZmnSO2xXjCL
BYJLYaz9yC1A5CZWmACzzIKn2jJDysnpUH+h8KJjfjAF2ZDlkvI7QETTdqo4p4Rh9PxGnxehCo3F
J+Vo+qQYKWsVxm0vJLB+2LmEg6NmvNpVqdFtfj32I7XdhUY62Hdq0YCC1/NcotSnV1RRa7mqYIxb
laQ7kA+SZKlSoID+r0G93GWW0TGR2Ry6Za/GhXSshzhvnkyPnvjPVW/b0gLPjvxzbmRG/wDMs7rp
sQaTKfyJac/wBSQ0iP2ju5ZgUMTYLfgUQVw6ZZi/hi7vRIMpfLBQKX9coGtw70UljHRBgBPDV8Mw
6uplA/2t5MO/l1m4osZ5W5ffvtWXX/J5DmK63r96A/939PkpglbRv88vHIIy+PqlDl6r6l/+5Ed+
QaIq84dim6bMkrWhD1scn37q6o0pw6AYEIL4L4ENn5yfunpk9bbNX9L5RGsYHyu+Vj8zDJKi/DGd
mF+i4h/tg7+TYpjaBl/Fb1zC4BRD+CuwTDJQl07//uoso4PflYVXt9eDhkTEyxBCRO3w3ILOeS6K
yNyhrNKdzEjlBbqCCjESzOGuMbQDXR7n+opnWuLpbjgKaXyAiaIYRWs6Fby6G4UScuK7Y3TdxTR1
l5IgpEniu17HbEaS0nKbKJTymkBJ1jmSyFXuK4Ez6U+gPD+KsDP4ilgJ1U6r+tTTjrdpS62AoyPk
y7p3+4u0tR8gfJZnohXlbez9475hTAPkmk6d9Dy8ve8+JOtptlJ4LefVDpTtJk3rcBKUyQ4H8+gm
K1tvR3N+va/V1r5G2gP/V43iTZfrHbZVXvkEH7W6gyNOWnyfKMq3V5PyFzmQl1P4X3H6yx1OiGwL
AbfOcXF+BsETRINAxR0m+LmctCRvvwduStWrNPSVTYx5kEH3LEa8eZZKA3mxGM1obeCIRBND7NBr
UVxNdq83Kd+so5mOyKanryGAL9wj5SRd90Ebb/nEyFdF3XgXdi8PK6OzDI4e1OY/fpyXXoLXjyPI
qHDMMWTMXKawexauBU1olpGUl1eRMLqEInAJL55GaW1tWQn6kcCHYab746nSkaod2lr+it2bcRVU
Sl6jmxpyEvBevDHxSHE8aq1HHdhVtOBbioPZmEtPSUi5BK20zXSPpY1Exvt6BNT4LR0qleaTJjU/
5fotDDKw85V1URRBvRlHDdVFUZc0yLmjoIqbx9mhHwSKUysX8f0QCqgtyDDXStCIe3patE985IyU
opoU4qaR++mjm7mjo6j1N95XodBCyzEZMbNlH02GI3VsIuMHrUai5Hqt2+zjQCnPzJdpob0aXwyW
TVKONATJLH9BN8fbCS1HelF5VZDdjkT7JKwUY02pXDtjRTnffd5dhq329XrXRFLrVuZnt1j95Rsp
xGwwHktE2lXmUVFXrMtc8R+Zgf4yAx19l7rwvG3RfEoG6eHjKSVma9jk8IsjJKGVYRqqbGpTnuvV
3kNw3YdiMPLTmIzKioiiP+JGbzrg2KyLRlGAj5k0I0CFkpY6nsrfBzuTgHoECKrKkayeaWl7rbCN
pW5OYxZ2rRPAeLiKwzqtaEkVzz0J6I2qdVtQtqyV0qgOCizcraHV2tITFiYPaTlu47GO7n257S+9
fsivSsvqF6YfZls9r+RrtD6wIIGY0WcXFnf0rVvbj4diltLTTT4EOq3mus1R21Ro4Ho7FD0ZA7f2
exepFp0YA2IvxqEKcZIiFgw6Y08hjhbZcB102W2B/8CZ67+bfXSVAO8QJNk0ctLy9KpevYpcpTmh
1iINFxat2OsuniZgjPdYgdEb4Q7xBNMKbgMpJT0UGIDWo15D0V2jGHGDSTMTxRdYUXU/ghxijl+3
xv/ytsi2qQYnU7Iss0NpQG98I6penLCLvjfoDj3inqntPn746VPxZuVNz86HWPB/VEHA8PbZAZS5
biBGcfICS2xIWy96iOW7pqzPLL63R+zpJet09JFCMOEKKMrLifjVIKv4hFQapf3TCFkZAHmGr0dR
oqyr0qG/SyDonflKTnf+9snYqGVV5fEmXsG8UajE3JyzqahPHtbwcjtc9RVtponxDAvIKQNAf5aR
nLnmL6YyRQZieUIllWzCPFcb5nJk2XBHT72N3dVY3vqDtRzLZoOH21czVJzRNldNIRw59L+ranIm
LfT+mS1hqqaukxUC+qDNNrjASLTK17r+1Ek+ZY7UGG4iKv9LhBXdVVWrX7kllfNe055bw7PJasmq
TFxHxlEzdSbrvBsPo68qbyJRXqFuGI9yHiwTSaEhDGVviMBlYgIg8UAUPLWERIl7r0GjXetDVGwL
FFdf+Bxl1+TM1DMjokyf5lfTgK1FZVZPH20CW1md80widKsRO7FxZdRoNPAy1/dJ0WHumlTuxHdY
GMhgFxBbBZ0XNhqYvgDz3j1b6AoWBRXiLY7LHPdw4mY/IiWSyMyjQjf4POT5+HvJNmgcJMiJRLlb
IWskV2frUVLjUJGiUbpKs3YJfZQ2/+ZC0S9twYkQk10Plw8UCLA+xzOvcDZ3rKmEqE5FRFJTCqXE
2S6IvD0Ny64ergYaRXCbREBcsesjWOzxYoWcCtQm3Nqkg35rB3q5rjBo5CNlTRAwLyoocUiNxffH
K9EFgVNRoFtJZhWBlrTqM6M7PcLruUBZigCDzUDVhCAZM1seGIPguxEY0fUQy9LR7CZnMklaMbFR
GQEf9wet//Pjp1PebrAWRwyStPRl8oWRp17V2Xc+4cgVDG45nmheHhciySxHRBWQLgnd6dZEWALk
zEt2omigVlTGkyuXSGzNVNnLI8rUvpNA0iahtcHXE53fx7f3sr//NSQvt0eEPlFeVEWnODqt61fb
st6jMOH7NZzARH8mUT2uvKYMNhbJp4umxalMRfRBd4rsP0AB6y5cL6iOAbAIoHYxkrE4yFZjT048
6IBaWgbOqkalWFiUoEX5U2uraKeOWKOFASKMwMiPiRqOl2WkkUfptYfGGlHPiabfi6oNz+3Gbzel
Hw9HZleevm/8x5qFlUFFczcqnfEUhzHUO0RQB9HRJZGTTwE172tocROlQof/tUHzpPl5v7Tpl75h
En1WB7ciD5uMzdPHY/52oXFX0/mXxnamoSqYFrOFJvSixZVjoAGmjsQzdkQ4Q0KkXsJHwdUJIdif
Fpa2a4WWnzNL7d14TIUnygWWapuCmtpsLsomBn56mimnwDXjdelL3rIfbOXMl/7djGcPoSpkMNdh
uKvz50MBa3S0f5UntriW7nD9HnNKE0CHIZ2ZvW/X8zSSJkAQGZKKSbRrvrTxv5q8wigpXNBzftLr
0HvQM9pl9BRVJ3m+BcBZbAhsuro+fnsvccObFcO3nUCRbIlQid3n7dZWkfd0BevNieR2tqYhU702
ipRerkyqb0M2n5UPL2PSBUJEq9oanj8MUUTAiSO03tsifgSVEZrVuZ3m7ZduGo3pxqY1LHCKpSP7
7VIeuz4VVe42JzQjBCCBqjwGqtYcXFeMu2zI3YMbxdn0TcM5V87TPZ+WkNRBpDopyQrYpfp6Yshv
dMwI93FVfwU6+k0DHb6s06E9sxe/1FTm44jQBC6rheCFGfn2dtXU1hWqSeWpxO1iPRZdj3zTkL2N
WbRrCyzOnkWabDSTpkDbavpT28IIWXTq6D/Sa4p7iWpXO0UZ/QtXVN6RU1b9VS/qZKPbgXtI6D79
Bl8p2XtlKxAnesHBzkkStFqNhWmu2xe+aoGyboL8WGbyoxxFqOn7kYoLWTHzKGKfz92IG4bfufap
rXNr7YewzxtFr/Z5oRUO8lNjGTSJvzszx95vEWTHIDbI097MFJstVAtwU4J9bXGCTeMt7CEDCTsU
2p5uuGFvBJl+gQTV2mKoca1TScLc1rL/dIf2AauNZM3OW6/Iy4JG0elQHWB+HgdJ8/eGUNKvH9/q
27D+ZdIZSJO4S8qyfEemzeDVEgybNMEJQMpP8aDVWzSLtBwEGMxlfaw79Uhj5sfXe7/kieaFbjM4
RPagFmbXq2Pd8ADnnzhmyA/NIC8ym8RHGdikYYba2Nl6qZ5Z8u83NKqe7NOaLttE9vYsbEhMi2RN
6RWnrFcwdlKDyXVEG5YsZ/nMJ+sXw2kqVAZVVBtMgHeZPQnfHxDLxcmi6xOFUOgdszDqwFtG6T5u
UGN/PJzvr0eFW4BTAGFuImRR3w6niWMsVPExwy7Llj51eWfDdqIxZJDzdqVIMJM+vt67iU08PpVz
QbhYpKfnYJUKSE8ZtAFZDzrmtqNCH4kVQHs1AiyzcgNfDqpa2a6UIdB/fOWXHNKb/WbKMmiaYrwc
CTmtvH3U3miMHFRldgpsqfsT0/P+K2ju8a5O9SMVJLEhbQt2N5DVo1QE+jrSc32HWzWdeQpdS1Kq
Zg5VxOYhUtOUU3IFD1iiTdQONgY/6/T9ozTZIIOgLbepJqQlAODyvomBfjX0M8UpfhAsZezUi5p+
TbKC3Rb+SnNAYH8GjvJuxk7PigiMRCz4MkA6b581xzwi6VqmEVwurOMLN1gnbJ8EuPGw/Xhc3y3I
2aWmN/5qA6CEnI64reQnK5f7pRRXD3lKKSju7PvaLx5UIHln5uxL4mP2JjmlcLYnjaCZ7EFvL6nR
TJ4ZgxWfmKryvtcsqVnGsZ09GFmhOF0TiCWdJ+mq7NRrGHetwxaRHeUk85clvcgr6tR8ByVrlHd4
q6ykJI83klSDoA7HYJ13wgAPFZSHgirnYtBd1FVS/W06VqwMeMTyoi9HFGZjNtIXa41O0VvZvkaT
fOZBZ8oLHswC18juz25HDv19CkMaIChYTXSSUKHU7IYXCmCbZYvHORbDGIwCNLn1W/ySF02M45/W
3338ct9tD9MNIDBFa4I2kFPT25GOMYKopKiMTr3k+mShJUP7lnRatyZYrz8P+JRsPr7gLIHy45EB
rlCVUSgUcRR+e0Xo9EUd+n58EkFh7C3Y9IKTrj7pINJOKbeelGlHuiQ9J58MZoMCgx/d78+lxd5H
eTy5/VJFQ13DmXz2XWtK2yRV4sWnMpxE77YNrFwzMdmwXBfPhuqb6rr+lrZ+/HnbyqU/Rieb3vKa
3Aisk1taX/zw3Ot4v6yBW3GEpVhFhsWyZoPTVGoKwE5PT0qgW/cm5gvO2NGAqEeALT9+EbPa2MuL
IBvPwZDzMvmTeSLCtmRyWZwXTnlF32Jm+ZG3QHwv03ZaeWLVBgmG50JDd2SxwopMUteybTb7ofOt
fTo1FuqaJMgkpGG0QR4G4ybOXEZOJQtX405hTsEe/toYrbquTePJxw+gMVHebhIKuukpE2djeUFW
7u1E0hSarzWffKMGogLzmTRYk+e0zi3RacjfXeaFQYWUh0PdLEnLbqBb6kRfaSXvW9Ca2y6w7qE/
DEs90L1to0s1nZaBe4OuBKNx+u82hq4MnyGkjxAP1PLMY/9qAVns+SY6cgIWzj9vn9ulp14O7DQ7
QWQwl0kU26toUMN9kBufiP/Gy3S4mrzODmYxflJRpWzbcweR6ZlfjQlJnInBRipnyr1yAJwFFZ6k
NKoEKOJGIW+wauqxcegS/56gnFklZlVuPNm01iJtm1VCKivBQPDjdz87CXEDFrANg+krqO0i6Xo7
BiL0Iqp5cnnK69ZY5mMXrzKQFHiIfPEqZBNViBwkNApSs4J+tI8vPpt4Py4OIZUz8EQfmSd85LjW
Q8PIq5PXB880KGoXJMOTTx9fRH83xlPsO40xD2mCw5vNO0Mv2zHvjOZEatXaCK3z1iNV6QWvI8Ov
TKgKkRSeporqwcHCKGahBV0Hfcd3PxmwLk9RZo1fjDCLjinAkA1N8u7DYOcepsFysAFwRruf3zfr
VAzN2qprfe03dOIESQXri4QNzkMWBfLUu3Ldjrxp01aHHh/wjan4D60RJxsERfZKHvzySINmxRmz
k1ZDONiHEZHOpd9DrjVxvPrU9qZYyFCa1r5Ks5ZbtDg8+dljUeD9d2iHoNq0plZceOuPx1CdhS4g
BKEXCw7KKPXhCprTNHoVutDPHlWiF+OpsIMnMVjdcqIP7OPEDjAuTkZ1OtPj/BIGardxac559JAC
RQ354jKOgq95hvt6m5f5jYVmDwaqX2E95NM1HloGZncNLjdJ1l3p/mAvbXq2HV3FYnLRZIN6KVoX
mBS+LduRxvQzj/ZuDlq0mBtE9hwgSTLNZ4cACpt0li+fODvgsIDN/Q2tTu717w8gJRYAcAq1Ww4t
swE0Armze7dUTk3cO6jU8TQ3VxKJcsMv15ZS3/qWsZVo0wrY9qIuXbQTjyDZpN6dV12lKWQ+MVzS
tLxo7HTl1du4rD9BZqCPOVgO8EtZbItcdHc6X/wzG+Uv3v5Ey0PzjUqaZWTOYuRu6LzRsGvr1JhZ
4pgYni9LC/soVFZ9vBsFXb9lPGB3o7QZhn8qZcLJfiy71IpKWxgamR16rjFjD3HyLtpuP/rWU2tj
S6E3ur0vKGfftDIFBkuS4+fILv01X6F2EajgXnRPp8ypqt02C+2zlLzZKYuJPcVrnCF1kisqyfy3
ExuPvC72fUU69ZEY1q4AvoKDw3U8tkjJxja/LCXfvpso0w4YSHPRmYN+7IoWJ8GBynCgBetClgfc
YkfVEwu2lJDqUW84kRXEzseTaBbTcK+GjFbdnKo0pPNe6jevFqEZZWbV2Y16yiRJIdGc2bsyH4Nl
JMH7/Q8uRb6QeqdKCCXPv0tQbOGiyOpJTUKX8xdEOBsxxNQr054+vtQ8fvzxWJMGn8M14bM8C9V6
ZNkdHsLiBFOz2UZoTp1k8FpSRvKB8+/CL7NgB8Hc2wyKjd3boG5tGck4FlWjoyqsDsR1vxfNv9yT
RR8FWVk0YuwLb6cF8GiKd2MpToHffSeWBri8aQ33Jhadeeatzg4OPy7FR5gXSmKIktbbS0W67EN8
LsSpV5LPkg1xj34vwzEQcKIy9tozLQ8zPTVRxtS1ppFwntI0gkr+2+t5WsaMH1P7ZDci+woV3F4q
8CEckOwtfZmoHh76TjVhW/vpFidk6dnSW3qjgrQfoX9z5LjOB2+lIeW6l/Bn2o1BkO8Ukp+TEDMc
zkTX77885D6oKlElnorU89xn1/b0ledjeDsKP8VqUO2ehJKLLRohQbFNbXZlGuhnoqJ5aMggTfRc
VFmUwbjmy474aqm1eTtispQUt1WjGvilUXoCtZHTVw9yrQQSdJ82vfjCtpw7UWaXV2Pi+7SxjfWP
1/X/8s3/Upl4f6/eXHwrk+b5y2vx5vQHP7WbBjrMqdHJJi6hV9GYRHU/tJscq/9AVTCJhSjSTm4M
/NNP8aYAl0yF0aDsTrSNtIJd7ad4k3+ioEuGhFYWBYmR+ltODRNd+VVYr9MdihgFDRXnKgJ84oq3
awzKNq3fPWmSHqCSr0eb3ALm47pLbQIIdk6vnyA+Oy3ZZpbelhm+4aZoPG+xGVQugVVuMNdaFMNd
O6L6qwp0xPYS3MESrCqWZ5ZjSRKA3tixxbNWYx+Msx/4M5oK7rGw+dxM7lkFPlDk5ZUSS/FuCXZ5
3eejUxvBEst1+AD1xq/9eyQfTm+UDhZymIYlEGJwTsRlO+zFRbSDybAtJx0fwugl/ESP7moP9TKk
P1RKD67dnkaAR10grSK7Phg6FqmIrBM6HPgdpTun53y7Wb4f2NlmyVm8NRK3Ktc4cu3zIaLl/lqD
ztwW+m/Fhe+vNMWNr3aAvMgjv8+nTJeK+cSfrXJGKKm9f5TpLEzuhkZbzl/zGlRhSilyRVy/Le8S
z89lgodGtI4UzKk1FL2faGZc2jkBXhEdaRgSEEsj1XDC8Kq2Kphp8A1zfLpifz9p2Y32HgUUvKa7
nonjkz6oavyr+fuwpvGL36qL4QKeKjs43xVxI1EPaCA0IYHDHDBbkT9bcdhd0Le/KhFTYJw8QS8h
8pPSwC8ik5av1vP1j0PuazuT2Xd/GmEGYNJeT+uYb+w0QK9GWCaZBPeuLdcg1Lhj+NlPoScv7ea+
yVowDSkSpIWG73fJKSJlUGLVXbvc3sf38cv38Oo2ZsFtwrnHGLzJfR3Db3JKnAjpwMFTgV6kM3Pq
bQD3/olniZYs11rb93q2BTFFLjIEfWhE8rknmjbG2fYzjSz9eDZqUeLb2Sfe9ss8riNGtgLqQmo+
lF2yzCEG6kg5/fvSvjCUcVlr+1JuTqN0zLJ2VY33qh0AcmCsc0pF7sp1v5KvW3w82m/zDf8cgr9u
bVau06qmb6uwKdeyqS/93nQixG1RI8OW8FZeVRBlSSup9c4Emb9+yX9ddrYh2xJNMHnLSy7wgdIz
7G1VLAnzdh271Zl5/fZA+f4JZ1tUqhMOeQ2XGkiJVyVdRcnjx2N47gqzrclvSpkzElfohsfS/FQ1
Z7amXw/WVFJjwIiCpn9/tTAh5Fs5Rfdy3ShX9fCEfn6FGejCdp8+fo5fLgfSTgT9YtL4zpZDYNZ2
n1Rcp4iBBLWbvLmTx9uPr0H7xa8Wg0XNjiMsIvuXDoFXT1MBbIOwxIxLYP1VYbfOOa35gYXYRnbq
SHZSSJMWMuEGdENgHCpdxvE+BGQl7novYQ81v6t6cBV0HLLLHHi11H+mlx45HO21C5y/Awpz3TJy
WxyGdXTHn8NI3tJwu4ZyvUx9/4pSj5M00Ypep42cP3uYhoIO5iQ/HmvzSS6eJY2/N/M93p97xT+2
EKgRXy90sKf0UnUjzXDPlfZZQVdX7mq9op09og/Ahu3D/Zus7oJVIyHNwmjUo/mow+p2gf2g2/dL
H+qtG9ROOd7hGbkXLegmuSEpBb5dJtsXH9X0G1BeJfsalOZ3XWvvDH28pWHwVJubWj12QX/TxOZ3
uvMcX+qWrVKu8N2knMLAhf6hZuAq6LxjBvOH9FnQ2KDZZRB2aLS76xfsTfdYRqBcNLHRO32T0UOS
J9Ey8qgn2oB67eukjo5RpWJe/ow4cjFuzZu6eIowE+fbOD1Ch1u1q4BglU5N9iU1nrzxsdHuy4gE
QvZFDxJQQ/hWDWRQe9uJutEZc0ibXbiqMZUbemPdVeHlxBVqenXT+Z87smZFlO0Ne6MmFudp2krH
8DIcurVaZ5hYRSspeC6CZN3L4cbU/BOvx7H4ZjZ8KZJBdzzUBQPNp0gu1prl3uJKGC8D2YS+pEQX
9IRfZnQMLSSvO4q2u82LDmZatemLW9eP0SocErVyoLivGvylVdk4JBC1NLi65ILkRF900+ch4G33
JUdBHRkH3QZu6fSyxNz4OrmbDniBa9IyKJ57/kdBki7KdHCsr7UtrQxw64Gt7KCo7UzvkLHK8Pna
heGXCRepdPKaMU894lBgrvKPiADxVyg1W5N++zLK6Vb1aGcTq4S8T93an8g/Y/PlEIfY5Ckrwr66
+apCXg7Lha0es2bdydcTzXEspGVY+SfMpNZknZ0eBo8k2ofQ0/j6QX+jPIK41ckamlQ80KAhHsWN
zX6sXto+VZJYXetZfCxN7QuG94+BNl6lRobwvztVnXWREMrK2pPiens0vojwfehCTw2AsiQt7wRO
3a75ucXCJ6On38u+1sO3DmI1tfql1oMeh8xr1IBIy+oW0d3Klykx2KXjXzdBSRbwWcFSh7wWrDSs
O7h9s14SOG20zmAc8o1iEEnbwbGXJGhzwPYgi48DPVjSisP1RR5H21KtMfLCWVnNL3svfcz5tUZV
V1Z2lZGvKc1FqFAj8+qrLKoYh26Fi9DCMNp1AJZ9CO9inbNDkWwbKWFCUmXPH2HNXbuNAIKmrbNu
cEovp0IUXlrWLUCylSvrS47km7Z3Kcaq+B+UZN8WkVphzx7flOAIO3zlQU3uIq9fBSWuxJA4dNm9
E1q5NULDsZj9I2S61F8lQ8Apv7+wB/MqllxCNNy6c9wlOY0v2qTaUfeDY5psRxDUJRCn6QmxEL41
qn7Tqo94BK3C9BbqJD39dd4dqyy9DpJg56fJo1VKN0Fd7vvKvVAHZRl63aaXLiRDXRYhGrARGmLk
CN6CznYNGWrV6t2SNVbn2RqTgKWS52st6XYabhJlpW2F2+z6wGYJt2utgfFKOpKT+cqSrwk0HQGk
sjPIYkjqckhCiqMODesXwipWKCE2bmQe/BIrbTYoKQKFpX6XacSu5Gt0cbTa+qBbC5wbLvTAuzHV
9iiKR131TtDkd217mVuVIwb837ETG9R0XcbxQk536aTuiaONYLvrwv6ISOWudNNlqECmNdorxUwu
xyii9AXKWQ9WqhTvguoWv+4z6bxZ0oeghEMt3Rpo8Gg0Q8Ey+6RDwa/8oEEqqQfZPlQ5BYDz0lWa
hgHBytQTkpQjoRrSLIymq4kcau0rzYJT0MqXPbESrgfXkn8XdeaZW3v3eZ7d2Sz8hiWSxgRk5dpI
kPuW7pUMVhjh60Kv7sjCru0qWdf176VS34/HLPQQTViXQ5WXa6nHBFy7q5H3aWp8LtidYr2/yns/
L6PQNkltATHWPGPrm9UktI94ODNfoKrZ6hLRdlNfNxPDWTKpBNg4qXVXUwAQ+tVqULWFPTaHtrAe
PF5FLHD+KMieI/JuDmqdL3US7NMZ3e8mvjouu432WcMcj04lutEHR/Crhfys+zqrxth1xl19qoNP
NV3vve0tIywwhLJqt4IjYUsdxy3pxosWchatFO0hd1cUyNYy3tpNDhHA6taDr2/Ifx9LUV9r5ri2
xDfa5K99qbqe1pyhtHe6lzxI1WTwQua8snGlTy7dNsV+o7vzDWVl2d1NlauPXTIsTf/W8NB092W/
TobxtpJkONnNNh3cu6EzHuLaO40cTaj3biRVXcacxnIz/D7VwBrKRF5SLOsscqqEQIMPiQhZ0AAc
Pw4bZ0STd2/u5Yj1KmpkC3TLQY6naXmU2RP98hYJ9JTGoVn0omWMx7tmjz0E+u9b1z4TGb/LHyES
/JGMosKNU+cUOb+6eoVJpI7BVbnOsk0VNOt85x+DRL+ooZ++POhv5Rf/DfvXf6+D/P8Qm47euSnh
8PcJyF0Vf/tH9v0fl1/emMX+/LufeUjtj4nypAH1mRSd2kubxM88JGlIMmDwfiZTNPRIk/TqZx5S
1/7QFHoyTNrI6KIT08Hnn5g67Q8E+NNhBXEy9QfkrL+BqZvtrRoFHDwzcIxDYg7+S54dFOG/ZupY
w6dPzNDd1u6XnsTAghKMhX9PoN8Q5W0sMOmrDDrCmb1vVnanKYZGCZhK1IohRVHznM1hWZXsRO0E
SSivBBTTlUq1w6AnXOQor3dVIZO/Lzuj3ie0N0GMhhUc0D++iSkE7gElRXSWwmBJEMc0NmToKD7U
Hf9PrNsfqOR7ju/7hXxgdFUnF6bSQGN2r2lA7586zLV6x5UzbZFUMuXmUq/vS1kNIO6GCe5fQ6A+
B0rb9cusEq2/Dlo6mDQpIIay4FniPlQOF6iW7JtkSILHetQoVXtSlBOZeF1/BwUJOXusf5HklL04
FHUD/VTgCruwkVktS9XMviPn0y8tWMzaf7Bm/70F+X8O6TBN0b9fk9ss9f5xmP5z+9+n16UB2E7/
rA2gc3zBMBiTqoRVNOXefyxJVHJ/IGOgvchWJxrAq8qAqv6ho2FDSUy2DxXOBFv4uSL5p6nPFiWu
TR1q+rvfWZFvUx4Sbcwke0EZTSv11YYuQxfCAq2VD0jCltG4t0FgqZLzajB+kVH9ux+fBTPtUCVp
oXZAyA0OEA2wgsDbtUgwP/75abf4K5j5695nEVprQoWNoko+2EDdC/rp5ODHhP7b9t3pBn/1y7Oo
FN1cqOKBJR8KoPux2i9aRMEhAIOhv1R1TrXtt//sEaaRezX8qVAK1cXNDB+TS6W8QCJz5gn+buin
MXv1wxk6HzTumnxAxrXoVY2XShLGGs8Ubf9u6Kf48tXPB8Jqpa6YBqh3jPyzmVMw+9fy+cWMeSlE
/Wrkme+vf1gKMXaV81w5KNq4xoxpb+Pn2ibSujNpZo/aqybqFzrJI0EbDtSga7Mslhau4cB0Lnpb
v8KUdwWk6GAV9SXGfQtVxiqSckGPYfXH9/g2Fvpr2s0yxVmuW62ZyfKh18OHwZUXeeg7Y/Td1pK9
orebj6/ydyM8S5UrcavAS2KEFTAl8ML68Myq+ZuZMQ/9vZTUQlyx4k35bogonBPuWr/VIvCvoZk3
iHt9BiQKweAhIRdAdsYcwWopT6Z/JZfq1s3OPII5zYZfzJJ56tSrM75j8SgfdPENlPsBkibuB5hj
x5270F342JK1F5npKFm8R9659pTmc4I5NB5vS8+CRDfIMDw6p3Rd3HbytWSOV4Xh01MeOb7urRPv
fzi7suXYbST7RYjgvrySLNYmlUr78sLQ1ZVAghsIcP/6OaWZaUu0KEaXw+5ou9sQBAKJROZZCKor
xSWDGbcDhIcXdWLTg2LawgGj5STUUAkdDbIW1PX1Fmon4qEfHnlThzF0ySMOiCY0tbUUug/xYYB4
K/yw0DEbwxLOyWnTHzq87yhcIXVzV5ZamFV45tAaWrpijcATwAVgK5XSl2l3IM1LCxMPS/wtNQV1
t2FlCMuL7L/9CDG2iPmjjT6occNGdDh1cf37BpzbJ5MYCIabGTsjU/ZDcVuJF4NdqOUS+e8TrvLT
Bzz90C/xg7EWXfYMZ8hCJSzHq8uooW+eQ+NqlGzTD9uhhmUYjA9QGoPZRMgLcwV0X9DBh5r38L/W
kTFl5E4XdOPUzS514XCNuywgqA8OTbuw0b7nq//s50kULcDiabjAfm5htNFpTymJPTG8qPDrK8XT
ODoeAOVLEfsUP35ak0lMxbHsR5XUyBydCKovaiidowVr1Ag6laNLtkP2rjIbR8u8gtZF7tWKGlDL
3usooUeUem1NIcamPNIMcu4xqvQUG16o5p6jQuTocI3M+Abi/UBIGn6bACimnXxrdq5eebbxDDEE
SNSQC1Vqvsk/VAwi2s4HnMFjsMlKU1iT5uVa69Ggg+ENVW479QFKuZEOv4HozknfS1V6OToDv++/
mQD4KQTzZYtAEr/pmhxrrwHdxsBLSaKFkT+5pT+t9DSCq5CYg7QBPissuUBU8E/Ci5B0jQV+T3X1
WTsVuPcLyDm+QJnfBtZhUI0ABgC+iF3PgoeiDXSjCoV8RYXJ4nVhAQavWqtCq/87EPw/e29yAcCk
SK9A0B32ST1sqIHbjLz9vrIzF9iU/eomsIMBbgxXSwxXHH1FYBSr/82rjZqrC/nBTPBQJpkf79Cn
cjtcMjXBjf3QdhCHeP999jP7Yqr0kvK8TeWAfYGOeNVuBnPhwp1blUm84/DshAkuxrUQRqKm8VTZ
Q91k69TxxhC3v09+bl1O//zLprayQraqxA/pomNpHVj1ZrEFiNjcukxiVWmhilzSQUG5OCgAQzOD
36f8qWb0w2mZwiArtwK1su2VPYSV/JyJNcx2VxAJCArFhWyss7WTZyG5p4n7hG0lcCKsNO66uobf
K/UTIgPVyHwCTeZOpJu2TVA6NXcJuNSmBqOJSA/bsVqTHK46qQpQpbVNmqNEa6+1DxqKijJ/lUax
IgMajCjl821CV64ScvpoULaQ080t3jTtbO0+HyIbSZEg4PaFAg62C8v3c1SfUgksPkiRJPnpkXLD
hgsdFha/Dzy3XyfxgcdRloMpOe5zCeXULg2VNkb/5bqPHM/OlkitPy8MUCbfN2xVQ+NWi1KEyhhV
z60wFg7Cz7P/l2II/OwZThwSgDTR0NW+GNnjOHwMtIGZo7qwQnNzP/3sL4fNgOuxmbBo3Gf0rVH3
cJxauEDmBp6GCiZ4p8GDHC5+K9RnKr4w4Z+jgzUlrEEnDOW8SINVneQQ0usCGPxeEboQk+dmffrn
X5YDEsZC6gmWI68T9ApDvXQX1mNu3vr3kWmqRCWQH+O+jG6lJJ4BDrDZlQurMrdVtO+jw0GAGmIQ
SPZdsE3Sux69LyOBQLAGxOLf3w/T3G8wyQjQeMwbG27Ie1NsauPeTiE8UVsLv8Dcwk9OagLLIWjk
4qSWMM/BGV1648+M60zOZjy2OYyOMG7zmjHfWEqP5oad3t21A5qba477TtnEwwrCgr+v8dy4k+MI
fW4gzDJMt0YbvoOTobVw8818vH/1EDUUiZvTwJRetcq1ijeYvqCHMjfn04/8cmagbQxLhA5rUfAt
AfK/vDlvLU4/78u4UL1gcNjAlF28a8CNNRdO4tx8pycxH11a89N847V9Uzar86Y7OYLQIJSiqjBs
mlyCmd2O6/PGnRy7tEKSKCTGzel1r79U3ft5405OXJ3CAQJ3GSK//drDPo2J89Z3SjdT+q4yQIEd
904fQME+XuJOz3w3e3LmIGINb6rWGPeGBdjHbb30gJ2JnVOCVJx0QwE027hn/NpK6+sGzL++o4Ei
nG1f2GeuyuQ+pHUcJazET4lhqjeQXQnX2bM+5JQFxVsJRpPkyn6MV/Ww7fvz7kJ7cv7yOEnxp44N
DVFN02fueQfFnpy/hnDWVAbGHfBoaPyanpVFgsz+PV7oo1oRPUW86PJdYYTReY8Gy54cQJjxqtCu
d/t93gVmsRmWsNQ/F05Ak/k+XycuSuj0Yx1G97UTHwb044dG+nokA1fcGbQKk/p41hY5aWJ/DaWp
ClflVtgj3skoJTV3i/I4pxj/73cPupXfB4bCILdrKBTsoYSId76y1gZcA/8dnP//n/eAQ38fHfKJ
bqZQ5Hq9ZvnqyUz05bz1mBxGBgcOXthY+lasLHsTNeF5456W6cuVVRdQyIp6B8mp7Xgj5PbPnfDk
LILnbMEOEQMb/KjDr3gJNTwTU63JWRR6k8PVGd+vgJs5HE7igS3Eu7mdMTmNwqAS7uZYYtcA/hEP
20Y7FvAV/32hJ9iof7bG5FBCXrKjUCAd9yp7kUMMpFfmx004tIUHzsbKNSHyB15nKn1KIG5iJ0B1
3mTqejBCnXBfHZRNktCl2ZyO7E/HYHKU0fouIXOI2cgW8n85fH554/XqrqmBCDppYjPAB+0buA2c
F/PNyYFuywQ/Ic+GfZTFx4qXV2Ih6M98tqmcRN8KM+YZfhO7WTOYXpTRVczqhVnPDT45z7VE66o5
7bZah7RoloaOArlhbeErTCQ9/rMnptD3zLZ0IeE4u9cEailt7zUVDQur8UGyj2QSEBd4fo3stKHZ
w9fOy00G8EESdAb1YIwFSJ0WlmpyKAsSZMzyUlvZ1cN/p5vwz+wmsWG0VGmBrH5KACqUhLY9bNd/
PwwzhxjuiN+iTj/aVYZkBVEH7s/ltrAXotnc59K/j2uMZSSbFOMm6q4Hw8ywBk+Jh6XPNZN3TaV0
KyaGwjrFtE7CmIdlYTr4Sm9Csw4OPdq4hm74h8seldZdsfYPdOENDfhzfKbCgr3t3wyGbK0RDvzR
AMFTAsEGK741P7GsRtN3M33L5YNJbn5f49PN8MMJNyfxRihMuhIQuD0HszdNrmXHvRxy9OBgnPkV
JzEE7Z6mkroy7Euj9FgGBMoCM2Rme0w9ITPT5HGiFMNeQW8PD5Mzn9bG5O4fVUgJDBxVuw59EsDZ
vcES699Xe27Kk0CRZLxXe4bVHsq9CRrGEm19btzJva+roIWLRkUAsi10FoFJzs4spE1dRassd1Sj
gpCHhaan8JrH81Zicrbd1iDSgknPfpSBdoSX93nDTo42JKsz2I0Zwx5exebh7GG17xHDZWkNw6Oo
37d3Y9L+4Zl8+32+M6Fo6iLATU5rAStnJGwbRp57J1lFenbew+FTwfNL1tYwDu+jrh/2JDuxFsV5
SaY+vaMHpMZlgWF7iOBpXnXebPXJseuhO4vPh2H1C/OG9edFn6mSXqeQhAsDG6KIjxBdeskIyM4L
324mO5pqWQpL/79TF8nSV9tnF1cznNGrMgqtcUvGARZv9FoBC4UI0zMB/BtqqMs67xJw+7rkqzS6
JYQDT7t34WsNwsGABod2l4pHq8JjuoaZHIOWY1l4yVhte9hnFuytE2QLBaqNE20gYlvD58DZcHcb
MaeGpYkFX1XuucLwhwqqPNYK3GxvHBUvV0CGgfs8ie+F8vT7CsyEHX1y9demnQOC3w17WIFJC6jt
4PdxJ4Dn/+QUUwEo202SaqBKv6fA1Vj2LY0BEleVMO+eInKtJH+z7J3kt1X3aLYvFOnP7z937veZ
RI+4V+qoqPDShmMg7HeNYUHWcW7cSfiAIo5SGC5BxeG1LTfDmbfJVA7advuURuZp2A+z3MG37fdV
mEkJplocuPHUITt91Yg9WkjmsvHGgqx5d15z35rCDvV8pND/wrRLMHwgAWgslIJn8q4pc9MyeGFp
YuzR2oZSEdjFLcATBrsxi+c2X0rGZz7lVIPDzWodGTiKgHCOp2CH8YUtP3MRnGDgX1/YlQ2paWGc
vmW+BnfaY4ULo8Ol5tLcrCcHNR0c6BGnmHUJAEe57fj2963yKev4Q/r4ibL4csVEGQemrG6Q3EUX
KtWvtWFHOyOIhjslvo8BxhqNLlBaCFOXDDBoFdLMB9Ul4UnQjMlqY8ZiYxrDrkDjUqfpquJNoJT2
tQr1AIhJ1AO4SsV7wzciuVPgnVeo0u/QABqpCLJ0ycoAwv4/p8H/ktZp1Ra4eLzqc2mdOFgnokng
oOfcVX9ZpPol6kuU6mgP5+B9OqvcrLyxj4MUTKvM8Uxo//fI9qU4tLwDJK0IHKMJiZVtUlzswlpp
4PJFINUPmRHogG5xrbiwioveNPyyRMBOs5Wr3vfGXx1uUSx9sjm5NVQ4bGg5qHh/lPrBbsCd60sv
BuvZIhb098SqgNvjYLzx5CKOCRAtsF0qj3H8mLHQMapLtR0hawt8mLktFJyJ8boFB0xCbrSE2qgw
Vc9x7nWQIEX/mmWN3yrPWaH5UqnRiodSpCZ86N95vS19xwEVK78fzaNdgheW2msTYt5gKQcQ5xuV
+wg+KTk1VqliHiznwYFORwnVgsEFJ9Nd2d2aRI4fM+XoMMvvQacXmgqNtg+ok8FG8UWv06PUG1+v
5HkxdyoyC8kAWlbmqcui++iQteXC826ixvOfu2lKIUBT2cnsDrk253ewenL+lheCgmztJ2PI1Q1N
t1G5cLxmduWUKgEByhiIQrwko2wHJ11Yy66tarEzORMvp9iOFqrIpevgF1Eg3GWJV7BPk+Ej00EU
vcvKrdtsI/26zqjv2m+S3pa8g6j8LUnD3OxgvmD7rQWaVlV5rnGJR9PGyapbpWk2J5O9zo59h3OI
Kd8IWj5ATi7LTs4SVphrqq8BUU1cWA6na2DQOsDrmpVWVACndYGh7WL2kNhwjluD6U34Eu5wJgZO
1cNqiHZEA1GwIeBzGhF0wa9/D4JzA0+e0FEmEtERrGMOt6vhKNq738ed+fqfMOkvsXUESS2pToUV
R14wkFIZpPgWsLqnVP2nsD2ZMuDhlTnkuCrb1ABU8G9FP11cQbBlYYuIPVjVrnOS4PdfZCahmNLW
IrhGDV009HtQYUx5J9JLw5Je3S78MjPDT0HNjprwsS1xB0UJZFlIsuLDi4RqiAVxkd9/gZmTMoU2
y6ZV0uaUsSjFHp7inutsI7iOsJ2VLvwOM3toCmrWipo0WY0LGk81vQmzbvX7zOfGnaQVKiyU9RTO
r3t4Q/RxmNcLUXBu3NOe/bI3O11rIJ+BiqeVbnvFp+bCI3DuW55+3pdx4cgk1ELQYY+CamCLAvDp
3JcGCPBsCTs1s/c/3xxffoQgTWs4p3ZrVz1k1YtBDiLtPF2BAwhKYNA7BeB4KbGYW6ZJ4g971IYU
DCWqvi58rXHWAJqdF3U+r6cvv0YzVGVhxHLYOwMUH/dsqds4t9cn5Tp4CelDfOoKJrW8VLthW5aJ
D+9WrE62U4gR/L4xP8WEfwhBUyCqVSZ1m2mIbrZ+UUBFGMperl3Bous4lrU/ZOWauxBIOBJg6Z1k
oxs9NGav4KTodWDNM8i61pDGFKqnjFXQkWQNCwkfWmJ3vLovDHhrwmvJKd7T/JI4KSw0IegifLh2
hL/P/zPh/2n+03KFBbcWR+BkFfUTZEa9qm99SAh5bt6uivgPg5BIb8EOEU2Gil/z6Cqzrm3nj+Aw
DMVVx3Kgjsc00NIKerqoELhu0LKwpilu+Ws1fciHILeXIvDMVTLFzfY9cYRbo+EIhZauDtq1zs4r
wk5VnZxYhTLH6ZKi4k8DX28m/o8MPMvD+vnsQI/neyiIavDiYsjz723nrSiP8Hz4/cuBCosR/v3p
IL78feSxVuJmdPHAFWiWaAIkSnGTdi+5eiUK1MkG+kLREcj4y7XpicYMbGOX8QeVvujVAEYC8yE6
6tujAnJ+4tPhoxuwN9lT1kERDwIPdvqsdmWQZSsoRzEKQVoC2xu79aGXsYISsmdR2IJREEv64T0i
F5nYx+xCyW9Ufmnm0B2+VMbLzNxDHaSGyKcRquTZSm+T8UikTMKsvpMQ0vQUAuldld7YwsFOF+pj
aqR43+2E9QwrS5qywHReanEhrIC2j0VWJT64o6uRy1U+ftj1jVELr44vR6vzYgMPFAOId9OvdOhS
QLEk1uVlXCuAwt3Zw13Cj1p3V3U3Y9MEDT0qxe1YXFTRFj5sabGh+QWvrobqlhl7S9+NiRPEIw3s
eM8q5rndVQp1h1Hcp8aen0SDIImj7mCrtk7YyYX+b1Z3K8Wwr5xKPg4gPcXWY9zBP49cY+pG8/f3
Lz/33U8h70vIbKneVaWCRA3EElYfEnLWGTDdySVrnFx/YS2DG0UDGeVyXArFE5O3/39qmFNMaAUy
SEzjHgMrUXhyOCMnsaPomubEi837TIUV3RN7fI5Cc7wg9jMx36J09EZn6zqPVvJu9vkNF9m1STZm
m25i+1ZlUNvA67SkINidB4yCZvH3dY2UuuOJChRGxHOI+ewVunBUTwfyp4M6qcdVY6IzBmbMfsyg
ppMEMZTY+nu937VK0CO+n7ctJpd0UulpI2SN/L1C/xwSeGflSBDZ/r4sjlUUhs1PSIH0gtlB1ga/
z3dCZv9nW0yu6DSziv8F2LRgpwpWwJD7FR48Gq4UmH0FjXrT0zfdfquGHQcRfJRN0JW7vBhCITZ2
D76sBC9dR3MSWlnq+EcMB5Q0MtgG1xV8243AKA5EHnQLDKJVrcWeEmWrRPvQXLYp8nfi8G1TFAe4
1HiZukt74kfOGNKkhbjXvRRXWQQBpkubXpn6wTRDKNqe96WmoFfXIoOaR3jTV9VNql5AXO3MgSc3
AmshiWpQ7GAVFjFvTbKQJMwEnKmLOhzgdZKfahAKNI9i6ylC5er3PTA38iTkwDyHk4ZEaJa8Eaoe
elssgF5/zhRMZ5LYQ0CYQupgAOLDKb0CL+XYgsB/u7DOn++ZH070VF80LqCfHZsGnoKk8gTk2YwO
ZCr4aKAqVYdUf4dohB8VvfRNoXtwv0C6ouSwiWGHmmu4mskLLF3fIfN/XuyeWrKMgK7nIDlA9cyq
/+qPsW78Pe8LTaIK7aLUMKEhDuS6Z0eBtpTKzX35SVShjpZwXWBcOM87cRC/nzfdSUxJCNpVLAU+
RrMgSrE7E5QMP5fvQbDUc6siJaYLE5feCZvF3sfPzTdIIHwfuFVYw+MGE64jwCog+uVa904O9e3i
IoVOKm0/igEPizpgEH0zYgjJGT4zwBztbwrnLWYmaL0D+L7aVcnAQsme+NDedqBR1lkU4JaJcjD6
1HXvqJ5SlxsJ0Fv7NGqHsTzSap1lG1gijC1e6/VVJ590qmzP+hBT1C7TMkWvOBbMeNH5rurOC0X2
JGDIoYc3Fuz89iS9ou1akQvn5+fnIiRivn8GmFcxFTJO6OMbVx3soCFvhvoIBFUSCHUhvTzvNE0x
u7SDiwnIeAhLWhG0dh1K++689Z7kGKUcTYXbp/PUbxoZ2Od1ueCP8H1hSBnRsXQwrqpcNE/dEt9h
br0nx7/X9YaOdgt0u7izwO0tSvRI7xsKyczb8xZkEgn0UuMwdmpQG6zzy0aiBNsspHMzd8sUrWtW
sEowNczd0p+rYoQvxYWA0ttZ054idnWzMBx5Gnw0V80QSmVh3LlJTx4NGjdoDa9BxHH2bLkfGdop
wo5X5016ciqTqDRha4BNAisjBiH2pUnPXBJTqS7IPzFml0A91KHRbwq+Pm+6px/35QHVwx5UsRpM
145eqXph0LN6NciKvo87EiHcSmsQ8zIU4lZNdeZ8J2fQGXtUgpQUQU8NNOmZ2QKYdG55J4dwsEHs
1G2GivM6Orb35y3u5NwljSmU0cKg7YVYLQl+zMx0iqeFzJM7Zsb/zhRln99n+pmt/ZDFTcG0kSzw
BlD7ft+Z3GepA4RJbv3poHZVGhL+S9Ivon1tqSHL4NwLEZokR/ezoOgiHjnEkOCmXK5LvDDYNQFY
rSguq+Ih50+ZQTddQYPEHIOEdm8Ay60qiETYkLASUeObtYQiqq7tJCQPzOTeSY4MjBOxNaF9qaGE
AhHTdt1w07fFY9ZW21xHeZo9AyHiF8oIgdHYBPzVylRfATXG7xUbOrgQJE7zbVvKXQzNQbMf+KWs
D51W7Jx6XUc3fY+Cyj6mG5lpa01CY1ntNUBdTRqgcBnwKDmOXbmH7OxgdRsNN4onhw5iw+PWLbut
6xZr2MesobsfFp175yaW6fGYWptSz857DkyxUyUdEzvqSrSK0iAqPYgk/v6lZ4LfFD1VwYWV9TZe
A0l9IbUny06hPHEeKAHtgu+n3qVwbi50nE5u/m2022HRYw3//g+7c4pKkhzSvHU2gl0xhK2jrozm
SWBT/b4iMwdqikySueggYktxzYDHyILE2Pw+7txKT0KgyAfBWxUrHbdrZOIw1QtPWdTvg6unJf1p
SSaBUCQw5oKAEu6ZnnjwzAvqwkWkfRBQkBuL1odirCdVGuS5FjTOB7GeOHCvqYzWRtteG4s6J3Or
NwmczKFqzSwEesV5IuVDfmbOMoUsJUqiuhRoh73GH6RzpTfnfW1zcvmrjexz1iF86iG9H/78/jVm
FmEK5y/h7qPHsC3Z9yG9HBb2z8wXNk/76svVbEjuVk0bD3t7dAMDNe2xBkKGWMD+LUT90+/8wx6a
ovHNOtKrrgI1A57mYQEZJMXsgwzZfiLvsuHpvLWZHAPYOQ1QwsaCZ9vq8rweBRwyvq8N3EssIz1h
QCH0cF/hL3p73mwn25lIBWYFqMPvmVGvcv0G/tQLJ3YmHHyW/r58zgpWDb0CBvK+Ftumh+kOsBQ5
W6IozOzAKXIe+D6tVxvMG3a0fnwLt7WFe2hm2lPovGaPA6xEEB2Z/VKR8drJGphaZPnCqszNe3Ic
86iSXZFgd1TjlRwOfAnTcypG/LC1P11xvqw2Gco+JRF6qZET+RwoNTSF/BQsmjxKoV2uBPCMX4kl
/vcMutWcQuppU45WK9EV1uP1yN2gLl96VNpMpV93mVwbeQvhZGvFRYWiLLoyzTGNzgtoxmllv/ym
ulV2nUwQe9IbtGwWIsPnjf3T+k1OrWAAmbkcwadw6D5uVjXE5xvHvCpQUY+yJKiGk6O6ueLInYa8
XCmwCijIlhtAnRTFenAccE6eMYLfFevUeciVq7HcpfC56NsH5jRbClZKBARhpLZ/uvY1lbep3Cjj
tqnasLcdX7h/ib0kLTnxAvpPff2ku/l1kViuD4VuinGvq6j17E72WCXPVx0k0JSm2AOFY6TbIb0C
eyGXqi/V60S7+T2izATZKR+AxSYozwyvzTy+bOBpFY1bqT1m7r6DyPPvP2LuEE3eGYPpWDX2ASAh
D+NNGp416JQTIASTWaY7/T5L8S3tFbRwF6ar4Y+fj+cUMGx0wNxkZYHs1my9uvE1OAR2F1R5cuRb
B3Rhrm9oe5Vy1y/s1zamaLrvgCGBJqiAP7Xtte0mphcO76FV9tjZj46169Qn7FhPycnaUctAEnAZ
IbfmQpdfXtj6Vse/0hwLOBY0pt/oYj2WzZoA4FdCLt02NpDYhtrXzsVfmXXTG9GOu3yvijfbhUMo
T3341npRD60V47005Vaz74hwDmUNFKVxQIl9Bcvuda/wtZZABaJMgrYcbsYeIr98V0fHTi1QerSC
qIgChUS+IJvIxtMKbn8A+nuNXlyWbhXQTq7QcvZBlQ8Eu8lRmMhH7vdQL2tpdxNzJTTJQ8Hfua2i
oY2/c9eda/uZk6206LaguyjT9lGXwP4CzqIXADb7RRVArtWzyWVZ7lpD9eNO9+v2YyAXWpz4pbox
GA2FkWM1O68sy1UVvSvda9c7MMYC5lNlHxxLZLWND8uhFVEObr5RYHkiqhIOWhSEKtF7XIG256Bs
+1GuBwWShuS9y/vjgKhbFR+VskthKqc7L90JeZuUKOGGJnppTHvM+d7t3hNlK5MHeDv6Ctwf6hju
FOTQO+1aMvNBRjcpMPxC5DdmDvIvDrCLVjbtQughBF1qBWbz0ZU8KGoOzqK2Vsyjyxpotx+qDP4R
CEteN4QqhfcHVQLTFr6OaESgS1+7Neb9lrJLg6trSE37HOwHteeBk4yBYd+iaoaKkSd7Zx0NtQ/L
Od9Fn07T9kKkXpu+21VyMEbIZ4HN2emHEQqIjjR9YDE93X3N+jXwx0EnrPUYq57d5CtcpECDSCWA
K42xYsatqR2le0f7u5ZdtNmxHcIef1uf/rtJTnKSflVBWfKep3DRui/wn+2du25WYxWicyrclZ/G
AUPdPIe7sG2vpSY8De/stj20wKHE6N9Zh1zsK+2pHiqgahCIiw9He5bpmy5fHGfdRs9D9Kw2Hxn+
NxvmwJC+S+zczzJymbEVyy6j8SXSNswETjj3aXvssysOU59si3TaJ1hQFX41VAUaM4i6yzy/FMmq
U27cRPEsMFkqcoiApWAxhwX1Feo4ISXVpnIoNPafWvgINQ6YUsguxEvOtkUjLqMMJqVpHyqwuqgr
gCtAeomJu3GKfpMbVwAE+zU5mO0l5L3hT7LqYEuj5q+OeVcMZWDLLBhEc9dDukxDTQIqeZfIk1a1
epVTTFjuxEhgx/44lluz7sOW7ptSCyxaeYm5E/AFNrBJSep6PaIOUSPPPTVmq1BDILLB9WO2J40U
kGwsecdSr5EuSiMAmIy978Bxp4ILeJR6Cc5UnDWXbnI0jStbOeYOcNkBAOnoiakNVMHrV1tcq1p/
QQ3tps+AQoHhAEkfGOqq8EIlBXq7eKc7xW1aJxtXkADyESsIpBYE/WGgcLPmJud/RZ8eLcfcsaz0
Ip2tdf0mcnIvS4VXEoiEoEHSSx1I887T4PqT503gdneuO0Aq3VjZ1bMlYAw4AH/OaVDT/j5DMQVm
HrCbuYUur2canSfc+0YCA4Wz51AjcOPet53DydLazV8TE8CbyvYZzzfo8fvwMdo3IDPrJozg4qAU
94YKXJ5MNrBzNsE7t9sAfAMArdJA6A+udRtpDzDGOWiQnqTgO7qAdWg6DwGtX3H5QlvUXQr5JJT+
jwpEn+2Sy17iEijG7KSd6ZcWjCVFs2FK5lO93gq8mNoUHASFP5eAwGd95SkASTSZGXDnpN2Uhoa8
G6rCc5so7GHqJMYksGEBxQYo99d7Dgt0GtYEJWJrXfS3YwtaKlsVzT6TT51x1VQPlgYC/zUpHlFC
JXxnIuHB/6N3c08nL0V83WEHVZGL59tJMjaHp9YqTfUrFTtGa25piZ68RkOrXcfiZNrDOhSqHlhy
a+CwxEWNVv0u0tw9mmN+4bLASl/6ku8QrF1wzogO+XpDAf5aXXHlplW1NcPN1+r3un0zSoAtsyDr
wDyrHssIXE83xU/advSyLEq47hgoq8UrW+vvEv2lEDuVoFwb8yAnqMaBXgaUFhRoSfci+V9T2+oS
SR/fluY1p2/qKHEiLiCis2HVps7+qPWOYUol3QEstbXaGhnhvjU1L2J33bAmbRPAfAMIIrVUA9fQ
PFjrKDawV8kbzJl9mHeYMqDy1q2ehBPm/RVpd42WbOv6BsUeXKHZ0L2Nhuq1gsHDhqyzEbvo2Spe
Jd5SsQpDpcHetQixjENQgW01Blb1ZVGoUFUokXyJDS0HLy/DbIA7CvOqAtErDqR6hLfSuoAabCXH
MLJhWkXpKjGPIANuM3oYUcHO5KYj7xY0DAHagYsJhJBR+BQ+yoR4GZlQ6KMg+BXF4PPc9U7xZiyl
H8n6rsElL6/zNBzolaEHfXoRg2ZpJ2tFX+MyBnbMT2E/DRtvRX1VlE2v7U3jfmyuVONBzY561qA9
dl0RALhAYG4ML9KuWscJVfSgoIPBcB128WNNA1Fs0EqCqMNN0t4T3H3CgZJ6zaF/PAoUb/EzQP1w
C3pFKbDUjOxF/UpbgoNpeDDI3GpNFDAAy0pl1bpIyNqNXTaXTiY92ID6hoO8YKyuNBFl2NCHLEcf
AllLnsLUuWM+rbcIzweb7xtEJ1g9+AmlfuzKNelMX7PhiFdCVrVoVxqo8Q2/dQkN0/aSdXLtFgQK
eY3nJvB9IccYxatYojyLtm8SfyjDZart8/IdUpFEPcKKtG5uo7zxzOq5HuG7II9JhRjcX/LkYUwg
iTuKwNFXNcrWRvIs80emhWkHubkmbMCvcVJEMIrrvWGhDa2WslMQwD8E24Co5CdFgk1kBxJvmBER
oH903bvM3oz1oTLLoErMddbsSzc/qDCbSilwWhAG6klyUUFTrAbeniS4X6zexsvoHczldV/KG15V
Po+iIBmzddzyt7qvNn2zsvFLR67wy6i6yDu4qCrXSA4RCpwQaBsre9Xy0kuSJBhqEshShqp2B/SP
V9DUPxnEmH80dZtHp3XVjzLSvBZnSNbpvsYSWHhhJGRtwfPMMdaFwsMifRtxv+XIXkbk9DBg9HJs
Yh0ZdqXHYZeagTb8IbjgLKgBN+Iw0NcSybQChQo73oxY5aKSfmyOV42prArDOB0AN242VLqXNYhO
uvnXFjJMbWdFCVhhUbGtB8XThetX2DeMl5tMfekLHvwPZ2eyHCmyret3OeOLGT344EwCCKKXItSm
JphSStH3PU9/vtijbXFLlWYalVVlFkKAu6+1/s7MOgoBRzkqnUZCqeo1XbxWYpNIrU3T1O6UISaU
rl4Yu7Q/pmb/kJhfpn4fmJc0v6cA7drWJ3vEW9K9CKGXKLVTJhtMYhyzJ/Zg6dnfUaPkx0wxXJ20
r9w0jvo106emNizVTV7NJIDlfplxsBE939bIwQyFpVE6KttzR2JX0avIqnR/MD5HgdffDPAwWNWL
Zp206amaX6kZNoM8vhEGwY/X9kTyOehS2NzI98s/5sqXQ8NLGMUu5mkarJVCHNZELKNFWV7VA1Fl
mdOq52JsXduoWBidI1FQ9eYESXukIZh8xXqJcm299MVhKIzVHE3YO9XnBrfKqFHudYMjZ+xXbZ3u
Va2gF7C8MNnHtRswixAZsSaD7RCkvp1MnYlwSfYT1U1jO21sOZa8rRuqxZQL5DyUpnWNdL1YE67S
1f3c39VVsa7S9hhbBenB0QYauSPhfmFzUQt+RlJhFG0ugHz2hqzgw4Dht8ZjXqTlIAr4Y7rxK2ND
bbDXUSiKFvWrQ+hnBtZKlPm2HbfGlDk1CqKJNMEGIxrVyDwtny7pMvoFi9MuB0xY+tVAJT+l0b2t
TMelw3xDM2SnKz5Nq7xT431Tvrda4Jm2yuE1uubcbqwWln5EJBwaJ3tfpRLxm72Hkx69LTq30sfa
eBV8DUHsBt1zb4qNXBdr7Mv3mtjxe2TKS2REfjSvxeRp2uQF2A4Nmj/n9p9kwCpHFF5qTW4UutVV
MX3ox25dzuvOurM0bhxVX3GNg+37U11ZnjleVHX2O2ZApWyvcOJbT7F6bqr8UHcQIhsorDaNY0X0
YQQ49tTRIobmcxiVTg05nsoxCQPPDksvXizkquN2sOsvC2/w1dixtVl9e6yqB9xbVqZ67sv4d65H
9zM7DSrIovbjhUg7+ZDn+CJPh0IZKO6wA1fYteN2KrY5xjKdVp6EvTfQiWGwQ5xdgWarhJ1sb4Lq
0jbHkSzH1n6NxW+M+cjpw8gzJefNiumA4g4KP7s4nsBar5xGmznP0oSOUk9rRS5JvNGOIx4DlqK5
rC2/Wp4K1JIhB68xPmCj6FU2VuVB+Tga06OMf3efpSSIXYWNfktsj34NBpRW6UTMtDR6w2ityYqA
KOD0Y+DVUb8yk0eFyHLSUZx5pp+gkRyTxRlZglNQeP3yTF4ae7Pu5Ka5EYnCgS4kv4AEmbNVph3e
+810LzROV0Xp3NoInpcmdXIjOi26cFV5K6fpvai/7Fpf6Qg4W21yF+TJC1zzadKdjmZhttuTPj8u
2l0xBvulUz21Yj0aexGcF5ryKOr8QNAFh7WrdrpDzoxfRBbxE8OhKvUvHVd6XPrr8r7T1lZxCpUd
ntArofxS4+chOg+CEKDuwL4Fm72Jj3XCWKPuYUKvTaz1TXl+lKLECQLVScvsHpiL+qFaAfP65izO
WhJtgllsuzQ8km+4NkL1M6VCNYfoMFrP81CDVlExiJwRDHmGjbYWeewUSGOLlM3DlHxNRDsZKlY7
zDTkDBjwbcMcWl1pGg48ebiq6CUAeddmIO0D86TRabQWYPL42FsL+TS0/dai+aF2HEwEuFcv+3Ja
ZWbjqaJcGXblpOx2qq7cEVV5HIGMR9nVkYJJVDp5iEZJdSWVoIHZfJvsL5FF+7pNicr93RXxE6jM
HVMRzBuUHem44SrrrZOtN48klvvQ7egW7u2yvKuiczJdro2pk1MMx53mJOMxKwCYLfVojrNjk3kX
s/XM1T40m1MVcAws79giOlahEVIveYv9ljBTHFlFzI3g42YREPmwrDIQ4uKtJINKv05yokvXvCeM
a0xdpzLL3Dr8Iv2CuVZITDRCXiJvZ+19ghipgvqa4iMgyM4e+IJn3+jtjdnTqtTaIUo1tzIJtLlK
aRovyg0/F17DnVnjV2kRBttaG6M6MXF0FF49VuJ+aG+iwlqZ2eAIKV6bjN70QafBZ00QC9DZaLSn
68az1cJ2g1sRaVaB2bDJfi1snB2SzyQIT7k0bEKK1kyjn1BSGMgJ+a3Z11S1DtR0wgfO17GIwjk2
6t1Dom7s+gTohgoGa7PiT1y/izbYx3LnKzXnjjLf11HuWdmXtPhGbqzVYJvZmj9FwomWxpf5ahON
+nMyNgbVA72xoi1eNC/sebK2rS2bvrZ0kzzc5NlwX4i3QulPJdMo8vdW/UCtHsqnhVvrkLe2RDHE
1mu+7GTrZYCiE0p/yvmescZsPxhu6o3xZ6PaB8FUKLVOcyvWKTVVMRITurypxnse7EYm7c1m7Aq/
1dctWmQpPaZUckP7mhTbkiGG3nuGfAzibtVBix2j3wVGyklkkjG4rJpYXy/L10TBstBdTphxa+0h
VUavZkCcYKpkIHdivgZte7zLR4n0YdiJaXFK2KfrjPCEPNtGNYoWsayUBDpadS6GyU1jbVXSly6T
m9Npw/0+hIN9sCJtk1PC5Wa4EtNb3vV7Obir4hgl/l0Z2q5U98TMvuutjmtWfEyALmTuN5RNnv6w
7fT0TjJqKuOv3B6cLhi8oab6K1s3HQZ3CGNyfQLGlU/BEmyE7dtgXCapPrGV7fPmuSoCRyzUVqWx
720kNTKT3O7aRxrHOpp3onXQBTiNBTfdzB2JjNeAQLYZnrpI9UM1sYkLImYJrizLiVGTgvhhdHKq
gqnWmdhBRCVwpR74AGsF3QtKZSqnpvzT9sWzFV6t6ZO7cLY82WDXMIVr1IGbVyN/tXejpCY8dzyM
Nh9Knh7C+TSp2SWpp/uGaHXbYBNLpLWuxP5QBswB0PYX4yZlq2qsN8tMVzX8F53PRZUpQ6SYq7Fv
mC8duixFUs61Lp4NXF2YTjyh0nXwej8Sqv2UFsTKtsqx04fjHEx+C5VWZrKtSts8w3afAeT1rye6
RDVeeNaUrLJB2nIcqnMT0WNSjoXDsZt/Txe70/Zd1/1SR6goKl1oH4zrUA0Y6ZYGemDpIeoZsTXw
0RSGI0ak3suNTfXbXPNq8WSwhngzzs2HLCo/Vxe3lpHs5fouJ2q4Kw3JH/O3JdD3BnSD2SC6JPVU
8jlRQCH+l0N3Ln+Rseuq9XxSA8UthkOJScf0S7OmVRo8GuFr2IhdX6V7vO1+RQs7txj9ZpkdI2GB
mC/2QNyN8lUPLzX5HHpkeYtEiE4XeFFaeUT83bVNNq0sM7rQlMAOcIeCRl28Rp29G6PifRqh7prl
ca6NrZI2OErIRFwnVgckBQ5FIzSyEaUJPHjiSNvZGwm0tuqDpJDP2/CM54dwPtjS3ZTwyjZtlBMC
GD4lllealPmiI6bAxqtCLU1XNxrCXBbZqZuzgYdbLyUhRZThLMHpUsfLV6X7VUOMnykxfWvpM0TT
rUf6/kg8yc3FSsqzVNeeSNVd0c7Mr+t1i61PqMGGmh4E5Wpbi11TqfRmfGH2IDAMIts1fhvbh5zB
RSDUndxZTDbrctU1BjXTUrqSfkrSbWjrmBORrxo25UZVz/pyiuDi2+PoloQ0eFpGyGk4XIwQGctQ
vNtXZWParyOhAoL16+u/Exaz1sCqav7ZARJc//2qFQ3KxVsoBkfFJrY1WXVxce17cEviwnmvUCJm
eErqVz72VsauRasPHQVDu0QEGvcrySDjWDG+pqDEXQgrmja3ibxG02LeI2d0U2CddD+SJElqYweI
0Ty0peVPY7MaQZ2DSV6HPfMncRfGmitDeullklrn/oEol/dKoD9oCqfP3wIg1+nLaB6t4GMh/duW
rHVnVH6tMw7G62OoPq3qsbZ2uRg4c1uvGY9TVKzbPva0/s60pbXFX6+WP3TH3mBUpLD2fit0F7NX
NBSCbPFw3/XkSB3rJvHD+a2Yt5FB2HpOOPhBmM+13HrVqKzCRXYlpgYJWfUyWk1FdWLTQpr/3vLt
V4x4FTA2VVCHlwyMZ7QUCqwvJfJjqXmNB/W5Go2M5Tj6jL4uub2Tqk1qhd7YbWdjeZcpO5upw2gK
AWS4DcZNUNfkeWPsWcjrKGZK1feE2htrmYUw87D76HNKi/e4zVlhmSuZI0ftpz0TVDnZz+TdclBY
6YOdKMSOQ6aX4J8tiXrEEGYdpgq19W4Y9xwbWz5wv2vkbaOwD6TDl8kuVbbVZlEeQ6JLTO6/5unP
cc+IMbDc2dbfu26AKRefRWiutIEz2ihw0yoZIC1LsSkGO3ctmTD05UxQkOIIxn3TNHuFFh9wbTmT
GXMY2/Rgm8smitVtIMkbubDp6vRDFBdnBSJX17V+QE8w5Pq6ToeNPpA8AmyhZMdQe0rnlzL5EMlH
Mr6HHAEK3ibpodPeS2LLre4uNE6jeR7o2Qq8gkMmkQxMJCnz0uUjaV/E/JL2XxNyq2I+6cOGGT40
QdleM0HVIsMzU2QKxyt83SghEsx7AEWlKbjCfaiebaYyQt5K3W4az2lzDKuTnh2V6BgrR3n+mNSr
n/cDn6E7VOm6l6QzpqAFW9MiJ04WIExOx/k1QtjZWqfBuMuuJ+BjHaWX2aQhrXMvqweHh/FZlh+N
sa406I0tJ+7kTYHwpthhJ7JxcIkeTOpdgyF8EeHxGbq1VjkL1BQMAneWTgOGVlbbadnp2l7O4j6V
7pqe6VFxlALtsmjNweBIC3WgwA225EBvfmsgG6b6X+6NcRvkX5iUQrc49PKHIoUbTWNBjcckITL+
eYqfmslRlR2jggLXqHS8+tS0e9XwK024eTnvaP8z+/q+972lnaT41HZ3ho51CWgvYFrI9HI/prui
t7VfyaL6qIv2WfmmTuKg9Re9nfBiLmTcaMR7X/Z3BkmDrhjeDfm5i5Q1ndY6FDGJh8RddV7R/WbP
Py+h2OiSRta9RMdwtqOXvIfY3j9J8XMOXtQ92JWbVPZOj3Y2pflGtz6l8cH4VSRbqWm9dtb9Vj4p
+R1SfmANp/XtAbpp6IUBhj2t9jjnipOxH49BzXd70rLhHKcnq408DNL9TA1+mdE5YkeQDQx+qBEB
DGj87HhVWH6zpZ3JTd3p7YeeHHdJo/+R+UEVyUyPMCU9uWcqKT1U4Wce5h+iLr1lEAdZC/emuhzU
Cui5bTWntuD2YsCaUYeL2PYMtu+4XpuAjyShxEwBHlJaUr1I1mNHhE5n914TwVuKNFcdnsgFxCe4
BXPey92H2oxreFMrldFHxiDDyGW3U6SHqfpEflW3zDIq/qRInvqxfLD7B0WWvB/xFG49wvQobJt+
hCiYta5UgN//xXvsG1LFf1wCPt4vcRG2//s/yv9Lprzk/OO6druuxbGyfsaMv7UFk+NYLo2Z6yYA
mf1G/iFh8po6+98Ul4IIM7WyYYDNDWbSvKK/EMC+E/jdGoIRhK5NXS5xKGnmNonfBmnwFFPhjAWR
VXV/SmsnzNR1Lv7YwfSQRe2qYv4aisYNkbwXv800/cu9fPdOblhJqPyNLLn+jrUBNOWmP3zVV5bK
f73qIR1NOy15JXJ+moGyAMB/9m3esAntxRRDnOcohhS3T7z4b4Sfb6iht/Y7sdbYaaCib+awKYzc
1+wTbfsqyJa/kH++Mag2bh14YjnspCGWRlxMGdfVTr90flhRYwOOD8rWSuTVJJFBqGlbOsZ9bBie
rr4Ec0YZelcIsJWBfZjJiBKUJ7kZ7rr8L0qNb2/tRiaYDekiRyGM45ypN3GxaNU3eA+EVXVI+08w
6G3db4ruCbaPbh4rLNRNXCyk2sLGIV1l9BB0QqQCHoL8UTV+KN+9tfvhdZQMEwQ2tbnLzJmk1B99
Qsr1E/ivb7O2875tZZiuHdDsrP7pf+bLbig3+8VYNqXVLFxY96VuRYbPz+73ho5ojamiS8LEslF1
ZI021P3ZdW+WvtXoaT3GDbc7q24I+9BgDPKzS98sfxLx1GLpUSIW3V7O1vH0s53+1s8nIk6gCId5
3isfy0v5+e83q33DJ1RuyH5KrEqWMVtsxzrsLGgeg3F1o2V8Mi0xwHV2F+caJWBwFtIVs8YYpAFf
HLNDpf8CgpCkg57sYqqJKiEWS9W3IBHrlKTcevksBmxlx+l0RedjWfiD8ioH70N9Earsm9JjFA4Q
onbKYmI/zGLKlcu//1rXxfsPfNNb7yBLTSJFZeK/z8aHGa+SsRnIYmjHX1pVv8cVv2IUTD/7RG/T
LOfUyM2s5lOykrulWVv287//Dt+cTreWPFqh94Wix+z24aFMrr3Cv1/3m93+1vfQ1PsKr02ezSCV
bMSkMEoBgyWbBPC/GcT+R4v8T8//ZjcYElmTa4M1kKiRsxTnojzI+mM5vHWZYMoYACBvB+3Qlgcr
eyvaO471snipJQmiW7piisnoOnPK+iMf3oT0EFgvsfqLeHVzZmBLogZJ6O0VtZSw2QkZ7ZTZuqz/
aOCkJGGbasVx/hSnz0bswmVe2UA2ifAVzJesOnI666j2vjXey8wR5d9xcjaUD7H8YvrsDNGdMt0v
5jWL7T5vxElq9lNyiktoB2UNyPhWMd8x6+Y+LDR4kTB4wgt2hnazkLFbPky67Fb58xDsavjZYhf2
f1F9f8cJv7V6NBGFdUmPJ9HVm4NmEOITUA3emvPEoN+E/CgcI1RI3Cjdik5YZ/guwuhH9nOGfLNf
tpMopRGh136qj2GwGf9Gpf7uI7/ZLNUy1CMJ/sC+/7Ifq7+c6d9tavJNoTTHUmkPNXT9YngxiBeF
Csp4zMF1Sw9R/raM4/pmPYWKq8zmSpYXEqZBJELLrdptlG7p9sfON7KZoSEPG1TDMtRjWC6vctze
Cb2AbWCe7SJycRb0FYbLU2xuw2WTh5oT5fFhZp6caoecbJZY+5uy+7tndbNVd3o2FkuqUBPscCAY
f+ZCo9/aaA0taHYTcdn4BBoX/80x5brU//8tQL/10LqGDaR5zhcTGMBynwgnNmbzs7NQFzc6j7gd
+6bGe24fL3gweHnyl0L1u5u+KY8UKUdxXXHdKMwdMTDpgEwy/iw7Ub91a5KJ68jlHtNy5QN09Efd
hn7rrdRKatFmE1oR6zV4NH//+xnxz5+aLm6We2qGrTRA07l6k7SJ2/6s49LFzXI3x7YMxusTWF6X
09+cPv75QNNvbZTy3hZCD3JqOVH7jYCPDgfJkqFJ2J37s+dxs/T0hA1lzLRpX771bvHnRxe9NStK
cGOWY5uPrXmtLY8pzs8ue9PQ5E1sCbmkToTFCMwl/uLN8M1TvrUqUo2wkUZVpYXT+o0FATgPK8dq
NV/L/mbA+92PuFl9qYq3pg0TF195QIk/g3lOCKoX6V+ci/651NXtm6Kkl5NIk5SO/XMeD1M4rEQ2
7m3GmbN6j5jnR2W6fmtglGT6aE4pzrlqDs18I7pw/bP3erMm1Vof+rlV0NQ/h4/Szz5s+3ZB6iWA
rQxEYCjBlqE+mvZ/v9tvdlL75gg2gzBolGu3EqebFJIT9VUZFd6/X/yb7cm+WY6qIFI4R+14ndaO
w3bWfvY0br2IqjkxmIzziNt2PV/54qt/v99vvrxbKyIsDGoV/7CZSDhIwR3G9SmcuXM9J16gL3/5
Id+snltfINVM7bBL+CGMRa+8DvAFHdaX1v7soLk1CNIM8kLCFk8Hs27jlakrbgnd8N8f0Dcv1LpZ
mqFhK2lv80KNADc4nB/+UjV/d93rf/+vcYeNn3g+z9yzarjjh5T4/367//md/6G4uU3y1LvREKkY
p72MJmzGEzCBkzaFhwR3Vmn6XMIBxiO6ohatxly70iQj4dqacC5ldWUCZ2UlbK47U7UhACPzqCM/
qTRAz9wflye9mK9I/z6yVQey5NUdVKuiJ5Hrnj2bfrkwldV8xRxcBmaOjoVGUPy+qiOkVIaq8LbQ
ZJHmcDAx7JuWbK/LHVTNhxZqd2yCn+Mmm1vvQPSeQpcVMuozgVyirPCXbNqqXeN1+PvZhSst5iEL
561I+OP+jwGY2j0tSriOUCYN+X2Ln3+gX2wVZkKuokd9wsAOdsHvf3/MhnXdLf7pOd9sT0iFFYXa
dMS5u0Nr+xxMTwZ8IwkCZWk/lDPPJ3gbE8lXhbadRbfu0mY3tyYYxs7qZnD5cZNbxyJQVgX8VB3n
8kkAlVerwf68TiXSctdYiInU0r9akEyal0IDCOUdVEE/1BHs8Kfzclenn4n6jvQBhcNjAXBY6JsF
7Hnq15MOj2UJsTd0xzp3Y3je8fhRovvCwsjR23aVQRa2pgkd0EZXknUKurFASsoA6o1PUqPNca/1
v4ZM+Lk9+kbEkASG9vy7VH8nJJVM4zaBl6HcddlaEvBuwGxrxWmq7aR+MaZ3RrN/StvirpK6/ZwC
Kg0glYiUW610GihlARyTVMMDdnyeW5jSw/0MZT7MeRLJyQKTQ6AGRwoXtBjbfam/tFENB0zfZJHu
TLN0KTs4n++KMq96ms0qKtfpkj5P5H9n8XO5TF7Z7DVzXcpg9fg59krjWvzhmD8vRCGPxniWUJDX
Ov+zGg8wZCXZ1SCM97O6YhlU5gkfrNVUbcyqWzXtmQANp4h7T9M/svpgzIabmIWjjcpL0dbIFOGk
c1dDrP02sXEnamoTC1zXx6FfywvJ1mhS8qi9THV1ZX9pRnuZh861UVL0quTC2/Cn+B7etJUXXoZB
uSUpzhgP2wEWfmhlDrGSS0XsRLRsJQRW+omAPTeDji6MlKAM21G4BYMfXcNkGUKoWFeA0VP1wNWD
ZqsE7XoYTZxOxU5B6imCCU1V7kVWt+nB2ro48jLICmkz+bX51Q3BOo7FpsBbU420jyKEOo1AKwSg
tXPZM2PVLbKHudGuFjGOKWHt22SnTP2MrfsZKQNDUodxCNRUQX5e7thWv+0iw5mvusMlgEz0monq
bC94MoGgGCsJPYIkHUXSHSuA33rycv11Jn53iQ8W9nf9hkbonnnZnb2MB0VclOjPFKLWVKAkVDDb
jdKZ9Ed5HHci9ZkogYsGvgHfgh+9msI1KJ0lTEfAQYcWJFoiHI6jIkMXKyBh1t6YLY+9jSCohjYq
66uCN6YXL830IvMlQo2aAAmCIXDyoIQqla/aUHKaGQ8SYl8WYa208QXf4zaOnHRCYpLDTF3y9ajt
ZGgOZhdBZwO1rGD7ZogA3stUQ1a4rRNtFVkaOYnY/OUoG5tDPE9rXKCwHvSS9CHNbYgDfwbNXpFQ
o7Q7qUCczpxoGnjhg+lo+AVp8sVAdY1wB/twFfus1nhry3wdgWbYyWM+X1oZgnkoHF4GHKu9imJY
FPDtBd8xw8gufZHyBmciDS2GuslG+xwa4mGw9tC3cmjPVbwbcTSvprXZmMeeDdpqX6UMTWCKVjRu
XbnCrDmhtMJxC9gE9mwWpV7WvU4G67OHpkPiyKD9wbHRUWUEWLPuVsZ7Dbu1m567qfDl2AJ7Pac2
tpn2BnKQ0qVOH5EdeRU/DumuXO4UjjAlfml7WPHJuzD1TVWZ0A2bjbBkpnPDqkTKmRnDSpJZdAh+
7sz8XKZ8xpOxsuH1y2Izi2NgEdfWWjhGl87QPdkK7E049m6ZRn/kJNuF0UMOvs5auh6IowEBynrR
x4ItsvCWLnwJQLs6aMG5yI9m+GaHUOH54Dr4cyP5MKsZ0lDFEpXt5wSmR0GETpku92YtP+Vw4ucc
efFUsC8n4i2X2BGjKW38bDJds5ucxmD2bDTlr2Ywt4N8gJQa4RaDxwPSYRxIzWKtxftu+K00xzg7
qvIve5zWScmpPAFKtlfL3HGv6hz7n3NXb9tK89PkAtfQm4PiSAfg6Lw30mCa9MGo8GRGBtgJ+LUd
4FGQbxRLHBv1ODS/axD5cHQ6zOvNDh/DsPJme2s006q2njr7jdmSm8SDW5vPRv6lmQ9D8ovcMFdH
ShJSdPTFbwsdw0Lyjtpa5ya5r1riUsKHpHnO4zUryh8DrmZk8TFM5/uRTLBY2qWjBZeOHRgOLt6q
DogLQjxYTWnSogm2d20hO2MOeSBvE69PLkHZ7YcCnQZcHBOadw1306QyoZkyhfgVzBc5LeDhQmAJ
o8dweeA2XBnSkWwPv7UhODTyWdKfxtjvmAkjpZricZtJOytgJiyOKRBSBYn9apeSz9ZHX3LiDH9K
tHnxnK3zfjp0FlI3wfqtXwOhbKcIlLWF2SnxsWayjF4mWBmAdNdIWymeKIVHCrWL0f/NQe8bTwvd
vOlwIsITAwQx417Mp65V3Ji9uW1Qhtdf+pj4BaVVB9ElbgpCoJCzox8g/dcLTckZI7Rv8dei5pc0
4HALHpo8d3MjpM5T3ZLlmZTMHe1t1w+QrhC8x53TRNKm6UtY4QKt5oPIYIYW5drsIFVBDP73kkv/
j1vPP5VcN79W2UV9WkUDk94BvmKG6h3zmvocqf2mlWo3ZjNGabwZNb+uloOt/GrsTziwKzUzXasc
VtGC9hIhVgXLY0oMFNl3JIysFmQR44KAVPJqvd9DK4ync1JlXoXlvJne9wWi1UTdt1cuYUWBCtTX
6ajircrJisdUOXcYHyzd6Nql5snB7NKrfuaIUEW6rOMQVypAg/lMYPq6RMgZb0d0YnF3b8Bi0mYy
iOSnAWtGCzFJEhyz6AMqrVENu9G8JJxTyVh4Ib2k3VvHJIWRxjQ/oLJCwAbOUKbEJI5Ip9sdTkHK
Kq9jJOXrBsn9CDrdQApiO1iat6Xe4/lDJYRc2SpfZAnra0aJVxvaXjoYdXjp2LhmlABTuxb1URin
pnG7+KyWy0ZOtjPvvUXNFYSwiqVyo6mhAzmNumAXVH6QbdWxdUwzche2M8OCz4nYwtYhZyuVp9t3
BZuyXPcrtSvZxaF8IiTS3vX+MuaXCP0ZU9jyOqqOzxVEORwzRCPWcUoBavuSiU5Nkw9xdlqkN44M
GJmjq1E5VcNlTsBJw7UcHBcOz6Z+sBfbDVVfmlbjxWqP9bSsgivWIu/D5awWj5Zyb6SNR9jxSgck
j/tjb7226DKz7cS2ZlIuwxNY/YcXj59Ayntf4jcbs4kU2X/7EIzPsnyOwt9Ds4+TlwBtdcy3kPP9
acapCn+LBi0VF04eyya+Jl5Ta7Dh2kj3gbTIVwhC+z5ChTNZ8JYJQvN6hIhNLj9O2bkEV7dIHoBo
69m5uhWqsrbN4EIot5eKPUEYdtqsqwr6vaoeujLaFnQ/ARTxMjNhTvF6xAxcUD+X7VsePLTxk5KL
HSIhDAG1x2DqXyW52mcs6dL6WMzpPJD9SfICMW9uQfBZy/ypLx/1jh1CRsgQlbsA9qcW8wBQS8dS
+ADBy2mRiQ4yh8B8LvOAqLJpNQSnmfTOCqZb/R4ol0EtVw1CDGHhX6A/GRjU5jFqWTk96NXTkPn9
9Jqks1v2O+zKrkGhlK2wsHQ2RkU7FixFrTqTOrxikaGBR8dMdAOL/V1JLj3lhczbF0/ou8gd6cb3
JthroMLqPeMSyn1PhUjcLUdDP8TD5Nu2cHEA6eT9zPmR628JSodJPOv2H4VIPzMuvXAoL5YePhWI
tWNsRvBA6bCBd/sAanzECZTSf4Z4e/v8RyXD1GGO/Fz5CLrZsyfKAFjhTqNv9Mifxxol+14BxMxM
et/2JU1KBNEpvLkeUTs2DEP7ZEvtXi4Jjamjjp7ZDDYL5XXZt68RBtmm6NFgRb4uMDIAJTLRIA4d
PM+880JUB61eP5q92OKpfxpR9VszrNbMzU3s0xSEd4pwRiJ2kmsrPlIKof7vzXsD8X8UnK4qGsxT
AnvdTQJsjm08RK2MsUC+RGsETTU9wHgt5ojVE9K0jqD7FuHk2ogmrHYXywe1fJ4YoGnZjFBkcdKA
ihwth2Lal2ohJ+T6PsXsF8OmHbbXQ0jN6q9YzzZJoDlIzh27QRChP8yMEHKmTRKSrCULXQQfWFZs
4x4atLmZpl2b2HeWniOsjY+ahkluBqmw7rwo9BNMV+w2v/wfZ+e1HMeSXt1XUcx9jcqbCM1ctDfo
hrc3FSAIZPnKrKos9/RaTY3+0OF/eKjQxUQMD4gm0CbzM3uvHVvutsMJIxp9jl3nADdtOyVIpwbC
3ppxN7vhPtDmsS14P3IihYCYB+/VwPYTVxxQ7Z1A4N80b30Tb4ISffMDmT1yiq+mKrgv8mFnhSgP
AeH85jr7xfzgp0EhziWeDDzTxwljIb7opPn86wf+oVz6k2vyZ1TxYPX+4NpqPIa6e+QwO8dgekaf
OtQBDEFG1ET9H5aIPsNPcA3UIP4Sc9lxNqzrfAz3Zjs/JeFXFolzFH/99Q/1i5nrz4TjZo4U+nkf
bFjhLnKKoItEeZD1b6ajP7Q8f/Y7/7R1c/Ow71XBSk+azqqbzcdBHCqbqKLhKzXuhbZYzO+tAaVx
dxi4E/WUnYvgrH4bv/sjT+3PfoKfNgQAymuf9yC/IXOUGYe9PZX4QdQaJdkhHiJcF6RM1tcjOQop
TueWu6q0uWWqq04ekbqOUBVC2/y/zfp/pignGMHSnMX4MTG21vA4p7+ZL3K7/vkb1/9pcBn4Ff4N
7qsj5vuFImOXaRy+xB3SiHuaZ8wh1ZECiCiPYlmx9a/SD1UAqrdW5tze19woc+KuFCY17oK1i1V6
xLdQVLS/t718dYS78Xy9cWf3kMh+nRivLgrx2gmvo/plkP1yEum6LJ/UHCyHHDec3LftVTw9VZ1a
QTeKcMRa3XWTZcsSqEjDoFnFN054CDlNOdOW0r/C+afUc25qxmuwbQgTGjGUcbq3NYagfF4G8hVU
SBHjZjt0PURuc4UKRJcBxSM2eaN7TjgoRxxHY11eJgnL2GgXF8qA0pKq4j1PKBZzhLoANIoOZ2gS
njp/3Bsuiv4LqWMdFleRucbE6s7YFdU5qfftFC89RoQ2c4jRKXcZIK6ctqDuMNNbe1fmC4BueFTr
6THr6lWjk30QhZC2XgOHsj3d5+ogGbERtZSK93n8qmpxlBh9VIJ+GhcjhBbb2XrDVQSuuibXgBXZ
1Tyn5yZNuY2p27lVByvjs1KuxIgDfMDOKLbxRngWtKmAlxrr6/iaufapqr+cWu2KcFoV+uLuP8jk
IW3m13yg+PHxDfrWmpZzKVNuHGx6bfXQ5yc7PyEUBe4UZ5to+uaU1noys7ug+4ySD9dOVnIAHlcG
DD4yeq180djmcqx2hrzrArmaHfk1tNWuM2Z6ttfAPSIkx+7aXZWOs4ZnQiPvLqEqLXq/vJkxkw/4
jZp+3Ax1zACpuMLw9iNhXCTFa4iwIClqMnNfcgbE+mKvBKQYzBljpOBYWudkPnVUj80kHj3jecqa
Y1R9BgmuWq9cjY5aT/gK9BCd3cQ5dML5ljpMIBBuROan0Tt4j4nVaj2wtZKg9ecM3xZ0MS03EXyN
qnRvssD8zR7kF8sc/6c7ReVZz1smHqg6eqaG96NIVkaIhCTBHTf/TuHwi7P8Zy43tNbKBiI0HLv8
sSRm2GuvImytf31R/GIt8jOeO5ormhQqqWNt7jJBYN44/a5//PNzy/vpigiElbpMdofj2J50f88N
8JsH/sV262cmrh859VAFTMo1eIg+niGDAZEj7Lgyf3e9/WLZ4F1eiv+xLPKCqmjz2eOFxckh844M
QZ9x2SEDWZJmj4m5naqQcyZdRm74m2X9r17mn875arbMYLr8Wk3y7gSXyhBPHwiAv36df/Wk/bQy
DvMkKWfN6yw8kyTy42h3GFCB0A3f//of+GEz+JML2bP/+JxlcYeS1nO4Af3pclLv0yY959L9ZgmG
9ETzppysnfUR9CPtbXEu45ewoSW5JOFhuIOytNIScJiYdrmkozXrb5Ff7jv8lizvNk1vrbOsOFZU
07/5iX/xKvs/PSemPwkzliOrRhyGfsJawa+vhuI+T14H+SLGDsqaeJ1BcrlAP6Icpk9ggDTrFsaA
qkti7WwxI4W1yUrpvTI+MiDwf/2zXV70P3ky/Z+ezDbOLOhyIbNEdIdcIhPzwb9+ZO/y2/3JQ3s/
TXUUfbClXd4JXZXdlN60VaVYR92wt/1pW2NLMyy5aOtiBbgeyg80jqp+ijAIWQy1RbULs2GZ+W9W
hpKydg5smxZxgiY1W9bBN5Fxcuf36gIqYaxpWZQZZIKaOIQHWFCiBadlgnSL810bdmsnec3j99yT
a/xxOznlT/U07nLkxkV647DMr4hZ1dFbHLvLNtpWKeiHefzmju4dqdFMCZzfPCu/+nj8dJJPeZQI
BZL/aBU1Q5BiOQIMJuyNTe6/9Ov//oeQyvaf/8GfP2o5NalIup/++M9T+tHUbf3V/cfl2/7fX/vj
N/3z/N5jfK9//jt/+BYe+V//8uq9e//DH/CVpd10qz+b6Q4/etH9eHjxWV/+5v/2i//2+eNRHib5
+Y+/fdS66i6PBkSz+tu/vrT/jmvpUq3++/98/H998fxe8n04g8Q0t937//9Nn+9t94+/hebfbTvy
At+yzNCJwgtrePi8fMWP/m77SNlI3nTC0A8uXVdVN13yj7+5Dl/yUXTxPf/9pbbWly850d+twA6c
wLItjyLesf723z/czX99Bv7rFeHJ+Nef/63S5U2dVh0eLIcH/MOHxY/CwAlJQnH490LLDs2fPo+T
UeUsPNxk1zZNhVc8ned1GhfGNta2zXqm9RjTF+QDj92sdzmhW/sgoA3MamXgfq/kEd158b2QtnFd
iDa9seL83k+suQEJaqh1lylr3xX2wMDB1x1Gxrz5YpDGqDRvrHjlscj47Hs8zQuvL42N1qX7kFek
iyzHNunFshxVsy1H50mFk6SCvSRNBGNVIQj20uzyiavcF+FG8YelIuOQ9WEDg6XF+8ADGjH45cuW
2PdwuPbg+cpa7EyrDTdszc5BnZBRUXee/SzTzP200lRsW5zx8DPLeo8pctwrYuUIbU/MbD23gX9b
slwDumbP66YM2uck7VsmsaD8Q3/46iPZcLT0hdyZno1tOneESQejzeThcvcezNphtNAN6qMtS3/V
BEXMhiW5nhKakAijRroSDKbcrvuWNixjRSHnFW/ABFtklm6CGipK62cbHYARdCZWfAWdTVr2i0yA
TzA+WlVehyHEAeUV+s0oWJxkWviLUBJ7rQcBCSb3zul8stydaPzPoeuw5GfWHdODNxlkL7KLA7r4
kjlWyaYjsSlDNIpZ+zLKgsa7niu4ohW+0MUcNN8YDS8T7S8UucXYI+riNU1Zg81NCFQYMIYnnWbt
4e3Jq/LY+HV3H+RqenI7vc8jrFg2LltExQykeBaHtWuifvfZ9Zphekh84R6qSnwfLnG9GbvoXMfe
slSc0Rk0k3zbstG/UtllGDoNnMD1fEF5ASdBBQKFUdttvetC712DRbYU7g+/jdgsl4CMHAfApC65
k4fkhV3fE6ko5EQqg7fhIikBN5kOd2dsLeGhQZ3w2xyviMWKwExaYw0Bgr6igfW+5IawP2RoEvVl
YGdClsJQvr81OrYgOTuEjLgUAlDSlemSv+Pqjia0aDQNEOiaS9RZDfqH8V/sleFDaxYp7lOaSYbw
d7OdlBsLWtCTq4bso0hgBHsDmBhTwSKMGltvDC8OBAjP1CGIRt+lvnPJ73ZCSHVRv8mMS2JgXibk
MTveiavq3h/s6cXB2AshYGSYVi28CUpe7Plq76FBOYf2JcylRYqihVM+d96dl5BSGzQdlv3CZ4lb
zCCjQi8gnRmUzo3kK2uZD2rvuDmsGaMMwVwYffPIUHiR9bpcuSZwIKu0WAr6Uh+azLK+grgX+4zF
szYDvavDVlybiTmuWM/Q4HQpqpIuz26lqeTBdut5GQ6R824EGaIdOVLoWVcEsFe7nKHdIBgSqCCa
yKRX/gnxnNh4sdwVFUdIMDYnry5Yd2ad+Vg1GjFDqdp3D5BZVnjLIgdVbEWQIRy9ZIN9bsypg5cS
7Azwg4rxVT4Zgk8JANAQwvYCjG9RlV+tQXKII0jiVryrvB5irzCHx2wiDF6qFUfOtOcnHU9DVD+n
QAPGNMyui0y9Codfp2z6Q0tzZWmeSNHbDCB69kDjIWEfWmlkG8XVHMS348CIaWJ2qcEPiuSJWHBv
ocqBGbkFMCZL3tKRQdyQhPWiLORTSpyw4xeHzq8+jYQ5+CJJ/fwUjfO8KyaAZgWHc9Qzc4nMV99X
gvFymt056dLtB4uPe9AZS6vJVp1pnOIys656GrWjwcXPuoqMVMif8aydVckchpl0zjv+AqkX5amb
KXgAEE42HkK4I+XWQEMHJiZgZgMy0A4rgENetewgFJnzmOxM88HowNta2kTmbqcHp5lfpMkWrupy
TQkHBKCdPEwJ+tmvctZKBeoeF0ivBUMtLEwaUzdPj0blzyzU2tdcta+T0ally9myYjlxzkIbhO7U
j0snddnqDeLOQTG3026jrudAHGt4t0kCA0NEIQ6NtH0us1ySrNrcjiYRLZcDMQZk0UkWT+F0GM1g
y5pkbYXhycjKJSgUrpnIv856Upfy3CbtmlykiX9kI32dATzQ3aFUfISi/M0uhpTPnFo3sp9WeSy7
t+lCSHVD64sBuPM2GhaGDfoMX4FMNtv+JbJYkxBM+RaWyTo0YtoNXZkv0Kwat2UogwCQN3Ai7zwL
snl18LuvNhrbJz4dHISpD54nsJnysABka9/umSKIrdcOW2FGMXebOoNPviFxZ1WVMn6sI+cxoCtg
y0+6ie0xfcp6J3iOzeE4t/mEYEIQTW0ciX9HG+cMsMAVXGKle7iTQBxbqRgd1an3WDaje+N0LvOT
hvQnNyNxkpCJtUtu/TDZQFPy7gXxSY5IquvcbRIH+97314lbdJcXDyNOkEMFBylmp/PgLsXMIqwm
+CBVMI3SHCRcQX5HnlYgu1NQIB6ZmEtLIHe4QFBCKQkOAFVUZcWdMxCX3EwOrv4W7sJUf8uletPR
sFI9s5U+YSw2JqxaE9GcqwCur+1cT4aTrUReUPfHKBiDlnWIZ4FjDCE2wlRP5AQO2O/ZO8oQ7QuL
zS4urVXMpkmpGhacZfSgddWjtLKdJTpIpK0KTrUMbGgSwAOBojAua4DW1g3SDIvTFp6mBTCysu8E
cMWreACDI7oOl0LsV7sZZP6TctS8TRK99kHldGLoaFaCnX0Bl832BBdBR0vZZhtncNeiDtO1r1ME
Mv4cXWN9WNXsVCsZ9QffLaH0tAAujXze1Va5hRPsr4vB28zAt4zLOh5NIOUAZpRF3gNnbUW8HZtq
k4t6AC45tyu3M5+lp9nY2Gpr1+EinxxrM/rcTHYIrMNNH2I9uwtKuJMR4TWqhVZLx/XCpdlfQNt1
J9e9D/CUs5qFYNztKkjjXehDujG72zQBbd3JCmYO8D43R3AVVnCmXTKZa+s6DkWOZIP6IYgQHeZp
jCSY07hQNJjxhY3UmveNMV75HkkIhmWdbVFDH6pUdCUFCHiRm8+1hXQPJgArTHhPLP8ntuXUIyfI
bW+cvecUYGOIhg3LvtgHA8XCoCeQPkH/EFdcWSW8p55qf4+vBFZ4n9wVib0OZu0ym0hRr6CzLNly
C3MPz6oh6JA9IvMY61kI1SzHunniM7OzwDz2ZWGvrGbIPjPT6zZpkoKmc7N45U8QFiG4fNNBXd/N
ibptLZ42l+XUuqXCsiJGnUbJ4cugJTTuKUiHJUBBwumgXrg5RG6RfNWGtm6xpHGT9dWpK9R+vrD+
XZaTsWx/lD3IWDpj2phl0WwsEgU2Q8XMOSk//Vl3a51EO2ixcNHsEPNT3MBJ0fbGicbkfQh8F2Yw
wXdVUZOOTZJmv/PtmoZXmvNba6fuwktGYu/hjZOpZk5XxO6WFMW8reawsh4j5X84sd1uldeZqCrS
gAqyYn/YmCNvEUN092YTO8nCiarpWvXNq6fKcVjJHE6u69UBTM0YfJGby5vUCsdd5s9bCrB9Z6n7
IJiuyH4x1m6fqfsydXuIwiHhaxnA0Kb2qivGEjPJEVaGpgVqaCsFaOyinXfeZAHQ65T92WUly7Yp
atqD59eHqbe+2tCB712zGZCC3SAwoli9eWkd39SykGuvJkS0ZMK3K7wvZ+DWSFznJgwnMNSILWeF
FNWrSQO79CZ+hRyO+UO34MnuN4Vrf0vacheJkR10GW4DauogyxErTgAS4tw/VobJhNyLyrUqWPnb
Aeq8Pj37Q8VxUzqfSQPIjh5xx9ao2Zuh4d4Y2mNgfdNHTnIyZCnXXVBktxksT/CvvP+96S5MnQfN
033yIpP/ybfQfI/Q4biB/m7FEkqPhl+v8ulpztpvTZjdtcI5W0qgzA/wmMbBBRPvE8SRyQZqTFBR
dCB6WzLKZvs95JgiJ8sbDg5VzM0c6vlaVP0MYEkkR09EDmhiantmoCR7IBM968HaqEF9xRHLcAuQ
9gwGPCQeQeQNlRr3OZSDgeivRF/+DWctiqQ+DcyYX5wY8S+Myf6BvhFoX40mnUZWf6WBjh/iWiCc
6qvhu5NK9IdROJxtadoQwS2/+Caa2L5KiFqQ68rX8XpSqaby6uULFE+IybHtfKQeKg78U2gAM8qX
Xhq3sujs/Zzmm7opIiBc2UKzc/AZGbauC5TI4yXI7eIpMY10m/dRyqkhX11rXhJrPq+82OKuuxD1
ykySxxxpj11rNgObDFlJOxeQYTlA5ZugjMps000wD0Nt91c5uyzds7jiU6cRVwi5wbIjAa6Pqzjj
9KxiuGNB2n507pwtgD+uUJfPjGZRl6mMLZ+FQg/2kGKRMZinubfORZ2COoM8Lo3SP3hCSICb0OxA
EWY5QDAR4PrwmgSabqRPNmCNEDxR5AzTWon5tZrbNlvgZlbXDMmiA2K1tRwc9zkcsnvPjcq9q3OH
vm+w9kM5fSuTy3hQtNX3PG7uPVi4gXK4rImQEHxrJNB54jFxz3ibaQz2GYJeG9lCDl+rOKWVhPPl
2+8DkOm1l8AkbsKdk/RnWtR5ORfNZ1NGG6IQgFfZl8aSQQCTali0wUpEZF4MViAI0Y59FkzCXtGC
qpWugAZUeYsSSifLRM3e0S3Jc2hNwtphGYYbTxP/Mcnruqs2Bc/mvfQZoJS2v9OhC+h/LveVXx5N
jypmmL3xECeGt2wMM372bNNY9APkcxB7rLJqxyOMpOucm3FCaG/1Ijw4XURzac7RKdN0mnntKLQ4
020bOMP3tsr8lQoAro8ysu4jtuQcqpcewRd6Sjdg+Jq1ILJ0wU4OcV0kUTzGRVCsmV71V6Oy5QOg
y+7KhJV4yXpB1JGTpnNnxxi98zkZNnST8J+jvNqHeMAAOs7xSvdWiNk9G/RHm8wYJFx7a8r8vTCg
AK+wT/DZtQJUI3HX38tmDuF9+6SVmh1FilNs7ASlIIC64jhN+bPj9TedRPxC7htCYatv7lUgr3on
oejlM4zCwaLhICosXBvBEB29Xh16jaBUmiiW87GWW6LMLjSvLtuYY8hod7DSp5hck5Vd18ZW+2b/
3c2oadaSnV0wOm/C4VZVBc83RQCdq5XYz35RUG4qP5crWUSwW9LqbYzFNoqRcocSJXquD4GPBtkb
UouWXSNbb40aZ4CO8QEY4lCOY7QSLoGpxlyGT5OanpORQq0o/JqVJhmFnsOHO9LG2yi5aUppP9RT
d+zsvNrqhsEMIijW/XF9smc+mablQ2BlolORDkjLj2eGJtXYTNJPH1sOtbBRNtdqVZDc8L33SYBU
BIBAeQurvZmhHiPjW0LOsx9NLdEPC5vdcojAjBHmtDet6DS0XASJM9okkdjkjFg+/Xx3AQvEKPTC
ya2uaqt+aaFabKYEpI2VaHMRWMrZzpO8srlu7Iz0p8otbU6T6Fz7ZskWufxGSEu5YWkKwV5QSGVB
fjDaCHW4xsc1e+lJDsYHcrBb9t+fAKw3Zi4eEPomTw2OhJWl8C94fjmQBgb+2xzFTWF60VPY+1z3
QzFcpmDlYjJwQdVjYnyvLaxQYeg9BsFosaFmr12bwUZk4dEp/c1MDDcBGcm0mtz8WBZAm6M0o9YR
4t7q7euyHhFCJ8lat9YddWqywEVgHqUfPqmWOeWY0hY7yOWyFJeom+KSD2+CwH9R7YgSfNpz8591
167H1t94Cl6BjSPf54Nso3QIQnvpzvmOrdhDXDQX74w/KpIKzLtAoafzcL6bfgVtpOei4COe0M86
lGgCA1akRPIeYzSJKYnHbJMWqXgVicZq0ybTgtGK2LROS03WAYqcfWisxXxnYS94j7HpnOapWiX8
n4MazAABl/FkMR/9lDX3TqfLg9dd+K2StZFySDiI8+8lmHPaQAsh+EQH1qNiHbx1o4snnZF4kVXV
p5ug8htiQaCAUQi4Ze6m6oyKLb4AOZuFwaX4TNdppLlFbKc7j94YkGPiWNsyGB9kyYyyapv+mV+x
hgfsvjDj5aerBHOGAFU1asdqG+O42NhNmHxW03AHgoZk5ZELLOiNzeUZWSkGBovWZqDQzf3DIBlU
mQ3tQK7Zrdd6HJjMMdqU6cXgNVXXDq83E6rpznbQ2DPZ67eOFW3zqvnOJCZZWwUqBcfr+nVEa7P0
Kosx8JD3b4rjEKJ6/eA17t5vq7sskLdFP+F7mwJ1a+e8ytHkPpfTeGPEzGr6VBurZHAAaY8s3fTg
lne6TO27dLgcn1W6dYf4tZbipHn/LgrHuNNxYh+DHxjQuTt0AUZ1Yg72wyWsdoiNZTTVDaDmcTG1
KU4XE6dPYvWHpu/WHh/rR0MkwTc4mOhJRMGcz2HY6uroCidccz1UVO1z1ezAPX3Tc7ysCHezah3g
2+L+tKMDGpx5Icv0jfnxY+WMXxzxCPaiWJ3rqscGk6PTdiEaBn6AzlWOt5WNKy8VMXTgIbhEaUkD
BDJzlHWTRePOy3W3M5gFp6Bd6TCn4UaV9bFvs241iqGkkwDPGZWy3uO6KfP04CUYL9zamNiVYbyy
gpmqiMN+IWKGTXl8lYQOQmYvW3pGO4MJVW9oE9W69MY9JS1uL7YDB37D/hzTPXst0+rGji+tELh/
fkFBp1LfFd3cYUGrDCp0NTwasdTHqJ4Poo/zYx2W4kyh2DJezh+TgTFi4tn9KorG4KFteNsYuQEM
s2s2LQKctI/e5qEQN7bjbWPlIQ1zcfOpGdua/Z4E3Y09TV8RVe6YztG6go2t2NCw5GeM4TN+/sLJ
d9s2uJgYaUYX/Cipsyg1BWDY9svVQbSKDZ5X+vV25bTmXefa1/U8mBvMgenG9K0Cmw+1WM8mHO9m
zJIX3VTgGcWqVQ6C8pAthj3ddShcfH+YVhFRG9AqO1QH0kvyVWq6QNxjtADCVphTOJ7c/EILVc1V
E8Dp9fKOA24wOCHaGm8VGWdCmMsA0u11TiouE1cn3dQDnprgtQtqeVUpCBNZDUV4HDfI6xhvU4fe
g4yVNyIh/EbFNDBlmejrokmPpisvgy46may6TL1s5NKlvi/sAIpvvx5rhuTUUeAVywvlu663Mm4P
FdG23OdM7nJOJlPfBv51YvlibbWm2FSBQiFfZ+PCFc6NoZryGOlo3vgpExBVBeuUutg22pGwHXs+
uBaFGFsNf2Pw+KuOhBbX0ac2Mvb0qExZvOmzcrJPp/HDRWHnt9yXxb6UYivJ/0qLQO3CHp678xQm
tvnFXC2nbQjzNc1f+hlq4zWmDEJlbrn7JkHY28ZEx7c9FUOeEoFq3BqekFsnUwQO4EqUMzLnXgZE
uV9nQbBzdA3OlYgKjxl718HTNkRAA2Gl1Vai2gMmmZ4a5HDXnOKCbZuZ7GwPW4rH8G9nVSI1txir
WoZOL1Vmi4NmiMPbcHQeJR08Rqbs6Nc+cGU1b7JQsYfoOnVFe/HhF869SFmo8bTek0OwokizAMXk
IiOWIiF8KrG6fskyjcDYiQiHEIVukiQt0OZqm9QDJZXO4veym/z1JHvy7SPeaLZldzsrwhsGhqd5
woZ5sX8Mrro3J60fWKFeyUxf210afNJe3qlytk66G9Ly7KmupZTzkuw9tb19Tek0XraZUy2uKoHm
fSKzck2lCQgh9ogdTEccUnM6Ndv4sipQZYHXUij8gOaHW0zFeszKkmF/v2NTQEajcu9l3BwZT84c
n3rrRR0Hah1474ZrngMSI0zrKkSn45ahsR9VQXfSVCyA+txEKReP30iGndfxOL/Yc0WcySWUsSo5
CzQz3LRnFpaoO8t22o0sieopsEXkzEoHJ1iGXWiuc+nsovwxzYhrnI07zkRSJNTUL1shHiqbz86Y
EQmTWz1hUWH3PQ3jjl7PARDluzSsfbbpNe6xzsZCYpcArrETNtbIilewTTCymzzz9Eoa/X2fg55y
tFjLuIS0X6OXQ/9tRv01zq8Vra+NQSAnrSuL2XqI+SOkbDuI4sPqGuKpusbDzkLEGXNqSRhAbmwN
ozTOU+dt+jk9qWoEFzuwTHCNWtRotT29yHQf7vPGcFZ+PJ9Ts2+29ejy35MuJg4wgqhFEQVozdyU
njrHqOBNk8GdNeGkM9rwQdfsHyfXJ0whS6fbtPVz3M7kCLZR4x0S8gUbC6i86SixTrjQQBf1mzq4
kbo59LV927HxRY6f2uuW8d7CmknqmTQGrMYqT3kcnWVoX+eauXbSZ6v5Qr7qxcptsfAMTpQj/ph3
1uDgwJVIQ5B+o0e3GVHNycwkwXBAL7mhcx+btr8auwi/2sSHnbBIRozpKnetE939JcTF3/n0MJw3
WpMXOFlXTuV8la3NyALDoYmBXZV+tIl1HRMmGM5ET5D9Qwmk1cWRq5NtTZHoLtJgsDdAL13SD0dr
X8UUOqyf4olsUnaEK6ss8psuk8YqVJn9yAL2KHJ744/4bIPshisTIQupwnFTjlc1Ml0ymtKgLsg3
afn4T4a5pRfh13WrdUlQ1qvtafveEwRTynm48cwxxZPphu06r5tMLDtheds06oeF6qGg4/In8SVD
ZYZBO71ObNxIlYvJPhtd+yYe5PTW+PTvrYzNY2iUT0xsJa4LpsKJEaRHJ00Sdk9Dsurn5C4nL301
+vG7Dc7dojgZqhde2WVEJNXgVck6G/qSH4ENbaofM662wc7WyNKYyJTejkrziqAuVgL6YKBvFxGB
T3ELKZ0V6bWMi7upHeWd0iYDjZJ2qRu3dc4QoiA6ksiSzMxefe4lkyyNYh6voykH4KoJLFtCMf7Q
zrv2FWvlNCd+yokytpsfnnseKad6L9ioab4NJdOBLHMOANnmXWSBn0hUfwrRyuGUTfNgkzjtycsQ
uOGyRjvbrVImXHdpbX8PLTWcjBFL148fOZ++R6Q79m67Khr607luOJH0cBPHRcJR3i8ldpbeSD7k
UD8Lf1dN/dYS8QVCixvZsl/jSCGejYb9PNU1JZ81RJuCp4H1A/yEyWICGPUsKEyjW+ausY/yWm1h
jfdESOZsZ4votTSGu0bJtaHcczGSoOG6zLFR0jQyP6RdtR7m+i4bYqDQsY6gXzsH4i15tabYOTYO
S45aXcN5r7c/Rq2lDJlWRt6NqzzWTTor15XpGavA9s1VZCqO1gjNVJmG+mmqhmjlD5HLn+PqaTAx
FsaeQS6mFYBd7U6jRuzlFx+D59waE2K3jhsKO4i5F0aPUmEE1VsUcuMTylPaNSd5UIJnhWaNI5Pm
ze7zk2qdQ3AJAWt9Q355BP6sqz7C0xkFibVwauOls2UFPxVflppoBmoHP0pQpYzwSOv4XuWg3ttG
NBsH6cLDPCQksfpNHe1bVcMxiMYhRGionGfXHtFXTH4vtsKyjVP/Y0dReIWfkf8x8VJCFSlfMwsV
y6hB9OGz8s+Ni/Rjm1qKt1dpPLlFGtxOcVCdspZB4ybzabhH0rngT9vdufK65Epo37iJert9LbLA
u27qMfoe93C7F/M45FeMIMxNPIcsMiZFsspC5jU/F0E0e1aSMVT0xDm2aRziuRtj96HtvXpr9SNh
EEaQrwMiUpelRwBlMAD4mEwv/+76839Sd2bLjVtbtv2V+wEHFdjo8cpOpERJoJqUMl8QKSkT7Ubf
f30N2BUVaVhNFN/uebDDaR+QBLC7teYcs1+DuKe2U2p1dkEYHJDN1A37izbq+ptWJwhY5WXcCT2y
btMi058D+EwrXe2LG9tEZy3tynwdhug46KJ7pZSbrEc/nBHdJ6kW+3IQN2ZexkfuVnFsslz/oYpR
9aYOKX0j9HybRx2bHYK74kCR+PExI0ZJMl2MY9OszHI073SnFW8E4albkeGAxMkzsgWEUW6RuTxy
5D36qfXkms03dAQazVV/Z0R9uQNmZLwURn6w1WvVHa5HAF4r3qD4R2zi8kpszxzkfaYMTx0ZYqvB
DAltKDgKuEYxt12tOz+lEBnzP4L1ulT9nQV9cJvFJT+yG/yjW3UJblOHICDXpXQ6oMHZ+WnLdlt9
rAkF6zc1IYsYsCK8VUVNEgfEs/UYlx29E5zq+1Jgb5MW5xOiKa+I+r1SNYc8zLZ2vRx1q5mzoOkK
EU95Pw+2mk4wiq43XEHEBZoJqhkN+QHLwyamg/kj0jjkdkPXc7qrm62WxPrJIfhtjZhfrqMm3rcR
AHqEWdA6OsOCg8C5AgGE4EDg2OIhzNOOZOw5aIdZmh6BFtUxPTon+hWWoOyBQ4lmj9+H2ndWxZRz
/t5sm5sakMf3DsU3WpGCjoJpvHa4LGxpyr0zF2BCMJaXlq1kG1punJJVJ73sG9pjdkWlVzZhf4lg
TTl0yeg8lVXXwokuaV7bI+bxxJYnVXfw/RpSGW+qYc42cehkUEkeV1PNPjqYrHENaoHDZdtUGXmQ
rZa9Bkkht61Sdld2T2BbQezTRZrpxqysj7ZOPapP02S+sVj9sHX3UEa9eaQmweJf6or1c4wC56oi
WYtlbsyuKflZdD3T6KgMgYn6vBzuc4rUPF5Xof5giEcAZiT1ULLtjl1b5G/xSKafsB0cf01jNazV
Fe7VltkmU7AQFDoAhM7327e4CbHuW237jD7WDDdG0Y7QYvyAKr7WT363CQrffsB83O+jtor2FLHi
jR0QNZv21UlAS7oqGfiHQYw5bA7XvMrsvjq6kYEEyTT9ZKfXcrhO1Ex5C2sUXFXSBi/g4dQ9HPae
Tp8Km0a1m4hAj96H0RFq5ZxDJ7ttWg/+bWhkMNMVjP9Z4pBA1xD3OyEi4fiV3oqIJ98U14QFtluO
3Pa3TgTz3tDGJp1QtpGWXxAbWKJrsVDBGHYp7kchw4PZyIbGFaee1WBNxW1GOWXfpuOEWqzrSSvT
g59pQfJUJDI0dElfHMzYSJ9Q5ZVroyFJXLXNt1ohNMQsyuJahedzJYgZfjTStrc3TkC8sN2Gt8i1
1HlHOOZ0QO2gO2RB07/YbVY8kHUxEDU/9usAW0df8LyFiq960lNvcqPue9WM6a8mxwC7qhydHpyO
nIfSgxp2z1HtQOGxFDdZCxFSZM7a3yHmzBvo5uqWsu6wjSskdEB84zvN0DvMOhLZyNDFpy41OVw2
iSQGtBVUAII+8U9azzRUqwxrBM7iyNiCm+KQbZ1MVMFGMBkHvW3IvoiClKdVDw7f3g2+K409Xmeu
jVCMqgmWqSoCdl5hXm/0iqAM/OSaiTXe6SuFLSLM2rDz+c0pAMZSsYcTvIHum1JG8sSViOZsIuvF
tDDa0TmKDNKcKike0Q3E1CGlYd6GjuWFdv1kxE1KcK5jbFIrxBiWO+4+bIVzp1I/qy4UVUtuw8nt
riGqTT8a2dIETib53e1IZQoS3b2xEpQVtpiaTV0j/KmsWN3pSSVvijy3KI4Bv+pUi4qg3eRHjOMW
Kzr68ijOfbRzJGzqTmoiSirIfPU1m7JCK0++r2B9DWB3xiKjpzDl9o1I6wjTdONu+9JvtjHBEgNL
w7ptx/BYC4d3aujMtUUrjYkrobVXG9ozpI3gtoyK/kdgDtQKxxIXfFU37kvnD/69DLQKq2KXAiwr
3dcAuvzvJCUmY9BH/7Y2h7Lf0g9L9/QZXFTwQUFsZ1zOWyTHSU8VXxvAb1akb3Lqom8KbTsMc7PG
0K2SGyWsv8Wu6hLalto/43bI1/MxZ+tXJVn0vsiHoy7gQknUOW/sTIrbUceuRoAif6YW1q5XmOtd
oZDEa3aRuorJc8NExkZLYwOF/oqTbuFcY3009rmmE+Gqd83vzBDGbsTVfGhyKndMgXwFOwyKvcyi
6LbtgJtkkazBJKSUTQVyvhQp7i1H2jDaK9SmSE/VWvsuEMxetdSaXdy4NkW3kfCcKKfO2IV5Vlx2
gEgojda6oCiQN28NZF1S34lRvCrIX1931MYPk2LNJg5Ee5ObzAI6UEZ629qXBaFHWJ+JERrdqT0a
nQ/So2zNjhZeY2yVvlCfgWiMW3ppNOTqk14FlPc52Cq8QZsASETp3ItRD27NJJ4eRgsjVB0S3rhu
TGNW52XyNKYGas4uE1cx/YdtU6DRMxQq9pFIlV0e9PWV6PrQw3Gib1x/9tCrDhw2Pyv3SVoVzUoM
ZnAlTQr2NJnxxTf0g7I2758ibSBkr8dVTcsPHVSkZm96bDmncbTl61CgD1/b6TzVGpRXaqm+xWav
UcaTznjhVHm1U7Ls99i3GcTqOGvgY6Ru/qp1lrIxadpuDEtHuWJ26XMdlZk3mm35QkkA/Qwiw6DQ
Dmr0mvfWOtdRSo1DEv8WDWbIXOlGosmssl7llluebASD8zvVE/6UdtZN7Ht1FPRUaXWSsQMfISI9
Y/UxptU8rfRGcR/o9aG4LVS5HXukNZblmyoRhX70S+paXa2IOZ7uI3Sc62SUw1uhI1UQJDW8UBEO
72gIUS6e8gztVa48RS0TLmlCIZITiEeDBjKWzqx1k0ioyhTXq19qr2mPgezbXVCmznGULZsKK5+u
TDQHBJcQr6TkFfoelVbPqs+YRmiOR5RZ4jw5KfzCS2samxdQ5dNdoDjWrtWHGZ0wB9W6FacQTQnM
TeDoxPGO8MSEJKOoR8Jm0YlreGe7wWBFUSoORfFpGPSNAqX8bozY/6Ibivm1aO1gYJU6W0gdH3Uf
xhy7yn4K8k2ASYUOQd4Tyx5r7b0WURtd5X1tnsgC07d1NbaPCvl1j0bUJBfdVNCnNcOGmsJQzGmf
UMpQtNeXRlFlr3hx4HiMjeTsSA5Ypk0Ji0HpPlaytd4Un32vXxJyn4dim3LBTQB05YodHTJ/pRZQ
dxTKQ5wLQkg7prINJIWZ0I7AgrtEL2XSMZ/RMAHsU/z8TqSTpAQaz1vMQYIAcKDgBU6inEBnRNve
RqYXpHl6pzblD6dGcjtObOTsAIYkwx0yvJ8PtFSa6BhPwr7PjbnFWalzQ78uSMEENKlxeorNnZ72
8XNQW5eCSIhrTibx0SwU63tXFPGmS5roF0KvAbQIm6PDONgjaCKhoChu5sS3gEqoF2donxAMKMc0
9VMK5nod76OoIUa4iaafpQyjR7MpxC1zZDbx/gMcFK7mvpqpU78gphkPU2dbFy0dpVezJvMsaThA
JW3m31vNNIVXfhV+x+xk7mghaNd2Z41sQpqm9STr/JNMzOZuyOoEZajCZEZq7C2qn2ldFCH+YCVW
mQTFy6C38qHWeqIh7SZjjhy4c+vCcXTYV2lo3rpuS56UbaCdjvgzt3Ksh8morDvpJwM5qHaWD1tR
UHVSIkH3wOQVWU2um97GflrTSa/oqTjUsR+shIlt01LS5LyizYKwYcAefZ0lEGh2id8EV8JGTomC
UfGvNanE654DQrgfq6FWbrKQ6awbDXVHsp59rYYJ+W1GFSTPiuEnRx9F8UmWre0NUYo8zlU4Vq6U
XIoHy51AWFq0HFZqgelS5Ti91Vs7uFf91tk2WmVcdp1VP/oIdIBx01I0SjBk1JYJgChadMc6ks1N
VkITqrGv3OsR+BzHQbM7tNjE7dKOLspe3sOQvNVMxb9q+0jfDo4/Xdm2Kp+KyfTXIaSvdWhTN6xj
zd702BkRFTQJqras+NnGZQvtZnTmlr4W7yvVrLdiiOJdniHWSigDPaSmEULhwfvoW2GxGRTfvBWN
AsUHDfHVGHHpMRy1XTshzg5rUCqTHXIonNC0SqpMyvAQsIO+KoSirGSta4+GWxB2S/XNC5zSJzLV
ze/JipRveYc5CQBlF10bpqDzWyMogs2TWXNHykACNQXqDx3F0q2sfLyZgqXCUk3zFAtIehT21R9x
3XdHA34JjNhWvXUCgkbrSpG3utvA1aqG+EmPg2ZXo7UhFF1Gtz2biku6+RShtQois85RjUWDJjt8
32hLZcDZZolp37o9+eLxqAUPpIiPT0VBQXvULf8IbGzcxaXlvKWRCVYMCfKvPnO6VYAgZ21NesbJ
yZA7N8WCtEoDad3oY23/sKqUd99IYI+WY+SCmYTajGHQDh+jQE4KhVvKxEqPYHc0ybKhCQFlrgv8
76obp6dAdwbCLePoebISCRvHnl6CUs/ROBjNVaz09r7OZu2VMRGlWjidumoV6opqxBdXTCV+lahX
H0wnbY9dIcB/5npxGWUTy7/OMqgMCpYbWxgbbB0Dynkc4pz7ml99OMRXvdHGr32XBtshqdAEGabp
wipuI6b22oWpN+kxJ+2WWeVFVjBwV4YmsAm4FBALFrOfInUJ+I2SO3Z+kAB7s4FSl+avaNTrq6QF
ruNHtlWj9GP8sbw6arlq3C78SdBmdxG6uB7d2sl3VOyaS4c60ppZlYY1g/K6xgWzzog33CXWAMAQ
08oP9vHhLxeR46OGGDa8UKRrXqpOYI8EOdN4mC1KLvo+GTwEcU87vxGKuyc21diM4LkudNtw6BPC
xuB0nl8PGt6boZoAythwBi/8mctnSvOgjEmlsWhNzZZTiH0vypiWHs6zAAznz1pzjW+FsJr90Aod
hGwUPogo59w/kNTOpEJVpsxDBGhF0HFDW2PwbGgsb4NRjtUm45W9wHTec2LwCTNINXrpmn8bIYD8
rTglNZFGwHbQlB6zUVlGvNBimAC6EhgcEsoEfVXPO2enIYemJ+NmexEHBdmvdc/Wmrygy5JRyZ6n
lcmhmk9VlFHGS7Mqu1eiTv3HIDThYJKyWx4H2ynfKmOydybc0Z02VNwBFVYcMFwqI9pcE66G6vY/
uiQlITBAPBlBQB/ZtMZjbiB+pI2lvahWqX7vsNbuu3zob6dWi5+KoB+eyZjET1KpqDiOg9YWgMng
PvcNUDrLlTqOAkLg7RKRMl6bESRmn5O70+Rbk3WSpNSs0F90dlXHDDsEiWl5H6z+QxPbrXKCq/at
71Z7WejN73hCjoPQmalS5gbKukJBeyL6dqupBEcqrT9t2xICJwUV8ulJujuQjkIxu9YIT22nXxX9
/hvLhbwK7K+nv9NmFhtBR+j0WQ2ZPhD/rZJaSXsC22BGy1g2BjHdJX0gQsfZFh1Vs033MGiNY9XP
x+gkIawiGLN93OgRJ+2AboxjD9HTZBc0M3kPaWGxPzqxpbh2mqh9EWOv3ZlNknyLGgTK28Km6z7o
SBtjvWyPskR47yAoI6+X0VE3QXQvB+XZStk/NlWqXUK/Dy/zqKofhykccG9I4xRgG7rMKiMnCbSB
3RiP4ek/etNxGjfsaF9PRL/opeLuCtN2drpFnSoq0PvG4pHFic58M1seGj9C0FWZE2cMpWxegwBO
byoSnBN6IUHNBGT2sGxp1Q+mhmzLgWXa4RbWN+0otWL1nwhpzZCrvXURs6e5iMMQqUfNIfc/TR1a
Tqin4X5AcOfFPupixRpJLDbintzWprwAXVv8bXz+H2/wP0yv/2s3Ps+VfFv8yu6b6tev5vpn8f+F
NxmH+8fe5JvZTPz/rvLq189/Opr5f/1tTsbc/F+Wa9kuTRIWJHeOSfrbnCw0Y/YZAzKzVdegicK/
ocTxP+ZkVWXydVyN2dcVBpdjCf7LnGz/l4XT2QEqzRVt/vp/MSe/RwhgH7kMT+y7iCoHLcw716Yo
VQaBuAidST2DljVffYFGsC1fVWu/VE5ZbH6XvJKr8csIwI+++cJLXYsWfzVH+jumiVtkTM6mNm1z
98dDfMez/dHFue1/kjt0Tvyl1Dr/lKXxj8LSNKqHeNDOu/iCEqB3NYUTn29e9+zrKOxe4UH7CkHw
Hv+DWz4b3f/85q45GVQr0uCOeoW/bXsl/5lmKjoX2h5nMPDnj1jkgfR8gjIBfLsTY0uASZ/s7BSM
41k3Z5lT6BQuPhBYPqcpxTjlG8a3oVEZc/87NN95qh/dmxnb8AePpaa/No1R5J7sLmfrVLHBNAXE
ZydUv3hv/mn0VzRhsOvh1syf/McnNPkwTJlFmz2wi+k67YtiX5m1WA9m1LB2zWpm0b4oqp2cQfiY
P3B+gf/4wNShq9hQGzrFbXszITykZmKcw96ZL74YvqarZ1lmWvZJDSzc7R0BapX59Pmz+OuFXAJE
5osvxm8COYB83rY71aXYaiVFA2LbHf+gNd+c6TGv8Pmyr05ukzLe4jdFVblP21ffP0AA5K+5+4qY
6O/l6x9MjT8RDe9SZ+YvsxjvZS5qY6IBcWr9Ep0lOP3gSsHoHEOHThCOvwwObkVlWnXaoXOeSZGE
MK6v0hJInEoqFwakv/9WdmQiawdJqy/sbPon41aBt4X7/YvbNr+r7922xeShOpUvh7DrTjQKD7r+
MlLCtrgjRAlhEiTBaiVxYyqVg2xmp7TFGjDCyiaLkih6Omvl+vPvwSrz7vdYBiIi4Y6VCljeSZWz
8QEIOXcOBDopEtwhLF0axwsqsScEX5SsV9yffFzbAnYC+jTfIFivQYBmHZKEkBh9xT7o829mfzDK
l/GJqDUS1L9FdColyQBaZR96jMVOaaBCiiGLppCnq1zDS1rcCyVtV2ndIYQ342/QLI61CuuycI9R
IZ9dPbrTRuW6daPnoQ4elRpKCv56XB6XPbvDKhyvHKFc2y3CjyGsD5BaH+mfvCTES/fUBbCjDj/Q
omzDtNy4YQiyl66l7+8rJ0YmNd1YzXDPvuASedUF1e0rJQxQ3KiX8x2LAHZQQripu/ZiMsQpVuof
UVZeZwXce10r9y66rTBKTxHAUURl+GFSzOBp+q1X+l0KsrQyY6raNMe1dLg0o+ISX/JF3ZVXcCxu
dJHdzbqLoEsyxFe+R/H3vFlwGTQpehlgJkxKT+tY4MIBesVspbxoU01eq3Vm0B0C7A2E/Ytn/sFy
PW+t/pwF62Fi6R85m9PM3mlRRdXhHLIZM4O6mNHjHgely17bM3peiKkB81cU3z9/VT/62ovJ28hl
4liFXnolbqBVaMHDc6K7z6/90ShYzN2dUmNjs83Sg1ID22FE8HCKMT/cUpBxz8mPnm/OPDn8sfog
lhvh7o418R/uqTXSy1hNvM+//0f3ZjEj21UtXJzbJdphpV0Rb3PXol/bfH7xj27OYhJVzMFRYrKH
8GM6/VoxE6oBdaJeJAgTt59/xPvf31iGIA6m4xalJSoPY683KQraHyurznrf/xWF2Lr43Draf15v
s964JKnt+yoJz9pT/CsLkfZyXDtGWnvpkH63qSdZVvDrvLuyGKjSDcdIDdvKE2jyKSpNnqHS2D7v
4vPT/uNttB0lbbqeaSf1wSi7fPN1Ju2zxiooqX9ePNaVLJ+rO14yuHBPKTXkkfrFXuijd2UxVlOt
GmMjBy0va+ciq1Bs1zR4v5iMP7r4v8boWJeJw8U1199RmZlws9Tj5rxbvhilvjlU+EgdZpmSBjom
uDl7AILT51efzyz/3usY7mKYyo7GSY+M0aPc167gGu26FCpcEsNXm373RnSZNYhATQqqX6A4P7hZ
ywTF2rLGSU3mm1Ukv3mf1nqGUvPzX/PRtRfHJje3g6RHweJpVcFs78IMyA1j//nFP9iPGcs0RWy1
ThAVGDy6xs5+ZtJUvk/2RFRU5zskbgx0dXjNIN6U2o1ju6ACSqyO68QUd2wZytusIyltsmk5DpOl
36SqAwO4ACWjWMJcIdDpj/Qj3xKLPpLVCeu8F8hZTAhIYcixUtTGo831KxgwVrTEA3x+T94/jP0r
ntFvCXNwkRt5mp0oe2lW0DB1+5sKhMDq0+rYYoDZpoV6Tjaco/8rqHFqeulmlPE83JcrUcFbFw0o
j89/zEdvz2KOsImCmllKLLWj5a+VihSx2mFu/vzq7y+IxjK1UehYpvAAE24BRgxxnSmvjL6Rm7oV
4qwFHb7OPyfQNjZrw7GSyguVnBPDYBmAXFBSff4DPro9i6nCL/WC+rdTe4S0aTSY6jewnF8ddv46
Br4zES1jHCG8jTJCH+y5wjUOapPjF+ujV8IZ2ImTWrKNhw6nkhMm1yOdDJqKAIbTkL7JWb9uGfeY
2ymzrFVV3iTru7yortrM/X3epe1/PpZciY2qkk3j5bbxWqjGG+3Lt88vbc1LzHu3bTG4URXqrT8z
y+J8aA8CMiYl98zlvAq4HuR/0G0KHAibJLafrDA0Nn0piAhisrpUACDCSsKA4U54ufCet/eEqymk
WTn+rscywOlmVEBF+XSpZcNy7JPANGlWus0K1SW+ynwoO19uxNSTlygdbdspU7kKndBcMasjMBON
3DdUyzfIv/WdA6kLSkxZoqE1i0OIL2nVgPG5UVxaH/Qz643UJuc5cUm5r0JkzzoeQyIDh+bZT/rx
UpRmsaG2PxKuob6SrErYU2/HmzEBVzr1xIw4toUXwnKf7U4iJME5BLqvA6A4dC9DhMuwlOTlfX7z
PxgQ9mJA1L2SklOZlx7iiITsvwSRRiO/qAB+sDAvswpoeDtGl3SFB0xJrunR2rOO6RfWVGoOsIJw
+RZ+CDCDk8eUE/fw+W/6YJb668T/xwavq0KjDlSrIFzXDg/YI/AzubIktbD74hM+umvzn//xCRqc
ysRy1MLzK/+oSEF4m1Z9FWA+v/bvDYfFFJ5okMw7lA8etcMW/WSF1s0FBTyEyngQo5J88XQ++hHz
cPzjRwzEpBeqLWoPMhjRF/4PNcsfznsCi0l8iMizG8u+9HBQ6N+dSpd3mTqB7bGSr6jZH3z7ZebE
OJVJZkdj4YEnPOJMeosT54t99gfvj7WY66pi1OI+YI9UpaTiNC1K6RHR2rXJ4fiLYffRRyymvFbX
EhueoeVpkQruCjgVrfKqWBcjot3Pn8FHN2j+6D8eb6u09liNmuVZ9MvRSRAq4PZn5E+whVmmREy2
VUZdwbWVFLRqG1fXRX1eZR8Z4j+/d4JmMbDofnlxSkLeBbk8592PxetuJ44ymvAOvLRrDtLtfwa6
e96eZZnIpg2DVSKIsjw7cpGN+UGyiufwrPO++GKKrlxl8kcHm1UZCnxVWDAJlAu/iMv+4C1Z4v71
fuiA0krLI/Qr3lRpc+OPylcY+HnAvDOTLXH/1VA2WotOzyvVriDDiEZK4GJSaF0BysYlPay0sbB8
fps+GFLLBACMIJVdd7rpOUOJZjDGIuY4lXKD+jLbff4RH92sxahVXDdBKS9Mry+idW+V3xTN/XXe
pRejNYhQPRXVyEMuyegO1BpSn4mo6ryrzz/oj7nAIZiU9IiWLz763Uo42X2HovC8ay/Ha4jTD7ll
5WUx+hGBnDosjOfPr63N7/h7b9Bi0FqoIsLYxE8wxMessS9Uh8CVYUfMmx/CMSquh8jcqOJikL80
/SXVn1RjutIt/F7Izvmn8jKaEuAZX8x77+YAMfEtcfYGEQljEkvbc3AxW4R0OfBNBIKf0UUx7R9p
VBjtLQFvh6S7ybIKASvzY2lcAJKJy7mJUVrZefOCuZgX+jjOJ8tKc4/NwQ5RqY5HK27Pu7gxb+n+
eGMyo4kKjpK55zvmNai3y15TvpqJP2ijGcaixBECx8MA6kiPDKv+FUBAOzMaflKcj3bFNPsfS9BH
eJVfQr97METxDSqWczeME2kzJlgoJE2Q2hJQBp1F3yrvRLTRC62/7YQRnPKa/65uHHuf58X3qFY7
2FTaD5oN13pJ3N/n7+YHk4Gx2CUMNP/N1q8yD7vPb03Dgek6yAM/v/gHe0BjMdNMMkfVJYT0yiG9
Bj+FIoKDHfAa+VML+vNGrrGYc3o6SBg6+9Szg+Fni+3L6r99/vU/ujeL+QbxKhA0pZOeP7hb6cbo
ioqv7rv2wURvLCacqAmnEnZA6rX0LA8h2Pr7Qs/ja00BGFPAXYJWUxfIiZ2ShMtAGW7Qdad3cImg
mPZE4PaowTcQ7qyXMMq7o6NnKiHqlA4bToJoIcSDqQ3azm/6X0Olg1foMUKQksqpRUbndeQNQ/vn
AAtSeKpt1nHzG3gGWnjBiWJz3t1f7L5RQ2d6israYxRdwHf8ZjbpFxPyRw92MefYjsnJNW0SLyGC
2i3cZ2F9MbV+cGV9MeGo/SBstc1jL6jMgMA+q8LrVF+cdUf0xYRj2pVj2FMfeXg/JClSpdiAiPxq
sM4qq/dWKX0xFeiZYpKIOHB5e9eB/2BXQ3HslLUHWu5ydrfEcAjyn/q8tEeoaOFrGVjN8CVTmkvE
BPqLCCngVbr1zSE0DAXmKnBDDFghOY/3jNP1FD7MtnWneELYwB55lejavd+V25rqJJ/UOM89fwqY
9u+PFYG9Pu/mLeaiXlU0BOJp6g2T+gLdcF2ryleD+aOnvpiC6EaLWE/yxKu6nF75sMsj7cxnPn/k
HytY5CaBpSRZ4vllcMy1+rZoz5s39cUEhCErBkgt53mTko8DmDkY0sfzbvZiWkiZYEI8gdIzrYNv
eGTinHfdxZyQyzQTvTUknt5BMXaRlR1Q49q7866+mBYSnyAJDpxcPS+hg7fP1OWezrq0tpgXsryU
iaxglatTAgSkTUBJYgTYnHf1xcQQmrljDZ2W4OdFfV3nyQ26avfMiy+mhSLXLMiqbeyNafAkrBAX
yUwXOe+bL0alP/WO3mPe9cYiS3YBamndzs97nH+tvH8MncRQ0b+xq/UECdXbrge0KF14Yud988XA
nKg6BZaIJNgQA6h/9gIm96tWIKGz78/FSy2pHxRJ0lpZ5KmacsFEfGTYm9Y35lqzJP00rVaRPNRE
yDBHo+zfhs0TuLWtNmpET06AJzliS+UUwILTW/2CfPRVX7/pyQNXSCkM66l51LiKhaVSt9o9td8V
SSEHXRxxnZAtw0uaP+WcPi3mdj2BkEoAZTV5TOBFZu7z9tCpu3mqru1+VajxBX8y8VoovXpg/Sh1
Ip+tH0Oe2+uqueZfaonBBgFSgDO+OP6b6jwKX6wM45bD7pHFQJ+ct2o4kOywYfZXeFgO5ugyDudl
IW/nEALjgk8v7QYUULka+CFRcRfLQ8LvUcJf/ljwfF/rmXXE53BJQS0Yp9Kqi6/5zxzVAFd6MIHU
OpISrvz7Nta4/Sv9ojHYv0D2w7QkO7DGu9j/1XbFjhvCatapxaWfGps2UkFG+njLystG3bl+wD/u
5jVuRO8vOzJEBdStoXzyXZSWxZNmHpI+OLYca4ScfUTWE98hoL4SpHKvieeqxkmbmd9xQ175GQyF
MgNLH26nAI9Ac61ZR5sGUghhyaKC2tbpOoBmN0zajM/fz7dQEAnCoaxVd21lYf/cNc130HYrtR+v
sGdt0hD5YLFJCkwIZO20z05iQcp3Yf2qm/LMosJfndo/BlvY0+51oSV6dRwQZuObP3AxfrF0zzPN
O8dnbTHrB6AzsXpzjLCb/gGmck8HClK8DlF3FVVhAxoDV/t5w3qxBjg5YIEOTYiXhMERzMyjEVhX
Z116KVYukxK/XVsnntWGBgl4PuDSgbjx866+WAOKdnAtYGmco5X8WfbAMBr5RQ32LwnsOw9gKVMu
aVqbZq9HXsa7Hw7hmvyASwZY2Jo4z3fzjqdOTgDUmi7ch5O4Ec23z3/VB49eLNaHdGiydIj92HP0
9Dc9L8Xz3bp4kJaT/NYj071x8IZ8sRZ9+DMX27hq9A2rmKzIcwy3vOpdPIVZ7cMcwriyaltluM6c
OFoHcdlC/wTwyJgU7qEgEAKKg2gPkR2IL5aXj374YnmxLT1Nq1Rmnopp+Ro/RHoDhzB9jlQDpJUx
BoRSpPWZ747+z00mTmZwSWOcQQ3qf+Iuf5Zj8PPzB/jBQrYUPqeNPskKEYsnAqCD0rWDlQslaj0b
mg5qUrl7xU3HDYDG/Lwj2FLdjIlz9J0hST0ti7s1Ahe6jemZjUaxnB5sUwM0NaZe0uffM9yzUtV+
fH6n5if7ziBbaoz1sKoVx2hTbw49EFb3g3rnFy/TR5dezA1jqyQNYcix19jqN7+OYRCZX5XBPrr2
YnuYx3VFpL1IwXupT9D3d2nZfLGB+2u3894tWYx+4Tt5m7pG5FW2Ji+HUcVHbRLiV4OP2IaxFgUr
JXPoLudKqc3U3xN2cSy0rinjTUi03EWehxq5BorcKGPZbUHgA4oO3HJDUUHsK/DaK6MLrF3Cj9j0
msgSqNWl/8UP+OhIvdTTVvVI7FXhhl4LjD0xkx3mwBVGf0j/zmrITuxnRgQV/E0lpTDp6Cew1eqt
JxMkQmx6845qwkjEql5PnpYAs76MSeBLYxAJ+NHFfWPJbWJLcniIITC289ahIxt63m1F+g+Z3LV1
t9ExoE+1sW+6N7V97tov1oWPHv3853+s+Za01cKM+XVsfKPxQnw1yDT7Lwnae09+MSNVbl71VEdj
LxVFeD9GRbujeDo9Glbv7DuQE1syLqttIiToNJDIF5kCvmLG9OgXwlGxHEKBZYdD8pYL41hbI7OQ
3xItpF6h1AaBJbWQm6juq5u+iih6g0FYdXaMw7clvJzGWndDHm8CfMYReDNMUoM6LcfLbjViB9or
ueqbrF5XgdQu1apgJwKfpNuFaA55Qoby6OTunZqqG3MQ/83ReS1HimQB9IuIwCTuFShf8q6lF0Kt
UZO4xCbu6/fUPu7EjFaqgsxrz3mQCHmhKsHsBGnhRuO2VmBP2j7yZXuDpSq/iZSa4K/muXM1ZOgQ
ya/scGsWXMUstv1qK/C+lZH/M/RcfAdQOX6nZmp/ZVsMDxvb6xAgw3KHm3raM8INdxVZwAfuvmzH
G+JHuCYVxWXg8HmxmNeUIf691y7VySmMAHM9MDXL/VtIZ92lLOnHAH16tk7lcmbOzkc3bBe4bcLs
UHbddx70E1iXSdwFov4Vjp29y01+huhoPrDNuBdshOlhFmLYu2Zbx2aNzyRSzjw9KLMaD/O46OPq
aS+pGFCJbxqes2CRM2G2gkh1hsRZN/l7lfftfWFAvjCqtHsnJ/JRGgSt9y1AGz8UY//EdR2PhhTH
tRPZjp+tIstEAFau2uJfoCsNDRb3btuUu8r3s4e0HPKHHDsESfhoRNjpvuYFjtpacoysNYDMqV7t
pDesKS6hqrwYhc972op/DA4h4rIz9cCPZdKjN950xUB1mS1MCU4QRs75BDxj3fKUJfvCM/6CBLIT
R2nsKEM+Hh2rM6Jsc/Q+r307GTI5HbNSWadCWHw7bE4DpRvX7GSqyj94Tr18moAkk7ATSEjUYh7w
A5sRIje4akhmdiaI8Ecj0OrvDWbPOi8DQftGt8U59YosYr6bqMxf19dKVTCVTUNS34dwwup/5QUI
5zlbGR8DwqPHkAkkmE9gHixW2SOof3MVQ3/driF36FM/iux39NKGffbK+Ssy0dfkhSmiM5CZ+9CA
xG5p0zw0qR0ka2hAcg8WyIGb6XzU7oAWeDDS8buoHP+k5jbbDWu1xoU0MQLYehr+mcLlCW3M8hyw
b/cNMnuKxUp2qW8shtUyygMID3s/eVkBmwC2ChVclpndFlvfpJfxuEFTOfXA5r9TFzJvO/uwB5qq
XXgjRnGefaBM/UTCq0mpnA7tl/3HhVYT2vLU9/Be6wUAXZf7G6syYQgYSaqzCjfnczBz587a9M0N
uIb5WfNiEnpWcJmMdXyS+OZ3GbfJwZyDodsVo1+/W5Nyrq4hwA3DgaRjBu8fhGfl/LplUHtx4Zh6
z4DJcOk15RoKp7l1L2VYpsfJuglWWnMpL5vjwoBgl8c6wcdWD0FnluHODm1mR123fp+VWxxqNmre
xuGGZXWdrmExXAYLWoG6lFHT5WzQbA0LVJu0yc2gk28v4KS8eAHN89/gbmysBFW7esnoLuZ6o5yw
hBAEtcXwa2Bw/diiAS3ltZlmDnwZfwoDzhE/yNXvOiwpapX9/K8FsQxSUt80J5Pt6KdgG7zdZNv1
tqvCCgCL6GaAqB147AX3I1bJjdXBVLf3nV1Ph21snJ3bararhD/UyZbZ6lxgw6VnwV+jJF7ffnAQ
hyB93PVIiq41+tpLN1jGrm56iphNgPllA2CND2pB0K1m/WRSIEyWwjN3w8hUWznNYZwrB51fhooG
pETzW4zj9j0wGxe565ZCgs5j3XVx2rDHvqlri92mQanDUJnigV+QSxn+sRi0nfgGIMzVCwEA5O4s
onTCSAVIyZR/Af+wyTSb7qOTWd4WcVSIhN0CdunaEZ+ZC+IJUB84cBvllnY1OC8PoVBlyS3GyEP8
OoBHbOWIizIPQbqKYhi9e2to7BupYfwa51F/zEiprhmjuMfO1wumrTQoX2AOpU9yzCeqJj3kdRcb
TaLtUAJfSdnKioQyF8xP9GzQKID6CysgXrlnfTurO/5doYnFkOi7+xE2C6F6Vp/FgqjDkQsVBEth
12h4jwa3a8FvON4DBKBhiUqvIbxZ6curFOq77CewQfYkdmZYqzew+OoohZvft7AR/xXSY01vWR6C
ISVuyQfngb/KAb6wzL9puq5PkwjCeEQk+LcuRLDf1sn4EPA4TrNunU+N8ZWnC44gWEzONnD6UVaY
X1Ze/Ji1/yALTLzFYDlPVSO2SKwTjg1LzzhN0pfZ5gKoBUDQYFDIHUK3SLBYtzx5i8ap7H5vYhWR
DaomDuylQjpCDyOQxobnABwLY3Ljw1DPQzRshJXT5MAvdLAQ5hZs98qxIciwOhG1UiIzcYjtutKA
alMxogl23I21j/iTqDVaa/555ny3qgAxUce4YusYtVr7RDzzYyoPop17g+HWoXHH5nx/qpmOTarW
DQhaF2Zd7H3YVadV9vmh7m9/UTZm+15aODEzlF+mGSjsmKN/3xvptA/L1nyevcra0bgrd6VIHaZ6
zdI55FDW+P/vIeYpoNuvKBwdZ98MVkWcpQ2gnI5vywQTp3lKN1MxyLn2e629OcbL4+1XJ/gEbfrT
oHUDcWunuwp+6MEjdt85dW4kFbRbHv6lPkP84I3gHU13tr2Me7/U4PPTRoy7xnbD/aSyX/SCgBj9
vBKgn9SUx3kNSZbNybx/9dYAjDmZQCItLKNgAMvDEDbrgcOIGh5KxkMP2jAubruZuWVsZ8eaAI63
M1ujbZ+Fp6nqnCuza88iR9QkcreLNmEgzGaBmUmH7vcW2d6zqKsjCPwARLFrZICpBJlEY2eQHGWP
DdFElJe7rXswHOikrZIgXxve6VoXAES4Sc51Y8P7Btd/qYzwj9wK76RyYVzrdn7LzAm4P9O+p6mz
nE8vRK1QiPJfv+IHLsfm3W8xLgsCOUqnJfMh/eYabxC0jG8qoGbct67aK8I5VDDgmtw+BJW77qUb
6M+BXzAehKXuc8O1jkHTpW+ehpm6cX0mt/1OBIcvHCZzMhrL9NZtpvwJwBPjNlu2k91l3R7s5JDw
xjYRkJeFl2MI84NTDeFBweqLWbI3oJ4vjn1V89TsO+XDAXImNoXDfkTPZr1AtCJQDNmNbQffu6JK
yi5t4ZXUH5VzLohNkB72KoBE1C+/IWpKP56HFfdxqoAGRIYAcGJxQEStqGafiCYkhzKCNdazW913
6HiuXrcQ/WbWpNH8LcFr0/cgbjOgYT/YMay9N/XZBZ7cAzGj/VpM0ztWmDSeGfuH05aZCWKn+rko
GyIN5kXguTvhQ5/2+tfEfXnOwvyfF7bmzmlzG+s06MCI1XYsW5ltHSVUVyb7C/+uasC4ohqh8g5V
ar2mHSlFrCrZ3e7sLmr0tEaclSkfDKBgc+5MA+qzrz5LhVAo9uC6o/HOS85CMLSyCBHJ58P92mX+
BVh6/gXtrziw5OxFW11XiZ/L9bgE9T9q+OQ3epCXknP3otkw2S8j8PI0Vb+V648xYxhLwgcm71cH
n0NqEfG19tQzdWqt+75wN2xkTsgCRNlHAivh0XIcjkUhBV3bGe+s1tuPTLcVKFZQLPFq5GG+A/TG
MSpDu9+HvSnGWArEMzS8gTjJ9k9tpsEVxivRIUEMq7nlT9NNgIrXBiMHhleeKBP4bzSJjc1yZRJd
9KENNjCroyLAFpbddnsbf112Rl7+CsgvT47TrztNgXa/YF0ZcQga9SsssZoViJrKOr/3f7qtpxOa
TlzcduHvl771DpAi6lNX+SHxrlaQ627SonFuPzsPcHebo4t1/A1pHdVxkFv5cmS3bkiMadYHBCvD
dQY+c4TIr+70YjXHfpxA4qYrGi1m4uPCw+2tJ0e89fhmr+7YA2xjFCAKRx6pjIUKXJIcbxACK5IB
5F9Nw3VTwIjnlGrQgAMk555Pg5iug3/ynFa9B0imiBs882ryK4C6yT3Gz4mIvbWXWEiq/t6S2UgG
S++sE1CxxdLIBFAPyjlfly/Fym9A5dw/sUIjc747I4QtDJsuws76WQ+jcHZBkwXv3eiPRbSsYLoD
1xzv+nTeHiqCj7hqffFvo66w4ZcFJUwemw6v04qvIDAX778MGzFgVb+PS0B3TJL5gGwzuexz1/vT
6DmIJxP+hAiNf8IxzT1AGAdKVArOi60wmHNsTb+GGbcepPT6kgntXdbGtJK2CQGMVfD6+fO2Pajb
W5No9M6mshhraZX9twHk1itWvnoyBtKbwnqYNzQ6kSsUTMR8uKFDv93SnRqwz5XcdVv435zKfFej
tI4q29LHYeDGHlvAkKYezHsyYZiIIC/isu/c/VpyQgV6WB8msH0YZeDTzkW2PpNKhc+rbaCRKeSy
08acJ8rkC2LrAXQskE+6UBuajNRnA0MEzZ265SSurcMd2k3zZJiBt3MgO5+bwN8ivJDuSxWQ0nMK
keStxqTigKfvuR0auUtZcGDiZ/J5EzznRUG0MiNSTsCqfcPGGtDCOGAobz9agG0nlIQx1s3uvVgW
5jY4yFFQ5/+ybB3jacRFLefASthSqvagH9WhUHo6NJNn7eaCzWBlL4iLp6W9n+w+h+0+tP9kk+Z/
8B9nFy5K/63pxvJkuPYtXe8E1FT0ZluWppBje7LHTTcn2F/rfRNWGJOrTRwcRID3KT/1sJgTOujS
7xIrYAwyvZHJWo3IgFWj+YkeLR9+I43jMNnbf2vneAlIRZq3bbg95ivtn0nVP3WVG09eNRm7tm+8
t2Cr02NL+H3pqP5GwUYysdTAIYNlI+pwgnwvCnakWJZ1X+sWqO9WifRp6lWfTC77DzXhCVF+JXMs
aZbzjDEI2D7zTaes28BLru70xk4zWQWZxmkSU7/zuvnPLDzW6mAU0kX0AxqV/nAcuaAwd+X6ktJS
iPLV99Hl0mHVnQruBlOr67jgmhi9cEVqWGfTcbUYOVC1GHgulDpYSGFRa075H7vmY1K+i06m9AVs
A/2V5lAQuQbqTwygw17h++kn8WBPa3hYVlklgMCK+4F1vMhvZvsRCfsjpjHTA3S9iLPZSD2AejSx
2kDolPuxC969xregNeZ/AliQtlmM6Hy2XzKwP5VMP8uhqv9B3Qanpv0k9xcz0YtG+eZBqUOVsnyZ
KVL5gDXwXQnFMHZswPwj99wr3Wh8URRy9kPelrtGLhNLQVN+XV2DNSSDVznzxm7Hy/692rKMqFm4
vFPhbwoJjFIZ+kVrJI/VzpCfKXQ9lUzh3Zh7aoe6BFmWPWKpqoiKdlqCsqh05b72dm+fG8VpJdR8
XJdOP1vbYuyr/C/E3o0zD5dnKdZH0iP/SOI9xf4NT6Sr5qOQ2YOoJ57kfpjJzrzlYxxM/z+kyTZv
hW6D55LO88UuDPtZipz9SkfX7+hQxGM69igrnQ5EMkzGHbJ3ptxL3JoUTixMbyTIjQkdczDDP4Pe
7h0pLqmgjx+kVYMT2kZy1EDOTWWZJzOYlreacsOdSWj6X6ERNCGSKI7TuIbRiA23bIo3PjMoaqL9
rxqtjnJSqHdzjeN5bcb3dQxeCMgeYQmQNlv2dx5Wr2OtihPDvH6MSEXhTnURY2wpV80yU4VYnXty
lTHiZbnDhRqnc6HwEm7VCSR4Y0W+6Rd3OjeGq8FOD/UGtTyOVbB+IWa7BRm9FY9okrCx9UnXuIhZ
wmuoCxGVyvBR2qSa/wYQ5KZXfAMeFHmI2hS7Qy3frVBChQ+uY2U7O5QCfzzXfRPCXd4dHtdjbjX9
1aul90qpPwcNLceDNwLt7es04Ot0k1TrQzME9X860wiOe3+GbOqYzVl6FahwNZpH0TheTDKAvHX1
oP7OivGTyK0ZyZ5bpC3olEwVBDtH5cDdAaScDYSXx5l8PmnqHP8kGMfElKE41iD/USDV7h48KbZf
0Lq7ijgo8QzDB5Up1tjqlvqjk6F31jb9Xi2xSRSquN/sYY188HknxkjOZntzpQ2Se9Sa91BX1yvo
S+MJIn7x5hR86nzT4SWw8Q/qcCQKMOwHP7DIFF2X1yuo4YEpMkiigR93BHCdN2KIbwpzzi3MvVye
d90mLjptrr6VW2gvOoYr1NSjbAI0mDrr97SWMq5bghTXR/HdLHV1MEQ5EQFsP96tCsW034vf6zBu
R3iCfgBtmr5SDm6j/7H67o8hb2OJZn4/LYz60e7YqJJaT0tVX2wnhU+QOe9b7YNtaUNAvP61m1kW
sgd97fse4wyPSQTH+jo04PjxPuN3mqwfh6utW1qA5TVGEXMyyA3010Q1xSEGtZb0SbghSftWr0ez
7vMPRBwGExFKPrQkFPAiG/sCVM7FGBh4sReGN+q6PPubffYGerq2degQKlpUPX2re5OdHTwiYcGr
A0X53IVowg2bPG9BikuXYeJaDsyk9DyNETE85RIOsURWgpHn5kRwwbAzYFr8WBqZUWu+8URwBRp5
jipo9CPLNo/zCCULZg2x3tGDTbmZ2ffgoGusmnscXEVUGws84Kdh80AuLodc5h3tiZlpD9fIksD1
+j3DuEdoxnXsG2G0deoW9/1hPBhGsAoTeMVnc62fpy09B4GBD1YC5+8IM5+qctt1TngZueDGMdiv
zAZnapuAtSrUUHX/ULTOtTcUMMhav9E8fYStc7HS5WkY+PaVQNdkla6I62qbj9M0P2aMQkVNketk
dXP1WJZhs5+XbXoJMo+KeL79yZTd7nPju2+L782hri+gHdxMBNQRS/CpdPTyfeD3OBnq7dys03SU
EgtbXvCoSMI0FG1h1b5rXbxW9Lz60X+rhEq6ATT/YqhPv+x+s6FikprLIlWVddvKvOZc9Di9rDtD
Zc+0WOKt3p5saKIn28YgMNo007YOMn1Qy/fF0P+KyTnCLgdaGi4kQP0z5YLyUHhzkASbklG2TFdy
ums1myO6POu4MAcbl2UqY38Iyzu5mMa9L/n1rXnbicK8dEwyc/TUJYpXGb5soymZI+IzA6BMIRRu
xzaKKu46F6CpfnH1qmKdp2CjwjoJUUg5s2yPeZkxHWvXqGxLVUWq0uNHh+NlJ2QK3WCQ17Izj1De
/7BVZe5mizCJGE8DxBzCeKpSqk/rcte2DO9ay99ejEcCSQMGeo1opvjx+hD7wCg1dbD+GCzqoNr8
s+jyK/n5xV25+9NRtq+p5Vw6/z/XtT8asz87Zpb0ywOhQVLmFEO8sMwvRTEyFUxpnrxmNmf8IWrI
P5SnfgYElYS65b538j9zOvoXsQTTORip+dlZ59zhxHqmlutGjKy/llTYo37ezsPYj0yosgZtWLMR
2/78mducLp0z3pUo71FePIq1OQ9N9knts0Ek9x2qhgIYNGrG5rsIxOrV7Eip+9yyTrK3b/pM5Hs9
ZO+c5ZZJ2w8AQuHz9gg4OZuKU6fZ1Qi3jzo0Af3P7WFlsEXBtYo1vbTYF23Hc2aL84bqFbUzUBPU
LI/WTF67BF8c93ep8zsPqK4Zqyba09t4t/jQnkW1/GYi1PgqOSJWYfwrHeNo2V53YkflRMqjTkx6
FbRadPV3TpvKOE/WGrgH1mMKCtlb5vcJc2EVHW3U4gTyjo5I099aI1y5VwIn48j0l5BZNr//GmwM
7gatKbqczpO0pzfU0nzRgJZpIvikb1YrCFaMicmeNqRAO6ExKFlgNzp9v/ak6HVHBEG6X75S3/81
KqM9GmyVdoDrk6pskWaT/iILjMqcNU1pmu7OmbxPSuNeYrfWv6EKnz3GBy0FHC6T1RhT1Ox2TtrU
hy79m08LGY9uEmPpB8qP5cdq5UEsqhrly5X5cTM2sU+WA+8snqks8pFnGbS4pqr91cR/pg3jzE+t
jkhWMSO3mnR+TLE3GFnHHIOTzvUuFR71JiO5QolWsaJTXyY+omnVsW/m0KZNREr8q2z34uaszJfb
dWZ3y0WbvXpYvOWZVZmddMaDL/SHH+Z+pPwx/A/S58H0uPBSEiF64j9ZbUFZn9ffohwiEy/Gjxng
LOkHFtZWUGhG9Rj02bPZkXK3jvJpSmLI8tL9FDTFbk2LI+xhrMm1kndubheH0B7f56H349VTd/Q4
UasvtEmcCbBJSkBNdeZvUzEMp7lbt5slKkM4m1vFJ6UuamOeLCHj0WjTuksGA5dDg7vd8+TK2VO/
GEv5aroOn89w77gMSKTt18jzGQ/d+BqgJdhJpTe2Tbevzgr/ouX5ssPhLz3GbWcEdhtbalEJF4wX
43160Zt9BfJvid6nTOoWR8FU9VXPZRVt2Yg3SYXibSFY3zmDPFvQ8RIV0NQoDKd7hgHvJu3YHOt8
JHWSiP+UTV08RWsQGVZX/ZcvvRu3lfnRTsaYoBMQgNPrOnY3htM6hwvKt1X7rCWJUwbOm1xy7T/I
Ap9TKFIHbKeMePpLyam0imOQGn2c+1Mbm8Iqj56e3t3GGO7NNE93W2Axiuoq9IJLubxUoivfcXRS
GBZyeAl8SnFSZvMdnT9vZyyB9+LryX9qG/3ZSbESfwQWwAPZbI9LM6IW4NJ8qY3cfOUmcJ79DA9w
iJoIl+oC8acHn21rQhRP+n/MbeoOfj0oPmvO8tScneeuVTNca0JVYOXYy9n00deWK/CKmpdpwmFt
Xp21ETvXLZ6bAOWiAZA2IitRyWbp8Gn2tuBid4qTBBJVlIv8m1VWdagJkmHUz6AMLNpYTCDYBzoL
+Js7jL5bV7/iZkVAaDnTU9W7mNgXVUahhtcnG4rfSICN0RjuJkKDi9f6OTof7I+NkZZJaWk0Rujk
j9vc7DeLp3eVhbHzeif7w4mNtlIPX5jHXbxHOGxYDzNAiLuNvTO9rLtYZStOxmLbO7RHawyI4VLV
9hDDyw7vqyy0qQSmmqUTVudepSXU1ba3HD4JVEq/XJ+w9DAFUJos3DlWAaXRLbgoU5h5VeE8MJiw
PMnOuE3fmP+cke8LYYXzKhxVJa4x0njs9ZYstfHRLfQG5rHqySZo0s9h+uJ7grLdxMHZxrweTscr
WKwJ9QXjDWoGhaWFHWceIDzX/uAilLZ1d7QmagZUFz03yYNguyySD3Fa3f6UpTNPMmMymZ1g+LoJ
o0T+qsphPTeu0SbV7M6Ps38rOYjZx+tcKQIp7JGzhoy5rUOIX2t+pboAaJs2uuA8T/UR71J4v2xB
drVHnCnpUjFPMM/9Yco7/KBIqfEeuHCyWidP75ZxKU7ekjvfXS62ZIP4fs3ROPd4ZulkYTzgUnCl
PIw5qUhJj+1A19fhO2trcclFmlOGTQPEL179XzoI0EBTbREgMkdiMyG+melf/FTlyQtd+zR2w3aa
bS2u4KSx4EivqH9mXqsH/uVWxLIzt3dvGqE3VSMCM28wn/1mrL5EaTtnzOpkpzJtP0QwO39pknnM
wCAXLujkxYx3cVdQMRVJvq3yjspnFi9ZZt+roA8j1zFrKsgexdScDdirrRaUWhqna5v7rM+Vw3Dq
dUU5b52CA11o56OvTetx4ks52aMaLz3RzWtJJP8cdkX/XzbZK15A6OOJWZvjrdnGPL7FiEs+Mjpj
zZ2RbIaWjwtFs3/CkPXB2ii3osJr5ilGCU/hu0pDlTRFWYGL6Qwq+SMi4BwN0x3j1di+NGMJkYWU
+LxNZXGP1nH7z9nUyDvSQ/OcWv3dmx35RaPCY7manIw4PA7Q1sUvTz2ahwwNBfOLwfM2jUOM5v7G
8ocPtVKPdt3PDJn1Xd8Hal9OGym+1YDbjejQCta0mnGRh9WX/A6z9IYEoV1/nZ1FPo4qs67+kBlJ
nfvNrkDKiryWlh3F0ODQ8Xcym+P4zL91S/CthVcfrYHCda71DTeAcdugQG3bX5634JQKVLP+phWz
oXQLaZZmKvueDH8+mabjv/pdVQwgZsSc2Paw0K/h4KUhTY2PaoBnIrQSIWXAJuj+FTy5VqGG+8Ln
y2QsTgTfLr3WJ5qi6tvOvflfE05BVBQpBTY7cB/H3ueg75bs3+KJ8jkfaz/xtUPbL03nMw5RP8b+
QCfHcop9LQhzM677ayUGNnDW+VJ5Tn+qPMHoxFJ63cfWcPmE1V+Z+dlwq9xUR8Pu5njuevCsoUiP
JRrTmSl3NN5rQ1XJYG+gmQM23QN5T1/svWy5OTG18ZSY6UsVFu3b1q9YCDOqGs2uHmrvR2QzpSWD
n444oTqHNudwgTR7b1uldUXEasbY90ZGzxjjSal2f5tGmN23/kSbqcQxSNvXf9COAHHS9Rj3+q7H
lbnlnIlyc39xGEyst1FnKQo0n2GA+HW2iNGyORvLqKVr8tgwlrfXgy1fhqFlRCA3GBZA2EGFTnHU
3wa39wMSpb0z8esYOmtOLfuqiQxce2eUHam63zgXFaTyuyhpQpqy+sgaZURoeNAWAgVz86SzVPfl
Z17zMfOZ7Hx34XZgvxiwGiNA68RYTZQbqjx0cvieSwR7g+i/8sBfDuxOD49lNw/osUP7aEOuvK+E
57z75TgcRb7WdOEcSlNLS6Q/uCv5TW/tzQahnj9VTHq41RzXW8u0Gr4lfhWC2a5Zv2z3/+7ZOd3T
xQlInQN/5xfYC1RhlUzj0y/eEDbsw8CgXzyH492wlR4NE3pDWQqC2ZqdMepo3PyHD36iFI05SjP4
E+UVOy0b5pKDky4UusysvMt8F+vz6DjZwXYED2Wu3MQbwnc3D3gTuJ+rT+n0/UOzBD/eaPZXe844
FIabSB6p5Rtn/rSTHjXP8dUEAvUi1pZSQd84p1RjaxDSLy8rNbKrsumaj2oyYgo9/+raqwFRjfV1
nouO8LaAyTnP48vMfCZ9dXd+d5e0oMFp0t8AEc5CckmhxlHNcLfZ5ZpYKfJSeEbl3qvA8NmQqR5c
0WP/MP0T3q8lIWOrj0s9mJ9lkE7nVc60k31ml/BVmG9FbzDJWbbPhGMtFmzs6lkqjYfZHXDb+oGf
MKFmkfhVJW1GhmHzdMwjgJbk1dnAn18w0omx5Etn88ZAkOfwWvRq58um2Y1BT77WtuE9Q//FfvSJ
pg2623HqVf/JoA0OU0jRSkqzPjpIio5cxsPF4xpq6LTN9mVqZqyymMafc3vFWNos6cEx0j9pOtqH
RZbGdZHa/k67nv/Zjeu19Cf3JFnTPqBrl6cS692hbabsuVyoC0TT7Br3eTfNsZic6WfEMtnwt4mX
EJcqvOFpY75G5u3BTzfa+P30EziaIWKy/Ud0IWtLZzmwrm7mF/Hq0pHqHEucBcM+ONQH3X+XTbrw
FWryCFy/P6W21AV/lvcIp5PB/NL4g6G9uo4dbUlb2PWuSyk4Gf40Is5x5gNVv/V+KwydZLVS8biN
2x8nk34ia9+JHbEOL4jH+9durvv93DviBJLTTmbuhs98Vnsm3pDaNxOlExmLnCkLw9TPFNIpgw+O
iDDOdQ/pYpW73PbsLKKhzc9umj4ea8lxaNn4pOlD0q/biSmf9i2+LsaITjTCkzlYJeqjQZ0Rk/Np
zeb0OlVrtzOmNX/NN4bG/MzWPwE1KopuW3/u1tbd+Su2LooadCCIIZrIXcQ7/+lwdrlzEbjaP5Ip
Sj7PcTp4aV59b3Dx3mZRjnsOhvTa60leFOOfACeccOdtrD2sVjl+W8xVfBliCDzenCFN6sl81/xV
Bz5d8ZxmTf8SekEno7bX+a5rti5JFwTAi9HtVtw0F2sCNWaP9vrCouQKQ044ib9W6qm3WkahypaZ
eLsLiocsDNwjODRi797SZwYXluftJisulnVMJrsL7waaUh+kymSYEs/Lj7Gg947TljyoLXxK29oe
r4U1rQ9k0G++U68HYKpYxq1Md9fMmt/ajbzW7rYunpzge8pd+9LDw76Jj6OVxmNJK5KpSLYNn2Ho
fLlF8xOkWUEpIKe+CqyBsoXXzv9Me6P1U+JO5VBVY0KuikRYkmNA6zP/2n7qHOrGLU6iDVtW22gZ
ppGdZQ7m3MHGBlfX/OOqaozj6mblMXA8H7Wo+jLmlRnQDUbd0Qtz7Kr5ylxUwKaj36LF61Wr6L+6
T07p5Y9W2tDh8vP+aR225TX3gdS1dOtYuaNj/j/Kzmw3bmTL2q/S6HseBBmMIAl090UyJ6Vkzdbg
G8KDxHkmg8PT95dVhfOX1YXyX8AZYFgWcyAjduy91reSMp8OeWZ9KWY/C1FiqaNqGJ3kZ3bkAWpi
fFn4hBszFJVbGbM4AB017TX65c+LRWB55zbFRQU3MzTESJJAr14V0pXLtDTyRfnIUbLEJPtgjp50
MX9Lgfdt87J0dwgiMAPW3FJdJKP7OvePQl1PJEYnOm2+WLpMr1u/q+5Vp9ko/W6LeMVeUwvfYLLC
qEf1HjO72OjCulmLhmhzV35rWJBDdvf3jCzIQR3i9k7Ifrh2SES91rgT11HHu4isrJ0fJ8EnUSzf
iMiutnZjaPb2mc/eNVbstvTtitLjiFOV0v8etJDYCCNHTZWshFAuUvT7OW3h8tGn2A0KEWgfoMbD
afViyBEMqf6B7ojIs7aIfvUDWfXdDRGYyW2LAuKVzKb13Vnq6tERCDG8YbTvEXbkLERjRb/d8jZW
bLJnZfXYPtH9kV2JyHGL6B6VpuUco9FqTlbACZDcbae4G4oZLRE925axX+S13wIHfyxynWbXIMI6
2oxg0WmnwLLJVUIeXNghOli2j6l2DwveVEZcVnOb0Jq7mAMnPS4kPDLcsfsruOCUlAQSRP1UXhbF
5BBKOEaM3eN4ehgR3h0Qe7FjTUVElvRiHltRF1uq+uXYRFkc2vTar5JUxCGyCTo+hgOOZp6y+Q1S
G1m0JeIgD2jRym/+ENFo82yLNmK+WsHNNFOIT3EWHALEdj9aZqwcx1eETo7Jd71Jq6dWuzX6w45e
SDgSIbdVunUOuAiEf5n4OeO7grPFp3zpCYDAcJmittHqLvUG9koYDwOnifeeNv716GYpIava+O9e
5SNRG9HtRExED1G56muBE4d6Kq0epnMGPX45upJDtnwLUKaeags7YZPTPjQKO06UmeyzQThFQ8pM
l0PXIISIglrvyUicNjbhQLwRFMDWEnSfepSrtOIz5AZx4d17okRSYhlnk82o+ahUxKFx2heaj0Sy
1YTdrjES8jUxP2CKlN8CMQ/XnMGjzyV9rUPQrvWpXvOZ/SzlUNJwg3apXo6ciJzQlmV3CsYq3Y4c
jJ7WdCW+oTcD+5ANTDPRJL/XeX8y3YQZwMvQcsyOMgef6NbrKqqCr8bQ1et0H+28cu6OSU41U5t6
JryCCcdpnYxzxLJhKF419UzAES1Z0FDOebxmtIf99rVT7rqbWQs3OkvnKy/FqEhFpJOjonwgMIHp
prTJIiWYbXgbHGtOQ7ev6xfa1eX93CP7qFPSIVvwRztPMutdbZK/hmqcruYRMSVQUTwzJWeSc6wX
M7BC33t28pCINjqIKmMeV9qvCGnGLMzZDH3ZRUcUs/WhmiL7Ymg8FFxuLLNNHWv3QRIfd7WgmOPe
7/Kw5Tmit0M24EREHw4rTSffIhp4AiH8zEOeXUcu4lMOyeXTEEAc2DiTXujf+H2yC0Y53ZA8H3+J
+fsw8w2n4ozNs24iMB5LOp7skmDNHkTwrglikmwnzvmFoqsRQ2aDaMWaS7/+QSFt38LPZI4Yp+23
nsgMzgPZdIwRboe2tYyXxibJrk2n/KIK/H6frsH87qmIZyFgBz2w/TRhzVbOcHUiTcPqDZ6UPlvj
HXYc1uU+LWjVxMszqYReSH/4+yrGcWckykoh4yUJ4bZbR1e3X4igZ2yJwGiHcIdIBEQpEx4R8jfo
k2Lx8Nr5x6TWZhPnjD9HzyTbbEqTQ8sTeC2yFbfRKIYXRsbFrs5xhK4cVi/E4utT0fgZSoKo+pLn
xauxBY3OhDXE9TB1RPXyaln1ijXGVWjDeyts0PPe5zgYsNAXPMqL8lSOeoSwGh2PPA4uoYK/2Rz/
UXjaY13yn495aATY/Dtu7X8Ob/X11/Kt//hD5+v8+6cIZfvjutuvw9ef/rCr6EItd0SVLPdv/VgM
//NfvwfknH/y//cv/+Ptt9/yuDRv//2fCJir4fzb4rSufo4/w/v472Sm8+//49+d38B//+fl1/Vr
nvTD1//7j37PTPO9f0lbaccXykbQ45+9sr9nprn6X26AMtNzte9o2ztbx//ITFPqXwx6Bf/IVVqR
nshr+CMzzRX/UtrXNEHQhWsI3e4/yUz72Yjs2SrwHRKXhE/3UbrC+eDzrBK6+GRpksiHb4LZ3hzl
b3aD/IOGoAVflNTLazed0n8G6f7juucX72lpk1n7wQOaJrQKp0is+14zhxLg3Pac3ZqjMxX6F/TI
86/6f2bD3y+F8NNxXN93fcBkP/sZyzXJ1nHAAWOwDp0KOT4FnGb2zrqaTeVYt3/69m9//71/jl/6
2RH9x9VsjdTdl47ksj9fbWrxcmXDvOw5SqHl92xGkYJmI4ID+HHTNIWsUXZY6vrh7y/8F29Ta2UL
GmXEOtvqg809nejVYvHhm/TxHSa9Fu+jLpcdEd72DhtM/QvX8V9dL9DE0/lC0r/7yD0g31bDyhvX
fZkUZyJUhqVuG3erudOUe8GettLwKw//z5bU84cbcL+6yuGG5cH5yNvp9aAzHzHSnsxskiIhqdAL
tP3D33+SH6+imWMSOezQELJ5Nn6z/f7JAGt1Lv3Bzpv2xOfiSG2G5Nhm2a+wF+fv48+3JVfxcD2g
I3A1EtrfcAV/ugoYaKuqNJ0jzlIg5GVB/mfWMGTZ4AwVv6BB/dXFZOC5bAl2oP7PXTkkNudXHc97
ETXpQSfz59hhR5Sp8/qPPzvPFa7jO5zFMNF+uAsbgoGrlIJobwXeTd6ojl5dMP/i1vuLL8hDH3Ze
txQPmfvBrs8d7fl+T2RpJN3v0mXMGq+R/4tl468+MuiPfFqsikLLDxeRSUR4Hy70ve1rc2jWlc5P
UF8VcfqriKkzJepPd4JzfmBZMVzuA4///Qhr1M4y0Twsikuxqza/ihD78MulEuedRSifOD+f7/7D
Aj/RSUILVub7hCQNd7OmIurupc7s4Q7uVp8e58FpKGnWiI6foUPVPCFMiOb7v78vPuwz55fhkBjq
av7LEyU+LMIWhzh/pduzH8SUry9gUlp/k6ROX6PAyv3m6FWJ/DKj4NL/7Nb/7cos+zRk+CAY3H1Y
kNW6yKJbx2IfpX5xWGio7pcMq0nHzfX4z98kywa7PJIzxOTn7+JPj7Sb4A2tAoFqP0FLbcV99501
bbwwkbuC9S/H+7z1x1/kkv7VJ3t+pEG6S+mww/180ShzBIPuDodwanOoHL1heDaMqAA1DYg1Z/pg
KMRMLd/+4Ztl/dWBQBjq831SRHy4riPqKhdNCScpHh4s7QErSqrqtS+m9jD1Y31bOYX7/PcX/fDk
S+XYUjhCaZwqtqBi+fmi7uS4XhXY5b5dbP9uGvyp2MoplWbz99f58PD/fh2qLO0GPPmUWj9fJ0kJ
A+/xoODVj6NPKjfubeN46i6J8e///aU+fn+BklrhWPJdPkvu0PM++9NNg9AaFRjypSEcvqS/CAFy
5Ac8sYcA38V9wTbD94XjPPiwJMvRxQMqHfdghkR5O7Gs1ckkuUi3U3H23mXM3hEBdCUHdq/OnHxb
VP4EAowpd7WZbHQmxAtalITSxajmNWQlbOYsDl7cQblWaJIemBh8ayRRxlcx8CyFahpzcuu91sy7
TwVajTiU/jzTv5I9FgVpUrC5cvBC4rjLYzZhMgv7vJOnce169alwVgsXsVPSqnNTyZjW0tOzx3jk
nEHtJPdVHuiXvCchiNGae21ng/qOesj7IYyo7gorG2mg9oP3muYqHuiySMYunLwBpHQrIsAw6WPm
6E3LK9nqoV6OQ1L3SI1jlzDv0rP1Aw9xdD323dpve+WTN5+i0bvr9CrPrT7jEpEiTXyhhl4hi7KH
tN+6NpqfI907xjtWHniPhcFPvJv9dtbYVGM+fs4Is3usfpshe4G1fJO0I16SQhJ7ulR2WWyCMkdo
7cZOe8pY2s/khkENoR7HukEdHTP18Ka4eonTqC+xkIjirvV0Ay8Lu+FlrJAFQxJRa3SMBh3LTeuf
e4odhmqaK5YpxmOuWtqn1Dk1LonJ6x+jHFJzlZJpvg0WoLWbguQfyYRZZ/MRz54v6O0NBJJIRCPU
J2Vx4cUWXZ6WGJR8PxV+8yMq1Xqj0lXggl46yeA6b4pPDf0JecuobgI0iJ8whChWD1djulYzK//E
CGxauqo6Eidh/1hTXffMlJhyzYsjvzh2OjEzTnxO+jH3oLcdTAWqMB6srtnSO0ArjeyBWWWuEHHT
njQTCnBf4lvUySDvTZ53WETQgr8HJmt8kmV9phkJ9eNr5KU1kNM6brLbLhPzZesWgXWQqAR16Ki5
fKXos+Whxnvc78uaPexYxLjdGU4lZbVxdc8rnOXU0QzFG3geNETeoZSDv17QSkfiOawYhetck5zZ
1a0lsPlA7w2zsh2/Mz2yGRPTTK5C1PzOZaOdxNs39pjbYTWO4o6Xk+FaEz0JqFE0SgvHTmujRNAr
areubZqYOXHTnI2cerpZK5sUTEfL5QtCkwafc+zN/Q5Q9tBf5dEyAKdMW2RfFlbCg0DTQBqMrfp6
F2dNWe5lga7qAg3AMGwce+3jO6R7kQv1wQV+ou0l2+VUqZdYAM7O+HrEGQnno4D4FygaIFUvqlNk
L9xy6xggzF7rbLDoSwUTS4pMPOYMqGZpuWM7MBtrDDp7kwx9G5zl+nHEGcKVqgSvi4E+XNwGmecq
hvhb1zEt25ZtoVzsZ0iGwrZAPXuA6zBUj4Fbj/7WNPng79zVRAKPi29P26RD1bFJCg83T7V4a6hk
Mj7buH7U50k13lOaxgJjhsyXH1YwKAersBjci35diBxr/LmGBiLT/jS3nlJ4zmv9GjF4GS5iQI1x
WHu6e8aEXuRbY/XTjzRSlURvU2jADmmuR1auBcm6144Y1b2xiaa9X6zrs0vlf1W1AsejqpzEp7lF
MDfjLBG7+0mU9RBWui0O3bJYyQ6T28IMRFtuvA+aZHyfzGzZIV3B/DpyVNnsVV+sb01b8WOuM6on
kHr2GPp1xS3Q9BI1necNyVcTJPW98VLGxTZilG6DjxutZ66rGsQC+v1lU7m6Q9HaMN49NDphgBlH
gWV2c84wY1Phxgs22sZDu1kbD2ZRz8jtWPozId2EaZuC1q4jijAnJfJimH671fqy3WPUH+qLOB+N
s3VQY9B9RcUygjAsI2fnJG50i6ii+G7yGTHP4vFjrcgYTLdrDgwttdxBsksN6m0U2vKuYqW48xnT
B8EOzoEmL5rWgdnxXRA9my7VOQ67MxhCimnUdE/RoSok9vGgj3Yb5OqwUP8yS60nTNCw+1Bjrwvr
UTkwiJx6hgx5CWfI8WYFFLKoqpemA4RSZCX3uQIws4VRV32yzJB+Y+byg7PChNowEjcQ+oAQpciK
5VqcMR1UGPTa2ntZs/xs64LgSKJ3/eb1tyYLRuKIgYrHoZZPNu8Z3lEq8JrwNl0WC6qfA7jwkd5z
aU4RooGrkXKMhaHejSr4Ch3ppldlsKvK8kdl4frBAYXwzhp+qLFfHyYnf3d8b58I5yhT/6FoxxqG
jnhZEEgnIn9h7Hx0G+dexXUdivacsepn2Scss4RMrZh0/AJSlbNAlbDaqzbplsvlLGquUx6thV0u
9JRVIeYeTi4CeN6Cdwi0U4eFKburDpXykxyGZOtCE1FndgegvWiD3rcOG5OOTFoRiHYeDhCEQP0p
I+F1M1bx3mpW0oS6Mrlh2myuJmhaPSxpFj5iyc7ePqF45pGXtm8AX5ofui/HeZchc3jshGlPpbf4
m77kdBeeT2KHXtsMjVWgvvdrDXokEdxrG4a2zgNYn+HeLSV1bBosjykePRq1DQ2vjDdyGM0kDnZQ
ZTduG69Pbm9/AeXiXUlikG4Y86VxSH8lfYmbmOGTXfnFTcss1KKemkpyOIbB/dHqkgaJXY6ReOyC
PnEzPhAdfJ7MAtIGYcai7vWItTQ3w+fVQo6I7+Rh8AXiuH527okwVKiAo6W90EYyGEkn+Q5bR29j
Ws87QTOdKYHYrjO7UoUqbAyljR1o13Wi+xZRymYwhPpoCf18Rpa2mk7sVE6AWFjxf9ZWRpPzRfaS
eGuHLLWNZnIGeKTnaain/tbXNkwU/CTXFsXPt4y2+fQ0lMskdynxhEwTx7rImKm2yxsOqPm0zOtb
rbxxV0/W8CmiA7A1dameTSzSH0W6qLfe+AM+spzCYkzqp9nW7t3s0w45PyLcbpnQ0wn4UlPBo5HO
ayPMeBFMrngnIfLLDGbgzsHX8rAMy5HyqNjZlm29W4yar+ogas/uvJcExP6zq86mp3Eg2UzE0yaf
YswHEbGz11NeXWR4B0KPcNG7lpHYiiUYNckUByWjZv/dzDicSZhk/DVnzi4fvHXXe1m/bUaL/v04
OctjHrh4ZSsZ76SLaiJF/B0KO0Ek7ir8Rg3+Klsg6Mgnoqp1Oh0Dsd74Ft6MDfoN79SqmqliHGn9
1idLxTZaW0TsNmR6f53QyZmzE3jaUZWKjWZStF+0AXY2iWKbOnI/RQqBsJM68A3KApF5h4wK4zED
A4o53ORqBnG7ljyyNsCkFrXb1ow62OYjMKWw6YXzzXUjHQbJ/BSNOn9oasK1N3ETLKdWIBoOIgH+
YYqqV4mG5HEIUJ34GU7FJZ/1bTZW8hF8aHovMgdnF0d5hAzpYGOjp7q9SVeGKMyIuKlKf8qvXPa0
jdc146lBTHZANjJt9YoOcYZ+BdFm4JFbMlsdLcZaOWq+nW/MEvKek/2MtRfRVN9TrwxManrvzDWp
FvTv5VidRNz3NxSBXajKskfvoDRfXAmig+La6okHL9RthgX0yW36WUJySc80IF0wTGza+TVda3/j
L2ZpdmXBhr5fVye+oZu7YiaQwHM2QWawsDj1wqpBjXea+JbQudiJFVIENjxHi7cfDM3ZTVcVjHqm
1UmgbWkrWhkSTgnnEPASd5miID/i1VDfS7s26WWJ0VFeSFBS7SfwRMOAAwJp0JUsfb2i7BhrKha7
gqPEvdTv/Lam/vBztry0tuxHN7HQevsUtvABYAqHuZuuU+jbYi33a9q6/L5SOct5boezl/cAxiwb
blDp1dSupca3PgXteNHqHula4HfJI+bderxrSXqD5GO9YaRXmLkYHMk+EGE/KmsvZV3yMuLhc0CN
8wagasT1AevjPqaq29Vkm9xMbvY6okxCbZffpNbYhjpNbDZpyjI4SaQihRNKzRFZc4OID1fqiAox
iXGTjBRcmyUO5tc1h+CxFb2sDvO05PuZTbYIl66rOG/i8C9bzq9VallbHOQstJqGB9oKgGSJ/ala
s+fYit1TEkdYI2W20xQ/pyJpvE+egL5vrGp80FYCT8cFbIL7rUyYHALJMXlXIf3W5CkNRZr2t02x
NFfp6OY7Hh7ntis7zP660a2770SMPy3Q/L3b62s1o8OyVHc0FqXdmsWCsXwax7ecqJj84Qrd0J5p
jwjgF+iXU0GmOVr0DirAQXqL/R0xwfKkZJ5wKnE4HSkLoT5ymOVSsj55W/pAzZ5P4IlZg2gRptg+
vhUmHGjxweW4Gwjs0Knjwg04QEKUuaA09A6yazFh1qqODzpLrrrM/+6sgHMGJ/jkVkvpbObCnGFW
wM2OXmo9V0szfIa1Y679yBe3Cc4F1MI5MJh1/qbntrxpbFXedG09/+DOeqLThtEKcXS98RovuYLL
pU9lKw++SMw905ELb0rBKyx1zGeLVE9c2FW8wO6qX/FcnPdNjJF24UtmGLa93kUe7aWNI1dxmcV+
cJQxVgqXRTGsqtJ5pnhIH4diRCDTabrpGzAlcbPLuqiYDkE/x49A2QK4Z4uJsRVEOXcslf0Xdkbk
4dXQbH3WUiqpkgIDv8imsOObWVTRhd/p9mVqWpGEGbziz1aB82gzIdIKmSRGDwivzRWKL0BFgVd6
etfYzPATiZlIm9z6bFcLNK4cWkoamrLsttMoXlz+/FDUupvDqTBfl97+TIfJ3cc5yjSyjDPU68ps
06qz881EHYl5srhKDXaPGvM6tWXtze1GcOBG4V6KR2topzcAhekxLpvnXo0Y6XwrwtMqGhAmgNBg
DVXUHG9N0LGwywQJCM6WuZk/i65D/KiaaE8fuHrFfeY+D3EgiSsC47sjDdv/5s1LhFfi7OrYrIOw
CbEhs3QfG4Fz06tKgcmYNXnrp/UbcMJ009ix9Qmvrl+etImtu7Y4nx0gei2vaIHPsHSKiOsIHIQ5
0Feryl05LepzSp4Kxwqquy/Cj91tVi7Fm0Pq9yfAD8vTpIx4kHZzJiRYuGVqNYAHBExWYJt1anMQ
lo0IfM0qH290hqOzGSR+e7Jb90my4grwKoeR/ujjF2my1do2lYWRJlgTj+KTjwMpSz8sHeAjwm93
ZcK3H5Yp6plMDg6oQbVKB1WpQVRP3uLwNPoxpf5cN/rU955+dpMcXXYyttqwYvtjt+tHofg+47mq
tmb12k/e3MHw4gYppm1QlPDG8KRZmwbPATayeky/jhA/QWKBvrglVQ+SmgRmIiiebDvblnB6zHay
V/E97VnUt8HcaKDsE22UTYGL5jELREER2ghn3AIjQQarJyQnO1aP2N55GEvvpzkrgIj04AJCrzFO
Gfq+Z79b/tkzsfaDjRKz91oNWTRK8M/mhcg21WyynvqO+mvbtm59oKWQn31eZ/5e4XnNe8SceNpG
pizwWtJv+lQzjL3KyHkewyzzWNV9smduA7nm9ha8jn1rmSDDHQUfAE1023GUoJabh6tgjlHT4NVh
Jkavl1Ohk3E4IWvLReKJdwNzbUuEVmcy1r3FHdcXGjbkbfdTP+DhlSM2CzLdDfixRPG5GoXnhA18
PdRgENEUooekcu/Ie82yaU0YfYyVfVYcFUwT3SWCAt4v3CY8WjhpO3eJq4upHO1+tyJNGqkebXVV
I3sN6EN5413MVgX4n0+22bostTP+Qa/IqUELz7ps4UNmO6+DRbPpkrp7LIoeZ6OeLTpVHpadb8am
dQseJuXgQevP0NGWBclxyKSaG5EJNs26yViRYDkhWGxTuhXbXBHFQ4llyi+pHFsW0NmUJpzNqN5l
E6uXNnCxb/VNgCfLLhTicW3VowqlFMsnF7EzKQ29bG+81cNsjpsr/sZv1O+QlSk1I9yYr8oZ/Pde
zutZ1VrNe2nhFw0zjb7tsAR5wsFv6bW7qZg6kkKaOm2zq/VEzzYWNN/wMaEQ3wejJ18WjM7Eo2lL
qKNuq44acbF0tg1AYy0skuMCXKm1h3MTjO4G2IrY7OhsmZuYBGA/tPxgBn8QWFBt267u6VcTQ+Rv
O6oiHnsSyzmq9XbQXlRjG0NuoFa8S1B/ygsN+GoFe5NUBxVhXQnXuW3GjV1buXeL94bgLeLhlwK8
Z81MKmjTsx7LSUD0FVjGv3heqj7znoOH1F9ySixHxkA206DrTvB1eFs+r5GN02ty9xI5dD5fFPng
vog24VQ/cIx9MQNVxm6NtINvdh71g585EIjaGGlFGBHivNzEYM3bsAic8SkVHTw6HQyV+23xEVBc
A3ialk9UvVjRsjJt3mYbEAb6HmTSm0kEvns1NLTIEe0SGgPMidaXu8U+LnqUcrgvFttILlHbzkWZ
rbMr36lSLQD3Is1Uj5U7moEk3Ma5jov0MugR77Nnel4w1TsE0mihsdoyRsRenvOx6nBVXm3Fx7pW
BdYD0xT1Ek7gfepbn8142uCJjDlNNzlHdkdU4LEKhjrIRoM1FzBPMQCA76G2B6+EcG3bdEKCOK7B
Nj0LWWEMB7wWt4c4b40XjsFcRFtGhr0davp6DTYK4ZttnrcjFTeLNe98sIW/6bICPF9P5p4dmvzs
TYF162XRZZlTvu6itojnF9O0NjC8IfczOo8cNbfJ7NGhdizCk3a0cc1YQgtrIO+5rtGHRE6yfh7c
bKL+wGmecvtnlXORwCBJUPGBPL0Urj0Wu7axm/or+8goL528rn8YO25R+/kp57RlIitrS0sYAYPs
UR+Hc0NVe8h174O96XIZP9M76CKwYX5JsVsvAUZFKfCXKc49cAVy5vi0CUzcvuVu31gHwsMqtWvm
UgavJAcwSM1bu6e+gpWFzph3lJx0lY3PWUZ7JLRcBHOUT2OUbi0rG8pLa8FafDJl5EI/9s6nrZs1
KXme/TjyB3pXyn2UqinOHzYG98Eocd+4na43UJExAEdFND87Sze4l5MB43iI7Blzt0sOpWFRS7yT
peTs7VJjPOBpJtD6dszr+J6+b8pynMy9Ze1FEwFUVLEfB9xT41QheawDZ2OQbU4vUWWJ+MpVxh1v
XXoK+UF7kbVA33DRszVQdb8CXkW0za0kNC0zFAI7N86892wabTrO9DYCsaeQIEdvHo12t4b7RJwI
lm69u1ZDmWD7zymxJ1szDRdDBnK6lpVv7ehnp1VYRPFcHhseyQGjZdlUxwkh3ztld+qyxyCDvUsn
UDlf0ioG6hY3tpi36Dqqepdb8wAjvM05zsPM9mTxw4mjYqHQWXAR0Mu0zn7yBJCgZZiEhczPkwd/
pXza+vayLhwkpq4LE9k2yRv6orN3pZb9QxAl0EyBKUNkdPMadktdWw9rDHXqUFfazMBVYq8/QBPB
HtZ685Dh+hOQNXAMZOmFnoZ8C+uAVIzexlW66cUqb0u3cR9wuXmA8EQ5/ghiREyXK5MzkDBYF28b
aSb2XxxDDy6H4a/KSQg4XJI1fpcCle5G5XFj3eOW0veYtQD2LEMfBK+LxOd0Szt1glPstPqEMLZd
LwPXa+KjWThDXo0wv/N9QfJAcJCYCnH/L8BI0NkWma9u2jwtHubYM/a+l4sYKCu75Ck4t4Q4TA/Y
XbJo/EGPjBP42sEhPswdDZJ9xGpZXUfJGHOU504zELBX3JJJtSo37Lm7b9Y+6q6pw0qOyj2ie5wb
lZ8fUrHo6Qr0Njs8WiECfWRqwQSKOcru7Kjl9OlzlOWZbLPoO6XLeFnWbK6b1S/iBd9Vl5j9HLvJ
Q9wG7MxBJagfCbGnS95aLqleK9Xprmrj/HPbZ8hAZ2ftKFJGgTZ1hhlEN8eGYZ6jbfvRwCSHnprg
Yg8VErC03ro6sqpL1tTcueZUzFRE0KodeNBtuVfDXL4L0AgJ8LBAFdyWKKX3nSNMue2Z/doX+ZIV
xV6NTYmjCE92Q5CHSEpzbNaClwocGvfulawyiv5sMN58k1sCoMRck+G099K0rR+q0Qbn1eHeYP6x
RHIM62DqgE86VfxSVv7ZU14ypMYC7tnmsq5KjtnQNSEB5I7KgaTQgydroFfZl2BeG3vbtVXwpQS3
au1EPkD4w7MouP/8RJYFD12UTtexrXG88DQk4nLIB3psqKn1m1qFQsvLn7NtJLoRlMgA2WMjsXGD
8Um88jQszEy3Usj5m1uu2SWDvJwZWp+LS5DEDY/8NLevAngaB2hD35qycEo+24KH8zpImFszH8gX
DCcu0xtsCIne2XQOvW1g9esxHQrNKB902oLNeQ2s3VhCSL3qeCNU19Il/pdiuGtpyiQQizCgy/Kw
IuvNNtli6+Ewm5h8C/rKdP0n0XCC7tkTAZlidP7iTCUTYGYftNnp9tBHYcRpCVgnxfq5TopWnALA
ytPJjTiAXqy+R3UYg6/sdjH+WH/X+6QLnM7zb0SfGe1RCKR0+2bhwe8jsKKA9TmIhtGTO/X2xlQp
ZKNiqt5E76BmTJBzIptuk8xskE3PpFK0GdxUFVMhE08/X0Wcn/FnLyPfmPH9pYbZOLu0UhVF9r5m
dgsNgNarB2jFXSD4Y1CzQhY58UJIR72ygFRrfCoZdX9bghigUh2omoZWP5zrL7ow5S5tbG1/Stkc
mz0K1pValL333sGy54P6pnLbEg1S6YPvySSAHMNizu7fyOm2MITSbYTJWvuVyBHnsRvZjqTA/3bU
qwLDAMK/sNixVlVvhywvB0h8DW4ROyqttxVah3vMeUkXRdU6TxQludoC4sfpM2cq+uzWzpJv+azP
B9I1Z3GAeuKOEMsid9n5ubNER2x57rIt0tkuYdSLmmahb6dJf8y53549pu+4tnuaSDtEHVBUBjIQ
NCJuO8kfUs/D9Em8mAOcMgXh1e3XSavi6zToaLhTrUivgAlGzdUofXptq0RPs2ktJ50vaSCpL1U+
28P2XExGF23jMkJoqSHNHh680g8q64IboC9m2hWO29/7eQbO0GuKBtRW0RCOzryxkUyu9fSY22KZ
DokYlDp1lutHRwt1YHAc24mX+L/Mncly5MCVbL8IMszD5i1yHjkXyeIGxiKLAAKBGREB4Ov7pNSL
bpn1onv1NjKZiarKYmYibvh1P854Q06P6QlTu+ICTTzLWUx7X3aF4EVn3OTvtCTSuElKQ6KYBYlH
CUCqgMQqa3KQXOcgbsh51NGFBH0f7SOVDt1H25W2G64ryG/OVoBHHd6xBAwfU64jkF75wMJeRDcU
zaI6Ui+p8L+yLhMvC+/eBM4GxKd/CUK+s1tngONICeICiSqcGxTdWAnMMkFaqX2hUQKPBEGiEFN/
gAK09WYDfo4BO/rTxT5M3xGHf7SapgpGPM0KzWdGErA51Dh+kvUsWyX2WPWr7uRKC1l8Id4anJYs
9+2P1MkHh2aQQAUzil3qRWu/nbvhNVpcROILBuNp2vgtabvXKK+YRAjlZhPseOISkLBNVHH/ctyi
Mud8ASa+0mDZ1E5FYTcc26lx9WkqueZtI7Xk5hBypukKo43v/k0DHpQbk3slCCAtHXEkhmvIksex
+PKkYUEKJCvAqjyFfXg2DGvfwL1kvyk6yapRdn0QPSqSM8FzNBgD/4P8X75iLVD+1VgkPNYR3MNO
5e1vG6kRgLWYoMH0pjPdAZeKIt06dT14KUb0EOJ2YE791Lvqybh6+s3qL5fb2IcmtBq07pDw7dz/
GcrSsu74Sslfw6TtX3kQmo9oLMj3c/dirNWq/YOZSciV8aKeOH4QVI/aYx7YhH5n2A9ES5tvohZ5
YpWmrM5WhetMP2Ev0mzPexwNR5EF0Fnqib34VXBf5wcbmXJGjY7/wRiG3tAEbF0vSJ0MTthtumLF
l7l6d2eL/2px68N63cdEGeeimHJWEX0HqKiUrgBvxy88vMyRJWJAyLZD9smLqS3AK9a7K2DxaKPe
VGgg8EkyQH2qFHUncVcu3Q4/n1B7qwl8uYVEE793oLqxKNGZM66hZVCjEVquVzNT34oyZpgb0cHO
MsLDXME46AoQCMkF13bobOgpkc6BoTl9R2gYmApKy1m2IYbC7zCoLPalhlQPnSwpqOyyGopdiK3r
c6icbn7I55nB2bJqu3chSgbdfJCkS5cz+JiSXH08Mk5Y5P5YkpLezy6z61Y3ZkBEonqRqY9ib9rm
nCGx3/L52n9KAOjCt/KT+sy7L5K1lWec22Vqxu8CViel9Q4z7Wrq6qVdyyJpK6yjpKDWdYE8uKYz
nHqSRXZQxXhyc/+D71ZVZ7pYmHtrt0ix4iv+38d80YLEfs0ycy1d1d4Tp6c9I8J/SIlTV0pn4whz
CxWZsoNU0cfs8xObBJTJ6UHZ2LEErR5BPWCcVuVbNMxM+b0cSAUOgq3mWvTCvWZQaL4yfmm/8EYE
yyr1S/nj+LhlboRWhDozBbxlEAlmakLqxL3HgosOzcsq9sUIQWKFI2CgTSWwwodJMwFuSKWbD4Uc
AayZyemJ4iIZrBrolxnCuge6KWDdKlceF54HndXh3cju8pWPMb4YIwwhayubugwsAUigFVKW9+L7
fXOrmuEjyaMdhDYR3qZ+8JIRRHwPrpqRRmIaXHVgON5Tbv8NBRNtBkY4S4b7XKtxwh9W8gFzR9nt
itCfv+zADR4jr/R+d4FkXSMsaspWCRrrfblM0MmyrP5E0YyOpVHT/KbhRXyakE6aCA0Ufmcz+pQa
2cretFK6Tzagtfy+bjsL6VDx5dpAjQ2+LL+iPAEyTsGVM6vCr6CaG+uhT7wRxqaDG+rgizSEdStu
lAOvGnYShxQmqEU3jGGzW1wh4yDUDzwaSFlWlpOeVKHK7iMcPBAPNqAq0p1tOZuVaOACr6syHUgw
duPM8nix7Oh+KlOO8WzgNUJfBfOHwQQPwYXFSbRAVhwsvaEqsue76uuuZI5vg2sMOwpWahEx3uEq
Zsjol7H4cfkKa7LJkQeqvwKztMPXFVvHnhAd7/FQIM8QYdcx1IfZPgiu37ANK5StazCxA9KY9hIK
HCL3kguRmN2c5O5DUzn2D5y+MeGBOhPOdbOhuQa+v/AkWKblJ6jK8peFiVmvBKr+N8eZwk1hEWFY
jb4BfTgGoJ6wG4yif1EEDpp8NQSZ9937UnSX5aZA/xSFsIuvLu6g3ldVXhLp9xvIXLJKij+sR0nl
KqOa6dhkTMCrSGrMV3kyzcRT527c0IMurh3mJxCQwm6KX64CnQW1Iw+WfdTmmfuFu0CrbYE+t7zx
J8KcpfqEa07aRKieLEa0XC+mxpbTwEjGr6IAJNXFEgeUTslxJpRYDXDC+HegBWoS3w0gNNB6IFdS
JP0qyLhqrIj8dp67xuGMR23wCfJurR6EyAp9j/0bW5tcrQMb7R6bQhq+tWFaEf+2ydVdrFqyirWh
7m6LCRPGynV7ePmVM1flkb6pfHiJWSNeJ2rEiC+SmIa5PPAgBIopYyYo3bu7McuSZhN7EZYEWu2D
5s53GgmwJii8kcF9QfQAiEkDDBRZHFnQoouOyjg3xQNlZuTpFsUXJS1dSWL16Qes/IUyrCSz+1dt
t417z4BDDEtwkFVfYqEW4lT1Dq/LIk6dF9dZFg0LUKdspjblYtbEyybINHFMq5Stu425sseXqmtE
dsCn19QXK4sJ77FGID690akF3slRI65BJqWYLE0b2hatfElsZzEUTCtSLheZOuOMJInKY2/Hmk74
az2CAw4YIqy6wWMR8o595X4nxlPrLWBoVsNkSkPfz1R/MYroftdPgfjdTYBZdqpdWCNMfD5eKo1T
BCaomhHsoSl92kudSbAAaRJtDV6d6pxYeVFhiDMG8T/0p+xxbkxv3gtKltR1rt1GHbD7yWJbmyXF
aDoVje3u59IO3gW8gp+BD3G1hjebTpusceVtJwncCo8HrkjQwxyHPc8qq5NPLd9EsXYx1Ro6nr0g
uBAgFW98eqd+Dw/O/wsItQAJMYwaa+Y81Ci/kvveMRUwrXb8G0Mo3D6OmrUwvl+SJeaS+VlNWexv
Fo9szDrH/5zbNyYXO3+rajk+Ckhk2Z3vRdBXM52Ob/jYbhRSUbIN9zHaZocUvDeqLKl7PGSxqNSf
QFXk/x2wOCFWijyk7bCjD+9Us/SO6YNi3TQcFre9hfUnYujRI6aUClVi8b2vFNlXbG3h+zbyTs0v
GCUjK7ZpXgN3WNt1GeAglZi62o2wsXjt/EhH72CjcSiICi/ArqMLx0eHDlt9CiTg412YNTSJgyfO
q1PmsBY5kE8GNNRWpeSst0oB2WqCmIY+p0QBJXGaqQkHUm+pfTSSFzjjKmztdb6MQUMMb4Ye27iK
zeWY9SbZpwnuqt+WMzHAcP2Z+4M7V3Z+xptdu5t87kBJ+kNBMpj1EslkzI7wnbwZwZPgN/f0e2WP
sGck2hBQGt734eq7AbZI3mpbnCfXjKANccjylCHmaZ75NpTOi+1Ot/2ktGBHWf1iPaZu24YXx0pt
yrT7pSOGGnOWHTsaop1VyIFOTcsSE4QKzlg2NN+bHFJD/Z6GPXy9hssp+k1XWeVj66ZzwUXOQwJq
3Naq3oZhQabH/p4Nn5ZgSfhQtmkzvPYN/tBL4oqZ7GLSTq1cO41fxN9FD2kQjmCOHu4wjlWo1K7x
STBDqqrrx8E0jnpTGWVCNekP38KWgxt6XLaOX5bD7xBVkRmPnX1MM5vnSpp0FmYcPv3GcaJ3g+kk
ZAZsG9q8XDdt1Quff0g869SWCXXmJWCc6s4nvCCB6kn8QFau5gzPEOqj3iSF1fdHUbZVdpplhJlj
btseiYI1fvzdFHFTvEWOtK0jsAZLPy5kgXGvwKvLnfvF0CCFQWRY1O9mLB332tog/DYwsqJuubnF
MckzwmasgGUplnE+k4fPyvIMJGyo3XudSL3EGOOttAcfzIpk3/oUG90hsvXNhY1lcANY46I5F01O
7YQZGgx7dZXQ6sbJ59J5ZpeAkIYB8nRIDwRlIInLsz0RwgNj19JMJlP2hgVDHEaQHq8ioQbMgiub
S9GXHFtsg7rkYrxKkH7PCRgHJkzN/3BWpMojus2YDDNqK9wAZ0C6h/iW+dM+NQyr7XMiILyOR0HD
UVAf2IO4Vf8Z20XDN7KUmBbnc9w6JAOWQPfqUdu2cpGSgkpG46tGarkBE6tStPNXRftQ7u14tIX2
ePInnXfxzkwjKtlk4eHONh4UE1/utHRzB9dDMQ90flVziA+0bdPkxvnpAuwARP+zjqenyzqQwzjr
QwsTbl7NcNWnJWcNmY+aJp+tAXESPqVpmot+xYYz9oYj/rBgeqC0y+ao0Ly25NkLi9QcevYqCwiB
LkMWlXXVr4wZ4v3YeOIVkjZbYDAd9qOh4vinIBSjVoEwwV+ONe0zkXbxW7TU6Udy6x9YtbiKX4SK
k/1kO0t/qFyr/HD6LnirrYBmqKHONXmYahAN7V2w1VZ6DCYJlnd2CLEUDcCUmuX2/yGGfy2+2IQ2
P+O/h+z/a8b+/923f+vnsf/7d7x+tv/+k/9fxvEJuP3PcfzLZzP89/Q+P/6vIL5jR/8IPTJyXsi6
1vMC4nn/CuITmv6HjWMq4qpND5LtkMH6zyC+6/4jIFEdEyBPHLwWCYmz/wziO94/ElbzpNCif2X7
4/9NEN8J3f8ebrMIDN5IAP6/J/iopK9Nryx57BayKaGXZ4x8rD8/ah/ODzSrBb+AP1nHwljqSgud
D1mmXjp9XBD4p3Uw4fhZmWwWPwEMS+BWVd9d6Q3BSErVSQX/n7H0cWKHA1g394Gps3an27Qf39tZ
Or/ComjYwteY1LFFdjSAZNUka2pwG3k3uX30ZrdUw9ulCKHzS33XiQ4MbMqRgIatbpmlNsH3lTZA
rtZOsjivLbTdnQwWHMmTP4mvlMQRYbq5hWLoGPfHZtdQkukwLNIWNGy2feNVWhX0yglH/7pLhLkS
tWRzmNemfrQo1KPIUbGbSsqyrs4VTLpbE9SIGGCX9XBxRN4fWf5jciuwHG9iwdwRVkgdCP3x2xwb
mvvyOLTgkzCJPRABUM+S+pFXrC7dB7d8CI9Qjs6aMx69YFFvU9w57Dm9ist83MG1QszIxmOXc0Vf
a6sBSiq1S98KjIErtuvmD8ApGvJM2I97H01VEvUZwh3CiE8MiNWqjp3qCaQbd8wA5VouuGAxO4uw
O5RDru6gIOP3xhvFtShrsYMVlcBmZOOeeII6OjIxTrz+qDi3hUbocdC2OS3sMzqGIhavdfuMwpzE
K4dgy0enluqqMmnt87QIP5ijae3KR8HZSlt1LmoLGLf8YFQwaztNWgLhWX3hcgkPirY3bg1hgfF1
SlIa7XKajANdFk+gSlkOxqMTlpy+0y13FTvOTtl62g9GQRhV/kscJVc3h6+DgbDEFzwnDxW01k2W
5AG9BNTmhCYe7HUWduOL1yyY06VJLnhl4wNuBP+1gN+P9XyYPgWZwWvCfPHgmlujIBCu08ggeomH
HkZNHJ9DqqSuHXLP69AL8dVxsrC+bZ104w1ddUG6s74jfB9by/fNjG+sQuf1PAzMmW0lp3lkVw4U
P/4jc273K9XXxX2bV8Ueg8+0abgyaWxMbUpwReEBjOjdCBWn2rxACAZnztvlJhYV5VWP4Wzpgvw4
UizxQ4Fi8h0MU3NUkU8DlaYelDaiCco/28ouecuHC7F9YpaoxMujSDRt2zZLe7nHSIP9PwnY+lSS
IgW4VR/Q7LJ3myTRhfCGfY9SZj2jVXjsecEuZTIAva7a8g2af/eylBFDS14oIGl1BrxsapL6qaeu
7HEB7PRsza39GfNJHrHr2MNG9h2r11Ymp5S97KWqILyZioBd1djhPbHFQJ2pUhgPVTIZwHMsqhdW
Sb8a04abcm4Rmci23S7TpNQQjSWJOIc0YYyTozabYjTR1Z0Hc4VM563rEe/RLe39OMcS43VhkvbT
qaKbIa3xGwYkN+EjNpS4vZHYjvzt/t0offfT0U34Co45xd7pL0/0lFnbgAzZhlqPm1OpoUIoTvIM
HnOJFzJz+ocujfT2tqu62UWD3+w6DL/fuEdGxx1wotxA74zPul1D5j4XmR0/x4Hf7di0QfkrKFIa
2oEi1wlsKAm+GII+zPzz4grzd55EWj2zRY+OXuUtL7Gq4l9YGH91UbRNxHheEIn1QjGV3UftJjeT
xYnP3zJOaMiKXdlK5sBZVjEPu4dxRAYES4zZMrS+aad8SKs5fyZKZcrV4Db5X0PL3LLBZo2Slbr4
HMrIOE/ROGCXrD0mfuOfWw0L2VWjv6ELs9vpjDJxgd3nsXYHfRraKNpjOy/+AmHRDwTW2itCqXuY
HHd+FyM2tCLUbvuCJSchFFdRrCagCdOC0t2YqbO7/JMvnLPexM7TrFrTkYpB4y7X1ADnRwq+62PR
c97izehaMr/L72WKohdFRy5l25gEjsKJAbHLFD8W+2r7BSBTf9QRYHZQw802T+0CICNYzR5A3YNP
vAxTFgABWPkZOLbaTC+2TAtojJn6JHnc7mpOrLsyoxnd7Qa+5AYU2qV2HPvJ6zC+kio5SQ1W0S2a
uwKD3TPyuLOCgdXfe9S37dHg8MlTrbX81K2rLzACePKOqdduO/jatCVb3bWjUbRAYLXWiWJOXmzh
fGKeTY41zMS922r/d87l5Becq+GUST5oLPDs+CUvS/OQg609MtKOmAKVtefJa+/6sbTvKDoFI43t
hUwSKv6tSHkAHMuKca/BYx9UG8yHW/4Ix9h0a2WMizcHaNBWd333jAAYfPlg6jTft8J9qUBob5zO
Qsy+3U4u3qL9q91Vy1/tD1ECODtp7hBsxo3Cp7uxTap/N5Nn7Qm0uB8RHXeEhU3hr+gl8d/5kYrN
WI0euFJlMN83NvnlsgSqgwtFDkDyfH8HGk6eRj9YNwvGd7uXags8qzxQwp4/0Igi/44NKQGWIBGK
OtnCCGMczN618UMOK0Hm+Yk2heTMsoZXLOglMPPSPzi5Y59i07tHz+rls2kn7wrpzj+x2YwIesxU
FftUKe3LZJxp/vZyZ99SalisQ64QTzbR0D+D7ucnz0R8UmehGuzp2nIe8WQEwaot4vxVsMY9Qc9B
GdLpTWEk/7ae/IrHPUuvdoN1OLup+b0nNrJL3ZOV04MuiIWelYgRfKqUlc4kPX4vQ9g/RGLu9CoK
mvQ+qMf8JIZ+/EPr9HKUiiGGe478W/s2t114g2/ZYHx8m35616my3yxBUjwBxih/sK0LghEQmea1
21vqpFwwshADl285Qeg7LwhqjVh3c+SzrE5SzCQkeZzct16zSkRfeYdqt+rtpPrs8bZvI2uGBEQ3
x7HHsnFPi6R1GscyfJyIWGIjqEhE+VncXjoSQQdW4PhYFO4wZ9vQVnl2VJccJdMbyZixJQuW6z0R
Dm+rSy+mitLN/wwtFaIrlp0YwuPKPrfVLH7nnG+sq6vKe81xHewxnDTbJpuzq5RReogkm3A2At51
cpLhOOZ6AFN849omKM5wSEOJRp+GLd/fILA2IEPQyqtczC8qrbvTDDLo4vXO9NTSHM9KDKBaylt+
DvrcvfeGeaLbgH3PzInziFbJszUFhzWjq5PzFaVyTkOwYOeo/d7s2z6Onh16nl6rRJY76nr5UBP0
GUC+xlaxneTEyU07u9ykrU/FEgUu1LripGdyHj5ymerNuJTZaVLMayu31hwjQxMffUIUkMhU9JED
aXhZmnF8Hrg1H7ywHr9oWGVM9CU1x7Ow+IpL73MJOrmLA4pBu9hsF1Re4JY8063OAz0v4AY+++Ng
DjaOu1MOGwGNPvKm3ZhYZGvQJ49YWsx1ggLdrUnL0V3E73/rw1vZkhAZg/WU2+Jb4g19LK00/U3d
RkINsh9fcYFQelIuZXppOA3vLWt00LJS/6EIewzhhSjo3sybFqtS5Mbpc+kCA3AWkoprRkRvn80+
cm63RAEZHasANOh2KtpjKuMyTj9ZsUNnsnFxaEbrsVPpkb5Nc8cWqXloNdR2rhX2Zgo755rg48Ox
RlO55j/TmftD6N5p+L67zmYcw8DueQTWSbRtGgPIEPhgfcAxEFy49936yWqPGGhWZluggsW7VZp8
51FT90BWPYUbKPVhmRWNJCF5zm3I8pWdt+fNrxoK49lKeERw7ZcGt++cbEIhMwIRojl7IpMY01ye
9lJTodsi7L8urdvt8jJotuR7OE9GZlRrm5eOQwOmCe4JBvjruqncA27e6NHuQRau2wK/nBNnxOc9
cLAS4OwHsZ5m7S+F2CZJKK7EBZLd4NBQoCqXuoA0bu4RJ+SxqW3+hGIpmoOOAr7pnaIiqsCcyxPW
mr6DMkzZhLI/XuHvEVsXLv+FBmh7H5OUOdHek/jrxg+vyLuQUZdg+hP0bYop1R1f2tQ+NLnRD4gW
kHdZ/eDBYqm/zcog3PWQCtpNYVXlyTZD+MdD+cEp4oLrDfhyvYyjMN9TfHNV4sJ79KBMrKXwk7+R
Kob9qFT4OuFjvHiAEDcQuusvqmfLpxRT1j2pGN5v25eXsMcEi8tFwnTmyN9VqZP9klY2/tVZkz1y
DuAVNMtwnXQ9/CHq4J/4VgQ/coJkAq1xeeycuPuS+JuIkUDU2NhRmLIksv3oNRksHAIZG15C2Gxn
bqvLAVGcXzGlHPUdPWsEXzKLkj1rGOp77BPcbozF9w8vVr0eliTbUbhqcDQZcAYsjMIvDeb4d+Bl
PSHbMNjqAavKXMXWdXZGfScyij2ApbA4JwxI9ZtPzk2Frs0VTPEFtAEUoKzfRgXuqg9d3PCH1/1E
LVOiAWBQg4c5MYip7BDN8sviAIWhXZeGDsQ2/44DPuAr3rRihWsvQatqcdZ6VjPuZDNWv9jAmqNK
0uRXSr0vtgFBTStdEFjV23gO6bDUOde+MVA/XFsn0PUQ8+79sqi/+dkeuyPOwBUeifScRg4JIydr
7Iu7BLcbIwFLbP249Z0hJJICmR+iYDW+UhQf/8mUJfozKFu8fsE8nenPKXnItMLDaOINNbVUmXnC
voJI1ttWu03qCGkhg5JLICl37/B3O5TtcLdubCv6mX0VXjEwTCd86vF57Kzy1OZQcbkNmQeJy+Cz
A1i6ARC2y9q4P7uhAKrezR3PzRCMxsRTdhMsA5jY1tf3Y1F1B+WG3acbqGhHNBM4CTewWzVbsl2W
Jvjg7/bUKgcngd3ATX8lDXWa4eJHV6x5zHFogLsBPeOeZf04YsxL/HvYIGxse9glS2M7v5a47vcT
i2ioMGp4DoVlXzDyTtjLG9GtrWJKrsbt65Mb4Tf29cqVjP4AbQA88WmR4hhwsV0F/cT3COPiB4F8
HM4L7WEYO7X3kibDcLSzqnyGmkIIIKA4uQ8cvVvYQr16ROt/4N/w/cui/G42QDZAN/EVhVT9YXwc
ifj0eHhYQ1udQ6cSm/hWZkccS17YZgkQB7fPVrIkwdnW1QJUJ4k+J3uJ9Vq1M7I0GaLy7PJS9v5k
q11SJN4rV3/aOorMOkz29MK+YXmO686HUKOoutV1d61L3BNhYBSpRsGG+HZbOupkmfEIEJ9lDNHr
DKfTHZ5tZfifZwIrov8dBRAgtj6uod85CuyqALPy7sqBJFc9BuNqgma9QdGp39WQPlPkyxzUOfO1
Khr2ZGDGOb1xaR/4shGds+pooEJqpJuA7nlr+RNF5a/BLgHbepOT78ZQWY8QWqxr0wztm/ac4a+w
av87L28vutMD4arGTnd2bebtTFZtbRNUQNaGODm3M/j5OjlNDt1iS1MRARH//HeTSm7Pt10U9QiJ
PBCbsq4BlgB/lSEGcRDj9ZzdJvxgC5NiNCACaPKhXFW6r/YNO80dKPnmbuxCuRdCqSsMXHmn0a5p
XTA2YcyUezHCROcPSEqGnXZsd+3DwLITg1IVDzyxQ+ekA69p4Inn1fPoldnvvGzGE3UGesM3on6S
Okq+I2Ic7C9xrl5IybAq7Nu8+BMVpTdhhKfrmqWTy1iQ6uieXaC7LysumByl3ZbO8rfsZgkECyz/
xK45EPZJ+SU0BDV306xTktO57V3amefBwa6Z+2kLwaAz3R5zOybU+DiqCLexO3ndt8orSgMIkRq2
A75RnCImEodlGrKN5YBCxlzVW4SBUzs5VFwIMTlZ01NBNxGqW+HxVqcWcRQBOXPVl2IiDt6QkvAF
syOWOQdiEgoJJ22f9e8RvxcHOUvJjZ2q3EMB9KpwFbcFcDn6csPqBIHB+WmLUr4ZuOfrBtdRvC2y
0hpBT6fD3zBiSbviutpdqXKJHzw1FM6Gpid1TtrSc9+RBrFVhTE01Fm4hn9FGUarDvmWFzjl3p1w
uoF8aFdgeobgeJyLHqb+wvOV+aVL9QOJLD4IvXZePC60u6HW4a8sZTnpsAI6B05ZnYBe5RSv5wyu
LWfKXduRjUoK39IUMxeB3tW4192V3zTmDd4YRnQM9bPEVB0V+7pLAw4t41HYSUMXnjoUN71V4UB+
unTdi5s5EkAK8ZFthfv1sdQse1Vohm+2kwhZIl7wNmMk/cFoGFL67YQvoDnsNXlTda+DhIOeNoQY
eHbo0AvsVGy4R61eDDuevav7/K4yiYRnExb8asokXycz9Z+t4+vHKe8073TT0bLuqnon9ABmpNPT
+DhmSyhXbJ4WnGYJ1u6k6Kc9CzZ701jQUk5scw3oArTLAa4/Wh57cCa/mBOYJEdDcjPls5E50fKc
t8OI26DIMbPVlvUz9E1yb4/K/qExmy5h1x6/qxL9OfWsmSQg5Z8rXg7KjN3GdwQOvSM0gAaf5sBi
mL6f5SOe8vahwsG7ghNofRv03e0A2569tNdOPPSNfMLiGf6mAIDwT5Pmv8nf0y0Mx+BbQKC5erxH
vzuky3nFA55+GepckrVD19A5a1vUw046D8DgblFQVXmnRebqVUSjt+c90Js0JwJgkyXFoAUTCW8B
HNdVNdYIovBsb0dhGxy8HPoPh8T8h0sfckzeyuqBXFv5Rb+lz8MAx8XH4kVcblNQXys6yvydr0BD
zKacfoU+AkpWOOY+CyLyCD6qTOkVPwSYdks4vqhLTBlQk3CtCveedk6ZxQWnEh/uWBTfCQWXR4B8
8ZVaxQxdwOYuUqqugt2e0p0puODegpzibSCpBzWJSxfRPyD8JR+UMnjt+jBA4xnb+tfg6ol6nYjY
6mR1Fdiuyr9ZDYbuOGcdvwqnn8LfPS4LngGptO85KgUhYYiBF8Y0rH+sLc2qjgdvs2TCHCcCgRfl
xPmRG5xbsgR31cx72xH8E/wJGEsIHAeRR27UssEGrVCkJbAJ6rzPViaZ8kBtjLvWd+W7yIPio4+y
5TmiIetZzQTASZI7l7kLLZJrkOBmZUPLE7SbrexkgvhTugV2oxkcksqnnFbGMFIv2C8isFh0NQ+3
wk9H9dD2aTSeT27cj8T1Y8L+wTjCCKCuBOepC9CgglOQttYDhv36kBRl8i0c2d55BQYwxrnmaDLf
22ETAgCTanVCOGjuGiytr05cJs5a+GNyCAZg9lGt5WtbuPWvHL/x/dQunIik7pNdiAEMpV1ZzmeM
ufzgewlNmaSW36mzEdvRFQPZj38G+GqHqKlDqREuQ/Eccipsgsinf6YV6o4rAZ7GTOGRd33AC6YK
uAhRI5HDLbpChag+ZWBTd7AgZ63cXvg7FjrVSYdd88hETLYhL7NLGBfcYIeIUu6FfPET/d0O6rnb
NJBw8MgD9mphIXWhG9xlHok/Gt9sbTZxMtSfzAtk3EdDgepGOjp+kTbJokMcUoi99JaFHVg0zoFI
W2iz5giKbu2NyfA6R5G5sF9kWWENvmQZE2BKex9qg7O/N34j9yWXcHpcHB64x5bnK5Ne62E6ryab
QzxMB70bnZxARS8855NQrXqdkAY23hR551zVzRcWR7VzMc/jVFcV/eBA4EhpB75mvIi8mEglxY1R
vBtji/o3FK+RW+5QmTUedMagHIeU2uBDL5+Tsc9wqDtjyr+zqYHAFIOVfgZTSBlgNy42F7XON8lG
YAVniul59uJxzu4aj7siQBKXn6hL34xH3Q+Nt7aCtnxp/D511r5FS9GYztrmaRPCvegpEQkOOMIA
ZHg1D7AbEpFcZkIuulpP4W1zls5e/KYFAdKtHLp6OrBHTfeNLJPsTMImDd6TMeeh3C4x239hQwsa
biIAPhZraQDHkEIZNLfnEngV+g91UQ4fP2tbi7j6W/Z5Lp7YeTT3Y19J8+WTHSC/bGc1SyAppr/2
1PRyQ3f70G5l2ZueqQKnCXvZnledN070RXG0IWk2IbVvxiKuPFrFsJaXFoW2ZEFN9GRZygbfwlS7
HSOn6bCORBQY9XHWO/uGJQObNRCia8ze/oFfL6tLm0VanQxtdpyAVOKTCpV7Wboi/zLjPPib2mj3
CESuP/WUqD5yZ0JDD3F3rRnTm7c6isVyZrvRPvWtFN8LCZg9Odn+IV4IX1CScmBG6Cnv7bkdrvwU
mqMBV7JDk+A4i9nmAXqYJ3Xntb589+1FjIch9ky1AY7G3oe05H9wd167lWNblv2VQj83E/TmoQpo
HpLHG3nzQkgKid57fn0PRuW9GSFEpHAL9VDdQCKBNArxHG5urr3WnGPCGm5MEjOJDqH494QMNZGN
7Y8TZKL3NNEBpNkMM+mpoXqJCRvUm544EUohEoLia871FZyuWt/mNcAtT/VlTFyKqrzQqFCcLh0n
V6m4hACTwt4Qsbiiy0EDWOs0wqtR6HdqmVgfeQeWvA3G6NiWC+DMMMlFAtxiPAS0J9gREjP96MQs
ewKSbYB/izv+baqOitslVkPkDXlcR7EwOT+nBaYCdCJ9QrMv5UVJq4JosKFQrhkVGzfL/Osy0O7E
mUocBB7zaXwws0g9jbo58+AF+RXtt3hHmLS89kO520VpKG80cwkBpYV5N9GOxRcw1Ts5MZjaGrno
qTpdjzFIqLoUM+FcE8jp2QpyYlybWRltihvDdCttsm6AQyXMcCsaMjlpPlZJdY98ueSYr0BTCISz
JSQKHu58uOe4a7bIAitSQdtGXgmV1t6ZOvAA0KVVu6VHJHkW3QLC7EJlgRrL1rDD/QejLRXTzmPS
NbgoGCe6pIp+58/aVDiJ2GanFCvLXZcRf55yQQwShDHu0UGnAFQicuKcFksLGthBPcolZDZS1CH4
0i1oL2E7KpNjjLCR0NoDdPIHykUpaMydVIUBD1jWpSB/sjEvz505qporS4AvGZenveB+l478GSrx
J8yflIkfBTGf/vE//j8LszD/Vj1zealf3t7Tf9s2IG++/SykWX7yTyGNJP9hiUDgLJQykgR0+p9C
Gkn6Q7JUbVHSGBq0cbjJfwppJOMPtnfeJ5YJVZ/hFBzkfwhptD905A4Ln96SVFSQ/5qQ5meg8j9k
NFzWzyBlwSfZIwFcsdPq+IT3YyX72S5pxVNSoIsdjW2vCI+JkZ9GraMQoN1gyYETKUyKfeQIg1K+
5bgZhVLZ/KBA+nMV/RgJofF9/AB4/+uKPiGyRw2c2QBebheXTLFobxFwx+PVWlm+N0NsWrDfGIll
NBem9mBqMem6asPqngl5ihdrIbChUZ13Ui+9qAjWbEkgB9FoZKJnMyPzSF2+NazWwDJNfOA4x/Qu
ivhaJoL6WlJLNqhM3KVd9IT4gED74nbO4hNAxHsQpwTKjfWwydMm2GS1oBGLXbRuXHGBAEvfNdPf
Bkh5GeNdxKK4DcX0FhvSycgSg3SJcLRppj7C3o7IAZLehlq8l7pRX+ckrE/wpWzOzfxJrX6eASj/
/Req/Jw98dcX+onJL7UQRNpq7HG4poLdk17TSXxmjrKRaw0S5x7F4ZTudBHHHwyQICqfitzAaMAu
hKzb6ZtmXWiDvCYrdUO89zu8PLooz53BKFhg/h4zYQJ6E3hmPmTUuYiUWnliqBDLvbtIRoG69Z2T
qCMGg2pKeVPot+z4+GSN/qqqjC/o9fLPJPJ/ftTPURf62MKoFKx+N/lLM5N6KI+vwDAd+ZI3UJAx
/KqYHELNNx58hfU7GcOTGqWxi9gA9T1wsUGPvagMbmLkJJolv3UEi61RHHECCtJHBXOgzWLPr0KE
Nl1QzV8w1GUe9l8t+2V7+JFojjUWc4kgVrvaDzbTPJCxvItE2bGYlRqKvBZV/9qsvSRY4rMtgox0
8V5PyALNIFaQTFzSHV+lNIax1wAOGVi0dmYhSybi3TKK62Acbv5+QS0Cv19e6rKX/ABfD/MSRpAR
1ruu65j25k4eWG6CnnyCkui0Y7A4C7aFWdymSnwz1xSLYJHEDSpoiE3lIeNRscfa+JeyJ/666Z9Y
8EjSeoJdsnpn0mbuUK9rHU/W+NWNWXZCnuqgyLff/v1//fXHfyLBk04PokuEW6NODHnT6gDxiumi
PrcIu9DbEHpF+KCIrKtWpXXesdpDUPh2Kmc3QdaAihfDs49+oWvorwZpslY0TDqAk57ENLmR5GZT
xMb739+b32zn39WSP9waA3I3oclFvSPz1sERZiHUTVCNaxohYIbxxZYiLVvHr76TZRH/8Gs09r8o
i3A5ScWwlcGaIJnn+wnWvWzamG0coy5P8AfxZk6rv/9k8rL//+p3fnpT+TmyDNQq1W6w5huV/kyc
0CO2VA7tlFsfzFpw2kyjcEcuADzjeBPrmjfSiHOEGiVKF7U4o3qa22kgPsZVF9tN3b9aBX35zJwW
g6uZfXWtv7sNn95hOsYJHRZZuWuH/qmMJmbamC55T0ElNlVqM06Taz1gCCo3HgatcWWq2QNiAAmC
DCQGXi8uqI5HmlrA9YNTiwUR+JvDqGGVhPp+GLGKRfL1gAFkAc/i9EPQ1WTi8Ysve7mRv/qyP70z
ZrOphlBVqt0c4T1M1NxpcoLoFP1WnOUHbYBDK3drRDNkOda0d3W6chgxNOFcWs1if8JApV8hULDn
xZlcAIlojDc22o2/IOcV7KlfPJ/Kby71c6RSngugDdC/oxgRVFK0ZfOA0mKwZwRqJ2uYdexAVCjh
2E12j7SGEUVyDSVMPGukNIAHMAGN92LETAZwayZj7PZbDrZ+prgt6LRNyswKbf+94kt3GEWfLQLn
7SFJYWdFLyIBAVQiEX4DznmOZCD5z4zO0TX1Vsm7Lz6k9LsP+ent4FeA2gtVKndyHK5IcNrrur+D
0fgOYGoDFvyU1I/crj28AE+t272YY+6jy/rFA6//5uGTPm35udnWnczK3CWghlcprnnwjBQ9OkOZ
S0lJYakJHqI8k2jTDbQ51bdyIapEHbFahqXUa5qYtmhOgZNOGo9t9w0RNiJgDTU0stpgpcJfD1Zl
DfgphJDpMPu5KoGDbcZghWHfUcp6T+b6HhNwYINpGpwc36trmZXl5RzkzXJI1hZ0rdSXX2ZZMCnN
iKqusJxSAFJNieLMHDHdgjUihrRGL+NX4nVRy4MHC+sZzBmpD5p/0aZQtZVCOPV5eweN7gGz/xPc
PLKTU0JzA2WDmRK4r157Vag+ffHA/WZH/f6u/WFHNcRmIDGJs604UtA2QXXb9GrloI1DTgSvwx5D
ufWUGsInclJIokNO05FN0eFNnHCsDKpVm6gvkFYoz/HReLSgQtdv212NjYQ5CIXw31/rd4n9LzYH
6dMbsS/aoOqVDri6Gp7q/mj0tDTyi6qk9EvxhKmdttMGQ3ZGA5w2dYG59CKtukf/18EJSRnlKkzb
idvN63MCqzZIj8AvmdDjxzWrTTl+J9zajaFu6llZp2rAZ/V3MGgpcXQHuYabFM8+ZNNMkWnFGfU1
I589TYa1jqVw8iVXkK+gBbD3YrU/ZP23UTa8QJfhXKTu338Pn7Ji/lkZSIs14Yd7xtQpJZKvr3ea
YKlIM6L0NskTGidSHW0lE0wvGFOUvOI4r1DOgsNioxaQsXeSNr/gvQpwWAONj7I8ZWxRGY5SmRna
R9LsFTVUN8iw5q8udnlN/uqmLTvLDxcrTKYEzyBrd3GWaDKwoSnANBVPRx8nDbWyeQ7SCpL48gCK
SkfHkiAKTLzFQdUlwGNYEUGsa2F0MaO4I8eWmQP4q/po9TmD0XwJYJhF4jPLBFpw80U9o/9u41s+
zg+XjZoUTIFmFcjNxNaZ1Y6Qado9aAYjyestephKWLYuKsMBrmUxOD3sJFvvQJxlQXWI5+jaqPxz
2U0bTSrDValRM9O+C12IgthlRV+zIxXmiJLFLVAdI/V0QxZtWY51uzTAa1eJMa4aKXrqrODSLvRm
OZAJoxGSZKPQ5gIS08srpr8Y4yRYwNCvmCW1xPgxjbzWfIq+pWr0m7RwwqTB1Zk+4du7RAOqS2Tw
R56iLaks8ApzN/YNYoGMLizdAC7YStHVBtR9kvAcLVW9mOMW6PUH2E0U1cSwuL3JbZIJV3YN6MXe
F0v7d6vlUwEjVURxcHgFg75IMsqSw0TTQJ2wh8wfV30LETgIsOMbRfc+qkyuWyQSCP1p6Vo5PVkU
SppbFdKD1Gi7ZFau6DejqQ0rTieKdiZ39qBi25lyRfriFfW7U8n3WvWHlYKiPleNuFzQKeYDrBHE
YNwDTRwC5HnhxbD0B1k2HjI5PI9p065TeOCQgEhiIAMG0pwcXQB0vExxdP33X+Lvrkj8lGymsOWC
SFwiGiopOktTLLL99HJ74yv5JiSb6V4DI+fI4IXcEI+VE8X5sEkrYUfIUGis2WA0oGj0jI6oOaI1
bfrgi+fq+4v7F9sB3aOfnisZdFzbAKzaBSED3CXoCcgWOlMlRXxFETVucTbZhqCf24Bj82y1oPR1
TXSNTIKYmo7qOewK0RMGjOidhOyOmN3W/uKb+83bUPxUbqCJxL3ZSXimSfGVZ2k9FIEjCubRADmg
86ibRGhqmgkYILz64nf+5lQrfjpGZnImSnI6DTs/ktZtQtTzwllAjrUPfVytqriGx4cyyHASRHZ+
7N81jb+Wo6migxLoi4n8Yobt/ovL+U0bTNR+vkHcdG2oJAmdVt/fKXGqM/0Cdlgk48VnVkUeCH0U
mF/vGQqFnF1CCYsblVM/g8SZaK1WiN1JCt4KKFqkVsUvuil8EaL3G+8doNqfr411KZagphBXh8Sc
0cMJnn1q5g9pkqwd099mIweVhJJV8aKo3yd0wyBxPotacagjugE9eXWb3uyZx/ZdtKO6HFAa6CjW
pPRa6xV31uMnw+BAl4sTnL/2q3y3362rTy9BPxU0On8mIdlVfwcNGzMuPOWxFUzUdNkTkI9n5u8w
IiZ1p6rti8H+DMAEEbHWoaBAYNRES+pQZygegeQt4GuWf1hF70FOVfvFrV/2h189m8um/MNOppfC
HAqD1u2Is2Z0J8ZHqYIEEon5N6XCT6cUwRmzJtycuTqYanGQiiWhGiuArWZcHjvsLYyLp67yoaJR
nHVoYvDBrb9f3393o/+3jtr/iT5ZjRfd732yx5e3l+Lfbv4PL4D37ynYS2dIWn7mHz1+5Q+dQEnR
0hVJUY0llvBPsyy+Vw34pk6PX1xa/PzMX2ZZTKwibiVRkZagXm73nz1+fLSSiLlVlDgt47+15H/J
LPurGspYuMY/ryci000kS1W/N3rV9S1a+8odlpAhWETGF59h0OA/dLi59m1+SCzlizPN9xnC53W8
/N5PTxsW+6bFeNBjDvVmAg2lG3EoTnlwJyFUIt9lddba+sVPS0dn/2yMcWMUO/LeOvW6ankPYp9M
zZU+vy+KlS7NXWsCUqmfBzITB9XcYMlZm8kTQ3IkD/ulqTiNrz/c38t/XuSPUwjZ/NVWsVz8p4fQ
sLo+i4OQ3SvajuJ7rL2m0TPaDRVNV4xSmVwYRh/ShzGe+jcJ50fgzMNFjCfbGk/WdBk4qxjpSXiK
XvmnRbVYzFA/DpJ8OLbCrspuEEkmVm/XmSfDEl68yKucvs+4K56rjwR/RwyxcovIcpMf8+cG8Z2t
erDkvXpNfo+rOUwo3c4dHTpctnZAxWkHLmlRTrQSVrGTuPlZsF8NO7Mb10/s8BAf5GnVYqr1HzT0
64aMwuFWHk5juImrrS896eUpTe/QBgPnMJS7hO72ILpD+mCNlN0NcOscYB3cRk5x/RkrrhmgC3Gm
dPeMdLnYIQjXIjygdnWNvxLKiY6wteAvT2sgCfunFi8AGVI4PyvlKpnOlLSFvzL0TVrf8gv73G5r
CGKNviJfIablCjcMfkV7X+W7ZNoo2kYqN3q4kWgL9JeqO5sBW/la7LdK/00vJkcW7A4tG4FdS2YX
rZzpOhx8wJmrggPBBhJh+cqk4w6AtJYgDTuSmgn43M5UN7Uc7RpgHBto6YLoaO8F9biM19vJUeuz
tVjIPGlXhNjEAHrRvIieBp2m2GD3L+qb+NYpNjlGOX0w3RztJmaUTdgU/ilwINecaHlFIh1c6W9Y
nMxX+pZP+brhi230rYAI4yZ6HDniV5b0MOi4l4MT5cXU3OIqWeEhIAypogoJVwm3XThGHVTiPc0N
SHkv+jLsXdXrVHP4njjaGNCPbQ4wiuGEmGUoEHJHuZ/5m+UijcgQ5myj6b5DkaAkJ13ftdY9opjK
kz0EdFvFTXfpnbWRd5pneZonuohbiOxQ18lrHn1RRfyyPF6eMLbEH19zoy5lYWta3V64SS/+jmby
JjwrJ+2o7Bg3nvJdfpQu2X+lnlp+2/Kc//BSpWQiEjvht+WH7r461ZfxpniGMLzW3PhUn7Kn6SZ3
66N5Kv6Lv9H4VP4TFQmFGS7mXjqLO3+n38/bah2ek6N+MM/aLj2JB30jP5gn5fbvNy0JzzKf5hdb
rvGprO/J7pNGSev2yhmfIMhb4JfoN6QH6xTtxq2+S29HPEi9nd1PO2lbbXR39pINj8Cu9rod/85D
BrVtdvnBeiPM51Bf2nPpYRm9MLPUUkJPNqgmYaGhlRTgstNOdSj11MGTGSnKeFyQg1OqQAtdLfzs
zEUhhjeiSG35SAu8e0XoMVxFo4NYloiZanJwH8Wu5MJ9NTiPrw6nwrsCwD3Co5q2ZLhqj+VBXgOt
qcZD2+P+QbDnle1aI5gQvyg93r3fHCCQIE/FIDJ9TDmGY7u5Bwc7fYzZau4QS9v6h04iRmijWrwS
j2ivcFmZL9V1dbL2t80acBlNKsidqMaTI8ocGAaYNx9raJAX8rfw0Ah2pAFU2wVbfsEZZyRiEWa/
K9MptTX5dGQwoIbMUsfAfcowVF4zFemqd4vdtyg/rMekeUvLp1a5l/OPQNzWxsaMN+ObfBz2whO+
aw3UOCku6wzMd7DpiCt9F19JFtxGHw05lalTvwWv8xOZeX2MANPOXseLeIXpn01rPybPfbcKMqdG
IqaTbIPcBx6/7acbkUBUn56Ey4JoPgwiY96iE6TNTbCp7jH4WeryHlFW3CRr0+ynPcTg4UG/Fq/F
q3Qb3iqP9NtsUEk8kumx2HQrRJv3rfMN3b6je3B7z9aFb18a2B49i7ZRtepZK7JTsvcixt0qTuol
63yjHWt3ttXV7MlXi914Zbp0Xd3kBNJFXJUHuN8eouCP8LIPHNTbq8jhRtlIv+x4ZWzTx8qFs3uP
JnmxTDq0bFV3OPLS2xqu7+Gz2vERyy3MCnh/LH6HNzfZNQ/TWToFz02ybq2rgB7qdA9fwA5u85CZ
e1rYImaj/FV8t/bVdflUP7EIKv5KXDVe17NTNxsAm6rL8tTcmq7CKvgQPYLDo7t0r4PiN/st9KT2
lgznVXgG82kXd4QX8KP8AXq+wnwhXYvTjYno/Uq8mAOv0mvN9JRrcStc1S/xSbuqHqWr6QwDz2WH
dpWD7FYrZNBOa8fObN/qK5IjroVHw9MOy5cprMKVv3tutxb/N2q2FXNYL/SSI/HQ9hORD153q3vt
OnSnTeU9jau30QW+cEi+xdgZntqX6JKe/Jvusa9XIx+JZv4l2dElXv40+Li7ecc7y4GI19jqC/bE
NgKgwmHHQZreYNF+Jdcod8CM6raq70lPR92G31/h8cSDR3kBjumadTfyDoYBp1LN2ZZNt97r9zxt
6jeMUcWjuKQM7U1sdFSKK4kAG+RvutfclEcdEt60BiCaOcKaoyP+/nUGg9UtEVIkB/oUp+AqEu6L
ZxLkDj0sWYLIMmf4GAjAtrYTC18mb3TdKJ5IbrLijZYHf0lrVskzFM0NhmgvplrSt/SpHpSN6rZb
phTmOm22kDlO87Y7VSeIY/fCfr4MV/2brDG33jQhXm+HJ7KZsMF4MgYk0I9vKMZQDeo2+FQwn3m4
rsgoTLeRuEL9HeE/wEKY7DtcKJ3TjFeasqmb/dxeZKJ/EfJjcm41xsKOPJNjdEKpN69HyR3GXfmQ
3yT7YN8emgTX1b0sPZXGq5U868KD8RjMyVMjGhvsSH5E7hZJqM1tMH2QZpXHbnyXXuG+vW3wjoB8
dVsyeE3gqMtOOWzi44gv9dUKbbR2Ln1LIoZhEoffhMf+luShhz4ts1VRVc+F3BwMBMilDMJQXlJl
uPHoV9+zd/PJuJYv4mU6ZzB3mI1BWvbf2pfgqb3ur4LHCinG0K5FvXflsSK+Axo6NaHsdlW1SduV
Hz0zEtBQgyAOJIWuDVfgK9V6GybAwp3lwF1fA9hbtTfme/sNqiZVc1Svkv7Qndqz+qTfUOR006Mq
6FtCe0Ecylta8EQGsCRIEHmJonPfr4N+a8mEUXvqdfGNcJM+3+iYOW7Me7F/TZpvk7QVHrP79lG9
wmYu9LBGUPFT3NK6t16BzioG+hx7WGKMs9XSS+7v587zc/QitDX5Dqk+wT0a/XgoKYUDPThazTd8
tFoCjtopBziZq0rZhndlSvAuZuH2AdrEETX9PNmMEAU2WW1VRWvdus4kL/f3SnupJK+EjyesORnV
e6pnLEz6Adf8ubrxPVoT4T0Bu12Ny36Vdat88dTSBcfmTqmHgQDHI8JfJyDRqt+jSCQ8bFDdsb+b
M1YY6vcn3m58NP+gOtaV/xZ8C2EGkTFC1vxlyp5Q7trIrtJpJUzbXvWY6APtp8ocgrWIQFKyFTYI
xc7e8ZyEzVqTrmfrSmv3gFTY57in8QeNq+QiH1q4JbZcbsL6RVH2qX/I1FdLtX0OgBqMhx1nO6m+
A4SBbBftwLChFZOOdgbqEJdR4WgS/uH9mL5KCCh0mdezntm5vgqT+4xRsz6SJ33La9OggGk94Tzd
szdeGS2iWlcT9kp30piUXmH8v05etHOJnOc5fYQbXDxEN8VZQY6JWqy9x/hTbBtnvJaeL+xJLh3w
u8gpKrcErKaRThlCYgRWjnGet1PAQNaGrgbB3RzaVaFA6GcYIT2AhdsHkgQ1v1+J24m33hryyAXd
eTptpteguJJvNOCp8M1BP9tDftvdkMWsE97+IB3F2+oi8zKbV9j5OHWMROpN9ng1vCkT24TNoqsi
t0+3GA3rVeexIJO3wtUOMTjOB+PW9JpLiuV2DVDU55jQ2slN+2z6DCg8QV5b5d5Qb+tyH6krC+dZ
5iLQajbxJnOqVxUx7x2AKXPf3eRX6buATu7ICseHtaS7EtH8Gn3EB3DjGCGIvr0LDwB0TsCHBTgc
2koKNnB95m/Vg0VNhpOzXAobWSYfl3wokshtMIy1J15zm03o6eLqf0eTSSKCn/T7yI8Hm4QdW+yU
jW7GV8Ij4YV3MHF4AyQE5jkWsiPxFDdHcAq2v6s5LjXNvTw6JE+X3iD00Adzd8FNiwucQLBV4Umq
Xro0dYcuO8JOcDlOW9IjCTHuWHz8632x3za9flTN/sfpBbznR/H/AkBOo2n0N42xgrD1NHr5uS/G
j/yjL2b9gSEDVLf8z+7Xf/bFTOMPQ1VwmzOmlemA6bRZ/uyLaTS/VEsD5KQzmzENGuB/tsVU6Q/N
FCGK01GzAICqxr/SFpOl7wPrv05LGJ0VhLmKqmu6xlUguP35bOi3Ai5h0ciOoRoCLjbUlkUJVIzA
mUpMoC81RJtHqCTLKhvwisgWa20m1KtgNzZlobyLCW8R3/VQMs0zmFfSdzt9Gl5lJoLGS2L5hbjB
66rqL0nZILksKqUHHww7c96Bqi27CzD8JIceqtZOI9domoQ2ZQRRxeIQgqNvUZWVZS1JF5zLwKew
L+sNABQhuk0bTVnFGhlqt02D8OWit3KeHRhJp9d9i0xwa4QzEN4gT5orMnTUe/D1sQACRIuLB3WO
lSxw8Ps2G+KDNTXGZZFR8mHXMhT0nUOTRUcpqLFw6Mn3HCeLZIsqHXUgTPXYxcHN3KCSD+0BNPs3
mtfmQUaSt2R1KrREsDr1bPXhkLlktqWwWfK8zY8NlnXOLL2GywUTkDglm3mgf7rPgNfMLqiIDPnT
kMjGicj6KNzKtcZcIZBKuflGjxIXRyjEgPKEbkifg7lcaKeRMJwlmDH4hZifRXfkR+JCFDUUVbIJ
ZFMnm2XdgRZbS1m7oLhiWb0dxNaoPDMLoPpAFwJUFzBYWmRYCJXCMWG6HfuDgMpSw9TzHoHfoE7K
1Xx08mQxSyPyI0mF8GCZ4G09MjWTRVEjS1linE9B25FSmtEzVg56P8TAWcdQikS3hF6/tNVIe2R7
jiY99mEP1xCZi5xcG+DWXOlVpuilv1NhkpIlVsnCxkAf4ipDQc3FyuPwngaw4GRjTNTKhbcrdDdZ
ZkJm6UwjoiYnzLKoL5pZBgWssUxdFkvblxqyagUhJkfYIJspsRqzGdpTamZS8lApaq4B7/PJTDRV
XTY3JoMeC2em2pnmN+I9EnU7EEU5aZx8knIRVk1K6kmx5HeeLmQMyXpragf2d7M9zBKuqSeJlaA8
DKVI6dDnddbRaxoXb5WtSJGWu3mfyMqdOnQiRW7TIvmxfINiVuuRYm2xag8McSVoYaz+pBaYMfeZ
BskoD6TxWVVCgCNzOQ7dDYYtXs5TbuKftPTADyDbqKTnDiJ69o3lRzjB8pE+rjtqckTVLeYkwfpd
g1uqx3OBAVOZa0F6rM0ux1+Is5LzrMQnnxwmx6XFLZdTNT6KRo13GcJZYE6ZI+voC3Y6eUfAEtsy
VpFUq5o61gbkPtJTC6QrXQNLC0MUWwFGp0azHqxetCBYAeWOpncjHAvttTXUoWaPYKgjSnaMxTpA
OlUhXXSjuCi1+9KcFSLYhckyEw7TsEqMY4j1R0BiAnSw8EpcJAh/om5J09t1gqFn2LbSMdNu9Dky
x/U4DbXyXCoTpxnFalry3MnU02/9TKo4ikgtAYRtZvXpXQ/wi4iwHOSjmzIIIy1jbv1rXyR2jgx1
vDybyIS+YfuKmhV7iwhDzoiTFnGUVATDugQF4P3VEJvlN4K4TBc7mSog3wiFDPRBjGSvgf1b0QdW
1dtMyE2enpxBOJNDUcNMZTSR8qibxcTGqEGWX3cT0LfHwSKZk2hZqPGAUsrpUScoO1pXYyRWt1Ux
TZSowBEQ6naF+pjhs3SqURq3ahJa9d5PyLxvxoYENvzs8wErNRKpuOLskwND09Z6Qb5kgpRVFCoK
hai/JiaheKyCYD4pBeZxUjOtvZZCwGisoiYfBDfcWcW0xfmf1gIpydGoMxinsA7LknxpZCxPwSy0
T0nDEQBGOpi4Iq0NZTMMwJZFsrE4DvOzQNfMmGKyyXf6INFXKAkWMKXSPxOLZXLozPrg3pwMlF9N
yuCBYNgKWP6cXA2MC9/Jkp8ffYl8U3BASJY9IBujtu3megyI3YL7c24quYTAGBKxZk/TIDJG72rt
qMZh8Zpg7X9MRrzzdLqq4Ej+UTLdyITKH5EBwVlsq6ncTjkeQCAbqoh+qOkI6VuhtjTxP0HaowVd
+oJ+9AURE6DeRt1NIVky1J2hEfmjNOV6UqrQ82VoDx1JB/QlwPADn4bwA/ucCKiLOKOlSjq+kkkw
bnH4SqYNP1tk+YUB5t2YjAz4p7XQ3AUyFC0EyFHcPkzVkNwHGrBll88grnyLYEuUKmp5rEppesry
qdoORlKdATSxLwSDhkxICq9JBxJ2xAEHB4yG7D+A4veVmtf+jar2wn4KZp5IHTPKMdBq4kcrUBHb
wUe8vW6EmMMezmniLCdFeMJ/S3esUy1QSZ2+a9LWPA5DOO3qBJM+HBdoIODBH83W8KGfT1W9B+mJ
jBej3V0/4cnV60k4mpDKV/KgyXtdbW8aWB0sMjmBi4ySi5FLw7SXxBFaUF0tspZxeQ0kRX/ThXIT
xfAbMKskV7XRxDfJEEMkKmO6GwpkJkiddIDgbZiPOIDTJxl7tAvpl7UDYHvnT2XwJM4Np4xuHk7y
mE57f4DdmkHY3KopLxBYntHOhHHHoVVaxm4y0XCikXaFA1qB3lbUG9c6ufAw23UsnGDkdLupO2ZA
Rse+gREkflFjE22jSiSeLWKlwRZbdqzQVLRuwG7EZ3HEy0BMj7kfEMltunyiMQol7C4S0HX6mU/j
0Yitkz6kLMtOll4wurMZYJe8IVNeHOykT6xHGRIWJ5ZAOhlynGyrhOpJbWeFpGDFOsG8NV8CfXpP
cIu4pd8aCBFUFYUelsoykxlJMEy4AgcHYininE3WA22sXhaUcw9K4JRGUHPLPL1UkQojlVKTkx85
oT7FlF1Kfb7rcsPa9AT/7tmMBULnp3DdF6roTVNAHANxlPtYIrkZk15l7q0ijDaj0Ru3jRQQMSw2
+mFUM+NKgJj5ICd+voNQDLTLpw0OC+ii5uSdlZk2ezpMwYdgbknEE0FTrhr6KytRlm6LYj5NI5w0
0vEUJm6ECx51i5K07eZ1LJXE+lXqk9b2byHpd+tAV3zPSON400j0KKqFnJ+IwVvbw8A1a6A4Ea/V
TZzFKfvtJLsN7D/sRNUubSPxULZMEiwlu2BiibaNwUmrjOKToZCDWwlMpGbTL9eNMRQHtcsX9ky4
9HKrKogurAmFYWGkWOna8CVduRRxUp/URfikGlb8rMALvjYysChN0QLv0sPpEPtjybGct8XIZmfC
wMuKMPuWz1J9X6kp40FNtfjyxQsssoBPPDY3pryEH7HTOISTevhMQ4hwnKiTjI5TNg8GMWlW9qzM
yqBDusBmTIqVGl8CEwMqghF4sCU14UHxdW1fzN3k8bIOGFmSSwmBDhiVEIa9SZeotvZKGs7bnFRg
jvj6HXVvfGkbSPZJ36XhRhn9ZQhYqRNBc53sym1fHEH2owOEqJXgikVsgFa5VwgkGn2cq5hLCHTI
IXCFH4Kgt+sZNjyCPCLhb9q4ga6r9YLw0qEr2Ptp051QDRt0s+ey83i/0pol0eotnBicq6aYrQgl
q+5Y1uaqHsG04lOmsYuUx8na0Oc41DAGHg351OjgBeaRhjoen+JYaNRuGuXQGmRL8C6HnAHAHsTw
LGSmhQqnlnVYUpZxHqIqJHraJiKQ/xp2kFRChFVNmUQPPTFoVNiADApdyY8jz1w9yvTFFlET0Ejf
s8jzwOuv0JYRQa05TctIt0o5WNiCrGvPQV/53iAn3R66leiNfS8/wWLpt2KT8+7Q88wJyLH/CBdb
Y6xOYBSm+ojotnVCA+ahrP5f6s5kR25ly7L/UnMm2JgZyak7vfdoPPqICRHq2Pc9vz4XlYUqKSQo
6g0LmXgvL5BXlLvTzI6ds/faXbZ1qmY8GXN10wrDuCtlF+9FmtiHzJ2dFxU2j3kIuxjDuTuvwpQG
9Ozovldp+bmg9DoEVp5udd3NdySZwiPXfHFPlmq4cxkh3xuieumSTOKGoLLv4C3j7e7YcMY8Zj3W
2CvC0Vpx16rvgiBO97IKa9QA5NqPadxcV1Xm8CUN/uTVLgkcULnzg0lUwMYMcLs1JbOp1s/Gl25o
3yo3TE8yiRThDBm2ty5/baGuUBXO+s5NC4YnDuy3wQN3oHutNZfbWPXOGSy6cQqj6K7tjQWuXPg0
xhNeYjM27xPXKR/yCIt9AFHhhe33LYciBQAWlrpQ1DaaQcp4BRhOtehQQdu884JNe53qcKOQ5t5N
RWl7Rcp3XVs0TUflJ7cG9rV11+fZFSxWgT6WyF5tLO+FLWmeW2I6ypaEdr1e7r+wRn6kFoPA2RhD
MNI0GPWJ9lPWN0TBaxzj9kjjmnqYJBY2sFVQyfiUp6m2b2NrxlVHU72ZSoIdLRNUA7kX/vUwQNtY
g+zytw6RZEeDUAoGT3NJWB+5ovaqs2vQa23wrttjeeVgMzjkjRo2Ftzze275wFMoM5bXesi4GjFc
GsPpYsVlcAkKR7vH+i52M6CGU6tj0SM5CFuIxl6KHrx+bLTQfXe7obxEoOFX3FC5IrtzBjt9ktpr
CydwG6dY7Bu9De9L208Y1qTdPSErXxvhBoSGl0lPK6GCIlhEpIHIYMAhUdZ6ckOMBt1ONxjvCJ8k
DMOx4gM51fkjl93+dXIm/dYnZeOUiNLa0GHPbppQxcepoAhJO4u2ABb/HbYrHKxDXtB8HZ8F94Jn
t4jCN8eE7cG02d6wNBndcsRsAtWkR5SQ4lIU3UNhtBejTuA+9PF4cvWxegdjMB85Zrq9oZfiNeoY
oi2BdDdBX4xPJYvluSSKmCtHTVUXhh3ZwLX2hJTY2ESySa+ymG235h79rkIKAmcC6poCGe5t0e8K
QMcniMf0ZnUu2rkTJkfLtoGKgfLPRjAmo9sm2zEzJ/KSUH40VqFeuKGMgBANfGyYQ+pdyz58LDGr
XLVhDWSZmcksTfbOAPQ6JIJiDSDjNCrSMFu/Dg5AS+l2QM31yPXuvDKwfM/NjWu45P4mtOdH/KLV
poUnzi5FOyGq2xs27OH7XCsSs42gzHdRAA7Wgoq1LoULylVI42CP7a1IO2Nnm6J/ikhb2hjlcqgo
dyQXqW02kdNVOx/O0kPhqktstbCF4O4ezIkaGcCJs7YcK2M+Afa4THy4oAYJusXAvV7T9e62tm2y
T+JYMtwfJjdbh0atoDcEVU3cfJoS2W5d24VclixSe2Xo75WOPzWA44MEliauGfdqH9dRvZ9t4uTS
Cl0WJJ38wHnenaDVTJfZtaOLD4ThBF6Zu6dh1RQaoTzy4fNj1pQO0uOyovA0H2TZWBtXB/Fg4Jhu
Cr17cNs8ZZAQaQ/kV2V3ug6ajlRBn8Z7Jd6GZJrXeZlWHv4/7aQJswGfqKtoXzlBcNOAlt0BxftW
z0Z4IhRr2hiytBmANdb3xLYszzfwv8O1VO4xzeoBuANFG/R6PD40Ld3tyFo8ibkZqDY78WI6c/me
zhWzMIdOo0ffptlNRBHc1nXJFJdrEGlQdrJM3yIR7O0ggdhE4/OLTiY00ww844TFKMobAHEqGkjI
q6a6P+oU0euWWB6P9GzsCOGQH1O96Z6zuF7iyAZ128Am3qUGKEQ4Av4TR7LPuFUl77HlI/GaEYsW
6A+p5Yv4pAOa2mNvQBwWgayoHCtnzN0hgKAC5sKIh/McRjqGqkHpO7pZBjqJWTsORnzFHLff5GC1
UD2hDicAMi8RJKUY3BVphoTN8v028wgosQte6aUE22aGZ5YadOzQGbjZbTRGBtO8sENe09STpyz5
XoelcXYGN9pWY8kdupgtZwMZod9FcZW/TDGEQYTFyd6sMZL0cdXeyjGPrqYpZ6WOOXCdfMq3osSg
1fiyf4OXC07HKGymSq0z3YwkwD63EJe2uRkWDyLimriChV5fpej51n4ayZtqsqYdBwiSKRR+3xRZ
N/6qhbPsAbhLXgmvH++a2Pnm2+Z8zsYZf2tIW2ZVgkbb2VngbKN0YrTmRHK1XO+vVM2cF55yv9Vy
2B4q0Jyafs5Q5TBgcmcTW5p2oWdKH8xUw0XGU3QfYkTEMlHInd6K+boNcxWReqHPXqlIPADFR5RO
PbcnzdSdu7Cbx7ObQIZKQRWvBriMSM57MJcaMfPbNuc0JPkDJiX39u1Y9mSBqmJRvcXADxdkfhPb
NQKdOSEtuLI4+UyLWYoCAcL9FIMW3flulyDDfjTAnMButSwNbJcDHbjuQv8C5nHaaG04I2RxlzZn
QpI6Z5KlEROlsf8tvV16EzR01AHOnwg96LUlDLeiq9eWbukeRkW5AQXU3dOGH6t944yIgFi+pNXG
erozA661s5m1BxzuAZejsN6YWQcFZ7L75ovKiHagDO2Md61pwwc1JYIJkzUPj0twMa2owtmpaSSp
zEAOqMslB0TUI1V0pWj++KOEo5JBv0KcMr0PQWpedwP1pjkJKkrNGe+dTk83Gdiv7wVJBd/0yBD8
NWzjDZ2stqya/iKAU517FrHBxR3QkKNC+RQU3NRJiLFusHD1TNTH4KCURnu8EzSMDb3R1omPjS3u
QpiTwM5X4OEuJDgA6OHt5J4qx5WlSIVUvvmWKfDLZUTR0Qd6/tz047iKmo7YtWokwq6azwlqYmDL
sOXbknzgOB72lLbfnag7a3FTrukafXVqclH4wcEF2bVxO8McQhBoVKB7hnkbxomO3GlOIDODZk8U
cdiK9xFob49YaurUkiBGa8F5EiMb+sjhSs1SAuIpjmW0HBSpdjFLxpAUrw+9QnuC9jYItFcIVVRO
pOa8ZnH1LYDhT7PCMahAYvI4hZndTEbJWFjwjVNGVCtBM5NZvdXeaw1M15VbOOl68BNUUVCwtjB4
ufKqhHuVysofbWqkz3Mc7U3Jpqks2uJhR1OnJ3BhrRVRxLU/t2qm/hIvT8V2wcVc7ti270dBP8KC
vOjRTLua24o6UG8IN4P4fYl6DPwJVDneZP2lzoPxqQqt1qt1pZaGOa7bmk5Hrc3RbT2E5TmQ0r9S
jqU2lSHu6KE/Vsx6t6WmPcpJymvfqRjsl7PHeopIWhudW1JiT8DMxmvaNg5vGnfRseuvEsgNX1vB
htjZ5bixYzoKMOS4BgF2OpQBN1JzIqtejEO/aYmqvnOwvr/hDaGwMl0qN7CqhzEZmzerN9FG+6bJ
VVsGhGs0+b2V1Oo0T0lz0Otq2Aoue3t/LjRaKJO5ZWTi3irokydlZzhlw8S+yaW7JN72zZ0uO5Rv
ZTzcFYJFOcyOsQpF0D75MeIPrkIwO5Nlk8X9m2DGGeiuyQxsEnGPJLNFGou4wuO+1yccZGRhDru4
bAC6dmAiyVQWb45Bg7WYkEAMBJWsKiPXvjS0BC7K1mpvIKCQx9BGK/SyuQ2AXO8aIpuuCAEdHgLD
JX8BzBdKWSuiizYpa6vN1c/9PNwHxCHdDiBjNjC76j2BffKBQVSxK2nYHVvLjvatq4YVAzR5yAya
wX6RnAeFC2p06EiLYs6YM2f+uU6H+dj1FJM5H+v77Njo8SCyki5nY4q0I2iHBgyMUdPiu7EI2dfi
Tm21aPAfUX7TqY2JSJqnELWLMdfDg404FJEUxsZTk1otd4meldBPBsqqnwE8vpBXZDVNOgfdgGQo
m+MJ5bShr6mQFaq3uMQQ5Gj1ymRYc8UQjKYLzsfrFHNnsCkjJNRB0bzarVVcOEgCaz06KdxVTpWN
GOkikTtEm7vp7FvdctgcsCHkKz9wY+IGyysCd+nF6d21MJN7n1CGW9n4xomGhG/TOWsJVk2K6Jq+
bri2qy56aMsJuCc5qWxiGhG2llPBDO7orsOhix6ivr3v/DS7KSK3veaDUB81hk+tnY49zntJdzOb
0oJTfyp2fURgkNumxVVfgs9Eb8QNnjnVlYO78xYDj3g3Q42OJy2P8S4WESFBrQONHITbXoNqeWbq
AoLQ6Sw6s274RZu69zzBRA/CIKyfaEzhOHctFd60CmWWNEl4KUuOQuhfsG2SAqhwMsPO4N7kerNO
EFBtkhWY0vxdpcYQX+BCItkIqIT2TmVeoEsPX6ssH8ihcTW6Z/WLa3IZWemyqmi7N1/m0B4OXO8m
mpEUSSBcLgDobtNSFlempNonegjFFUGL3ZrL6jRuTEB3iM54EM2buia+ECbmMCPFzpfAPA4/vywv
DJWzu7gKqP/dRFgPXOyVOOdZoZ6n2PZrSENBnxfrhmPTQFs0ymhtEkbTfs3ajo6KZg7MYMAo2cCu
MUfJl7zqyEADCyeqPQEmJRcsURvNRnaR+RWwrMuQtjWh5oreoC4MffOO2Bqz9rrMHoLtWBhDuR1l
j/LWjSS+QUYZxJKaKSTPYDCtu6at0mLbkHH7WNSc8HQqi8obxym/ZRKXb4tRBUeNMRgO5SqPoKuM
jZo8Qtmdt04AxUNYOPDPGE15YRTF9PJDP3dtgLx01pwj3bHuwpZJf8FwUORpmVmh2KnSe21qwq+2
dC99OdtfJoZDGzMcyI/OnVsol/QhcR6mXrNYnqNMWQOLwJ8wWM3gw3OjsR400ySFfPYZdpRpLbqz
hIr0vcjFcNF7yarvubENB8235aUGKfGCRdzSD11cxpeYCyyaIbKmkTimTgijwC36azH04Qx8Lqzc
h0Q4NV0d4kjkuyU0BFBD5zfNRrgAcNew2N1b9l+ur+lo8SUSXEVnR7UiKa+bsNXoSMF6uyeAk6iB
2BZ6/xi6Ta0d0lYE4ddWEx2XNI23h7DziSsKUYhmH4h4rwTf62yZ/U0/BdGO7HiaN0bf5K8Th9dW
Jdi6p6yVKPUKcm0QBnQRUb34++icav0DTlq55QszT62m1+jDgJKr1PwmBjb0ZUuUNYna3PuqPVAv
eS25KhzGdui+UPIm69mqlylzA7VmSFryhkLkUjKpIcPTLS7mgTyuSsxXRUTIcW2KbK331vTD5SC4
z0y3NkmsaNUjyR/iAk4PP4aaxcM8DM6zXvnFxtUimwy4hEmuT0LgGWQ9TGfm1V8LWUIZJ6CXnauz
ht1UMapl9C5JVm4wbivMBHS9Kjq/MG1pAdn9YH3rmyrb9xXDqWRonkXfsZmCS5FFBfq2yZrqoR1L
qA1pOf6g66l7TbOUV4QFvRbF+B6UTXGKlGEg05QtSkcHCLVPHskqCqh22aF1QC8Um2bc0hKuB3XU
/R5CQs6SHXqq3oy3aE2CbXGZptFc7MTFFUFHvMIaifWwl9vcUwayBZPK4CpiVR4y23hOx9B8A8hq
fImJiNlC1Awfxn5S126Nfq10maVUua+8XkykzMBGe7CTfj4wm7mn7DYRw6f2sEOTwE9MMvgVBFKm
WF0PjwcIirPn7bfvu7zVHxXC1ItTdOoZ6CnHbERSotdpJbjUoEfDEJGKvWaL0q9RzVjYoIr+2Smb
5CEgLPxKN8feQ/ZQXFnKemRHMh+WmKwjeKUIPVnLndVMKpuZoZWT3hq7JkOZdkCwQXt6VrLAWwVM
Y7Dtey3t5HrqST2r9G/jFAzA5CKaDgbd1mOuz6QuWdJlvBgZG1mQbjLTolizdnNUITTiKqZuK93Q
Tw1tUS9xbGff6Co8JCByuXFbldrObF7rkU33KRn8edvaEGQDKI3L5hisnF6Zd1FrFGslaNVMtgWK
YuyxJVDaLIsuSa+rAjGAUmFJCoHF8gqIX2S3tBTzlzC8qo3K3NBY+lJbgaIMhYy7Tp16XAdtz3B3
whtQZLLZs7zMPaNqSfYARXzKi3jTmbNzNzm+u4HATYSTwnpldd1TmKbRj7YYDQdRal9/c/vRXHif
xZcR5+79wBaAnM81HgCh9D/QKYw/Krew95kWm8uI705YXQWc2x/PmskycwPzLjCN29ju5GPk+htO
BdLPTCs9JL6L3BFto2NWKA75O8BEJynphlFU5WkS/YmlWclq4VbexfGEOycdv05J+N7bFk038mLI
DUuTByVUgeWsqW7pW/bDtqwpLvzGOAcOPNaNIEv+5I4jKuJKFNZ26cKuNJsRa8T5ua/NnPiC3m6Y
Bo/MAsaRzB9dWFQgVhGeYKu9OGEYGmskIu0TqBs6zyKRD7wayBErkRA4p2BPBOwYxKPxV+pn+9yh
H6PpJ03wdzMC+AxNJ7AZMrP6zCKasHJJ0SHlzL1yhWvdVlm8I6MPapKlD++89Zo3U6Hdx0WfbFoX
xUk48O86Iam7pFZA9e5a8T4yM9gra2Hw90TOQWTNy/tAS0JQWPPwIOnRH6LGR3Df9lQIVYLjRYLw
wJwW5eZzwSiBMGT3RW98dbR9V5zqohdAS4PwO90P+rEhodfGmkMoZ7hSDDL8VogMa4QfZXN+dsja
whVfHwo4BjbYXJHcjFowN2dUOGoLRXJKtk0E5JV83hguKjY13jLGVc1c3fO2+K9tS7zpKmxD66bu
VEs7T5gM7jUrJMqF4fHenU37YCyJbYkm1F5Tc7wurbg9KxV10VNGwMRRhxXj2U4td0kZNJvGNfGL
tW19BY1d+ruaccsE6V/PjWNiJ6GIKKiHoCKySmCxZGAaC683CTQ4zhXKjS0TEmTgyp7PqRmjdCb9
p4YOPSsreo11utm4BbUxGnZtHhntj8zpsPz5Buqm1TClFXRBYgNbfIKVfLALVHke8bMdPImeS43+
JIC6OheoUIF11gA0c1NnuNsDXsyIJ51pW5GIfCyCUWoPg0VK4lWXoDo6icwiEwsgLn6FOgmz9ks7
mUK7QUuWBhdGuQPc40qI9usk3D5BBhZpWvYya5WPq8JwiHNC2U1fXicXoCYEKHx3S91IfmAs14g2
MhjFsJ7mvaSCPXaymrPVVNLWED3sJaU183Vugq3RHZTXEc3le/ox5HkaSAtPaZ1P1zprfh86TR0e
Jp/AZw9GWUroaRlsjCqztz4IFq+PdNfrQBfet4h/czXQU0SHQ6DCOWZU/oNeUv1mq8l6l5pMbZpn
pkq8PJ7G73Qopm9zORjHFrv1e29YrX0csqJMbwu4BthItD4Wx7GoeOemRprfyigEP1NgTLBRRjGy
8QGBIlXTAEXLYfqhQq5LoxBkjY5TVlsEJvSu3IyMj7B1ONLYtg53oizoyr3kLBk3WVFLjsKOccNd
q/vmD2dU/aE2Eq4/IwnHgKvryadFgRCzIGeLNttFlvPYniAN2apbM5Qg/E9GJfiKNotjkh6AWkfm
S1cZ5DSuRyMZIfSLOqSbRtJO3fUPWqKK9CbrwfUgirMmu6tuIcBPGja5FB4BFxBide1rslLt5Oi4
buKS1DNElNiO03Z3wix1K0ZeqEs0++hEAlr+YeejitvYYVTspmBMn+3abByvLbux8WzbH65paQ+N
xhUqK/HrWHULJz14Y5DQv+bFbMfg4n2UBZZLF2mCc+YzaN4UE8CBZzbHNHmGD0MpqIsm3bvjVC+J
QgW80KF3DfoKuQZvZKWnJKNx57CsoIVcU9T9DZzNOnlAQ2TB54tLv9du/9eiRP6PMAX/b3Ls/+9S
vRWa6H+Ist/Tb1H/vflNlL38K/8jyrZhFUgbXbXO2Mai+/p/YAW2CVoYhQzaEKILaMf+X1G2/V/o
VC3h8h9EcZvK5l/636psTf8v2AaSyG/YdvyLC+r4P9Fl/w4+sQWybMFTcOq6tuO44gMAJZrGKVIg
ajwqDVfdFdRja9RnpJGkWAjsuo5Ohnv+5Qv6i91/ISH8IgQXtmNYKMBpdzvc/k3xwSTsk8eao/Zk
Kl7liWekDA2m3Gw3/36K/dfHCCl1w6bSVj8pf794kQ2/JDhjCHVvScU1bWtj+XswUSN2fsDx0WuR
PCfpvkQamR6reVO564iUkYSZ3QpqV/WI0VSzjyq9LsFDEgXYrlscVRhNKLAE45r1XLLLcq32uCNQ
waYUi8YGjYBzNq5xotvFZuhPi2y3Xin8OyG20XX8nnyz3kEqkOimaRudYAck6ljFv05fqwGNtkc3
VmAdVqYXzSfbPZOxMWsBsw7qLq9MNnZP08Tz1//+tv54D/hN2CzhYEDPENLkjfvVuD3UnOZGz3tQ
mcyi9GTehANJBeTn3CUyjddyDsb1NKvLvx/7t99I2IaLMtFWSlgfHpvmpZyKgMcSBDVuuSVw/3eb
8hPzu/W7UZu3nE9nw51Cd63UYj74/dP1jTmNJIfOKFGId/BgwIl8FzZXg1tgNiM8YVUStqXq9yx/
atJrQ95kxRJit3V4/ScU7OtxVYuDgeaViIHb2n0m2nid6ze2eTRsyt6bqGdkNPuHcXidrEeV0Sbr
X4Pueky+9Pkn6+evH8fRHSX46sxlFf3+ceoptMfMJh0ocNaGukHtAQQj3obBeZh0bH14q+PFuZ2u
ccl5YwF1ariNJf/Im4xI0dl15U2mb8PqlM7vMvqhhYe+El4Kg61uuFOe07rZlMMhqTZh59nxtSs8
aZGzUy/DpIvqEKdxinWHf78NiwPk48bgKFtnL+QlNJwPGwNGDR+Jtpq9FMfCyqrmLQ39kcugDy68
61ktlfjkvTcW/sHHZ7pMzVzJJk0My4fv0pJzxjBfzrTfsM5H72mU+NehFKiVS87QCo1VlHT7gkA+
lNRWuHNm2/v3x15e8g9/BWELpZSURHiKjxtVQYfRrnM1eh1qLKJNzlZTb0gR+DpMrf4/OCEMT8H3
4vZ//tRfUSt/e5Zj063HBMRydz98XKHZnY7iafacCJkTmeg6wHwEVwUyqUHvt//+ZMuf9vGTuYzd
OagMk8v7svx/2YKn0iIkRPIgs7XOZAiivUYZtspMCUEgrZ/IgV/H5Kg7sfPJkv/LxsL5aUPtV5JD
Vn4418ZxrEiKIBSdTgU2e9HGu6lXwSdnzF+ewsHuKtahoRvYpX7/fOjgzFzwGb2wpU/e5RXtfGFN
n7wfHwDQP7cvqduuy1mGi0v/edL98jUmkVXkVsfcGq/AxmHIhG4o3FidgaubljzJizeAElFDjsyb
tXb4ZJP+y9kgMWYJwcYpKFc+4C5md6CviaLI4466jJHfqxZpjD71SMqbaToGMgKMXn/y1L9sBtKg
OjAgM/HUj5UJPTLkaWkwo9wbk11oGnSwXYTrgFgYg9Ok9cvVv9/Wvz6RXdXWTQb+ur5sFb9+zfAY
A9DFsxcXTEYEczZudD6e3RngbqkxaptjN/jkx/3LgvyJrJKLO47/Wf5Svzy09DNsOP04eZlxI2tw
F4GC/dO7xY+J/Op/f8C/PgsF77LuWYwLOOvXZ/liCOFp8ixGGtthirRNMUIOUjGAkUkzPlmCf3sa
T9LJz9BNdpsPX6ffRmmQ8oJ4SffYT+bADLpgKjIxk5zxqf77o/1tJSqJdc1U/C8b6e8fzdKDkWkf
dyYzQuhq4mOCo4KC5d9P+fMjmbplGxZmSEGIlfuBtdUF8xDoBA56OGjFRqZvfZ98mciwFqYVfXIy
/bF3gjeTQrjCkUItuSW/f6KociHKNWhHXcHxh7Vn2HddACgi0Z+mxl3ptTEfGhChjQo/YfwbSz30
277NsxV9Q9MmMpON+8PuGU6YJRkyLAVG9HWuiaSLcWmOyCa9pkDYolcYJEALIMbc9gFdtnpuHpEA
fLY4/liR/D1cXdomwECHyvTDr+qPyIob8jsIWmi/mayOTamL3eQnu8REUhdpTGv+/Qv/9aNTjlII
APfD9frhJ44rZ87GnoRvi9Tu1aLNGSr3ojCB0GKEBmhH5iXqigHofuXQWhY/8t6lS0T41Cd/k+VJ
H34EtOOS2x9pkkq4Hw4XQJyGYdso2FGYdJsoaxdHnHbU4wqlpiNvlg4DXQrL2boEoNBl1Ta97hyl
G15rog8/KTr/OAS4cHJJZEhq6YL9+MMhAHKNGaIRz4iwyoCpSbjsxuuKqKdqqBXmlPCYleGPf38H
4o9l7dIZdk3Bb0/Knr3cq3/dscxAEYIeOZOnGwVm2R89F4QgeCnK76wZ2AVyhYvCx4Uebhq1deen
TF2L5Fpv3tL+qesOpvYWAmXCwIgL5hItQKhhHxADl0HVzXdo2xP5HRk8xAwB3Sa990OcJZvSPBTB
Uzy99iHNyMuQXI3NJ3RM4+f+9/vvS6W7FH54time5Yc3bdaUEeO+4bip90I/atw+bfltcm4z5rt1
81rlyH3VjT89FOnJd7i1PkA2YeqbhVxh5HU9PBkok4PqItAuRO2L6nat/eKUBOfsy2KHbXdyt1W1
Q3eBq7/3ynSNHbDU1sGmUrfBsKnbQ9Fs5bD140NqnXmz8+6iBd/M9Ko3T1b5XuRXMKdeRxjMtLWU
16kLKOEx9KyX8TU1t1373If3aXqNFEZ2Z2gESkItkOHLGL30MwJ9xnL3szhYwG4iwOS45TASbqa7
RdA9r3RCfvQWFdFtSwY2GZDVY0E8I9Og/GH4GuMxie5yn5jaHfnsfuyZjzYzUf02nK8px/ESMRVq
5o1beihFuWZL64Qg3JG4HeEG0WceHm3/vurWjn22+x3li+YcllIUgUFln5AQOiBSX7H2jTgyUEW1
oOQ8SINn6a9Vd6Ob2yyBKbEqcbBpR3xQMf5m4zb0k23UHub+SxZ+GfPNZK+Qc+jzXtRbO4N0AY/D
IO3Ssd51dVUdEqSTuD/7jT+egC4aEsbcYVyk05+c8H9umLxTNmue1pKuc+X9fb04nE5ZTjYnaU4W
szcDjkcdxJtAy8giTCGIs69/cib+bYkq6l/p0NIRzsdkCPTORV2PS43P/7HOeuYdTorf5d87AazO
P7ZDKl+dwszUOZmMj6jeRVNRYVOcvKG/QX6Fn1KZF8tfyBjzV8CIjv5W1g9TdzeKb5b43uB46wFK
YW8z9UPYeJgtcobPWPZ6r3M2GPjaaCPdHYBw2wzXRuMp5yXGL513m75/CS/LpOxOI1ID3Myq2IQX
Li3CXMFGn4EEBUf7Cg55qLbhqb1qpYeRteAPr9buDoHEdXVvQqZK1wqQS+QRxlxcaCkULr7fXXDd
p+eyA6u/dbPVAUxTnq/Sr3374ET3OTCP6ce8DXSYvB5AHBy4LHpa7qupYiwdpWtdPpfzV5xZ0j81
cEB6z5muI3w8DS6el7q+LsO9aaCs9sb+no6AY69apl7jrpu9frgi6njOWSKrsNoK59g0r0xu24s/
PxfpYybGlWCV9cabg3+6zYZja6D8gcaotHd056K8sRraYagR6+q2z45Ft7cZdk7f/v2L/1FrcWek
kU2Pgy1y+e/fX+W2aFO7wq/lkRVVeTLqv8oafJYmxWn2mR//508zDM4Y8BgOd46PB43KRd+gGyKf
Euu+oIs3VKBvbPRYXo5T+N9P+/NGR8uXXpRDaAxacWS8v3+4OmmW7vw0YdNzGLRniOEDC/UwWlI8
Orx5Ch4+bilSwBvjHtWA/OT4Wb69D4cPZTK1rDQcvt+fbZFfrh2xXRZhl/B5x9nlOE8jFGmm23yy
av/yG5KmZ5kKqfzypX444szU7S2BlNDLbLlNZ7IacCHhfDB8gr4I2/7ka/2zRlmeRR8He6ik5/Ch
Yoqrws26HthhXShUVdrR1elwcRGB+ZV7fo5W2naA/v/7x/z4IcmGFTSz6cjTkEdE8XHPLf25ktjh
PCsfXstiwDLqXJnzl6qJPkuG+Xgn4FE8hnBD6gUmd+6HtzQmhDhAoU3H2XC7K06+MkHUoSr3cRnv
mv6xj2pyzKJp+++P+PFYWRr2Dh+Ntr1F6fezaP7lbSHZxTLRlTb4YdgEq4xYJwgWijkW/nB78PRZ
sz955B9LxDE4yFzJRYQKmFv5hyVihTowiN6m5y1LhqdafYXZyLMHgqs7LdnMjPATRn27rqtAB8/G
f/jq8niX249Dy4XCkzvY7ys0SjUU54lbeC6uFzsmZLwrqGjqiTZAO7t3//6C/3yHJNMezk/6SJS5
H89t05IKrTdsO60Iuo2OSNSpGG/H4HI2jHM/y7/74/fkD2SN2BY/pckw6cOHwyrazpSXcAWdsUZ6
A4/QRn/qVbgP1nXZ/UiyIvpkcf5s2Py65Tjm0oOnFUBpDm5Iflgn+Mo0o+j8zCuc2znaMlHd6P7Z
qR/tCvJara30kjoO3VCNJMgFsIZKJzvzDwwr5+EtSbazBtQMjN9b2D8yXGckvI1QE8jy3BVX/OdU
xJvB5SLar2xogPz/uuVtZzzyZ2Dm4A+QmOmpeNNk+Ve1LFsZ/nkuHv/D35LPaTu0ByjDlobyh89J
HhLjaCfJCeyq7/2h1tZVKXCcjWDtpCqtT17UP/YEOiu8NMtww3XpFyy/9S9rcxzKSY0EGSMN4HL2
MxgPaoSWlSZBK+mPmcSCdaNHt30ubv/9Qf/6ZIPHU3JaSxPr9yfPBtK6tqgib4qT7+FoLOEoErJe
H2o7MOxbMoDXaJPM2f3kwX+sluUj06ajj82RLX6G1/3ykTszShqriiNmh/pu0gOsapHNFWhq3XWZ
fdbk/WNE4PDd8r0aYumI0An9sFpSCQpdtvOIrbZZ0sE9gpzVPmvGgxzUdF004zYnn+ea8VVAxmdT
eJjiPlk9PxvWv68e+sBMKekB83dhRPL7l22Vthyzehw9CxFDBkBJ11D4PRo9NaIJj1tEGx294l43
godeY6bJ3DM6CFCBeXrghZ+JWvf1BN3oZkoQRIGuMjH3YThBMMYCye9D5kVESevq1q0OXLe5HWKL
7QwfuQfCk3jrV++MRCBospj4TxahASOipu0AJ2pOn4Zo22LQog5ZWSUPO5NHuQaqBejjk3f+bz+J
XH599hFGh3T4f/82+tj4b/bOZLlxJduy/1JzT3P0wJQAO5Gi+nYCkxQh9H3jAL6+FiOzqp4UryLs
1rgGGZb3ZlqABAH34+fsvbYbFZjTaA6fEm1C/WcV/SHneIBbR/MVYSowDKygjaybqu8w5Fhx/Jef
5Hu1cT7vUEMx2pdQzWCOff0MZBol+IQo0LWRxNcF2NTkgqYcH53JibCfghaNxObPr9zvTz6bsOVa
+q9pLevo12vmLmKonmCuYOmXgGBQ9DApSs3IpFlh/i3sj9ECf92Xh86gAUULF+ECl2WD+no5VQ44
EwU5hPLG+KhusYfLR8gk9rzOohs8CuG85h/FR4mFgyFjG1TDcaQV061I0tCzFUnr8mE5kAVfBloR
FNB1rB/8OUxPg3eFcCZttq4GKLFnwcarZ7ydTdA8QsLXLRqfeyj3OADzdl3qt9X8MgHkJMMdE0jF
pFL4hfQ5rvAnIlAcRJhq02FFsHhXBGkcIJdqLHoCa5K4SGx3y8AZdmefHnh8YyeSbUeDId5gXG+s
bZj6BhAiauEQp8SqvDauluseM2S6Isj4CQovuoAYUrDYaSWJYlvCyMzoR+liBdzSEV5OHgct4qJ+
tZr0O5tAJHuHqTT3TrW1aYl/T/2ekHC5r7tNT4apxCp/AjxJjH3jYbjZ8i/BJgA3WPTt3BMNtDlT
L9Umfe3SKyO6AEibrGDPxkf9ND2rz+Jgv+pbcSx/gkEbM2sdWVdwX9R8rAyiOMdNBmtz/gA7UWcf
SXFTYPcEOXyNeCzSLtCMgRa3pe/9iC+Xv6zQv20N5wfnTPPzJBUrs7GvD47INTRLIeGtspt5DLwa
j7RDq8UgEFCbjPhiAZHnJw4p17Cf7P2f35Lfa8dfl0f1cR49IHE5P9f/ZYNIrGrCSKqRHSvLddWm
K1z4gZrHrcB0yq9lMWEZMechvmVsPxbFPz0ScH2bAT2dGMd0aaF/vb7GF07tNuJRE91FEcc9WtHh
DkMzvYpy+svFfluHKMlpv1jsTfK8HH1bE9wkdnqnw0WXmmTddXN4Sd98Q9wVmpM5f4t6HoZ0bv4W
nKOfD2/fFgeui4THZV90adB//ZJFljQtkvk+KFI0odqon1UVaE3hHppbVu3ikFjGWZmg+Uz1p6v+
V+jVmGg+k8slKCjT1hXp0eD7u4BwyZ8oYN0L6jYdmLw1xps+EXT9kj70+zPr9c/PyO93jRKCh/Nc
3JsS6dPXT4/bSB+FR9rDKJpDaw1YrdBgKmrGocvP1uLqSaV/OXSff4mvd4xr6kCzzgIHy3O/7Vo4
K90ODlxDmdZAqbWmrW0PF2OjHxivCJbV4m8iqN/2CwNlAx1mT9ccnQPqt285hkidzRGhEu2I/iIX
7znMKlcN4qTm5v6f3tHzhAapzfkx1Dz57TlMqmrsnKStAsFetG0kPTJIIawzoNad4Rxf7V1QFpd/
2RJ/v6k8e1JjB9ZdmwbktzOxl5zthWWFfVMfG+xu3RoRjCRFXZ+xyoNZS4di9edv+nv5YfDAnDuR
DKgZCLrnV+O/rC+l1WmwYzKSaKcRJnNP70+NdBrtZQj3pY4quLdzBaGtINhk0BuAQCr2Ry37x8ss
ZNazdopjqmfq389x+JIAEzRGEchMh5eERbTwcmCFSeGHDQEGDY/wZEM1tpabP9+C3x+sr1f+dtdx
yA0OBBqu7ATO5Ibr0Us8bJOWs47Sv9zu3zeTr9f69trUdIUdlrMi6BrxOrsc9ePBQJxIRld/Wvqj
qafNRrMYzv35O5q/va5cl2WVpYBxLzrMr79ykWDRrYeY1hxAVH+YOzyD5OL+pZb97+4kZT1HDDYK
tIrfXtFosdJIxHoZYOk9Z3rYWBYUHLcowS8Y/00C8N88up6J9ocH13B+kXi/fqkUEbe3VLid0yn/
SOzsE7sAvh0tvFTsHFXYrCtq6jh3nD3zwGjHgHL/59v6LcmVDdE4fwSLBdAAPYze8OtHiFpGiGyO
8D/G1zo+N7lLJ2aanpZHXNDwM9oxOVRw8Fa9qb2Zs8AdTXsevldILKmmjvAcXZ9LtOthsGDdptSc
blzUfiwQT8NG/Mc7LB8Y/AsPGkcvbtvXDzwYVmpoiFWDOCV6ewRTGpn1xm6zILfnDZ0qRSITkUp/
vk+/PRgmU1+6QUhkaYRbv1Ki/8si44oQX1SXZsHZPbuBLPgq1EQEtPNkFJn7/3IxEBGwoznJ06P5
+hWr0MUG1sUZHvo2YvfOmDRk2stQA5FjmvpPvxmqRaDTHN5AQf8mAEZNJFUbM4aAp/jeNl25q11v
i7E1KDUoif/8YmcdGLWoce63f/tmYTfg2MQGGtC63GEs2lqhOa4AUhSrKbE//3yx3zYjzDQOvX3q
MfZb83vhN4sJqRnu1gB0JU2nFHJ+47lvZ9ujVjjjvoiV/ZdVSvvbNb9tRgJglzMmdEPcEEUChIVt
VUO3z8pBPg8dXP1lYrhMwEGm2ZOvxe0uinXvIqN090swDwuHM3sS5sEJXUgThvMXNclvlRb3hBE+
fRrGOLb8Lh+bZqzitCPBM9SuIC7HyK/0/r2pQvivwxx4WXzt5qr+yypz/lm/1FpIbsxzS57Lns+w
36vTycbEp+eA33iR9rlY3nHR/631/2u4+X+u4tINMmz4RWeJ//lB/q5xIhAcB6IOiTLL43ojkwq5
bUxnWhbqBldT/Y5d9gZnmrabBQytwdN+dNnwPJvLIY5hKgm11Gf0zRsLb71X8ozA0Yy7jqTlv7wG
XzfRf39SXNgUCbTreMy/ncjg87YqFHFKV9K+NLzi1DchLIwuSvc1Z1zPeImT6JjYZHL++ZX4FdD9
5R7pdM9ppp9B8tg2v3fS4zIyByZBvBNJv0txnRMgOO/aJs83QLP1rUSr3FnofEMtStbzFK8TII3V
vrTa9jVSy+NfPs/XpgZ3gjrRo39y3tZRNFrfNtwpFcqR8J4DkCV2YDSka7iBiJx27XV026Oq2i69
94weRq4KeJN/eV+/vq7/uTxNIxPPBVXyd11jEg4kVaRcfuzQGmArvhegMhchr7HK4WoexfSXK359
Af/XFTmlWYxSjd8OavUEP4+RQorfQo/8uvSmK2JQlsoFYxfPxq4ZYZjgpP/3E/f/LUH/Qzsnvv3f
LUGnn8DJvviBzv//f/uBXPdfPHgMCAwNd8+/W2r/CWmQ/5K2wbBJP//hmudm239CGgz5L9ZwpA9U
ocxROXX8bz+Qbv+LM48hXQZluoFZ6B+Fl/JRvj6egpBUxsEW6savBUAqijnqFVIkB/zGDXGIw1Uc
g4RvPW1ZWy50LakTToFEZiw0lHcMI7Z624ltGjkDviGBskES3hK2RbhL4hnzpaEPn0WR2EFmzdm7
MsiMdDNHy1cRtpKfeZxYa0lUgl+Rbh04UaU2heOxHthmfIfDsjvFmHVXJhUiCFXNqHx9UNOlW4Q4
YvJyWUeLJn9mqvLofMxtuwLG6Ozghmc3niySi2pU8n6hoATvnoTubVa42t72evd5JEJjz5E7f+cM
nr6wIk+Ay0XTQPc1bBg5hXsQiGfkKpIZs9wmJB+vw6vktqK8UBO1MRKJZA+FwLkNi2g+AZJrnhqw
owsWHtZ73zQ18nu03iQPq2mqn7DWp5sG4gTUgyEWL9gAednHNqxPDeHWl7YcYbglBUoo1yFYQUaH
Lsm0U19Y064J1Xw7krr+jHI+ekiyBpmVnhLd03hyToGMG8vrWPX9oSgAdK5y/IvPIQDuiVGi7SKe
MvsjXJH6dbIUtSo0vU9jaMQJocPwI1t6eUw7b+p8oOwuZAMy6VdDNpJcmC7u02RnGtlsi3ExT3WU
rPQhjggodYh1CJrYbJ9CM3I7Grau9lE3c/FR6UW5X/qu/pFZtSFXqeCQvJDKgMxFzkEHcRgkpNmu
27G700q32Br9fR2he6kqYOlNVj1NuUasKYW8bUYwq7OQdM56SG9hdd3UprfXrHto/3aQWsohUUsV
WydDYyMiXNnM+YiEN3ex1p+MMx5vWUQQUa7dVsms7cJUGYxZP6GvadsEvpcPg7PBLTmsy3R5t+du
By91K7SMUbpF73DknK9zGBkH87YrQT80Rb7scLyuYy9aq8R7U2kq/dS9hkVjfaYlxjGHJue0Qjgg
fygdDWnpap91PapHDFjdunFN3pac4YvJf0AIvhn4VXdeHj8pr1BXndFmh9Z1Sad4t3WmmGY7+r3w
to5yMN8SwiT1V0vjY2UYtcJY7LHSbx3hlVhJJ9IiilvNJPcbU8BDNnqrXN4PVNtVEV/Wg2szDuIg
BbK9K3/hfMYbsi/jlVmoa2WQotj2wzbCYKrH5QdkGHRkbrEutPDJLqc9ZyE60Mli+yX8wlXvkrAo
myuzEckFjCb0c9aLm0Q/HC1lqNvalNrWT6gg11kC6aBQzHg1pwe9PyPFMifyhhwwL4HKwUr20bFY
YCd2mcaXVtdODE0BoxV9PGultUxZYP/fwvi5KUKnfWg8QUO8T7JtO6TbTjPCk3UO/oAfUdgAdXoC
QyYHylZORiN4GGvVO0RBAhGiU2OaZdAnxZNEqtYZRbOpBqzrDPrMPbkOd3pTfg75g3IJjePgwCHT
AIJo8H7qOUU9nAlzLZl+XkwZKjAxG3tP64lq4a27d0bdvVaL5AGZftrLnFy4TvhA1Ex5PUyCr+5O
wLoddLsC/y5rLEyiTVzgSkwG465shF+1qBidnkhQAHc3cxs5n2XP6TeewzU8xTPmJTNOjrm8OWEt
U4YOhctBue6J16w8aERpTGkTgjS/sdt2eJtIHfC1qWyvlGlFW0FwxknqNUS4qIZ/WNMpDUaQWBfw
u4m/EsuiPVSjJEOOJfbgxfy+lqo/ZrUYb6JSaMJjr/xpFNK4jtrOBCAE8yz0GLjl4OaDSqlHqxfd
trJDa2cJ7TGvsJR6Wo2jIhWE/1lENdqeai+WrNZwlmMw9wm+sfF+G4c2YmAIGgsvlCurdTf0r1A4
gn4u68AEbnrQCNO5KGvprPPJBPbVdyfXiAgTLkbzvqZnc6ObE2m8Tg0hc3wbUhpvpeFWKDAloHSH
aOCQtI6PsAqdj7wA0bYyhtI8eSmvahYSNUQ8XuuWvoY/du2KtLoBm5SeNy5SecLuXiiyh6ZIuyHW
4GMxl34TW4m2sWJbZ/haEx9QYSzHiE1UX0NjGeyBCxg1XpznfmrumkIqDYpoH77Rbah9AjqI8kzV
dorSY1qds5TZPlhSowIk5+Ky53haviuwbqymQm2hjBgBORGmCpKpswgqiGla+GFst3B+Smdn5RUx
46MJED13FWzZc1+EzZ34VHNRoOxZxmAAwQWGyKIGkDEZz1nbXmpJ3/MXjXtTz+VmGLG7eClDNChQ
/piZR/Dy9mnon/O6Ld6rFjEDyAdtLZspXE+ytNZnWaDmEDgW9wyd+SkKNmOYoqlw8o2Zih0/Ij99
dg5b08VVO/FFV9IYlpXmEEQAP/U11DIylPEEAdKclPeUxhlaVmx3bA0e5EHgoW7rtx5TRqNsK3IG
YHEsdcv4K76OLCBsrhddliZjA6h+2DzFEIy95fgTwZqNDVbKbZ9b8EdqMj9dOTkrPr62ju0u5O6M
D6rCzzvg1L9MhEFLmVfJ3eQ2TShINrXxKz7QNgjTdMfVXGQ6Xc9l9luLjWM5/62ieMkqWOmV/gM7
/rguIu9tcvicdmntK5O07mlQ70XWHN0K/1sBf4LEG/VzRMrRwT5E1J70aq0rVr/RlMhN81HfGQJL
JBwD33Zm2ujK98bIHxxNBGZj+52tZxsYTiBtDZxowpIXC1HbcZLvSybSchavk92Up0VzLHqMc3qY
R0Zf8WJ8OjqTzmjIg9JQF4Ywd16WXqZk0/ZThwd2mRrC/+SHk+FCSeaFSa3H5M7iv2jKaNaQYz5n
aZ+m6cq22hdgLNeTGc3byhDNxShh6rvkxDpN8bMnNLKJ3IC1KPGriLRLEkcOQ8/MlUZ2soV9DpvU
UJfDaGU3cI3lHJK+2wCRTWNy9Ob7MIOaYmv0Ye3msrON8TkZh50x3WpgF4CufsRNqB8jzUbrCnYh
77OAjqBvdv2pFPFmBOgZ5eOm68unuBx64mOKR81i2uTI/axfu4N5mfczQHtbXqQNE21+Fo5I8Vsi
C/dkmrYPkw/OoLHcWJhk56Q6dblzPfZEqseFuUNVFQK1oKeCcmzjTv3eyrpLF5nMuEv6yLkwxxHA
zYDbFsDERAVw4ZQxjmNh3pWL+6lXZF61d4QskTPbZ8/1GawaxeGH5yzLGjFUpiasyPn4TsDQjaFQ
UTYFD6vIFAKQ4hV+c3psGguDjkSKrC03cWidnDzT4NMYQSmn57lwk6t6IADtfJsA2uQbm4CnS9MU
5imz75o8fXQBS1tEPzVNkt8aw/QJRB5mSVVJFNVi2SvXbH+IxDrQPDBWQ1g+QCC5V/TQ6XuAqiEB
nKKreHa9JGUJUACochexf5NtzKxSbHkgH21ruXZh44JIQ9Xb0/xdeSJz/bbIX5ycBjiBuZFtdhvN
UlCEZ960VVGKcGsVQMvmtKnXWZmemPwci5qidpjK2yGydzUKtkm495inqDQ0O74btAwsJWw0Rde7
Syre6IrkuORH6lrXgyG3KrKD2CJdVMF2TpvZO2r1sjXNJrC1AWxnfsg86zJeiMwNx4gsr6Qcd3XW
u1UQ8bzNCzCsCLw49hz84cIWJDESMj2C/FtbE+xgb/xIeas2llMDo5kIrbXsYd+6hEma2vyThV8U
0WGmFgUyNV/okUZNtewKalMijDad7k0+uqT6zpoj4TuZtB9EZlwgy7KOsiYPChIdJtBbnb8t0Mx8
BzQ/Xin3kAp531LygK98b0YECGZvXY0diyj4d19ftKvQIqdrTKsje9JRhtWjmJCwowG9iM6pkW61
rSTxLOS2+G7aX0ntKnH1fWfPN2UKZ6go7ZAUO52XVaeL5Cz1IXTEnSl7DxVI/Cq64jJdLJLLUBiS
/mSJhHW6re/tTuGRl61XnkYV2i8g31YWhOKgGdU7Dyz78NzG2wT4vYgHJHu6+2lZBH+yPR6BO5+9
UNFJTOaZQ/5MMXXmxrlWkCYDhY8n0aK15Z2TOMRl6uChYPQ/jrbFg4kEkzUp5XFYQKHalb4vx5k0
ONHsvfZHa4fnVFF+6iRe7hz2Fj8MH4U2Xjh2bu6K/N44E+fMnLBOTbKz2HXnhxlMS1i6MfgWuA4l
yqEPAE3T62BjPhIXiejRbeE+XgoCpyUfp+9HLJc6/VAnaiiAetBiceqqjdO3Wy+rHsRk75St/8jQ
urIWAIczMhPgk7kt6+ih7M5liNcgseuJg6ospCWkPQRd298Vyoh5xWgFW2c3Q2rbN2Vm4IJI+quq
Sz6cXtw42rIbHavYMiUi+NC70Fo92jaD9JUNkX4llBZv4mT0R4MbUYwnsgaf24YizdArjNz9TyDg
yan2OvDPevmOgP3Uh3qOqiJExE7wqfC0ZwhQTGUjrbulsTch0oVOazIiDpKcSGCWyNcEsTNSnmi8
LtxiuXFjHimNYEG7tUwqxYXEVOJxq6a/BRNNgirCY/KAy6NR2+1+rInjFZBsyfj4sTTxm2NmHR1V
csJkRXixYbfPTlW3z6VyrgpA2AHniDqIeo+vUWdbW8uP0lEpS1HaA6023VvLE/eNIDcWczHBxBap
SF79s43PWA7ZTgc0kExWjQ5qN83KbUS8s1VPF4aSt/zyxZqhF54SBFl5h6qnGnoXAYy0UJ2HxWXf
0/rIdIWtgwYBNHInsBMdZiSkajQAAY0NEqimjWprbStEn52JyIcmLAhQju61tqi3Ey3UbacXMnA9
52ahEkhH86NLBiRRVyk0iGhwP6KUJc7r059lSsyb3pprTacpAOhoR2zTdeEpZpmU1A6VF4kh/FXk
zkbVwwheFVU+9pQ4OTTpr7CNkiMbWjsyMBHVKWbYegSDSc1mv+pTyYuqO+s6RccF/WiOPSzijoU4
TbbabhGothqQRpT+QWjPBGuNfbueBSnGsLm0Yy3sz8GRB1KVxrUYoytTkuDWqcVvFH1gftVV2zy1
rNJ7pSH1i21CaaM6fGGpPZleeAevDgJdSu8oY8MA3wh4to2vqlB/Bqt1PRBTtraV6o5x6AKele+J
cn8OVVKslllL/UGKYkNxfqOVGgKxFPEekYrmin11Q3LIcFOCO9VG48EFd+jbU79twgEeBjh5mDVQ
nTK/z4uNN5n3QF7Xek3mhOp6XtJ4L5Lk2tS7977IHuAg+2ZaXdMtG/woczs0QASKzvlNqzefYRid
n5Rw9oHZQRdJAWxHZN0LqzwiMfjMHLvyI0PcGiK9lvXCk15AmLXOHPPhTGFk7yOyEiBayHu7iHf0
ehis53RhNc4tGjmq++g0FQaFZW4iPaYetTxQK+ZlNWOgi9pNaMafqZZsFMnoEkXDQ9SO20xQjNa0
V9C9czqp5+bRSPR3FIgIGWpYXsSsEHwu9SvIdM62bqTc51OoQ5QwBWDpfBmwilI/cHAKonF55hP7
xljcFgUpHRkEv6Zor8K4Li+MPmmeRsPC/9dhZ6j65GVwl+t5rrp1a9h3VcRNXAiDnROKAD22Hutp
4uBB+mDOOA0yfnOXxvk6DpPn0k6nbdHa963mXJaLukwhDy81ccTWw6+4m6won5JW32di/sko/NiJ
9irGHTWwiW5gPS+cL4Z+LYRJjp0ZCPLM1gn3g1Qmv2ahX+c8inj81tVY7XVLEMGMN7JsjHVhnRE/
OXFjQLwuSLHNVnR7GN86Mn1qz4uLTQq3ZT0l8P40sso2jqj35DIeO3vZtG5yO5JC6AMofczIbio0
mW4GMzs0zXjSBm2jtOZmiIZLjrDVCVLBVeUunDgU+lwzyo70Bbiv5aE1c2xgmRM0i9rI3Lsegbmv
2Dt9hww/8ODptLJkdSLE68pr9JT6ObsKTTPZpnO0C9Hn5CbNWvanTMYA5csnc5rkxh61OrAcoJk9
Vug50zLfLeVNxBnBSOGYOQrseC1YekaI+ndT9zTA/EuMzXkaA+k1whtI72f2IPar4oOG2LpLZY+H
XHOulZXNq4WgBi0Kt6keuhvYg1cjj/p+NK68JT0I0z06XoXzr72Aj/sjrNH3ZxpU1bxby1w8xhUt
rK5yKOrnpyE6o+t1aoD6znaIqHaqJ+aMj+jg0Qe0zDzUdCexq44tZ/8hTLZLos2bVA4YhzXtVcju
QLTY2hBhe0H3tPMraa+m9oz1Nbvr3kOYucTzfa7mq5EMUF6po0Fo3jh64G8d9VgmqIFmXKbZXB0s
iOHVQnCCTQ5NuNTaDdk/Ouer2bfG/sBLAX0LBa1mPIacCVamEDuYmtepap/TmqpNw82w1W0vRvES
1ge9bQ5ZTJvPMq+Q2N1JUh/dwb1qmBy1egbyJP/pDDS5aEdmvkaPLG842unns3L7Wtc2+BCbtqyu
wPBtpT6fLAj+oUkWpp4WSwBMFOatTmkfWe3aaTDASAp9k9ANH6g3IXOc/UhmWBVd58fE36UKRF5p
ElYDhRRt9oeMxaPRl4Sc1n0VSMP7mcRolVuP51uOrHVjls+3Qzcka5IH6id6iwax5AHMbgzNVOcx
sUjNbL2AN3nJOSwFuVTZMZzSnmWyjU6u1+6sTF3YzZJuEh1+VltRZmHQMYvO2FXtnYneTUvyT9xS
8YMt7XZjWg75OQs/ComF40256JQ+CfLUtmvatd27ausVHFbddDigxEfwm2dEz2m70nnOOH6s565D
b41qJh3Wi0nzrIDTNU2oSm0qpbaGixy+5IWnBfRfVol8I7DqXo4TWM9wUyy3uU7h2FiBHN3PiErd
ZDLhOsarnrcfpaw38ZKsJ6tbZ5Z4slpnj4hwvah8507j45LF+6VMf8z8trNFudLHd0K/EZzzetM5
SDu/0SXZg71tHAc3OoYpeYUOSfMwdPHbiXTt6SQvwU4kY88e54OED3uZEI3jtzG/gkdjan5M9Ub3
aVgrdl7vmnzI+6XNr5mPUN66DAVCWkctx7vNmGIBm1R0b7e0oV1CiqkDc9Y7cJSNiSmrjN96mVHG
EnIIOglmtflgh+SWWZ12nU2CcC7isCAJE/mTKDRrFXhyQkhMQGwzeajux1TftkScODRF1cqZyw92
b46EfZSOHDjUliQ8ovqIDLGct15p0NmUtXFktiag1fcc+FU8LLooIDaBBfPjSp46nqzOJhEjKcFF
ljP/s20fLbfaE2e59hJqV8vUo6M15k7QTuJ1aLPLMaHVLZIflJSP7pkem9U8Mxn1217MGh7fiYCg
TJcXcXHugcJCSMgrJI2YLqLGgCDxfuoua5MTp7spTm7saRh8fcQDXgm50+l+0yZuP3t6HYKdEyZ0
Uh5KRi6kuARJUYG9X0hO5sRfH7yEEo1GNBUu++VKVF69HnXPbzlq+50m7S0zO0AJpEV1bryppLiu
B6KEqi6kvzrJHaRkiOVN77eJ/moMvDiLIYK4Tg9Wg3VnkgTNrbSety/XK+qW2RbycrSsbleYKf2c
dLHvy8brid5d3Pp6MioLMKnrvSKJmS/bsKzerI4mGotbhLUZlvNASF3RU5B2JM912eSuDHKTaBHd
qFl5MhgQiE00+yf7Pq/lSGRWWNSXakhzBoPQuPtNqZnNnnWH5gHxYHqSvBezxGZtdYD8qzjQ7PRD
zvmx0pwNmc/IerLlUhNmB3oUXolr16eFdsF7U4clxOM04vVMXRDNI437YaaVBuoTNdAY5em27pEK
cbZs31I5lrziLXQwX7ZFtyHuVw8qrVwuCuEQdyqyiQKktpstaPf4qpwHeRfHxNDZzSw3pItrBQ1j
w/tRa6lgdEPjuu3P4SQGMoecg9eanNZmM+lIdygztPXSD8kxw2J6ihEsB7UaehrBVjMDU6/bnzMY
KH+22p7EBz7jWd9DCt6iQC9wjrhQeZSdzryQWycdncxXrrXsw6Xk6EdlT9pNNnRQ+qNk6PfjYg/v
kd3ke9vJODR7DRBaQL+kCXH4F5SUdbPw2BSzOnJHe5inraVvRIp63Z/4bXc9dY7uh3o7EgAIwngi
1sAmDrXM22krrYQAGtjax1A4bu9HtdZ+TlETF5zneGU85aQPy9gViW8OI90iqQnnaSAZet1ldbVr
SWKp/IUA+n3ReOOha6mtNmko2ImsuCTDZelM7dggDtm0Y9FTM0X5Rh/c5JU8CfFDaDONlrgd7I3R
atE+1Ip6Y3E50rAGr2ETdb23CERYQPdjOVl1DE0c5QSEgD7TX0honG7MpdaJNPfaTc8rQnxbGBJB
Zvf1IaIRBJm2eHEbtdxrmqi2hscpg/0KN+HcTCeXeuaaHsa8T6up2BhaC643x9sBBd/c28YQ3yq6
WFfxMGVrmdGCGnMO8fAJKlNdcdZhLOf2ZUvx3iXtsodNHdFR5+1/b+PUOXXzMF1blfBuXYMDuy9L
W1wa9HZIPUhmLF2pl7z0XtxemrGbXymCkA+a8toXzwvb+SLrLJnuCFsojvTYu3AlnUR0L07m9P4y
TlSV5MAUn5GojW0diXDaRCVzwB2uNqJTkGiONEWimfFjechL1NVxPmIlKbIevvGiBrJ/LX2yrllA
bHo0WeOedJKj411OREwUODXTbDVWtr7Bcd5vF1OEt7IWxJ1n/ATCZVkMtbK4QIUzPS5i7J5cernr
JtcGsrlG2Jw1sP3WrYyt7r4WLu4du9NibzX2mneXLKiSJ92o1wvm+3pt9Ul802VjwxpU9WBgqrbI
IL/kjO5VbFzPfWJXW972MDqao+IoqEBNVKjklU20AHQf2CjhcmiwWNNmHNoG+JhLR2bjdv21bueh
X5I5delyjGxXUoh5PRaN4xth6uU/+He18ZFKWnkweap225KOTZPDi3qCglWOwEGq/j4Czmkwk1XW
48Dh6qmxHUVzw5nVxWAO05EuW7/vK0seq3kKXwfRWbRE6J/7VbnMgRuj320RQK6rjC4+nWqqCJlG
b4U5ZHBd53o8V9/uIfJy87mZomg1nhkHsgT40jiNuTOI5dxk5TQ9dk18BxwtvkmjMdpoyEE1TGaN
84JgIFIbhbuXiWDpbExCQeS1aJdB3M2tckivdF7MvJE/B3rFpGkpJn2WyQQFKQDnNaIPLF85hbfP
JqINrrW8tO+xpy4PBZuS3UEzQjfywLzSuxsTU9JtFnSF6/k85iOjRyQTqwJZrmoJugkxhGcZ5u0M
7/wpMWdzrfKqW1kujlTfSL0hKAx7fuJ2F0dlejT0yIrODiDjTT+faeOUdtP6Y5/FxxnuZMxRyzRe
ZOx6Twtjhq1lFgR40Z6KRkLgS7plWNZIiEaiIZ29F3NPwaSO5GVOvbovUmVdjChe1nClOcsM1kIy
qmem92Qp09lumNmS4s3JMeampinjoa7oU2QHDkGLxEMWAYoX9nA001eE6naHOcvDm05X3f0cR3RD
8764JMX6f3J2ZjtyI2mWfpXB3LNA0mhcgOm5cHfGvi+SQjdESApxM+6r8ennc1V1l8TM6JgmUEAh
MyULBmnrb+d8x+Qezyb+8ACnrqJ2hDQGp4nFmSrniiCzRv+mzm3SH+ayAiNRl4s57hc1BPMupr9c
t07bt2eaO0YYE2Yx3i3apXQaebVzrcm6Yddb6ulQkKNohWVdc9rAod9xWJidK855fRg35T2lbeIz
FVrkXTDg8wNhSSUQ65Fg7uMGxWub6VuE3Zvfdx5vAVhLUtfc+lZWY7k3SilJw24t7R9SGOlPY6W4
pccXn5poV+L61Z0W6LnCYW9UEV1ZI+wg9ZrtRAPL0WQ9EmOapoTdwPDVfhvEoLfz8Vq34/gqc8u+
z5TFvVUOW/DEpcN8yX5dteGsxPpGRuYtu6SouLWdwe3OyDWB9kUXO11qNAK2AUDLg89xoEhcXuh+
an+6XFDtpspb7mxpdlfOLGJyvgYnxBZNqtwvsdj/SDf3VBX87xd++3tVc1CMk/7//h8on//+p9O3
6ua1eOvWf+j4c/7rT3X/hfA+vPavf/wD0ZJpr++Ht1Y/vHWD+mf7UESPf/L/9z/+r7dfrTzp+u0/
/vd3unJ/bI0cgvIP/dvRgPe+Xu7uNU+7/vWvf+VfCG3vH9joYDEcSZB4bgTS1X9K5lzzH77voIsj
8d0K8Dgh5fxPyRwMbf4KNRWwikehHfrgfyG0bfEPrMMcl0G+ohA+0g9+vdp/A1R5a+8CVf/UGf9L
L4dcb6UihYSWQKot3bDisgSTJ1GpXCic/PYe7v4pkv2d1vpe40dF52/Sf9dV7AwiGreM4hM682fb
aU+3NX3U//3WdE9Ocp4FhQwdSULyzKZqF7Cr39g6QsXfWwcGlXLgrtzQd+dbhFrE1eD43Pbk8s+2
tebGndnTRQFjfC1muQd29T+z/Pz7ax4/xG9vJZmyLo8GUmMr23lUc/7aEay07bFXwsrY4dJmmQs3
5MaEuCESOw+TVB9Z0t7rKfafDy64kJ24gXHDiJMLKfLVOYcj97Dt0VeacVFLT49VJKmjFfF+GuTP
Rgz1B/6n95585dENgmkacsUrR8dCXakw4B+XH/nl32n8F0H7t+/p2e3Q+H3khJwQjfuxN/1zpI7c
yWx6MWtffBcnRLnPpO7KYniJRgQttXje1vRqfFbT0nYkY/POC53tZN9cFRx/t7W9Gp2qVaVa7I5j
Qk2VerEjuWvb/m1b46vhGWXDHLVRxfe0yh8ZkV5p0Xxgd3zvax7//W9fk14SIKdmzoo1AmPlH6Yu
uvzvn/r4dP82KfzXwBer0bk4tdvZZob2VlBL6tmN3hJ91V4y/V7/9z/hvYdfjdBEJAaRy2idcXmd
e6ZxGU8/trW8Gp6L0wYktiUytAgua+X4Wsf9tnlcrAbnOCYkm6pYHhN0pvPCZ+c8WPYHduh33ggB
Fn98ThfxRqQItAqBg125S3FWNB/5nt9rerVwchnG1cZx3DsU6hLbvshBTG5627+E8791QouYWNM2
fBk2hos6wjO6n4TTZNuG/dprSiIDckuuOkM70p+dob1xpRNue/DVwCSCb9CRmRItbdo/FlIdUGFY
L9vaPn6H315KkhMaPg+xDid/1idyJEgLW1azbZq1V4Oz9CmuxWM3c+fm3kWB5JbmI9P6ex1lNSoN
5LSN0LMTprX9PEnnBw6Bjyh/77W9GpfKyUU8pMNM+J68dJS8GfPxA1PVe02vxmVB3c5QKTHhQ6rE
LuqzGzUFPzZ9yzXIU4siGCtzcsKS0whxeuMp+IbXbW2vxqXNLUTjpvPMfMJlWuMFP41i2fZOfvkj
f+uDXTtVddWPOmzN6a02uk+x+LrtqVfrJShMayHynZat4oaQ9RszJollW9urUWllwqkD8jRC8nKL
yzJ1h6fBruJt8/cvT95v78RttWHnNTnXk/C/K+k8Fir4YMV8pwuu0yraioI0mmEd2q6mgpRYF2WU
+Ns2hWv/7LhYxypJNRPmO51anY3hYj5se+GrUZlH0JmGoNZc6sKNpYBO3WNj716NShXJpWlj3Daj
dxTxy/QqwSOz7bnN1WqZxW3kyhqaVJ3myBvUpVWk21YGczUqY3TSyj/2krxEgxxgW+BOX7bbevia
BxL5ACMjemLox9y0DAmXfPi+tg1NczU0RWkXpIfTUcYB90spvsTZxj3EGjRM3OPoGBYdPHfMMWzL
Gd2K+ojc8c7oWbvRs1zi7xA9S1rdfzErfFyDaX6Aan+v7dVyqZolaR04WhCPZm5iPHFY8AVt7Iar
BbOpPNNqahY1Cp8PfZx8GfKPnPrvPfdqZGZWO0YJ7zkUbGYfDPItP2eq3TZdmaux2Qh0k35faNRB
5ZOcXexDatNkRT7Ln5ufOau8zouL4zoPLkGP/psjN33Kv1h2nXJ2+65TM0RFcVEEULuUeNoyDwIr
+POpE+H6JjXbOexkSSJjXTwl+bKx7dWojPH7GRZXyGHlp0uoiEJXqipOtj34asVkJ4jDOcA5MrTe
z2zurZ1CeL+x8WPf/G3BnHquTGOR0gftMd65cflKtMH9tgdfjcvEJou+MXnjOBKvRU7+cZdu2n/j
jv3zsYPBFCqhTh2mi/GGWeY7rplNA4cC659NJ5XsvMTpNPCm0TxE2ER2ePwetr2S1agcuaDtJaeH
0C/1A2ocFB55/kH+zN9PJzCE/3zwVhV2nVosDQQacb0u3encLiZj26BfUx89s0eRGtHF+8QMwnjC
OKONMr3b9F7WoS9enhmizkgjRC1gviirD16jaJrOt7W+Gp6ZO1uF38k5RGr3bLrZg9dvGz5rCFcv
rCGbY0lV2ejR86QkjQtjW7XN81djs2u5U2wXXopdO/el5qa5LT84Oxx/87+Wf/4C8jLsbOTSqdGh
iRStHk0M6dO3qSgOVvoh//idH7Eaohjtcu7rqyWcmwQzS3xi+h+xqt/r6ash6sooGGKDp49t3CdG
PTxPVFS29ZXVCCVOKcatUmnEJrUROvky70ZpvG1qfM28ys1Wu3nVLiGgyk9ZO31t6k0HH+8IXvh9
Ho88ldijLZjHJ/VD9d4bZ9mPeGTvvG5vvXICYWizecFUX1QvlR3dmcm3be9jNTBxEM1mQKpBOGT9
XZdhT1s+woy999CrVVOZJHuWRBqFXdyN+znoJFrJbTUx6CJ/vm2xCKWziZG5pPoxJivd7D9KNHnv
uVeLppc0R/g7YoqyLs6c0sUaUW+brLz1iCxq12dGscOmN9hhRS5my83PvRqTY4/MQJJBgHvOvjAj
8ymA+7Otl6yGZLIgb2mlCXN3GT+zab5w+4/Ayu+87XUKZqVMHzFezYcsvMcsdl+Xyts4S7mrIemm
1Nm81J3D1iBv0nG9Fp2H87zpnfyFJbdkTp6bsM7x4VzOvnm/EIywren1oEzbOsXLoMNC1E9G0+Vh
jDN12zZiHWyV4X91aiLrQl2lSIfsMyPut+2t1ig3hMxpZRY0bZX2l9SZH32n+AgN/V4/WY3KNAkQ
YUqGzmzDmHSpP3r+8Hnb+14NS6z5ZNLBQwrBdHxX9fLiH/V+29pejUpCNdJuzqlTBzq/rWKwnJqD
z7a2V8NSwSYt7ajCbTCokzLCGiqSD2aq48ryN9uTNaoK90i51BAkQjNT4ls6IjXDWQUqZ+cx9KXj
bxxGcjVG7VYrg2Q/VnuhXhCAH1Qf/dj0euRq1Yx6OzeXhe5ocvB2Z+d5IWdpW9OrEeqZ3XxUjLP/
SfqHfEZZVAUbm14tm7E7jD6GdJo2h9vYDQ6qbDY2fRxbvx01MyfFSJDy1HVaT3u8m9SXqk1lMW8d
uNMCggbimC1hmtXzIVN6Pi8rQ3+wWz4+4d91x9UIVV08+sprmREN3b9kc9tdF1HafdDZ32t9NUZn
7UvLizlwlq71Pe4zjDCj+7qtp6zGqFOAL+mPO+W6KO6HGSPqRIj3prbXSqCZuIbZDbjOpM4JeymH
tG3Kcret8dXA7HojMysmxNAbvWsbGSfYom3r2zpLQCg7cmFrcXenoivCkWuMMPnTtsdejcxJueiA
g4QNrXoEMvRa9MG2iscan8d634GTjJewn0r/tBjK7DJy++WDd3Ic3n/Tw53V2LQdkiNEzetGNEyO
R5yo+VbJpX/okuDDAIl3OvpRz/bHBDB5uhslv4L0m8ta+5+t2j/d9N7X9/ZJLaAkdQlvR1uvRgvh
S9vbyirOaunXdVVCfOYyNmowDo9m9X3Q6bYp0VlNLL3pFljUqIrbZn+K3/jEFh8V9t77oquXXSbS
tJaKld/vsuocf/Z+TOad5xrRtknxV27hb9P5ULWuSnVGgbnKH2HaPC/a/7Hta64qWZ6Xzxb4O66s
ykGeOwLii5HG88a+sppaBhNuW62ojKukewtS2e4xe267uvfW2UAkBXdGFHC8MhOgT9hQnmMz+2CQ
vjd+VpMLEQ7kGuhjT0yD+0m1pxGw123zrVit+7MRl5XGwBMGhkE8VOJ+n1xsKtu+53p2yWwFH5UH
LxKNVXjOToojBXBb46vx2RMGY8WasnuUYQ3DGnDadAQ4bmt8NUATA+xjktNXyn4a911BtuwojE0d
Ua61L2bK8jwWphPWtvu5agEfWFa07bBP9sKfk60YWuUEcSTCuUPyDkTKPqhg8DZ9UWmvvqjJTWGq
dQLnJTNvnXqxz1zdOJvKtXItf+E8PkdBz6M3+ki7kBcpZtQt31Ou8+bmuXTAFGZO2AMywccLrjiN
M/VB7fA4g/x1FSUH5s937iK8JgCl88MZn0oZpkQLPpt55eU4dNCk78qiMxsi2ZSu9/NQ+O2mJQqU
+Z8/1+yqGXVg46H6dEg/UY4RXOEk6szDpre2VsiYYzFwdWOI0M2wx5eABHdgIj9ta3w1HS9YoUwv
Ul4o6gKKnDNktynInmxbT12rZARBebmR0pk8l+juGB5TV1v+pulBHvm0v+9o7Lq3pzjmxahpgjCd
iIs6xhu97cWsRrDr4jXxNY1boOhOgHa89ouONja+GsCDkEY7GjS+JH50qspPnajKbfPaWikzNn1T
Jzp2wijo7qu8KG6t3LQ2LYJg9P985d0kuCiPFcJVc9Q7XIBfR/uj5Lu/3zPJXxkSv21p5srSKjcD
5M1JM3zj6hkSblf1jQB6ovTjts+6GqwYPZPcNHg7uTF/yjOIMhjoHja1vdbMwNxxlR6ZlvH95/sC
k1FYKtC221pfjVRsU0E1d0yeBOzGu4o9w0lrFx8B2489728mz7VsZhYQk3tEC6GKpm92lF9RF9s2
f5mrPmNHrNm+h+hxnMlk0lAp4o9o7+899WrKh+oMCEDwTpYFYmGQxvbJEnXexgdf9ZXeAexRKWS9
aoEZ4Ov2yiKsZMvXdNYqjmqBAGtmAUCavnvqbP+28ox0U0+B+P7nICXQym2boXBCH0D2aZb5Ifj3
j+olv8R8f+0plBn+bH2B1QndxpFhXrR+cTbEJrQe3GuGc1qoTt2V5pFsWgXMoHs/Sb1nwyns8UBS
DligpsiT4TC4JHby97kzP5lq7NwffDDLWkUk/KeyXq4VWnEAOjfG5Rva1eRHV3Hndv0u9bNjWGU/
xHAd2sJ9SOMhB03rVrI6w7E4V/WpDXtpXPB9Lpx/dlGbaYt/N9v4ZR0rOU8HT//UaekFuwA0NeE8
wXAO/NrWQFgNAJw1iFFy+jA1DRTWBv/ekBMUyMIYUm+HCbH4BNjC9cMAny85gcsYkVU4lNE3Oeq6
PKR5Pj3PZp3H17q3PEBrfgOPUetxeCBCbvF+2nmBX7RQWd5elBW8Zo2Qy7mBU+q7V3GfL/HVIinD
X+ZGmcQIl5e2/ISFxpsu9ZRVFdEqlgSCuPPbFmPsUphIwLy5L2Cac+XvzyeYKZacdCMostw+kGCN
I3sCkVlNbtx87rStg1P8UMoGk9tG8TPKveauwNQZ3C6+VGDGhFumxF87mXlTZq0l9gHo7uLKqKBU
3Mm2KWexS8wclf+usqpgaHYKfW6xV7kS49XQBnP6FS+0VZ/HOncHC9ul26b3pJZP6iqxlwH/pzWY
XnWPPzmur6GeSJihoENG674dzLI7Z0dPGmExV37HHa/Sywl6YmwWwIsjoD1OAir6a18aUwNEA1Sd
Ag1uep0PxUzk3USNeyjy4PtUN5H1k9p62zwJry/7q5pE1vLWcABeX7Y4UYtbcFEjH8AfMXHt0OmP
JQxMmGPL8SE9pyj2npekyRPYElndxpn0M2fvYN+HOlj0VtVfUT12/U+53QJqHbocQzDoFN5yEDtp
fOITPVTVYGuL4CEepDXd9kVRZ9fQO8dsPxVT2f0Iqilqh5CYIKq5glSbSwBgfk88GOEW4HY4DI+P
ZZT5+a5h4baeVJQI+1BXIFHbDorzwVgI1d4J4PzoskoHXpa5TNlyGJOiv2k8u7mJ8UVXuzIugpfI
8ev4gjB0oL67Lopb0DeNkRGYFzVA5l2/OL6cGgSzXqyDsCZya/tcpp+PmLEOYkFhXBR5S3qr2yaF
Geq2du4s2GLnvT8K+KNFlR25m8XgnUCsyH3czBgIyKVWqCIDR8IZGccjvE5R0H+BrTDpnR/7uMUL
o/X3eWe2pz7XIgTBWt4L6BWTaNZ2qfZl0h/hwyQj6yNZvD5t60l8mVqXjO1O1nUeznHqTwfU7fFw
WktH/Ej70TiivdxHrw2O+RxptkTQqJy4OquauuBR2gXe8iiDJ6ElcYJkws0nXezK5AYSCTg1avnl
uZU03UvTWPFFOoB1tXOLp8pzoyKmc3Incd4HUVo91AaijX0CVRZ2mAJBsbPqImjvG2Kd71UVI48n
TMW6m6OcXCEwVqZP7q+fodUht6QKlvo+qg0Oa1oa0Xjoy+5BdY17pj00FYdZ4O0/MeAA1Cc9Jugp
ZPcMmdL0F8y6cSnMa5NsOYDsZd9kl3ExpEALBhTR52WWE7gLB6M8E0tUdiFrru6uM6s5J2GufbOW
Y3pJEWcET46Y/EGGifO8svpPZeLwx3NPw37Jxsm7T7yugg5oank3j42XX3DjLs1LP846eSKc2X/M
AVMOl04HZx9iaj2RBTwsqXFVqWzozrhhBLGtEMjv4PZ23n6EYTDd2SLr8N83WGGLVoNpazxTL891
6c+nnlOSMOMkGYhoYQTfpdNCKwoWV5n7GUCgH+ZV3l0pd3LLny20Vu8kloMHHSYHRwXtpkzJUAjg
Ut7EYgE5GTvurE442AATsyYZ5QddlGiN8zlIl4dKJpD+c7gsIJcIsn1wJFMGlwpBnb8MQU9xBA3U
KA5pmUx463u4soHfz4oAQVvovZ/69NB8cPMBDqlCzUyW7Ei2cZlaIMgTcTIWWfspgKQMEbH127Mm
rxt90Wqt27upKGuM9cKoG/e+rnQ2XLMWRfK66wP9TAIawD1wfXZ9CngQMdyeHD+EMFxLuj9jz+30
LiOXF/6Ln+bBhRqiPD0vI5hKoEjiRtQH4DCVe92PaZAiBAAWd0mPaq4TP02fchIR4rDNuZwNdZNY
03151MXcAu+vxH6Auf7VIWmdcN2yANpi9IN0n/3aaxJ1KWLfkwfDLcwo3cm8t8jJIcW7r+KfWW30
n3JrWA5Z5NDRkwCUpuF1tcPxwPHuVTeIz25Xjd+DReG/t7LBC/ZREMnzOhU1VVfyO5zOHB7SjDQ8
MPemfVLnmbjsxhGGsjNVxSUVmyMdk4ABKKzmOVSy4HKult48TL6Lds3nD2UvdZfUX51WApOqaviM
Oyeq3QqkFv3+oerszjlrxWIeAwA6MznJVB5kcMrUKMGbDe6LFQVkZGWAWZc9o9oxdpU9NNYnBhUM
+DnIjeYqVkvy2c6ypTqBkpI6p63ws3pH1+suwcBRAzMXKzuHVQaj1YAeDemicL2zKsmWI5PGaRMC
TwLvGt0QCQIVcabzqUyy1LkQKTi9Yd/OLXwBgkt0J27rPPEcoqu5oiYUS8X3qsH/dKiB1j3FwCPB
a0WT6PddpvpdOSAA2ZFDnk834F68YZ92QX5elaooLgkoWdRp7+VG92Db1jLsB9cb3VDEbEFiH5AQ
QB9YfWdpBg/sPoUdDV89/1FYI/i/VsqsO4C4sy7yucpS+FkklITVZIJhc0n6EA4Qh6LLZfWZ1OES
2FPHGrDTlnqB0x9cpunx7g59FORLpMupyGxmehCh4Lhny+9ObHYcO9C9RgTMymKRHk0/u5kVfKDU
zCcT98d41uecIbzJ8gBGWSBD+XGHNohu5yH9omuE4mKW4mxOR58qTO3G+0D0rGODkwVWCD7XNO57
cyjkRTQk4PrGue6G635poxFge8wVet0kBoAgSEf2LvZJrh1IKJDxdG6ZpdfsAW5k+W62lzk/qX23
b27EmIDu6vtCxNBzAGQSIBck3kXvsR/ZNU09Dj+1rWSwcxaFmAs0IfzwLpp8sMZNbJv7lDw8/qg1
m+1nP4mM7tBYfjQcqhhpJg80d0/UyeoUuOAirtjUy/FMyGj8MQ0+3ujKwce3n3J606XrNcGNb7AM
nBqSzdUp9BOpn4K2VZK+bE/mvox7Xdw1ySi+1LK2GSNgldihBBFATx+nfhEmjl2lh66zZ+9UGLNn
nYgocKxz1H8gTgUBkPFD3DbsIotALh68+yE+K0rLsHkDhd3fwGuICrh9UxTsaxVYnwfPmOGNK6Il
yzNjQFe5K1P2rfC60kLcKA/a6B4eBEDBce7y29HuvXqXwLl3iU+1A30mgyRXl03iW081jHdvz7xZ
ngLI8m8zODDkHLt12j0sVjs98NzmN+FHuuB3Lsv03Fy4/QKepP3x+zJq3w7xb1Cnm4t+0ofMSzvv
E5EVbnvm8vVzb996sHi+DUWPFhbEGkX/eC6DJ6Bwcxb6XuKaoYEMOiX4uzdLSEgmSM+BiBR9aYA6
aPdOXNoNESMZl/ls+s2rNC7nkd1vp8rLYkln0IaDTx59Pbhkx9T9PCKprufXwC5nuLxxOk3lWTcy
QZ91qi8JvGhzv9rxrCMBAF4mkzArWHrDQcAmvmUez+fHaiCR4nLRCWdVe9Z5cT7PMrAPrcctPckf
1uKTPmQDTV4sF75POtk+881oJ91l0Pe6P7MWl2PglKF3/8Q3F1gVOaO0b3XJEgqg3Fma1xy8EZEC
rhXPd5qsMOtejMaQhEOfkdlSZmZxQka99aWyydpJBGv/wbaaQXJaAFB4WgibGHflNNFyCMpqGM7q
bs4AqziE5MDQiRrvno2oGPZIK9P2GQZ0XV/nCds4AKnlTOkj6dsTk5Zvymhhg1kUiVDPmY3v/ior
pRd8MXC3VV9GmMjurQWKxz/Tli+ewOOJmn6m6ttqbGV61nKjKw9sqwGXNkMWlOE8BKDd+qYxgzch
wLnALLIWwOGOHowrw3Oj/sKpu9SHn9OomhFTVwu8YfJT053nNMq7oNeDgbRNaRi3qRlFxh1KALYD
UDUYQXzsLHFVWAZ8pxOhTT3tfSdm32G5/QCAM3HaJ6cnWqLYuckyVy91NWTT96BiUvjeA9NYfgQj
Pbf7SfagXZlHdZ5qOaISLR3tB2WbAzlM1SzCrjmKgtI0mC6HvGuzg5pZvXZ5G3O4jdM+fXUK1/0y
I9k4VuXr2ARq6HmMgN0kpvhkIGnU1gdh8P9RGPU5SVuXkTM1lb6z0DQmmrwJkY/1gbkgKfmogy/s
fcahCQxY1nF66RNtt/t06IwgLDPkcgeR5hogN14tgrRw8tbMCrMYCVIqo08wOGNgu93oROR+sm00
+2rnelEE4dAflXa+WHYmPHYalWWQcKXS+HYkcSJ+Y5olihUwdzefJEPj+ec+xmNR7mQwt8EL2DO7
exgSKgQPZeXVat9Jt4w5ZWDKPRSKXIq9xzwahRQ+4zTYRboXyzWf1U0vF266HsFppBmB5oR/3Bqd
sOzDyAyTXVRVMz0ieUWjW5dD4tzjyBvZnVIrgHkFjMoKAc/I4gzwNCTSli33+Njpzhx3cikKdaG7
KRoJJLEE11yL/dPu2wlyUxXPr6bhWY/ESQ412Wp11+6SeBDlQVWDQ/TFNKVvZamjrt5B/y5GtvBV
Ti+0ELWR+6FML+O3JPwz7uobUsarMwbh8IUcrwje4jj4Z7ZLvkRmehxXXVMRAqK5LOlCQQyUuu75
KvBq82agSr3TfVEpkF+T4EsMi7zD71C3O7048w5ArgF9oXfGgy0b+444NSBwgus6wd6H5W1H5AoO
wtFQEG6TFrYCxH6ivU7sxhziMKhtkX+frbgEoWrPnYOgLbECxhYb7H1dt9yr9IZ5DG6SSt7aAYKm
O4lGosKDJ8hvWTgkq0NKuhjB8XMqO+Y3lYidaGWZhinnz/5c6N641sMQA70X5eRfdcTDcYYyKmg0
O3TE7mepOv+HmA2zfwHH3823iWeMZO1kztDt7EpG/ApzKdF+AFpO9i7Wo3uaaOTVSPrMkRYP2ZJX
bpQjQOSiyfIz050KLDKDX7liXxfS+kQ+gGTlibV8zC2Pqkwr6d57NbuVf8560yfnDgnP51TWKxcp
Sy4geXZuVIBgbNqUQGamuTBvx5ljgFubxK1F1ZTshiJuossWEiXeE8uL7D1HPP9hSpqALJtgIriI
oPn0iwstHmhc1Nr7GLvkczT4GVT7OkiemrhxP+cD8EdSDPL0tY765dH3ypKHnFjQOfk48PQSEdy5
Y5R+9cxBWQdjystzfoi+E1oYELDb/D7HeGmzWZqnggQWvzuV8dyb50WmiyQkudACT53L5thlufo+
WdgGxCezoHjBOjegNyD9IRgvjHaqksd4NLzqa53XbHNsbmKcn0bjx8kjpnGSsBeLVYp6jc/RIY0o
tN3kQa+uOi3NMBuMeNyT7+Y1Ydtmuf9wJNHBvDZsZt2IVasciMOxZXRoBzb3DR3MsCilGardyZkq
0n6Zk6LbK6ojpDnjiQ2qGxsAzjO8teEMo6ypL/u4Ktvv3WxGLBbEvscXhu4KzJamnwoiBzJc3Xez
KYTaB3lDwIXjCcO4E41OrmGL+Cb82to7X/yZTFqszZ5zqPIoTp+LGL3UXeSnjs0e1Rpn8kni+J5Q
au7cg24obmQ3Co28LKr09cyh+lw0U3OpIxhme85OjdrLiIW050hG2JXj+N8sAg4JpvXYmewqmQaP
OP/yC67C4amB3SQlbBnT+RM1Gij/htHqhaNNVvWXRuu5XMy2k/5sEuV1HsH4E9DeouymHqvip7I8
rympQ1jMFpFWS3FZjBz4Lkc4tMe8PWuY9zonbukgS2Xg/ZV8s1M/UyRM73AdptGjJ2NwhEZGapyq
wffvWwcq8IUdDQCGTN/r35CN5aAqhh4EsLU4ujl1hkJAhp/ncc8+LrpN7cm+cqLgnkRFqJ7WDITi
wLS5XHcire0rxSX3m+pc755g3OBF+xwuLsrEUtFZaykTjj9hTMPpcuSX73pCBx4kEbb3Th8lzTHJ
Tb9AVPa+2OVUXuS9KEOzHE90Qq1Flt/JkyMow+m66Qv3B4DdO8Fujdt6Zk5QwzHny1tB/Ru1RIdE
IBzZPn1KrGU+b1g7733dd8Z54c6USBWZI/dOYC8XY+fJdKejQF3E9en3epl2vUbbMhOYffBOCVWB
I+keK8GJlcWPtsKHa/l0rtRPy34/O3I4RS2Y5fB9KejtiR/gU2RI8G90rOwbN170a0SR77mQUXer
66C3zoLS+hSYeqcB3cl4fFqUAoLZ9nF8kUny2Sj5yeRSNklyzocxdnXnuox4NRX60ENfKPB2B/I5
IpltPLhsntv9EVKRA25Okp9iGYGyB7mgBo12L3gIODTfpgG8ckNkRceqo+MjELMBxBt1Wt1n5jSP
J0sNqCxMUk3ddTSd5kWYrklMQyQE1fnCuLcCoz+3hNmjW4ym8rsjF/3m67EmtdfQEsprW/g/y7Ks
fjhyzPirbjPm+4h5N6LuQWmeSmRiP9oxBeqwDqbhpbFLwvymElQ6OUxtHx2qwMvanR3LaGZzqOer
YZ7TbE+yyvLkO4GYT+bRKGMOpd30lRJhXZ6MbuO/MbDsM9ddyJ0SBblyVn4tlhbYJ6Co4bZxCShj
uva+5QX2kw9UF+9dwa3uyWXDoljLFPaNN9rntkg1YWDBNjKDXBvXFUmtZIyVKEbo4sbIdkvZxiZN
p1xnz8ZpnTZjdrw8tLKzbGQ6so6Bm9vu91bahAaedtUhEw9JMaAT1HhFUpClm1yyEEz/vIMjlVYn
ZD5K8iMiyz9LXXO5sDtuQk+2Pf3xY/92Fd8PTUbB24VuOrkPZnRlB9mXbS2v9GJaZ5RakgXVFaTs
JXbvDNfe1BOZuf58aC6XoHOW9JU4jr7VU/FiEab4wc3i3/dyZ21LHkpPRSKhbRlHnzt/2WdesvFb
rm6Z0y5VMpu5rSU07qssuMeKx026fGftSRbMr2IwbBm6JRFHcnIJV9gGXnPWjmTRN0nAqVCGorDf
Fi5Ygsaatw2etR+ZqyOL+zmyTjOPnKXO6omdJAZrUw/0VyOTk81cCAm5t2hJp804QH/iCq3ZpMsF
DfBnJxSOpoBIXi+uLSu6sihV1GLZ2vhqWCbM4lORV05YDd0NQLO9XXeb6Gj/j7lza44bx7L1X5mo
d9aAFwDkxFQ/kMlUppS62iXb9cKwZZl3ggQvAPnrz0p3n2kLZVln8HSiqyvCZYmJBLFx2Vh7fdgh
v2z3rDck3lmPaXzSj0gtomam+GDX4UZcnq2R4c8wQJAEBMpdWRcBPEvz2W5CCQ0JCK5FWQR6LwUw
FVc5anCOvCrsTFlw4fCyV6giBFauPU0bH7lZ3F1AuoBztVW/mOXIS64zvnVwu/P76HEZcCeFBJ3l
s00JiC75gkw35CXSOzR8TpvOtZuvzHrkhW1DxkM0G7ncveqqvwCO+2zXI0Zoyl5UjDK8Sw40a6L8
ej2U47jZzeHcCM1whbAgz+DnWM3RiBIRuXOHjb2xYp7VLz9RxZg1yRR5HMi2B4wUNWPvmPsZzS4l
0ZBd+D3uhZHWqur+0DJX21k0gST+cnCOmBfFwlC+oMh6yDvAsuVyZ/MiuGcMH0XAo2w59Oge6ZMh
mi+Xunq0e7QhH2KgypYliB7p5oCZSRnmYCBxrMYmNzXdE2zotQ/PrVRm9S0HoBm5D6uJnZuK7rwp
aNN16O2BVV9cVFq5hN7bdYkxrcMKNCyjAa3ui+xC42U2oWMl5oZbyssx4uIeWgiudOqusHNe5ytY
tFl2iDGtM7ZoXnUuxPnBts/G+gbp7TeC6ee7LdyxvGy1yMAWDFfokjjSuDHOkVcLbyybbUzpjhRw
dS3pCmMM0Ak04IeFsNKW4gbnZbMz7FQC4qIMChfm4YFnWwFAlkqsBolrhKRYQXXuowhVHNS56Nfo
AC5CavdoIySHXugIOCbYvwS6Bxj1jIcctN1UYoq0caNYuQFcetN5dYBKa5FNwuHYLt5dY0pHBSSw
hzxEneLgXhPZXWVCWnaKEZS6gF3VIH1UcPl6QoqbfUOe0mp15qZEO6x8Vk0DxmCv6M1U4m4Mjmy/
fpffqw7+vhBxU6Htk7AALga+B5TV+QZQQoMbjs4to0sSBOO7JWjINd809InumrC1Udcu0u0fcCWr
roY5H8EWbZBp2S/aD+YLvXTAIoEHcYtECK6e5USyI9w9ivtVEUdYbT65KZwW0zRqcOjQ19z/gCv8
K9p3h1/3xytTiWk2CPExk0jy4vLTbR49OR2zerI743NTM72CItk3frukW/TlrLeZNstCVlPFqlwY
VE3Qh4FHCtQHyBgecMp2HWKETIME61y7uk95V596ACRpz+yWdjNZ4ywluMwa1hUKOp6dN5QAEXJl
N7ma2ZqCTxhv49YDXwWpV5CFEFmWyo4gwE2NelkoJPYn9MpA2hYa8nyHC3fv4tddzjD//yQkibGc
eQ20iJDo9amGBfVDJBaQhdYEEFuoeWVklf3gpuPgyLNBwHsV/CE1lSRV2RTdwAFBUsv50PgSEVd1
vxUwlGIqO4FGeplD8PLr/jkPvZ/0j2ssybCp64eJYDoMnbF6lA62LPE44HIu9jr02q8/5OcTATAc
xuK8RmU3euC39/207hbVsjgC2Hxn93RzdY6qMaip7NMRirm44dOFaMr3ds82lud1W1GHU6PlZHYu
amjXcM/9l92jzyP2hzzfBvBUqYcRgwbCaiQVLp2ht6qKQ/Hdy0e3Tl66Azz20qoZofiAgjYAHgi+
wHYtP7/mH1qeSQroKySAcErFdRZEhROk9p5vtQEFyuXl06GUZkg8w5TaXxW0eBp3yq6dnxcz05Rb
vXXNiNrTdCMoKClkGG8ksHyfRpCueU/DLkReuK/nKl2KEjeLmlo+3AjTALr9dTpn/AoKSdFUbteS
CqtzCjMzlTkP9MIhPEuV3J7GpTvyMrRaOJiZqBwCf6hrcMZS8K3HuFEjdLMjlFtW49BMVXLUSchy
xNNLr04dyDVKX72xbLwyY5mJSlFmG6/mFYkWFn4AhvwUQnZs12ojOCGcRj0WhLxpEUF5UOTRc8ax
07B7uBGaFXAcLm7yKear/Mgnfr34lnFpZilx9zvWfg3ujC89Jx2qNil4G+7s2m0caHFzP0F637N0
3LbwQErvnQrWxrJTjMisITuBr1yFh/f947y4H7ZusdrRwUf35WS1gKbdqx4FVaCVvh+Ym0D4YlWl
Bt7Vy0eXYPYSv8Q4YR1oyOsS7FHEZVfdz0zTxADoTq8dAZ8ABGlL/LH+0xPsrVKwV4LHzFLSLa9z
lnEMwpzcABm+3xxi9yq5sWgqLA4U154s1UhjHSc54VZoLDy7WdbMUuJlorw/R8N1tjzC5ONDL9mf
VgPczFFC4Lh6lOE6SCu+xFxANye53XrMjRUzDJter0HD0lL0V2QdrhoUxNs124hLtYZVNVYKBC7u
5ulZ/TM1nms3f3MjLvMavONFoE/qzblC0nyM+4BYHWsZNwKzIBRe2jMajhqbekdgvrEKxw5kxUzv
RF5C0QmZL01XPSeMdze0FXdWHW5aJ57LMtq8XGgKqfEp2xwU8Ng5MDPTOLFwUB+3oe4kHRCdF+cJ
JQeP0W6gMCMwp7xpgHtGl1AlH7OZXHiyvbfrEvpyImT9vK6Br2gKvkAHrWCil17YDUHTOZHPxKvV
gj4JVzgNtxV5ROld/9Gu4UZcZgpEbtBraSo1OO20bkgs+8lugDMjMkMXQkRdzxgoQ3jdrtF7ZYlS
Y8yISwKCiIDklKXtDExuVd6VYWi3+WFGWDolJw5sos+ssx7k3/MFIng5ori06nHTPRFletCpn4f4
Gkx7qkmTOrlrR1hhpmOidlwU0K1oe+A8elNXoL5ztjMhYqZlogsH8HJqkDBADdFnXSO9vLSRnQk4
bvFeBhAAuURF56EyO8BXlyVlF4Tkvd3WjZrh6aGfKVxfUtfVN37QXG92FyjAX71sN9R9kNiokeEi
db7cVnXIpt5u30aN0BwHIkYUabA0aLzrs40GjDUt+8MITPhQLGV4zv3wgImD54/lXurB7lxCjdAU
2pu8cSsYaPL5VTZXqPtrLLvECM02R5EjBxkbhFvn1q+BNK7qfEysAtN0THTP5JaswxaFl1t5EY35
cZXSziuCBeHLcQK1oUZVJXq8Q3Fo0gpdfllLVJvaNd1IAYHgjWk8cM4IxYIn1B/bO9y9ZXYvNDBi
sxeuLnJUQqVutdJ9hnTl7VwL+sWu7UZsoqguUDPuxsE8Q+3GGELaGayjXd7AdE7MVl3occbDa5E9
oZBsjlu1WY4XIz57VHYJ2FN9t5LQqC2qO3BRUBr36245f/2/Jz2ZaT6oA4fjGgUTYhv4xTVKy3Mo
llsfhSqaLb3dTi4wQnXogwHfAcicOituikHGExmtrt6YaUDIqrrFYnGeBVAOm7QQrSUKRf/pr3vn
leObSVL1UHa0bT2GZFNge1hnEJpDohTY7QBMkGrf4eGTy7Dpl7A3m9h73fFPdg03IrVuc75Kim7x
F5hzFKztHycIHt/ZPd2IVFQrqaipMST9kH5auu2i70a7fK1pQVg5DTYtHTjHE0rSkqaE8QmFHsdu
j+sbyyjXPc8xzlkKHb5OzpVeMI/aLPvcCFQpmmXSgFqlcCugu97TqAMOt8JudvSNtdSRncdLB+mV
oqIn7GMOjNpZSjLTkrVRpaP8Bg0HmR7leUU94mYfrlF2g8VYTJVGxWmEkqCUMZRDB6g3BizFzsGM
meKjoNmyukONUQqrElR+eu7nRtjdIzJTfVRplCUyjTN5ti5XLuDS2foWeeWVecXEqRYOKjv+OVSi
FiJ6/xtZlger7ja1R41GZWGGytO0Ri3VHsYvT10IDwu7hxuL6JD7/UIbHyNl2o5RCS9ZNxDffv3s
V1Yi002SOmvbwpMZEFhdFI/91mUnrE7lXiyLnYyfmTIk7eG4j1p3pPoC0L+8mk+XkZzkG0vpay/V
iNAQhkzQfRP0/Jzd1OBWaxba7S9MJVIx1J7vbHh0SDjAHeGXql3scqumbaTLIYMroTND8pBcL0j0
8QwGUr9+pa/0iKlEIkFfdzPHrYQzrvWl0lu4h0+SHcCRmVKkAijBArJYaB2d8FF3SIREhNsRSpnp
GAk9bEvBHsCFSrM2R+HBBhdnmdFuqJhqpAgOInCQQadHpf85r5UEg8UbLB9uBKkKilCUEx5ehNOu
nPyrsH5LWvZKjH43Y/vhurMv5zxHNRlk5bXv87gLvPFJdw4K9v1pci0ndVOXtOpsyLwRn6LyqjrJ
zlmSQDd2YmpmKpOEgBdH5WFQan9dk3lhapd79I2d7msdZOx0BVyrCQT9uEB0lu5hLZ54xXaowgve
eP5rEWUspg3vkZbPzo3P53esH47EtfOWZ6b6KQgyp82Xc26xRwWYGLxjFUaj3cJh6p9k7qLQ3M1p
OvXddSS2Q+GH91aTjCl/qlBz3muGdpcdbDVG+I7GyAPapRZNBdQgIHVcO+RyMwjW0rYjl52z2YnC
MFO9PKzDuGqalMDLnIW4ntzuFn4TdqwaZoqgiBcsjgigvO+i8oYF+YHbkbKZqYDamnEjEzlP6mHw
MNP2OuzgbWz3Lo0lFML4cAwCpIl10fO4mocPep0tN/+m/kk7ElW+FbpkUes7GF4dI4HKfruGG3FJ
AzhdrSiiT0e9wbWxfeeI2mp8U1Mx5LoB2IIKsyHvvLM2dts7bLYDOlLTo9MPsi5fOCrswhCF3LAN
Sud+3Kw6hZoWnfCb02HWYaTIrLiHffRtX7h/2vQ3qhpehg5OzoGgEnEJMcLDSsiYVqAF7H798J9P
4tTUDNUwOpxxZXZOEnsfMg+eAxHsXORmtT7T6Dy3/7CIQp1dLFJSOOgW0wpoXDc99L6qrbaK1NQM
wdFlgZ8B3ujU6GC35BEEW4XXWqVb4Knzsu0OI12NunCki+rhAfXiR0bsLiyoWdvodKMa6gwhVNd9
BnsYepcvkaVrcWTEZ5RjA12e3V6XobmsuuZxK+zEazB3N7pEQ7NcR3idcxvBv2RTcA/gi13wm6qh
LlhgLSyxl+uVsxsmcbV2vt2rNCVDzBE4zXFsVXwBxxF/RN18RdfnX4fQz/cpsPh82SlNlUFe7aPd
XlRf58PHLvCtck/UrGysUfi2VeczXFhOOy7oBpkjXMXsmm2EJgl9ONEgT5H2rnPddo866N/bPdlI
DmGOJYxzH0+O2JdK8me18S92jzZicnGbQEl4b6TgVESxX09LulgylqlZ19iE/uznIjjvxfkDbqH2
YykLy942gnJeFlbAeQkT4dIRaHtqmFf2m5WABWZYL0dgES2LZjN6JackgZnobTczuwncVAxNXilz
b0Vd8MZgQ1RP8n7Uk9W1LTUFQ6QopB/66O9yqta4h7PQ6ovW6jxOTclQEM51N5Xnlace5H1V+817
WHHAcsdqIJqaIWep3QkOVqiXbv2krD34Itsl4qmpGZJLPrcutA+YT1bhxg7M2q5CBdmg3VA0dUNj
5IBlHYDCsm7qBn47u6gI7eZZboSnK4OtDuHQlHYzaCNiK54Kf32063HjuLnRCPepPnq89YqbBR4h
V6ErmOVQNMJzGVwSEY2Gwz/zZnLCdyqyK/WipmqINpkHyzkIm5epXmCNnA/zseIaBk1W/WJKhyhb
c8pgsJfycXlsPJgxwQfbcqyY4qGNQTrdFlAj6ixMBz+/yZQdd5qa0iGpc6eDtx5L+2HxLtmckcQN
2vWN+HxlX2tiVycY3k2ql9AJeme336r3n3OvFCAWTEWR2vW8sYIWswSRNh9hIwHj+3jgCm5ocBW3
e7j/ck4nxbrhrAkVBGmG4Fo4MPlDwYxduScUiC+fLsIVoMQZ3YP02dVa+1+ioe0sW24E6uiyqixH
3IAOFPbgpA6PshLLzq5bjEAluP9sowab23Vk8EvPqiSomZ09AArIX/YKDMtkWJBzhUPtwkauGuFu
Es+5spsdTSVRO45LO3hwZQjmEmbW7bttsytFoqaQqF/g3gEcKK4SM9jOAwAg4Ne1Wbbb2OACGpG7
mHQhyInWKQmbbdyNYWn5Rv8mJNJEw6YcyA/GYe0ro1vC7C7M6d+URAPSw3XtIl3GmjzGwPyqJrtZ
11QStXB+hGEg5CFtBUeyDYiItMkduwtQSo3wXGGiGekQVkZFABtAn5RXcO62I/ZRU0zUNTCHz13C
0q7IuhtYtc+pZLm0i35qBKjrwRqcahdPh+llTGDhLgb5YBX8ppxo63TVNxMUiku76ku+TWFc6lLa
7QFMPRG8z/wKzjoYiPLJq6KPTeh+smu3oVAYgJzIh+GsSl6zzw0rRqTOirfoMOfV5u+qFmpKiXD2
bIdNNMiZ5RuEshx+cCeH6ehPu7afF9gfMjgRjJJrifshlDdCzEImeqiUpWcKNbVEPauitstg4aEc
/6LScD5+swL0tW4x1s+sD7sGt2Y4hM40u97a6UvoZ7XdqchUEk3YXMAdH3tRfx6clIj5G6hZm5X6
gf5NQbSM+ZRJcKHmOSrTig0V1BuRHZoSiJGX77MedC0j+OCnYPPtQOMCUkxYlmfTv2mIpkKs+B9S
T5sL033X/+QXi5VahpoKIiHmOmIzDnT9RK7qwfsc5rVdj5sMUxd2khE95xHdLLs7P5pRtbcKH99Y
O6M86sg0YCafdLQLQZLJg/5o92gjMhu/Y7CdDXE0zxZYQmIrFDVksJvGTfWQGNt52AbU2XR1dZd1
Azxq3zjHnZv3k/nKNwIzz8eIbRXs6Gjpk7RgC/0Cr2FkczZQjd7bdY25foqMOA6OWCkkD0cYdsKi
EnlQu2cb21uHqLavWyDnpqKe7pt6cy8gh3rL9S58pXeM8OzagfpZh8N5k+nq1PUye0/lAoElCi2c
Jo4aj58aHrjfNCzzLZNTprJoarOlGpYcR+uxPW3nHEwGTPMbO6Xz5vkn79uUFoH8sqAqFssqiofJ
+1bS1kurKJSoCdUAS6eDgkFv3MltFEAacUCOFIiHdgPBFB+JtY3g636mPkIlCE/26HGY6L8oe//5
pP8rfxZ3//wS4z/+G39+Ej0cpFHabPzxH+9Fi3/++/w7//MzL3/jHxfP4uZz+zyaP/Tid/Dcf33u
7vP0+cUfgNwFM/UeaKD14XmEicj356OF55/8f/3L/3j+/pT3a//8x29PYu6m89PyUnS//euvjl//
+O0sRfzPHx//r787t/+P3+K5yT/L8rP5G8+fx+mP37zwd1yUBn7k+/BjCr5X/6rn73/j/e5T7sLK
0QvcgNLzzXgHzG/xx29B8LvnMs/lJHCJe66I++0/RgHLX/yV+7vnU4bfIiEMn88eP/+3ZS9ezb9f
1X90c3sn4IM7/vFb+F349O9xyD1YR8MN1UUbI9wME3PtDlSZqTlbVAKQaXULr3tvRx0abEkoBbkA
GQeuw30Nv7VdCyn/c92EIktqHzm5XUnG6gMLUfCZgtJb38igzMZkBcEVVv1gemVJ5U3bRxdSLj+h
Uowwbq8Xb0xC/Gee1Jp6Ipk8mNcf+yYbHja/i6IdGIrBtEOVE8AdReGG97ND4b7rao/luF8V6xx3
MACGyWuUu18HFy+naql+rIo1O4Euh4+FsV2docqoh100pw0HzSh79lz4Isx13ucxr4diL1X3YYHV
BuHwW/fb24JOH50ti+GmfO3Q4lSj6D7CpkAt9T5b5oRia+PlgG97wIf0+pB1deyN7gE/B7fpyl9S
XI6RI3y7N7CBqD/daYCMvlDvEeguusS4iruuQglEV5n0mYTTDDuMpP88TPwmc9QOWr2rfogADNb3
a8hE7FQTjGHxmzNSKU4OZwe4lLsaOQStSoCHhvX8L9SxcQnb/JCoBVQZ/Eqw7bLCSXoZxXz2P+Zc
7NeuBd4M7KU97BXiKdzAj8FWx2Fr4g2u8wyHhzxxdfsItfl+quV9ycSXfCAcvr0qyYGkOvbhkLCm
PZ7hv2H9HpSMPfg5RbNri3vIAvZT0xxpv9wHdQmkU/FRskc4W8bC+ZSH/r4axSXZgKD2VVJP7NrJ
JDpJx1uEHJQDEsPHcMjkno5w/wlz8q7gD2Wxgu+nEq8sLvJuXWCr3IMLUFS7cJ5BT6qjHevmvagn
8FPqtKT9JckWuM0P3hWwU8d2De5gkp1mrsBMV8Kxck4aTwFHxB6AAgBcwE2q0o8Vj2b0XNnBPrlN
BhHuSq5O/ng5UjftK7rfqkfSNHuXLaluOb619yfIf1eAAVzkUeM/TM5fTPBrAY7RRT08yVDdoqIr
zgE6LPHWSjj5j7lMkU59qHT3bQ4kLNfHx4B/t9FudvBu3nGnSd2gv+36fDcKXMd5bawrdgzaiKeg
ch0bfVN6YHB54UM4bbEz02TJHjLlADgHupjizV20kPrPQklYvKPQs8maA6uXA203N+akh5Gec8my
cvgkh+sZtqzxqDMab7V8dPBjnsMLGHDPt6ApJrpZTzwM3jftQmBDU92iFvPCO6OOnHwnu5UcloD0
S9wMyPah3CEH2KPbjU27d8sSjtlZouZhhNtmUcaL6MCI40dadAe3XK69rN+5oQ5xFg5vVDAgWMtr
ID8OpG8uIVtDncPE7sCJOQKIvhMEPgksI1MMKGFMhjGJVH2TrcXRW5yDZvSbBnslbNV+wQjxnPZI
FAzBG3njMTXc1thI3fmbjsU4n5b2Urugk3gewBZr8a5mAPvkYX8Pe6Mrf87gvFwpcnBgEpbL5hkE
06Ras8RbingCozEC7TIG8erTSmQQS2hTcFpoAOUBbGuc62ReM0ib0KONBMELXB4Jc8q6v+hyH9Qq
Bfp6cKuAJJgKb+cJvCQY8LslUtPzyJyYD/W7ymXv4PK/KzPvT4glk6yWF2BgApCXX3K3PVR0BCRj
gJ/j6JZXvuzudJvfrHq79kVxInA400606wYPpobRsXD7BIqag4eETFEzwDf95brNMTGAaonAxZap
2TnA6DAoyt3JjWvwstz2HkCaLpYDrrdAYvwIe66rIFtvvXG4ZJ1MAK9JpIvLBhjXCNpCB1gdcwZE
F2iZBzmChZGsQ3gGEe06yKZqQDiQsBmmOEQ5zybhmQTe9AS5JqhHTF6TxsM4Ly+5A/c0d7j0ZQRm
Zf0sa9Z/6H3JMHPne28El2v0Txmp/gqI3rVlcWwpTYZge0fy6boIIGDhvo5lrhNfXa6LwHDqYNI0
030TMDB/5T1p/G9bKPYUdAnwuBZ9WJl/O44k1mDDhFR/4PW0j9qzc32hTnxmR5is72AVPSZC8QRv
oEzGKLzInDP6ar4XwXA6T0c6K3YUx6SjDp4d4KAWeoaP8K96HHakK3e8vKNI6u2RwY7LaowlH+Je
VjEoeN90dj21+hJOBAdAKk7VGXWwCHmcKV67r28UGG5g/NS3Olv/8sY2rjbAwuCsfwebySQPZpWK
7aHsP7ZDr594oQ+BeBdKuldReZXV5HqYnBYorhYQv8ht1/CSa6ExIWqx1kmpBkx7fFILaHUiE18n
zaaPhZr6D57kc3dQgKxuMegz0T3wL8qNJzFiaYHTqPwqI18+atj2fCD91PQx9BvfkYpnV20/5H+B
uDp+kEisf1k7fDS4tnItwU4auxMF9aaIh3pCNLZkoLdZhrqvpHe76Mlv1YrVrfAiwALbBYU9YP9A
WNUU45cx3+YwAVpcIREAvIdIiyGPyn3DqgIQDHjZn4J6qtTZ8rx+HoH6G2FQrOVpVCCIJcD04asv
ZMWc0vSIayAdg/YZDnbqifuSFDd4xUJ+qasasVOosbsASgNGoTV3+vmiCGHQsedSZLBWHHJojrq1
noId/p/JKz2u/seJTfiO2Bd5MTxq4cW/6oDT+MwE0zuullacmnauymNNOjYCgMLr8NrtWpp0IA64
980sZ+x9gAkTicegsouBq1QaaJp6dQ6+k+fuaavCkl0oYHNBD8AUuybFFJHsZhsnwXatJJC56bwq
sh0AG9kESpGHPFiQw+M0nt0F0BnFwD5BkZfoo13uzC6Mi4rIZ3Gn4WJ0g1JhLnfoKuBp1Tj6h8of
xuYycHvyaQkEqomHsC2rS756HLMeNOTDYVyn4t2g2egmBRyhAT8SjOS7moZ9AWJejooSkM5gDQZO
VRAdWy6z22EqgBgAkCiA3eiKDCa4pg4TQKxK4h/CrZzFzlWTHq50F0ZP7jbJBc3qWwBC1wyFfBp8
UcQnUJxn1AMB/JWqhnsnZ2bOdujnbHKRAuiqYg93Sf4xgqAT4tNl9cudBJl53A9Ds7hHj3QbiT2w
L2pApDvax1CeOO2lv25+dOmQrFOnNp+7Js3o3F3k8xjOd7oZgZYQYBwlaw9kRNrAsUkcmFIE5BuX
u85eDlMFaiMQQV7qLX7mXvhcjG4MKlZBkgzu1tV+hg9Gf0LDiudtYHKMnXrs11vORMtOfPHcIt2Q
JTmSBSM6cZcWhEqe90hy+AscG/e00wANVrJW0xHnxu5zJJvllA0KHGkvaubLNm9guY59aBXE+MXF
3a8L+Gzxpqflqu9FgGQa9u+YUshU6mSSOHAfnQiIj8SpNx7EIHWsOewG6uAv2VVBnlb5QpodIauM
dk0HkLRfLexq1sAqxsqp2UnBbKvakawAkhgni2CJHXeu6922aICUck+CewhPePBYadkXWNCx+cV/
af0OkC3NJ733Q+XxRMGYqt8Fm7/Aiy3yx7/WmS95HPWZUthnVBx3L1VW8x2WIKQeswCm7fHCyiIC
abaA6zFDH8P2SwxcpoCCia/tOCxfZuATy2SYZ3ZWPmX0BCRH/zyivqXDb0fRmpTdAjRhkA+70fXe
DREe7rYFgyFfVZB3NWDOa1w0DcDjTYTDs/SxW9pypT4EQQuqiTfp3eaOlQAgV3lfUMJGwNbLVKl2
PczOYGScA6O5jGMD3QuqgS9a0ZZn2CR17lcP4Lz9kov8EwWvjwIRXrTB/LUFL7O5CZdA/1kv0vd3
wBRibxWyPHoKMl4G2AJP6+0KVh8MiWblPVaYorO4qTjWaDCpUHWFDgZGuA/8J19MApwhRad51xHV
P8Gxa5QpEtrCv2gz2gCORjIfmxI3JEdIOccNPrXt9HElTs8BG1IMDHKUL+LoH/rfKOicXwMgfqed
M2j/L08Bt5pOASCsO7ECIRUHdaEwCxJcaJ9Jmu63XPUqgC31Anh5ROEJESNnz3QMLgvHVoEOXYud
qeAPYgwAiIy2GsUGI2Q8MVczXt80sAUJVUHwknzmYWEiEU5LvreWBZhaIp6AnXoAjHpoE9k0oFqJ
IRIDvJrAs45HHmH5HdaqnhOvVaLZAUk0YGEGaOly6f01BKwHaMpkCGu1X3seliBhAW23U74Y7ous
dKY4n6viL8Rs9HUbNxXu6MayLKYrMjlJlUPmGftMLdW+9wr90JCgu59K3/3MIyoQkFuHJQzeiNh2
aQLIWgqGzHApAF9B9S1QPU4iIG0HBR4lCxjD7bLKePRHpAk3IoYgjsbN+wJQb/1lwr+nJM+4w5Om
lSUMGYCaCv6Z9/xf5XSuyycpRvFtMjM2L5I8t/1z926Sz8/T9efe/Mn/D3M73lkM/npy564om7Lv
y+55/DG/8/23/pngcT2GDE8AprzL4c8fnBUt/0zwuC77PfKgdQwjF+ELBt7/JHg88jtWVLhnhBDS
UvzMv/M7vzMkY6LorPQKPBc7pf9VfucnWUbuA76H//7DNZWanAwXPe12QnnEMVD6yWvaIAF1wgc3
TqV0bcJ9tpEvP3TNv7JLP2aTzhd3/84lOZ4bcIC9kO16+WmhqnJsNaL1NHvT18DvPulSfwxI995h
9HPlzm9cvH+vNfrZ56DXfvxWBNGdZ+6gT5AlotBbZ5F7ryXPb5qqmu4ZXOjvBUDzV6IL+CNgVQNQ
lEtRXM+qaoGbEh15ANcWu+iGtmAJ//rL/yyBf/7yRnId3PJVQRi5nrpQfo5C6u3Y3G6XQCq8dflw
vhz52dc2UuxCsghWWeNycp3sAF3NSUILs5vy9dPgi7c8rl77ECPTnnlrrUjYhvDLCxNYC+1w4GQk
TJ0l/XU/vfIBZlY9aKuRlwDinZwmqr+C66kP0qucBIDG9h6ce5L8+nN+6j+NF2Jm2HneypCXvTpF
AHv/GQgh9hyHmyQHCA3apHHZ90EwJYMk7gGlG+Qza4p5jyClSFsSZz45KG/9MGRTCH7goqoHpaOK
xKP0ytsVsDkvXsKgviyGZbj/dZO/+8z+5A3/LS8ftNj/FNNyqpq1+BxNDElYsErfz82K7EPoAOIa
65C1H1evD9tYNhU8zMvBf6s+5tU+O7+0H+aLzJVbBj/T5dTUAL6Gxd3gj09IvhymVsV9MyTzQO9U
8CEEt51zHJkbpCmqKKXLfFRUJS7IafAUvd/yNnW66qLkb3TNK9F1ToT/2LB+KfjgYLN6WtY7ku9J
eF31b1xzvjYgjVkrWMZh9RnCCgc70JRu26KKtxF0y95G+nUeicZ85ZFCMc/BJwTyMeivffVG4e5r
LTemnELm0hkahFLeP/YRNu9lmVTZTSTfmgzOXfCz8WjMONuMkoDAxQcM4NLLCVfv0xvR+dqTjWnG
DVkkPFDPTrl7T9DhS/aG+/QrA8UsOGbzDP6xgnQXxVgVJGX19djSYz10bykFXvuA8xXlDyHSRgBG
F0BZnwItx7SDbj0OWiaBK1rvfj0NvLKMmoXHtCnHfkBhxtVMyDFASWacldFX4XSXG82PI3vTMvaV
8WPWIBMRgugos/CqzKOLiSCT6QGPjsOGZ2NCgpFvYhFmHGnA5vXCq36eD41GIkW0b2w2XhlBZiEy
GQLcDACseYVD+byvgCCGFauNy8G53UbEOiLKAVbEwzPiYRYrwnHXrOSNuoTXRpARts2AdC+KG/mV
S90TUjoPTEJMsA4Pvx4+/4ez62qOFOfav4gqcrgFmg603c5hbiiPZwZEkEQSgl//Pe36Lry8TVPl
2qt17UKjcHR0zhOWHj/btAKVEE0hiROnxHmA92ZkmNa96qyJ1i09frZzhUxB6mksO2bDuMu1JBYK
rtea2YbXf/7CvM5JyLo6wAiVpzY8IFCHLp6beg10cglEgEmdM5BztdYHOlE7zqithVaTvLjm8A55
1luUGR/H1nBRlG5+tonnnGQFZGc68MSKR6UATT61tmgCfXZ1+ZBTjlKsmKLr47UQLeb85HYSXg2n
IStmrIprFWWDHnDONEn2TV2WaEGQtexgIVzMycot6hhlP+BNeaq1viPwmsRFlxFlhENHIGB4/YOW
FsD5798CrEZoMaC5bMWdqXsoX0ndd42fSGmd18BsY3ue2mUNNEDiqlbMg8pg1jqq7Zo1ztIIzXZ2
MxQtqcn5p7sftPww+5uUv4txBS+59PTZxi4ZJBEIJYgb7J52cEsZogHNjr6VK1tvYWvPnRs8zxh0
uKw7MWVmtksE+1vkSo8BSu0VtNrFT9C9OZOZQox/qFIPi1UfUUM9Jy24NjEfAoTqFpIPP8ku8JrZ
Ga166HGZqKnGnY1qrp6CSM7qj+vL8+Ig4dnnffhteZaizgBWq51YJK67S5m+0QzH20q+pka99ILz
2H17AUp/GeovqROrCmQHWZWEtQLCXdlWP0D0wqxtTm7OuKdM7qjYsaqje4maVFjYwFNfH56LuxcP
n+1eWGjlo84SO9b0SvGHhqM8ma7JVC0tn9nuFbnBNXuAh13TDgDGKe8MMAs4OmjwSFbWiPxL4z/b
xKMBUqzJHAwPMZ6HXn8Xaf2hawBdXB+hpefPtvHI8iHtPdeOSXdM0ibMzcpX+zVq+dIQzY7nhFLC
KtO245bsGbmHvsSpMh00eLPoRz9/TnamgNawDJfQuOogLIVG7VtVpM1jKfiaPObCAM0ZzzCvd12z
xwSYWQsYhEHhQy2kHmYN2nbXP2JhlObM574ZoeRN8BEi+bBaNGmAs4DwYTAl+eb6Gxb2wZz+3Eie
jqbN+dGq+u7FAPhl69nFmtqkdl4s/3Mz01FO+m+QSCG2o/SQwD9OWZmCtd1VGdBJZfnLtZXkVu2k
8ypKm9KNMpXolqiuUuW+Bi7cU5Yb3QrUdgYe+/+CH37FbLO3iYq+Fm3ZURnaHEyPofmtdWq/N5K0
qiEimRuwoClV0IVMU/EgaF4iZ/AqozW2paKbW150Y5yZDrmHYJYFMOfkxK6e11k4kTG5AzzSPqhN
MqJtqSQhyRIJrETqKEcu6tVD+2JaiI+YBRXqCSDPXLc5GrJBl3ucnLQDaGxyhS9ohgjpjIOOtgVa
xZlPWqNaKzx8XeguTeIs0hSVTL3aouVROCIcEvEma/vARHLwXO9GeGicZvlBMW46/KwG0CLZSnTE
0Z7U7G1P9Dt7Eja6JOgAXV+zSxtvFplQyCGu6Eh5TIUmDp2JHqCWW8pt7rX1yrb4ukFd+uZZfDLs
sVALhZdHzeJue+tl5x5lgTYa0ozG3tEiHfPQxB7IQnsU6lYQBfTQ0kIpDuwQ84ZUfDxqutr9uf7N
X1fRCz9ozoaqnByq+wodY8u3IhzmIdk83AG54rf7xMebt/lKzLlctkYZcbbQxr5IyoLgTRUQy2/l
e3GYktC9czbtp/HvbGQD7F0epr9XPmxhXc/ZUlqDfcSAmIvdG+eU3sowr0OBUqYv/M/8dgz1KA0c
4GQ22U6u3GwXgt6cQ5V7uSMEY2OcSvPRSsXT2JlPK5+zsDj/h0FFWCF1pKdxvcGNOag2bSD9IkD3
NjACbaOGTbAm379wOswJVTavgM8dqjHOh+HUcefOJEUBfBSHD4G6Zoy88D1zXhU6d6KfvALTU6t3
uarcN8Q6WKZYY20ufMT/qB8kRS06gBGP3FR0HzfeLDSsBP3URC8hN9Wv1fO/ZCUvbKC5FkLVcQW+
Oh49oh5Z/EKwpweo8ZQHSLhqwTTpUx+iQYO+JWwgdyPiSYTqRxrimt8cmRirFwBk5IGOI/8nCokm
OdrLkJU0k0IDOrAS4s7UXEATUsdNY6Blh7tOAnlW6kx7oznAHX0OPFCQed34s1uKOUvxW6UxRWO7
Ms7BJeDsF+x4oP4PucuUrYTBpck/T9q3HL81EfVGyEXGXbMvx9avgOZS9MfrW+UStQD5vXl+6beH
DyDAQLuIjHEv+u69KzjsQo2mME6p59lHhDsZ1Ylm7XN4W/slQOErEWfho+bCFZLYBkUqXhxL76QV
xTFjd8SpV+q6S8t5NmK9q7aACFXFcQCe0Cd8ZLsUfK2Q4pyM4dTHfyD3hsGbK1ikmutNfc6Ko4Cd
TsCccsMN4A2uz8zlBg+ePkuYuj7z3GGi7Mg9tkvyITAyFKmnf1ad+41x8lzUfG0/U16uv29p0GYn
Tt+yvHYdoM3szgDQtglM/ZEWHeq79z97gf7fpQbIDKAUNscL8kOmHjtyzIBOptit15+/dGbOXXEA
j5AddCXpkevu9HsaoR/aoEcWtplKdwxqYmDRc/oKQ5TxyHOCHNIV9MAyvXm2U0MLOy7yHa2bauWE
WxrRWfqimcBaUsukx7xxAVcbToD1fILBcOxJuXaF/tJ0vRBR59oYLq/Buu0bdhwCGZZRvc1DGoHJ
GmkhIJshZKv9YS+2Ytvc0K0SpuH1wTbOH3HpvbOyCbp/CdqxSOe7cNxY0W/N77d1kG5Y8Ff4r8fj
rRF8PD8OfraBd4uv+49//vQrydFC7JgrajQ16wyP5exYD/m2lQALcTnca7qIrn/bQmYyl9VIJE8M
VYI7llLOP3Si0ahjvbkSNC7WYHUg7v67DfIa0mIgwBXHVL0p0ido+gQw0CmmT+Tz13//wrqbW/OU
DZoUaY83wLWEAiWqSJCOwYVVjXsXZmUr221pFmbxQnoFILr1OciKaiMI8kMP11b3ZyF8rq4BP96R
6kiBj/pEwkr5I2jqu0QJ+ZpFytIgze4vapvqKgwtcfJI4CIcoIwNoNOdk+I9XJ+FpVU02/0W+p/U
JT09QrT3vqVsbzn6yuZbePRcZANCRgJRC22VobG7o2IVkB5MlJWEZmFe5xIboKjUIBWQ/Khm/O8k
2tcurfYJEME/WzfWLGFqoD9iULXMjzLVbiTR/+aJBqSw8/f6sH/hHy4EprlnjzM6NE09JORdOIWQ
lIjIButz396KUxlOu0/wDiKtCruPxudB95duwaYIAGndlIGx8olL8zPb4lqblkolcf0wATEiqrWl
arNSRrmYrwHpNdt1rHIycCU0eVB7I5IWGBeJJ191GAkB3AFlBPBAy2oaN7aY1mrMF3cKXqn/N2CR
KdOMWup9zJRE+LBVJ2e4JPHB2LWCkSYrX/YlK/Y/E4f3zHYkUbLS00mXxVUuaFyDBGmB1jHpRxs0
w8iaBjvMwRWJ+t6EQIspCxw2aatHo6GLoHO5fB7LzD5okwftQ28a7gah2K9QnFdYMNRu9stIgMKe
WqkaMBZI9I9E5+RxzKiphqml8HAkheEzChlsDhJh2JSU3lHWabBp8eod6JpAYpO6S1/rLBEHrzPa
qM3BA4N7rb1XbU8Li6lmIdF7JSIFN18K2y7+CINRmKEO+6k3Q9dRQkSe6rbsOvcuo9CBMZDabUot
H3aC1ROa0yYoa3kDmSVb86JqKsGAcxRxk4sMRpYSdAIq5XvLCz2ABZN34ziuPLi9m21zapj7RjY0
rAZahZXG5KmvwYdxwPAKxnLCKpeGeFRsQXx1GsoQE/s5pAmLIJMgVxb/xfihGfPgxFg5FZDNl4e0
FGGeHj3AYzzIWl/f3guLcR6dOtpIACfzOtadqritoQt9yJUikmhdxm5Gxcrxc3EH4yNmQYoYcFjk
Zspizfv0sih316jcS7///Pdv962S5ULPq5zHss8ji2E/gdZmyHELOP5P0iP89ln0aevE7Tiac7GK
m3HZdoesAZFr6FZmYGF+58atpYv1yyuJCORZbx4Z74VlvIoUZPQfzfC8FlGnllGoTGYxqGNhlubw
WAXnsykA417z+l0IovMqhMsgUlmmTh/zbAjhZjLeeIb5zyzcl3qkN6xpYDoCOeJQg6HM5vpXLSyo
+X23NWwlQzGFxLrV3k5ucT+WbGVClh49W1ISvGWaQqottu0B7vD3feb88MmzlQTgYlHZIO7Egzfc
Qw8HPAF7+InGu4O25/lzvu2ETMk1ydt2iK0R8JAyHKs1C5mFFTpXZ+zAmlYUR8/i3K7vC0J2VpMe
lZat3GOXHj87D1UV1IS6xgK16PgLTjhhX0May2HmmpnExWIsRmZ2EHZKpttU8UTs2smDAQqqPbg9
eLTekbjZRpJEi2S3qrW/9DmzPFUdO1AlczPDyuSvU5rimNd3dabvfrTw5/dTXUEtJhVNFiuD1kdV
3/AQRgRr/k8L4XSu3KhoGtfSysJcVO8mUQJjLPxq8sKseLn+8xdGZ37XJLCkp9DLIzFrPjUolijq
jSWHzfWHG19Iwws5z/yqmRWss0CITg4qsHvIAFov2RVW39wiANrNrXSN+l85KL26H6YeDlE6Sa1D
IuumCUmPOrAxjPLNAlvI2XdAGjz2Y0fext4dfg3MBOO2K9NncJ3st7xOq5B2kwBgrzbo6GsTJVsb
MLhjOnXyjubMvpO1x1GaMewXjgMwgmt5emeoOYvaJAN3XLT2b6B53HcXHk1+T4lXBtwBcEwCO/PO
qx48mVy3IJlgVozdyqzLQ7T48x1pKgaJ1EyBEbdexARMrPfS0mHdl2bNxjbg1uHn4xnzmqXlLmEs
iYsqGXeDhsMS3nh1dszl4D2obZcfes/h27Ed9I3Xmsq/AgQ3nKKcq58AE9SnzC2V1G/Q5dxKx2q3
o13RfTNB8r0cauc3yKfJqeSuFXGrd4mftS5QaVpHH1k1NLHBhkyHAFgFD7Ha5dW94yp1lIBQ/FzC
Z33w09RqTlNCjI0NEuq/ymPAjAzUvJfSw+fbNIOCQjnWod2AGaxZBTszi9PAqIn4ZHbfPmoCtHGY
rVjNLxMs/Q2ak/Z4LHvNpUcVfKo7l5NbC/TQ0ByYBtatzY46CMnQoXCaqBFmHlZdbUSOrVQ3+BsN
YVFqBjbARBu3AwsIxIoyqGsdXDfwGVBs0kaAlGEaC75z4wRAooKd2mvtiwGPiecu763dBC4CqqN2
7hOQSWvfAMVyO/STEdhKPwSNhV6TnoGoZiaGvR8VUNYda0igtWEnh4Tk05HVPHkyB/DZOa+nA8QT
FFC75Rigwky2rS2M0M25B3A81343RtG8piMWUeMp3uNUjx6cfiZ5Ypmh/x6ocD+9iQwvDsPyUGDy
+Kk4KViT0urGABcBN+CTPv4BIyZIlLYLQJeh06YmpncUJv4L2e31DJTBYvAeq5H6w+T+cngKkQmR
UihTwvqvsa3YKusHPTVpxJnBNq3NQTvsByMyetLCZjfXPrqyxlRVpXgeHJgFCxDHId5Im53sXeeQ
11q+qSsB3VhSM1+32LDLHDjbmnkPoq3LRLGFuFF54yapEUFfY4jSJOVPaJF2ASlzOgSTATZog6b5
cZTMuCVKj553bRYnqqF1adjcOBluIjap7AbwKj1FRKJW1dCsFOdPD1ZQkGFX1ugJKMKvzXE46Hyc
XlKBaVJNtb2DCJi50wRJ4hyU6EAB8+920hznwZxYu20Npu4aG06FvgBC1idD64WJ5vU7CxRHsM8N
NaANRpBDaSGcuChD22lbLAPVjgpeqedbCki6AW9JCQ4Aa6ASpBPjAB9X09hyI9VDr9CL0Grxv2at
w2K4/2hQe6ZJQElRRsDN6FsHtNzQtkdzWxJDfBAHNXXUY6byV5vmVQwmNHvI3KoFtZplr/bo8d/Y
1gxSl2kdeCYsEvwxdeoGCh9csaOGQkojGws3CUBsZqeyLokWeppMUp8N2hTnHGMTtD1Rp8DWqFMF
VV3Qe0FsDQRLq2jRc9UB+8xtW76UlqjQYAdfClV3dXxw29aGtzNVHicQUix/1FXVApkYTsQ+9DPb
9zJrkl/AucpDwtOphvBNPUHFIXOlX2ujhwahYsHrD7UBRBqzzPccd4CdNfUENGAw3ocDYBI5LtmW
sG4HsI5jRiaQ/UunIjDFUCeI2SRtoW1ahZKPrEQruJ5cA7n+pAjQ7ZszEweV7oriWqTpHDwMZ7wf
qQB/nkoH3fNMEPrv+hG2dD6e//4tizN60yRtzeRBaMYJ5HHkKZS8S7tcM0m+WC7VjHkxs3J5Qlqv
rOOpb45e0waF1/9SkupRQ+aFffsTLxmko/assKI4ZY/SFworUpB7s3OitGjW2rcLCd28mInag1rn
7iQPuU3cqM6No1AgbNTYdobyTbtXJutkJsNK+XdhSuYgBa1DrYbJmseQB0mSbKMrp9LSfnY7m+MS
MjYaecY5i1X4Ev9zkd4B+6HXjybrhF/1yhr2dukjZkl2mvejqlUlLuApxUlcvffFr74STz9atXPs
AejEVZqmE40rOEPUQwtyOEyVfcgdrPVlLjejcAufpdUdwA28KySLiQRIBz2mKrDNjL8MHpQDCOIP
SO80HjvUZEhaH2lppDs+iQ5WKUN6KqaC3NKerN0RF/LkOUoB0+T0AnDaGDZ4p9rBaadNoHC43bNi
KXfXB1X/qjBcyGbnMAWlaetCMK2JGxyAj2M/ODdDB42moBtQrJsqMUDSqkZBLYNoxRhQXffea5no
j0YBjrOvghn20dkMLPvCHuktPEyzGBZP1YOZ4dYVasVofFSAX1XY+Mk0AHjVAA/ZjFAMh+IBCOdW
yxAbdVxYDdN9Lu2xTwIT+gz7VDXbV96aYxe6Oio78OipYBsjh05FMmF5LUSIQX4F4T2hd72iyXtL
g+ZWVhtE8fVSS8O8lfIN/ExXhal65b4achg3XNjJRjUkpMbcRvkoJ8v9pU1ab27BtWpeXMNlYwBv
8PGRMwuNMplPKCuqNahAubNrOTFvhChpDFNSfurhSRwoEmoKgQ6wLTA4fWd5G2g61tD20z38dAaq
YYhun/KaqZOS+5wq3ba1WBkQMy1YyEBLLHye0uReVawEQ253z5Bw0Z7gcTb4qg4hM93N7zpw+ne6
2ntByVz9j1EpXhqB9jREENXhj9JUxxPP1WZX6RSZE5kOw4RTsCrdzNe6vjugQOrtqVWilkFIA7ah
pqHHxEVEalcWfjuh14HWeHXXmFYeMjd3/EQhCpQCgItzC0u56aymDht1YO+FmLJoGklzGg0gE3sH
/baiVT6gCMaizDagOJUJWaDpPdUU4iYQg/N4CYUHz0tz35bUuFMm7OWeGPyt0Bo3D6hGnDttaAsS
1o10T32jm6XPMwXSR9lZKIJpHAOHJC5G3a2+1ZHVAzkt6bHNapr7KuzQ2kC0QJYFqTtoz5NS6Xsr
SRHfitFz0j+MtNah1Ys+C1BERTU8d3ozqD2avI1DrvhuBUSA6UKrShmhfaFwT8MtBUyhW1WaHt4P
QkyJK8KT3nrDrsh0Z6PnZnuA7psW69NoRl1VtHFGWPmojnYO6TmV7LGqzEDxWAvVKJhLZ4mZnxxY
5ga2FM0B17oeCkA1Dy2LOzegiutbzpQugKe7eYK9aEKjEf91DA2dKdAVS78ZuIE8hkpzByZ0Ewiv
yN+EgIIOkicor0BWALobqXFPMb/VoOunGsYXMOQeWzoADc7tOMX5jx5aUkABuzE/Ky7Mm0rt1U06
oZZWtI39jhJlvhsblh+8BBmQ7zayu9UhCnTrjWKgkZNU5Dd0MpwtNL28F8UZ/plsKLZQtsO9phFO
oJuDFlE0Zm9I18sXoGHKE9NwBYHO3MQelXT0io0GlRUf3jYl3UFNSdzCirNLfW4wFz5rrst3zNW6
qByNLlTHGpEYIg/PfZ6IbW6cRd5aoZxl3zyN/9G8GpJ03DML+CaPtRH2uKk9McrQZsn1EnJpppez
J2SeU7PpbAE63KCBcFqq0/iWeir+3TNNLQBAhNwqlYV/L22Vk4DpOdJEkZz1ipBrQxyrS0u0L1RH
riFrFkL9XInXtQpLjDkZDsr5Z6JjYySmXw5lwNhKgrH0hvPfv+V8ZMJ6TDRFHOqps3DJrFVIYoiD
8OSzm0KA4vpxslDWnAOr0MVpWrCS6rishgcYCIPJ0j1cf/SXSfClg2r2BVkpIFbco7xv3zdHsmt9
O4haf5+HybvNfeiD3E8H56Bs6eYxO+ys3C9e5Ur7f+mzZgkzrW21YcKmsd2VQaM+V+ZaBruQMs2V
wMe8aUEHQeNl7CCG2CX3IjNuysr+d33QFpJYc5YgY1/r56IMj3Wl3NoQ+0k07QHu65umNPyqGd6h
APTDqZ8lfziCPKSwGKOuGdpwbKY0VEpzjZS4cKMwZ+XVEWYyjpeoPKZZedA0I4T12H2nj9uJ/a6r
Nd/YpeGa5X8l9DY1WrAhdjRzz82K+qizvTb6eKrz4aEw6F1aQrHr+twsTP1cNLzAZQ9H+5TBu7fO
3jti668pFJXDusXRev0VC98z1w6ng515KtojMWLXg+upN53ivVK9g9NhcTCM+tFO17Du5114YXfO
hUgyUVecpOUIt23ujw4SNJ5uZP9JmmR3/WOW3jDrPWitNanmkMhD27gHmVa7TJa7VskftFUV6oVV
Ntfo1tTSM8RgQZ+1qIJUL0N9OGToaE8G92n+cv07LgPSNWMuJJJrlWLU4E3HzZvxVt9OT/DNztGv
9vs3+dGeDt77mTC0gmdbaJsZs40D8b5ch45jG0NTCBwwr2FU8U2hudFYpPSgFWm9GfIBOpVlDjvZ
yFZIsyLjshA1v1Bo344cnueQzZ1qBxkEPQA7urOK/PP6GC7snbnGiAaKspl5g30g2ZvhnbfpK/Kv
lUi29PDzbvr2u1GQNoa6n+wDwOhPZKR/x16DuUyd/Ow0mYuANEJA0lAUzgHChd1Wcw17N0DgZaUL
vrCGv1Dc3379YMDtVck6EheOzbdukxd3GYSeb+FCzOPeMMjfijhrhZ6F1TVX7aBIjHp0BO2DXSU+
E58jOysmjP4EeS6DtL5UoPta/vCI+coMvn1aCik9lw1oHBFAy31UqrN33Zmcj+traiG+zEU8mFd1
eZab8pCZf0Zt8vnUnSuPvsfkSsRf2BD67IgsiDt4nErcetziX2UaH6ZcMxFdmojZNndHiVqlWqN9
CtsMc9Jj1MPve29C86Z4AqIldAQwpW7592djNTsoO8etcfNS5aEHYsk5y8agXeKxc/Vei66/YmGw
5jofw6jaPZL38QBXTWT4hIRoNmkrM7HUw9Pme9ytjN6CFGAsTLPfJNNoBa1o2hAy6ObtlJ51aCEk
F3GIgr1QDYymEFICjeGDS5jdUgcdr4oKq/xyEHrtZGLuk4TRuM3b/K23BvpHKaHf87ORMP4bj2xl
cFWn1cp48lQCwJHcQFmpWxnmhXChzdakijpnJkCPir1U7lJ0MhhYvU0GbWim7RkvV16zkIl80Ry/
bV04liU59KT7uMq0yLboFqXVQPbprQsGnKmKFxUuZD8cr9nitACAV1HVyePWeqsN2OmylQcvHAxz
5QoORUZ3dM5FWpHvKaufpe7thJv9+dE8z+UrJlWzJTTm0SsmJiBw7hPArv+uP/oyL0Ez5moVruW0
bjXa7kE/963SWuZBamH9UoW0O9R2yI4nSu/LCvVNExIBGw7M+88St7ncjWpUrmig6hhXUDn2KUwx
oPnY3+XaqPpVvmYGu7TC7P/ukkZjAgSriscMtQcq2ejrYl9RZVNm3Y661YHIn4BtNeMrr/u2ltHZ
SDQy4SI6CQuqqA9Qp47K7PH6TC2ssa/S9LeHu70xVUbuYj8WRX/WbIWXgdk8jFO5EvouxlWQh85/
//aCEa6HbS7BTKqdnj3mCtgUvWr24fWfv/T0Wawq0H2keu/IWIFskkTCyVchrRdHBj98Fqmk69bg
t9kyHs17jla/yQ/dj+4WePbs+GxRfhk6XZOxO91UxZ/CuDWbd56vLJiLMRZPnwWkaUAHtBalF2fW
nxFXiWYAQCIpfFF1EDl4uT7yCy+ZXydT0YkMqrYSq7KEVyyqme7R8qpoNBtfZj8596FmOTs2y5Zq
KSfgNDo9EiPvs+i7o25+Ekdd+Yrzbv2fayRecP66b6tTtKo15hPWjwbSgJwsGDXw9tgU/A/kfn6k
8IWXzELFOAC9A6k5GSf8k4r+6GVQ8u2K6PpELKzT+U14EKlt6p0lof0rAgV42gxE3Gxl9y7Rq+cS
nCITsI7gpozNbfLPQ3n6ht20odh4/9onCGI+spXL2+UMCYM038mQvXXRfJFxtkfPe9hMRyeyAxrS
UPra1rlJTtah+oPOaES31cpLF6LH/GZc6yMK4Rlm3yxFGbW2WQQqtZ6vz8vi0M02OXDmlaqk+KK6
8afICPMIeIs9BNeOjT/GgEKszNHSV8y2e5Ul8LIasACIpofcfPPaNYGmJT2G+b1XjMxwJYTiYwhl
57dFy707aOm7cWnkCbDqll0EEjjoKNNR0S9rG6YjMtH2Wjaqj1y1etwHO+9YiJrsPEBWXr2CD/sK
0udHYJyLoBq0NtDGzLjl+UBCKE94nc+Js2qU93UxvLC/55qd0IxN6TRhbEB92Lv38i25r27tg7tl
fhZAtxkKXSfnVvhToIbFe4cib6Qc2ifgIVZyuK+QfukXzCLMBKBpB1EGGRd+F2JzBor/Vu5h4+Gf
njYPe+L/LiN6kv72+P4xhlqAxaH6H3dnKvqZlwevog2JlNDdrMkGLMSL+YXdrvrBHXCZjVUzQiru
e+JZQ2fj+qJfohrOb+hV0Stua+NzlV27kaHiWzsopPpK8LfzHUSObgMlc78IoT+EDaCunHiLo3ze
G9/iuEr7UVFM7DXApaJ+A0mLIxxTIuC0onEDgFkw4p9834XoCPqO326sEP4hmAR4HfglJBpYwHfd
of/0fuW39mfiQXHbt4Jsk6xs0stKqLo3v+7DSqSROsMvbLAKkBLHNGKBEzSbAWNCjumWb2yQIDu8
Mw1B4r0+H0uTPUtiOhREHCJ7TAd2Fkt5CMq7ra1EuIXA87UGvg26AMdmTM6bqzcj6JyW4vf1H/21
FC/tmVlEy5NeV6YCDxaf6YuDGTsvJDTYbsku2f6qfeKnG4ipBH0o/xmH80wdhiM63TftyhXiKz5c
+AXzaoDbOLRI4N2CuCHDZKtvih0MJzbpptslx+ToBOhLb7wbNQIZeJNvlDDZuBtj30V9UL2u7dSv
oumlXzFLf4AnpLAmQAo63I+bYctPyUEcp1BDFCmxekQModwHfa/v+Y76HzygQXbobtiJH9qTvqOB
dWeFK1NyPoYv/ZRZGKtrAUMkBQPi1KFEAEsfHBxpZzJvt+M7FJO9X8ovODPA6yQYfS9sY+Wp3q29
/utEvvT6WQrVCIrbAz2viNAM3mAA4ZMwCdxt9ie/S3eW8MdbI8YJ+JxE7qk9ig8zAgAkgjQjZgc2
chvdV8K1ebmM29G9+Y0MCI3SJdk5V4HJ2Kl7gg/K9ApzqecUCdKxPUH0/bd2d33kl9KI+Q1N8YBG
bqE+F08n55HeKb+rG7CBN2NkHfQjZnlF+3cpAft6/7fdjBN8KAEWxWI78CO9q2+HLds6DxjQR2c7
QdTFClQfokxbaz9ur3/bQgCZF4O83BXe0GBWh0wLGFzsNaCSrz96IfDNC0AjSHZZoWLUeO/5Xbt1
YV3WQNbt+tOX8oqvuse3wVKdhqr2+RBtIpR78Gz93trXu/S22hlx/VyH+mdpReapjbxN97u4MX2K
o5zeZH+N95WfcA7hF7bEvDpkU1wi4cOFLREBJrXne3eb7vptGRYHsFm3RQCLwVBi8fd7F0GKb4eV
rHlp+c8LR+rkTTq6r0hsS19543fDTfGs78dTsXcOxXt5II9iLZ9YWv3zQhIcJBM4PBoytreoRT6p
N/mjjRzafXN37EThQPazpThXPXV1MJiNBN+UWmOY50YID5eVxfIlf3xpps5r9NtiGcZcGd0Mz86O
MrK31luxM3bpwT2SvRrV+35vBcXJW4nUCwtfPe+1by9rm55qkNSVMTgMjvuuqPukfr2+5BY/5Hw4
fHu2dFv4LskJqeN99QDOffKvfDef9XcA2xPfBFEiBTocHm2+sl+j4C99znn1f3+lMF1DqfDKupn+
j7MraZKTV4K/iAhASIgrvUx3M7vHM7YvivEGiB3Epl//sn2aT29oIvriCM9BtJYqlaqyMoFRikRQ
bGmxUrta8D9nxY6Pg4P6dBwtDzkMC0pzsrzRq+INSyMbEUzngCklTpDgaaFkaCU/CzWtAGs+zTtC
AeRckfmwIM00ohkXrBrRMNBzfw2czy9bfoVKmwe4FV8rpi5cB9ykPJ27OakT1z5H1N7J3eVgDJFb
67mO2l11WxzRsLOXd/6xQdwjdpfP1+eLxk0mVD0JTK2BR+tQoy6/gjNu5TL4PMvDAyN6cCC1Z5EY
u4HkDpTBBgjcjRslyHaa13L1/yo5/2/k3CRBtVlsKXZ2IO1Wf0vf43v3lB7KvRNZ9/7OuquO8WPy
3N6XJ7Hy5lncIcPSQVA6cr+FpYsf505wiOC+0Lfiqfoqvsf9Fs/HXbOf2Y2I0L71qz+Q4+VdWojO
+Vlj5uMJ9D1QaLEYM0UbXUjFw7SHWtquPZLtOUDONmAR3ib39d/sCFXX9+BUPrvgUjtHDmvO+nOn
wAPDKRSalyWrsJ+dGr+1fD8m9K5zh+3lCf7LbX22lYZbIEms/azGBCGCuwPkGE/27ma86/BcbLc/
XqD7hvCb/qxusju+RREOr3Y808P2T76TUbnDv7vgMb9bY4pYmq3hS/gwaChI9UgWu1OKDiKoc/DS
3tSDv5JBXLA7k4FVj5KALxk+tvWhqzrdJtmfyyu5kD8Czep/j0peUVb6EkcU6hc76wEk6VG9n47B
Xj5MB7at8YRyTjNOR3k3H4oHdmjhUi5/e2HVTEbWrlMgAx2xiRO0sLr6PaVu2AQrK7Y0uOFQMgV4
YzvCUyH7uoMmYljqg0Xp7vJPXwiwoOX032VLRzeWlcZvJw/0W/vivdp3+Zc2Env1mv72X6Hl6axE
kedb45OjbhKuxp4OkizDl/wg3dpTBhXZOqzFGx+fSPrXB92qdlb5Es4H9rOPmY6jcMXoAgkffXM3
P5xQbl9+3GUhHvh3P9PT/mcV7tPwOdkiU5SH0ya4YUj22uHfBAkxGf6NXp/yzevlFV468YYDGcYp
q4cel1tuQ2eONTvCnJWhFzJg/P8pSmgOslmMXe2qvyRHYRtyzeH8tf7iPwc/yvvu2Owl6CXpExqi
dnTDInlVDMtN1oXZBrkFejqRtKihmdj2gJPoFZ+4dNmYjAsopzOKrgVcNl/njb3r79KTfBBHAVEj
5CmHnXVj37rbEo/DHD0Mz5e3acHMTA6GMvO1tEvEZ6MNpPpLkbzPwUqG53NUnMt9/782VoMG1spn
LNawtx6GWxqlT8VXfjudmkfszyl98LfNyrcWTts/MpsPIVsdx41P0TYGNct+U/EZKoIryYHzj/3E
onzDURTBaE/kbL5afq0gmOAkdKtGuqNntIO3EnH+e45/9pXzvD78/lwCidD4+Mr0QB7mU30MQvA8
Iv9mP0Dd8dflvV7wRCYhg1t0lhdM2GvbEbcDsP8NUm92EAoFOV0PfKwzPRRpsbJwS1tiOIAOVwMr
JL5G65eavDdkZdylWRihQ3EWAXbc8wtJQod0vpeQk5tHui26LxAahtojeEjXWBMW9+XsZz/sCxlR
vRzEhMAAatcpOtihRNmdGbI9ZLhTZEUhWOl6X/2E3TbNY5/R8PJWLZilSdcw2o5kQw4P14tHwe5l
9RrzFfjo+QL95KiZXA0lmoTAcol9aXv9tRb5dvT90zwWT52Vr2zRwtabbA0zmfN6gkLyMZCD3iq3
7J6pQ9YO1sIbmZtsDWjlFgU6gfwjkLhoLYHKanIzUBBx+ZXDjhbozPd+DnXWqcrrx9ny+hvgALqN
hAL4YfL/NK5QGwKwD1DNdJj4buA8W3nuLngLk1WwFX1QtbXnHytrDGXzPdDDNtBPQVCHJI131x0O
w1mgTxyAUDTgHdthJA+JdtkDkRCi57Ja891L58+II1jAM6V6JziC2rx9H2U63BReGj8QYnsrV+nS
Jwz/4DDdVTXE6I45MqKh0PFdZbe/Y72mtPbvmvnsoBuOQnBgDQbH9Y/EjfvojC5Gaza4MDQDksgZ
U/4bDBjznnsTvwnQgPTiVmo85AMnBxJXTRqi8xiUDZA9p+Ax6OIdCEK6B20RZ6MsL8F/nWxvg0h5
H88OcoFJ3b0Wrl29OElVfnEnluDmlvkBXePBk+tmegt0cL3LWdwe3dhR27Rr9d7vArAQyBKy6LG2
Xlzty1vQQwJLMvWg2AzdLJ2OAwlSHWrdoMJkx6duqu1TBy2EY5Fm9pvTVtNv5mbVTz8rXLbp7QSd
Ti4Y4Y+NV3VHD2JZr1OvyEsxj+2usNGXtlfMRmkulujCy0dkUNpyBC1p06ZH34VuBmpOo73P2qEB
C63MXEQcXEHEu+iduw6q52EzoXvxRnsQQE/iGL3wSRNsodYNNUEHogC36AZVT1YwqwddjMhtT3b7
7arjbzbR5gEoG2jScnSTsmPegmB1mO4asoZSXTBhs3s21yxumowHx2AimodTO+q7IWPo57TB8Fgy
oIG21Vgmx8uzWfCVJnKlntOuyFSjohL9YoBqDnKTArB6efAFGzOBKwVE1VlJ3Sai1otV3DvzS85W
PN3C0My4GcEyI0CjAsmqznLRaaC9W5X4JJy6+LptNgnsOnuu08ml/nGy0gINshK8Dbkbb9qmtLdX
LY/JYuer2E91HltHUsjNBJsZ01vp1JvLoy8cJJO8jgTAJaRoezz2sn/BsXE2lmAHAKR+zDW3tpRV
L5c/tHCEqPFULjmFTHAWBEdW5o8Q5oZ+x7Ryky/F8P96zD8EQINFS8/JPXQZk644Og0ZNuBMTFQ4
VgrXgWDWTeb7W066MCjRMdCWeXVAIj4mkAZBWA6VuRE6qHOH9oWBwxtcnvJCEGOSK5SVS4ZusnxM
2bmZ8xuPtZB2Rce2v1KrW1pT4wLsVCX7IPeDY6bqR/R7b5xqvu6tYoo8DL5L086Z+FFQtHNMce2G
icjZyuhLK2Pceq4/Ujv2c9gl8D8bCRlTNAkAlGN3D+h3WcXcfB5EmrQKWZyXYkgD/5h17Dnm88Gu
xrWC1MIMzI5TVcXAmliVOOLe4XfMdvgr5c1w37q1/exre+1lt+DBPMNsSKVSICC4f6yZ3reOCN2p
P0zqujDbZPRXHbFAiVVYxwY372YuWPMyMEKOLlHy+2BbaxmJpVmcD/AHA7WFq0EBjtVyZuetpPwl
zdKTnw5/rzI0s90U/A4FSIRsfrQnAEKmWw0OBt6csmnlGlnabCMKbDNPSgBnxTHwoPM8UjTWt7G4
a7L2Xhf1ykeW1siwCd8TIEyBFNGxmtmxyp0y9HgJxoqm3123SsZlKDOhM/BO8WOWfZHxAOKDU4dW
U01X3PDCVWIigWt7dDJ0YVrH1pv5hg8Nag1ld6fUlJwEgeXl/lq/98KG/B8eeBA+6KcmJ6rp65TW
4UhR9WiKUF7Fi+NyEw9caQ2+3KlVkSP4rjoTtbkqecim4e3yXixlxE08bcqCUcVN6URNJa3D4HrV
a45WsIMaeHDwiZ99yVon3zNuzX9nr2geXGeGdJCvU2R3RpU8Cpz4pyCpWbepRMlvyVj26IEburAG
U+ljxYK538TBOWCw4zEP9oN0+iPIXulafxD/3L2aSF3LkYHSvJ6jTEi6AYvZFiJxh5bUQ+gUzRP0
F7+Nq32+C8Jk3MTo2lZQ5gIkCtFQ9T6EpET5gvdfNm57rwbbSTJAXnjuoRmzFdICSiyX4xQq4veb
cSRrfuxfFuqT55rZ1qryNgZRR6kj4YNNMew81kDSSeBFvfVEitBi5iT7iY40hJsjGMh+0HEeDhCY
68KuqcmN28Z4pICGK7QrMJHpqWxfSl8PISNWtslUz+/HiaXvXVbkP3JH5Q9FU6v3QRdzOMaJeBDN
PH2ZfM8G91hN2k3TOZWLVxhBsKObFgSpU/kIME39CAGJoA1lq8sbCJ86O3RczK8DV/rRDrpsyyh6
Jm27GtByhu6PbTtb/ZMc22Dr1rV7E9ux9zYDsBv6djkd+rajN0jNNYd2sjpY8uhubUVBE9kQ9XUu
CjRbUjnPtwGkSk8oV+v9aNkApMVlhlZT3oCWYy7RGJB7T3i6qN0MVq1k0xU2BJBQ+EjczTjZoDAq
qg75Sz8bupMeyjFK2ro4UyW6YKUqQVyykmVciJzMHuE+S7shHQYVsUnPYAB36RZSlXwlU7rgyk24
dIyauUjRFxS1RfwLmkPg8kKzcIZjsJJ5W/B/Jpw5GFxex3h6g/n8ewvP6hR3lXiPyzUa9wVXbrYK
k8nrdM1YE5U5HgEAZ+0ZXtIbOwWRoU++Q8Xh5bIfXNgHE4Tc6djrPLvkxyBDSSGxf/SVWHGxS3M4
b86HmKOgRCWlAkMOCI+R3wOFclzUx9QbHmaFR2wfyP11czCCm7Qi+QAKYUCGJverJNXXAnTQl4de
OkhGgD+N5QhsHDK7cCvICTm5cyxtMFKB/Wmt6LtwlEwQ15QIRfOgd6KcFk9uO1ohyGJfh6Z+snz+
fnkan+8yMbEqbs9ru8iCJiq6W78ERVPjrTxfP7+DiIlOYcqzEgc4gFNengWF2UiOuUsjJwkOlp5B
YJUlX0s9PV+ex+drRUxgSsuraXRaBu8/bCHk9jT0020xyQjti0+Xv/D5oSUmQmWuHYKwe9JR71Bw
1lYh8dWmzPQmyZObCs+ky59Z2hDDNmhO+wS65Dpq53znA+k2xVdliogp05tNTlIXaF6Mqnna+Eql
YTEH36/71YY1OODPBrF130QcdxPYBN5KVf6+PPTnhkZMJEneDTMvQekY0czTGwXc/qlsBN2xsV2J
jpe+YIT3bp2UNLB82AC6/SOtguwumRqys6ZhreF1aVeNAJ9yi3SVGEHm38rvKsnvszrZXl6fhaFN
aAjyWhMbZ9861bQC093fUqyRHy6NfLbsD25auhKNi6QMoEda70oadVWx4hsWVtxEfijaT63usuDk
FXWPhDqBtAElZfY7rotkJZGx9I2zp/jw6+209yl69QFu6puQol1/mn54IA27vOoL/sbEf0iZgDDH
TQQokqMC2C6mv1Xuq4P2zcvjL/368558+PUdlMwo2G2Ckzvf9THbONnfSpUry7+0sYa1do0/Dqp1
waALkp69AgnYNglAAnfVTzfL9jpRhTOUZRMlGcofLO2eeFDcI9BcCeE+L+ASs1afIE3YIsUjTgr3
e2gVoBYTEFeZRuCI7N9DUYO5eWzA2ZGtnKR/ben//7QgZg0f+uMokXAyRMO3Xm/a78EbBYC2CNkt
mQGrre/tl+nHl/qJx6H+cnkRFyB8/6erMHaN1tAlb6Opos4WfNPc29QjL3+6oxZ/aEWLPWVJ/01K
qwBgq1X0y5xl2b6eQUs+1HkTh0032+7GSpvmbwMZowfl5+mfvCLgIHcc4ByysR1vMujOodjTgsqb
pJK7+5y7Xh/GBTrQQj3n6W8rdoryOrMxS695dT4ZcYG3dV2iT3VusJw5WJWCitD7zNLxivksmKdZ
R00nrpToWidSINwe0p9WG8XQE5i7lTO+YEEmnbHCAxtcqBg/4CJ04FWgELhinAuWbzIYzwIlF+bY
TpSUybBHGZ/tOimamwDUMPvLh2shlDGJjFmeA7Hj9V7Ug0zgxunFzp2CGRXI/q5xwBjfplfVj4DQ
+q8Xq4vBAisoH6Ma8qSvFufuZlCIlUM76PVKcm5hK0xUijO29uQObRZBxvo0jN6tU5KVd8rS0O5/
f35muXnryaGJzgLZCEJAHen8vrwFCwfUFAepwPftlaXrRL79Nwh+xtmvFP3zJLtyeCPe4CVPHLcX
XgRemge3GR+n0voNnFYZgr7y21VTMDEmgo/A/duIJ2t4Cu4UYelp9Bc8cau80oqNAKTTHaWpnrwI
zKbQBdCbYfzB4wI+bi0QWahPERNqkqh4gKyM70WO1XtHp23SfcLb+EfrOMFv2sTJQ+153i3o3NVm
ylq+A+0vKok2+NKjsSsYjkUMyK8Yoeplj9N0VfkICg7/PXmsab2y0IOOLOeWqCl0/TXPuOBezLJo
jdI/xY8dooZFHh3DxspCcl1ZjZgF0RlcwyT1kHfM+XvP4hKSmJxgcfg3orNpd/ncLc3g7NU+hEYO
BYJLEziVNs2HXT8g+5E5Qx6yZFq5fBfs3iyIdqyiYJH2xwi1aScEazVE+fRaWXfp55///uHnt3kF
UERqWRDLnoH/rBREZFnD5HOW9LO/cokszeD89w8fQa8IBBqZJ6O0S6HaMD8Oqn++vPxL0ZDJHZ/m
UBhBEk3iLVPpAwGHAvpcISIBJtzGubHyEboWHqdP2meo7jbc0j/shmgBjYmq25R5GYNpIK7eZVsH
T2QI5LPn4W8qYO51nsmsLkJ0JbHU+ak+BjjdZw7nndOMqH40AgKAvVjrMfzXS/hJYGiWYkfaoNUH
3McRqlt6S9w+Cf26O82zADDb+gZu5EeB+NSnSAzzfi0FuJBwJ9S4VgegqOwAalKnRLGdSNFX0g1x
GFMmN8g0x1udN/Rgt73cFJomB3lmVI7bfuXCXYi/TfxMSqCRKHUwI9Hevw1B/Tv1mB+q3LrXAvoc
dd6F1tTeewyCtZeP3ILJmJAa9Hm7luxtfkoHvBMnBlDAt1asaSEs7aJZMMYOYh0T6uMtF29ySCTF
VrdrbTd0xSuZm11XzV8mqUK3WHlQLFz+ZuUYuZG0xfPOP3lus3Os7xV4HqS47bOV22NpfMPFOH1W
C2mPOrLre52j8bTHwwQqgl02ryTDlnbE8C+Ok6OOQiQ4qeq7bIYC5fAeeGTFeS39fPJf51VKJ/OT
oOAnB3WcQDeAWaL04f2sVvk8FwJgkzhKUihFcZmhMUgVYdI+uF56JNmXCmjTMbtyiQwjnWMPamwD
zMQvHxjYKoT3m6/iJ5YmYMQHvC09mvr+HCUjWBZ9P+yn+x7cOIKA2b5/vWx2Cx8xq8ZdQjq7jrkT
eRY5FG2eoneRVWEB9QA81fLQc5oVl7Kw42bRmIKTGE2ToBws5BtHr04aJNs6RlMQlOUvz2XhwJpV
Y6RVy8zzaROBsv+v1/jTRkOqdaRk3l73gfPUPty4qP3FIIOY2SnPygnSPFN1gJNOHol218TanQWG
EmLi8Upts86WiX8qZkjkkkFAz6tR9rYXswJxWOO0IK9hoor4DBXvER00e1HFpdz6gPyeLO0F4QwJ
ix3XZ0FOeygPdeFrCKSDuy7sUeu7b3wwapPEr2+dqgdVAp3bE5rbUA/1J3FbQJ9i03a993UURf9A
eVDd2EOtXvreF8+z29XbrOn4M4lrNIoBnLttMhdEyZ3nbtFvC9UMK/3JhhZAUMbjh1Q1zQ6Qz3En
1Zg+uNAjUOFUQbViKjnaiyZZhDlv0z3EV+bX2e/GrRe08pgPqT4wPk6nilrZiQkffe1k+EUrKfbo
wEtPiH+gEZHNxVufB/FPFMNlANHfmP9NRTbfMKmqm0bbzW0lQKPXJH1zUzoWRFxq0d13ovJ26Tz2
+2kgzWasA/2WBbraS2JB567Jkzso8mU7psChHoqsse8dVkGurqm5G8au2x7ysS3fehb8ZUBkbmpp
MVRZ0yDSjhpvBu6QzTy0PBqyoNtwO+E/2ciqfWlXxZvv6vhNkTjZJhw6ZcFsPyTwtkCDl2Sn9dgd
+07+aXjsHPJkLA60carIG+LXDoquX/N4RHMnhTL2jCoLGHf996Gwk5dCM/+Oe3l+2/hd+Zz6PQ3Z
2PN9ACkDUPLpP1eZgcm7MavS7wTeRSfSdTeVA0XNvmuf+ilbSf4teQrj4hl8W2fq7FU9koBfOAU2
MFPyxwRG9m3aTmvvwiV3YVxBg0JOZxhkG1mN9ZRk4hHal695Kq50Fu5/nQUDW3Vhe2qOIKkB5Mhj
2cXhAO7Ly3twXotPolITCRH0vWxHwE9OrfQfKyd7gaP4ed3Qxr3DQG2aVtSnp6YA861179rXDWzW
5WndJNBbCeoomegrS+f7Hnz7l3/zwl6aFfm06KthnscZrznIqjVQMXS2TKw8NZYGNx6jEDv30K4x
zBEZSmhoZHhPk7AO1nrWl4Y3bhWlM6fXlQaxqFd22yShfAMiR7Q7+NJaOYsLFvV/dGAztayyLtlp
EADJ5Cx58yy1dZKp2jKASi7vwcKRNHm6GybSiTKQK+f1d7f62qu368Y17LRueNoUUEiPBpJ0D2iR
7tF+rYtk5VQuREAmsY9MyWRRD7s75rDTfNo46jlPv1QtC4m7kiNd+IZJAR6zKkGvA4WUOHPBAurx
XG5L2qm9OkelPp/ne8eu22HFOSydKCMstQDV8r2ZeqfSxZa3bO/EbdjocSV2X5qN4SCctnZFC50i
PE3T9pT3tNk3UFYCtTCrNyTLA+gjdfLL5d1fmMu/TtgPMZdd2h6ofMkcTQEQn2AXs5+CWq8s1ELv
HjEJwdOk7pXQGF3nuXdqRn86WsL1TwMqLBshPbGfoJ8EHZX0qyvjHmK2kIgAFzc5ArlR7S5PceGx
/S8J82GKikqlCkhRRqIT8gvkQ+lOVKPYVzQADT3zj+0EhU8CIbJDVdfOSjy+YK7/Ouc+fNW2rXEg
Uz9HPeO4Xx+6dA2Z+PnI3DztqrLTEqGkgoAo939L4Def87xZa59bGt043HVhMfB5qimCVtM34hc7
R8iVwOPzs8b/heQflqRC2yPyndqJ5iJ4IEP6GPvzIxviFQe5MLx5lAtIwhbl3LZR3UG1KztXqkO8
Hi4fos9dPDdPskIMmrVlSyJR3svue42Mo+3/kumv64Y/+4IPSwOYuu5K3anI95QVznN7jqUnJDUt
dIgF7P3yVxb21jyT4DEeyayBhhqFv89zvk+9tVa/pfU5b8qHCRCWoeNO41AK0rhbxQd31wRk3NAg
44fca+v95Sl87hy5eZ20BLm6UQdA4FTJTZz10Fnx6jzkHTrjdAZRP6dZa69ampJxMbaukzleBtRM
TgryJ0tGNC/WaE8M+ty+8QbZbS9PaWlX3P8uXVUGnh+nCkUgT90xUR80d18vD71kEoYxVwSp49aH
xUnSV4fM0fRYo5/gLhBjsHJbLa2ScVtVLRTBHT3jTHF7b3l6CiF89qvr5AtqZtchurjJAjd1Cc5W
EdiRaGf7nua2d4ghSn7dBpjsawHYsYdeln1UI8iCfkzW7VISr3GiLmyvybk2qhG4g7Hvo4AGp8aj
t32yxoK2YAy2YXRV3khIuQMXPbkAxvvtIS5RyOnd/QjyfFQVLx+ihR02udakQp/z0OZtxB35x84t
iC9W09MkAhICPmKtxAoLR9U2rA2YZVGCjhTnCPVDJ4by6eDoaUuRAVw5qfzTNx23DTsjOUEnrkAu
DmqjkJB/bMQXNydHWYPYqPYhz25dlTvmJuEaUkGphoqtHRH1DeE0OpfvNf1O42DlNbY0EcPkEuBj
0TtDbTATuEjmS6vZ9so50JjfIiMCjt9gGDdcX8cf7pv4VqmsKmdj0CLvJ289h4V+GT9dPlqfb7pv
AlyhczPODeD7kZpAYNrfe1MCFNL36wY37lRajh1wDHB+8Xhreek2sIvQ95uV07T008/W8uHCK5E6
I2lJnUj7+qAqZL5dkkBH+DryJYj+/nd8PLcLOAqgGzzlbty5+aKy5KZH///lxfncK/kmkrVKiJzt
qleREs33nrrPQwXqwctjf+6WfJM6LS7VGY4IQHTNUzzkv6Or5OAnX8pu3liQ9L38kaX1N6yZeSwp
IDmgotnyX8qMOSFk578oHNQVh7S0QsbdCf16u0cmdo7SvnggQXFT1/SqOMwPDAMuJJ/z4gx9GlTx
Ogl56yb5Vc8O34Sy2nJGgpXiOs4hvWujZZ61azqOn98DvklzVkNuqPa7WUVpelbwGlM80zydj4cG
ZCM77mXByoWzsLUmtJVD1ziQOJ5Rwcpy0yfIaEuHISc02Gv5vaVPGNbLqJ64HkQTZSBOTx10PW46
f01ifOHZ65vIVnTVAeBC0P5WtOhSs8ot7/IRxeX+TUzkMEvvL7Fq4MeHnaP0Tx9ular4+bJdLH78
fJ4/OCZoN/Ku4xZunxqSzKUAT0nYCBvOyQc1eyhnz95CEyLfBTaqhCFjQbCd0G6FMkc5PAZUdK+X
f8mCAXHy3x8ipjhI5YwuQ1GpsCTeLfruVxI+S0Mbxj+Q2u45AvRoZGQAE1BtP6JBbS2dtDS6YfnQ
R0NjV1+ryPO/0eHVnf9cXpClQ2eYfe3N6GavMS5DbYg79mGSdYTfvbs8/OdhgW+Sl8WZxzoxI+yb
2TcXmfAG7W1lLPe222ydINv03c3lDy3MwyQsqyUb66KZ7Gh2+WNfEC9ESl2GZKrWtGQWXI2Jf3Yy
N8gTUigQVzG+sVq73rdxL7c0H0E937XxdZ7GxEFzZ0hiNoL5Q3LyY0KlFLJar2gtuLxOS7M4r98H
SwR1KS7XHndsJzx7I6iwvlSMgLjeT+VN4MTxdVehb1g8pO4pdEdgaETq1kZQ3ltbDTGnE9WZvRKp
LdzpJkTUhlYzHhU4u7lzFoLPT6r/Sjq0bTa/quC6h5jvG2bta9WdKXwUIs15DqWdfQ9UsJY2W5qB
YdVBVnh523ck8ubs3a7liQUQFcimfRz7e+ijrwRWS8ZhGPmA4pqXiMCNQPL7l+mqhSDFfGeV85q4
9QJZuG+CRoucTpPuchINsun/APjVboMyy3ZCOOKmaUh3LBrP3waxJV4ECCDRN53b76De8l9xNRRR
EARkf/mEL3hKk8iMZV6VevA56EJsvypQgqDGvUapsrCQJqw0SFom6DCQCBhiGqa0/a4rUG+ztlrJ
Fy79+LPZfjBPQOly0sUjfrxGySPRw9tsq7+XF2bhsJngeZr5eUHsmka9+72u2a6OIWpnHwuqT3nx
evkbSwtkmD0dmF0WxeBGVvycQRvaRam/JyuLc16E/y+A+iaE3kZFfHaowjFm/MEvsue4DN5ZYL9o
JlfWaOn3G9ZuVYrbFRUkqgRoUjy3SB/Au96GIhn1itdamoVh8wlDVQgCjR5S/3PYonF+roeNqqfN
qhzz0iQMc+eBl/SecLzIqxtn67q1e9fnIt5RK52uu6RMuHESz7SLwQ4QNbGAkcehP/obpq4c/RxN
fLQCwlEuS4siSmob0J5cooFE5np4oRXLrquY+SYPU9qg+TkJ0OfllvdT92Kr7yz4cdkKFqzYBBrr
dgJNsZN0QIhm5WZ2uHVyIaKykmpZsGOTeymlqdV4Pbw5HPltGg9/Krt7haLxt7qjvytH7y5PYuGc
mlxKKMGh0YbgQTiy8uAh9gxR9gNtQk82ceOtaegtfcUIyHlm+akbtHMUV/JLPMnneR7uSaee5lyu
nKalTxg2jUB8oB1Dc9Ksnm3EoPX0YLPXdPhzeZ2WtsOwZ+6B70xWjRPh4ml3s180IrTPBWtFiu8W
S523jvTy6+WPLZi2CYEGvgc9RARG0THQjMx1UR+6Sbw0Rd6tFMQWzq4JA45tkkFgB+mvfKSHZPJB
R6VWDm7wuf/+P7zvSGUbZ+iBdkDGGVoUdSTRuHdlWd4iy/2DYhnDADxIgKxBUOHygi3sjgkCLrWy
BRtAH4KpJOhYZNMNxGOc5NhzX/0ohSysraOz8u/lzy28d0wIMAWYwFXerEELPKTv1K2DfSwLe+9M
jiU2DMkzABSpQOQ9dWztZbJwKExOKXCeWQ6P3SFKvJ0os11eHGm/ZqBLgxs3uqWhl2kRgWdPbDvg
tZ7G0EqSl1rNK5nppQ8YHsDqeJAG7SBO/dDdTbb9s+H5vresduUELB1ow/wdz4lBhI9G6m60n6oY
TBEydvqby/u99OMN4/dR3YVI4xicHOt9Uve6BVxvxW0tDW3c4lDBSdt50Baaqe9H8BKwOQ0rthKE
LAxuYoDBN3PWSZnFaQ4eq7neJN1z12Yrb7+FFTdhvz0oIJBDSq2TtOsvRYH2BTAnrbXAuP8wBZ+E
gSbmF0/9UqBoAsGHGOpkYTEO1V+WFsFzxmI72+iWyzz0ZaEOwIcSCNbLNzJI/atDqA6kD6FgPgXk
VPRMHVsEGCdQ/tOdTOfqvQsKF+VaLd3Idx2NthbV8q3orFFsihydaprVATjxk767L7om26K45b6f
r5eNUHKM8kZ0mznr+wfP0gKZgpIFm6Kfgh99WYNYOPBkAOJKywKihItyCKe0B/YLjLffmmCibVj6
anrpOh9sqllXdJu0U+j0mYLE+sOsjEK2HtSLD62wgCOoXNqlu4B56sV1GDh8Bsh7/5JSChseNGGv
Wvp6M3bALdPJ9iHUPDdvXmz1P0bJfBkOWcm2JB1CyDwlR0CJSZhI4Z7QUwQlFWaDx0l1/QtASn9z
L67ukgR+iztJMj/laVaKrR3E9c8ErF1hLu0mVEXh4VMZHw/QLlVPLI3bvSvq8lnMk/4fZ1fS4zav
BH+RAFKUSOoqeZM9+0wmk1yILC/a912//pVzmvCzLMCnBB6AFJduNpvVVfhz+7PhYwMepAEskJ3T
HhMSwq/EPXmSEnYpKbV/WTa39zm8wkPEub0zI2psA3CzbUI7Mf0W3FNeycbS6/lYeWIyxW5umPUI
XH7/hxh4kLhPa3jWvAdK2s1yAJUyRUrX6vPuu+GY+dfaYAAmUwsvGB0bvcLi4BAgYbYZh4h5UlXR
vTmZITi+xmFjgGhk2CYqBGZLll1vHaDNU2aegerpehObTfKdJFP/UgAA822wIjJurcYW6Y6ahpN5
Xa7SO9xFZ3/uCa82Ey341ypy5sYV3IwPcx8yMP/COKSMGCjq7cQGAD+gcjNaxfCRD1D13AS2KLbA
qfSplzaM7nkj2X3EY/lSj5Gg4KJCbU6Hd8ND3TtZ7WY9T4Hn5sBdgo3YKF1ip8Xss35Ira2gdniq
IIu6E3HsgV/KOgDS1bgz3ACuCaT/khozGzYiNPNdahfq2emm0Xc6EJgg0q+BAuFpvQUVbr5TSdGf
WbdkQby6bMGakKT8D3L9xjcH7L/vRZzAcMK8YO22YXXpM2WxfRHZ/KkvirhCDVde3McAuIttWMfz
h2wgJi7menjHm66VbGgdWbU31HXebgtmzdt2MOwd7hwDIEC24ecNSd9VMsovsndQTkl7C7wHvHRl
VUzPQWE0h7rkMTIAXX/qhMi3WUmi96zA86QEiduH6hrj0OUQj5dx9obkBfWn0mkaF+Sp/fcqGPE5
xMk3U2kRF6tNjmTO4qdI0jndU0fYfMVnLjlk7ZjlZ0wiXEF1coBWwFokG4k3Gi+Y0+1NJ5XOHcel
VUY8attTIMS3QPZnSOJku1a19srzF3Z0yS9rB61pBaDRNoU8zo+kdsOn4X36AVK26j76Mj4b380P
+TG8tc/tvXqwXq4PaiG01yHRYcULK4wkSoqqOXPxxKCAT0pmI3ZrLiuQT89rRRqX14fr+cykiprJ
Dlh3KiIKXVIBVE9mpr9zYy0RvxCo6oTPik0JyAdM8L04kKngLTgE+SYIX8oOdILlvLs+YZeHIfRK
k5QkJagThvaUoTRu1+eqeYvHfoQSr7FG9Ha5C6arWbbjma2vqYsTrxmUqZNfqPA7kEDdiJ3++8b0
KTkAwBC3VFZUJxWIu7xpdnkWg78uJysh/OXohen6lQkvFLONADdSaT2FtvUVsctNoS77W6n46dML
WkPt3JbZqaa1KxggYib4ifnT9bVd+HAdkNT3Vl9YmYkqbWPyQbq9d0Rw06sB0ynLMjuzANqK5lPQ
fWn5H8ACXVl8491aJejSp5+N4tPElBTcNVVniWOId9b7goM3M+/GNdGyy6aFOtZ/W58ce+YoYMlO
ZhkjesjYqbOdhyEu7puQgNy+JDc5caZjn9pWKiA+sb40Kr0xp24PSGaHqOL6Al/2dpBU+Hcco2OC
Rhsk+qeShBujCX3VUdBRlsiw3ibeynTEU2U5DU+6sT/ZERn8SXSI9eYOcYcjqh/XR3H5isx0yBNC
d2rbdjidel7t8qiMN3HOfyD4QrQ9py+4oe86MApf72xpY2n3syxIkI9OaH4yktxVnU/WYKtLa6Hd
zqZCgcPPouWJZuYvKHMGbkvns7aHeZdAh+Gmu6upw5walY/50DvWkQzpWy2nL1U+rXiLBWFnU8c5
zV1hTyrLwIbgUPaaFZZz4JkTIpx0DNQXIwcEgtOg6kZo54Rd5DkDb1/qsgz2QTWR/WARcaY4JUa0
75yh/92AiQ60P04ape4AwQsPIWK062xO78yiiY4GNYZnVDXSd9obKLpzaudPqAKUkgkzgkJcViHz
M9tR8UBaxA+kscefER6PUTUa1W/Xt8Plswl6Nv9aUGJHiFXTBGVmc3k0g3zcyFq9VoX8clv7mqdx
WrMf6zgqTo1Zes1g/4BawT4pm5vCHVPHX4Ut7iVlDd5LS6V+WAaHoCx2IWl25RytGMxl64Roxb8z
JIPAbDs1liewGYcHa2avzGT7UKF612jlq+lAfhRU7Cv7+7IVmToqKyTQxQFTSXFKqtRDNtMN0/9V
/L3oVjb50nqb/45mUKDAjRRejBgF624lWfo1YKl97CvbXJmwy4cL5Br+7SJ1zADsdiPOlBIyuQTc
DP3XfPwS8t5r1iRhl6ZJczZ4K52jIAJ2Z+TyAQyr4DIu7cNcV3cB+B9WTpe/RVv/jd/BGPzvSIJk
SgCaympQ0HrjLoKMquU1Xrohhmt4lluDSWpj3PdbslPu8TXYqIfsK9+udX/ZU5s6kssKJ2Ad0tw8
jX2VvRdDyHZdFdDqtp2m47eEA8TzGTt3SorfpQ3eBPY4QuTKWqMFWPp8zfIpRU6xNcFpFFbSc6S4
E9OadMNS0+fN/Sk4GsbIjJEVN6HPVr8id/zMM7G/7q8WNpYuQhlXEU3nFE2bvPMzCiiWjWpxN1MF
QWp+WMOlLtiIjroqq8mmpRxRqhmAh1u2yfgtyqzg6xgT7pVmlARQTEvWmHiWBqUZfWKqrk4yPNLz
GfeC6rGpvjPZu2Wykphdal+zeCuIc+QjQOEXGrt5xnmZfADE7ZntitP6Wxx7yRA1cy/NmubI8Fkn
4lmefB/uQUuYfWndp/lYQ+W3PpjfwG9hvZJdtoHe97fua/E1+0lextgVG+EjWltxCQvuU0dvyb5I
5iAI8URaO3voYc0bp8lflV3V2+v7b2Fr66ituekAHJk4A6u2Mz80QRmjbJ5OKwu11Lp22qeT5RRd
F2AeKfP7Kv1RiPb5tg/XzF2qpqRgubZO9VDGSEj1+SsYCVBNer35pYnXTB5bGNVels1O2WjsJUGy
xh6jCoqMa2SeS1Nz/v2TT0HswIxBYGU5eIjrerxLlLPiU5a+nf3bdGYbleznDjATWuzb/H6WykOl
68qWXPpwzbhRBmgMjmIAaKTd7xpKX6OhdrdNumbXFRtsuzcL+zR1wk2brxn0QoOpuXFJNaOOwFY1
WlljnnhU3rdcbDvSiS1Y8eeVeV+YGR2CxeswjMxIsNPIQr+qSgRsmbM27QseXAdVxQ01bUKoOI1n
7up0DFHrph7MJAtdCBXVnhjFTe/Ppg6xwtOEHCAuaJ/sSmRe1A7NJkitlWBtYW/qPKXOiPILkFb0
p8R8s6fK7SsUSU+33c9NHWCFWlIzsIiFmq1++CXJ/MFD6yNWzoOi6W3ciabOUBo4onZoMcC6GNRI
ANoNt0OTIFPOZ+5BNqfaXjeGy/cAqnPjxooW8JqAAYRm9UuAtfA4T1MONjKrziFPkJEvpOVN7+KN
Uv2+3uXlc5XqmkIBiKI5TWJ5rK1+m0NnayPtKd5wB4KJsXUjVNHUUWRpnREVAoV1MuoRQY+VJrsm
AFdNU4ViN1qGhQeUquyP01iWOzuthp1gcXMwStEdSpKY32SEe+71IS/ZrObN+JjMWS4ddmryycHD
I+3oNwDPIAZ/vf2l/a65tKIOc1WdjykBCkvGflix7bfzWsHCklPQXNqciql2RNxDozDZO9N7yIMt
wt9dLP+I+Nf1EVzeFKYONOuVkXOrOYcglXDtEmiU7IAiWBeAh5U5WlgDndwy7QXIh5wQMtR54HhB
rEBuXeYridO/NcAXYjkdZTaGlZiCFj4BuJrW65QIX8I2r5/qvjcezkpjjZsBW3g3OyT3I5bXO5Af
QECzN8q3wRxY7bZBorwgnatv12d0abxa6CISVEXDgVinoE/v+8F4kfN8Y9PnbfgpqpgsG3n5pDbx
Di6C+7zqQyT4wui2k0EHpBkqLuOG4bKShv106PCKuOtUYa9EdAum8h/6SysVVldiMw/tj9l4BJE1
Huc/rk/5UtuamZvRpKzUjnrwSda7fApdqpxtHny93vqSiWhGnuY58kIpTKRuKzckd/GQ7bGJXCO9
rQ4WJ/2/6zoK3mYjHmRRwCX9AYq/7hhb32hB1/Kcl08bUwedZWER22HrIByFop9LsuabYaUbMJjj
KIX4UcJCSJLHa0UpC8uh49BwnzbNXKG32LGhpBvY2zoUoesYwco7z8KK6KAzAdqwWJSYr2FIQNI2
FFuTlY1L0/HZGZM1aNvSMDRDVkkaQ2wTQGLrHOwVsXy28h7U9bcBs0wdVlaafTNArhBAZaiZR2nr
cuDzwmkNf7vgh6zz75+cxViNRjBkbX7Km/wrSvje8patvSctFJyZeizRDijKsUs4udHut1MFaT8R
q3ceGiG0ryzQuYB8LgHjaCGrH8MUP5Bo/J7G6sZgXyeipCnicLDowSSRVPkgfZgcDZDnbmluTSvH
1tIe06zeFqwCHStuK6PDX0V6PhKb8hABge/hee79umtZWiPN8PMuLQo242yUQ3So0xYPZ9HT9aYX
vl9HoNFIBNlcoxI6Dyw3Hx5GCbUr9kehTPx6Bws+RUeh5WKy43wI7NNstq/5HHsV4/sedbNFAh0h
C7ys5W0lW6aOSCNzbk4K7KynhMJ9IRmP5zm8Ku5YUt529unogLEDEbsT9/zEEYNn4gsLVxpeWoaz
c/lkhRDVzAegjgiosFLh1k6evwXgM/VmWcc7mWRrTGELzkpXX6SiZU5aYQApynRZch/gn5mtRFlL
S83+HcTU2ITJdOCgU0Pw1t8pJ3WnGcA2Vbm0eCVVtrm+pxY4hU1dEzGMm1RFAZ6SuzEWe9UwCaHN
pHgbBkIODCTD4ZZkKgM0W9idF1VNmm5kUoVraeyFDwBK7d+hcm5FibRrvJT3IOHxyASNKvAluqDO
BxklM8A6s+JgLts+YLL/9tTg0TyKeTWgDhE848H0lJTitsScDtvhDZ7GbAdagHVj/hjH9EddrPFQ
LO1nzWNlFtQ2CcVWKEi8n+oHEryI6sWKb2NOMXVCQ6NPx14NaF8AaprlJYgBV4LnBQvR+Qw7k0kS
Jal5ojmEzUHWke6gEWN6RQshmOvbd8FOdJFBZJW7MZgUquVlvmHsSZnFG6FPdcP2Rg3w3o2Ria4x
SKuC5j1K0E9gpPBSGrh5/1sMwfb6KP7OyIU7lU5tOFbliHAXp1K5Ya/mkXvZsfkifjqn0m+29tPk
WVuA4F+jZ/mNvDr39NjdxYf0Of2ef+fmdo1g8bJ9mDr3YZYHXRbVIPizSf6Wifa+m8ybTM/8K2H7
ySmDUFGJGkzlJ2I2z6zq3mVFV07Fv2t9afI0B9JlHcnb6sw4AwkUoHVF6akwaF/7JJ48bpHR9kRc
TV5eDPNjLiAiEzcD+whNXj9OHME4iEKDDXQTrCM4WJDGjGT23ZiR2HSSNBrdxFKtO/GW/Qjbftg1
NSGPWQbG276t0r1RBcKzh0BuaJR2N12AqKXZPM2d0iRnVowp+23wbjc76aYxfo7Vmqz5ZadC9Vgl
raksesjUQ7Tpvo2dbW2PfgoBL+Pj+o6+3L5paq4WOqxV36NU9jTXG9NwcRUFneK3cOxXFn1pq2oT
VLaoR+MDnsFpaD3SHOSQffZ6/dMXmtYJ7gagQnokxPBsOzOxzatJ7s05X4MrLkzMfxjuwm4YwpzX
pzYh77USh3AKUVgVj89lZn+/PoLLdwXKda+oZAahMZtARLcedgZKQ/JGHmyV+31mgaAgf6uGbuOw
wmNzdUBScNObkX+974sZNHR9HvcnQy8MQTqzrtvjaDxH5vBQhtl9dUZEMf4wt8Pmtl60GK+vgq5r
8GB5jIyu3MRZ03lAdx8rlX9PEh5vu268safzLvk0Hrs0w56gKuNYZPV3oOjfWAwVzTYYAcVvpj9W
P4a762O6eFpi5rSQT5RirsYGxRt1nDhemBDq9WwSbt+vATuWetAcJSVVlJEOs4aTeHiERvLwFHBo
XKHQKl95jrhoPBiEZveTObbA9DjVEVn9n3Zm7ESHC+r1CbpoOmhbs3mwZRp9bODzp6TeO8abOZOt
Uf2JSXbbCuish+1QMWhSp+1xmFF246Z2kGzBxmW7U1GbK45xwT50LDElhhCWGWTHbEiTj6hU1CvB
heeDigMwV9zvXdGl/YorW1hwHVjcl3TK+5mkR6DOhk1UJaCtaC3uV0m2Vhm11IW24EnYB+UMGQzf
oXcoGtoK86D65sYF0Va8SBuH4Mm+gvxIme0hesp8ZjWpC9aY/Pn6proYQFKuQ4wHJwbOPhXJsaIx
VDtG4HN+xIkUL33OwGWf0bTyxkagTHimUAG63umClejUdfVgqsCpVHpErcr9VBqvAXq5rWltypyI
F23c19nRhuz2Y0fsPx1gUCub9/J3g+7kX2eYG3OomIz7I40bUHs36nvZR2v8Kpctw9bRm00vgGKK
UViO4CH9kQZTpNxqsJJ7sDJXd/2MsibPAL3GSkZzYePqAHAr5YkS8K8+tM9/ppN843z6XoLl8fo6
LDV/HuWnc2PoUQNuzEN2HO2sB2J6zH0iauqGDoLS611cXg2ug8ANuxHdIAsbct603QaKD3ukN9do
hBe8rY78HouqCzsWA3yTS2hhPTrF6GaJhH7sy/XPX+rgPKxPM5SiYm+sM1YerdAZvndNBNxsNzvj
DtjDEEKfSkb76z0tTZR2sk5WR3vWU5hbQtt90zjOXdZF6ea21rVTdYDkn4m3kOII2ptuyxRIzpRZ
FyvZrMv+ydbxvdWcW7Lr8HjbnjVqc2JY+1hFYO+X2ZmQBnAIpGV/tSx/v2U0ti4eXmfQXzGFWR3n
OX8pouStydY4r5cM/GwqnxacThl4lomojnyqQo8rpBqy3r632gz1apHlZXG9wg50eWvZOuQ3G60A
JXxlfUyM4j3u870TWdspMQ5F33y9Pk+X7dvWcb64xrZAA/X1MZ6MVzU1X6SYvjcTCOdua1/bVX1Y
RsTuzjkMhAR1hDK/GATn9Xy43vxlk7B1jK8x4Y24dvD5ExseirIAvZvM1oS+l6ZfO4Ni0MvHwqlr
6B4r5oLWxgAOgN9BoubRsOTKGi+MQMf2dpnq4tbCGo+hGO9aIxz2aZPdFirbOnY3r/uimS3rLM6M
culgCH8VIxXelN4WN9k6epcPKqGQWq+PQ017r66TX47IUBfdrM3PwgaV58X5ZG0gN8dbQaywQYev
Ff/aTo+pWgnyL9dFUgBo/207MZBaN+yiP3I8bFobGo98U2Gx4bWJMX4TjNffwYrdvZfjILZKdvEp
nq3pIAY67mgcsG0VQGWhbc0QpcEg0LJS8rPjyPsGQ8qerm/xy0AFagvNhAB8mcMmKpSfJSmT4Hpp
m+faiW0BthfgglkZh4dEZQ1Szb1jA5I659uaJniRmCFUlUjnawzRxHdDpWR7/ZMWnLkOTlb5nAcU
WZFjXKgTkjl3VSihe1O/AODrtZX9bMxkTRViwdvqCOVY9mVSMGEeB74xTGcH+XHXLMmWlB/cuQm7
hY2gTXFvhXhVsSblY51/N208ufM8P+Qq/+3Ya+u4tJG1G8ZIIa41l5P0UYUGroJ9YxpeOOQrp/dS
65qv6mKLkLJC4XU0iWEHqcDi0ZzL8LuaC3FbFzrmuOrwHExHbvg29nZT8dmjPNhXpFnj0F3wtzrm
mAHYFszCVH5Ni2pjtNn9kMPxjml6GBxIHV/fvAsOV2eLdFqZj2GZK185X0X3x6xXIpyFFdDZIQ2o
KIIXMjb8lt6NvPCG/jVEDHX9o/+KLvwnOQwncO71kxvkuW2QqZuVT1RdnYyBsbsyFNSF8moAdxPS
CmqoafkbWl18K4PR8SjU6aGmVc37YQYXgBVY0i0UKsOmMHC2E1CQN10RbL0AO1JGjFpdDLxowAgA
ya5mfrLzbHt95EvTqgW9raQRCrvRelM8JGD0y2PfJL+ut31Z1xWzqtlk1URMmV2HT+9Bh9dEc+8J
VroxHH3WlLtw4I3bSNxtR7AfgHycbMWcrDyNLjg2oVmsZfSIkhuqfLPsHlUQuqPduUmU7ab42JRr
Dz4LvejY46ZMSGRVVXjMagbcEXGezBDMHIFtPc6qB+/JRFaytQsL9R8gsgOG4NwpgiPCmeigUDW4
E1P5v5iZ5cpWWLBcHYDMocZVT3IMj5bztRwghyzSlTBy6du1IKOmgTPTVCqfFeYP3tbpLkCEzRXo
Jq7vtKUOzr9/Ml9A4iVkEIjyh8GavMiI7MeS1t2LUml44+ycZ+1TFwLJ/tkp4CHK+tDRwCP52tP2
0rxrJtiB8nZ0wDXlpwny7bUzRpsyG7qV7z4nXS54Nq6dvYrReugGfPdEJuWCq+SDMPtHN4Q/58J8
CiZJ3cmwXaeS++trsXDMcM3ox87KC2UY0hfx2Pg9pR88Tl8bp+6g2Vu+XO9kacE1655zu7UDwZQf
ptDQzF8Sq/WK4SYEDYqytQRWHEW2nZeW8ts6fghZ/StJ20fZN28dKTwasfeU35adsXUQLjfiEild
DMRk/H60FZT8bpKKwCjOPuvTjp0AY2Cl2eBMK9LnPA/fkmCNU2Vhy+o8jyhMbrIiqqIjCxGfg7XS
m0FrtHIYL+xYnebRQBV2EYIA52gmTvaKpHFse0hYonKkAGv3ycEdDlDJcag/xlk4fuPk040xmI60
jYZxNI16Co8myK5sHj1Yw2marLfrm3bBMnSkbZpNojJaDKydWy9OdjZJPcEzL5drlG8LZqHrt0eq
6SesTXS0kjZxs/FQTeBjhIDsbX5WF2qPyypzAhJBeT6y/QSPtqCVfwaLnX/bBGlWDQ9rFvXZqkth
uiUq8mvyXabPRnvbAuhoWxAaUVw1YddJAkRnHRLlxnDnqSzfolDSFY+7YBw6yrYuemsaGPw5HYwD
ie1dV1rvN02Qjq8NIlE5QQPpY1pWm7k9yKZ+wMXQrQuyu62H89795DS408gqqhFmJNkfO3k0qP1k
qIfOpk/X218ImHRsLSsoZKkowjI7zQH4Cf4HCTFYc9UdaF59LVq2BiVZuETrKNu0oL3NEgXH2kF0
GfElyGwcVm+mFJY9vOTxTSSU1NYRt8Fk0UmMUvrW+KjS2suhkCGLtUvbgkXrsDfICDkc5QU4TWn/
HgtUEQ8JfbObtfVe2qzaaT2IonLUVCs/T9hBJuYG1GGv15d66dM1a656u6copVI+jS23ZwlgexPK
ktcumgvN69iUMEWxtglJNR/inz/sDqkRkMGC5zCD57s+gAV/rQNpu5lxbhAcoDiS66hwA+d9bFPw
mIqVDhYmX4fPIotggYgCN3JZVm9ZiyRlL1ac0NK3a3ac0CzEsYiIGLrcGxa/OYnljZAUZeltEZhO
qGVBPxRV9GmAECDsdzWckm8NtdiWg6FWrg1LYzhP2ydf1NNkBMYBvkjKVwrJNoODgu+VqRujGJ0Z
LqHRHCWWQGWH2d45ZPSIGlayFQtuTofLjqIs+JTDzfGMWx92aIAdcwr/lEHHXFLQ5jWr8nBlmpZ2
kWbCcZzQoZ96vCEOxbDNjCzZWqNtr+zRpUXQrHiMwcxvtV16zEmQpy5rQOpLzoqb5VjE9ykkIVam
bKEjHWAacQdUW4CmQ+v+nrbPMnpq1A/Inl635b9n/IV7kI4yneNaclvWwfHj49E3to/30Yu1t/an
wQXDqTt5xAPi1D0p77ftFi6waF6zx/OTxzYIoFxgjjfNhh7t4/xe+GJf3U2FC51579XYdG7n/l75
youXNaLH1aICCzUkIttTngyP0iruIJq2Mr2XdwnRo+pR5M5IUGt0qhx+iBp7x1u68ka+1PT59092
GhZR7BgEwi3cfFPFS+Ks5I8ue3iix8sWKJKGqILwzBBPgTsxx2UBfeLhyvvE5QiB6MGyaRcFEkFV
cQSVYvjSZoZArC/6zTAn0G9QjHsEZJ1HzuZiJSd1GcBLiR4/hxzLG9R5cGrSBo/XWTnNb2nWy92M
xMtmtoqsc/ucVifaWAxPICp8wAFkA/nXRN02tNLoJEJl7Vllsdybm2H4ZtAoMHG8ztbBlNMceXYR
RNCFlyWHdsA0ED+tEbO7vImbe5s5HU74wvBSJvovhmOR4oWP4VrZzMKK6aGvEztWbtvYsyJo5HNV
m3QrQ2XsiC2Llc12ma3nHED8u9tIh0LLArWcpwIk0aVnn4ETXBlfh6JICp8Hdul4Vpgap8EA7TFo
hsF4mtbDsTVBd+yFlLQB/k6zDTdC551WmeVKp+w+AkzQ5PWiqX5CFyqYvcRM0qeipcY3NgV9u0UR
x/AgIwiqXjf2yw6P6MWFSSs4hAZMxyfzDA1bXkRvEHN0YrciKNIes+HGQIbo956YBNRueur4hczV
bxApFwjGelkartNVcewGObjKrg9qwRfoN5Te6AtwYMr46IRtULo4mXDVFaX8dr35pQ12nstPrqbt
4zrssyY4ksb6KSQIJc61+WkcyZXjbun7zx1/6iAQtMpzGSHeVvShVuaj3ZZv1799Yb31G4kaejr2
YN9HTszwUMly6uL5IQaAyR1y+uN6H0ufrxsHiLCZYxoCn9++1pXcoKRiZWWXPt/8d2YAY+VlLEM8
sAXzkUSvZhVvWeV4E5CP1z/+cuKH6IU3oHxWmcgG4aMa/r7pg50ds2NcPkU8dasSyMTc/F1EfHu9
t6XxaIFNAcurc4MIP7HHF5OWXycr36cWi9zUWSvvXehDv6NYhl1ZhhSWH1dqPnBaP1RTCwiLYPMm
bJqVlVkwCv2e0lcEYOoKKd6eJ6+y5Xc2HV8Q7qzs26XmtTwirfHdChgiX/LI+cDbW/NSpQqsDaD+
Hn5fX4ylPs4T+MnsRs6MDvAA6Qc0H461M8Wd2zSd4ZqxCTd1Wyfnzj91AsA+SBuaVPq0Mh4pJKZC
o/CjalixvaUxnG3yU/MBCek4A8riZ6P93ETki6oQKOb99rav10w7qdt6tBuH+YEk7pj120jhv3Jz
W+uadfe8b9qhlcyv5Z7gjh6A9Y7348q3X74OEb3urarHnpZwTX5s7NRwljz/xmW3HyPDM+Xu+giW
bE2zZ8BMG6OGZfkqVb/L3MjcQVDqcpHGnp33KyHceTH/e40g+i1FyiAHEb7FfLsZvlDoHLiGHF6u
j2BhlvQrSgNJNSeyTebTwtn0TfndaufUy2NUdnEwq5ZR9XpbR5pFg/ZehgyUSX5dm+XHnE6tr8qi
26ROHfwqZqAfM2hPrbxfL41KM21jaocIEpXSb43ZG+MDt5y7pD5k87yL2JfrA1p4aSZ6ZVwcQSQE
4Tb3zVEkphuPA/81FxwVWW0dBFueMOWRcqC7eu7aDevo+AogEZBIkTCstcL+hfOLnh3DZwfQmCNQ
Lm14KsvuEA/Obsr4ZqDhifB5H2cOTpeTYuXKTlzqTXM3qO9XuWNP4cmcuU8MCfUOBWr74g5me09U
s2sGXABk83Z9ihe606v+TNlA8qAZwTtmc3kwBgu+DZIgfmA5rctg3aBJPRNkpLbJ/TYqu5Uo+XLh
LyV6wUvVQkO3Mgzmg6bAcG061cMpbMw+3dAuDx6drLFdkSgZuyVR0wbUMva7Gak1gMQCPoz8VWP5
tKoRk01sy8SCPsI4v5khYDQn1U3MQirZTARUapLhEEwdA/gWYu8KEgwJaqVIRU2XxnG6jaypQ9Ep
nz6mJndWPOp5T13yQ1rSB7zCvIH6p+0zZ3pWYzF7bQxWciMen66v95Kj09zp0LNcBrFh+YPM68xt
jc7amWCJW2Oz/1vrc2EEegFdboMdBnI5wpd/MS3RtgyHlxIYlxFPVgxXt0xK4MSKM15zM6jQRdi8
ZTloar7EYJwl5M2GuIplP8Z4AMlYdpBErUzuwlGiV99VZIR8SgDQf4KCu9qIvIof8nR6zOXXmyaX
ag54Cuu8nwZb4OoXfClwl0Wt8Mq6/b0HX5pXzd/yjpDIrAPpo1AlR6xpicgzRlCADwMUdaAbkx2n
2XLAoz7a20wAZVkamb2PBqB787luN5bk7Pf1cV6cSFMwbRPVQMRUzazkcZD90ZDxWxiP36dYHeOw
sG6J6oA5PzusT/bZlpSFlJnyGMV+XHzk6f9mI/euf/9FK0Pb59TRp7bJFEjodENQsu9n3+ThduRq
V8u1SuqF6dELMMcKSWDB+wmAs+BnSSALV7aEQSA8/kCdi399DJc3BAahbQjG5qi1RQldBwrVZviK
nSjqL7QovrIuPyXp+Mjj4Y2xqXYNYg8uoAJPMdQy3ChY0+G9GAPgE87z+2kenXBsKlZb6Qk64dE+
NBLEGqnIH1u7NDahI+ietjJd2RAXPRc6O//+qbNORNVU59A9iw35f86uazdyHMp+kQBFinpVqnKV
c+i2+0XoqECRogKD+PV7vE+zteM2MC+DwWAgqyTdyxtO0DcQVnfF+497/vvj/OjqF2U4J50QCske
Kp9ven0S8+//dt2LAly5lnvrNjYnMO/C25n4bWWz3tR/v/pHH/LFcaGzZpi9fVFnmm2ryxtwOXO0
V82Ni/n+SVX50ZO5CHaP8KihcWvPYl+mq01LffAcWX79/Rd8cPXL48JrlmlGl76fiUq2+2zV6krb
dvuPV78I9M2DxmMowuYUa83znutbuZnPiA4fPPzLbE9HWGvRLGUQtaVd6URDrsAcNaWDzOMnRfZH
f+IixsfeNGbwZHMKuw5gmbSk/V62n4nwfBC+l4VtEs9E+IowcN1DDOEF3MN416W5k+JH62AZFn1q
dfzRD3l//f8IXsMw5t87ixOCHlxGkJFcxTP9SS786OoXwWsx3hkDPrIzJryF2Q8SqE2RyuPfP9EP
0vklj9ZndPdJMKizHb4B/5uH7AfmMoX6T3zQEM3r/302TgLkrpfMnHvL5hKkrPGl8VIs5f7b7V/E
b7RvabxPsEYcZlEMG9Tn5rvQoqf4LMg+ePqXJNo57DPiS9WA1Dy8hRgopUv6HHft77/f/wcZ4pKq
KfFs2tXLmlO0mPZazT6sbufsk27ro3u/qNgkHLdDqC7HZzH7p5R43/sxPgm+/iesQZhesjQN8SA5
bmF62b/D5s84LK9QFkrdHv7+cD4I4UueJungfsbaLjvJcZxyY4fbIIjzbMPac+4rbISe//53PnoJ
F/GrhIWtcQp1KLcD2QaVyvDB38L+kwj76C1cxO/sCQiOC6OgQM/KUetykL8Jf/37rX8Qvpf+PLAd
ZSHmg/HZAwjJ337ZbIKR2isj0ScB9n6Y/L/KHO/4In63NiFYlCK3gaPcQ4pvzR4F6XUBDnnjwdex
3e7hrbmiAufuszbro/dxEdR6SmPJZpjMzsl+yGJ578vm4e/P698vTS5p3oqGk+jIikvHIKtg6QPb
HBV8UrB8dPH3Z/iPc2Dq2LDJBlW9x+jNruRrqD5Tfvvo0hehDMKyiB3MV86APoXXaO+yYmmnz1hv
//6Jkktm7CihiKZbQ08tvCn9BA73osuN/gzh+e9xTC6dcODRODNoZ9BTKKefkvy2/KYPYC0aYAs6
pusn2eKjH/H+6P7x9D0Cp0um8FfmJcAxPDwJaQ5uJp8k03+PNHLJih1C5Vs/ew8E7yls+1K9O8RK
W+jP4Dcf/YGLYrrlCZboftKc+uWH5ytay9g7D8a7XTF2rP7++X/0jC6iuZ3bFQQkvGhf88o4/7j6
oE3w4r9d/SJuYUdq46X1cPUEWJSlonOWk+WTi38QAZekWB6s8ArVCC5Meed8H9cfOtp+//3G/3VO
GJJLSmzTxMMI6y56gg8qRAgzUtBZYXithisdNZVMm+smEjyHYtIniIAPXsQlRxbaBo2fUgHJ01aV
FECofE2iklDxCYX4f+v0/5+3ySVHNjWSuQHWbOdh8txhcRTdTd/PL2JwQQmrYFZ4mVjrDQNXrN7c
+IJ2l+dz1vHDGAZZuSSGBHm8r8FxiEZTqRHGARhaNJ8VDx+9z/cn849wDSm8IAI0whDJnH6lYNuy
vBkC+uvvb/Sj53uRDMZ5BYx2mrJTZ2gR2G+9fvXcJ2fuR9e+ONB720QZyP72vHsYl1qR/SAQW5zw
DP/bvV8kglFH4EC8i1WmhOXb/oXJZ7Z98t19kIrpRQLQ2nI27ag3Q6fyJtlqq87QE8jXXVbzZ+6o
H73aizyQjMYMfdugqM3UC/P9sz+xTxBhH9z/JeEUsuwLb22cnbzV+6qz/U8Y8tTP9yVQ14FqWMW6
T6ULP0jIl9xTGEgHcjQS2utDdx9u4ri05Oyl/G5IP9N6++hPvP/MfwRBgDxg28HHyagaB7Jh12CR
z5M8aDVA5kn59w/qg/dxSUOFuXXSmQU/JCBxPVp+gCvrJ6fiR5e+iOIlcGkXYUQAhRBJcru4vhLB
+uPv9/1BoKUXgZbRIF0zjdNq1m2JAcEp5eTRus90bD56+Bdx5kVtswRkd+dmH++9ziuaBe3RDEvD
z/7CR1/rRbRNWAwtItqDMwRfzkOjonIwcemW8X34L2RpdRx/cjwG9H85j/+S8i/Zo8KBPCCddGfR
LWGFdVLyHGGYfWWaWR7CaVz+AJ+yvCJ+uhe1r/TAox5at5RIWHvC0vyrACGrGmH/LnLqL943K1h/
yKztHud1iL6AEt+fQ2G2IyTyu/uV0PYazC/o0y0jPS+RaG/mGBJcEdzbSn+CRxTjyX6PBWN/wPEq
St/XASR/gY6up23nFR2D4PcMwlQVhjs854GRK1vA2t4UrKIBa/N6tKxcseeQ6GnLNdqz8z6QBv5K
kbpvvK7/Kfw+3Wr873EJOQsA5pYurlMe9n8M5OK/YBEX1UL0y9cMA5l7LFztaZ038ICizj14QWqy
YvOtu4KokddDLbP1r/yxMXdscNN5ZmvzK/PWts5AMy7l1nWvcKlefyyQArzuCdV9IZkBK2qMVg1j
qWA825FEpS+BNAEM3z6M2mu+Oghs/PDQ68ObfusfU/hRg1DcdhCOjRKY8sy9QkXTZ/uOdSCLisQS
A1/gVd5K2/EK7WnockTwrk744a4pEhf4UznAjwj4SmPyrRHeWSa7/8QTAFtzQpvkOl234KRTqCuz
NKHPKp6GqALGu4XmeD8vdd/TtEaEjaL2B5k+ANe/RxWsiDdRxuFKb4NmDWkBu3qWJ8zpF+JP7smQ
2SvTrQnwObRzvcRc1cO8ilpOboDo16SvpqRvT+Bv6cqEQlQxn7Zyt9tS0i7cTkxv+hhKN598MS1X
IVVhxe2WPDR03l7RoKkNT4GHxz0Fxczx1RxRj5B8m6JV5Phgswfrr/Yxi2IIb4ah9xVuLM1BWBrW
NA0FLIJFfNhtlxQeUKp5vzv7K6Hdcs3lLL9AAHO88Rc+lzhG5ju7pftrM2lR6AXbg8BEuu6i7DvR
REQwGcA3Pc2CVpomUyG3mf9OMbe8n6lNShw36nrBn6tji3Xg3KzvOr0N2oIp1nc03VQdsgmLuFVP
TwGBVnrazju84DDdv2nXiX5tbTDVycL6e1iHLXdTFwYlXbH2F8yCvL97Y8EzmlVbFGxfYr1PtWjM
XAmfjlWrejx0X+kqxXq3hnumgR/KvN44QFmuyRqYWsUZxavbSR13ZKwiXyzFIJPmdsb+Ke9i6CMu
URceM86A21hWCjFTKa77XsQIxpVfJ0tMH5xp+ptANrZY4y599ffAFH7g+Q8mhE7TyP2wzaUm0YOV
Y3gkUxocfYsvkwXa3XKNgYRtCZi7xKWHbIybg0fDrVqiePsSRPubpD2AKdCWP6z76h/ttseQWnH2
xqN+Aux+QEUNs/XxmDY2fqWbctXkL0OQT94i8naz8a1EAV0M+9y34K4npPQZ++OTkJ/Hdcl+hdlA
8rZtxyLOkjarOchbX8Zu+9I42udpDMhesrFjsk++yLVnki9Da9pfjrVT0YvR7qeRkPWkVAJjTS+Y
Cm9h7ommCjIvWWaa2vBovA/jQT4yxaBpG+ra79LpcZ4UB20yjb4aRvy+GDWIFLIbpwqMxOg2TUb9
MkYQEGiDpX2L8G8nVBwpst2g03wXFAt5F3j5OGdR2U7Tm4Hc0NXqD4Dz+x5/bic9wctr7N7YrnVU
YLPQfc9sCFT1Omh228Jp4SD2lo+5XMbpaQ+G8Sqj0HLnARyKY4MxbGVI0hxGmxi4Su7r90i9s4X6
zZtuiYKFAIIs+50snZfDVTaolBD4vb4h+cq5hZ4FSwqbeqTulQiOwMxEZUQghUyjBSPwgQP80G+D
X1uXDHGdNGl76Pkol3zdWLoUY9r1RQzHoMPYkOGuSeFnatcFDzJogiqURNa8CYLT3tq+2Ew04/PN
ursW3LIn5zz5ZBTfX6BgDfwXvK2uKbUWq2CRou/f9kNCLcQHM6+B81W09l/dAAdxIrL44KCAlJt1
1edtn8SL05LmdMHdj00QFgRJB3r3WfIStdH8yPdpq/rZ3360wsNowbCxPY5L97AJmdVLOKnDIj2c
pJ3zwYV3ZgPiQ2HvT4f1lZiouw/kFh+g/2PKNY11wTyPFa2v+A2WtVttuqW73rnWv2Y5iVuKxF/3
Ex2/ja5dzyl0XIYCu5foxosD70oP0XTEZ4EvhCb8irfhWJup7SoOCDYgugaU9RF5e8Zr2qDezGkd
QKz8ZYJ7dJ9LSZMHxQjdiyGT3q8Vc40bsOnYXWLm4EDW2N32hrdfxjCkr70/DieZSXbTEUMOFFi7
0thmPqkAFzBu5sjfi7qHKuN66oLeZPmEs/c5hfxTrkgTP/BlnaEmG45PO4RchqLVyl+rbO6ar4La
4DRhRl3amLFDxPnwFbYAIxJzAnrLTtb7UaUEVtZRVDSJ0hCGc/Kwzr18EbNSdUYl+xLvw89VwEij
1Gm6X8cT3lUKgeZnFBMI+Sbo+ysIgZmreA+wvp+DFQq0QasEDAeQWt1jhE7rDeAJslTj2JOiC+Wj
S+Xt2Ge5QIjrEWmRRTK3e9zQq6TpouAu4bDqqkK9WFhjt+JLlvrLKeQeQmsR/BilzbzkKfh3quC2
J+3NGrJuKZQXaV2vSI9HH76LYZEtOH2dgvhADlVc/uTzICiZhTGCHsbgaWIh7DZshNaAYx4RzQKs
HpGMXuXtDXlwU+BXSFt+CUs088enq6xgCmznu11DcEoY4nIiGiypk2z5RV3yjpHk8HMNaGCnnARd
FONkGzK/XFD/vILoLV+CLOFZPrOQ10ppVWh8LTy3JGwG6MfE7RtpcABEMvgzj7572rXIAGNoFFX5
wvwoLAwwIgVNIbaez8NEa4hM2ULRxNxEsacOSIXRDT5vfaUnmCCMvYtlPulsU0UgvfYt8TJ2FmHs
V9yfjS4IUmmeoFDzSk4ipMQ9Ta+6NFWHuHXuToO2+hKnu3/GqDqCG7IyhUQo/IKhOcv3fdYlpG5A
pdV6DSq2EnZwtvfnAgge15WyRxuQ6zjjIdzxPHuftL2u7TwuoLuArgLwuKgYcazeWT+dFCfsES4r
LbsjtJvOPXAKz7FWNss7u3i3kddCS5LNA9J9tHnhC594+kd5yfDdzxSO39TF66l3qJcHjp02dIvH
o97SEMUlFfc2NeOhSUL1vGiyPPABB8hoWVSGc+xSON0RmO+OGZSp8m323bMR3K4l/G3HERg2rcmJ
wwC2mhFvL+vMh7JdhjCsRLPzO0r8JioF4eFdymOCVERGE1WN497XULgGJOB+iv5AoMKdI7vMt0B1
YJfWE1eZdFRLLoKBA1Q0UlgOi7n5E8/7WsilSb4pgOjy0VpTiTiNnjYa2lu2NVBAa4Ha8Up4bje/
Vj/1kiPDpQaUl5AifwACZhMFXcet9sh8HOQcw/4lbTE4jPv1QJsWYkVEEHjaW+bXrs8y+PeGob1f
Ia4I5Tp0s4QurjSras6wqNhdMRgXzIWIOIoZa3vxBFHovlKzm+8chLxUvrkuFCAxxfYBfkauJiA8
AgaYueG9tPfwrwugXJDIh9ck81kVrEB3DdOCGn+ZMSgZjQ0LPs8MWtaa8YLNChmut5sgRUzAJBsb
X4t8MbjjCXXalYihqoQ1TXvVpnNz7nuFJkdvzdUcBZ7Os9HzKxuE/Gq1g63mRIibCI3ZCY83KOyW
BbVOuAQEJhhuFzs1B7WSOV/BA21RvPjz9RIErIAYCz922RLdJKhIvxkC/cYrunsLxNH66WGmWVit
rSLXQ4LzApiH/T7t1u1eRIsi+SIV/Bn8Afw9Xzmg2dZhP0Iqg/jYZTf4B+nmF9/JqEgDr60gsc5f
vHEjN3EkIW06T9N8GDKW1FGvDM52lCC5AFKjWMJkODSi80/xqMeDgXnfo9960zeHIvs4uXY6A8U9
8hwV2FgCLDkm4H+xeSrZ5Loikb55a0E7eZ3lzErwoiYQf2KozOcGgVtPUeCfs3ZMfzIjYM43jGwt
ujEhBWq77pr2S1t5XJl3eBIkjovebfgPbG1fgG7l187j7e+psT7spZr5MDoewDh5DEuWqrhMHF4S
Rp/dvR02N1RGtkndh568ikB7OsRrkFxnOwfYuR/Det9Ui8ZzDE6tn8x9EUZ6eulWNv+w8MN847RP
vuP+7VBAuSH8Yhs4kniB51Xo1fnXhbW+zkMMDOoZ6rRl6IvsGLNkeyUyiK/gT+SeF9+WmXO7ydUC
hc4UbV1gm6u141AzjVAnlSsfeoEpkq+zIvQaWXZk2Ou5i1yDmjh4v6nJTSVaPJ2bLpP82OMkAEIQ
vDd/mTNwFj1D65a20/WSmrXa9iY1xQI1eqxfvaF/exctYodZT+hiAJBG1wV1gg7SwlXfR0nukwGK
klmmiyztfRSuin8Z+3X+Tjkq0ircWZLe9ZLz5SnsgUp667DJ6qoBTXNf+Hx2XwAVCM98GsJj6rI5
zxbkebG0sDlvY5ANlycy0aayKkwqGXPZl1MmgqsmDLYwH/EQYKw1G/kD2wKRh0Jtr0k6xCVYOvEV
KrEVkrJGzM+DHiBKkHj7DBgudi4vbg6SrmxVEmEeMmXgzJqIDCjoHDmuGoq6yGQprbes+Rk6Ju5R
qyx5C9f4sHw3RksLsMptXLbNUaE/EPciDY0sXExTUUhoPJsqm/ouKxvJAGzEVOt3Y6SpjZoyFLY7
h4zr4MZ8A+Y8p9EGg5QGkqVTBqJdBKnlH+BM6MOwL6zQeIiPISS6nueRNCU0zyMkIZiQnAXGP7ni
k7/mM2SqrvS2idv93TJgYYLVAGp5r4pre8pQo50g+9VepyaF9aDwocRhDB1Kxbf+aKjHD+mcsJtJ
Bxi2YJTuYDcTg3kcgfe1Z+7kUG3nmAFhUdhO7nZEb1RGBgVgPrZ+cIy9neNrRF8Eyp4S/IZnnFSk
HZeD50EHp9tIXzektzdW7eaIDzgtQG2ZqgyGoTdyBEK6SVPIIcaLzqGHZt7mMRhQy+2sDnkg7xuT
bni/buAVcvbT1KJVCjNmnlK2S/QsKj7GgDsXDdtoLfhE75asCa9U2ACSG7i4gbrAZisJI5gTRQhv
qJa37PueIEzB2lL0WnpNdhSLUnDEBghq3nT/DKFr9x3l4/g6eFrDTwhHeKkctHLzRI/2Nhg94VCB
Y4zRK0LuOFPDtafW5XrC4hAnNOZHtUNj+gDZRPU7M15A8zT105+9MB5ItOisS2/K/A0Kwgmy8owW
aU2h8YJE/JZ1400TAKqdiMGW3sgx55rnsIAYHq8af4TtOAGSAbsdOMhCZzwqdZtp0NEowZwx6l9m
+MNg3zcYNCp2al99yvsHRFObMxP01ymL23JykORd+a6q8L0ty4EvG20O4EJTotkMT2sQIRSlgl5M
EbGwfUMN5VeAzaWndbewRhhgurJ4AiI+YpG3hMbmIYXR8mFOwvC8pJ28ZhHjP7IWnZPafXoIIhKD
9TLY5oBRYnplrQjzyB/NW7BH+yEljWE58tZwqzLnn4cgWB9JtyYvHWNBObY86grF/PiEQtC/kp7G
/ad6PmiOSevi7eQao3XYDo17UlB0QDjwfQUputTYfBi6tBAttns4KSQU8aVHfmV2wMnZCOhyICEv
4bO/zQE9Gt7QI5eWVgvsZbKq2aSzOSDLA2YgKZvoe1e36QIdclZ1ytprhOt2gNHZfpPBWSzfE+P+
rEvcHVzXBbe0jfHG0jDU14ty8aNQdDnLDgwJXKhBTdp4xp5H9EiiWGc0g5j8xb8DAdQthmlSY3kT
JXdeiKWlZ9YUdrtJClAAtI/bb9Go+yc4JGwJbMCkDsskaBdSSGLUn5SOwzPmYumNbdfYlDTsxR1o
vbbuRzfcCdcFJV5Tcq+DMMWByeSfVmXskc7dVm4K3Q32o7GsqKZLxeJxrnz4Zha7n/nXkPWjRwuB
k3oaeVjLfkIrFFiJWSik2r42a78cUeVM9w0SaUUBGDmqVba/xiFOTxPIvbeusfbQkGi+isQsnkM1
U9QT2Lm8hh1mphx9Oxy0RXTcCIwyoNDvXyvq22MMUMcOAXpsmymO4z8eBEqSfNwXIktAuMP7xlJ+
9FWPim0X6OBzP+483AIP57wdvODULYASr1EwHmI81BsL6IjKO9ENYz5J2t4uXtaVTdqvNSrC8G0W
stFlC2obergZOAPA+x9dxMcB470I61wPX/wh8oe+OZBFs58UNdSJjjyNc7+l+7V0GIoVqyGkNglw
s4Pl7vtkFxYAxkaWg9ZJ+KUxVlZOhcqUUq20IIj6R203tIdG+N990e3l++0UnkOqaebYzzP4pR5h
+c1uGnAHSy8YMgiAen98f9G1hoHJi9ySsfaySb4Czx++LXMi7yJp92+QxMdklmZrtUKj+2VCkVEJ
3rLS76YSh9g7PSQzR7ob72DjhMRHbabwC5kJOA0w2JL7Q8t8zGM3y+GfSiyG8uCSxi/pe23Wei3M
OqDoXk2QWC6Nl6l6gww4FGPR2u0Wkp45em33rLoty5mX+D987bKrECqMD0ItyzVGF+J9V05rtGLZ
UTWoz2SPgTrDOXaADMG7ZSfnpw5dnimAv4kPSceng3bBD5c26ePkjRSnH34NazGts9B//5Xoqbve
ME+DHWSwPvsL6H2q5QTHXqNuJyuWcsUiMM+gXIU5riwNQRvkBNVFRzByDUAUf8PKdrjxIqTryLa2
iOY9PYeTCap5Y/13MQaYLWCncSMZR55ngFThDfbTnu9YqawF5sWi0k2PQiUbo0ckhqZ2iTehdo3E
Dd2bBFUv6sCn0GsBUkPhdJiYcFej8ZMCrRg6DzusKLExB4/2Jjz0akueWgAASlQdOFbV3leQNLAt
KDFpVmABMt8mquPf4GgNYesuQQBnIy/C2KEgag2rItsHRSjfx/ez/ZoF6buBoc9w5Z1/tVO33u1c
Bs+BS77qxWuqBoy1rzCt+mN9b8+HWfOk7CkUaAmLkxJL+D/RLswv6BlgIGdNgklzpipmWLdXcYrM
k2PgDv06F/uY9EIEtaZjRl/dxN2z3DveFoNKGBq5aMjygWS26iLS57HK0op3SJdpijF0DBu0K808
e90C8vgYtzvCf9vYI9PdXIeNT68UqpQKx5i48Tfa3PXLMr011rhDyyJxgI3bXMTvBgr63a9m1tLl
HFWJyB2K9zoNUlJ3O0Z/KDjZrUUZmJUE3qhF06ReFS9RVksWhoWebHaESrhfohKlVUoUgBg8pjxf
9ug1gWZfNboJnMLY8Yq4Rj0sZhFnPUwMQxavPcp5y26BilgrFaHEZpuYSpSr6tBsMw5w3aZb3jTU
fUFNmNwSyOn8UZZlmLYSmxuX7FvutZkA4wjucG1ifnQt+rd82sbkJej8p9jSca0WwdSfzItUEfr7
XPdpIG+3EBP7gQzya7x3KWg3aq8SWDKUMIJ8/7zQndhewlQOjhkF/OJMHng4o2LR999Ggv8P9tZx
zTofpHSzbOoq25vpEDVYPnmYJ731fewfWw/6S9hKo1FqF9ldw1kCUYg5aN5RsFVSur0hB2FQ0IBV
yrncnkeWJbXGsOLYxiR5AEMnwg9JsXdhHuRCYXWMCenBYgvwnralhYfL4Ic/AcgLXr21Ce4adFKH
yQuhj6w0HDkdFjU9qLfnEHJ6ObZH8JyAu3Rpd2w6h868jkS6EpUOrqonVguP+aeVGXkVhmlacMy2
D8OamTLT/VZYb+Jlw6k6dgG+eiswIsh31OGP1JPs4KsOquiQOipt5sRpYmglk8FkV03sUElvA3ue
yPgDKxhRGT72VbbF0AFB21l4pvcP1mm8VihLLXmMyuoWX2hQDihErvZRMjB9yH5qVGdPA3Z05b6h
P+XNoPAVx/p+aYU+oL6gKWI7nsu5bUYYXZNmz41cumOz9NsJ+n/AdN4JoMvTvJ3p9mPF6L+YhdmD
XCUiPQU0Wg+21X2CteWa3ANI3HdFv04JMJpm/SUx6L9LomGByDUGrG3e0zC8s7tGYPqdlHXMAvE9
iPf4TNkW3MGNqj+tKaBLhVEMm6p+2FJI5lAP3rbY61COIfA8Qsko0NidSYVpZtcKXiQ84FEOLYS0
YjIJXmmmwc7mLt7yBYdRLYwLy3Q0GBh2yIjw6pOk9oRcv4ezN9aA0g9lb8HFlCgPv5rVJQA6zdnw
vY/EpCvPlzyqLHrsnyC0TK4aO1+fsyHsIatDyDe5MXFqU2F/blhxrTmBEslNukDlJ+tQVGJSGdyE
6xTje4ZcDhr9mx72yTcZzJ5uQJCGQArF4iwpBXLkUsZYeJ+7nrYHsQUjr6JWrMdoXVHtYEc1XC0e
G6p+Zd0VzOzct7XblS1GscyVmQLzXY+p+Wo7Ym/N3Ma1N5LwgM0UyeNADjfzqJdbHhmoy/dh/BSM
seeXQkGnN+VoIhDu22EWa3Y9Dnx/sG7LqqTd90MwdfDp7GaOgeXasdqtG/pzZCeMaCVULtXIbzHB
66p03GP0s37UFp3a9HflpeBLhyHzMRiziAto6zTf4lVG1QA7pUMaDX09ELo98ABe3xPmJUWqduhn
pb548GFRVahmDuvWz7KntG3tc9qL5OAHdLiRP2ngqWdg8GEFDjLtApaCjOR0q1arVD7g8ytig1Fr
bjCLfE32Bp+OStl1GrIUt7s3dRCE+zUbGLo3Xy3JrU+0/IG1d2jRYoTkDYXOBksSOkS63MJ064qh
ZRh1gKQ/XmMkngzX/tZNwBs5hQVybPRDN8+YGZAkIhVEDhmYs41WR7JFY0UjZfYjjW372swJRARk
wmitDfeubYi4yQMRiG9dFqo/YvR7ByhZ0nxF78NKoIKCqySdO1B6Fl7tgAWgH3LxjqVzvNlCUvq+
mVddlcRoiFCGQscxw91D072f82Qf3A2FKfCvvvO8YmLaqzREYrpC+IO9Y3voHgPfdt8oFe7gqLNh
Hhs7Qu8NK0xkiV7dziDgnf+HsytZklNXol9EBJIQw7aoqYue7Ha7bW8ItwdAzBKT+Pp3yqu+ekUR
UZu76OuAQkNKmXkGzdLv/lzlhyngxZ++V/kJJab+lfaMQ0PXQtmmq2Fw3fHxW5NVWB+6Vn9H7LvX
Bj1+BiuAvDsGKW4I3Zh7T8GYsYfSkYC+dEr9tSc7B9mtaPZWht8HKAr8VFCnP7PfRnjUbRQU+8D1
LHVBkKWW86MsUiR8GU7BbZ8Br3MoLJYqcKk9XMpi27Z30FbqLfThy+ZL0OM6vek9ijZJFrQV3/HU
7vapQgMlmL1u1yHrO/UaBLBNLqzgt5e65UvRgeoB8aqu/TzX1aCQgusGPlFOD6+XNNXHjth+WMPW
9rnM4RQSligB/PLgKE5One5t4OhatdPIINDotUBJBp0fJt0oYHnQaAHEsdw2okTDCwidIEQlK/k0
O8h8M1gi3ndoRXzPfZ9/8VqneMClqftceLqAKG5ebrsKbQpfzZDj6SQ9dD7y6RHz81xVpNzhXC9C
n7PkU6vj8dkbxwe3qf+ksGh4bDkkpWQ+oBMO9/mDRKaysbVT7qYaq3QDX5t8y1lG/o5o8t+1cSqf
ZhyMW5535QHl4HqfJGMQ6WxGkg1Rup012dDnYlyhruPWf7HbxDMpg3Hfxnx8puOc3aGk4z1TND9C
2Yt027Y1agdUdqiR91O8Q8dIH3UGpsKIpPQrGLzFE7d95zFgsEtAmwdKdpigHesxbO0wj1upAYNQ
rFL3UlHnE2OJ8xe5dX1sStkpoFJGSFL1MWpTjMb000io2J970ANwHTk4sBQ5CDqiHuq2MRo0ZMqK
nW1hbYoOFajazZsHUqMcDncwUm/BC4yPWNMiql2Z7FvGXcRkeD5DzrSXuNJXHrSWdlDpV4+oeoAe
rfmmR1588tDQQ38Jp+7QombupGx6RPuj34xJJ77buL2O4cCL8r3Kq7+6iJtDnqXurhZYQdeRcwvQ
NlPiP/fytvD8ksBkF9CZsrL5HiCDe2FNPlLH+Dagqinv75QxK1MgNyIXZcMSBCbkCCjaF/mX61+x
gP/7B3T7gI6UiiDfDFodZRBtSDdW6ddAUFH/b5rrNU2CBQCjex7BD+/QM9Bf9UCHaMiRDX1CxL3+
2xcYzK5rICORUuTEn+D514oO/gc50lCRhucGaVbA1zVrT5OAgxQdDgxgMZK6dxKYOqtZwU4ufdf5
7x++C4rLM4IbBwC6fJXeSwMw9/UPW5oUA5RZJnAez8HPiZwCHZN201u/XeD8rz98ad0akEzUyPIO
gRSEYg3GGpGhxXPs25fxJmtE6ppC/42Fg2FMsiQadI6U8pgNDcqXa0JsSz/fAD73cFiyOzSPoxmd
Pieh8RZZ6R7aI/3Gtqs145eFt5hK/zogc2MnaRIB64i7zqPNmmMMQZGMzyvhY2HxmAL/SSCdHpM6
RjltwsT5XSVye32Cl55sAJ5Rd4V8xtAFJ1uUh5rlO3uSK9HoMlPNNXVIawobwSHh52yofQT68I9K
HL6RU4lUmEpovvnDmzUna/tgaRaM/U0ahT5eDNlTl3znyTMlfqjE51paK4DepZE6//3DBu6QlUA8
WDoROhzdQ9LWQURaP7stPHBjF/dyrAEEbMGmGcQp7/2nAgWt26bY2MMToGgZulnBic/+Wat+Z1Xe
TdZy1DW1SDVSXFiXAy9f+wCZEDYeFbo9Ozsvn6//+IXoZupbFrBKckb0xKO+ah5ZhkQBxNA/me18
v/78BaaRqWopg4pPsZpKYM51CoWYmj0l9vlK4fqEHbyi6T/16CN8qufGf5jrsepui6ymyqmbEDXM
Lkglvu7BFKXW44iLR5iP5zzYkWRl8i8rH1HX1NJUCW5iTgC+NACuhxRgFFq0TwDU4U45vU9lExGH
v8R1f2zJnK0ElX+MjAvId+e8Rz/slYSRiloM4vyBN7FHiwTFkwaub96i9I+yjJ80OxjTl/vC6jkk
eYJsy6mX7uHqFm9G6lihsibnKOQ0AkYTi/3QZP0TwIz8gE63A9U6aEiFcYoK0saCGdRfFO/FhotC
imPaqQkyP46eH2jXiDdW1N2xCaCamM3+9EDmKX9WENg7OB1R98rvphd4XSCrkF3hoHBS9bsuwyLe
4eeWX7K+h30fyqVQhpqaCheDGo3pe9sT+pMjiyDkwZTs48l1D0Hse3BNRaobALqYZV9j1r4Cfm0d
ypywXyWqa0f0O4tDI2V/1zveGWns04iApBENsTtvWzbqUOeCPuqgL3bCUuxQJtDWyWdHAB40o70e
WBxd1bGbHnQMvHWqzrfIonCfhesM+7rlSJUmv/OQu+m8PuSTJ/Ye1+wegFN77dBY2JSmbPuAWh1F
K8Y/AZh/Lg8SCAO53YoKxUKcZUacLdkAiAAIxicPl3TwOZN0jca8sNdNqXauuTUL4fgn0sjnJlb9
lsfWl3lIVGjjJtt29a5zxB0BmPt6cFn6FCPy8lxktmK4msGHXe8hxttHYHzQlUvBwiyYLhh+ygRa
QlZwYmhQ+366c/lnROGV+LTw202h2cFOBr8dZ8QnFJvvghLQrXZw3OP1kVn67cZxJ3td+JLjTPKH
fqPR6q1RFg9QZ7zt8cbAW1bTeFDInyPgfp/neQKc2e42mrorrPWln2/wiAaSMDT98fNheh9Wcbwt
6sdM3GQghJBt3Fpthbq86LEDYjTCyVFlHppTemVoyL/lfiE4m3qycT7boqB1fJphRgmrC9Y/Qfp/
H6CfH3lVOYSzdFxgfiy27QLnV1Y25ftY4t9bfYGkfdTs1ZEp207pubYHO7NiB7xfsq+ypABWocle
ix5tW9sq5D2aaEB9Vol2PwUMoNrWzbwndAPVwUk7cohJ12yZneo7CJ8CnihkBhQazsAvdhL7eyRi
kE6zu59Q2s56wJeG8blw/GLv133xPXCz8YTaMJxlstp5mQLEt9oP2B6NLeTzgNk/eQhUSai6qYgc
6DEDPGd7OGL7apOzId3ETj4feqvro3gmQN1bid51glgndwAwAWXTAOXgyfmJEt7wk5dFdaroVP91
s64GEKJzv6UZcV+V1Y1Pk93Nj26ZzOcGAM9RLy/mfUBJ8Upk0z2OcGsGtb7sQRIi01tfeOzbEJD6
0dI92hPAy4p7mC7xU58pB+WYjPyMq0J99x1nrraxtEnozLQ6QIKLf/bQ8jwBRiw/03lwHsrZBRpf
+9Q69mOdHV01TF9b1/Lv7YATdMpywEopAbYFGyxDCc8BSrzhYpcLXYDeogHka+xpkwGf9QX0Njfq
+pYAvo5m4GayJr5JMwrqhTuhxNLDbxVUAeuFCdJEimbOD4t37TtJ42kPyabhPotz4JtBp753hAJI
CLSnO1BWUOYjgDDJlLzCjZIDteA76X3h9Qi+ad1uGCTZv1iNK8KuUMxeXe24cVxa7MZOBduqlEQR
XH75xCMoLHavQKilX2YoWAGbJivnaKON/ZTNSJ2dqu22oB2hFAeKyUMeO9MO9dubTDgp7nb/vRXF
AzykO3sMTsq6H3T/aAfWPRyGttdj3kL+Y/rADIPGGwM7OLn9T1ASQp0AA+w+luNq5DhHz0tjadzq
Chd4dRR6fHiETCcXecWmLNHIkuwvaErDZqaT2gCSBn8Y1b1A9fZtCkQXZt6acMs/qaj//wHEVNGc
PY0GZqWmKIGR66muJvnYzoN+92kiQ9xKftu5dLY0QaLMHDfZxZUCFsydQeCiea/vkz4GHFK0OCqT
xlk5yi4flOSfNOWHu25ZuS2bmT+BUzruGJ1PpZIr94fLxwyhxkEQ44oOKCAuLHx+c5PhNHbfxsq5
RfAb2/98S/rwu3sX6OeJNiLSFVqoqNLuO4BMYpey/S0LEvHlvy9oEqYcYLB0BNTPdpr+uLPajt6v
dkxXNvfC8JiSaMCq9DUuQSyyqPusZQHrEAsoRCtfGf7zD72w3P75/H4YIVXwUeImr6MUYsefasoS
EAQcoNUJaEi7hhXoTaA1AxWnEZ7f1wftMkOZmCppOkFHGJlhFtkJED/BnG9l2R+U6r55dRKjwN/8
uu1F5+X84eMKp0baBdOOyAoeJhCTwFjaWDHKhzOonXG6EpSWhtC4541w6iJlF4goKdCz36BVGL8p
AMTRVi4UuQeoY7yPbca+ozPn3HQ5Qwvxv1+WeLYtZBzrqGTiVOQT+ksvybQmYby06IwDBahgNuSB
miMXiBJAv+5YDHg4YSs6IUuPN7a8JdBBH5Tvnaqk2OYNYMjdlqwZni6EKlM7bciLYIAXkwdt/P4T
KK2PbpvdXV9O//TjLmwWUzgNjGrwL4BdxKhPT0mePgIyioKNdSCa7/wueOlqiUpAi1tXazkH2Xcr
I3b53CO2UcHErVNS5eVzVI81ag0gpt/NvQesacYoeJdaZCtb898CuvSJxvmHnuBMhNbIH4eSHeLZ
UndysCrYx5Zf4zwvH1XcjLCg1vQIyHa1qZlvPXbA5SGpH/VabrM40uel82HnUr+rQdT2dTTZ+r5u
ocRQNdhf8T4v7fgbZMEcpCQQgevmHKhuKuK7jk9qpZ60sKFtI2zoXIKqPCCoNyC4iukrswNQ48bT
oN578dRlazqCC/vANgIHKCnd0FfFDI/vsQIwuJtDOcUE1PzytjBhKrUBzzo4s4JShjP9GOzfFQon
nrXmyLv0840o0UvgtVTa+GDXv3ou2B+Eb8p4zQp7aR8bQcImIldF0vunIdbPrAvueNXfNL9Adfx3
cUF+CNXh3hujGTp2sIzqUo1ydEPCINfVuy9j+wetrOHk0rldu1hePvPswLgoOGUAs4gESlIzExtl
/xD6a6D+WvKXl/25Hp0uT4cdGDHCG2gF6BBQZj3gUo+VBQaZhRq4gzRs5bJzeUpsU7HN52CTuGAD
RbZkX3ERB4lk+HH9x/8Tqf//uIOk7b9zYiPs0LLFSrWhWbEFuXEC4KuVIXWGP7kHiJaVKTv0JxuJ
pO0Wh36S5JOPxPzEgXd4AHfwbQIM8U4B9PK9R6t9o9UIIqk99zsQ74Y3OWbBDn0++zhCwmcTQNB7
zbxmaeSNeEEJstp5wFIt+fwC2cLIEQEgecma3c/S8404wTwIHjbjMEeyTzTUKNTOtgNYhYHWc330
/7WrLo2+cZ1QTe9B9bLUsAprrB9ll/7Wjhg+A+ToQZ6r7f/WWpcHN/cfqOPr7VS24n7y2wHEEzv4
XsFcFOhkz4a2YZE/x+D9/QD/FuhdFg8PoxvLnzVYGZAB0KDmkyENpWQMVKniF7CWYjcXVRF2eQ+a
jNbkK+2LPPQ6rf/2uHccckDtPkENoNlJYHTu3AHd2Ra0yrAJOnmsqK4im7jvSQuICa/i+hgHAvUY
YAC7CDjAVEKIAI+mlAExHvj1s+vUpxRUUD7W9nMpIQKjWSF+1kOjc0A64ZXFIZ8TNrQPppVjdWkG
jVAZFHSsfbeto9H+PtmAB9Vq205/r8/e0rY0IuWQ6zYurVpGrIFJGb4W0DYottym422bGnhjUGUB
dBrd04jJdGHqFljWbb/clMDz/BzooDShkQUZln08g9nmymzN9+OfjvmFVW3q3bnxbBMbVe8I1IQt
qiSbtCXbrnnJRxuaCP4GrKS70ZlPAUG4yIvhKPrPSuudAKOqlsNBa5A0wS5JebvTgfOYWPkhn1EH
w0HXogHD13AbCzNo6uZlvEFJSo/eyap4vdHuDPJlcdMVAHWe/wbWFlocEwBhOhortekIxN36V95O
a5EDT7k0xEbo6yBiKBooXJ9wVcoeeiepwBGi+SmW5bAm2reweXwj/KWATkNQQHqnPD+O8yewXUv2
fn3rLJzKvhH3sqDnQpwf3ao+jEeQPwS0FxSkNH5UwZoS6dLvNzb/CBn2gU62eyKievS64qscyGEs
vMP1b1haPMb296gHFQ2nQipYoyDWSHBM5+7tpmebyncDSoc17nk6IhCLSu2fTbGCVFoYeFPmrnBs
yKA1uo9qx94WWXmEydDGDj7bSqBFmKy02RZG3ju//UMW4aFv348QIojOSG+fvA3iL4yXrw8N+RdG
Lqx9U+EOQVdz4sshohZon43tyiPYlSMI9KAsWVsuADlB1XuehpD0hG5ZVnTHYoDsUeDMacSyO+hY
00ObNPWd7MAXC0CTd8OenctJAPPamzG2ElQRwBsCCZw13bRxIYwFrafKycAkHANxGEF/+x7b8tuY
AtcHjofeJXYt9zb0graBb417HJ/+k+u2BJUVNCRQ2ZFF8y3gcRl6Di3UFpxaOt1Xg4D8AIBpzQ6K
IfwlB+VhS8Ew3gBeWtwrLrKoyDxxZMDl79rWGf/miSd+DinUOz0uxQ58AIFzO6foyMrpBax9Ds2O
OIandgvhqE+aJMAceHUJ1HHPkzIarNy9q+2UH6CKl7yM0GK6EyOJoX00eJDwSKdtnJfVXdFDsKTJ
OARMYJQa9kPXH4mAijLLcvABAWGEcb2j+kNX9s6hBt2ogvY+cL1IR2jQQRwkVqBblaA9jxz8sJpZ
dZQwqr6ALQkmJ7BYaLLEwj1aXHtvVhD4u3jsNKSVqN4FFTiCXuV2L1BxLvdO4vm7lg2gvQGyL6De
NDXOs+iIC/UXwR+cIfPgj52Xx9wf2GtMZ5CyPa0AObVIMb0X5TRDMX6GZIxdiocUPMedHFX5RCpR
7bsKZPWeN+pYDrGzaRCdoJOpaIXujZygbdYAx+34lO2SthePIJjlD1A9q/9AMQ1tkVrOOQTF4Gje
7jzPrY/F5AUnCnmB59ZvoV9VBApVbCdVyY54miW7UgNvD0MgFVpI59/aUVr4nY7dbyoFjvaDRQOg
zIu6FCmoJSBfpwOs6SptpXtgm/+lAMBV96CNMnD0DqRphx1xefNSVJT/4o22d0Ucj1Dxdv36TK4I
sleZgp2zaUeffWoChXwUFQZQ1Ip5Hl/mQCuwDDQYDhD66rFKt433Yjk4a1lgOb+Gtm8/Fx3J9nZR
N19FnH1BC0MfaKsrfuemA4gufoqO+jx3oUpKdczr8W2m7uxCCk6B5G3ZYwnuIkBzYStjxu8TGwo8
ec/GbOvkSX+bMLHtGWeLgxoarNaAdhLM6sN69g8Fo6/8bBxzPQItRTfjXIFqEjqS0NuLKDSn+wmp
QSLlLqYAll9/wbnmcynAGScLeDC0dzKLnxrgaiDdNsgTtMkgluF5YGTGabxSV1s4wUzgcDlpt03m
UUDHsE/eQWWDJWGbenTljrL0eCP1zkDkAC2EQFrRySm8YkR1B8luur1pkEy8sMV9rYE55yfoeECi
I0xwBaLkcRrslZ+/MM0mWDjVDE7ROXdOkICgKPS1wYNYS7uXnn3++4cDEs3xYqR+DtFcIMWfNUCw
fyYrtrdDkPKVO/7lYprtGa+gyTSJRgD+ozRkpsTkfwP7GjGNpMecWE8AcB8KV914rTgvgQ/fEwiw
jToHaPiMfwNFIJRo1DkZ7nQt6BqV2l2f8oUFZUrEgvrJ01m3qNtV0KWozwrAXT11P68/fWHAXOMb
oGiK4hNYyBHl8xj1JAX3NAVgrgIufedgc2yaudMbLyjlij7zwj53jQs282rP46WLamrb31cENMaA
qF+jr+5UcZOJMIXexH9nBpSoLrYg8hClUDf+yumoX1RTW+AbCb5jaWqtXPkWsIC2CbbGOYtSNZzg
I+75oI6CxrmTnsdCmRGIq4lizF4D4QVRHYOFBMRHshukXDMmXVgZrhExKwKhutEHEJFCM6gZz4TQ
AP2m6wvjXJ68EI5NCDZNCqeUU4HzPPbrTSznbjva8rcdxOHg45W4bYqRPoD9/+f6C89b9NILjcBZ
p0BCTAzwTQYD8SNxx6MV4D4K+952ZSddXnmuaXtX+o0v/QZXlHF6JVB8q+GLGTSf++6m4OOalneu
K9I87ivgBSB6gRJAz3YFdNLAohN0A+pM8W5JJu9m6g/zyixdHjTXdMIrBFDOQvqwtfAfHfrgdCoE
Hn/lLFgYL9MHr9ZqcqwJ8Y3Y8s2XzV2Swta0Fa+lM65soKXff371hxDK4X3njwUwcXk8hKPjRII3
X1WZ3ogJpuf3fni+piWnuH15p0ChrgvVXVe/8TSTX8CR13bYQTH4xsEyAikY0k0AXha0SlByr5Hu
lJ7ccKfaeuOX6xvkchYL1MB/v0VYaTPxEhtkclAzKMdNaQ/QlvvWKGuD/7myopbeYoROzqHGV1YE
eu2kfgcy7EEFZbsP7PFbn/dg97J+f/1zlqbeuFACPNT0Ok1Y5COl2kirhDJcW4a+Za8cbUsvMMKj
o3MAOi20MVFk/ZJDdbAF5ZCvnP0Le8PEejh6dL3GxnQzMFSKgW5G/2fC7wdr7Tq88OtNrEdPgm4S
hQLVLuF3dgK1A93AJjKL364P/9IHGNWK2UpzuK9g+Ocyc8KgHdoHSOhDuaqu1aG01U2mrdQ1IR+w
AAaNGiHv5LNvEFgLVQ13WJUdmPXn+ocsDdT57x+2+NiqMVWZmKMxBfIVaom/goR/E2Kt9LI0UMbG
jpECDklCgxP+s6nh42cNf0uZ7up55QP+nQ//f/K5//h1H74AlFw+27kWkQtE+WfUpdtnkHsgOJFS
dkThqjm5I5SYZgCwwNlssxyMNJ7tMjQsttC1tA7S8vlBtgU/pF7u3hcxugoWUVnoMwI17gH4xM0s
EhCPq4QcUSQAOKWFj8EsLbXNnHZ61JPuj2WfBG84oShEz1R6G/7CNS3OtNAK8NEZ7gBpPgNUKb/n
GZM7SH/vri+AhQkyG+gNg9ibPF9h+7R4i4fpqcAVee4SaFxWzlpZeCEsmt1zy0ryfE4rgFSCR0FH
qHzqTW4/kv5JZ7fVViEi/d+VXAo/cFXv0qjJoSrdSUieTgn9en2ULhs7U9e0OQORASwJDr8YBpza
UTKVb3Onx91OdVwfS50Pn2OdydcC+lXQagaedFZt8wwKTfNHt02yB+MPKoHI0SGsTFCL3Iyk8SBd
lUIygPTJcUyI1+xbBw5YaedBEff6D1/a38aoOEneges8wn+DBX9rb0i3SCHg+MtX6gFLzzfOIabq
JJiHGBBIh7WHEnWqnQ2xoyNjVrxypi69wjiJoNgxT5xwoAt8a592Z1H3LPkGh7N+e32MllangTHI
dTbmlYsXQOm4P2o0Jh8T6bwOheg3bYLgUEGk97Zj1YQloXJbDMmMg2mcH1LnHfd2aDytgVSWPsQ4
lZCOQu4q7kTUSMiiUZ1uAgZlsyAq4h9psraZz6H7QsA1XR0HjJQ/KBzemHI/jP086gRfo2otTLZt
THZsj8IfoHwcDWBdkQFWcBBQKVbugJfTdW6CSWYOU2bIKImo8zvnh10Xw4/KH61XNkje7qEOWlRQ
Ma7aXzbTAI1fX12XAyz3jR1SjhJBwMEluhnbsJhZskUYOYD+9Jjl2efr77g8Jdw3Rm3mFAHbBjJU
Uo+AUjnUULxYM1a7PCXcbCwhLEkVg2t5gpcEDVO/2UEhINsJgqL39Z+/9AYjeSVuT1gjG/fUBcO2
182dm+stRHFWEHlLjze2BUdf2aqUU0VJx2CbANXvudrx/ranm2ihouk0pUiNQZycoZr7uyDQcZAv
N42MCRTKGe6xQwc+K/OmUxJ734q8v7PTNTjswto0UUI2q6fSK7h3ot5LX73B3XE3QLOpRLni+u9f
WJgmVAi0yTKvBqIjNvZowkAvmg3gAVx/+MK8BueXfrj5jX6QehzGRKfUhfoR97+Onp1hAxcrhLal
0TFSxqGJZ8BdMDqWGFBJ+eT1MbT5/hb1yq5dej797+93BVSaYEIwR1BXjaFizoqX2X2qrGpl8C8f
BzwwIk+m3LKywJY7edUAvdDJu7eUD0CPXTxC9+slLsuVouTSRBjhR+oU/C2rBqhKlHbIc+/AyFjB
hWgN5bmwjExcC/RQWsEg1hr1ZbIp82dwOG5bQyashVJwdBVDmptQTkMVzHcNQYSA3e9tY2MCWyBL
mgl0TKCzgUDxpZxIGjaNq49T0TX7m/aBCUnhAoIJQp+Hn6tHeOf8bETxExrsK49fWEYmKqUa01mi
6KujrvOD4zyyettbBd2kqZpOQF5BvY7L9+ufsrAlfGNLw1OjZHCpmaOgeiKJDdzZvQ+ZJ1mslbQW
lqoJUIFrkYLR1zniOfWmTOuw833Y3azdjZYeb2zpOK1aVxBAI2nnhQo80o4DCTmvlZcWHm/CGOJu
GLxYDaDtojYHRV9eIcMAvC71oGx0fQYWtprZA8raPkhmh1QRjFrRqd8LkO5ue7Ixtxpe4zPAHcCG
D2288TsG1xprLVYv/WwjVhcgSHrQB60i6CJCnvDV6n9d/9ULd0azNZxnvIAPQ4a7id2d5cMfJ/jE
wRphgFCW3rK4pCF6+MfrL1uaXyNiw98oyZq8aKMkmwiKSUBBwGbL2trKWam8LYB3uWkCSFDnIbwG
TGiETPDeLb10k2Uq3lTgVL7IoONHiB6KqErQ8U+mlJ3q0ZX7voENbeImgOXG1bAffduFiVHS+Hcu
CsLbglOwZeM0baB6nlbfEBkovKCge4qbUbJVQxF8uT5CC/Nsdlj7GGbjzBnas20tvBAalu7QaunC
255+npcPNwqoI2ZYl7yNQAMP/ab9ISzn2/VHL0yt2SocA39IbcH4CYZ+e4fCk3AefzvQpb/t8cb6
Bxi3gSA7WtusHjoENGCBYOe3ndXaEbwQmc3GPy+kBjYRLI8U+GxoyOKavoGDwMbp05XBXxohIwvo
gIHpYEwDAqDNflkNsEWKcmsr0SbeXR+khYYjNwEA8HhrwRF3cJSh7hmKSkD/Hn2aPSCFBVTUAwhC
WmOxC8YyOyVEEwgsw1X0+suXBtA8GjqrGtqp1xFIvEUMaW/nTdVNqOPvtz3fiB3gwUDfqOnaaJhQ
6CTQLd5y2VSQCWn9vdfkK7eBpc8w7nqu3Q4y7QA0ySH76xWbOE+2dn6f1c3KAbSwDMzWaTcPGXwJ
O+SysdrI6hE3bpGtHf8L4cMUruKB1akiB4giQzFdg4UkYrWyAxcOCn6+Pn2IHf7IJ3iL5TXml7qQ
yAQHviduIzaW5c5HMByg4x3E0+ehy+cVyuzS15zn6MMrW8A/Ml8GwUkQL3623TjdkXwMVj5o4d7H
zxP04emsj3uLKhGfggm4fMq2MX+BYhO0ReF1Nq8x4pe+4fz3D2+JoY9qzwyQmbmF2xdgiJA6UnQl
N196uBEVmYTjDWy/HESST44V/Jkt//f13bY0OMZuDggEMQr4t0UlZxZ4i+4Rea0dQnoKIsqx+lS6
t5GruClpFWRlhvN6blA7Hx4E6+9Gy1/Zy0vDY+zlwh6ZE4imBr4VcrFK0hjeGPn2+ggt7GNTyapv
W1geVoCbw6POBaQn4PrBrSulN6VV/L3+joVgZIpWqQCpFQQ94hNBWsXydguTkQ1METbJmsTk0huM
Xe3mVVV3jUWi1AVvRrCwy+jJB0DUE+/Xv+EyVISb2lQpii0znyYojssBWEjllAhKox1WGmIFvCBw
U7J/wV3gPe5uo4lwU6nH0p0Lo+W4jKw5ToNwyqSCiOJYTrdMPfEc4yiq/WFIKjuRp74+o19wu/Qg
hgcTvzUVsYuzghcYC1cXnZIdd9rTWM07J/hKZB2y5GkOvl6fk4trl3imJE061/3EYH12GrL70kai
KH4BHL5yz7m46/Bw455TTh5pAXWXJxjzVI+dBQ82ger8ythfPIbwdGPBQsJrzotxHE4TvK4S+i0j
Vpj4ZNN5eyfeI7VbSSSWvuI8NR/iduBD7LmcyuFUwz0ihNiXigTu5PvrE7D0dOPsSV2wznoRwEi0
HNQT/DacE/TB1y7LC8vHlPSyB5jS0Ql21L4NPrgl4YDQtvBxnlvIDvhrNNKlRWQcPmAnDWkx6+Yk
Enas+VyEMBkpAOmffl0fpIuRA1NtnEGu57guQxZ3qikE7HTWQsagYl6xqxTL3sH1cUO/bd7lCCk7
1qTDGklmaYkZ25tVLnSXywTo7RouiqLofwVdA4uzuQbPykVxGlLaCGeWf1Nahg81tvsY+wT+cHBl
D2wwI5La73bNSOuVCt3CWjOBZw5Ekopi0OI0sBJ+i2lb3zVN6h+vT9LS043dPgxQ1VHQ5j7VXpbs
WigOPPHAKVcQYJczGgIC0X+3oeN3g5cMwrtjcvoN57Jp41f8GU53nwlEouCb1d7F3fgAo5zfyGXX
4OwXbz94q7H5UREorADumaeYRwUMbVwFFV72ROfpCAfBzfWRW9g//4c+c9MOzmtcQECIpU+TgDoI
3ItgPJ36ak3CZ+kd51n7EMWSpiWj7U4KDguvU7yH5N4maMsbP8AIACCpwpqHWU000WQ+NBTSGUnm
VA/SzenKK5ZWlxEC8qruB67gEAHp1weVuHeBx1aSC/qvLfp/jV7MsrnPpVOColIGpwrgBwso1pI9
sRhkpc1QFv0zBGBk2IjZDUHZqA+JA9kZlAM6CXmJpNs6bpGOGwmD50OZdfS7b7esf9Bzg8JBb0vZ
HgE9Lj+PuM7aoaai/A3xyFpuXJiFPjIKJA7ci2HwHpdSRgTgnnPzpYO1vO9nkeJwZptbqInr2E7C
KYYdhAtfqQlkBOo8qdLV+2oW6tmOexENpZ09FLz1TozkDfAX7FC0kn8q8zgLy55Ob8zmwV6PDOdx
xsiXTqL1b8/glMYOh7a/M47pF5FmzoOapANdDQoHAVK6LyNsSEMSVD+DLInfuYLvpbJhVGAz2z7M
rkV+wy/UepuGhv10oXG2z6zcGfcWt9IdzCX8z4RKXj9WPJ/gWtBM/dmQjTzaVl3vK3CaSdh1Fu7m
eSY0hQ6OX9zzxPb8MKn/x9l5NUeqs1v4F1EFQgi4BTq4sdvZE25U4wkkiSCS4Nef1fvKh880Vb7a
Vd5TNEHx1VrrcXpA+PjIXrPEsBBrZoCuOPsJuWswJUQYmVt4u6A8DAomCjvGGW59qWnYu0pV1dlJ
cwWMtU9PDvI/7/lEhjsOLtmOTzAOjfXk3A3a8x/BQ2A3gJLLuCvAsOJ94rw0SK3bIWCkiBFGZx8m
pLr9RHiclDjBQvBQXaDulzuNuMlE1e55zsvfchjNXe+DU+AimuDGghrvMCAg4ODOJD3a0Ou9e9QA
ai11kp2wkDy6A04b0cADlMY2wgy+ObyrvmNXBRWUqQa4vTVy/+O2G+HvNTq4yAhOAPFPuYV6e/bg
Mci/gOkFGjxnF0iMU5csAxFhAraxKtH44DfcU9EaB8T9jHDKwTZTMc4PpJ2xpgSw8cbqAJkvmnG6
VfDVxzVL0jNo1vkRmSYAmdOaRmZlw8SJjc745gFDCpYR0Y+Jmr39yBlskprY7l5lTgNHE1xWEdJf
07iQtAgr4MiDLCnhE2Am2w3YOe5RHkxC12mATFIDQHZgYhOwPXoewaXlhkZfWPdGkyS7ylAAxpip
/tECqwQISapuNSBcp9rm1k2eVaMKlQXzejrbbADo2O32jA1676CC/aMFmyiqG7uN69ZVCN6t/L9+
UdRn1IzGFCVb5C1hlh1b8BM1IG+hroG4C0owxWCFnxNRB46mYk8AmIfjkc3fZhsUaY5osOcBodpn
cAqA4mKTjAtsb8aTD02NgUlCdrsyS82btiISvB7oumsYTA6kTqtnNgkwiUAiCLGoLPajMeTPyPAS
yLFlQGOmyVOCTgi/rOeCGVZYIEE7Bug5yT/GmIuN92C4EXBuUyTAjQC9jLuI7J+Bj9EgPskuLyOt
LGjz5Ag+NJu85Maye+9vZtPEjOtaMw98I88+pCaiOX1/SiLwbjwK3gyxOLjc2oSZyml+W5B5RR5w
IACHZOUuK4BBga6q31+6Fsi2yodKHblYtAaTrXqfcshy9aAz8JypguGTNajLVelfDhzFj9z055d0
zqujpPX4V7PWvGOeIO8SoZvwW1YlmH5IOU17Od8L6IbCyW5qZAlZ/l2Wp/kh8b12P/O5wY40BZ0W
eHrd3UHLaQWj05IjdzyEHReCu3urqU0R2BoYD4DQ6uadAIXIbgz8B1BZX+NwPskHMAeykRR3Hcx9
QIrNI1RrwJp1NLZdHA5trIpW5t3/0RD1k1UZbt/EbOzGwCw9HQE4C5KOFOnhS8uHpXJSKZfmaVc1
cVEle6g04tqdYgR8fW2HstRNunbi+gOkogin5Dakoc6BDnD+XL/3lQ3KUi/p2IWDQZzXsWe+ZGhX
IPxFnc6AMiu/tnBYqiVtxJ0pVyRN7AK23fn+ne94G0W3lW+7TAlMfInAs3ziJ6cFBwYOiA5aT4bP
sGnqWnk9S/k4Kva802XJUTLRB9rw9wEm3xCsut9cqK3koZWl1VJCDrwBWFS8b2OQmh88CsDPpDfe
0MryeRkUSJEea1RUNrEawulOgfiRR1g6u8PuevNZu/XF8ryTuWHMNdgeupa/CflHC/Z8/cor33YZ
B0gHszTbgTZx6WRB1edhasKkbmxt9NY+7OWBPi7HTUk8zCxolcJ+LNr56GRyz9vpl10nG8vatXez
WJSrFCTlkfImNrrvTvbilu/X38zadRcr8WryZYsE2Saum/lR+/rN6pKn65deeyuLdfgwoo5qIVUj
VrB3E+9WpPLGF+d6nDbay9pXXeyvu6pAfBYI9zGWybn3It2Ddh6u3/vKa1lG/Km+Th1Q6JvYJ//K
5pls+ZBX3slSR1thjmoTI1fx6D6jILBHBllUdfzgQB78tTtf7KwxwRtGMVpN3GPTHiDnnwR9Xmy0
QvafNPOTzdVS6Kr6Zkx6cLhuOj4YexgGkzctKu8Ib3u+H62k2LU10aCVpZUVzk6ePuYVsMEQeBZg
VCHvHiQtv9Sx1/DuwYDXZY+sJOt+YIn7A7Gz4pcNqMJdAafWy1ynEmREFJbrQad3EqXec6b7agfL
/3ywWzWfBqLsu8xt5ySwoQ8jwVyWNVIE+sH6O1UGciZy45/Mxum9hhEw6grw7CNTe2MFXyOl4OAx
D3Bc1iPUOocT6bLO8noX+11R3sxZOd50jU1EWM+WPqcpyb1Q+6rGZ2MmDxHROO/K2VUHX9vp3psp
KMakayCuR+oerl1Cl0vtAXEHUOZGYDHoXQIjRytMA0B07DB7ZiA9Mp/d99kW+nbiGpgBhgx3a5iH
JrASDd0tCMsImWZjcYdDj/mHcrGzw3l/zYJ6kPKYDkghO+Bo0/6JwHCkMaPur/cia7AF8bPcDHgt
WsQ4JPycTpl/yCcrf5oR4RxZXlcYge/m6V2LvnrB0kkgH3Fm/hOJrUB9dcI95ilojonTgDXspcNv
B9ziPQClFupmWrxMWHFG1pz4ADlP9gnbavu3ZRt57PsjkinASo4alTC4l/OS7kXaCOxjuxEB4ZY7
Ixvc4Eko3HoK06n6m2EP/GtCdtoJkhj6JJlZH53Up6FpkOxHziArIcpw3+BXH0F6bbMuEniiyJEZ
1tXuAAEu/hqUiOQElbZ3DoWbuM8OqBxY6GT10Ss1nPOjZXiArzY0/dUj5Owy/3rfG9KmXpDWDMmL
xlAOZ8rz8gA4K85y1YjEc8S3n3lW8SMQau5NPSETOdLcQWFUcGXHuM0cvDAQac0dQL2yCuvKHcud
mxSIp1BeUcaYONWJOY5+1Drpd7NVzPsiVw0QE6RTXVD5tP1BLIp42qJT/jcXXWoICDrvm69Ldu/6
CtOt5Yif+Wz6/zqkifyeULG8RxkwlwFxSf3KmlK/WNIEnQ2e3VnsHdtjiKV3KTY8vaoDaEHbM6oj
7al3Li1gdkpkO9j+Q18xEyHm4IEM8NLvReFaO0cBIxy4yp5AjB+NfVtO9dEceBOVNBcnW1JIDium
Dexf7eKkPEhbqKWyfakU9JTYpYEHxh3UJhp1dN2uux0ulGJm6Qa7KkcfHD7nO+k3SNpQ7LLJQNZK
OXXYkCMW5bYkCF2xXXM8KK3EUTUFjSZHgaIN+OJ30HhBtEiq0oqGqUIeqtnq4TFHkg2isufu8bKt
eMBINePE35qipstBU0YwCjIYGx+4dE90JeIIeP7E3NEZkJfGpoNnZWYVponXIBGGjHvN5/autFpx
gx2h95Ji77+Hi13/SSiGHOxk+qAdmYHr6g5s5bauX1PPdX6KcqDRUOXDnTSZuyOuhBrQ6BKoN3TD
8cmltptH6U1ICy5sYFERt4ykOcNiSL7rYZLCSdcEuxH1AoDG5QnYuzmEusB4bHpPgOlnKO8Auv38
i5ijOAK9SfbcFvS7kqN8B4U43wkMeIfCN+fnIuX8zZzd/GawEFVXpr5To9hAxW0G1uwjAUL0nAHY
/JBW2RAVCGU86qHQJ27i8zY5S+6lmQ5HyFyQZk8m42hCsgaSdsLePUN3wTzM3S9RpHPAM9tMgrlp
WJhwsPPcqs53U2tWrzixA+ewt1UelpWXnCRG631NbfOuICVauTli90qNSe5qXfJ9ntvpq5z4DP+R
o+H90bYIJrMZsTT8j1aIxLQeFdsGyT5I06qTIyLhVYiI5BfP6mHyBlAcA7qJOB/a8pvKpf6DV4GX
EMBop5yg9ESzV8jVALYn1w8K1p8Am+vp7AtW3OW+qWVEtUv3I7UVKi0shXfKxGcZE3prAvT+wrkp
XnoBLZ0FAlrEfJK9UrMTB4clAJVAuX9ndWbyKMcs28tS+e2hJZX8ZrTghIUOOh+S2CjqElSoA8cZ
5m9AR3vU7WgLzroiR0h+QEuv0AWILItQSM6OZQvRmpkZwwFftwkyI4Mw3QJ6TwxYy4pMcBLYHljh
fQu0a+DKBiLXUfaodI7uWz5gPMnySzm/pMinzKnV3MIHNXwba6axguJIHaqgZpg0S8IKBtpvNTXH
ndWDP+AlBjuMrE2+Sz4Vt5bbp4eOV8NTnUk7SkCvOo6adZGJaP4AFG+klJSkPSGxSsQGJZBiuMSb
dowWdM+lP4fFJdrpUlG19uDxduGQjeI0ptoOQZnnh9EnMDxUGFsMf363Wpb8hFNL7ypiODv8Tw4M
MxQkED8ptCvlRY7bgzuOtdQ9AqZQq21NQ/1JRTkeu0Q5b5h/SMzL2kb2+IBRZI8TjhfL0M0u4WZN
olLnoCS5RSoeim7U+woO+1tU2WHl5gMRKNY13S/0D/q99VCfnUdLRQgOrZ+asSU3PJPAVJgEKkRL
TZHP7ekJxydH0H3EAaulAS2nobfou/QB+UTsd4c6X1Rhw7lzi6o+ouA43PvCbo4553ZY2ml90FPr
gYdKpr2SjnFOa4OEvOiMMxam1hHhUDPQ5bq9b7yaP2R5bjyD5Nu8dhlgGb3uSrhS6odUCFRSwbeJ
MDVkB5OW7WVa729zoHT3Gk3ySFvko9kWHyKLY1pXNGtvhd94PxA1pbKIpVreCqv077qB9dg45f1e
T0b3B/HawNAlLHsoLOLcz2AJ7wlq529NVclf4O1aAXhRxW5CVNlepoX9CJuo9ejmBfIxR5L/nZDA
DCS68OKuZU9O0eS7OqHZofJUdZtMxHq2rdr4w+1KPA9aApcMAofeK4w0Zz+r3PtOWMgRoVb/C6xb
8s/tPXLCA+udqXh9k+acPqFY4B/8eZpeaQvPLNOE/hmccvoBzbm18zrF9ziKKpEVU5M7UO/Y75J3
xZ0zlPNrgmJsgoO1cnjOB+TT10PZ/cM0jwBMaI3Frzxr68chY7Au4euSJ1aYUKWOEqC4oC0SlA59
ULJMsFVrYe8owPJjkAy8ROGoqgGxckmLupdFy3OKvfq5U4V/LqXR304FJTtYN43XRiO/ZoTgpQlm
SF5RChyZjKTt9iekPfXIqRWpC+ER88aoB2PkFRbMCm29qm+KRrZR2jrDAw4t0qAEDzI/ZIaJoqcg
b5YJQE2pkXLr2ZV3AGJZhlMrrMdy0OIOSWT2oRU2Zq68sm/huABdvfSSc0YmnJBAx3BwO895KAgv
XhMtKOR6TA27hI7OzlfGEGFytn8N1HYxg7hIxtMoFB+VrvyHsTPtqCAGRbleV9MO78//w9PcfUbd
Wl+OY7qdw4h1m/ew8gfI14DHd/DN717WwaEkEH7n+4TceC2zbgbRpQQfD4mapEyS+yIzpQqE8jTO
VrgV1ZkuI8Ny6JMzIuNgR1BOv896l519ZZoXVP24y7q231WcJvdV6mRngxnZfs5794+R2VWAUjaw
3Bgc6L2pjIgiYC2AuDJ/cLHgPA/Ylv9tzUn4UBGDIA4mdnfjTKgVA/IBHyOvlb5LsNR7FMDjRWVj
FI+t4RMapVhVYYzvwAEepoPt2uxAeOkdbDo1jyhX0BeSg7koCmfe5bTuD5PCoZJuJIFb3zGwbLfS
+m9fa/qQAeQeNn3Pnibk/wF2ndiZE9HKzzckoJ/vs9nSf0iAJnESTsBzFzJsp+84GwzQmK7vV9cu
vjhotkfLbFOgPmPGEQhRnUr1Z8g3jpk/322zpQ2tRQF4MjSu3aEdYugPbTfwkqjvtriNn5cJ2NKI
VlXERBaU38Rgop28NL139Za7d+3Sl/f1oabUqNqkXBmoA/tnTPvYgWzUwtYufPn7hwvPc0t9bUB8
xkzj1M/Oay2zjWLS5wVC5i+KVFnT4GgB2YGnwqAnZGV/K7i4xVmBCPzJfml4vvEIa21mUbTyEBwN
71aqYhRpIigJQpudgfK+3iDXGs2ibIX6rI+9IQKDMqw0RwKVk/GjqrxwNpPd9V9Yu/1F3WqqBqTs
pJdwiRL7RxtegK5Q96M5bLnDPkcsWGxpPOsNAOfVgHOKjgdyhw1UEaaRfGU/3BCRlliuTlsFITSa
/y0HsaUPjZst0JRt2cSiBQy6DgpskBwDw5H4ktcTj7KoZ2WGADXSTVTsORimVY90bxJYZA6KLTnp
Sqv1Lg3hQ4foWm8svQYVM+4izr2yk1OZqWNemX1kjq4O3AzFnC99+aUnTcrCdusRuoccfOZpuBcA
qhdyI+B+pVktTWiy78x8MlGeb/hzSXFK7LSIa/ySvh3fYdG3zdYzJstglxJ6FxnZN0YRTmNsMSVX
BqVlSnKVqtwQQOmcWq/fGVikt9DoX3/n/518fNZGF92tNDnW6Kg33uSqRQkFxe45SnUxjEFqDc5P
Twn2NvscGapCKHmeuzLDjlFMN0iQZ9mOU6gjBCEt1rSj8UdLHOKn0K8h/Adqi7QdtwIjVgaepWGd
WLmpC9HbII4gYqQIMwwOE/QVjHzp9JItE5EbQmoc9HvWiSPt6TYpAPWqDWA7mszQGy977RkWvVUm
hMqir5zTXJlhNd6UyEBvXRtbkI21yNoPLDorNx0CmqlNQFFPAq/4I/yHZGoCYWy8o5WGuPQRitz1
ECSs6Um5KGXktjhmjdyYHlc6qLuYed0MzrgZmOJTnj61VR+O/v3UlhtDy9qNL/rn0La2a4xsxuA1
PMJA/UhR6breg9YuvZhupQRdPOlRSUtG7xus5aBByehrl15MtnZvu6OuO3LCvhmh0IBwZMr6df3a
a6970e/bBnkfrkmwJ+zHAMkfCDlGq/lS9JvFlsaywe4S7PLRUFDBBxAyqlGqyIbnkm990JXbZ4uF
MbJws1Yj1PuEUkEgGdq49aNlG+9mZc5bOspABIWihvf0hGU9aMsUgVGzHF58Rk+VU/5TxSbCZ6Xx
LJ2PCaoTE/UsIBD4L2g8Qi63Ft8rQwG7vLgP8/bsZqgXItD8BHVtt8eRkTz62B7dWwN2oTLjMt8Y
1Na+xOXRPv7QPBW+MaXWiXieH8KLNYS2lX53DX//pZbKFn03G51S1qQhJ5yXhtp7YfNZV1vz39pr
WvTePqndvmaKnNo6VOyCrf+eNyxoKva1IXkZhwp3ouuhZDdBKlz6EXigu5I7e6xtXxXOQL74DRad
uSqlRJ0KnTnxZNj5M2K+/vgz3xjhVrrD0ryHWu6cN8jOPpnl29SgoHUs870DZDlOkDYeYOUzLC18
nTA0MtB9cpKDjTPSJKpUulf9b2xQv/gQi7mXolzReD58PrzD+il58fPkPhX/AP0KG3cT07nSGf7j
+3zoDK1d9oOCZfemNgqsjelgn3w/a06p7TavRSnJYyoRwRxMLrBp0AKNOyNPcd5WlqjmoA4PaVhR
IAl6zs3xFgYY66YqkKZoQB0dqstRVoDOQCF9G8QMbZjboCzZNZEJ5VLY1319KxCFIIJ+rNtbZI5U
53ywitCrHOcJZWy2c8dhCgXp0jcscHrUM+EwHoOmSLsbqosiAo24cwJrJP0JGtkBb6gqT72bev0R
x4+ox/aSHp0q7d4YMPMb26S19rUYqqzUQ3i8lRMc5BQQThb7vuxgRhy/VxAlqkFt1DvWvs1ioLJs
5EOBK1THSh0bVGdzOBsgI91owSsjubMYpVDrIwMiqevYqXHTdrnXFYuuD4Brl16MUfastYcSNuzx
CdjrTjBvxSCsvZHF+qLLsoIzWAritPiJZIiI4qS0o9+u3/XaxRdjUiPHNOmRWxxzkBpIlu1q94U5
WxmaK1dfGhGHefZxpi7mUzfEhvYjo39LEd94/datlTe+tCAinnHKMm/2bjK7ABorh3l5z0CL2EkX
IZRO0dWxL30UjgsPK5vQ46rZSQAbQwKI6rn3O39fpxOci46xiQj7vJZAF+NXY0Nz3+SjeZqT+aco
cnhCGvNg4Ix4owGvvdHL0Pxh6CJQeNsVxRAM0O2uzZ7h/Inq9u/1N7r2Qi8/+uHilmPypLos16Rb
Hhvb/uW09b+vXfrykx8ujRwP5ZKsJScEtoY8fbD6rTeydtOLLu0lZUeNAW+Em3oKkLMIRIj2N+aj
lRmPLjp1P3gtSDSXZZNbvUHs/wqQ8SH3EEqVw1R+/dWsfdJF/+6VyUoKOdCpJzRo8zu4IAJdbFnh
VobtpV+TCwY1LvBBp6l5FzPd1eQ3Vxd6FtsZ2cbHXXlLS89mDmV46kFJdPLcZ+X9LFofCa0qdLL+
5vorWnmIpW+T29KGI4Yg+aApml+OyegxK02TR8BqodaSF72Fsx5Xv1//uZUvsjRydnPdel2Xmyeg
w2OzcADP0UdWbKRFrDRY+/IWP3QFy4Bi35MCmyI6BKXz06IbF1677UX3pRCTIyeqtU6Tdtw9Tlxi
p9UPqTK2AorWfmDZiQ1gKjJZmafMG45z1l+gS959Zln76+997TMvurKTzyBrVzPi9obqbsBqKmgs
+7lqsZmz83eXka8tZexFry47Vvhpij7RIYdil9bizs3dwzwpO0h948QQhHL9gdZe2KJrT30+lIVj
zCegKAARMh2+9w3f3TlC0sPXfmIxgad5RYqZd0lcifFkuPSbGPjPjH3NCfg/aADpj5Z00mQEvbY+
ofAWwXn2CiHyxtj33yv/pLC55ADgFLky84Zj8KMwziStMewz6BV3edfB4TFCHFgFs9D5L7fVVoxd
cf1qYXWMGBeVHOC/y2SAilEf1ci3qsN0qFBngLj+qKvS95ETjAi4EChQ686QyQT9pZHitEIa3X1h
U/Nb6ZH0bZ6d+W+S9dXe7ofxEc5hcnIs6JRyUg/A1BMI7uZhGv9c/2ArjXypoFejgK6U283JUxNY
i7K7K3LvwfG7fT4O/1w73fidS43lkze7FNF3xHZTiEyak66MH1xC2jOom1SLByn9kNX6+0jdja+4
MqItRfUQQ0J4U3MFkxuJYIhKAktshYyvXXs5Wo66waDgqJM/9yBPeibojODSX/8WK/1zqamfJJVI
Y0DYAOx9O5u3P7UY92aGfLovXJ849PJQH4b6FCZ0Av1mGRdQhZXNye2TXeo+XL/4p28GF1+MloY1
ZEnLhIoHUtzmJAfTyvr9tUsvBsjeR3oOAulBn7CBhHXfpvIrhm/c82JAzJDBK3NgGOEqZYGnz03y
ev2OP12C4MKLYVCPg1kge5GdyMDepEpE4PSwiZUQ5pmj2oo9XXnly4UOLBFuVsHjFhtchCyDYWu8
yEOuP8LaxRfFUpxol67R4US4BeYvSA3rX5+Xu+vX/jSvgDjLFU0FDa3oDeSdIoQrnAvnTAvjAMff
bdnbZ0RwRT1p93XCvjIp4ecWnXaoC5obDVQvdX3nAdWe2P8KKF2vP8unnRYXv/z9Q6fyOZSJpoUk
MbDscGjihi40Lsb4xVSkZUKFUTtqNCtPxo6NV1JCFgMz0rBx7yvN1F70WQpT+oSICOdkQcEooXOx
/jkt/CpbDXTt+ouOm5tmSaSpKqBDzpXbBBo+UO/J7L825NiL7jtNFDYDIBRjGByywJzcPw7cX9c/
69qtL3qwdBx7NmmORKS8xqmVA0UTNGV54MHYsM8Ahrj+M9blXv9nXkSy7KWLfGg+Mst0Xpo4v8aR
PxLbJOZ82C6z5EAzrzyMXYmMfn8aY6MiBMYOq7h3LJmjjmeYeXT9HlZ6+nLR0/dVZXfokqfOkE/5
RR1ZdS9fu/Rl1fHh6UQKO0nBkENvmbqE4GYMDejLN1rvp0sKvLpFt6b9oP1shKxkyhLok+GkpvND
pn+w6dnJkLQKXsfGL6308WUAhcg63TkeRXoYVRq1cniTzQZmZMDMv3TMi4e5fJyPb2qGJtGcCD35
DkKHTRloKO5Y+2KXT9c/xdozLPo6pDdpW1aYkuAixkbp2wwlqjVujYJr32LR01lpzlZDO6Sg5aTa
J5PV7lOcVB+FoA2yFAGnjSBCzm4E9sV/vvZAi94/9qkpyg4PVNPdCIvHDHGR0GN0/eprD7To/44q
+KQ5Du8MUd5NJo0L+LImXUCTDGiuARlr3/bWxo+tfJvlIjxrEkNwE8H6VGgf3T855252a+XJlwqB
BFCR/9+6kHTZC9/F03AuDlil3ZqtQkTAF0eQ5Ypbd6Ola3IhUlYgx/reHlLz4/XvsPZqFp0cx++j
NXqQQzUdMkXcKeynZ9/50hkY3svlVz/0Og8KbiziZ/S6WewIYAl5OURzsZGMtTKH/Fcp/nB1t5u7
WgqEDjbyIMhT7//FEUmbb9382uUXPXryeOM6Pm6e5Dc4yntkiIuYLmxm+fK1d7/o1NrqFKPQa8XK
7A+MsbcJteSgMtub69eneMufzH3/zYkf3k+VTkhKrEwLkxuCB0YXQQleurXGXGs4iw4MtwHnk1m7
sZuKeznbPAC7OJQXf/j1u/+84E+cpaN1Mry29UVaxkwj/8YFW+qM46IZ1GBMEi21/aD1mB8jnUsj
LIMkrzJV3r0Qvb51XSnvWdfmO2UB5LAxTX3eIOiSsTBhF6MhGKdxNVVOAKbmb12bD/ngns0C1bHr
j732I5eP+eGjKSlw8Gi1TtxIsMmTez09ZdJDPvv369df+W5LP2/CUkRfYwKMTeNSmv8zFm3kgtB3
/eqf371jLhYk7qX8iA0NRa42CyTydDwIKCD5DgzibLyglVa9TLTwUBlmSeLTuHPmMLOisd6aJtZu
fjFaOTNLC9Xg5hmLJP3RFEh0e6+2TuzXrr74sMisHWSBGJu4ZO9UvVYE1q7mqXA2NA1rr2UxWgFM
7iUN5yxGFBZOi+VQB1BBbcwSa/e+GKmcEkdoKbm8mVEGPb81kHjde78aZ9gYqtZa5WKxgc4MD4qd
YxnAZFhQO7SqcyK3msynRTiMJMuxirSebzcTia0K7iNavyPuDK5jHzYfkyEdn/fdxpR0mfD/d8il
S+OBCbeLoeDXi30YfZCeAZP3iwNf2IAcHpr9as2tc7DPXxhdwnAalTXmiAEpdmBlb0ZkGgFHFdF+
lrvrPfnz9kSXTgSvELluUjyJWaaAvD2n2cYA9PnHoEsHQj2JJEVxn8UD0PM3ftXAHjTJaTeLBqp7
pDfClOkUG0+x9j0WvaJoOarlTgUtNg6n95wVSAIqoX+dahxMCjcnWTAkXnFM59R/uP7iVp5veShs
Wu5oTUJacSuOVl8eSpoca/UuZf9c1Bv9ceXjLKNsE2fOrK6GAFx1mQmTDr9Tc7l1CrrWtBadvSc9
M7GfdOPa6IK2YkeOuHbqbK2VP09SJHRJy/EKWxUjzi5iFx2jE1WgzEMN1dKYILiTGEFC7/1cwcC9
pQZdWUlQf9H/c5tRTgH7i0kGJ5z7ns3vNViourkz8ze7/W16D2X2zWzuNdZfrfPUYbN7vTH8xw/9
ZEBY+hpEqWE5K8F0qUkXpkq+McsKChhYQFpOjjjpDJjR3WiVHiCw+au9eYzSgb2YaXKTWc6+V2pn
Ne6XghIJXZofaNcb8I01VswzQKUnWj4WWXXjQpN0/XFX2uXS+jCYGnEXRenEqWXGvLOPUDq/fu3S
l6npw7pI+mbnpNzFCW2twlzngVtvmU8+n93o0uMwIpMsbWRnxQJIk9zLQkPdOkMRIN93Y83yXyn0
s2ZweWEf7r6D5bh2MNTFObX1Xara4oAwaqRhdhzhADD1h1OtjKPC+UEVNMqqjgYwqvdIkqNHa2Q6
ShQyr+CyVGkocvh0Ieb1IBGexn/+DCbg7PoZ+Byp+Vx6lvk246DpnVkGUhXGqku+q8afY6Kz9IcN
/NJjBse5DrqGjLeIb2N7qKSNc2K5BgIUeHZXS5a/8Jwh4luXHhL/vvYFF3O8L7O5Ama1iw2/QRRb
FvsJ/Xv90p/bh9CwFz28oy7KBb2sY1E1wx9eUmOfIPziqE23/Q1nv3PWk3DKcMqq9AF5e3oIUG/i
DxC3j4ex7WFXu34nK4Pn0nRiDbTNoR5B628ryIHs4k127Nmz7K2C9doPLEZnYfYeLZXnxLCfhEmt
w7Kcw854un77K5PX0tHROa0P4e2EmNPSsO/aoqYI40Hk0kM1OMOroErgXLtHJOjXfu4ybX/oFoac
RG5B3hhz0fV71Edv2hJhhZrpB4gvz3RsNlbHn5+IUPfyvB9+CFxqf/SR8xMXvY2cvQSpQGdHFCRS
Zd0i0b51INikMPW71YBEEdMZ0q0pYGV0WariuMpZNTvcjClYRqGqyZFUoOdZU/Vbt1s6yrUfWbxI
kVeNMRbKigv+rYfKNRePFGfpLfl9/UOttLolD2suXKRvINgkxrz9lhlkwvzlz2aNSDLH/VrXWRpZ
EMxRijYv6nhKp7csQbL6PKR5aKeJtfELK9PT0s4CvZ7dFJqS2LCds3DqP2A+bmV1r3wBd7HS5I7f
mEUmx7hpq98SuZNBBR4jQinI99GsH69/hrUHWHT+IlU4a3PTASFfyX02VfsZVtLrl17rIYvR2epn
Y+Q2cFWgSe37DP575t6mkw77DFWUMQtxch7YbOt1rTWoxYA9VwOvUjtHXG5Z3drl9NCV9D3hYmul
s/I5lmYXqHzMsktqO+bJ5ENTYsKepmXl77zLPCtmRbvo+otb2WIsGQ+lKFMEJ88sLiXg5APhdx3i
a31/2GVOgsQrnf5kY/1+/cdWHmt51Op6NCOm+j/OzmQ5Up3bwk9EBJJop0A2TtyW7arfZ0JUC4ge
SXRPf1fWnfjoJElETh0OSNRsSVt7fQvua65zx8QbUL47E/7P5XQTEJNa+nXrOIkWhek46bcomaai
OtTDuz/cVW63cdJf+QJdJFQ5TinsCuTBZXmsmwdrbr5kyjmShG30x8oc0YVCJhhcwK+igNpJvjnu
czNu5YNXOlrXBc1mA8SY1dB4bsZ9ORs/ADUAQWj07iWAmGxp/3GMYqOf1z7iPG0+rVflMlrCUZkV
q3x5sODuEpBJHK+Pob8Xjxc2o7pDGjgqQKSDsR2nC+1eOzp5z4wV3jOX3vQOE0o78tXS/0nb1o5y
x68DeSb7yqI0clyeOECGmIZFIle66W6Ey/a+YVW7pwX14WNYIefnqvpojAx61NbyXqg9zicgq8Zo
kp13ANoXYK5UqIeqcYEkG5wtRvvK5sU+N+anRqtR6W8WpT3GXo50MKZf0T3D11d9eE49Pk5tgtsl
WVeH6824EsF0cQExrL4iAFLHrZ8ey1FGFNUzOLbd9nQt0s8VcCwsBwHIGKsXu4OPVuo/FFX/cdvj
tWjfFp1XOkTi2gcJvbatonT4XyW3DCjXmkYL7vD9rEZ4GM5x2okiAM7uiU3WT7g1VRuL1cUggr3z
+e+fetpwk8J1RoOd8u6Ho4qgdl3gTMoopVuF1Bc/AW/QJuAyDLihxCoBp90FEjGr7eGPlpv7unS3
cuUXhyteoQ3XQZiDifJNdqplEefuo+fcUZRsw84j6JONub72Dn1XkjoYP6bNTuBmNxDwFMUYuXVZ
fJkdEP+aAbKlYTC2Km3XGk0btHLpG1t6pIn7tjkppXb+4DwY41bgWut1bdCWFPifwgSFwutpFyal
n94vcNzZoa/mw9w05cbMXnuPNnwLB/VwcDCnJ9UhaQh7trfZM55FZuT3JqoGrs/Ayz3z/14Qn4aw
UyEFCug7O42pPQPPnt3BNuSXKd2DGrtvLu/3199zuU+onih2SjUPaoHmLW3Vb2rSsCr493EQ3297
/PnzPn3GbLQWpGg477aAnXvZjMzqQ05+XX/4xVUQ50BtmtdZV0AvMdWxOQ2nosmORppE1x+91iza
/O5Gv2hsE81vZvLDSM05dIvlIxHj1mXS2gu02Q0T0i4RhTBjNiDD036RQgbc3cizrT1cm9bg2DQO
t9kUk/SRArMKPN6+3Exarg1NbRrDlyLj89I0MXC26ohsgPkFFMrmnhTCiljul3uvya2tQsjLs43q
6WCOOpNiorZ3Wvzxl6D0nvIiR0UY+3CTpQ2ud/faS7QpzajKRedOPRKf9b6dTT/InDKGu8VPG2nh
6+9YGa16qhcikk6KAeVygCY8kmJ4q3OywTFf6W89b1t6wrYb4AJPeeYE4LMGRWUGi/16/YdfzsgT
qqdtAa7DaYkMZmzAnadzaHGyLHVIPfMXsLZhX5KTu6hd4s8/5nKrfmClR3SGjZ8XPIV1wBJz+8dI
aQQKadDz8kjt942vOk+G/2xz8VXnxvwUmiju+EprRhg3FhDsfWNIj3CR6d4AnFePEHX1r/VikBPQ
s+zQ+Y75NtULhYydml9Noy6f1WRuFUJfPDrgp2jBALzSXixIPsQym0Ib7hS5MwZjPwaAEz+Q5Lfy
N8LaWqtqgcEtc07rZiQnNiw1NMTOzmHyPZnHb4nbbnm7rr1Eiw+oV7azyYLySKp8tnEYcPwnPvb2
AaqNKpK40Og2Pmdt3GsrPuDL1MtRZBGThI6QAgzRzNIPastbdtnoFy0sCOEK2pmEnKBLAe8TV+e/
6hoo0bTuq5/Xh+FKVPhPRhVuOrNSNTv1Tferh6NSa/pfrj/avzzAdTqO0UOVnrUV7JvbqQys8Xx9
Zoa4gXlyZfJCGg++LMNvNhTP19+3si7oSVSnYnMjknk5O1O7DgjAago970mwFmzsb7e94zzmPk1a
uy4NaOAL/zS6c5QoGx5SeUCdP/noB+Bm7q+/ZWVc6anG0bUbs4bz+4lby52R1mWA3d038Ke98PoL
6HkuXAg+eqpxgrf5VI02DLWmySRR1iKDxgWt37MkW2BGXRtWIJlSbVQjJ4nDdZ09qYyw5wmmiUXg
Nj04pHZnnxpw42I/qe1X33HsHhr8ov7HdVXxlPpJyUNnBuq3xvVPDKNwCCGu//6VUaunz0ZaG5U9
SBOGx/yhzGTEin5jTq89+hwjP/Uw5FvEdswB2uDZUU95QfheZDzfKPhee7q2H/W4JCMM82AFBwz7
nVTu+AiSQbIxA1Yin57ktaq27YU5ybgBYtabqxGoqPQhzcgbg+nPxthZ+QRXC6/J4FejkBDpQ8Qh
H+fMclCozLdWiLWhr4XUYp6I8CYQJhX171IvecOFyyld1Pv1gfO3JvXSwNdCag/7QIOCOo5a7sY8
dmWVRTm4JHtSu39In+Z7o2jJvugVXMB4ye6yurWO1pQYsCTofhVWnkSpX3CAcYb+xfZb9taARrwR
MVfWYf0uxiyaAnK8fjo17YDCwTQHC797qybrBbqViANuH9Ujdp/X22KlqfWEoX82XhLu3MSNYPeS
O7/Gqj02brtxCFgZjM75tZ8mUjfnA+Qr1DzhUHyfAgPjf0V5Fsz+tq5L1n7/eYB+egFJmw6o4IWd
PKBNvoOmXp8EGJknNp4vyq+30dpHaBsWWNCXkGSMIq6Me4c3Lya5B1HlAADQxmxaWbQcbTalIi9z
WjpQGc/zUTmvrueGuenhWqmK3GE43PYZ2qxSYqkL6KXpKYeKC8c9csJXAcVcDie3nzfWxrX+0KaW
nUMyMybw0FzE8CyYOJh+va+rYmNRXIk7OlKIempE4lTNp2GwsQ0vYtH0u+vNs9IJOkqo9pYs84mA
cwPsl0Vh/3QE/KqBXf5dzU4ZKst7v/6itXXXPv+CT2N2Bgy5glKyiek/8n/T3jntpzt1QMELto8/
nDfr1XlKn837JKbH1/Ihe98Cya70zX8gQ4syhrnGe43qrfO7sPDgXbdlnrrWM+eXfvqonLpT4TZC
xaniH8VofxBji9m29mhtjivfTeuUIcXSA6WxOPkXz7mRQgbt3r9/NkqLTE4yFBMIrqpdRsifcmnB
T3fVxrBaCR62Nrd5b2YeN6rxZEOn8sgTtnwxi2KO6nlh39LZmTdiyNp7tNk9DLPbGHnfwfy1iP0S
pG+YTYMVvq8zYyN5sDZ+tLltVqyi5szRD70Irar62rP2jXMwQq5PjLV1Wcfn+JMPqy9VY1dhDf9L
LA56wB8bDkh5sjx2MKQ3KOxkHXUaYawTOpBvTp4dusYQSLOF5hIGs3kRgml1W7DRqyRTVKBPMO9q
47QYT73DDskybYyKlabUiyNJKSRrfOxwYNH0VNvVs5kaO5qz79dbcu3x579/moypleJuTi0qrmXN
Q5ew97laGkj7t4bCSrDUZeRF7cN9Iqkw22cUgN0jqXr0WQILowx+I2l021docxPlZLC4bVAwNdfq
FwSScceWp1mWW9LXlbiio3QGmNESahnYh/Nuz8o+sPltBaR4ijYdG2TNl27pVYzSmp+Ii3HlG+8p
Y30oVbHr5PzCUvnW12TfVJsuZWvdrk1Q4OQHq62gm/CWZgeU6/0sqqNjbW3mVtpL15pznsIrFge6
uIXBpfRdFRq+ug3iTHWgzjAxtoyzVPHMv9Uo3XHcn3TYmMgrSQhda54WBewIHCx8RTviBm4u2/wH
lnozdPyF/BSWzJ7M0RnfWTeACAbT1I33Xi75I1QvhRgIADLZ0rdxVwgYKDzl8hGmEsgeg0dhkj2z
lse8LU8NkgayeSLJjbk8vUJiNoiER0sLX8NJ8CBLgrYLl3LYwTAkaBc4u44byamVOKBL03PXY2W2
1E0sJtd8T+ECHg22wX7WlQCtmKdGSOpuC82yMrx1qfqSIA/GlNvGyxhbdR46qQw8sWx01trTtYW6
o8iqzeeny+kbt5owRbbN39ziO4i8F46cuk5d4f4aXhpY2rA8298NIHTPdpbOHzgc8YguVbbRIWtf
oYWAEjbqdKoQd0bqgxhaAzqRA+6TbJznVkKALlXPhxZeKF1ex4sh7kw57QtGN+4P1h6t5VxYCoxq
U7Iq9pFmGurmY3DzWyorCaXahrvIyeRkJeKiQmnIfly8yKROgKMKuU8XuH8NrnGYFt/eea53k/gF
7zwPhE9LsJ3gcn4EJCAmpcFgH6/+iJyDsDmwrVKSlSGlK9KTapY1RdVL3EjUR3TNvnQf5OSdEodt
bMhWBpMuSGc8c5g3kxHCgC+dnwaJf3TsLY7TSp6Daqu7vYBoUTBRxUb9zyQAPbVVaFlGyPt3l9oH
j27MiLVxpc1rVYKY15c+3mOTcO7LO89hG4m8v8P+wqym2ioPL5vJlPDvi31LyUgRk4d+xhh8GgnU
4Q1YYUHCxfTgdi47AqiU7Kcytb7BXkuC2Tc6AbzPYRkm0iqoSUX/lDwRgLBCxT7m1vya5Cn78Clh
L3NdynvYeinw5qp6B5IS3CDyAt4N8FLbj8PEz/575TuSsOL5+u5rrX+0SCIa2+VIRqk4KcoZRUPZ
vrNFmFjjhysg6SoIHOun26jiVFe/DwvLq2lewAaBRKhPQJqWx4o30fVPWVmldOm71yGeV0mmYvOM
TexjiAoCGKpEafnQNnTjALYyznQB/Ax7EGXUeIkUHzLbt/lWmc/ar9ciiSt7xUEZUzApDpn52/YV
SjHKgCJPt7Wyrv32cwD4FKygVAXdeMzHmPvwAuk886sUy+62xj+/89Oz86Ui7URm7IQVLC/HifOA
wEAKFo/LEMCZ76Go87frryLn2PGf+UgtHfk9NuaYjW1qx2rkxSHvaxQ/+rC+/AYJxXzfYjv8ttRV
HqUyNyLm1kk0GywLp4Ea+7Yts3BsVfH1+o/5a3F+4cfoZ6RKTQo85XaKleENz8Nc5cfMSFmCvEuW
HrjvZ++t6w7zF0acvN/3qSXtCOl02iPr1PgRzd1yn5YeN8OMy5TtlpQNdwZYNL+kL+YlaOFL++Fb
mS8h0IK7ykaHXRwMKK/VOsynk2IJRD2xXStYpzkx5ebGGn9xQcGjtZif+L6wHWiF4rGeUbydA8sO
4ORNTufofS3SDwN41WOPynPYu/oBX8Y6VFm68dPXBHo6kD3PpRxYNiC4o8wE4pYlkNkSenP5vUiK
9q5R4sciyrdaFbBsTvqdcJajauAUPC0Vtvt+93p9XF0MB/hKLS53Ze7hPJyxuGqbn3YuYcNVRVSO
Ttg13Y/Odm4qeqGWnmv1UUhPRC/72PDsKajqPHbr7M2YoZIH5uXl+tesDDY960pBykJ1E7y+Ehhy
hjQxnggv/7nt2dq2L514kZasILGsWIFT0PgsYQWzsTda++FaVKY0H+T5QBIn3rDvnRgc2MP1n73S
wbYWjHEXYBWlJxnszxb5Ipp0ejHKrrsDpZVFfVsNj61TOBtRamVG6sg+Lx1xsVFUIBUAQWGdsUDD
4zRufMnFcze19ARLM5hiIOcKcSdPAqW+uPDRrgsr8ECTa/s5QPV2YNb+Ro+sfYq2GTPzxs8w6a0Y
YR6IPYbybnIidGPanfv1UjTXpl3J4fjgG+W5oRqYFLVHgNMCBeFhrdzdTR2v51dkPRgjNxLoTaCJ
9JQ8+so7GQYMVOEIRdRWierK+NIzLfBocnvQ0rp4AuK/ncdwZvWdUjGbe5RZf7/+LSvNpadcajdR
3mhkgAxIlAtDOY2Dyt5ecFBpjI3+Jn+rkC/0iU7NPeu2XdfAcg+H9Cqcltp7kQ2vjkUHP+iwVEny
XHAgeAJLmc33uvXIa+qnzgM3BfpvsJtwogsN5Yh/DfzO8A+LNQ5ZuEhaHS1JCNgIipYRyiOgk59H
/wRI73gPR+5sh/y3e2wTW923bu1GtUPFMS8WD+Qum3tvxAQs1miUG/BKwu6Ky/9ha0IfRqlAF5ot
91DnixO1FsTTtZ/grO6hFkBl0nmBTWwTol61fmqm0X2UHDCLEU4H6CuI9gOnt8iRG34K6kFiHXpH
nhXBo7/Aq7QFH6ld5jeY/6QHl+IgyOxxvMPOi90lUC+hpBBZz0fgsL3QYb4fqiWn8MA2mfUzAcAp
7md41TvLNH+tGXmxZP4jGWQMM17vYE6liFifqufCgQdqqvapgYvwYcjz02zyHF7BHea07yX+HZvs
Fk7jKReRAkML8K+FwX0bmSDLZUm0TC3/MuMi72RirnKUlxj45Mx05Y/MgKSepLX3VlHUukTVkJKj
2ZXODl1KLTS7B9fUzOXRIC0zsGA6/ixTiDF3hmiGAg6g2E5uDLCVgKLnbIoGptIm9xQ2cPZ8pIOR
xPaU9HuH2vym5Y/pDm2EVHNnJjWKJvkYFg2oD6TenCBrv18LWYbgcJRv3SaeGFR+I4zSUdeXixBU
z5turqml54PYUAOz1yaopreKgz31KpSm8R0G0AlwocM9jFy3ZvvKx+iEwtb1OjCBmIot1U13GZyD
XsScMcCTvOXbTTFLTxPhDO+OfoMUdEeNGUXEToV6j1x8LBWfH6jpFhuxcQX4aOm5ITkoUbYCwj/H
Ze09L7v+0PRt9suvpsbaMQ/kBQIrs3EHGYT1AkPr4g8XFv/Gie/SjcVmZf+iZ494Xfs2YL243Bph
H990877CKh3e1pLaEcJzDH9G1g2ZWt5DslX9EgobfRwIInfKtrQpl0cE87T1Hn42OdjUjneavF8D
BYW5+gp25sbcX2se7aTioLbcMRZc0NlTflIOP3oZ32j5laXxb1nApwNxPU2uEEvZxrVSLw5PpsAZ
xjnozn6fMIO8sQu01nEnuCyqGcT9qa1DXoj/UdHsGzd5ZI29v97LlzvA+nvw/fQh+UgkYTbq2Byq
QHIo8wDWuuZDLcppI938d+pdWOH1vFBPIX72q4XGk8l7IIoKOBCVEylxoMrc9k6Oaf2MK/ViN6lk
OA796B7x+vQVLnJjmDWsffSI5xz8wl9ebTrDAcLvyVMqqIj8QXkH2Pmlbx681LqACQP2ChBXBMYy
13ep9HgSeEBe1AFE66CWukxuHR5WtmB/SSyfWg4miLAKh9wwzuivwXOCYcwCAM+C3Pgu1NZxeGWc
6WBDivU3BeV/jIkt+W6qJxhX+YT/Ms3J/kNq278lwYqbTi1xD5OhHt2iRGzz4X3uhpe0Xo7XR9jf
xM2l/j834KeGqpU/GJW5CFxkdY+EyYycMXoZvN2pARemYpmPvVmwIcqqXH6Ddb36p8UW+r5kRnVA
mTm5b4Xq3xkV9t0ks+oBBm3GzmsgrLCrrjNDeN72x9bLSFj00vpuL12299qU/OyUlDEczPpDwusO
RE5Hqh10PsANJT45isFY9tAneoe8meaj1RUcgoSsffbMjH81S0m/GZ2V75NMesfFT9tdXTjDV3NZ
mrs0m9xAVcSO3D4bj9Nc1HeW7MaHIp2WY+p1VihYmZ/4mZwL0hRrw8kYvfToedmws90eOWNU2sxl
CL/j9rEqPWuJiqZS/M53svpX5vlAEEpIPJBpM7+SCaff6/1xMSeMO1ptR9G39Qwnr8w79TOLMwEn
Nyey+jEiqX9ouzQQ9caYuhxa2H8q0vNpSqyidWFTsfQnFFySyHPUEjUe3arCXXuFNmzpvJyzM+Mc
cwgv2rt6ecjNDTePlcXjbwrp06iVSWL1C/xx4zTl4FnairwP7lxtbFMud4L1N/n56enOPM6sLVwz
7lHpM4/mCy1KmIeOX0Y3P8jS+zOb80Y3rIUQ+u/p11UdzyTiLTYJFUx5of9D4rb0vpXZfLg+otbe
oC1TfbZ408QB2jJG9QgJHYzEqmGXjnYT2KhP2xi3l/va+isq+tRkcNgqczelA5y7OSQBH0W+S7P0
tpVWZ4CaTYsCtapNTkv/1sK/GV7XAGc9GP6f6020Mpp0GqY0DDrWWe+fso5XUTMsIRFZu7v+8L/Z
vAsRVqdhTqzhtOrzc5Z6QWq+MYFPHmhqI7eRuxF8DdLnaZR5WLeFfz9mzRKotslaeJsxe9eSvNij
PBm4++SrjWw+9njwEqdeHdCiY2FSOH7YZQbcUOauxmW0l2c7CjRQaHtJfiqH3t5Rw21fsoGPD5bt
tbsp2Q3JNDyW2Wjv28bJa5ygpwrA/nmIHMDqXgltcHk7d3BgnMc8efebwf0QBiPPlPTqvhjL6c6H
Xcq3iSfpPTcaOBU2vPiDUk4jol4jgmlSIkdAFt1DO9oTsIdWtmDzZUx3NTNnO5JtW+ycYqYHyT3j
aWmS1txo8Ms1IdTSdeFQfNGspo5xQl5gX7VFhOvbXZLPhzI/mIb97ibfDCe/t9SbQAoBJ4SNObCy
59DV4tgro5a86ZPTaHZ/3KWLOIQdjlV/4TAusNwtJuPKhP6bq/k01WZRcGeimGqww971JYsKAsKM
8+42dXR9yK69Qduai3qBI3sJ3IBlqmDxlsD0vgs/DzN3I3yvtZQW9YyU4KDZm8bJS0zAg2DlQOpj
7p1I/WbkW9rqta/QAh/KziQbG3xF57+OSCEm2QzK/72U5kZYWgsb2lqtMruy/XRG8tVrQK6U9nOS
+VvVWhebiOAG+t8Lw5KXTglNoooht4Xyow4GXAcXlY9KTNzi9+Mt34DXaD0x1k7rV0VbI+nafxhu
tbdNuXGfc7F58Git/RNVFrXR1ag367FxFMmek2Z/fYBeXG3waK3loZsqe9vHTbBdL3AGpql5cBgZ
66BRTbJRerDyDn3RGRzHdBPjjEi27DBD5tKr++e02sJRrrSOvua01J2znCUyFjM7LD6NlLOlvll7
9HlIfQoQcJrqfL9KQUDp4daeyaF+9/yOb5wYL04rgmqnfz+9tTtc/olijO0+Da2m2Sl/DvISi9Kw
ZdG09gHnLvn0AQI2XbZdZSgoGeudK5E1H4pNZu7aw89///TwFPlXZWRFFcv5lflN4Dc3ZTTQMtqU
VXnlyy7LUc/hqt+gD+JOD35c05Z5xdqA1KbqPLpECNOTMQND8mHEoeYNbIEkHnBZtXEaXHuFNmWF
ku7A1JnEJ9NvJpK9I6ZaoGSxJSZaa3xt4vp2UvCZoMAVhaj3WSLfvGb4dT0mXH400aHLuAkYEwP2
Z/HowFKzqMJ+K9qsPVk7xxSpnAze4clpRQMjnYLGuSnGILf477HYT4YL80YY5Ra4xwHJLTZ7/91F
IcL1JrncnUQnZ+Q9CjDgeIIRI1HKYibv5VliPxdbEvDLaxTRUfjEqoXTDBw7kaHalc7vYjIPS5PC
goYHJZyIbvuKc7d8mrBOA0AA0E2ozhnUozSso2zYR9FvUc3XGkmbtaZZVXTurCHmgHXLnB4LeQL/
8aYZRXxt0qp8KpasRGlR0jZDVBLYTaqC3Bu4D9tYwdd+vzZnm0GImvVLClhn/j3jINCZ/MfcNq/X
W/9yuCc6NbmXc+LKBh8gkvzJ6OFzDrj5A7O8k8vl2/V3rEwwnZmRFkkFI9dWxhm7t4z6QCdnY6Ow
MkJ1ZEauiMgpxZOhd32Fu+u+84YvIl0OCRbzoZ6WjU64eA9PiM7OcJnVJiPc+eDLx/5kc37XTb0M
KMufeuHCYKpCNZbvTEHvbRJFV/pdR2dMrS2Yn0CF3GLhCccc70ukJMGY9VsVtn8rRf9zdMVnnd/9
aeoVsNksxqUXOL2MzQuH4vCUSpwVI1/2yReWCywO6mUycxyyPBQz1kFrnHdJnYS/kolTOwkTXNNO
QeLY8KwBjw1b/U7lDvgEZf002333IzVNNYecLbjI8iQ5O3lnMBL2KvvG+K0rcBtw7OAbPJ15meMb
qfynck6/XB+5K52gq2/BpfC9zhuHODPos5V4d510X0DGiK4//mIiihCd0be43BflYkLHaMqvGYM+
J0keq95VuHU+1ypa/BcdIKu5/raVj9H5JGJ2fGdGDjUmbJgDryHvwITzwJy2ChXX5rkWaheTzNTv
8YLcenFrQNU+bvvhWpAFAik3KthQxAu9z/kvxe/F/Ov6o1fCn34FRlyz92rZ9zFcAhqAbkVhtIEw
wUUAiMKuH5JKmhudvdY62t4oZSazZ3ceoPjygm56XIwttf/Kk/VcrweVTNoRPLmt/7H7n2xr6Vx7
rrYxcjojM8cWo3+h7S4b8gc2ODedMlBk8u/IY/jnmmgvH+JymTKUxRdfwWg+2DkgFHknN6L2yoDX
ecaZPbjtwOGo1YP8hVPmk5+me5puKUXWmkeLnqSG0t/KU44dqcqP7jg39x0kgxs//nL1KyE6XCRn
fu0MvcJ0rZR7NGBeAa8d0wr7vsBOY65EkC+JMgLDM7J9PxUEhp9DFZZO4QawPCyA9F7GjxHyz6jz
wFfxEgbhn2GicNQFqTqyFGuefKusNrZCa82hzf4sbzvLX/ohNkXTfOWFzx9guN7/76aJqvMy6izv
iy5P5ckH0hlI9DS9M8ZFRpkLjwO7aMXutvdo2y0y87zqMywm44xaO8uFfDz3v85FyyIDUtYb36LH
gg4sX+xJhxiZW+n+rpAOzrs7am2cO1a64j9gl9pQsjMwdET7O+c//Grr2nXtwVpEwL3A6Kew1I6B
pscmIIT378ZwX5mrOtB3WvCLl3ZBQPCqd24SEXIn/cIT++v1fl375droXFDI/ve4FFvmExnSwKm3
zrxrv1xbnTJ4jfNOSGh8xK7DyYijfKqvbqrawRZBG4/Y9k2qNZsRRjrerp/ygJk0QlrptlbRxqFH
3BQFB/jtRQnfY+NhGrakwSsL639qnxtiGPMyApUACwvTmMNl7HaKf5mqrfV0pd31wmfZEGyRhRhj
R7BgyO7Jmag0b2w5VoaLTpjowIpMeoD+IHhRQTY/mfLb9RZfObHoCImezV3rlDhJdMZwElkTkp4G
Q/1KyyxaUPR1/S1rP//cZp829n6P1ANzkHhwufsquAhpX71cf/Tf4r0LhwYdwOwxObZ8RlEj7OG5
BUNAYsKUO7eiqRdONCsCBWst3Wh0auQKvBqQQRMVXFGRdjzCdTs5+ink3BQuUJEx+MmuxVkqNvpW
vEIJ2wcKarMQlHU7hHmv92jbc1MEMIwnwZC31T4pMw+RkoyPLm/9A2VdvnOr1IrKysdOIic/rn/n
2gDWpobJoT/PHCxntu1WYZ1leym9Nxs3TyHD8f62jtJZRW5jdeU5qJ6a5BVCU7TmFnPn703ChX7S
WRBuwQx/AZf0NPZB9qtI4VcbFr/FR06D8rH4YE2YVMEWGWVlwOmkB2TSG5g84WU9DCkq8posG1dJ
K92gcx44iq6EakqMNn7C3WfQ21WQGGVQTUN0vaNXzvY62t9ruMEVZWXsivSXGICNUekXcH54mAtz
l6bFneiMh6ZMNibQWlOd//5pbvblaA1NjrlpzR9Wd3d2qbn+ISsBUVciNDPr1WgjZrVe6+9QsTME
LRPTXQWP2o1XrPUG/fdv78ay76zMK+KqXE6DXS2x7CbxxwbE7AEZ/XajS9aaSFv0kiFbTM+ZGuhO
UHc1+HfcEl+uN9LKF+i4mto/m3RzIWPbq1lQ+uJVtOJNLgBMT+3d9Xes/HydWNOXHqqyvQQ1VzZ/
tkXyHay0jenwV8NyYVbbWtPMAsvq4HRDPHn+HKJo2NpBkmuEtjsOVgCMXInCYZ40ISoL1U4ujbuf
c+5B4JYU067KxuzAhVDvjiXqe5fnBAaSnRc0WW7CAGRIXypADd9Nm9qgxUNxgFbp9mqevQiXlcAw
NDTd537ev6elEieGon2U+/Uez8JsIvUfS9X0den6YQ9CmTsEA+6yn+pkbnaDmujOx+IR2jjk0eqb
6RpJdRhKx42AVjEfB0X6uxa+Q3urZsULEan5p0pT+W0s5PBE8YyDaMEKVj71jti3QHDAmf2UiQ7X
F/Az2KwtPG9mLzSxpUX+FkozTlG5Hue2Iw+oNZPvMEmcI8vCyRSIiTLoR+k0AfUFvOyvD5mVYakr
V5SROjTxcdSe+rE4u+LhXri/p8v0PVVb9psrw1KXrQxiKPqhwZZsJvxHTrKfkENurTYr2xpdrYLV
eXaadinjbp5UWBnNW70UcVa7b6OSD0wMNy6YOhDEzHyjcgXEsNaURiNyQo1n3rbn05kfss2A8stR
eFGOXSTJh5n8uN65KyuMrgc9s3oXeB7KuHJm73fJRL4fchtk6qV0n1vF8rDnswFTOieLFLzb9tdf
u7Ie6FrRwcqpU5Q4Uhkt3UEmsk9dGqSj2BiyaxsMXTw0AL3l5CaunxI5NGnYAo62E5XjPUyWz48y
qZuoNUm+Tz1VP8I72n2qHZLAxDuvXuasTR8BZ0/er3/rZXEpASnm3ysTL3ugr2wX9+1MdbuhIsUD
gABtaEEte5xry4kMRONdCz7Jri1ZuRtzgxztEbVLjKj+n7RBAU81JsXGOrMSRPT7//L/OLuS5khx
bvuLiJAAIdgCOXuuKk8bolwDkwAJJED8+nf8rfpRTmeEdx3ubkgJ6erq3jP0mi7gBepTX5sh9jWq
FEHg7j2YAye0GOrEhOpp7IbfF8b/v6/6QdRac20a5eYUwprvnai+OIEEx66W0DMiDpVangmIhAcF
+MoTkWP5Y3Z58DMUHPQjz0IfO53ABYDndgNZTE94fOOVWp5IZtQBTK7s1kQ1SQnx+FZMQv10Cz5e
h7Lgm3Lx2RQHxC9uMwqhMceNmjc9avjtInCVVzUD+ifXS3Vbaetc+aqgW8fh8x0xHb+zLXw6Z2gW
7SC1agd0cZwwZdBSfgH0tr/TsmSbQXXTYxaU5Y+CT+VvOjfFdduPYZIPiuxKu+QqFlRUV5ARXb75
sgXuzCj5I9DoE+dYFX/CzgXLsOhp/YA2x5xMzTJDxAfOJVRw71YvpRdXqJXFuH1XN8zkQVKYHI61
0qCU1rYgwqP6XCamkzdqDObHsp3oZiIBfxn9Fn0Pv9PbDorYqdFjsBubQqVcUf28lIzFQoQ0YYqw
xI68O1YELF3cAnUylBAEpyAsxA50vK+ngjt/eMbcXREEWep0gb6aCMviZsLcN61i+6IISQJ1Kr5z
dO68kYEVScRYnrqVLzTy+8J9DM3gbKemkj84ZENjy0iR5AGAP1j47j4nNE90DaEQCF4UP0y9iE0w
NfYOFUEf2CDa3tUezN2raOx2Xud1aT+RbNPLHFVxKMsVsedkLBF2XE6tF/3t5TjtsqxWaRDI/qrt
omnHRw6l1b4Tz0tu8t+icVXcVBOUPQpTX5JuOXOWrQHCk+d5vZIRynQFKa9cprxrln3JB4/SNTaL
gpXh9gZXv8jtbnGrjWLZlluv/RqaFi9w/3+wgsXeoMZmBhuyhZX9bdH9Ce2FBPFMIrFGZZE28Dpt
W32qli5lEQfO/V3lr02nS9J456Z+lR4pG/iQdkZkg60mkEFlFR2wo9iFuHnm0PoHllVibUlkXyfD
SBr6DEbBoKrM7EKZ8cOj2HX/0RgRFhossEs5oRkaxN4cjWgKVMtmAYMzLaW/K6TpN9B4jVLdz4+f
B+cPZwwvff9W/7nxKQ9uC1MIJhFc7F+HJv9NUS35/NEfThce/f73/zwaj+0afyEuFBu6N+KC6Q5x
heYuMMiWP3/DuR///vf/vAE0ZC5FWbinImqn2Dj81nrL98+f/WHWiF+/OrRbulC0ZkJ6mpwxCfwq
neohB/McRndT0N/i39x9/qJz07TacDlVXt7gZThhaIlYFdWxCJoJPNnhS3dWjGV1MdMABIcURkwn
zcof3GbbPpu/OE2rHRfZUmeMLjM0234vs4rr+SV0usQM1zkY2F+aofW+kxqyG/ABoSfuMQ2YuByS
cWhw/JcwbP/8FR+GJtddp0TcgSJThIwQzfSA70O05rrUy0S3p11rj1E3iK9Zk4FY+v/X7EBUR5wQ
mgzNnPHHiZt8l/lDdgTZNn/6fDAf26lgNKtNzdxGamFxUSsnkh8IBZi+Kfzxqc5rC6cRGSVk7t1D
3fv5Ya6LJoHgW3PhpnJuJle7Hp7HpQGwF7Yq4EjUuAQtAxPIgoqHsqMXOrRn9uYahg5HBte6fUlP
EWfBru8yu4GWSZGCaYlaCTAcTxSNxz8XZvN9I/6TvWI2V5EgJ6gJQ1EZ4hDhxL7h3i2PCwWMA43L
4QgNSPuD9sGLjXoYSo8WQBRhONxxRB3xe1F0YMh//kPOBAqyChShqHOnWkJ1Ys6YkshJUfBNwCz/
/Onn5nQVI2qtm17RER7k3l/HQRKGFqOrVWyCn152iR175ogjq2ghKk3gf5zBNqqt7iJVOwc4QCYu
FOEY6P9NL3Z+Ob7MTdZeEAf8eM7+QWZWwWAVvJbpKURU2lRtmMVjphrk1MZ88RWrvmMzNWETMSSd
od1X7f0IT+/821e+yT8YzaU1jC/SmU+jCTa8nrZI+KAG1P0cgnYD0Mkl0PPHe/YfsCZlc+gLU5LT
0B7LrontMO+IbdPePn8+kHOf4f3v/zmoA+JarN2cwH7I+UayIm0c8TKI4MLa/fi6D4G5VSKQ19p3
wmWBpwSKFym8ouBP3/Ag6XVm44YImZC8qeGE5npXKKSgkSEChvsUnPaGGLbc3Q5cOP+LC2IVLyY7
+ejO0PrEa93HQ6A2XtXBU7yTXzpz/wV2WrcJHKS5p0qMCQS9Np0/bAc3eDRNezM5w6Uqyvvs/Rv4
6NoYTXutyFuWIeCMLfjsnkh1NRfp50vi3JpbhYJpNF3InGyBz2+eDIB6+3LYQ08EqolfkjR26Rrb
GdU5UIAdWU6DqFMT4nyoLqUkH0dLugZ3KihL87CsyWmCySSraKzHHzh1N/MQxmV1YVmf2TVrZKev
HLQpUQOBcItKJm+bQW/Mu7RKz1DVQJT//3uy9CBb7CsYwNMl748mhMBSUqjeyZNgLKOTY2y5RU2c
bxzUA3ctiilpFMLCc9LcgbQM+9o14R+gJ0piLB/bgpw6+Rh5Iunpzgm+BIDAElgFBuI7VVF1yEYG
XO8rKmLqf2eXWEbnFsFqo0NubIGQQItfPtXLhskAkkOmCWPRsj4x0Ls/FsF8yc7xzH5ZV8gnO3aQ
/y7sKeS+iKcBhaH23cNGF1C6rmx7Ick4s+fXxfKoLGvV6SyAGeJI4sz4BZoa/oW87dyCXmUwfVUJ
XU4MRyWtkae96AA1qP5rmTVd4yWHEJx8P0RygZbpBq7RO2PcQzNfslnn75Hpg3C45sfrvJaW6QC6
Dpw5f6beZAJsOOSiCXQf7Ub5k31lM5Qmt8OC0nIRNqGfun5eoO47wyPYM30QxkwXbDvRzBylDqoN
dbzSS3gG/XC/WWw8V05rknCSPjBdo8mTCkCSa+gCFqkuRHdAcdTsbVkH24b79KpQxv407pI9wzl0
+cZbCSRzBDfUUSDLyZ0p2hdVGMY0dOdU8wE6v9Tv7FML7ZnYYsL2C5SxkqWRqkzqkpvv4xIp1N2M
+9a1YYUOpJRH63TyAZIJS6LmpTig2zaH8eiN/SFHXXsztkt4PfJqSd0gcvaUO4zHQSOAHJCcJ4aU
UyyAS9hOM6uGDStqDwJZANsPXYGA0meFPMp69n4uteF5KsRUG0hojpcak2e2zj8Y1LnNZWf1cloM
BFBBrgcGvIZswlJXVTKq4f7zE+3M1lm74fWW9pRJNp+GoCwSNcKLVjTjBbnDc2N4j0H/yaCawqiu
0nh4PSIsN6+2+M1ziMgB2/61X786DnBBqyBpjEwZvdAfYT7LO9TQL0m9nJuaVRguPMbptIBopOsR
RWnlykQ6ENX42k9fxeGqAzTaR/HhxLKexQDcP4P5dvj82R/zEFCUW8WsgHi5FAOsV7KSozRT9ma5
g7LX8kj9DKGLycVJWtWE92hNsE1AhnlPwqrd9wCcAjPTcwhqjhrpX1l514M7e3E39e2tdmD1N1IR
7qFU516HoMgfoEHopmXEfMBns9a5EHTPnFJ8dbGzEPUOehGYkxjQjhi74Cmn+moRANxyLo9DjlbJ
53N1Jrz/L3D+Z41yxhiZ4XR7IhEGXEX6po5Cm6Bmln7pBWvsaGGiyVGztSeRjxBFoZAB6vsseKlQ
Fb9UCToziHUTN0RDMscVH4IPRiHXeRQk2kXKXliq557+/vf/TFEnw7KaET2PPQ5W9Ln3isBCPPji
/Kyuok7EhsmZoJHryO++N6T9/FOY8EJmcCYCrVGweed2XT9O2bFwdTKzPM7ZzYjytOtcyj3OTM6a
LBO5WestIbzojT/GUORNp+xhIpcw4Oeevpp6DusyMdopPPo4GVkPHtwNmX59bWGu4ls3ebTpQlRB
mRy3gnkW2gudTlyf7z9/wbnJX4W4mgZeC3lpeoL0aQyl1WMusoQ0FbrEu8/fcG56VnEub/psWEqL
+D+9Uvns+EfsggtL59yzVyGI6rLgCKSoLfFuL6GEGHOhN2oil26q56ZndZnUFhiYUFD/xHlodqWm
wxZ34xay2xJQHIidXNAVODOQNXJ4snOFjGeip7F94eQXI0cL6sPnH+BMnF5jhhWyKlQzkaU0ZfHK
uHvqfPegFGqIKMwU3SUJj3NDWCUSAa7EqpTLcqIuJH9URPMnA47rrmlafQkx9B5vPsiU10DiZaJd
IAdcjHC27AGfP6GI5caLeZdfg5JqqJxXx8wXvsmZajddSyoPLq3KIKTqRBzKXy2O4QiS6aYqNjQa
1G0B3cCEjoVOIDy08UVUb5iZL52uZ1beP/gZApuEGin2kfgkewjCfDkqnsFtEwiAfVhN2YXQ/h5J
PpjStVvHKLhU5L217aAMHCuPvtWWX8hxziyJNT4FCxoS9QQiOX5Hd7oty9gW9Xu+c8n77cwkrWHZ
yrZNjub8fOqW61r/dsYhJvamzvoLk3Pu+avo6EFaNfMqn57UOL4GY9PcyEY4Gwb1ul+ljC6dgGfm
aY2dpISqqZxRDxO9qDeitcNxlIqdfAByN58HgXOvWEXKblDwMnAwkq77DWhkCuRMXJTlhaefm6dV
mGxL3eaka5B9qPKYjfypm/Jt3nrlBnYz5EIcOzOENWwcd7e29fuQH3uexRO9NcD6dvxSenZmH6yR
44tgRYD7d3SsgOOkfnEf2fbt87n/uDlB1zhxUw5+Acvs8NgVvgL3oXD3XQPHkpxH94Cm8VdRFM2B
Ar+yrTtItn/+1nPT9f6t/pMROs5MdTfp6Cim6sat1DP8EG/JoH58/vgzn3yNIDf5kLc41ZeTCdJQ
FPdOI1+mqqrjSzzhc7///UP95/e3/SDaLqDuCRV1m84aYoEufAUSphfna9t7DRZs4UkViVyFsJkf
D4HT/TUqTCyPdqSFtObn83RmGGvAoEsccI2hX31qG0Z3TQb/uFLMQ5o3+aW9feZTrFFwEZ+XirhF
duzgt57ZBrJKsG9D5VDb7sIozuQQ3mqDd0qC4wLUwrGl/sZZgIsLrrLlmxg7NCW/f2mm1qrQVgyy
NC7eES1607Tk0Obirp3CC8f5mSGspaBDKDJ0XajsiVSSPBABTy9Y0ZcPQ2PqJPIXtQfItn76fCxn
EpW1KHRNwrFXLSguBTTL3dBLygCw40wuz8FooqQy7K/uLrlhnBvZaqcvcyVA03TEKSrb7ATJ6yUe
jGM3pJirPs5hU/NDQE/ti5fltQZ0oytRs65CPtl6TVJS9wZOOD98z3v4fO4+zrsoW0+eDB2PjBJK
f7KooXGOCjvczOecbwqJxrhT4p/cCrrTaQXjq98B40gs+FIFFwLnh9sJr19NpywaJp2iz484gUEV
Rv8IWAYaGyaSzwf4YUjAC97//p/IFgIIN5koyI9ge+ymfqhSWfIfvh0vdT4+XBB4wSp0RlMNgKrr
VEe0dtlWzcw86oWVBzYWcogr60Hc3RfVciE4vD/2nxQSr1tlSRAJKbNQjfkRheVb6CXvqzD/So0J
j3b//1RlAR1ZVcHST/jldJtDqDvLONm+o3ageD4nAPx9DTnO1q5ssFjz3BFmyEcNYrIcXlzBDkt2
6Rj4uCuGkawiqNHR5BYLFvUCTqtelh+6dcKj4MG1JNVfgr5FWSF018X0Cu5ijx4MAkaTXaKS/29x
ffCR1prYWVFkftEDfjn40NWU3zxUV3rf7B3/twOCSU3b2O9+hhPciZgujyNpdwLXqqWlN6QBOMDz
7gwbcbe2V7A43nq8u656eVMszTdq9mO0PPPS/RKVm621oUXttLBSp+UxqPu/oKLD1l69fb73zmzu
NRaSFvA2CCE6fsxC2LyU0VVDhrTRwRMYqpvPX3Fm962Rj+DWAQit8KW5I7Z1/ShDcwCQmWR3hH9x
y60hkIMD3mEOfP2RLjB8h1lHKS8ZeX2MeaBsDTOWI6CVtA8xRb2bhAFQtCHCVOOmkr5kXv3a6O/g
dcTtLBNtzcbxzSkQ9YXYeO77rGKJJSIMta3qY13gRO7bBY5+AGtvZT53x6xs1YWPdCZmrdHIymYg
27lDfoTE2h3UdI5jAUmfzxfAx/HdXyugRU6h/T7y6iNfiiEGsh1SQHhhPHD9NZNrf62ClqO9XrSs
EsehcSW0g+e3fIQISjjsPh8Cdf/XXfooYKxujJz2XT2wxTu2lhZbYgZ7q8Nc7mGpPSyxGirQLAir
m18yHFS/R9wfDyZbyCPkcMb+GDme4rGGY/kj4067R5PZgaJ6X3wT2uHx7IbuLXNoCQf2KnuE+LvA
VHkVuxpytz70bZCdTEuKR8YEGiGm78IruIrClBiq+vXTXKjFS5xC8F2P6iV4rKSVGz+SBdxKapcn
0jcySoe2jED5LVySiJrQFGrqwFvC7Fbct5IPW9W7XqIdhq4Ky0QMmFq+zwg67REypy1AxiUkiiFb
DbaFZfl2bD29bwOHHBxqxB6Ho5/mrB3iCRbaCKe295JusOLYSp99c+GhsBscO2xbm4VHO8EuZw5c
fpKNcZ5cS+p+p6mWv7T1nT2kENWvCH3xFP5WA2i4atjkgBnMiWa477p+BXnkkdVOiuJTBtfngE+J
ajveJ6Iqi9/tBC5dHMBNpYybkvjfOuUoGB3PeWxy3ac2h/9x5INNPLgMNkeYL7je+6H5Pfkl/Wly
o5uEoev8HbZhEubC9g9UsiJ8Y6jgP5hpmACFlNKPZeAVW3DGqk0t4KjAosi+DX2JwrqcwOFwJdG/
sjkfn6Jqtq8gSdJvLZhJDz7r2m1Gc/48gx4nUk4qqBjbJdxJaC//Ckrrwq+q1bAf6uykbiOlbJ3k
gkwbAO/nFGaQNRTHzBTdLrWKEoFOb0KMC3LLMhPnBr5q1EtGLBoIeL0TLEUHMmWZi+AH8waQOjwr
DtTO009BZXgVCdc+wgpRbaiNxj9OWUSbLgjG1AeSMBUcKa2X9RzEdzaFMURwp0fNo+CE7+I/gBUS
yTibIwtZxp4tCRyzWw4sbOUdaV/nB8w929HWjR7UMAd/QfcB1cYXxTtAMGh/LbPn3A0Rcd4EMdGd
E+kGQ1VO/go7tGY3ZD74U6HTUAp53KFPWzOVP+VQoAuZy9B/A31eT9tID/Taoklex42oIp5CEKwF
RygERXRXQggocWrPmrh3y/EwsTZ80NnE8D+zMDGtRiuHO/KdyZpJHUNNQO5835YJbaDFVfBaxTkJ
AGzSIYX6mhIZHprxbINmMThOjdt/a6KQX+W1gFsLZLYGbLqgppsIN14Rj4MzPDW1Nn9Zj0Y9zJxk
lULOPoQangv9bqqEiFs4G2yLyrdHzrHrynwaAXWkL9XQopM5NuPeZe30nLv5AEyab+7gWKW2dSWb
u8HHqURaHBIzVZBOD5dsqyI2H6FaE1y7Y+QdufLBQhq9YAvlbnMDRZH5AB0K8KDe3ZUPQo90Q10h
3zpkXLFwu/Fh5C1KrE7TxLSuxmv80vAFSVu3La0/3BS5gnZ0G3aJbwroxY1p6CHSGb870k47IxzD
Ir2rZVnvfO0ZnRTDDG94b5yia9mLLMVPZk8jod+UzIFdzirooEdetHV6MK+Mt1TXUV3kbTJMnrnp
tXQ2pJrMZuyIxUac+2xPKxCWIek4QkW2rUy9IaoMDmFdu3sji+4vlB/9pyGXyx62lmKKhxEMZFha
aOgtVxyiCJVkP4YwaPYB1DJYDDac2bm1Wg7GmubKjUZ3x5mqNshXVcoELw64DE1pwLT/NIMkmtCp
4ElZZI4f8wjQjAlmo1ulnfYY8slceb4l3y2rnD0oXMGLkFOrYo40IkborXdhBfwM+Ik138p6IGDR
hWU8SQcWb72ct55x3MfFkfxujAr/p9/zptqCZlujsBGNw8tc0eC+ZbS6c9TQ7mAEmj2Bw2qfMsfy
pJ8qCAYGA8KnR8TVMkWQkPFFvQ+Nzbc6J3KT0QH0U96BcE1s+Rxg31/DkpGnQ8Dl1RK1BB0wCEe1
ge/eFrwROD3eqdsKHvW6CchVrxx+48oRAr5RVNN7Tfx8ryF5ehOWfIbC/NIfHDhopcvEnzWocz+B
7h6meOxDgJKo9PQ3uJNNFTyR5z4NRqcNUgzNT+th6g7V6Nt78Nd9fE3PbHvug8/eZmUKN83xMR/9
5kHlTXnvDDNs5yIP0liSUriF6hrfY2xa90YNZfYg66b/Ba85NcJ1sxz2glv11kJT/3qc+vzgNrgy
B940AaEPYf29QIUqgDcwySFjx7sb3nXs1XcrdqKYvrcmr8ujM05YSd7sIFAxeghn1mxITpptABoq
1j+HDqKuMliiADIP8l/VbZEEZ7/nZez9PbIrcz9kYXSVIdP+iaZvsxe1cXGJH0r6x+375vsoWH4D
jr66BajXe7WQGH1yAIb8PmQdAwTSgIWV0MDQDdPvMivQTCWPvOQqDnyUWJSzRE8CDupLWpJimtJS
8QowBA8uI6KurzNWAOg85ewAqIu7IeDGHgyMfAERV/p1Fo6/RZCcNy5kaWKWw9e36tomUaqXaUtQ
rcPZrd4Mzsh00FbDexwWcnEPrNFudmsQqzKVXSt/gRxkRdXvMFqcrZ69crfoCCqsHPtpVF3xwikp
0gE0yx9FC52yecwkvP1IeWNRyQEH0icnW01PeTCbN+3BbWbkYvxNx0XpbTGwGtZFDXmeejVc+wZx
iJJxcWLhwaMvaeuyypMMTJbXzm29/Vy4DfBIHV2uZptDDiUCE7OBUfCVXtzoFhBzgo3Qqy6G04Kb
ZCaiuHmiFBc3EJi890O47aLKozd1UVd/vcCwUzOK8abnpbqB9YEH18N3w0OHQEv4UMua1Wk0h6G9
acph2TWs9OHrFvR3IfPqLSl9tkENlx+gMC+++8Bn7ms/s+2e++18j0KOt3WhbbBBnlUjdUKhB1Jz
bkooxIpjmoNiHQ/IvKJ48DhmjUEj9kiyCFTaMqvuy2ABa3TsKtElk+LRtQL469sUgNfmeXCt5L12
9riq4BZWL02TDj6AVQl0+90l1WySz6NftySuB94hAIwqum21iyAIRU+TMFkUUVx3JXk1TWR+ZHSm
yRj13S3KbD5Y3wNz8jgqi1puwozCR0gPkIUxTUVwj3cX885GrYMDCxtnL/0icUyZ4FB104WCODxB
kSrp5KR2kPWMRAKDRNamuhXdvEVqxN6cflav3QKVSQlXuzoG3bEO4wEKjndliEbOSAJ2n6sg+jmr
SPyZs6JNCxyABcyG6bKFEJh9NkNk4aGqS/kUceIj5sKjykC8t/HgoOIbdtuGbkQSBmDdc1tN4TdD
iH8MKfMe8mGAkWweDO5mzMcixW4LbkXIw+ve5lOb2moYb3FiUaRREyc3PrC+ejOpasR09NEWpIzx
LhSL/OMb0qLQQSX9A1vL4MZmYwd6LUqWV54b+O/fxasrQBWn/HH0PbKTC5VHb9H1U0SK9gSITpXW
RQjcYVMXx1BJ3cQRsEfvSTLaBcif2X7wwXKPOewru7TLKb11PDQs4kigadc5YR5tfAdXWpgTDgWE
jlCvwWHiObuuh6DuBHFbHdfoO2zKPvR/aCwTiP4fgQUgexx10XOosTxwItf+1lSNeRUqmBOIf3i7
fhQtDEJV/wteMaTd6LCGwIHMlgSemMtbuQwyh6T/1OH8l070PRprbmO/ntqX0nGCLLZ2dK/7molr
zWz1Q7SB3RSMug9QrhDHGm0Rky7VGMCp1KNApVXF/AdY+urGg5P1Rvbz3mPFDhTpCTSERdzilBpg
EdLZKrFRUG8qDShkZx16L1wzQ5kADIfYwMVkg/6yObojH06R5XpjUFjc8QX5R6kiAvjekKX+bMEt
G429E2FN7krfHw8imvK0N+BHtE0f3r7H0GtjB9QYHVmmM/xDrjrB4OMiaN6cqK7xuVruBTuLDKrG
djP8RCAPBPwmMJ+LP5u/0LxyT7Zpmx3Ppf0F9cf8yLEe9sDMudtSRC0IUHLag3EiTnoIoy0fKlAW
HGrTalmCn2VO+P2Aex48fWtYSuZRJhNY7JjNPGtsSNh+KhfgVaZNUlkCT3mvBk9jzrvujvtd86fv
Rlwv2jq3oGaOaisCTyVZX9o8ddpiePMnsMMXLqcy9YXXplDZHH60lYAMtgyJSvK6xyb182V+9G2z
bOumjH61Jny/MfqyfqgYaW9Y12TqqlzGcO9Gi7yfAe7Z91rrnVp8JEcinBu1yyYiAM9xIFsDQXiz
kWpY9j4Zc5uSOdcACcLtpofyzRsigt6FwF885k7vYGB18ceRzCaBIe/SECXyeJO1hbOZGbF/Opn7
937Timo32YAiiZ6RXCSq7purzOZhHi9l01xhkBTWOwHD1hSi4tj6MDnrR1iphXAYOmhs/4T6ZNiP
lWCJazQUYiZR2aNFNDx4EB3SMaiC+U2ZuX3a4NN3MC+sFLKhStVpFQn1nVQEXrDKlg81p/wnh7sZ
vGYJzO3wgx8CVrq/+4jZBy1Ivu+MV5zGvuDbOXTpTQQNNpy+jt7CnaM06eCWKIpI/PkRGjtIkbkw
d86SOy9wYch/5x2tvnPHGTPgFP0M/2E3jUlvYWq7QXD2vHTgZafS0msCmQA57Lxpl/RId22bwciN
Q/6gg3UMFmzkLTRxvObd3yial9ca8Hko21Wy3NCAeSeI9Yy45Wji4UApdaDjUQV6S11pDqhrkliW
0OzIog5GtTRrDiNuXGUMGpF1Y9IjJVsmEoAd0eTXigvvzZthxxPLqWlPjfWAdCpxlc8BEktRFqcn
D1t9W0Ap5nnofH/XTnyCTaQp+EmbcElzFD49FDm8RiU1BJFuYeM83OFf13dexwcJMeuqLuLaD+TP
cvFg0SICbJXeb47MrfNNoAfc/9ksoBZjrd230D3bFK5hv1Ao8I6yg//ctvL6Pu2Bx7pqXJ1tMsi9
pNmMOk3WRAHqDnMwbpGqhDyZqOv/oeCAJGJ026032/au5cbdLlNTPzcTza+mEMkbCXLxGLS4/Etj
8rcOWv8bqG0AHj5N9ihx2ZxjHxa16RBS53mZCpZkqA+lWQ7bMVP6QsWK+NMf33XkFm5RI4udqHuC
1ik5juDnzjFzq/ykDAT//R46xWPD7VM4oFyXFODOv1Rdr58h+DDzGDccdi0D3abEIy1OdFRuIBvB
jgTYyytnEgGqS36WwPeebE0UdW9t40wdSjTNvMTc1dVj4Gm7caemj/0i0Anw9HOKe3WXAvKBpDIf
JjRVg9wxuwVwopt2rhHVcyRe87S0mMWuOxrKu28QHapfDNgKXTwuJkf0RlsWvs4gPnmSnVpeu0nl
ztULmfm8nbuhf/KX0J7yGb1b3PHlXYDHvDr5RJ8WxoO9jmr3ijoFaj5gr3lR7Ezc2w55WG5A2QBo
dSG8unsvdJzgo/u+kuA4j+R0lGUyw7tmZ2Gt+40B5vrNDwlJ86lfDq2yzT7HLXCndNMk2Cl16s1u
eZtNMksmKIvcgoWNE0dOZNtHStyAtwN3pjmIuv20VMOrZydx+57kpTTIYBm2gLD9e2AyvIYfKomZ
9XFtBBZn43qzTAuNRItCHxG3OuFi4nD006Hqd07VkXSpsUIkSBFb7qGWFreKdBu37IpvvPg/zs6s
OU5di8K/iCohRr1Cj7RnO3GSF1VGQAwSkxD69Xd1nnK4bneVn07FdQoazdp77W9hi1EKqZ8QX5ji
OtNuQX93N4vTMpu2LQ9OlnG90yEPtzF2oF0/TwCJTSjMGns133o1DYptFTbkEx9DnLhMDnx9f+Y1
gvLlbRduwqNj0SvRNDlPBOcduRnmsbjD0JAk7VTTPqOWETAANgfOEzXzcA8L0iUFpnv6NJWVs6+q
sb3pSTPtFC0VCC24byWE+UGWL1NOElkV5luLY3AKiGMrkE3CUdhqnt8t2Oe/uIOrf0lA1J5b06hN
g65N4b7cHosQMz8RHPhPTP8BhnEF9tIK5Ht/fKzg/3WHGWxPEeuGnRuW3S10XN7Rr/J51+qAHwYx
O8fz3fAOhdIIEWkTB1hiJE5cQLPYAXL1RaY0DO3eV0W+JcPgIKZWs4fR66MoCcpu3oyh6//0wxDo
RktC9jKXItxCAoJz3jC2D7AjDW9r4gCzxPoITOthdBCWxokJU6+/zQsu6w0J3H5TxEIdde3xx0BX
JRgOaJudFyt8VUxbclgc61PQf7DiTRq881DoaAuoS7FXUijkPAK9bCpyPjHESn3zWO1tfZ8NE4hx
argJuXaPS1d3W4Gz2xcROuoWQFDcBrjHn/p6KF/ceZpuVUTJQVtdoHkDa3H3GhAq5ktY78HgiI9h
kKsjUwvZocAoSBosgjcDG2cYx1f9D4SuxzQeoiJRhsgMhLHQpqZpJWImrfEVGDvRovaLcmFU2qtu
PzIqsomHujvzn+RXrPPdfWO1fwQGaTohWwrkfln7d6SzzT0CRvy1IqO6DWM/3+R9RTcu2KYboMY0
tj4Yf8EQdNpXvA1ew7nAxbx1xQSnLt/uY99z/tAlItvZ8fDvJtLVb2xqJYTtpK6R/z3TTG1nHseg
Hj/TORgTf8ZwX+pZ3i5Vnu9LhOl2Hf7nDVe+t1t8hK2DAHUhnPXfGS4Dz2U0RBusUxGQd7zcxXHu
3MZgD9x4KCzadH5evjpFqF4Q1fFvVA9DK0yrBkhUI4XZzQwFpVFVtd4mwJp+6wuGUGFILNkj/lDH
MGV16E/IySaskkz594GG1v8BwoxpSglEDU9d7PEX3uX63sD44gV2MHV+rIGyDXceCma+iBHbdurB
iAG3zZl3P6dqHB7gb9iT1IPZXJUYhM9fSD7TlwlxapKwHjxPiqutA7PYwvvMWKkNrtfkM7ewsKwU
DArhuvocEg7QuRoQmfOtEyJYW7rD3jGUbxXBMWfT+P2cOZZ2BYrDDAFjqInnBNReuLR30GHBvGF4
NnVtVNJ0VftdmHyAjiEMvccY5heHMYej89w7JuNYDH+bQlbfgloZHJPb4ZNp7RBtsSBPX0ukSw9M
5Boi29BeS15dSpCuUuGjohoWji3kCYt6blAZg3RL9RX5GJIUrcKJPXC/vJ/GelN55wZrwAecUsho
Wsc5NgUbbkFUKHA8N/UDc8rpifK5fpQObHSBqKtuwqBhV0T10YUvXFM/Fh30SJ3lTSbActhMtvJS
z6vMxipzZgJPNdj1soZ9n9E92C9Ulrt+CRwwfyjdTy0QlFD413sKxvsRscZCJAs4IvscV8OXqXW7
u8Vth68yhBzOlL2zp0P1Z6KM4nAGuxkZxtGpa8cj6OIDT7HlILbQgnb91DGB2Fw+ifpXHY0IRlQl
N0knSotBMUiz5XmBOHzldQhQ4uDn3iJ+hRLQErfrEiGO0vnjVE3+p8KZ5yEXQ7xzOt77sM3JZwRs
dGex8SCEpGdSbMMGGSU54GKHQ0p8o0vPv60n+ptKTz8Feo4xzwCY1Wqokr6n8jPEo6BlFjz8QoXb
fJLSINvk43LjMN3svQlhC10re0dcKH7p4Mz7QvYoGARRAK5tKG1MTYuAqF/pr7j/8aSLaQAvbnrN
lehSr57//o9uZypy+JqWBdJ7vnSOOnaLTSmxVxpC9Jay1t0g8dLu3h+6fxk6b+Rf16yVxRkAlyuR
4vW8gfopbg/Dr97AOHHkBXBvc/drHhHrTSzcVk+cdTiMaARhnifYezxf+Q3nGfnWb1gplYStONZK
WmdTha72Q7hmyv4oq/6AVBcudREqq6d5W4MW5w3hFR3ghdT8GsIyxHWT88CIDNrr/pVYpGoq6flX
2vWCwGANXZkDFxkRnxRZDeLpyeox2MWEzfc+MshIoIEie0UF8Ffv8f+N56+dxGzo51whCJTBlwKX
l7w/CxpYDCo4qBj6SVYYPw52g9RiUwfW0wS3sEz7ia7sSWJzNz5IcOheRSWmh6LQPmJR0UfbeKWr
KgZUA0O3JTM68C+IQDevKAGYP9iBK+UAwCjBEpQh7ikWdsnu3IVPhDbTFUnYpeGx2j0gb5TAscs8
EyBiUxqnXX7Nj+Fil533kX9meO9GKHHWo8xiZwy/xEbHTwST4AfcH2YQ5Zzws+eZDgfZ0j3MMAJP
Io08E8MlcVMKuuAwXI8PkjrlPjQiPkZOoa6YFry99vjsLDT955dNOEsCQDnJTCERkBZ9+VqOgsEE
BAh145M011rs35/1bzewv2aejEDO5Cg8RQMznpQdjvAfYwz6bCXu0WC/1v2MKOYQV4DBwEzmu43h
j2vr9lpFyKUfvxrYMVJgS2h0eMQO9NCi2Cyv7BUB8aVHr4Y1FTULwb+SmRkDiChRQfj6foNf6tvV
iJ5w9yzyGoicwer5Jw0LH+VZtQ9vMhdh6MIDUaiCHuXr+2+7oE5aw0vA5Ik4LaF8srh0OPrOx38s
u0JivCBz9Nf8khFbOM7Mvcrm1gHnCdzq01wVOt4tLQn3yL2U3hGhvhzeRDjRiwOOF/xUIhtDjx4y
Q1MiPDFfWYHfFGG7SAH+d84gD9AMLQT+GUFkP40QoB4N6m6baa+j8CjjYmew6F952YVOjM9//2eC
RmGpVRCKNstJd5gc94nHCvyF2v4KYihjkR9P3++/tzcwZOD++6JhUdQFdT7PFr5kROZ7Ilq4D/yg
xZVxfukFq03fUfClrHueZ00jIIRoR8NfFTXxvrTAt7hAqszb9z/l0lA8z7R/2szKIuqQ9s8z2j7k
IH/rIa2b6Eo7vflwStZuJnScGZkhN8hm6m9QkwQdW77lXFwZ6W+2Eh6/6oao7xY2K6AoDBm+jE64
i8r2ZhryZy++BgB78/aCV6w6IhSBzGOIvzINP5y99qp9R8tjqBpgjfx24zpRD/GMQT74mv/WpTZb
dUjRq1p4s8czULNvXWGQDiu2oicf2brxQesJ6VRlGfaw2eyRXhqs8xWXhY+sanj0at33q97qYXJZ
FsevS49rSKyBvN5/YJzi4auVH+oyuHBFJM6ast4hVfLV6/JdrMtrfPe3Jbd4wWoHiGEoEKAaN85w
3aIQF0XifoCz2MbnroaBkCT3HFmUrc/lBB2GgiBsaJx9KAkO4mdLGRsasvnQt66r7AC1FxEiKqjC
6YpN2yoozorlrm2a5YMvWJ1kmgEqaMhgokx3i0BIf+GpHzQvA1FXRtmFabMut5shTQSer0S5nV/A
EA6CkXSc6Z2UfIfK58cF0PN0aZfntmW/3m+ztytWKFkbtkxgMbsocj/3n8t35ThslfR2RRf+FD6i
n9YTnyf4V8myfDHyYxaIeOtqfeAugW+bW4QZJBEOdMazOeqyr7fvf9SbGxqevl4LQAGK8wZp3JEj
oucUn6GI+uIKsof6AZIts1yzcLmwkq4tXAbPlTDpq7HMBfwPJ/wbW5p7oJZOqAO6Bgq49DGr5aEa
5yiWLVMnL6zAohfR8pPGbpM6/uJ+AxNF31ay6V/fbzn3LwLl/65+aLvVgiE6EsHAcM5PBZT6P6I5
78uDQvgtSOe8KqajgPQvnX1PORkcTPxPXtgMr46CIAmAnPImKN3mCcJWIYCRn+tnnzWw+5qNLg9I
Lc4/mIjFK3IcsUJkBnTXWMPXxC0aH6IGt6ObEenexzZmQ+rAHfvWP9czJROyZ/MWoPKqTkz1uax/
BlTeDMSiELVy7RcEf9GvQdR/izvof7zSqJ+uBY0u4cBA9YiyiP5zLit2ENiqtsj16JupGwaJ3YgM
P8sFuWeNGEnah8TdRR2BMZWBRCX0ECYiS+6+Un+AboShbDekZXE+F7p745jZIPnaOa/BXM47OoEO
FkVmPBZO8MSbYD4ba9QHBKnb+RgUDizsSKNHCFrqX62wIJbljnNbQiGR2jyGaRWSvxs43kxbYczX
YeYe5B0znBA0xAUC+eIdn7R6sU3Y6C2w294TmtT+zlvhf/WKqH+cl4OOByRsoUaDANlTkf+rl+J3
EVKkMyyi+ptANUi22DBwsTqihhB+smHwudWD3AWt7TN/aecdZG8EvxXQ2E8EQCyV0MZBr8ORMofC
eUBhGa90lJT+aNJ6DiZoWOrA3wZQpN1D0gvheUWG6Aa0eTjKLGOeRMW5QKhHqiQCZhd+GiqeW4rv
zw3qdmzY78oq5ocKsPwsJJoe/JkTgcWHg3/IRPPJt030Gky6O3R1yMEQonl8RGWgf/CWGI4GRYVy
epS7oRFA52cAZtlh+ZnD1ThTMSv2dQD1GjK0kNcUy8J4SufcAEjFnTkJpsCBNKFC+lS6pIG0uFAk
gW+PvO2jSqCGKM63VVXWKRlqvRlZF/xYmA+noxh6ngRCx/goEDE9VDiX16mcS/sQs2bZ95IOd/4c
yHtJBX3C9cCBRAI5KJizItUKUXVe6E1Ty9GF3iWvR9guE/r8/kw+r3VvzePVvswaTy1+w4ZTtHin
pXtCLd9HDtlA/543r3+Ovh0EO7Yo4AHHqPNKVPObxv4xLuyhadwrB+C/5VJv/Po12Y8DUbdIxJFP
uUCjdSBb/2glDJMmSouMTlP7UItCbubeHXkagTDDdsjZzj9oIJcCeX8G2bbndPRP4ef5C7AnAkZE
YqAS8njkjpO4kXl35fp0oaXXeEDL+oXObTycQqqXVFZSpwxGFO9345sXQTT26qxexDPDrDHw3yPg
R7UdP81lc1/Y6aUOIKPlek41qEbvv+zCdrZ21GnnZUIdsx1OFigj6HThRXIoi7sxv4YIvXBIX5NB
SAOPCgKvhiwm+tDxHHnIftiKHHH3j33B6piOQpMyXBBbPi19FGfglqsO8jcRfgLORf7B4lx97Fy9
ro03TpQ7UYkYmaEQmkDE+51H4k6ya2yTS12x2oali8w5a7rxpNmwM7ZOl/BXn8OZ5trF4NKoXa0P
I4UJTKMlpG60ChJuxy/Q9V65YF7o5nU5fNTbqC0mvzsVy/jsc56x3E+J1o8f6uR1OXy/MOYshLnZ
UC1TWmFTSoOlxVFD3Wqkkz42lNal3GU8NDWMXCUALeExIvQxL/OHRg+/K7pcWUkv9MG6XBtqjcUL
fQUmUDT3N0ucl/fW5N2V2XzhMrGu1TZFCGcbxJxR4niOGiU6+jKxeutPfiJbKJnqYpeTj7bW+RP/
2RQqC2vQM+4LBuHg8rr3UZDBMSBt6ytB5LeLgBExXs3sxkLXalCgdfL3fF8ezLPMxvv51j1Ad55G
qU5tSnfLTbirD33W3ZMDWKeHcHutMvZSV9H/fp9n24hxiyGtgzJBLtFnH4JYknXttsYRZUS6HKSm
cnpBlXi5cQ1/6oCEDCPYwbw/Yy79+tVkB6B0aoeuhhI2nqFi54+dfw2UdGGDWhdnm6mEcif2WdZ4
JOUQfk9IyxaoLhj9rwZYpqrvr3zEhVVlXVpNJigcVaxjYHhZNnkxtF7t8MJt/v39Rrqw5K7rq7vZ
UdUcQyski1QtIcwZ75dBJT1M2t9/waUPWO3llTcomEEF4IbDfo1xPgCI2n2SEf9I7Tn8Gs/v/WcO
Op1bzUXjQeykpluaV1sPh/D3f/qFS+i6sNoXzZh75dzCkOUz7W5UGZ446VJmX2xwrXD375B/49D3
N8T0z+9foK9EZrqKMw5tDHLuHIOnCG5R+Mt/u6wtXgC2rB9dzlm6TCDyTsIh20G00XYRYXXf+aKH
0K3rbmQLVA1y8PGSeEWb7+0EaRH8siuE0Z32FYyO4MqYfDvVTcn/GVBQCE95Drhw3botKvZKjeNn
Cz+ipHfmEqA9D7WM8Pyqtj2Jl2e/8KoS1nslNcmgiv7KyHqze6AcP//9n5Y7B/nCtrWoIGxem+6m
gQISXjzKZsYprrzizdmBV6wGr++E5bSMgTpF3ZcRdzNSDlvtZRBj7t4fYpdmx2qFdSAlkQ6ks5nr
I0xgzdY5ZyXJB4PefzvwnyZahFfyjuBAJW1+DHX4B2ibDRvyT9Tpriwgl75gtcpWwg8J1NX21PG5
TENVH1vrbZu8b67s6BfW2rUmCDGJciEGCnY70Genm8YNiLlf0PvBRjv501LbTYGqlytz/tLbzn//
p8XioPZd3oVRJkXwfcjnzBJ2imYFuaPXIGbD/yiXXOn8CxsUWQ1gzgSu5nIYT3Xdfg7j8bYz+teH
xtVajFK5qALnpZhObQ8BYmfaXxSVfsqAavD+C96cfFgCVssuiX0EuqKeZhV/7ZoH2FwcUTGEKqxq
BwX5lZdcaqDz3//pDNS992PpV3D0Lcs719JsEd2VBrr0+1cnq3NJcucBnXESZ7CP4zN2QG6OvyIQ
LXfGRFM6jaT4+X5jXVrkyepiM8K5sAimgWZGN49jQ+abglYQfvmotkKRIrBfXkzFofccm0G1pHdl
1//2Z7/bxj6BZSOcaxgKNcR0UC2hqJ+cQHKC47B3EPAAug0QpPvGBtrfUheX2Pd/9JtrH3p4NbE1
sCt53mLedVptYJQKz3s/lflnap7ef8GbKwcceVYhFUcsCjHLEEcPA/p8TiH0Hn+gLH25sni/OZXx
/NVUDgyvnagbSFYiLbOpA5TQGhS/b4WrUMtacAjreFylzQwZ+se+aDWh3bEt8qaZUZIcBrcjBIGj
w1/i/No9/+/B4//OCvii1XbUxqQfoQ12s7bRT6NsX+hothawBpT8zWE2hojuxSIQMFENx0NOVf0q
QygD8ewJBp5zv4W/SnllfFzqvtUK4FSjDPwpdzOELX/RuryfoFtPgba70phvzlB87GryD9CQOYhj
RZlqlrTtX8LOSTym06m+4TjMf6zHVsuAFKKBUrsgp6hATdb8oNWS0H7/sYfT/y5fVQ4nIli/YnOP
e7oFL4wDe0AR7mfgRLz/ijcnKRppvbDUvfH6Cn1fNSz161+aHm1bbXp1ZY6eG/utEbdaBDygWLQu
Bps1o6uzEXCLpB5HdqWBLnTxWtoSjyOqHi0LMy9GfpkxwMJogjxJEqNqbRYf6+O1xKUGLML1KsfL
uHCcz3HQo94TGonjVATe4f1uuDAX1mKSnAZwqcgDAx3aTdwUEA/ve3otyX9B5cbWChJO57qdOnc5
FbYsyxSa8/ZJOACrVmFh293Qxt0PCQE9Sh/92geYJNYhTWTPYZQs+1l+llVEf/MBpWmWFP2fqK1w
llW1v1yJU7ydT8U5ebUWqHCaaoJivQyJdtS5xkWCkucpwT6664kFdAY+XE1Xmw2qcm90FBw/1Ozh
aomYxRD5vQBIs0E90YZQxTIMKNidCFNdGTwXP221QmheFV01jT7UdVQ/m6A3t76M4n24BAoS/dyk
VThxGLH2UQc5PELwiGd/f//7Lsy+eNWsyF11KCBpIIprI5HQDg+303jl9HlpzK4ary3rtpq7s6ml
bp+8oW9xu2lvvcj9/P6Pv7A0rdVcxpaTA6G1OLXqvhV0v8DVuYNvbczz7cfesFpf294f4qgM4bZY
V19sFPO0lGxnUESQLNz2V9rpbyjkjTVwbSdkx4lzBTPVTIx9pmtn04IVhKMpspEHsBbu+XSk0zcv
JCmqEbcLPHrH6tsSFq9iRiWj9w2XvCuXk0tdtlqNBYohKaQYJoMWufoK/YC31Zr3aRX7xUd8KWA0
uDqUWUogHQCAIGOqBhBPIhohdyy+8gEXFvy1M07XiIWOnu/BD2hMnPA3r7ykjO+HMITuY7myJ15o
pb9FHv/cGmqc7FU9s/oEuoxp07FCMsGHDVS3mWV3jQ954SVraRRdTO/4xoeDlXOGiMVcbrVSfMNJ
33xw4K01UkEIgVTTht2ppfVQJLpolh9ShP4nmUv/cTIGK74DpJVNXc9lv0DbADuktnBw34hRIgwZ
2xyZAYcjb4Oq5ykEx/Z8myAoCK66qLvyOy9M9Oj893/a2wQSlSLBYjLTLo8ecBRNoRMRwdtx+fH+
RL/Q2NH57/+8gZIcVCLtzxm3qAEGMGDYx9Zxt52sgivj/sJlIVqthqgtpqFn8xltvfxxJbAoc9GZ
jOCI0iRSB6jyozWqLZ3BLtuPfdVqZxlzVPIqKoeTzyNnqwv7tXT7Gde69spsu9Qxq/Wxq5YqLkJ8
RQii+YMNmuhe6TLaiMI7i+1Qc/v+h1zYptbGQryEqxZorKhOK6IDSmG3hJEPdstqxWvreipco8oT
UlFx8OyoDtQ+7FaoZYkf8lFf6YoLX7D2E9KuF3XgP5cnoLJPgwpeoMu5cjS89OjVLdSGYi7LgBrw
BMcbKACzopRXziZv5rpw6lr17zjWOJnEkZcNgaHglZRKbx3wRmA+BUoSU4O3dUbQ0lEd2f5xtSOv
TPhL73X/Ox2BxnBhEqlolsPyeB5blbRUbRn4ePA5m0+OGb8SwSCawYHlSgdd2DjC1TgQXYk+XwZy
CloYPsl5hrIHeptE0BkvhbHLrj9T8D40ntfmLp4poN1Fy2ZjXdzPebNtc3btpHzhQ9bmLpNpQRWk
+JCyhkBoW0/b6VO+LTb+ptFJ/gtwNXUnH8xdvc3v7cP733NhHVgrq63hjQVqsD+RxTuWS+TeAv5t
ULk3q01OUY74/msujPS1whoF7v7QI6B5wjmFHFGk2n4Cz/BaMd+lj1jtASClA6kC66CsFvD5WhAK
Q83gUSux7LS7XIs4np/2xlnv/wxKjGPrCZLXkxvtZX7fFQ+d8/Kx5lnNGg/qqQGm3ch7s+q19srn
sLjmi3DpV69mR5TPNfRekZstYV7CsJsdfDrWuHXVV3L2F0btWmSsG8XHYIFXkBOASLN816VKYv4N
YrnEu2rRemH8rB09KhJx7rjwhs5t9QiiJMSxOEB/qPHXGmNvttEkDLIUtF+SvvlNzAcPgmspcUUN
KJMaFkdj2ZgbSDFkirt6dGQ5da/srxfW27VuWLgjG0YJaF8/1t5G6YkWCQJLQBC2Xb0dINdr0058
z3uxs51Xv77fZJf6/NxN/xy6pjbvi4rUbqZpCErQUr0IRmgyKnlX6eZFtl7wscV9LSguQjYJ7cIN
to8/Ab4KQOqmwzgLuu/l8CETBPiCr/ZKG8S8tBEU37WYNFgfZ0FDjlB/7+fXStmCv9mVN1aPtYwY
ZcZVBMwioolOXu0Y2LjZ6Mrud8QCwNIs5OR3tO/hadcgTlztw5JUh8FdWkCVYRAMU4QGqIfEQzoX
e8PQZVC+mhQ0Nx/PivqtNPnyldS0TkrQhzf1BAxk6nXwyAClNuBHpPrCrERPpZKRcaMt9377DWFH
GKIFCA65ZXznBSiYdQEo2pARlA06hvSmLOApvdSorwIfHNCMxkSvbBDxi+sucGgK5zJ4xnVB7Axj
KkS9drfcOnOT39Bo9ACVClsQ6oXkeyjP8iwfC/kDUSf439VYhAa/alLA30DNKON6R3ExB1Ea9eEG
ort9WDndNo/x8IQWS3QAHDP6BEptjvD5RB5BLZlvRzhJZr1bLZua1U2qz3WkZGR9UncjPwA62B7i
ygVPoYgdMBsC+wdnk3AfQC2R9CwHTtEZgxddNcvJISHZ4yChYUVB9QYEI5LMTYQP9+f2xkGV6tbQ
3DxP8NlLesB6nqgDMSagKDYCmTKgO9OR5gjMPc47JVTVMgQIRbp+BW8SIGaqAMQUU3f9K4Bg3l6Y
WXzqQ9RO9B2uhX4FmTMAjCW4z6iJ/TEG4bxBVF49dwEspJZCTic5Bqch0ID2ATR3NPBl2kptwV4b
Sb9RHUqi6pL2d0xE7iP8QaMfXj4i9D52EW4pcj6GbQNEB8mnUyQWc8uMm+8WFVk8CtyGKPZ/9mQY
kQ0BZRfQ1QRGkZABo84vBVXaJj4rHpzGoUcDlfYuYs2vfOyDI2Km5Nn1h5eqrkZQOQT9CUECuDtM
dvorBUo8ncFWqhNcK5suqfLASwFgav4AI6PSdjHLser6YROrutxAcBk9COian5sxNsDmNmwbK2O/
ghMrP3WdHO7yOcwBIFj+ABbUQ1htxD3oIhwNYIrbIRo+hZ0qUa5MNTpENidjJKwN3LDbQZGlEs/I
z1HQF3esQwu7lWqOHE88Al0C9GTdBE2q9FBtVByaVy7mOVu8kuxxi/YA0katI5FhuQsXFiRSAZ5e
h7LfK2q9H7RZmpu+RP03GZfmpwOC1pEtRuOIWPR7D6f9bekSjuIvCFY7zJ8wlbBruOkDUAZjz8NH
Nh1PMaLVhnUI4YLZ/xdtU+zEFE0PINRCqO7nbAPS87xz/aY4BAUg0S2WFNAqoVyMLU0NA8y/mk27
8foQkGqO+OeXEJyUx7oDxWWCt/RGVVO+CUwIiopxybTtAjaDWDnCoLzGhQAsLHD8Bscp094QVBLk
gD0+9rFHHqpegIgVS5WZflz2jTf4yMCK39xrAZcMBN/kHtL73AvLQ+gyGiegdXDsq5GSx6Cz+o61
rWhA9XLZl4aUQVLQCHFpt+Goa5CaxQejqvabi6qLEmbslXowtgGUb5goLCxalDfcg34T39U+y7+F
rvPZNE0fYe3ocdcosIRsQdliu6ZbhhvbQenX+niJ0yzdLWIwEwCcSBmFLUIQLfwvgPym0j7YAqOw
qEO7IV0enwCmnraMFf2GqcAm3thGdy4wZXcGIZxdhdvSbQH82ml0o+4zRrX4zD3ifcLYmZ8Q8J2x
njrDEID9tPQsIbUNksWyZV/11HlC6lF9gTKaoKCj0GnDJ3VDTe05Gz4jTKlGb45gILbAHl7FXoSA
tQqxkILSdXBnhyFwPmFuNrSgL31dAldeAIDp1NZ8G+aebmB81m+dknEYAFYlK7YluIiYCsDBpmNT
0kOtGPjNRT2n49jPB+Z53r3tu3EDLFRzV0KlcQDzxMIMiCHsFlO/OZgFEkniCXI/t7X30BTA//TW
TjvMYAxTibmgohZ2mmQe9/MZbwge9gC3XQ1/36NHCvUJ9Llh45HK3taqHDduKdydYG18R8nMnkwD
t5nCgpXCJtzcUG7g3qOOGjrinuY/B+DxdnLqirscK06qfOttRBjItEL5V5IzwrPZI1YkJeHLrjyL
jyrGcAbC8asG6RHehQ8MKpGnturrZzJC9SRb0W6BNa5uUeTcvLSV4Uljc/VSiSqskhmj59hJAnea
mZKd8gC9BSVwU/rEHr3FJ98QCw8PHBRu4DcVu4O8t01i5DwT+Akut3EBOG8SljOcYKxP9oiqdI8t
cuaZqa18DcBA2dZeFe2hEo33eokN/nn2l3AX/yiXcniRXoWtS0n+pMHn+1FAVriHaCp69MZ+2dem
E5gnhKVQX4Av7XThETwskNgmOdxMCHOefCzeXz3XmV/qUf0yNXUB9QJ2ZNBzV6cG4fHbaTDmzmfO
8F37ClDDPoclz5TrHRy0lhu92KpAExtvSXDYxmZewSICCzhG0bZqYLeQTNrvNr4bOl+QZxTPcB8v
vi+wPdxYLAv3NB/F13EAKJHTok0psRQtSYZPwMqhSMEJoQ2PXIWNhYv+ZqSz932yFlTGZXGRsJSF
c6yX82FsnPrpeSQB1LNNIDYeIu57AxR0onJq77iS6jeZBIC+QRyhfupMlDUaTg2kKL/kgyhvikBM
T1i37Q2WXg9kEBs8NfXS3nRY4g6147A/3gLtxEZ2I80ijUNXK2J/4w4w+RAtQc2crsQX3TrBjrSy
PsrG1YcJJugn11XFxnjWd5HE8kCrhttUJgrUqic8nnNw9/u8wXIu42Ow1IArg6D/s6TTmQ0r2gfU
HftXIj4XLnrrCpHBH/1lYAMyfyVKQmbhyQ3tnCn1ANO5Eq+6cM9eF3b0cLsOgz5iGeZhhiLXKeXY
l3opt7ETOB+TZqwLPIIYZPBOQ5pBph78xpHeqMa5ycW0C5riCIhdgMCEd+Xud+mLzo35z0UGsfMY
iyhuaHL0bkbgo6K8grF61R2501wRNF+4u65rPPJesqicFMlGZ1EoAkTFlbpWH3vp2as4MVw526hc
BMk62b3CRx5LiIqvVfdeevjqXhRLkF7iqYPxXQgA9QL4bIbCw+ZjISF/FZjw3eZ/nF3Jkpw6Fv0i
IkAIBFtyJmsuuzxsCA9lEGIQM+jr30mv6smlJKKiFx1d7RCp6Uq69wwFhbz3cKat9V0s5NdIgpWU
hGkraIUqfwLuVxY++BAQt4ygeXqSUtzZEKC8/vw1DYyWrrGAamT+BHuBxiP9ZpnnCZYa07frjZt+
vDYuzbjUoihx/cNVuNrT3KmOC1lgNdGycYVVbXi+63SUsgV9FdkabDELDi3eAEDwROF1rr7VQfWk
pHq93hXD7tJ5Kax0yFJBhDrGY2rTtPMmhevyOMBvCgKhH/vEpYtvNrArbUb9YnQgKd1sZudXV85x
G+4keB3XP2CYa52S4qc2fnTnQpte4orUDTedYB9bpjofpZxGruqycc5p8cXCadS1j51aK/CY5vjS
nzcD0/CkhRJLCucUD/Y+icIxlVutgESjOMCTDpqEPTI218fI9C0tCi1lAbGrHkmodEqqc+MFhwH6
0n4LnfCB2i6IhsEasNtQi9NNBEO7Q7YmXABzm2m49UsOtXniQ767xy1/gtgR5HgnoDThLLi93jnT
ItY2O25PFTy7vBxHPUre/uyOkZqbLwuAZhABFit5eEMeT7cUFInNQfxOk1ilT0MNJnBnb0v1tUzL
CDoSu3b45owrKUPDbOkEFWjvTQ1cc4CclX/c+aXvH+D+MWGuuPX1+pAZQphOTIH9VsumzirPym5O
FW1+wgtrWw/+h/yd8QzRNv3CkjS3F8+JlQe9aLshX4apVyv3D9PwXNbBm43jVXXDQ4JEHZQ23Yiw
+sBcsPwdvuvp/NkK1+wwTYN0+fub71QWrO7xGnDiZlCv0Bl75v18lKJe64chcOkMFTJDPtSfAE3x
W7c+lcjZ3vUjEhHXp9iwK3RqSisqBxxPlCwvTl8QMd86+Vd34rvaWjM+NY2PdvuQVWh5YQUdlSUM
DmEZ/E7yMot85a/cl03jo+3r0G1yzwtAZ8SzE8oNzSEb5On64JiWkHaEd44gzqAc3A9SaC00MC77
A6n7rcpQ11m5JRjioM58wGMKaQSioFJSQB6Bh07/AI1bca7G5R4+C3vXTdXOSlL2sSioq6B2MyR0
BzxU48qDhvP0Z/Carc1/9EhjXB8zw3TrhAfpV9ZEaxRWF3gRjkhRSPnq1T+uN25YrTrlwSUWhZQE
CfCmaI7wOfyMdEuxscbmHhkVurv+EcOC0mkPoqUQcRipE19UDqxZfS6gD7JywppG5/LNN8ECWag+
6Lw0iGVjwxDCfposGCmyFSSFYb3qOpqhF3TgEV7YkDmFF18L43fSB3ir2qe6pfB2yMEWuz5IppnQ
dnWQU3j/dYk6h80xhCcaLX/yYoyQ/ltZqKaR0rZ1KqDZxsF8OzcoXITsO5nvclavTLHp12sbuxKU
IzUFBAsoAi91BbKwg2R0CRR0FGZyLXK/34XgH/KD3UAeOp2Xcy6BiSSEP9aLR5BCnFe68f5KDXT2
Qwk2S1eG0omnpIa4YvfbyoMVEMP7IxTofqlIzQ0V2HyISx69gSjO14XDPQIueSir/bm+hN5frUF4
+fSbvVBzmNrWM2nPtFKbzkdlU0rvuRTsuUshqjJX+Rpa0DROlwl68yXkmXPAIMv+PCwSlYPW+0pI
tfKGNCC3A53D0OakgFZSjcbhmQgvDXiN2TXtd0sWHlk9ntrJPgBk+ZKp5TtxqnuWud+mUDz0ij76
vHrsc+c5dOzn64P6l7b4b30y0PU87daG4AzqVrEYA/DEWXJx3sing+db011QNen9Usj0kNBani0K
h9SCuORkp+7wg6V9+OSOM3hRyi2fKVRfosoqus8gKaFKP1QD/jfUS55pA2RLPyzARduTvKdkJDeu
I3+71J4AWK/JEIVeWN5Drsq/mSroz0BQEDmztCoeFew+4bUkMcutIocCfvF7jOAUWcOQ3CZ4zZyR
B3FuC3h8nnK8cqDRI529owaXb+wQSq+Wi4KPCvoyRtqv+FZApHxbEeUcs9nJdwjccFXJcRrIwgnO
uVUmoIwCRaYS/B9A0QabsENkVKFM78QcZl+SyWFHmF7U+ymF4U1FEZbzqR/vhpD5K9HMtAK1cCnl
HEoXOraQUinvXVeeKE1WLimmKKMHyiKEJrUPOEsIPXp6k7NHOq88Zv6+Wt5bTFqcnBp4cxTUa85D
TA/yBgzfpou8G3YsN+muOpJ7cUruKY/aOzzVbsv7YSX6GPqkk0ZCvNSAdCDVWQYwht2VUwkt/qF1
6I6IYFrj3RsmRSeNZOXFVhuebGdbLT9pvXwt4DWycj6+f68LdLYIClN+KDxG4lZZ3Q3sVOGtMdFl
19fhtEPyGn4EHQu2abH0n67vfNOYaeHUhVdcmAWA1jizUN+nps1q1OxUDyH/ce1BaAjZOllhsRu/
CgKXAGFB2GdI0ah7wVkZOyTNNknd+geI1RdPH+vQZdreRO2MJS5kPmx1nt1XIYdN5iGNHHxIEsjB
j/5/620bsA4qrW7sI9ZBqK+jh4IHF3/d5esEttj2eicM52igbXxolqG2eKHz+ZN7Ci9ZUs+uo4tJ
rLyUaa5/xLSQtRCAZy6t6qpHgref457zh7AcV66Upt+vRQBW50PCYc5y7nj1nFrLMXSm2FPyU5YF
5crPN6xcnY/gKZ8zbHd57mEHvnQwEU+m7CdJ3Jfrw2Nq/7JH3y4kWrQ5LKfDuBpqWNfzeYF/WlDB
NG6YViKlYQZ0PgLUbuB7AvHHOE89ASXL6VdDg5Usr+nnaxt7hL8z3KFDEvshcL+QWSs+1w1KxxN0
/1d+vukTl7+/GaEmhWs4dANR2pjrLB6HxkWKV+yTflkjMRoih469nxLLEmFp23Hopt+Si08dyLm/
qwzA21p94TP90PMTwOj/96TDNusqt+3OTUgf2hkOcYUrY4CR1hBg7wtjOAHTdrQtRE1YuvixLwAx
mgFvgiyMb8HSM9xVILm00LRqkzFWU3FL7DX8vYGjFugAfOUL7i2NIDEm5b5xJ+fzPHMrBsyg/Jy6
Hot6yw5fmZinLx0qJo3t5CtDalrbWghAndDhgrgNgCTDNmPfZph4Xt+YhpZ1SD4BcCKxUHs+D0hz
RJznn+BgvNK24QD2tU1vQ4GfBLxvz61q4bOb7yZx9uUQd3axs5dnt/58vQ+Gha0rlCyesOC9zAGU
70oOgM/4KSu5ilLW/pF5eV+CuXP9Q4ZIrOuUqDpRc+dzSLLCWQVyKEPRRzLMwbdbu7MYooDO8IRw
fAjDcQcqHAKYREAWi9MAE6UtDOG7D5VKAp3NiYZBpVKJD6OIvL9zSgd+aPNCt5Xkv64Pk6kTWgDI
0oUDCjIAxAR7JQ7fYtR9Ng58lD/WvLb73QxhS4aNPMsctnQijyX0QqHKePxY89pJziCNVc6F50Me
f9i5ARITwIO+uHnNV36/aVtom7kZJ0UnDkoVTEMfZVKdHGbNG2iW7ooMdhoAWd3MxF6ZbcOS1UkW
RSeCilUzXnRTR8HdTTK8NuFHBFVWAELd/fUxM0QRnW6hLI+UZeDXF9D951EmNyJMV9hVhsWksyqk
BdJfgLT72Ye7x6amsDi6+CRnwltLCJp+vHa4lykS7XKCQMZiDSfPnQ5wGFoZF9OPv/z9zaGeqKzp
6IK4Dd+rKLS2Hgg1VP2+PuiGsKeTKEYbnFFb2s0ZxnvDtiqSrxCAenIFzCDrEdh1EZQr71vTCGkb
2oZ3HMdBDspAUZ4o3B4F65+vd8I0QtpmBlwYiFWBpzOUeTdA8PYc4mj24XrjphHStnLd1Skgt3jy
T3Aud9LvwaU0ETwHUNWEd/XK9dz0EW07MwbS8tR7bhxk9AFmXHdTBynpgflAa+OgSwtATa93x7CX
dXpIC/qJo4omiXM27iZIWm1KL7A3Svp5RPN5JZtm+op2ag+qsVtHYcPR5YicXTR5cNqD3E2Z57uP
9eMykm92BcUrsvLI4MaWN7K71IL7sdcFySHL8+4QLln+sUiuc0aGEA6q0KEI4z4Mvnsl5PAgic24
sxJaDbtC54vAT6yVEsWbcwbtJynheuStPDdMLV/+/maAqtZlvuyt9gxjYxi709GBuXTarrRu0LeB
K+X/m7fGrh1hfgv1USkfpMf4ngZFsMnGcj4VTQkONI7w5kG4QDuAxZzA+TMNId8P/7Gor7ocZjTd
csjlWg7dtOK0GADwUugGFJL6pVhQpG8H+JZOQdnHDh/cc0nyNTUt04e0eABnMQI2GxAPgKKgzLp4
46+aOf0Oj/cMdqe0Wok7hhNex2M5dalKD/ZlZySZtqXTRzkI8mQQEbPOYVXc1XijXN9KhpWi62VT
BbGaMUeFfZi+W4Icp2INrGMYKx0DGfYF6G4NWl7gWTwB5BKC+Dkmz5yvYeIMoV+HQOIKVCBbnTVY
5SJvo9ZO4egcOu4R0hXzSggwzIRe2w2qKh3pmJZn6f3uqgLusMByA0rau8le2Ddt4G2vT8Tfav07
eVq9qktzaLK4UDE8V4niByvlxSGd5uUVdJxdyqV7HiHCFVW+lI+uS7OHBFYsh5IE8zGBEOFRKDKs
/BTTmrjM6JvooQaHT1mRtGfJ8jOgNWd8fiVyG4ZTF/F2iJqsYb5cOWzvazqTb4PN5mium6+oU23d
oSyicrE/dvPTwZ6oPvh5gDUSC7rEk1XVG6tPblNLPl6fMlNntDA4Z52bgMLgxD2KDlGXN3LDZP+r
87L+UIzBQwWWAf90/Vum3aSFOArXCqDFCxJ3cCqi5Y4nv1kOi9HW31z/gGkzaaGNwwfbhuKdHUsA
28OxfcnG6ezUg/fB9rVbToA0NguGeolZXR3aClyz8cWako9NtY6idGavayeRQGJGkpPlXOhiYw3n
h7QY99fHx7ApdPwkT5M8b3mrYj9QdzQXxwqGJ9ebNsytLubd9M4weCJw4lJ4ZzEJKIjIk8y+Ju7K
6Jg+cPn7mw2dBT3SjF7fnWfaHutE+BFJ21M6Zd+GEnpC13thuMbqCMosJClq2dDnTxhwgM4Xxxoj
YoFwkP1UwZpJm2kWLn9/0xNPAEdZNFileW6/LGR4xtN95VYTool34q+u4c3cvszwhrYhDS6/8Np6
ojbqrjhT7rALNpl0zm0P5pytirXalcHUD5Jy/+9NArm/0HZTEltLc1oEdFM4rA2GZuvTZw5QTC1s
VHrJ3m5G5BD4VqW/r8+VaRi1zT6V0Ge1CxfD2JMH1UOpI3G315v+O17vjaO20RNI2cgA1FjIpUh+
CMjYx3VXzPmub+bypoADchmpMoTnBXgvRbsp3Lx9dma1nJwZsOqIqTrEw4Q6zt71qEo3S1CjxN3M
za+pGXv4eQcZWLI5HOkfoCDUQztZjGl+kLCD3lR9sXysfqlDM3kPS1uQzezYqSsQxXoeLcUQDUW+
hpw0RFwdmVnZgNTNE44Pu67mc6/gkwTCRX2TWVb2cH0yDBtfB2fC8tIqO4Z5zjA2QXtHLsBs+qjy
lT3zdzDemey/gIo3+3GcEU3mic3xVENUyZLc3fM86B+QvefHtnLqrV0lwwtoPRBGU0LmGxCl2r0H
FtJxzr1wO7ClfHLgiL217R6Vf7dQeDCGE95EeXX05apluWkoLrPw5peS0JPNKOBVMvLwDkvqCeI3
53QJY0XW9FYMu0pHedpANpS+nwMKm3bHymPZpkLYXTkkTI27///9gYUcXDBLGjewEERO685y+cod
19S0FobCcK5K2H6rc5nNzXcy+vKOscZfQ+6YRl4LNjlHVUMsc3kuAKkWRX1wHecMUbSjCseVm5jh
7PlbcHk7uXNeBg7pJkhS3JZs75LyUPVw+gojmk0r55thu+qgyE45SqDE2Z/nlLYwvKTdA0TYyK4c
vTXHNsNE6NDIjjYNfCmy/kxIMhxBnyDR2DXhShLO1AFtB7iZDf96yx/PYX+ooTTmDunOBW/seqgx
tX7p05spmLMiUy7xxHkMlhQE8yXptnwQ5I5DlWQls2SYZh0b2QqXFiDC97iXMrGHB9by4gGzNMCR
PgSvAqT3LGrYMMqVPr3/PabjC2qZFrUtgDmre1gaMfK9zsNmI1T4PXG6Bz8df10fO/dyNv4bRpmO
MFA9cbPFt0hcTcET2FJNlOey2HhuMkW+l8xbwDTTrZs3dykyX5HPvINwlgMOqCYqBm9LrNk+LDxT
e5yg3QaG5nsJRsnQwt5O0hHMZlIN+6IV1jFEeRjSM+mwBYoBZl8DQVbZa+ZNJ3L3iwWi7c4bVi2P
3h/BQHcg8FgdWNOSJzH18g2Ak84WfIRbe2GvqPGQTVkFn68PoekupUt310i+hK7qxnM7qxkYVlhU
WrV64XXzlA4+2flUfZNT+FiWLvSwyG2CK0cEp7wf179vWv76rQckp8rPAmi/yHzbQ+CioN1umtcK
h+9HBqbDUCtSzS3hbn9O0uLJ5e133q9KJJravjxv3+xczw+pSxxEnTagB3eRt3CWX7vjvB/74Qnz
/7Ynv7WZVRWQzserr+qehxAFzwUkZr/fXh/496/tTEegdmQObW9BWO7Amd+pXL2UtnvfZnKfQd2H
h+k5rcuH0qpWkramHmlR1MuagEMPvj8vAZAuo6PYpwDaCrCvtb45kOzYXe/W++uJ6YjUEUq9yrGs
7jwU24nkmxy60aRes7AzTbl2majb0eKDn0IzPvjKwfJWa5VbU8PaVaIhEwSoGccJ1rjfZLa8NFIe
ro/I+6EEgIX/LyW5VAkU99vL8ZXvYRh4N8jw3skmEkE6J98mw7RyHTLNsLaVIZLI2UIkVlR7OSCr
rZ/+5t6TaoqPfUBHRlqdFchBZsOZLAppIzyBkocUUuND+3x9qIhhGnRUJBFFOrsXZ1zrOO6XTXKw
d9mm3LnQKdhOt+oMgenNzXQj7/q74lg9ki/iPt0XK6emAebCdNzkmGZ97YaXr0OkqIig7COmnTXv
6r0fRJ6M2O/r3TTsEV1v21oC3wt8fIeGd82AaQJ2Z3u9adMAaru8T5mvaGddLnvFtqbWLu/FB5u+
fPJNuLU85jZjjl+tLPslyceoZu1KbDIUZpgugQz5qqEkfpGcFgfuo1MOcntUwKe9jqBKWZ5L8IZu
az77J6ittBtwUNWeIBh8nZIxGXfAK4xfuD2oz4CpkJXuGrZtoO2mqZJOYKVyjOtRLFFPwi3cZe8a
V7x0NSrweeklKwHC8BhlOgZRNEMCgFqbnHLaASsEtY8nd5YEEngeRD0SuLA+pm5Dv1Ze8Qepnn2n
/M2wqAeXzPnRSSBWigEYv4wzqT5Bv9uOEAjsbAP0eRIlvpN8vr62DCeWjphyGj5CvYf3cdCr6a6v
8uyhnTK6gYFwdlOyMT25VHSwxGvm/CGhdA1NZZgJHU01DdCg6RZ7iPsygMxTHezCZoEQSYFSgguL
umD4UEGb6erRGE3FWIIPFVCHEwq61/SOcRL5DZyA18jHht78g9YsMuZC96eNJ1YDwFDD0nmB6xqd
q93sejYc3rKVRJDpS5dz4s2GbZKwzNRcd/HoUHvHg/JbVnZPfdg/tUCyb7ny+pXIacidMV1A2RnD
rIaXQ3pOEg92ralqumw3efnyp24IOE2Ln7e/FQXfeeemUjyUA3V+LHPG7sFAaXBa+VMGXqadj4CJ
TFCjAVl6uZdpOZ7UmI9ppFK4pAdBQ38NPlO/AhixVdtc4EQFZ8RdITUbgqcOp5PS9gcqnTYOuKjv
umLx9m1urWkAm44XHUQ3wI0aZnKsifsl51D6CdQAEkgPzIQVJBDt6qhrPeRihFaWVCHbd27P4XjU
VO2f6xvYcEHQcbCd5VULuO9DrIrEfq5L7m4Fa627ADShYzlAU+H6dwznG9NuaTyXTjbiORsTz7I+
+aNsNniZ0Qi1OWslFhmmSgfCulnqD5DUbmPgH7MfXingSsEBBLreAVPr2pVthv06lgIovVDd8vc9
qcI7N23oSpgxTYN2spTtUoQiSRpIosjs0CD78Ay9K2h1kFlEpTuP3z7UCx1SWbbA8uHK1sRuarWg
L0GerUvJw8cavwzdm+DCPED2irFPzwHcx8tEbJn1er1lhxqG39fWTyozMuUe2j5/t6KvXuRFZfSb
bYPNtPGi29vtdx7tm+j26/m8vd3jP/en0/60v91ub28/3T+BHhSdnqJfh8Pr4en19DpGr/3u5uFw
OkWH06dTdHq9CaLN7lBEu7s43u12n49H/Ne3+HlzjA938QbtbLfn4wb/ZreJN8fz7Xa//7p9vPyz
zWb7dbs9br8es2iNQWEMDNrjg0Ff150nxB0Ufvvv3AvpYyInINsC0M6GpfLvHS6DncUKiNflZbNp
bbf5dH20TWOtLXV3SZOMNzYDVZAd/LTbiIWvLBHTrU4X1V4m5WVd7rPTkoaQ47SivrCO9vhT+GBZ
qOZIraeJjw8Nnon4OGH8s+35O8dfc3gyxCEdAupWio7TAlMNe7HpabYW56t0LKgqZon49aHh0/Gf
Nt5bcFVn7GR38MIhL55YC6J/wfXv5NZ0/Kdl87QhLW1jGCBKyLiJ7yJEthJSru4Cp8jccV6HmWbp
0aKi3opR2p8GuhSf6oT7f2bGxgOrathn8hwoQxROk3wDAUNnO3tqxyHigtvidJxm6j7KOhc3jW21
P9pRwdNnUbXiF5WxjESUwRdhQweCLoY5j6awmw4KnmCbmkHWsOAdRD+yeeL3fg/2qacgNaTGDLwE
LKjkUJdW+BrWKtkUOZ1wxFeOoNBc66GxCrt7AX1JVNyCsAoPi0vDBSZwQ1JtFKE+nKAm+IxuGJ1Q
0AdWcgdoNf5F7pPhniQdyjaLq3Z+mfp3qHaOn1Bec7dw9EvwoirbjVt7xdd2nKp7v/PHDZ2DbNd1
qpui0bLTz2WSI0Ph9u52nuGwkXd9e+NbbA2yaNhXuh4w7JoKp3PsFqquKMZFoV3QHZyzRLByxhra
18XQOZ8zksn8ohPX8ockT8WGV81afcxwRHmXHfUmuvuQTssmTCBQwU9z8KSU2gRWTPM16zxD1pPp
EF4Plll5MErvNIfN3TBZB5YWp64OgYEI4S9Vbay63Za1+5C2UNklAtysMllJY5iGTj9eAISA3BOS
bMjMREl736Uv14OB4cLtaXF8sZ2JlkS2sZBWd8jdcDnCTqW5Z6wnd2NjF3GfeOHu+sdMU6QF7tJF
aRQmLGUs4RtyXuq8vxUTDc/UhsFH1Iztx9BqTE9QZ63rel02wktb2q81Cta944kIzIaVlfx+R3z9
7c9mKGzmSOaC2efv6tJ1t34BN86W3fl9s+aD+/5HmKfduSAfymY8HNhJAlE6/lQdi7rhrv55fS4M
vCymA5RnLsa69xsRe+Fg0ygBrGc6Ok1W0kjlOIE2bd9D0HT23d6JILDuuVHOUxhtkn6gh4qLVbiS
YQ3qIvdpP41u1flFnI9BvQfrnf+ch9F1Nq4/t7tUjRBUcvrpcL3jhhNWl733VCD7kCFO2FUQ+728
sTP30WLeyoPMoG8AFbb/x6FxEbaqZM8u6tILDgQiJ+Aqsrn9gjvTfOOlnJxcn/RPTjm3sPWboaaZ
lnQ5Qb+6F6CWJNO2rGZrS2vLfZkpqEVpVaYrP8+wqP7BQV9O2qyiMg6Thh1Vkjhxlo3qVkK6lESq
C5MVuIJpUi+R7E04TuciLVzfK+IZQrM1wKh4RFqzgFC4z8TWyXBNlBOkoK9PqiE+6ijp2R5Ljxd+
G1eLAEjTqbvDwGq2En3fXzJULxkutkIfJlrgsptmUdnln5N5+rUUxetHfj3VwwlfnIJCIb5AOCEH
ErAHnyYracr3B4bqKUEnSAtryOY0LudA3OIOow5h0q5J/xgGRs8CtgH8AqhXp7GdpXuqPuE2s79w
1D40LHpuq+2ZGPOpgniw+G5DiTmxuw+2fFm0bxYntSCL789ouRUwHuDwVVhNJLy/waju/CVzP626
sEljhgJsyPoNXOH3bJEP1ZpknmnQL39/8+PTseYqn8s0DiAo4pHP46AiS4iVoXl/31I94UIc1sl0
GHNIniJNtWkmW0xR6uXkZuK9eOoXheEKMntcyfgZFqieeKkS8KKcZMzihc3jrUpHAG2Fs3aGmsaK
/H+sZCdrv8+DFNInDoohPn+An3S5YXW4EhpMP1+70hBRBQVvXB5XKb+hTXVA+mIFSWqaCe38nx0O
lEHf8HgC6MWr6B7pBRDSvG3HnB0ZVuK0oQN6hpwxvGGRzOUQ3lDkuVkKr48oV/YKEMawHfREeMB9
q/CI4sABOH985RyKRLQRh0koFlX7MTAP1bOgSnQzydjCYfcM2ez2S8D+XA9B79cPqJ7/TJ28LqF+
zeNyAuNN2N+CDp6geX322gKuFeq1xP2Mi8frXzPMuJ79ah1mN9CmR7DO3RfIGHRw40iBUZxu2wDZ
bxWqNeVS07RcVsObGGK54ByOIwaMzV+yTsTM/USmBKrTa2+9AA39mwmg/+TDbDIObk445GOH30wO
N0DURd7oeZGbVSQq5v5ohWytDGrY5r62zXOWCyf3YX9R5cOt11cTSDz+7dQAtX99Zkwf0LZ55iCX
6kx2hmvTni8L8DxPy7hWijA1rm30QYUXE+PWOs3Vt6UdQI9+CPna0Bj29z8JpV5IQQb8csHtu0EM
p2LoVpLChjnWE0lygaXJNDXWyckBCnBDN4upgN06ZUCELFnv3bKs5o/QflijexuWrZ5fqjzhj3XA
rRO4LXzb9NDfDBggLiSf523bwVj3Q9OtZyrAIV96Pw9TZCqyJXJmwu+q2Vf7uhTVyidM83JZDG92
IBBo0AfzwwxuJxPMHIo+3aBu/LGoq6cqRioEs1jNkf5oPi1FNW7TLjj2F1Wl3q1WopWpB1pOAmxp
1uf5kkH3sYq60dt4q5AA08rS9rOqwmTOqM9jmFtuVYXwW04bWNHsA7ncisD+DDueD70cqKft7DYM
E5q4OMDdzNuIofrtZ8vK4WEaIG1f5+3k1MlAeZwJ66EN5dZH8ef6AjVsBP3xDqD5MMJvl8fQATz5
2etc+fs0WCJ/WROGMZxF+qN8cGFdLgluH64LxxRx7zgE1NxnTn5CO2B7vReGAdKf4jDlLStpY+wb
D4rZ8kf+0QWkP8KDOel4niQISMS/KVpVRWSYv9kd+0ED/qB86yy88ul6Lwzh+58ndQC8eCgQYWmy
W5SHytI9TJZXludffso7B+nfgtObOFEHNB+Vmt14Kha72NgJDaLas7tzlTnW77z2Bzjh8PkmWSBO
0dulh6y4O12wpsv3LpATaOeOOBcBHNKmLrDv+lI524E7X5BdH/ZZDcUi0Xb1ntiNdQc/VrG7Piqm
FapFBw6fZc9jfnLCLNvnWcnqMfSz9HUaoFpeNKO7EuoMNzQ9ab2EwNEPtMBTzim+8TIoNiNxH+2l
fbBJ/kOU6qFG4vYSYD+UQaG6od1U4EZbX6zlPB/5E4Z1+z237niRrWwK03LSogblIgtsjyUn5ubf
y8L93TXzeRq75+vzYmheJyEX3bgswLkkMGOcjz4fpo3KqpgF1cv19g2hW6cii8nhvgPow4nl1cFb
YCuW2f1P5tCY1xJ+UHI8qGRtrAwBRGcll7JOoUY5WSdu2ShuhtYzfLvW0g+mkbqs7Dc7jwqo2vXO
kpwUeZnnNCoc5KjtlaBh+uWXj75pPMyVCBugTk+qam1kAfsxv3cXh++vz4Lpt18++6b5ljgFZKdU
FhN/65bz3pHOJvf9lTejYW+72t7uadqh6oSTXzanEYj3rqwhpI9HKrbh9d9vyE4DFP3/DjgDbf3U
QQcKkdd7OjfkKc2z5q5ZkFJxRQqF0xJw3cJmHHAyyZ+hCbOg7ibXHHJMI6jdC3wl03DpauvUVQTi
cRcoIRB0YcG2TuMsx+vdNH1E2+t1Qe1uJJA2DT3Mjyh2ZZFvqm5ZGUXDItOZumwQRd/UJDlJ+BX6
BYQUifXRN/c/JN2RwGVtsIB/XE5wpoDf0ppWtulnX64kbxav6l0pncvR0ftwKErCBAmn2l+zZP5L
yHvnRP3H2cRieM5J4cYNHbqHpBLusepae9+OrnUPL6T8rp6ptelhirUNA+R5m8x/RZHEy7aINsFm
JhAOsMuanAKWs7OAb1+BlZH5KweMYVHo1DYrqKZSkSo5VemTV3wizo2ztnFNTWsbt6CjKqktkxOB
u1m+8S2wtlKvAHM4Zzz8cX1RG6bvb/30zfQ14VSVLEVSeKIT8Nahyn4FKnM+X2/dEHv+Bow3rfcd
rE8rSNqflhJulY1V3stiBN4mGV5DOM5d/4ihCzq/GuSwrEgJVqBP+I1Ip53kcmVPGqbgL4z87e+X
tG8Q2xIwcO8qT+7sZsFSW2OGGUZHJ1YHlrQSNuH0nedgwwq1pXMIOWe1K4eX60Nj+v1aYO5tG5ef
7vL763qf1DzfogT+yRJtGl3/gOECQbTAm9tIEEELiscFk6Lb2r6TP1pBm0Nm02q+pssAHAdsdoYX
xd21OoZh2P6inN5OShDATMWnFmSmrbNs+WM1tQfozf4ktvN6vVuGcdPFTUhOiG8DanwqGwv+GPZv
i9iPSw8JnevtG5asLmkSyDKdWcZkbHVtsJWVc7Kzak3S0nDJ1vmY4VAOdVZ5VVwmDJRPJJS+++UQ
7jp4HW45oYC0NLCvKCobuhxZXq0tZ9Na0M7HkidzIShe0OXwH3Vftlw3jm35KxX5zrwEQQJgx816
4HBmzZJl+4UhyTJnAiTB8et7HWV2l03r6HQ7+qUjKjLKlswJwMbG3ms49OWKWQBD5ah/v0BH3W+L
cxvOibFZ0s9ljcLIGKNIzevBmxMaODVk1Mm5EtwJUJm9ZJ+P0LtX3UiPZ5QGpjFjtxXQP5A4lPAi
gB9ZHEwW9HUjGPzc0iYmyNqcLnBJ4wb2kNcHWTJxJTRy6Y/nyqnpvthg8xzooQ4iBzvW9e3apq54
0Pacca9yJnRHxhzGPx/f6UQVYclZT+AW15UmSpscLrV5/pqCo81oikrwIRN18PFNTg3f8e9/WL2A
Jhgi7yTSHJkFjag8tPg9WX3++OqnFtbxI/5w9RoeaJZOonJHgca40FHiBI3TFquPr35qZS2ePZWA
FaWGVe3sRFXS4zmRtwYDvYbOxlG1v3kZ5qoOrMhSj1Y7xWfawifGxTy+7A8vpRtAPrKiZTtuQykQ
lsN6DaZMcwvfabZmakBhCSi335tuSyox6eFMVjPCdsiZdjXUCPKu9sw6PyTsTB59aowWm1KmIgPu
ttm0b4y5uuiGdPBSPSdnGnEnlssSTQQJTivnMJLf5+Xa5NN6iF5BV/Od6JzY86nHX4Q5yHbkksF7
eF82atVFfDVE7O7j+fX+pemSzNqi9t5UBZTB2sG8AdX9OgNR6cyW8/53QZT4eRKheD0K2yV47OEh
Rcw3+XroUMY+p5zy/rqmS0IrgaPxKAte7UewPgCMjLjh98a33/swi2UtaA6b1cbguyalN7CsvWKi
O7OmT33zxZrGBx5yq7Ss3WiUmefWbg2VIX5mMZ1AXtMlW1Wp3IW0BvjrY9ENF3mRKj9OrK+xQr4E
1KFo98DgdocuMXKvgHXyGoqd53RaTo04/XnEczmZsB6GXPY4sdFzqPvFzZKQzeNKmPqc5O6pmywW
MyC8ke40LNaoUz7DQfmxhUOxCzUlqvXj7w3+IsdkxGrS+WgSCZ2JzotJvnay4TdX3GIxu3kz9ANT
9R7htVmPczIEouC/Z/NEl3xWJvTooDts7rqcX5qJAMrY2Jk9X3/8YU4suSWZFUTWxildne7L2PbB
nAPCOT9kWf9bcZou2aqDA+MfsyDjzpXGF1ljX1PJ94+f/P2NlC4JqrnD4ISUOAN65wnzOYu/z2B4
ecVU34rYGcHmgdRuORiBkRhnWnjHOPdrIYEu3T2iah4FojYsJAjzGbiDur2Ot3PH/Xlei+IcPf2t
Z/7efY5x5ofNejp6vU5gE+LYwBsWRhLe4X3k5r6K5uEKVXXwTCSa6m1PNeTk3BpHF5xf4lGVm5mM
4lAM3Xg/F1Xn8Z6W+57NHAMrik0fVeOTms0ZOG+DbNuuZ9AjNsc8JPDQ27lpnpYeLZv4U8ydxAdG
3dyMRzNFzDq4kNrMCDUlLIAjON/aVaI3aZQ6a8VhGulUL7B0GldOIeJrqgvzhfTFLXiWyvCJPbsr
agzqc5d06QZAduWbtTtJb24MZwpIk4HsR6p2w2ybruRQzGslTOgydmQ6UPhkB7Gy2iArjWalkrK7
iUc9X1ddYzOwhogRUj3oC8NU9CJCyyT8eI6dWB1sETaspBGK83TY1e1rU3zm5hXoBWfi+qlrL8JG
FHUiZvZQ7eFNAjBXm6ZI+KDgBR/nvk7PzNj3b0LeNFF+mEnZXNiA1NX9PoG1JMrOfZL4cX7/8dd5
f9sjy2qj2yWiyB3d71OoztLqMi/PXPj9DYEsK43g76oyqWWBllcBf55Gx/F120TmdzmT5AYQxOJM
9Dv1Bsds+YfPk0IOyFYaGjTKvM5lHJQJPTO6p658fLUfrgxvgHbUvdZ7YW4qqr0chbePv/rx2X4N
DmRZqgKTYrIHF6ofcX5nK3NrqLu4B2Ivh8BXdK4mc2LeLItWTs8yZ4wgZ6Q1jMfeJIcarz+rlf1+
ICVLbT7tzFxKE4orSed6lnVBsnsDjoyi7KCWkXkyO3fQP/WxFgt4INRGCGvhPacBp4q2dWwH4K76
MyJPZl9/PCKn3maxkrWKrUhYkBMxRUy2pZrSzdBDk9k0ermrC6ofa1MKv0zcJPytOy7rF1nfg0FU
QglkaLJDQ8Q9vN8OsYMaSR5DQZERIMqYDD6+2YmpvCxmSHvqXZUihhi18gaLebn9W4dS8law/2GR
yKSZaGRg+TmV2V2YpGv8SMseCNqo8fvEzFfCHoyvH7/GiVFaViZAxE37jtd6j0ZD7M9gVnlwoUl3
gg8F/C/g2ew6OvtMxurc5DsRxshxcf3wekDklBFs7dE7gCDCpVVM5XWs2nkFfxLLqyF68XuzYVms
M+qmhkdF0u+ZCOBCOIQztvcwvcrrMzc4MQOW0mngtQ2qB0dsj7ntdeTok/rt40E5sT6XVrKgjZYD
trseDN1yC2uobZrWm9SqEwiYkzqoo+7MjY7f/J2ouax/xLbIDCuqIGcCcTNHXwOuEFjO+uO3OFHv
I8uCR2OWGE7pdPsY4ti+a5NxQ9GuPOTAgW+z2ag8R2O44fkA3bDRZdd1noD4Qq0iqFsyhLIX+oFT
ea58e6KbSpbSYBwOupUdudCLFc3kQbt33dVjWMQYP/TLvyijvjfKckWEE7rIw7CsoSTx8cc49aUX
IdeyrMlOKRY11BJ8k16r8UFUZ6qLpybiItLCXGYEFgMzvZXPIn2i6Zn+9vvPDJb5zyvVGqohs2nU
7SkkVJh8QJfZJ0N05ou8/9TmsmzSRgmAqZR3+77JQtMYNw0/JwBzgnxkLksmFlNTa0H7eT9LnHlg
GIVyKzDMe1pDwsx0erWaU9WGrrSmJ50bNjYH5JthB1HX7WRng2+lpeuZrurCXJfWOgUb6/njifB+
+EMS/vNHJVCKqOLpqClVohTMzY1T5D4pNrZJfms6QFP05zu0lmnOzQghITB1miFg+ZkBO4HBMpeH
bhu2bm6mceHOb0O1zW/jfX9PgiooVsmq91gwrOTW3bX39kHsm3Xlq+Djb3ZCpMRcnsdLqymicXSR
GR3olVjrrbNSq+GiSDxAji7Uvl2V2/h6OGT7KrT2AJOG7r08c1j4O3P/NUqay+N6LthcJH1S7OME
oDJ/jFIvq53uYeRZDHYeQaaRMFFdW2MdtZDPhMauR0enupj6lnwxYgNuJKwHVUH0lX2oTDc1QwOJ
JMjSaXkkMDM7v+wNqwS4TZWpx0CM9oYaBCmviirX6/mc+nCdVB6wLPRmLMo+KOxkDgyzi+Dg0Zth
HEkTwdVGu6t2xqu4tPpPUrnWd5dE8YUCHfOzO9cycNA+WbEhbQIwIbnnuHF/acBxZpXFPYVNJuH3
po57mKegO1GObbUvdFl5ozMWKyi1j2E6D3IDoZ3xQfYAr2VNb4dpV/YvTmeJ2JtA/r7IJsVWvMmn
CyVLKxR2E780Mm1BfxvQn0PrB1T7vFbVpSJS35U0M0wvd6jxFBkNP1h1D6CaU6IdpIXVQp25S75x
13S9hNbGA5UxxFcY2jTG4MR+p6Jnp+TkkSYWfBKiZL5G90DgJD+jiUV57Y2kz9BVKqbBjwxS7rSt
+2CWSh8Me44UVAsKYy3Mvr2dzCkKVW7rq5INw2MMP4xkPSU9/YwkD4Rj08KcNvJy39QJZDMkmb2x
n6rHpmqilZSpvhR2wfa8yGcfMdndFmNMfbjZqxic1cQMp7zjFEyrdPKtgsNieGK0C6bKKpkHY0/8
mobtZwitLnoQBiV3SkFxyEN5yN3Rtn6MB4QPxCUYXe+dOhOgkwzGsPp4lZ0KyIvDWWJCEhmdU3c3
Zg9j0YRZEp/JlE5tJMe//yHlA8QSdROjdmGaCssZW7ahzDmYvL/X9zCXteBWm+lYwax5P6VDdVGU
zudct+kZpMIJoIy5tMbO8ridLI1jBTSr7ECiIvQ0pzoKoxqs4agErCyO0GKeyJAE0qz4CmdyCCkV
AGLJ0jauUeppgqzCRmS2kCTWjrauxrg8B546taEs6sR119eydbN+P4C6glw0W1eZEBAE1XWQROf8
j05MjmVd0TZiCDA0kJATLsTN0suofPh41p2YG8vqoROPEiJGEjCkDIugmPPnNsWUT1t+Zjs8kYaa
4vhKP8w+CT3FaGgburPhY7MXVM4bhvNMMBswoqqqbi9JlsDyptKbyskCMYA8ZZLyShfdCHFSWsIZ
5ffSQHMp7wugQxGRSWJvnrdp9alQqRezM+fGExNhSc8tkQROTVJm+1FdUVftXTFuh4KsUVILz4zV
MYV4bydcJC+JwcdUHmfBgPV1P0xpelBRSbYqUsZGAMkZe5Hm9our2/kBu0eJgyPJVoVTmB44XBz/
adobiSJQgBiZBuXkuKtS5vWmIIRARmtIN24k+3Xq1HIXqbqGmnYscS4R8wYWv92Kc9u6qc1p8JC6
dyuDKzPo+iZ+dB1j2tXNVK/zvqguBOByl4XF6CZVVuJzkVWhookRKgcNZTkLd5+RXgS8ScilBSnM
0O2jwmcj/l9vZNYGBbDmJoHXdzi3sJl1J/cctfT9I7e5pMY2sKC3jA5pVB/kVViogF/g1K2r4OxB
58RiXWq6aZHVMjZQZktJC50ytlMtPzMF3uob70yBJTG2TjoQFl3Mssbqe+0NHXGqbQq2752AYkHj
gTdrV6s4tsnnksLGrKkbb9bpY9llG2rw+Dk1c4IsyWjnXeqIZkWmlK9h1059gq7OmXLg8YjyzlMu
GVLDbA29tke9p82kAlW0sK8ZyyxsLNve5KPVPZrSddHGTh4sXbRnTrynYtki884kDAXQqnWxLUdP
8B+8t3vzYXKdM0eHU8O6OI8VjVJSjyjbpfENF49Rdv/xsj513eNE/SFAFjlIkEmWZ/u2rVZlPIVO
nJ3ZPE/EJH6scPxwaZDSLOg7IGAwBr85oOzNWobQClyz+lxf6MRHXzKnIYzIdGdAob2aLsH48mzo
AlWdufq9b7PYXV2JZCuvjqXSqYOH3EbX3z6+8KkvswilU5SUnJtYo0R3O6qcF911IcQRA0SaM4CN
98tIJl9Mx66Gr3sXYydI4YRWXRgq983yymhGvynP4e1OvMaSNx2lOYCuBU1hJsLu2JS+Knvc5lF3
SbPfzO6W3GkAxVgytDTb4z5TmBczDe20d84EtFMvsJihI3FhvNNU9S517TgsW018oJ3tBym482nm
pD6zEk5M0yWFOjPa0YVZK3b+cg5FvCksGVrneA6nXuJ40x+WGRvsqo+BXtqTqKIeFcO9y6bHPHUD
a0Sw/XjGnnqDY/j44SZ9VCK4McxYq1npSnhMxX7k3nx88RMxaEmUliIDLZOYeq+5jjxbNa6HHZhu
Pr76qUdfrGKrBvJaCSi2u2wO4AMJebugs88kmKc+/mIlWwb4/KVACV1NKw47hCkYkrDMVh8/+qkP
s1jEiBNxjOM3hpaVAY6lMO7+vfFcUqJj5Is6sVCIb7NHM3mNINumzyEcToSeJSd66iCSP4854n5n
dsj1SBp2iYKECaqggatluomH/h+Zq/96Gf9H/Cqv/97X23//N/78ItXUpFD1Xvzx3/eyxP/++/hv
/vfv/Pwv/r1+lZdP5Wu7/KWf/g2u+899gyf99NMfwgqHvemme22m29cWfulv18cTHn/z//SH/3p9
u8r9pF7/+uNFdpU+Xi1OZfXHPz/afvvrD+vYHfmvH6//zw+PL/DXH3dpFT8p2bz+8m9en1r91x/E
tP80XRQ6BQNpWrjHFsXw+vdP6J+OSxyTubDbNd9ku+EMpBP8oz9tuIEI12VEEJi3H5sCrez+/hFh
jMKe8/hfZlmU/PG/nu2n0fnPaP0LuNZrmVa6/esPFMIQMf6TneGxOHWPN3cFZ8yxlxSJMkeaD8J/
tQYq5UW21wD5CrSAqhlCW0YIw5XCp0ZmHLo0K0J7ciuIDsUPllkeNSiTb3HDNkwW3ytYkXhjDec0
SPNDLZCtoISg/J4VB8ltYD8KEBcG04tl5VeiaQPYN8CKpvRbx/FFbCLz5kXpDdCwMIwC4sdwHR9T
N/UTw9kkZXXNBbucDJGC3ANvh9zs/RwgZFrFs88bWM8Jat9kBV9ZvAuOd2VZeQ3B3BAyzRe9Xflw
9PVrpwxdIJkNwiC+0qoVK+Rd5c6FFx2NUXLqRZ26Tka+MqAoxtviKxNIVUsIdHG8eBz1F2x61jUk
9TN5bcA3I6a3KMYG0Oy9PuJOTFb6MnE2o30r4xZGeEl0b+a0WteghHpGbxfbBjLsrgtksDKq6yrt
MiCBoO/pmNJeZYl01233LM3nHK9ikOJg5n2QULhWlT4rmY/7wZnmgnAD8p/2xsFjxIV5Wc/NmtnK
O/621sW6kMD9xEityY6Q6W4upCe4W/hu1H4eJEyZk3S+y4Gvdmp9kQDsaxxdLEt80NmMQpFZnjZE
69nGo4nBwBM5A/nkAFqUmrdFd1vBRgsDmojhU01uIhOiS7ixC7gNa5y95ajbQsuAz9/qpP9aJCW2
w8jyaONs0GfysSBW2m0/H90gh6m5A+TYBx4nHHmBlo/jA8J0OWmz8Jg2QngjbsokgQNq1l/UXfU1
z+DGJ1GnzcB6kphr05Eb1bsrBwpeeR0DoYMx4OOnWuRh12bPfHLvE21+eps3hY2r4Xe4TLxJgv2Q
OjcVRIo7gjPsmBbdBuDdtdPgKfG2WWV+0o17X8hxnUcyrC26LlK2rlsjnKz+ouLDXshHK1VHJatd
P4Y9VkAv+LZMk7VRR/u2nk0Pmc06m+DdIwu4sc3h4EovEtVdn8UeSqzh0KiLhBWh6NJvdhW73tF5
YEAnU1lslXe3dOpQK032VdZaftOIbWbXq2hK7X3KuAzkhB1pGtw56PIa0ynjX8vEnm5tdDW2zC0P
ZVfzO0C3+aHCz9wmRqN8knxfQn4tmM3UCQrZJau2r5JVk3ALB21ZBSAD0qDt6mhVs+SLivFrihTM
e/thY+dOkEJHKrHzZA1vt2RVc9XCUsQcEwzFVPml6mD16r7qngJ0yu3rCgvHa8nYhhlULW511rTh
8YEmExQeyY6zoGSVP/TVd1ah4A1DF7Y3XKxdKsoq4GSo/MxxKh9yDKghaV2t7dJNtyiOyw2LZLJK
qGWs08oAqlvz0jPGKBBVLzc0S51rnIb5XSqqOoROcCBGd6VqO8jFvDaV8osmXZm5/MrQmSxp7s9V
9FkVcQjltl0xuiEvCz9Gx8iw5jNb//sR2BIOgRKt6yCk/5zTGUfF4tge5DoysObFbe9aXsKeoUjg
C3fEZ8hviwlSP8b8yTjr0AQDiHc2ADgqujD7sWzTWSq+0ZL1vOhyuSauvS5dtVPRgOaDEqskwTyV
EaRm12lLw2N0HVu+SmYCk79Zt76hJPWmERLZJuX+qDvLj838e553WYBmwX3fhSg533N2lDab+WUK
tcbjVTJIFpvlvRFBZi4ebtiYfj76VoHOXgFNWITzVIR9Iz2zglSAqao7bsoVOna7Y1jWhdjqtPcg
6hfYNts62JeMnj2VRXvgPSR3sXiPC2eG7mFF4r3qoavfT6HpJkGask1b977okpeBP4j+KHvuiUJu
89jxs/EWc8zrWQWkW/ccU3tNINcgsb2yjPkFwzKEOgRHqzwlxLOZs+7a8ZMa5J0r8u9OZl9a1LmM
Rwa9c35wo37nNpACdufeDOqUwVLCEN5ghrOLQyycJTNrfEDY2vYwMstRoUmi74qJ7YhwbaRlGDuI
xUnlDcXzVKq74ws52Fi5vWtGMXptWR50W32Bs+4Guqhydi6tttkpeuY48HNO/XeGAEqEyRjBysBM
+Xl+tqjlg3E6yXXWNaPXI2q7iWh8yYAjkuT5h+TpnwTlx4TkLd9Y5iNQSYVDAXprzi9SoxCC7rt4
FnLNJL/sUohLQFDJT4bkpjVjrEHVreuarQx4MlRj7Nf2aozOvfHbK/36EEJQVDJh4r6stLttbFfQ
C5MgEZReXaUbOjWgiUTIKtb4AcKQfBvQ43ZWj5/6ArrSGQ0LA743mg3PamAr5WCzMKwAJEhspJmX
cniV4+9gHr0e0PiGsKJHJsQrZmwTw7yMxHydQPf0mCDUGhYafJBPFv3cjxFwGxQMWRFYPfSkUnof
wTsW9CUyXthabrLkm20/o6N5bTrDmhdWkBnnRDrf8JjLT+I6FgyYHI4M9M2//IeTZwWoXNKDcLnu
DOJJYm5pbPoj67CzzX6PVtVM41Vc7NvksSUNaPKlb6ENSHESG7FbpvuRRUjG0MfM7A2vy0NLEtg1
F9Vaxgh0wzdtDLf0GjDKvT2al2rubyf0CD+eXW+E6l/f4pg7O8SFX/qizDa4iE92h1jbjRUayPKA
w9DasssvRsLCtuiBiOyfySD2hXM/ONOlySC53iCH1dZTdRTPRpAo1jJBbbrld1ajL8ceOSfpt1bN
L465ZwXl+RZWHh8/+KLU+/cidBkFAASRmvC3xtgPn58qI60GZ5Rr2dHnyUj2jsH9TMzgBg6xJ+ER
7k2InHqyN4lrBmTQV3WtQjhWwFi1IsdW2FtwU23nCSQZZzaxNy2NXz4sDhDYSRg3zWULiRY1ZU3c
SgjVSySPOiA2gjnsfr8mIxq2PD9QUiEG88vKtreZQdYxNhCC1BsO8Fs900t3oA+sNVequ4apn0fa
2y4vQ9vqkIbVN8Z8FJtOPpHSXudmEWIz28KJEc3bZp3wPqjQw5WS3tgotZAsCoY2f+lpsnGSb2dG
4rgd//KmnNpAumPHFktScMHmKKcl/EydjN4cszHL7DdWdOgLE+35IphQdOtT0GGwo6D0upnjc/5e
C0jNP5OB4+xBqUDesIRiOErhJEvwCGpkcNYVW0RTvxmfj1k2SZM9aYsQR5FvsCwJYPfpWaP87GTO
ClxlSNsXIYuL8MxX+fUYaZs4RnLGiUNNZ0lMQ62/6mEfha9iHmZe30bAsIIhsLKVvIb617e6w1Dn
+pLDre8sSvOdTQN3x2hQl+AhrKXyzlBbkTE1DmYfEk8OPkf74EBYv+QGCt32Dc6pwmo2M56F1fHe
GM6JGLxpgPw8KX5+APrzHllb8Qh3GmwYR9+juWx9W4B7gLMLRsW2jLdspmLWUTxilWftNu9b9EG+
lAzHr3nadM4YwKdixnrGklk3zcsx6se09I7zWuRQe1HtutaJP7X8MmrKUCJfEhmOugNUntz0H37k
/+syzkUK0Egrv+v/H+o4R7D+6TrO/VMGCkmrn34u/hz/0d+FHO78iamNigxKMsw22RHe/nchh/E/
KaUWt4UNHoNAuv7Hv/4p5NjkTxOGqsKFxC6DS+Vxqf5TyKHsTywWgkwHdR6EEhSG/i8KOW/Mg//M
QOYiGGBzdihSXkQFHCN+noG0TMgUI5tZV6WNHYHnk96CnFIc6kpR1Cykk8LVXsswG2A0ked68kQ9
8NAeIgALE2Y9yE6OYczhoeaOpdq2JqwhDkrnPch7Kh0/T52VPeJ3hituxPNmZrX5JUPp6zkeMuYR
OpXomxDt92D8wKfqbIyxyFv7/KeX5Ay7n40zkoWF/os6dWTBagWCw2RtDTzfkLRVD/i4wC+OHPLh
qwhy52GEpHIKWMR0vypUtJ9YBW8wHCleoEaAMlNn0ptOzMMaR0D+CXqX8R2AkdgWy2qgjZc4iVjZ
Ftp7KMZYm8Gi/Y3IXZxHO8dpSABeRmKvwLfqr4kY2XMUDVmQgfqIs8QYHZSYSw8eHPgggE1FZdI8
M/RANxBJpiscwMTTCBIvVJL1AKf7HqIhXsMcR4O3VA4ZND3hl+4YkOBhpKxeR0jEfdeyLfQW8gyk
WU9D3MigtbryBpkfEkpUdQ5qAL6MGDgwVRqHF6/MLaAPIDuq4RKs6hd3mNUdaL1AzgAinbzIvHI/
11lchbyYdCBa4sa+rWNHAfJlwx56jPKeBMp2+IMBua/PNswEsxW6PgqBzchaiEQCh+XPAN9BJT4r
y08oFEOlf7KO51U+5CHs3cWFkGO15S3wLz1Ovpu4I0lABdW+aiac0WWeXU8CB8+oi9Mjsi37DpE4
I6y6JLoUUdZQz45BH3U6WJ9bmhoBzg3jBXEjBVfm1FgNs9ls8ijPrwdZpEGOAsaqlj3NvGEYv2io
sJs4nfbltzEfi89zFJM9fPDsi76PYY+Z0fqTDQWPFXX6+EFHmRGodAb+fQL6EIC1zFxBUFzAxbJR
9TeXDc5VZDc6wITpgUCLARuZEzBzIGoOo8UMXiUG5dal6pAETYBKBqKz9CpVafukhRuorrl0zSaE
j9PsVyUQfBUd2y2D3MeNVha9qkg9BmUMMneh4m+IRAZkR2TuQ5orXiUV2jKVUdqrRFFjm1UF+SQE
SnSOpLD1TgmoCYVZfgVujt+0aPl+hz0ZhFtt+BHdKciqzX6bTp2fp7ZGGWfqDzPcEbtdJc3pC8/1
7JmzADYk1W5OPOroOaQ0KldlFSMSzNN2tq0XTfvoAIQcIIxO8wwWFEQeS2j3UKq4b/cJ/JeN6drB
QeWVCmxssDjVxJWh04+r2kEt1mnj+iru81DN+GRR3WXXg4CKBvTPnX09kpDEx3QuiXY6JreqtZWf
lvM3Ju1tNwIVKCHem7ltuUJ5yIewm+fmlsYhqu4fB4vsItd6aYrMCqgZvxrkrlbG5cwFlKxU5U19
AtRm+knq6b6BOn+EY5QRJ3egFd5aSb3JOsdzKURcs2HNuvSCstyLorH1kuwotK+xmPKKI64191XV
PBnZ8KnhY+1xLHbYRDoehMCgKH2EGgRO3j8n1L5PcuvrlEz6ghlMounrRn7qaHrdWtm3KYlTQA3H
8VJp45BPbNcbClkv2RyNfubmtaR2BjtpAwd6wtAVioN6bhufFe296VYhIpJPowqTED1mNOvEQcPB
DYXc5h42Rgfp2h4FVhRdWy+enY0JOZEmhXtGayep3ySahtFMXwrGMpRxkIZ0gLBvC6jKbipR3dt5
5KDK4KiNTrL6BaAd+AWWcb4aiRPk+XRFtPxsZIl4NVxqbFD23WXDgCNTaoemo+UdcfrQqor4EYDc
DHRQ16cWqCVFsuvL2bOzx0FqvWakCyUMZfwcAbPITX9WX50e7dOJxmADZq+VVd9mJVW+dhHeNQrD
w/GomUKrxikfuAPUr7hM0uQ+ozbAsnn1LYLOIhoRMAdRVnSheQcwAjH8rBtueel4oHWs4XXqE0B7
fQE17aK3AsBCv87SvBpH84KrxptEfxjgtnXRs6HH2VXdYHCDsREb4FDVyoS6TaiS9lbPY5ABv+K1
gFNaLAmloVtviOatYacXdeOEDrybnVTUPof5FOBSM8g2aTBk8saC8Sasyjmy8wiRjaWf45R9tpS6
sF2MVdrQx0yLMHWrmy4pr/KG3JAO2samyHYN06iLGe4BHW0Y/MIGE/khyBTxCNRcll5lUA/Dor4z
WoWyA64WMwZ7eHdL8mKAHAkAuQKnsna2ylD3zlUvWqD9lLoa+v6gjA6O6RXqEai1AWepYY8xTOPo
R4kLrq6Z7mfRGl7ttmvLdC4IVPAwXRns1rt9EanLahZ+lxmfHFodoIfoZYk9e0nZ3+TYLBiRRQDh
irBFSR7NILod0IT09Aykv7ICwqHcA5fLahw32gEsyKj8wuCNn46Q+HGaevSy2I02mjSHsXQuRoWC
jK1esb6SACoy1J/pyPcg7Vc+ADQ5tEdLaJbFRe1nE3y74ad+D0kElH3NdtJoI5jowQDPcz8LZuwq
Zt8WDvBzLpTJAAbD3eYMBQy3LGJM+gGzxyhdzG8T2yDHZI212GSz2WP8WeSPyCx2qVlN635MCMDG
ExjJTygFZcFk9xGA3gbzXXfifp1G+T4VxgWPJwMTJ/ckNGKrVY/+xZ2RIsa0vhrnJ7hA3kay/EQ0
zga0hAULL8ChniLxICS85kSx6gcgyNn/pO47tuTGsW2/iL0I0ACcksHwkd5IOeFKKSWCFo6g+/q3
o1+/rqq8pdK6wzeoYSkjGCR4zrbsiJ0+a9sohwp128U0AQ0wX3hwHvQLus9grw3xM1mvuuvQhgbK
OXVyuQkBoQIceEFA83O46GwdGw6sqf5KkQmE00/AkAQxa8rm/irFBGcyBfaNxeZunQuR9ovKFhND
aYU30kr2jAwvHL2puBHrd2dWnFqUbwerPjQBjMnQoZFCHKwBg404OFX4MfbsWS4tKs0iNW6sar9d
cfbk35RaV+vMDvNh9RBw4uAUzjBSPrqSHpQX73td3dlGPYpaPLe2OhVemC1M1Kno72bUK9705tH5
dt/O9WaGj6Qs5rQV/dOiEfhCZAKCLEh2gBWPDbrd8R7Tx5oHNJVF9IxP/DVBjehYyANFGl8zYfEC
hvtlFvOmqeRxaYafdaEuyaCPJux24BS/znX1oDwPX4vnBDTFriiHh0C2CKGCjSATqnqDKdmC2xnD
FE1px5ItJ+IUYNwJZ9WAOx+BR6h88/29FkWcmZVgtxebFXniZQfGXnZRNrP+bOcC1gGvWDOFGxWF
rwe0melc1xpBRg79bDjBYp2AP8Oon2rP3MFX8834MLYvYV/tSmXcBoQf5O7LHOTD/FianmZQLiv8
wXjLnTo1np+hKp6+lBGjae2qh3oEGlfxSe39osSnljQb7YRysWncj8i3Tf0KWGzYSQzKq48tAL0K
O6h6n+dIo0u9NVvnCHhdlxPrtzsuiy6rKdAaj5dB6ltC91VHVEYxbOfdIr4MRO1E2x69tr8PBUYy
RDbg3x6uDBayTMwsNvESoGdcgSX2MF6A9q30Ngowd8uq/NYUyHiNW5yUyItG57H2oUD1XyAmuC/W
9ULCCBpUphOQonBYLrr4Mato43XLvawmZGMZ5gG/rbf9QnGBZ5yJ9SbC2SSW/ksHT/xxCjCA4946
kWixLx1Gt31Z8kNRVX42GrP1FUdpq5SZW8VPuHbgb+/NS+O5O8XoSxjyPTTrWQFd8+xog+Q93JQx
jA1aTB1CHNnt3PJMStEcFm9A11XkX7wo5tugU290xmzrUz/JfLPg+GiB6NVt3KVQu7uslLCByMLc
Q/T5Ug9i7+Oghu4hi2KdVUOHQ5e96sJHlkk3BjuB5lRQgP7ezs0zAyGYBWrOmw43KlmGl7hdLiGd
Uh2v+5aNrzEo966L7lAnuK/0/DzNHC90byeH6GOJT2Vp6+1olxBOk/W0jvOpCvwf2nIEJYjqOpud
aDF8DSzGnGRFn1bAEKAWJUhQ1OM+sJF9V67ImcFnGBGFlzmzvPVaTelUr+/4rO98Kr+EFqx3BQSZ
yLBLaeAViHwbv/GuvQ8WcTYWiIqHI3NTx5Fq0jkqh4wgaiwrGZogPARPF7w8DCE5V74PclnvbDef
e+v3WajLpz5exE5F1YwO+yYVxuh0CpcLHDoqVQnJywAv9qZyIOVxuMK6bQNke5ijYfGGxNW6dbUT
YR43OHZ8E+Ogr5+CZgCW2dQgkYKfBFYa0iF6bEZoDV2ePD9ecs2QfSWrFxOYh7bRmOtx5DpU0DuQ
ViARhu3UzOPO1VI8tcDf+41to2DYxHEi91OC5zpthMPC2PEvCevsgQjX7Fo+wBQ20uTQR2N8rzF2
52ZmaA0pJJkP8Nv0COhj3ZZWVbmDajz4oYaIvnIpIPEmE1v3vSz3TIACGbBLoNBiJmgi8BEubsNG
Y4rRBr4o63tHESbF96iNgy9w+FVoVp/7vk2VKqo7bFSkzPpZY4tFIV6Ztf3CIDrgUYCS4w7r3AiJ
cJrMJPjRYNO49thBNIGpwfycYnfdJ8QUXPdzcgBBrvMJ0azI9NDGu53N2H7IqZAnNBJ5e4/wML8W
Nh2mYXV7vQ7eDXMxUOW5b2w6I8rvAShKsC3YjLFR6j7+UlGwgSh18Mq0I5MEJOLzbZ+A71wY1x8R
zvqz9GEhSb2EFs+x0eN3uhYL6twb9SWmMax37Qoaz2+X+UgACjeZYExmbEKnJ4X/4RFGXL6tEi/Y
O78UH1BnDUsGWqjxUgSQdHxf+R3oyDLRPNOdnH8OjfBuu6KlKWXFcZ4X+HGTvtstoV4MjjsTfyDU
f77DOOGSzEgR3pTeWmFxmW2EqqoKp1WM4Xi4VsYCnhz2A03CF/RkkHcZ4OLPVfcDDQdXdcA65NQ2
Zkj1XN4MQXBoRfPCK1+leqj83WwtwlI0lzQPpJAXL5nmndGOY8OCV6C20Os44iX7KfJgCXQIyX0c
ypolWaEbFCZguVzSsk8iOAocFbuCBea5Srj4Ma3j+FbHc3AwUTduTbdgZA61d1ld5138wuFVWEzD
USREbsvkyqdiyd8h+0W8tzjRNbavBfPaOrZsD+1Fc9dYViMTNLKnxJXzdplEhH5elAmNRM37iRdF
iudGvuqym95jO7zaGfe9nE4ldqldb4IIXvIyrr75QY1zVdlENNiWHAJoQr9IsqUxMdzKI+QBc+jq
76GQ9SmUKFpNVYChEbKbcFNTxiBWrou72HeocPedOo521Bcdxs2GY+HHx56f6riPd4YMestKkKo2
jm50gF1OWpBjHZ1vBlRz4LH2Jra35TicZDzJ7Qoj0Dcv9FrQLER8kSOZQd/X7b0ey+JrTaMA5Agm
fPxHH2xBOkhnxgX7cg2xfYLjY2+WKqnBVerazxb0TKSI9WHYvVh0MzdTt0CxE15TLoGYichUmaTe
mEpW0R9dFdVfsULwDwfT9nYppuIsVahTXQroXRdaPhUTmzeyidhtOEwcOiG/gvFjsHk4NgvaaU3r
4WSAi77ESnks+q669VmDUxvFj1tj5vo1TIb+roHK7JaVMBhWYe3fhpJN942dxrNg6/rWELzpYuGi
e0H4skPJ6XIKx8TdJnJZ3/B+CDEZc9Q4NDJ0+SSuvZ40aquLGiNO03iV/YezCiMkZtazSnR/FyUq
ROZ1QJ81wSgn6KBOZDHLk88s3jLY9KzNkr5E9tvqqQwUNoWJubCZRHb2CdtKdUiYiq85SGpDW2/d
dFEoMo6EhyeFxJi9KGS91X4E9ndO6r1bOBD8WjuZDT5R7x4aGzd4lfq5JYxtStQuYSwY0P47FkXG
md+9LrxAyB2RQU4irzgxOtyqqXuMNaugQUJLGuMYKmgFFMe4LnxcmR0zGgkgokmExuFZlvgT5Tp8
EevqUginqpOR/fCsZj88kqtPqYYO6HF1vEamaowBkiPMjSXX5l/c9uSp8HykyCUS3umMLhG783xP
35tetmcEhjaw/aGhc9vXkl0cnsutFLrcVB38ATeyWoTYU41FsIXYEU/3VeTiQ3F/6tD84G+n2XjD
ZZEtQNRBLyPSOZtaI3nX9MNTZ2TzXBWtDdMlSdpbHS0w+RbVdRcM8EBSFDbPucMGiA0+xEbKDY+f
OrVGV/kR24g6HE+sFdFti+kkAk0oWWYCYqHMT7A5cyM1mnsazD/xvOicFahBVFSr72RV5BAg8ecK
ccrbOKF4KaAUnoy0uekRNPTQLXC/QpLk0K13lXwU2GYvRrbg3OL6a9V2oLUbOF0fm3Htd9C22i+0
84LvXuXHO4ngnAPx9PANpZTF94kq+s1VPn1U6Bc6xlU8+BkOPgGlipf0GO6Bz6qtbqv5hSVdNW6K
EicyMA+DO3wi/OJCh52y0hMSa5Y48d54W8p3W4v2W0EAZ+Z10Zr9mJRySRfYKLHrTUm1F00LrVvn
rdthZra66/0ZsWUhK2O6MUzjuBsXh82tRTHoIUw6HFF+aRWG+qp0OXbg4JHTedpN3hLdiZryJ7AQ
GAJ04Ny5dxXdTgyDYyqaBHm5gLPrvUEazQuaX1k+tOjUWa9ajDSBrQwHhlLjEYIB2CRkKOBCs8hV
pfkIwOY0IY10P7t2zqCMmnYUBTFvxdDQr6E3uh2uNkJM1zqimRqLGkhjvHQfJXEWtVakuJ1UHb54
GFBuI0tKklb497NOgoe2ssYhT+D4fbYa+PEWdrrqSbUEkg30vMusW69CoNqL0rYmmY5Lb0d6Eh56
HeK4X1RkHnXbjjkoJJQ/9GJZbs2qvEvVx/P3EvZo4FarfKxmJfkGzmR641Q/3cFLTKEcYLbJyq6R
mWpbQ7M5QZtLGtBGPCHjzDv4fuuekfjuHZYZJ1LKAad+AQn4UY4LJIVOJkCPlzpXCBw4e6glIvW4
gd/9rihLtfdKZKuhSxzrBLmSiW5fzuHcYID2GkDwhQ9Dt2JX8UULaURZmTNEq/RUOOvjFyX0aivD
CuHrOdz4NRAgnGAfpVOApCUJLkE0myertHqWpQ/oCFVx63EdAMeBkK28nDRAs7iDSzwdXLjeot6c
AWQTI932k1x3hk54s4eYr3oTYbBdG7GBF755xlJXICdulCcsmGZL+0E9TomH4MdWUwJgI4juAZ9J
GHiCJRubcD6ZBHnsLQK0sM+JfsmI7XBXBMAmhdLssZRFiZnfq9wTBGzxq5FevHP4Ti/RFPX7YZqz
rl1csAkA/b4Xq/C8i5wi1l0iGIZW9OLWX1qz9LlItNmIFhRUimTo5DpgoHlgxBkS5aZydIfq53J+
cU7Ht1gxCNIIaETRsr4ua5Ovqpi3CJmR+jasjLzl6KdjadD0aH/nKPD+apHI+11r3mKV74U4IS5j
eKG1x+9dWwIbtqr/vtaq/9lRaJkxirjnqVN4Jtok/DpaB5Ecg+b00YpY7ucAMmZdEiCxpG68S0/L
9ta2zt0UaPc92Kh2WVuF4lZGOjhrZ6GB8yGna1pf3QJlwp01JPS9gji437XDgiGPhtGQN+U4PgMW
s006VKXNS5QYZHyRIXohk25bovL1UOFUOjWYeZ5xf3zYPsZgAHRpV9TJ8OANyfC0IjCQpnPoqfsO
R43YkDXArdB2or/ncIVCB91OG9iD8QtLM+YgAfoPsAh6N/VLh+7Rliw5DJ14dqx2iQ8V4NSd2x6o
fcHcvXFAv0g0tU+DUH4e9gk9gha0SzrwoM2Z7eWzQC7AFoed2YUJ8qCrcEHkO3ouS4ifUVkEoxBe
D2TUuYuBGqGRwXzH7xpgJVPDDzYhMGcYPP8uTub1ZoBIYUsEpRu2xO7So67P4CC1A2CSNsKsppFt
yCZzVxTo46r99QkU/pOpi/mhY6qDajKGDRMfFVLtGQ/VtpTRiuwXCLOwVEyTS6uoQyhyMYXcpHTk
KG9ZwYh6lhQbIrl6QKAswAPDzAaZh/1bV3H7hkNmOofxsl58hBucBPaac9WH63NJA4XUg1i9NcLQ
LxH142wCB/itrSV56gv70SGkIh2kKLYKkMqZhuDQUl8H7bVxBeSSG7vxRMKiux3rOXhfXLlfAz4f
qcFnbRvpTFqOVh+ASM93cc/DIWstEMAMOB4qK4Spu3OBDWuN5/aujnycQGGnTp3PUBvV9P2Q4zWm
vnt9PD7jFALYgRV1h9UK0xVdTwvhcuMHZQ/4L/ho2qXl6dhRAXakCaAHNTOSzwK8i7YxUtyaFMOK
fPGQtfAjZgASqQRTNxftssV6i4bLdR3zeilMOnS2P86GnlpWG9wm8WsQGrZHZ2WwXRpS3FWTVph8
q7DY6cDzhgyCxu4GzhvgNdK7QR9r/L2M/feGC/GSSOBepkBDROcPu6gDjIeVCxx7k2BWgnBONg6d
nrxEc5r0ZnBPyNOcgH0vwINWDF1cBf6m0vylTABrls16Fd3WGRvdIfClyRokL8BtvgH+7z2MsNuf
xgZ4HNbfKRXFdX935FZZtbz2NfiUGYNXyji+NgNpuml0j0vtzI6ZKX6caXlQUNClYORXbKIrjA31
hrLuuSzMs27Xqwx98Q8YMo5LML95I7SokNIO3n1Z89u2VjcT/N7AbM+B9N+Kvj9xDYsIbQ/w+z3U
c39fT+ay1muHSxG0sK4X96Uz7IUEa5sJyImykntz6pkYESfxEqf+NPuvGDtN6rwQcM/wMMUIfhsj
D40p3vyEZQNrPWRR8YSJumVx930F3HxEh3yAEP3YIIywxij4rZonDlFmmbDMg15tZ8Oog6kAg6/a
AgtbkJYcmE01WfWKAF22W0WkkBPDg1fEkA7IOF6LDBzcFWpS0wOsCjBOoIMeLGgARSkWxiZA2MhS
P9mFJxOg+KI+z8ifB7iBMDHEcYEG5rx7A8mNnbq1ZquDCCTQtY8ML+UbH7vlbmgXtU+wtzmIgOjP
Ws34Er5EzZdcPbebAg+npBXtPQQa4Q1WUoC9Jln6HYmL9QYNFc1uZt0RL6zxtXZyTS2o+M2KLKXb
AZs5eldE8eIjDH0bI7SxSIcwxNLQ+IBdUurwiCWcT1tie7ykvNGq+1KOctr7FJQVDOUNLpIEuTZ1
ZFfzes1nJH67DaoqbZeRchoAL/uDeYbIds2GcW1OS2CXM7bFMFcLUNEeqzI8MWJyXxLwhx+NFMDH
Fl0Ob/4SyYe2CGZwRsRlwdotJ0DBvb+JIhkdurWtIjwWor/4nkd0NkT2jFf19NyiceJsIcB5jz1n
gfFhykhg5Rjsh1bDjFSVWLzC/2VP88IkCN+lig4JyOZd74cI37HQYpTZWMEIr1q/rHBQOGwo48Tx
vl2rtkWyOKYOACzLRB6BvY3Prh/rq2qri4PcIt3ivMzEk3k5zLRASm7g6cxboUnfgsfvawxWa/TY
cpRa85WFF8anBqR/4x085NKAVZrJA7hDDTihX3eYSYsTpDleDPSx7I4F4kfbbAnIcFsgYx5b1UKr
vGlC/hKhcxieImElnpheyJd2jZvtKHEQj1r398iAIFE6DejHpGtCLhgYwwOAa0+kQSkpLoX0MaAJ
tNUhDaKd4hzorYQ6KISIoE2o2cQDZ6jQZU9tywFQRaKsbwz20tPVQLZFqg94KGy31TKEeMH6/i4u
GvaTmgYlh200geM1KrgNHB7AbAw8h/sRNg7Wkwp80aBva4UTEKTbuK281kNkVkUzvLHx/UAsgv7H
16umcLxHUDCYZFFqL+dsWp76yMnnuCjK/QJVRQqj27Bd46i4QZe32hfiXlD5FvTVa6RjoBJccMQp
+uNjR1a59zG7fglXSe9a2gzIgmjGNys8uhsaeN5Ub8c2a3wJlaVK2jso9KvHxTp1P/L1G62A2uWA
+xTApybyQySWLG0A6X4NtsuL4ZIiGDUf+r5BrF7YsA2rOs0g62PJ96mK2kO9yBH8d0hAMuAM87Tv
/ST4DTM/qsVLhy10i+MgOJQm9JGf2aH2qw1WAXqUxJfESgEJQjIeleuwuihDvl0rdzZgdKOzD87g
iHio/mbpND+AKoQ6m/XfRKEe28KXXaqwLwJdxd/Q13vJIQZq07ggwvHFUZxreJcbkvy0zbo+1VTQ
zPHqR6C0PXmshVMrAS3AUVh/C9SYP4E69x8Ed+5+AatzqdoG8GexDuA2wIylSMxMHhE9ocPUsTp5
x4KP9Ulj+02ToYvvZ9oDc1pXYzJKayyWjC/9XkwNz6OFRz9w+0PxoYbwxZZ9uceSLwA1eckW++ge
yccrJJQdCa/6SrYdvVVsg6QHudYqUqRagA6KBoS5p3zpxE2fDMUGQHl8749XDhOL3bpjXcWyqgnq
CZWQEboDiKMA/1qC6EeAWOSu67m8c7VwN9PSyks9CbSRjglI/qu184AdHwzD1ACsarX92fmVeHUI
kK5SXMEaVMfk8Vy23fMK5OsVaBygMy3Dc4mVMu1XpXM5QR7UloBVQHaycxW0w209eeNWmUZlCA1z
3wsdqo2p+JiuqHs/jyuaRtqkBSNJDU7ZhA0PDoFZN8FSXzuJkYPvdz0ZU8Tux5CDIEl9QzHITasm
UP8l9wF8YpsqaYMHqRAV5qmeZZPi+oVNuYY2ISvUcBcX05w6qBV8pfxMQduUS8dCCkPMiIzcKMEl
w3hSnPoVKItb/Nmh2pdVJ3R8tad4HJYNQmBrSBmuK3OJduEiCOej0bZ/BbYIiUxZg4mTzalPhLkl
TFU7bLbN87oGw+0STXU2L373lWDL25Vy1V8KK/hrXHnxR9iZ6zwhwxQKtTnjc4QsPEHaZ6Pk82S7
zYw94pYvVh/9boShxF89XGMdXmg4zFtXOX1arPR2oORp2rWjvAPmj+9Kgpm4DWAj/wBcuXhhtQ8P
YOMrscEU5uHtrNWtW3E6GigfvTRCu8yt1Sx5F6VgexLooUyD2BUBdrD6MTD4va5RaPEFfMa0TwaC
RGGG1KUzLSl8LBJHB8rokyr48KHB2wDsvyRjFwJ5CUsGMQRQG0WvDLrXLNHRjRgzBwvnIGhR5dIY
hNcTIZANQHaP8BxTfGu6+Xq0IpbrQ0K+c+ewyPMNaf22TiNV66s3IIUi8sfQYQqBCvlp9BeIXMh4
xN8JTg2QtrwQA4WwJJb6zULGAotauQICDal4aOyQJVifc8RRqsvch5RvTCejj6gSYPQjTHY3QNfq
mxH6rzzmAYx32hx0y6AELzH+gCsPQ9gwmjIEb+9xMmV4YLzfRSV8aqeAMpYBb4dXECYZn3L6uWRv
6Py5wsFU7R18/NmEoAl5qGqKo2YAKbaFRsXkIZQG0FQzeubwhpWpMxDm/cbD8VejHT4Hj8KA+AFC
QMDuwSTxV4VuVRHkbPlTvIvEHGSNEENeBbbe/Vu1/L9Sbv9Slv0XR/6t+tE/DubHj+Hyrv5/EHBf
O1X/ScBdTZ/E29f/4T8ufEr/BWcAymrJ/1Vbw7/wHxc+if6V0BgS7IAGLAAr8F/xNo3/BTlqgrsG
am/8fFfN9X/E29T/VwShd+zDgEF4cJV8/y/E258soB4lIYOVhPhXV8WfXD3IC+GeP/vkrM7kdj7z
u25PQXuk8Wl49n4TXoHv8Sffyh9/49NtF5YGllzo187xvbsRL+m09b7+6Tr/nWfv+k/8Icv+f//0
/winZUlTed6Kfzo4swc4YF7lWW79b+XP8Dfpt3hKfvEn8BP8+QpNgN2GlVr/bMTY3A0M4ZDg0hGM
6IzJBwap4aZLzHxsJ2+/UGsPbqmK/WT9edtSB51TreFqdfM1qRKvn6a9ruuRZQhwbiqs3wGHBqKL
9os2MWZaTQCYqnY7IL4vn0L0Oqy0VrmbiAEEX/uoKkCJCotDlseq4DgnrIZ8UIgdwYnxygkQfzrw
8jtiVOTPKWnQ/6GiEHIl1228Cgc9Du6rTh74/AJfk8DGrODdB7bYQ+OLxekBa/R+SEaVX80IUPU6
AUVmw9Nm9PQh9uH0hNekvfPRYjFwyH8hsHP1I610BOVOwiHmgW91BAUABmUaPnzpcIwDTdl1dV1i
baUS2m8enKwxakfl0OdRw5ubwmLolqzDNtzQ92ae8I4beLXBWk8uo4ghnTJLmHtlNZ3axKhzA6o9
RRBjkJWLTfAngFgNXce/MxSgbaKw9bNu1FM2Ca88ND7rd1UQ6RMiERDtW0wL1LZIO+8Q35rKAG83
hPIhyzTQXztSjZeaYlzqSad3v7lX/2rf+uNehXvjzzdS7bmxMLMmZ0aQOXqp2Mms+yutMFu+8RjC
se6n6sCTQwnl1z//zes9+nePx/WF8KenOyn6SEivDc5dME1ADUaaDUtTZ8YhZDRGlRdg93nMPUHs
b+xYv/qL1zPgT38RQnTm3IIHEl9wH2/8KQ12FGLH33wh+qsH/moV/tO/zxZW6uX6wBts6l2KYcbl
812Hr+O5YzJu6gfRn8IU/BccS2NabggMFdWx98DOP/zzRf3bHGK8hD9HgcJOo6GkTNYz11WelPZp
Yh3yAZON0PUFMHzed8lNLwOQU3WzaRj7itSTOhdmlUezhnBn7aoIajLyKq67AcSFUHlB38fk18lT
J5wov7laV3/03/389NPFGoa4DXu7nrEPbKB/BU2WhhvWCQRrnqIPR/e/uSJ/9eD9cWt/eovEENDF
gpbrGZluxjwB5YJnn4Ld/QLrsY23AQS4WKSQIMGQbpxVXkYhGH5m3t3g9qZ7VM3dP3+SX91+n141
dsAkvS7ecg53oLfcBFfmOVbfINzIk+k3SU//Lrf/m8v6OQGbkDghpG3QvZNiYT3djlvvvGTQ5t00
lxGh1Datsu4AN2iG5TwvU6zl2zm7gdZtl9zr7SM8dYclfzQZvzkC1U/d6Xdv2mtA0N/94p99mdx3
vastPhrhO9/HipxiT++gRZ7sRv5E6dMaZ/10BHWDAIFUf/vnq/6LKeJ/ZGPPSOsY16hez2WVXf3q
NrVIrJCIXYnsjXyG92E9xbz+TcTpJ9Plf2+3z+Z469CLAQwED+Cu3IuMpBDJZQnOmeBYbn93LX91
1Hw2FI/oghbIuV3P8a7YuZf+AGAvAzO6Lx6T534/HvlWZUUuLkUO9fFv4tU/OWz/+G6fj+wIA7wf
D+vZ5wB1onfAG/D1G76dMBOImwm7KIueBNwMiNl0PpR5UYptPKS/ubuTX91Cn4ykMQM6CT3/eu6Z
yAbXvnAfaRJBuOVIBOB+ndXsMCaQbLzZMtlI3aZ9EyLcle1QDR5varjuKvwu0XTw6+G9NQFPh4gh
RufU9F8ToNo8WWBgWM9qeVuRZIDRd0MThHqYcRuMQ67tgbuDV5+tfIAPhLIRpo2TXoPMyaOnXqz/
4OqrLfW+il5r5DGW6wtwi9Tn9xSfUKIyokG0ekHLB7LcBhMWO8idluo7W9rMFodi/eL4DnGXJ/iX
72pUcy9DfRJeAW3AgAVxN6x8wwF0BQKJLcNhthNyZtiWVIfSXoY+3s/RmM7TA8adab5AGIjqMf8Q
yavrIVygcH1EfuzrkLi3ecSb3E5wMg3RTTCJ74K4i1br5p8fO/qLY/dzrmbCq3ZwK45dvqtOEU39
S3si++aEEp/+juyHfH3n3/3z/By/DpfpkZ7tbw78X50zn9NrK7eMDjFGeOC9OwrcZ0p7yBjNAQEA
8YukZWbLfO2O1yu16IsfvM30/p+/9L/D4/7m9P0ca0vYAHy1M+sZlY8XSOgRGBXmCXja1IlpZ/h4
B93FIQEQG44vPZQIiQd0nAPK5bvQPZVWf7HJwzqfemPfRINIhQrUAXsCsJ+6utj6RG+R9o0coQWC
j5328/aaVo8yIQtJ6ByOO6UbSILhz4A1h5cCeU/1BWfusUZRsoEqiwAyZs3NWp5JcSyNSYvmq5nP
fnxbOKjQHgWiEjq5h4Yyh3rs7CgGVpoqFJ398yUKfrGyRJ+GJLQMQJvYlfQc6Y0CPvNl8Q7A/5ed
+0kVqgpy3L/5HKX6EYrT5Os7PiK/Nc/Iv6kzRMuML6AabhQMPiaDx3A+hyyz/PfdaJ8cw/8946JP
k3C3OsEi4pHz7HZiu8AV2OWjRV7bJmKnegtSVntp/Ljy5wahYmk0v+KIV9n0o3QZDLEHCXkAAqTj
Ww/6u5v+d0ffr+7qz9nZPsg+jl6y9eyshFoVEk+4beEOnHofJokL6b4OzR53WJrERw7gi0XwMl1j
1brfZLX+6uz9NEcVU1cZ2+JshAoz6+DInxBa4f3mtvgUQfLfy84/DUcN5hYoSTU9V0b7b3Mt1j0K
GUoYsPoirU0ygoUtoq0k0J+ZeqZHJgJybEmT4NtC+Az5WIPGAjzsfG2qLSliKEILN6YqTHCn/B/O
vmu5VWCL8ouoIodXMghlWQ4vlO1jk3Pm62ehmbpXhyvE1Hnxo1tA9+4dVvAwaAfhEYJ6bRbpo8QD
81hT1YnGGB5Hr43r76jtQOt5vsv/Fgf6z9MIU9J7VwmMCcGLtYd3hURvaE0RyYY/CnLUfz///0s3
sTDlmHcL9GLcpGyJQDPY3U7SwV3QCIVQSsRVSvsl/gS6b6dr1/7fLbr/Ps3s2gfDj2K7Kh4c3zMa
yv0QWV4jkyNqVth9YaoM3LLc1ira3Wy5ycI9qMnPH3PpNc6u+8DvqDwekDEWqQFbcnCJ5YzYl/1a
DTITqPjvk9F/v0apa7PYS8XBSbTig9TE9+/K6lSLkvmrntjTeQc8H/FINFP5gH6wQqvflFIbaOR/
RV/Idv48f9Cb9eKji2N2uPg2ryXSFQYnorZs9z1kOpWZYIEFH8m1OraBzhsAnwHQJcqlQdhAggeX
ELaZRon+DalO3Njf5L31zArDP7tZ6c3ebAMf/azZqWy90iNaNhwckBMwxf2IxGsNBt3YGiN0zEql
m1yzQIDdFZ3B5fbYqFD2o4dBBs2NcK2qV7nKxkhuELYBBgjcWpI9rf/gd801nQsP2PMmxHcbdcQD
4rPRWy1R6Vce2e7KF1nY9HNNZxo6vGPS8tj0TqXVTneqtoBTYRi1CdXUlLb8W3EITUj2K41MG8kV
WjKyp1OHleUf9yVJftarQOOVTEGVwAGPXyXfqOlezqJS5lhM9tEdMWADi7tcZaD9KIiqn3/HZuhe
wbgFaoC1RGD4iyMbvEsCp5a8XH2JhYJnaVZyLGbp7cxucY4f/aQXOSAWXBJ4rG29r7l6Nw4bcDPb
9gUAI2CwmVJQ/FavW9sz+BKjSmC2DDLYQUcCMogi6NLpFeKEHGNXvEqA1wwMgxW3W7AzuiQCFetQ
pTu/BIkPRP/n73XpxPOz6z0VUjBMph9e6tAg0EIFoUvlZEyf5VFFDFMBK1II2VVrOVE8C9hCi1eN
yIL1pALxPwVIEGXNxZRe+sizwNpSFTfEVIp0EbJEJd8bgviegB4tHAPSHDpSaZhdmUkyXM60HNDg
AajTCsJ4NbIhCC3Ifa174cfY4HbBPJgDlwgDbAANUInBP4g5dlDBIjHuWgnHNzmtR8duFo8jAnqP
XTkdO+Qe0MHUKbQXPHX8KnYYkUORkIFipJzuSOEFiJBCUql+RZt8pqT1n0g9F3BJ8rgAUQRpWZao
jUkD5q2MNp2oAHBBuVC0MjRQZUD+rtVrtGPN0MBtBGhQgj7X3tOYwUxGHSaRG6/W+vOg8efkmPy6
O5445OErU1GauLLDlhI1fhbKEwYwV1fELxUNRh1VUMN0DBoVxsZv3kdqavsapz7fzUvdPn4Wn1l0
tMMUknNOsIOejQ2p0kvuiHaCVIBQkgswIQYrg0x7iCzvkivERlKFlbWnVObBXphrc0OOIR7TFkvz
Nuegg6L2WmiOW2El21xq28z1uQFr9lsIwFCOBEj0pT+DvfRK/PBoGm0jAt2p529w6WvNbTjg78EJ
QKpQU3cIBNFEULvyCtrttgeMQqMtEE3qDXJRpPq8trLmQvDkZsce/Lm+Cmis6bcQh1XZ/kjj9J7h
uQ4VHfQj94HTFxsBPJfAU6KvlVUX2o/c7PAmwLATDOtSTmcPEJ3IaL0aedXz3rpGwyAaAfu7aQ8B
vFIyfhM3kLlmDo2VQ3U60dec6qZR48NdM0u4fOC3iZ7Ho2e9yYNNVtiZq1CQyjQkmKBAcwDVrjYQ
v/SB1LlIIUCq9lRo8nEGS2nlNmx1qf0l6QNwYTxs3aQjlD6LxM5z8H5R7sjQdgKh1wO1MpHH95U3
t5BtcLMTXUOJtaOnUwZW2kuuNp+UObxnNALdmnfV0mGanWO6I8EmB2rfEY+Ueulldg/C7mpIWuoW
zjVKBcA/oc6Lfx9akIfunWwTG73eWlAw3gbAiuq1jKYd4oQ1HCgNvJFkZdMxC0XjXFHSLQH9liKs
PADVsAuujF6ccrWyU2MwgdWxRj35jA/UBmIIV2LLHzIjeOmV9irZruzvsPvh2Oht0b6zsvNqhF44
f9NM+754qlMYmIwxfpR0JjJZQGtlB3FsRUKAfiPVDD6N0X4tU5rhLP5zcbGzTIkmyYzMpjgGEREC
OEFFOuVXKOlQWrgNVmLxUtOCnWU1UMkneLhrUQ4Mm7TElnRay4wYDpSpKhqjyqu87J8GC9YeauHU
ir+tDXLDHQbjA8LzL/92TNhZWKO9km9LcGEcRo9MUvsRDDARDMJau+2W0g92FsE6mmziamrN1DrQ
3niuyoBU9SVQchmanoqPLI7Q/6x5dc/ERf/75Waxyot7wPKmL+e7X9B7HqstWhGwuVTpWkHOyvhq
bNfE2TeA5wEq2N8SoyGtfNGlAv8237kr8H0iSrt8yne8a/bZnUar++0dweTP5Hd2IYxKH6/NOf55
/umWui/sLP54LqDYJYvVaEU0ePtygggXBhcnFn9GldL30KbZewr0LNRErbSrp4JwqT1ffOFKYKaY
ePekoUSLo1RibRgjadDxl2tt7XZnFhoIt2zy7n/XQxWK/LQlax36b6wx6iJKeFIutNJKtOQUq5Xi
6eCbKpwJAToZyAkcmQMvl5+0mukukkfI6GwwIkP5pZIrH/f2aA9yp9vtePezWCYY6/D/HlfoNOu9
01xbubUpGYMHKzDBZ9BYowG7X6uu4HDJ/W/muPtGT5xeqw0TlbQF7owBniVuic70LU9f8yKkp939
6LfN4tUYR2XEToes1AGOdhqtMUYz1yKDxLzQVaVtuQsO7FupxFvf4A1RWXMIunWAH608C2J5HPhi
WKIzTEq7JkK/W3Hhix5CXknuCTkF5zGBXSv4cTqN238vlVsiO3S8XKDdcKW7sydpGKgDf59eGzAV
jj0FhVkAeTWh0DuCUKtIDxKdDd9BL/LAmg2h5HYA/VWUzL4y+0nCQwbzjQx/GpdWBPgjdJBpUpPm
4NUAhey9U1ZoIgPpGfn5zqcWrv1bdX23D5gEGAjwMyinUTgdlF2D0jEg0poXT3tFt8noDVYndcqu
Nmsnfan+vbXl75ac0BRCRGJJMAmtDNr1VwrfudFalVZ8XIK+DriA/ENhGlypuSbKuVFotfrSa7kB
+0PLl88rD7+Qj95+4d0vyYsgzIYp86b2o9NpvMEq+b5QoCQm01alAotoCcfikG/D7cqKS9FglsdF
RA8JoWnF3IOin7APCXuUD4xr+JCcJVWv+qSw80BoUCJNZIHSWTnvMzOB/9wkN/Xwu0clmRzc8+k7
Z3KnJbvIzhSLO2q0GmvntYO71JK5tRbvFvGbYOSpHIvQBoEB0naE/OF33GxqXxvxhSkcpAOxa60+
hLCMWnLyaLanVmET2JbI9JWyovidgbJHpJIHFzMFHRLBnbcTu0ODvLxe2/MLn/2Wwtz9TKH1IFzS
i5QzfhNv4wWDLXQzyj+YrHyCNMfu8wQakvJgMefOYr+K15Vvv7TsLOejJDKvy+nbl2pyGn5HNUdQ
86dQD9S12uBaC9HI89RybbNNUetBNJvjasOkRucK2FvoPZv8j8ucm+IYYQ4Yy0cOGuhqjra5XJcq
66vSZeUhl9acRVAaEjFhzODdDkdpj/laUun+nxYsA7kBfbSWmY8SETESTgO/DYKVZuzSouzf93cH
MtgkqAJUVf9BcVcpAAU+HNa2y3Q2H73GWc5XE2EklC1eI0fJcN+lt94p16MteybfSgSL6/M3t7Q7
psvwblP2PXjGfMzjgA6xgIKciECLIN/yGlp2kgilrtzFTdKHK8st5Vu3ofndeq4A4j4ZYj1wCcBW
3YFmfC224R5yQUAGXUqzcuA9agHy/luZUNO3aR2jF7V+8ZG3P3/kpQzzVize/QZwDkYw5bBZul9O
dbcoDJm38BACh29AIiL/Zez8VO78I3/6twVvt+DdglIP5SNo2iCl3UnfknuBGBsW4hm5k2Tuh36l
z0EDGQqF/+O5uUqtVO9LPbJben+3rJ8KMciJ2EH79pyd6ukdVy/xvlMTa/yFEeo5NVpsrE2mRaPM
ozIt9mDpm88feuFw3EqZu8VrFzIsbgwdLYH04d1z8otrU3Erh2Oprr992rv/XnRSMRkeogdn0HZt
BRr43fLUwB7RvPY/Pz9Jc9RGbcoR85W77FYSPDiQt0ba3ZogjXtD2+OJ8C4dP3RY4ERdOUFtD+Wy
Q/JRsDKajUq3J1/dV8GuRSXNr4HFnbrObFMZiJsRQ9kAPzLY9r/MFaJ/uS1+QYygewUfnd74x2Rl
iy+9/FlkysLRA5ERPxUAFC26BCt3yULWRs1CEtE0oHJW+Lc89+bmeix89PXJeydhpxQp1GA83zlL
I8EbwOzuRYOOlkBeeop838GJ3kFiRac5ObTAF3O19AJBAP7CbcU9K3svvBrLuFLQxtkBWIoiYZvp
BOaEaya5S6X3rUt792NGifDZosJOGzRAZ7G/fIVUYh06jjKv/jBKtfe1QC9WTs0SeOjWTLlbjhiC
SoR6KY6NHGgBCo9R93XQPHVePeQyo4CALkOX3Ya4i5ZuvZW9vZRCkbNSNB4qlhAGfNnGngoNWqZJ
MwiUaOdDmnMjndpNY1Ab+p2+QLPkQKjssfyuNv4HZBksGh0AXuc4nXyr7WRb7nvN3bBrTiJTmvLg
1JHTxXX3Qtiq5es0qLEZ6rcYIjA1YD804HYhSWLC468ElNt08dEysyypAV/PC0mKcmIeEDk/apVR
JLYQRtUi4duF3JEQiluytzgg12uIzIVAMos1eiPZe9mea1g5QHsdNENkkY1JBtisABDX0ZeQ5LLf
Tl5SYAHWu6BW6/AlxxQHwgtHAmAmBtKqo/8FQaQEFOMU5Z/bp41aDJwOYQozFPVJtCPSuhQSkiT9
GWOYCCEZjjFD7yoJMg8QL6CH/fBRhpcSYtc8eU07yvAjXh6bNpchaQFFAvhrvUbFPgLTCZIAusuX
KsG2aDND/v/5sb1FgUevcFY/51DGo5quQlnzzYLsnqvEF+SYy3Nt042RfJOuMkKnbiUULZ1Lcpbx
JU0Mh03oNTol8dVDzYLoNcA1oJVaQgBF69MD35vVFr50BHrWhdUQsQxAVQy8QEjrz594erBHDzyL
smQNf8nMxU9oJlGeCHeCLtDg5BXpygJLZTI5C7h9l8G9bMArLfVWhb+yCbX9bW22X4TGWt/haapK
Y4PeEBfAf54/1NJciKRnBy7p/DKFJj/A2pBj3vUbahOePRuiAjb8GQ1wRYZNuhbqF5JcclaYxn4M
DwIB7IuOHi7c4MI9qr8MY6B3A6dK4dSACHeFD8M1EUoLA6P1bgAO5p8BjihMzZh51ygBCre6/GAB
Dg14tMtBX3n+KiYHj4cfeNYcTFK2YBvQ6h2IQ1Zb5l0wmXO7D4GDU5nkg88cAQA56F87GaD1nNac
AcmloIqgjC8u4OZApEHkYWXDT5vqfzabIEmzCF2kdRg1Lj6LOHyW4qWBuO3zp3x4qeMfzwJsIGZZ
2Ls5MvJBcSm7BHqPSq8tZ1XSCxdkWlJqzxea/uGjJxD+3lhJiAZb3eMJKmCk/cnkiyG0UNhAM8iI
/W3V/z5f53EgwhNN5/XuyoCsCR+6GTYVphz77LOwuxfvKGjxp/g2XtuPaOWLPG4YYp1ZCAICuyoS
Dm+ONapd6cSWr8SqqI6KhGuaB54CJUUrQ59kk7/EJroLr2v39eNDiqVnoafFKBHScVi6PDCQTQDI
GN1U70M4pSbEdb6ZTxECR/DTWtkjjycCWG8WiKgy6ENuetROIfYoEbVR7U1fj9GygjiOEajv0C9Q
em1trrO0V2ZBCCrbQ+cOWI9Bs06SLxCLc9bYSo8HU3iYWdBhRdhFQr0KvXGgFIYdyPxyaPYajcTq
+Q6cdvSjnT6LGz50N0HlwgaM4w+m+8MdC6sjVb9d6Ts8ThIFaU51Cdis7rwpRLd6ZvdmuU9syJSr
oY4u16bd1FqmdntI0Gu+DXnKbhMWK5fDrW/34MnmTBYO0t51yCAi4qu8QWWelDlaHl0jgmwiByMt
k6AgyinHJmQyOTR6YBIM6Zp3D1YDjTZsIIVSQH8AI9BhkvtXBDXYM4fnL/1xWY+3MosvQgevYrfD
W4dlMcRrFORLf6B5S5xA+9pIR1ptt62RqLBqWVlw4TPPCS8QNy7FAuRdJ7uOTvTBqLDujHVhOxru
GThtycJsjN/VRvCerCUE0w569P5nIWdAoh5R05KF5h4jc/raUOW2QXj4x6AmziJLEUHoyKWxQmyh
Y9cdayuxmVdgQtTIAbPWzM1BLRXOjj9TFNekIVzW+rhL51KcBRkhgIJZMeVTHANBwktmTEI70B3Z
9KHtb/wVQNX0II9e4Sy0kNHgElKB6jLqYRINRZ+4M59viMcdAuzAWWAJR4KuwwBVFMwswnfIoUcn
hlLKvcu8J4MBFe4wU5sWksEKV6MDevbYk0QdkeILL213oU1IZcS7Zg96YsMo4ZGqjZHVvN/qB/ro
sPgIXB14exhcK5XJTfrh5+e/e/HFz+IV67neMEzRFm4B6KJ4RqjTFgCfhnj6txXmsPAkZPK8kNKp
G/TtJirL5LA3LyCjpLbQ2qsaoDCu65zehYM5x4jHRRdHYtbhO4AAqrVvwh410Km2Uj2yxqN/dc/1
DmjC/DNbOZcL19Wc8jNw0C+GsOfUJChsKpVh8AK0yc9qA/FhmixIc2IP1EtHCppAE1cfW+rVx3w2
35Iqgpr8Z+ULLb2zWWQJ3YBNWQKRfXL4wlGHym+bwHrZSFFw5mixSQ59hool3dm4nXX2AH8BzBfN
cuVYLq0/izuQRWfJAqqrDlo93W98bm03Vtq1mcSU+j049MIstFAeOUDik4AH5b7fu5+t1UEI7sC/
dCfP7iBmb0DwFOTXcFT4r+cvdCGtFmZhxoXONinCLsNpG8ihwDUGY+4MBtUKxIL+pcuHXTEPN1AV
8Ikcrwz17le88Vn5+U9felmzcCAO8Ll3S/xfF9JxdVvJLbHzIe0cqc///9JNPQex56SUS3kvQrwB
3ky79CIePbQ9HOnYKq5D2YSRasmeuLhrUMeFkD9HtFcwhwmGSCIdqLurVX8smEKFkhlsowIfmgPq
iDk4BbLkLrv43CVtjs+fc2FL33pNd3UIRY9twE3vEbCgFxyYbbFaOD8GicJAcvp2d/+bEDk66V28
Qm83XMNDdmUw14PO7fgZ7dfq38c9FiwyiwlxKcGxBpZyjm+xGojhG+GttyKbzuEjg74rfMj8TbHH
/Sl6cJdZ2X0LsZSfBQKoeIwNSeKt1RYGFtkL3NPM5gta4//2UWaRYHAhREp2yG8ECb0pklNA2GC/
GmHl3y8Vn3O4dgVJxJ6PhmkSOZQyVArbDhKRMgDIkDE7uZDn1htKbeqVGPB4wo5vNAsC0H8tYKSA
q0cgttQXt+3AXA9lz/KPboJRNtqHDjB9K6tNH/5BGJ2jroc6FVpI2mO0i/IPWKyVxGnhoMwR1SLZ
VyVFuIjOfCXXw5WAtxR35Ti4Yq2AqpmFG3QOqs6StpS6SMD1YucAenAgOQV2fUkPwgbgE5s7pmq+
h0Iln8m5QoLuwOuB6gOZBWj3VdxUGlS5rDXg1+MpKNxZpxdxd3oxnhE7KZza7QBgpTpp00aEjp57
yTeNg1mGMmi+DmuLHW92ZmMSKvI/lQXkiHt/fgoWQvycixq4nFhTHSrIcoAPhQJqctdCKBln4vn/
XzjEcy4pPJGqoCAytGBkxiF2EFCRiYN7ev7PHysN4PXNQkSTtTUuEPz3Mf4IHL/e9K4hfLTF1aVV
WFbEwLg0vrw2j1pqtszx4wPBw6KR6FESgegxauIxDHO5pKzRVzC8C5BeRqJKgkSjxFd/bcS5FEg4
+u89QtQ8GVXTuLHovj6ZUu9oveX1wgphIQFlAbMpX90PlPfP3+ljfDre6SyO8HQNf9EUy4WiNUoW
R//SqRKkGhtpGaeQ0ImNUYt10H+FHrBcsDY9mmRk5b6M5mcJOy5ABxM1Kp0AaGIugtwlZWedD5FW
2Q0FJaLVAiTGpsDOJhzws8L6nWU+E7SYAckv8rfnj/GYt4fHmOUuNSG4TAa1VCd0RmAfe0nOToIO
GSK13HR6L+cXDEXRoOMP/a/33n8G+wrCO9fq8Hz9xx17QZoDznsP3rceZKGcXievzbXZeTazw6hS
5bTMCW00jr95AMrSE6nG/5jczqHmfIUWqDC1gyZAG7fJbEGPjvkmwIiyVoh3clMfa8PVnj/hY1QB
nnAWu2hYo4l5izuA0q+tjpJkW18KIzwFW+6rd1wrc3wzswA3xOzH8JRw9//BMJq+4oP7Zw4pl6qO
GdkACQmYRiYFBeTGGmElHMtjpviDlkBYqBj+rSCZI8spyMlKVIyk0Wfgh6S1Zzd+76Ur/fr8PS7c
eXPMeF40rlBV2ChuB7sbOJdA1eME7tiwNjhdumTmoHGoL0EhreTwoVT2ZbToFzKSE8M9MK9Tko1G
GBDqA9Dj4IzhXNjh9LGMjxQVULMSVBbybnYewmAr18LcioUufNjKkE3dZlW7cqMvNVvmOPHE5UKW
4/B48COD7LuVXkhaR2nHWoyk1pLeii9uceCLa5eqI1hhuVacxAHC8q8ZvC9hJJMmMMmwesFuXFhc
dlCObiG4ardo26Ao5JyWkwPW6o0OLpGESWOGKCSbvITnMpym2pVdtnBR3p7uLhPI+DRAGYd0cdzX
3gtTnyZh2ECHVzURrnyFpVphjjPnc6JjKMhMOuTVvzBmjV5ej+pejrdIb5Tn23mpVpgDzrOKb4Sq
qVErNMKxYdhvyn+hMa7nzESCTusvK0XQoYcVbkG9V/BWhh4t3KtgeQx6Lpftc2ktO7glUQ+CxBxj
3qQiB3VSZPhktOEGUKlI6F1fiuZUDHseaq6EDzekV3ZPg+EVhBAhM8ph1LMdnxsMAAw+ZLDGSk3j
SaimxskEhJQ0w33C/uRhrEOqL4Q1MkxqISUowUQ6I2UfoDXitZFgTmAEFKCOtSrhsWLFg9Uf/UOC
i0nBcoeNt6GA9l8XyAxrp8G2hLN346lgO2g0yJpi7ZDsx/PvsdB+uPEC7vZVXI0Sl+eYHJNKeebt
n9ZObdixGc//+8LBZmaF4cDCPYhyS8Rh7pus311v5VAvpKU3eMrdr4aSoFckHj7dmOwxT4AfGUy7
ZG9Vomrh/phjwEceFmgpi6q5Cy3OVZOX1mZsSkPhAXX0tRRgqiQf7b9Z1Gt6+AAJLXqdrQ7tDjmS
c4syEyvUXR1NR+kQrxy5hWLsVurcvSwe9mVUCW1+Z2RAUonfhdKX4fjw/AsvDTfnyG0p8yoSuwgb
CFXsnoJqJFTqkEYlZmkBlbTBFEDDji/N9Arcsl1fSyO6rKKuFsLiHNJNi2Xts5mPDi68XhRkcewV
PhFOAD76NF+RlMAYNV8DrFh6F1ZqoqW21BygnUXQZxc57OrYanXXqAzYcF6CTaKJKmeIOiRlxO/B
Ef5xn9CzRGoYSDSHUhzRzu73oh1tASliD8QJxrQK/CwOw+n5p1w4rLf84G6f+GXWhomITc/GkJ4G
ZCrkLs//81LQvwEn7v51X1c1I3oI+lTTbCOmQkPYB/7F3QsM1MS4XmMqQcncl57ktWLEJNxlVI4A
sySpUGnXTs4y8P77Xfk1CwfvVhPc/RoXmqtQl0ZZWKudVp2abbL9gb0PeE+i2W79lXR7aWtOq9+t
EvlFnlU0PltJRQ5Jw+imz7S2gPse3HLh+mylVb9yCJcK3dvhvFurYyFcDZTBxKhnbZBUbOB+ZAeW
uqBocSuLPEa5CNIckg2TG0oSJoRdatFaZUyLeFq0hWmaCsShAbZQuQEd3PDOsRG+wNfP8iV5QEkh
rfyCpfnTHJANBBDwGtNjAnoCXhq8iIGbABtVWYvJ0uOQfKvW7t7jIIYtWcJn1olgqZLg6jZhBFbp
FGg+td34K7fiUi9uDrguRyjmCj3eJGFWsnv7ZODU2KCzQUNjUKP9Gm5q6XlmoWMkxlhiaATnutIA
P8khDBZYwaE8rqGNpn/04A67hci7F8a5LsxHBCzA25WM7PjYb9eA4Uv/epY71C0cccIM/5oRXhj2
2ro6E4FRvs/9lbb7wgG9fZ27314wQiMQPRYYKKM5udAGkdClKMBgU3h35e5dqvNvXZu7RfoxDQnU
V3j5iQZhvSb79GNFRKvXZqBcP+woFBgVZHM8mNtCP6H4pSUVasgBdOXXho5LvY45ThpurszYUfgN
MGGCPA4MfITYAexRgN5dJHfkVVQz4grXcjXsjaZ+EweTh6JAshX1FqgB1D75lnAgovRnJQBPGc6j
XTPrIQ1uAJeKDj9oPLcqscl2tBYcDcrgOBl8ipUGxOKrn5K7u1df+jzcMTuUTPXwymVWOWxImNvU
0BMc+Y9CHGS2MQM/Q32nhhjD+rSdieZAbIT+Qn6mnRxEa1jJxzQEQZrDpolUEDxaQo+A6+hD45V6
8B7AVxADXLPl9IDptiGzDRh4n8Bx3mrDK1TqEsoia5QS24QEA3Pjpv7Knlw4WHOkdJNnvuQW+DHE
kCpNDboTDZlzAbxOSHH6K9ijhQydnEUeVKuwy/AR4nLBHEdM7bhT4aPXs3IVLOS05LTs3bdtxghy
3zmeIW3ARqLgIQ51XJ9bGwQuZAhz0DBMhOAqOF00ID4buTPK7YbZtQpYzhrQOmh/PD8IC+GZnDKx
u6cgJHRTExHLtHrzCWVpeaInkM7aXG4pN5/DgtFPbVl4dWKYAWGpg3celHgf2bwqvCWf7Sv9JkA5
EjJF3pZSYtg6ws5H9aCwsjbjWtoDswInoPI4bdrp8YBuiXoLsuySn6h5uDJlWgjg/wMKhk0dXFWn
xwMjv9ghHVBETNBXjslS0krO4kc1enBRJJDmixGCg9xdU108QxRdEzu5UUcbZn2XAS1M7hibz/fD
AnwSThN/b4hm9Mcsm+plulNFBAaTMjNCjsE+DeUeoybaLEOVh3+aER3gIVvuhpWVF6CCMLn6e2W4
opJBRmPl/ht8u7hU4f3CY+iteQa7j3VCCa9QxcCTStvoEkGuCamXtpamPGbyCKI0ixZS4ElDBOUK
TN28D/jv2aPOKi4C5NkzXXV4j4xh22yBkVVB3klPxHEsZahgb8MNr2dmA8Mj2f9Z+QaPJ4DiHBXs
+RLr0wwiV6ekaqq3m/FY6fBzMyp7TfRl8TvPcpuSYmHoyAGCmOyktxT+SoHSOjiKV1ctFMglO67O
aawOkjEHENfKcXkcM8U5FphOx4oM4WfkiAH9S9TAHooDpIZhAvv8zT0+7uIc+zug4+9nPF6ctPdB
xqycNcTmQgIjSrNAEnXQMw1ZFGypQ3+iCY6T8Vp/Mzr6ZbnTHopt8IItqgVGdsgcujTjQIlt7p12
hpVXt1BgiXMosFBAJfiGay6hcfAJtWDYVoB9ABfjz6BT+h8RhnJrDfmF/oIozQLPUI2FX3KYnLTA
AsNxUslBHvhDHmDZDEtk9Lm+oZRdvXZ2Z/OrfdnH1b84xwr3AkG6w7Ql67fkWoDGgXT0m1dhNmzV
GrmJ9FVa7fQY/5v9iXNscJsz1Fj0AG40JwIiKbJg9LhZ022BMLdSey89zCyeNOLQUmNQY6QsJo0p
0nAPrKKiXLm2F+pQcQ7oFQuYNYUU9qP3CY0oQmsVyDF7ygu1Bj5ZCsfiLEDA7WXwm6YgHbhNnzBF
Di/dL3sFIgk2BUEA6jW4hNRhsOHXqsLeeVDT7apnzuPsXJwjeyM2/H+wrhFFgF3qo7BPDElLIUQQ
6UKolWqxcqwWIsYcyFtRfRiPbAO8FZrhI1nBbH4nNhQMKNfEFB5nWLBg+vtaE0Kh9AZ6QgC4OkS7
S0IdfOi0JkAkEalSQt4wXKkmFzfFvKiBmdBYCwh/QnfuA9UtP2FypwgQwG+8d+KN6N+CNY3Ox4kP
WnJ/PxXrSlzMesDhpoHKgGmaW3Xyp5H0XtD7Klb/KZzPobhsQokc6cLL26V86pMP80SJ+xBaQGXn
N3KeSK38fKGleDeH4bY+7XpU3oyOr4QdYMVRCIeTt9hVG0AiExUS1ioDQcqskLPUYke1bd/T0leZ
tdO2dB3PYbmCKFaxELaj07p2l21gQSin0HVJNRJEQYjXwsl5hJa8HfRW4lrDN8J+4/0ksZMn5Mr2
uY0jH0TFOXTXrYVEgi4/ZFfLC3iCMpWHaje+k4LmM07Ya6MLBTZx3DX5Lqo/hsJF0sAqVPaWwDy1
yJQ2Ll66PlVYEsxNODHng3AKY5OBwrDUe1rZFFrCFErimuh0QIQ0Rklm8BDNpZINnedaEn52mESl
NCQCSZiVXyrhz9Do//iJZ/EsIJmg6CO8YWLj2vRvegG6whaUQY93pUkds0sayefwZWW1hVMvzOqq
QOpSKm3h/dEonklC1LPTMPfVvUk8C+p1/id6vZCqhjqzvHJYHqsGCeIcOJxRrkjBgApyv2B/05eq
QicpTfe0B5nC+KXiQTXxDiwHYa3xkoacAVdemU8jLQ5ShxfGfVFcIEsCowIcAQjr8rzmMUAr+DB/
7hVo5TeDmrOZ3FIpHBF6WfA1ttkNNb9yBm8QukfbbxYoRSGqR4Hp4AHk1pCbwDhlZPWRM6NQQCfi
IoLBU1U4l2jRNPRg0P6fiNjlWfkHIteyF3+P0WeTUcbg/Yjxa0qhoWV1LCGXrFmHr0S4b6ByDe1j
6exGRoSufgAlCy7sNglOOQ+N6goAMDdWC+qVxyCH5NI9mxl5TsgECZfRH6icKDC2VWmfkJP0rS/j
bUsYsaRVMMoY8O+giCMx6RZkC0UoNR4U3i5bGZEuIKwghPF3uCUCoYhqDqK+JHoBlEqcKDNV0bC9
FpYP3B2xMtRciOrCLKqHsChvCo4dHBGAehaCyrIHGwwvAzV7uEjt+/PDsQDgEueg6gAbKu446Du3
areFb4qkR7+lAQwqZ9IG7t5KxnxwpESlMUJHeGspDY5WnCDTStblMu1EaF7qJ2KyPqrM1leaCs1M
6Gi0uxqKIeLKhly6FOZY7IaiWHgc4EAhIEfpFyTFN+x+1MhJiih6E5S6BhEeXBmFCtW1QmOBtibO
kdicy9ek14ckWsI58P7VkR0xXABlkd8Hr7moevl+pC5d/t1UOnksXGUQ5V58Y6lerurslQbFEgy2
78YdVQZTKzLQ2247DIofqwmaftw29PmVin2pJJkju0MafGiCQYpIVfAJH3UpxDuBOuH/Iew8diMH
lyX9RATozZa2WF4qudKGkFoSvfd8+vnqzGZwZ+7cVQMNuSJ/kxkRGYHNguT18d1iah/Bd3cX2/8J
EvlvVuh/1XmTn9wsucivxI/vufDjUN/11/+pPf3vurz/KujO1qrPq8eYwsSARUD3LZ+1hiccTt/q
CzA5Zu44SB7Wg/ZiPVV/03NXONtVwkI7qA//E8v136DGpv6ABP8PTG7VFasu+sdmf9L32Z2soSA7
SaHk5vvpUFzKE8iHgPdb+aPyp/z/96Qm/0eZ9v84f/8vObipIusgK/eYlNmLKlpP4vrRCPl3NY1P
hOQOBqqQRLKlHFXRhkeBNH4o0nOqxfsu7d2ur051G7syp2D1tEZXM/Xr7mmqb5lGVGCVOy20A9GJ
hLVbbrws16jBJ79cf5Jo3A/xeu60cmfWsPNZQ/pPhvGyjJF03lMAdTSbVuSULTGUaXfYogEUZvbi
IvZmHD6LxFMiRn3F4VmQrNXuLB37kdqHQHTbRXXxwbdNOazKYzG2p9m6tQx7KmKIps0bKjNhdO8i
Rd6wmI4gf3HluUM0+6NZf41pKGqTI/FxNfOeZSqSHLITRDsav8uaNJOiuK9W41TGX9xbO3PpnXyT
W5frJh/8ZnkXS18YwNRrs8ucIsYWIZ9SW16viVqUtiI157gkRddcZ3RO6dz425B7w7jsKZbMLiQu
a69q+mcUFwdyO9+nrHCtvHolfzdoVPWeWIWz9OV3ssyXYUlCyQrGBt/ToRJ3w2DZDDzIfXZs0g4j
JZVduMpZhYOSmlak19eEpivEH1cbuQRYXMn3PA9KeZ/FP3U/uioOQKKp2klmcvpWtjExqqtOTKSM
jTg8tbP+2ZvK2eqsLOiMUS89o9Szf1Mpt99j3ZbYsrQkHVTWwhPETYtQJ2Gp3JgAyVCISaYo296w
eYqrPXUGXznJureqk60pHF4M+nuVhcW10H0kehd/aHX1npWfQzFMRy3XAmnR3HrKzV2hrp9Svxa7
WtH6jyTBk9pSq7+tboNt7vGX9LLhFiWXeXzt9EtCOD0B07hRrwN2ktMOT3wqeqNKrknn5JHlKXGQ
S04W7deqJOqgJGLRtEYYmrBLCGx9ytuVUbOfSLXl9KowTpwcsjgss93Q7Jfu0lMKJ3nkKGPjRtg9
LTaeeclsi4OLNy1LN+Ec1t1SCBZ8qof0qI5k3Tuj+oSxeKHuaEQxgDOF52k5Jj2SFuKWOwcA2/BI
8lWcKH8TtxNZEeWMSrIT3U6yI2E9FGJ7ijANKeFRsEK7mlvybBHYuDKQUjfnOb81rFvjYxWJGGvJ
t7xp5nisu9+y/V3Yc2pHOIb81SwsEmV67ockMHP1HbqOCTGDlkRY3FTNkPuJCTafo0OX7iTscal5
qdTrFr3Us1yHRiVeMBu5FJ106uTOa0n5Ctchfh8l04918MTtOZfOJYNty/y55fWBj7HOcJMCxj39
W9RuzmQNh1WM0V9b+1mJrHCo5Juyqs9k2iovZjT3u5IoXCFxBWUpDloGKMHmbcqK4KEKIyuWhgqB
1eH1lNlNLTpq8a60ibus2QsmpfPKO0+Ipm0Nv27P07a1jklOuqF45VR6C2H1Y+eXy/Y+tQyoE/U2
WQK1qL3E5/FerDoPtbxMMxm6An5SyQRUniIvJ+JEiCGyBk9gqWhF6tOeMTRKIMz8skiZ3xmbW2uK
Uxs9L0lsQ6l1K9kTH7NeuL7Ux0qoYvxLT4LhTqAqIpbRHulH7uPnqKRCLsdKw+1etoIs1Sy/Fft6
pyQo2i29ubeNem3kNTqW8W2eL2P7O2SdTfLwsAZ5+2Ly1vUUtGhwmTtgd5R67Rij6PTKQRd2qVlF
bjWeNyxczbQ9CkkRloD9sZiXTpdaLxHhwu7EbagI+k0eeqK/hHzPA56DtjiBPFmxNw52dzQ42S4i
0LVxnQY8TJlcSoonkeD34hNlvmndSA4Rp2/dijRbQK7xWViBuO5I0NAGO9OdoXCkb76z3cJscBqC
NUybbHUJKSOEgGJPOPLr6Xkmh6c+ipsdl8+1dE3xvKq8gQYmbn1TOgzRk7D9JSUjetU/qcS+g+wL
A7PafIxfpy7ZCVkR6knxOmQthrR5LQd9uU8gOtq+DMwpMXyFKTzNIgF40YOe+2pUZMzuc6cfu8XJ
ceDFolTjStM4BR9WjodYeeEkT1digVYsiz41qIRYO1j0V2o1Y0FhNI6m7RJxG5yqbvgN8TCc2spI
v6Vbl/qL5kUFs366Iz/oWfSWZaAYRsAwGAbai+FIemqzeLy4Vx2hRoGSMocUX2dNdjdjIIOeKEXj
1BO0Y8YcoltY/hUb3i6MfTw3ZDLkBKGFg547Q01GXVbNd7UfL8tAyhvJCkAfq1cVR6Lkchm7MpLs
Jm+U9o3iCYnXKnDGuNoM/F7TcpI5HRix4Kl9pfm5x442py2amcE8VVuo5PSS6q8i4jSgumt9zsTX
chPsGiRg2Bu6J/VQLN0r1lGB1h9j1Y0T5gLb8Umrz83k9Vh2qQABBKOWxDsNt+1pQuCTDc+MYlZR
R3Je5REuYhremJIuoL6uK+dRtfg6o+e9PDrDuhBY7Y7ip5n9GCRUDLQxfvo7mhwSTNLWnFMIXhDN
EmwnhbWlOLLsS5JndS9d/KrVe+VxVNj6dKqrA2xUXJ711esw2wahVu3acJqGc+4uLLdye6lpWtTR
naJQZqZtDKphZ5H8Ccb3scUH+EeVzbElX6RI+aZsHS29PVHlkds7g+Qb0uCNbck5lK3PzaqFMW+0
icWLShdaNOlwzIjtqboOOgp6zlHbzbO2ZZ9hPuLFYs8Vs+YX0obtSkq8TNe/zM+k89JqY9FmjqLL
u7gvDlhR7afHwwfRNefcH0kIbTdS8Wp/4qBveBcgN8Oy7PHtcKR2dKv1XMDST61x7QbHGvZFMrjy
0gbrOFVO27VHDRxAJ0lbVdpLOxxl4RYpxaGXv4hWrtaI6fxhuiqpcGXkxGkxCMVl8mU0wJSEvS4Q
f9piMbnMkq0uTmZmp3lpFY6nSiejs+4Oo2zUjrWtVFbSTo4/RgPIaFQNiiqxp9ijKEtkw1/Lpfze
Ji78zFDcrPQRL2OGbNWBGuv+qo64MPXuuCn2CPoPaCmejIb9m4dcAobKEHm97dXV9OWKtlLWg6Sd
L8v8AV9st2rviHgHduXsymQwrrXqJNrRKjR02dV6sLaWeGIsRbjYUv3WzL3PYCX5kaTJggVYQkl8
sph8VJERCNGXCGQA2mZv1t4ynkg5DaxYJvj0sZgZBIoq1Tafui7QymjfWObfqsSKO2XCtazCqBG/
pIwcppRXrU1tIDczTwxk/nWAdtoC84aQXNNM2zIOCL5bqpCt+1zXJbA6bJ6mt9L6lMW3YXtTV8o6
rymeNqITpcFfCe7A3z0KEzwrKQUcWc+eZ1n5nZjvckSCUPB9G1GllZc2bU71ZMm2Ugmh3rBihW5n
TL5cB2KZ/VON1kusAQvdB61Yb4THE87aVbo3F3pmMz2/kJcUH9qqnI+z3hOKVw1JmKzLfsJw22aY
93mqpZM+rMlOEad7zR2+Y/bSCuruS9oyr8qs32UhY7XOnEl/y3TKdyT74OzplWh3Qjml8jvPaEym
kvC7GceXqXX7AvnWOu6pZsM2Eg6VlO2SJgqIGX3Dvu+gqkKwzpQ4U5X+KRaWyjFZcxqh9ob5Ka4G
RRrLTiefnNMSlURdnbmcDwrq4r47btlnat1FjaPibORWYuds+Goi1JOIgtxrAJl6rfeElqNkWrDZ
ge4+9NtCvDOjWHZqjclxGcxdFymXxuiOGqRb3JSHbbEYYaMZ6CK/iDO3lioeXyPu1KGGKN/W4xKX
frqljra+i6r+2Sy0aVJ1KCU2FIhrpv1m/T2hQhrKhsR4JgG8VtO8bewvcjo4ouIn8ncP12sq1U2Q
nhvMU7r5lUzUY6kW12WImTQw+UkE/pxHfoPcr7i9FytFm/Led/V9Vaxd3edvVTK/yeAzi3xtx+NS
Jb/kXpB9SfIZGVnTGnEvwt+UAsN0dtS8xCRjSqzA20CWCHsh9/LmzAlb157cH3JIaMlfraAsbhbt
ALXGY++qzX6w5J1UkV3G7d/OrBISxF+MsQ3blGO31dxVQBkqfc3ii766Y8bkkCr9ysX4oc0/LEKX
fozzw4nK0uuSzI3yxY3af7pB3LjyW0/eZrTHlUKun9OjpIi2MPzqpmBLpFJXr4r5VKZuaeBIDtRd
Y0OxgKUq1V3RsqsVSWQTCXm4Mk7S6itnHBTqXLuy/rElxX4169c2RT3QlztZdEoRQ2uGaArNNay9
QZ2o/Mtil7N1yD9Vg4fkpIxhZDy5cdeknpq+REzXVh+J4poYeIjC0RR35TcEY6c5MZbh1X1WPjQz
pErYliDvQTKkfTqTg9one8PytZabmjbloC3jdZvNU4xhBvNGYl+5AnTvMFDSYpg66c6Em9WQ45lK
TTT8LBvZTqR0KR/RGmSENXSMi6dl7MnZWW2/dMaXzCkjGJHWbvJF/ZSD3GKCSd7YkPutsdfrM6dn
xw0zZUeFWU3xScZYcmH/NINrioS2klWomq5lfsZY6nQkY8uhBgcZfa2vCcKE9uE/XMq+sb0tjPT1
hTMAOpEyIoUNG6o9R4qvRSfTIqDIodNpqPgGwR2N86CUnEWHYsDtdrPOJlWwmreehB8UgPDY5a6U
jyQXcWRTZfdlHMZ0XIqVezHdgpyzrUU4tee1AvQd3GaNTxjdBf1AR7EMe2FIfEvCMzN9AAkpIVGt
Fw+/EamiabH67VRzxtV22gVTHHRagRPka6fisROUkmcUER+iO2RF7NaZQm2curq4XObaCLUYvl1V
fsQYM6qy23G1X4VZ9YXCj3BYXD4i5je6qghX0VP0fV3+GRw9S0Xb4UnApVEWyigrbZOxbZiccGw/
DTWcENfX61ffXFWmPiobfmkg6YcToLCpvvPJK1a7+iXpwW5r/a3sQzk5D8IH6d6BMJNbZmISgJkc
T98cXHJcTeskFVRG0cHiqp1qhtSypgYnq7X052ENSbdsGONTUs/zXWvF5a5GbQ9UaY7qXhBqX5mX
IKsGD3yidZIk93XSoaOBzldm5Dur/0z2Wlx1GLLP6r7olv0cp4FsER2hb9dNkpmYyv1hncJK6n42
XU9PlMAvlhhXO6QmDo5NL4PSPLfl/BfHNG5wmHYUJUYwJNVzYzI/FZnWs7haur3oCd3LGpFiKzzV
8ur0xFHzuVxxHb/NYkqCOJL+BFPy6jH6WefnvD1vvdN8Ku0/OMKR0Q96ntFVCqf4p2Mwlk2dt46P
As4YDvW7IJODgxsdFnVm8CBbTDoy9dSkDPh5hkBalivN9lp50uIP9Ved8tfbqvSi9nbROIn6GE8I
2bFq7aXF3pR8rY+dqPMJRwNiWMsP/CkpBCskv+4gHiQQu6YlDD4kb8CyrmXNuPSf/i1d1DflLqw+
4d5SII2upLtN7xfpbcxOo9Y7MMfadeCy1mIXsIJJVnyxkyTI63PH/xZ8vAW0ze6L05iFFdabk1Nl
QYvjpXVRskAnPBtRcWV4LZHMdMHxXqDQqV91TKWi56mVvbG0p/xfqvsRqnMpVE8KSsR6w23x28hy
u4igPN9aptb6XaYcyrIJMz0gBJ5R13n4TkZXTsMo+xWSr2h7iYd/U76FjeR3uFE1Lq1fBUwYd5gE
2yTS9q1nNZfa2DhOkbPFYGD5nkJua2o/M7+sKTsXGp7COl/G9tAIOmjIy1UrZ8lYGnmY35QmpgN9
bjOPu2TNXLnCAitLTqiJg7ZPjqp51C9ac2SK3MRIB9lM41r/hKmly/Zi460Emagu/RRKG4nwOVQ9
tmGtTh9+6LI9ZYLA2L5IzgFDldZraYWN9pFIDCAW87Ou/jMw6M0AmAipnznMqg+1I9tR0D21PZaV
m4g/vYzdb/VtoZ8r/5rpqsH+K8yW1x5Gn5IGwHGSyzs405BcoiZstVuVnzrtWDM9jwS8ZHoecZMo
eFx6axdKckhBsNU/VeQV5JYXpWsA2g0edqi2DFaVLcNjDBFH+GTS3eSPKykianBRX6te5Zj1RwGg
hQzi8UQ50jBl9o8az22bnYQl23tZ2+Y3l0r/Vv9qrR+3L4Ueqszkk3NPrM7AZAeWxoNiTZeorJ9I
MLWVhodJUL34bEUBAZaJ+cpnMeqn6qYmb/FywWtY2F47hcomSZ0src7NQB9PU60nJVKmMdBFPtx2
it4rYWNkmsQkLVTxissbkJtDYRWBUWXseCwCLVdKrsJexUO6wjn8WLb1m84tWVCEyQnNbPGm1dd4
tevyKRpY8ieddqZSeQNIAkUV+2dyN1cnNq9rfrO2jbLvBLM+dRfkarZhHNf6WimvbXTWKGhrWLDC
VyJ3kndlcUiZsx4VwMPcB7fKqrB/rjkHMWfuZZYsfc2tqXxD/xy3fSmA8QbtZ5/vZgZ/jS+FiByR
S5OxweWTz2UkwSwSzy79q9Qd4KZd1Hst9TFhIYLEMvzxl10mWN6g7mBAZyqQ7Zoar031OxZfets/
gbejQlD6YzM4as67++BvrbL7onR220EZGs+IRS1eX2+JuwQsoqmflvK+pucNh5D4o69iu1Sesiio
6Mdj27Be1cUFdrPOWQcOpgRKFaLOcgxOqolGDBCoIP/EeJfag47sKE8OE6Us54judD3r/Zhx7486
7bzEmbIJLtAQJUVXhVRANMsp+5HwIdZCtDBRbePMDuplMchm+RF3Xfyl1v/m4qPvHJWZIkxorEtV
Vw4WvTpYiXToa3AU/YKIYaoINQqM7ErvVMlcm3phG8qbSVkROfXmiChi+6cWL8mSy+Mv165KfS0L
R4+DWPnRrMLV9Jc8doosTLpgVHeQHFzDk+HMxDk0r/gGZwW2ZcJprW49WdrNecyuSf+uVQC4h16Y
vYmZgaz4XKxQEf+o6FohdnSqFJk6JjnkGyNsuSssaHCctiUVw65Y81QvIvWInXRmOEfqbahj+BM+
H0YtxLJqdv8z1zt2SpO4WReY2a7rKF5e+law+/g30g96tN8QwSauUQTTT5tRquHgxJi+5iVvCzm8
iyv3F+aGqQV7Gjz5xQJxPyrEIJu0KIBLIns55QoMdFASIQvbuHCL7i3XSUMvITwO2UjRaIRC/7WZ
hqOn+xK/w752RGNXIXEmaUPmOg2Mc754qvy2/Srpu0ykukDz+x4xJs+5rFeOWPL2yY9y48o1OLHK
E1ISQfvpgVtfVtUE27bLR5gN52hBMO7gCwxMkuIEI7D8LKo3HHAjXyUkQMCLL9xARoSDnbyT9X/5
8tFday6WZJfi20KZFv3qxfuMEhgoq+CoVR1liFw0OpNOeQ7sCP5hz324opbUjHusnHoVx5zcnxMe
0vIqzwdWQtGCEToK43ita/VncUDaCdjryup7CvhgXKfFxf1JoY+U3gT4bhUkWWh1d1qAxBBjGLbR
/tbRecZW2grVuw6ek1A271bzUpOrNdq6ie/A2yzULrpHe1t/HnjgHdmvIR7F5WlBUkTr39TB2ntN
5ouzUwtu1Hv9EGJbLaaf5hTmWeUuM0yYOD4pU2RvhhnEMT7z/VO1sMNoPzWSDVDpXbLmOZ68rtm1
8757bQkBxWH+j94zQgqpvseoFU0vuo0Iyu/G35i7ieTUIg71O9mymfIx5920H+APRk/mjv5Vsr30
W6o492MmGEeqN8af5vCxSE/qi4INgTw99R/KGtT8RYq3rRtQ5XMVSztqEBLLHLr4KP3cFNFRkGxh
nqBVRsiVDC5Dt8BzCPIHZMfRe4m1LynlpPSG8gBYb8m/SewW/XdaBCCtJGSby6skHPrOzZddJAY0
fPqfmhtOd8/Un2b8AuQlMtrOPmVK6ltemSyy5qFpUOqgBHkvztHShp1+gse2i/WocusKIyis3yjg
gwsRs18jDgDmk/hX18+0EoW+U+PabpeDVnNNL/StoZH/a6UfRXt+4P8YQXGyyeX1P8DSY8mpdnZM
kx3WMZaj1Tv4AVRcIsBQsn3rWSiSxCy+FrzymW/eGJDOb+DNNlyrEd3EG7xJTzazvgTt8qoVt4w1
lTSYiWNVOz+r4dCcGyUwVjdafNASBGGEAWDCXaJupJdhd+FvFHRi2Eo+681YPkeuhfg4aJ4ROWMc
RE3lEglbz7ctwfLgYLU3oOL53xi3Tv2hqjdeu9i7BU7lejB1PlD1zMjD96YfsohYAyKGMStsKWqE
lre2vmnQM+lbL/xunSOzcIwV3uPwCCJQHzo2x4pLR2k8S6rdsfzB7cGIvey6de+KCr4icRNivf+B
V5yQ76iim9Wb0EsJXP9BpyIBILu5+ya+1tIOhRZk+a6QHIvalYgcE3exITBNzmi/oPXlFCI2XSh3
+RiwNfXSB+EWyOcDTip80XpLvtaBTr2Em5KdKdlpxllC5iefhnZnyf9m/nMLJyNscrsS3qPmtfmq
5GgfZa8wJ4+mxxoR6XfYfPUf/UkF0u8WxVGKp04/SBOXucTY8qsVvS8JopDa4SVQq0kU2pvmZlBi
nMQ9lbMOQz7Z4vQwQErdvEbbzb/WRkXVvKhLeVh0mjbVn1lbOWOotvCiM+xQ/qqKdK8lZm8LsLwF
IoPpqk5WuDkOa+UOenMy/vf1TmJDTQLUOs9OQkpTXX+p5B8wuaI/Ga38IQBA2II2PjjsunT6Dtae
a8gEedbKHJSItJq4f+mUdt+vSShXtaOPza5roj8xaz6tyfwW5DRooZbtXE8dtd/pee6Xs+oZpifr
ExeLXcW+Sjd7RciEgNQ2JbdOfuTkW0aNIB8iM6AFJ2ywU0KpOTxguMQV9T8o+/KHFPpdqmC6zcxe
fWlvYxt74/o3ToqLAqXn4gJz3qn8ZFHxpE0Zg2VoEwf7Nn/SvE7yN9OvoFq0Mf1b9L0MdbKY471S
PZrxtndUcz7lLR7Mw3RYBzZxCSYmM14DSC2n5/rZ6u+xJvrZjK1bm/uxkT8BAfj5+Ijvkp+n6dHY
A9QuROQ23aNOFrH35wpausWLW47XZjuBqUXbdJfMW6pkT3UUZny1pgnPqnDDW7TLuSYwur8myYl7
c179zaLGOmp/8fw7o7SOQQBsCnwsKAxXUg8z0kUFt6wYRy2Ho/ZR9MIMDw/0YQX4Hq5zvKum/QoS
C1kFlaDET1YFfwHPE2rSYdOB3GWvyTkFt329AhOF2wYbd+IWTkfH1H11uVX4bXd2pHs1A5oRKSbB
JPZhvZ7rHwPNVW5MV8BlUIppugrjXnjehiNxFsxQTsZdM2OerlvIQWnsrCZG2/CrY5VSX+TbooRl
jndfSMidnRPbyKk3jT4Nt9q9qNYzahfspJETCPJNZulTJ/OOZtVd4kNGlSFSIODXYmKlBmEUYyRF
Bt/EFwJe99+FcR/nnSGHK05FxHUtPxOawBIC7zJxlqsj1Vrp5dDE0YLfuJLs+ulSZm+Wflrncw7L
CtCr7dUBvR3gbvsIAVxavxhT0P4PrHFgT24UeZQoEv6Mr9N6aaXb8Gf9FKluj6mnR/+aBQArTW+L
Pt4lboaVbx6T97r5KlCCWfNhIslPdebUhxRVBldgvGuYHPPYThKlxD2neqSMLHzwO2WxrZ1FUlV0
KfKgqG7WdOwmTyguItzymB9IYDcV8339aEE9f0V6bXDPoPmpo1/NdHKLph+tci46PHdRO2+Lq/G8
FwfnXN1ZVQpXp3pLZ9KSpNJL0nvTnsRvk68Zc28pf6L6bcTRVc2vtICQkLBHqnra6swdVO5PJgZ7
aR/X/UHt4ABxJIJiLMVwm+gkQI6B+nz28kDtdNKLt3yDTkfOMiIOKHpf5fEW71jfLOp6aKnjZN21
huMmXYrWWWZMnwOMNnz1EBmPiFPVW9v7IsLzO6ryuz7kFChqLI/uQ0G20lJsPPqbXKawQEVSODWI
HyUDSh+LQd/s3r9ItCaNMyi7ZfOUZ+s6dW/te2Y5rAdAUMAKKYbcEv6K6hNXsqb0rXtFoSl9dMAs
cbYTK8tdKztGIVu6imE3iejK17SCDncftdt9Xf0o2jEJJJrfLXmrF9BzRqxhii4W10Et8dDnQB32
zUhHY5H9IR/a8ZuR3KOB57e6+QI05vYdTaglqpf5LjycYIajgEqja0ixHfyUQ0MMF1qlesPo7xQr
qGIf9wysgtx40Xja4nO+3tv0I048S/wUoehS9V3PrUA7LqK36HCPhwIE3oL+IbhDTPVXSxK/x1I4
xC03TYTR45sJti80H3rGMesmJLpjgj59YZmf5C69RoXK0DyuGhZXOi8Hob76u0T7MhMCEf46iUJx
5gFlt3FqfavMg9aAw4G42y4NWroYAhQh9nRsIs6J2NXZ2k39L0vOKch0HDsdIpK425ld6ayks9Ew
JN23Jrwo5Yw4aEaTz7gnOyQ2KN6RPlaJn20VNQS4ts4t1eqekc/eqqHHKWKAByW/DMVsN5JxGmH0
8XcWHEV+GuMbEZNw3bGFQMqm3p6MjvY+f04aHAGmQuvQQIGYyM0u1wm3MenCy8JP6BVhnkFMhnez
+TKlgHVJMw6kKMynrv4qLNZECuBCdWom9VkyZacyn4TefTzq6UkdLiW/MC6++GlGhozRfCrUn6jB
Lfs9E5HnSzTg8otAzG6i+cs2YHNEs0udHKEK56god9KfDGhvJT7ISLtuyCEjWXUr/V1oeCiHhqNw
+6qt7z6OH99yYP1nqGL0mDbhpBrU3akjq8/zkqD8Ku9c2aYEnGjo9oREuzTyz14HQi0WPG3ewUEY
00FABjHwIfbHKvnr4eFXut3pb1N79z9ClcumnUeo9ZgereVMFE3zo6YkSruPqcj3iokmK8n2Mn94
bBoHYjEP5SLdRjwJ5n2lvkT5VUXLGEdvYj/37mZJl3GYIq+TH9VmfU+KLCgPwnK3JPBrhG7OyEcZ
31LrWZYnfyn2/QZPFT1VMYiS8jTE+1qGOXyWhJ1mepsVufr029VeAruiGyHhrlS7WhWmwmsqT1Ta
//T6WwViSodQU6Fb7KwjcbICec9xhC2fh3k4Z6X8XKhg1cSXJeVew0ax/Kd2yCWGVYR1LmE6t6+5
5yJNrBs21uy5pfvWl/RVsODam03zK2mCf0L5qHR12I7s8GHUONeMf+MAUsINLM2CuRtz8ytK1j05
fS/xuF/kVwNZcc0IQdq+a0L81ANqdzQYqSFMpxR2HzjNFJ0qhdjNKVp8TRETv5G1Z0OP05uiIhBq
Y2r6aqtD1YpvtUF4j4pwtP4nx7kna0ootKgZy+19Ex8QEEdOLFro/s9FApOLEEqNHspA+kbV6t5L
iyg9wZz26jwxC4Cvmq1W8m60kshpMyN3RrGdgmRQv+POiH2YUFQLa3IyIwQkqjKRHSpR3VeXSPCH
YqdKFvNtLnMHszK/CdzvkXZdpxfazy47WCazE23qViiSqm9NV13jf3F2HsuNY0safiJEADgwB1sC
9KITZUraIOQK3ns8/Xyc2dxRlKoi7qo7uqubBHFM5u+SQQjzwqxppxLC9CVOGLcOfkfKvWBIEU0o
VhlHDBdGNEHCaQgbEg2P2dgKxgRWxX0qlX2lKYMrFbE0yeXQ2aiOJ9trZ0aelm8m8WZK+C99nbas
Bv2tHmnxM9QUZQ5XAmcpbwQdKcSFcG2CjOayOtZh+WxZGiO3e5gofYmY3djFmnnqCd4EJpioYiUQ
FkOPKYM3kQVXIF6MkIzKMOy3dZPd9UNnwGr5sF0EDIdyXVUqLxPDnGvLzHd9pTEWdWVoyzDg97Yd
aJJOjycPgufQ5PU50x1XcoooY3kUzasTy11G0EjVdwUTnExvdNChmqL8NJU7u8i2UdDhjesi8P1s
rfons1/FTEFxsGUJ5sBPyklIAm1JCsiPsaBwdqkibW3DEArBbTEGB3xKEVXnlD1O1k6pV7qzK8x1
MF57uTeYZoo9gN3Wlu2FZR2sWgZ2QGcZM1h9rIBHCjRgGtIsbRmPAtxfsx+ZEMw1nxPSFM2vzVjv
wFfoRovWzeqHkqkZAd3NCXpbsfdGeG+Zy4aoicZzInAmiN6Im6Wjs0jnDR2Ag0EKS6uUyw5Hg1gi
f1gVBNh2k+2JgMctt0Elt90UrjoUCJ1OY1k9hcOy6rpNlYptZbQG3BslU4zmENEz5+9TdV8Ap3by
w+bcpvht+7e0dQisES9l/Qlw5tf5sQ2io1ZsUn24m50vQwJ2Z3Qotb6bzGY1WfwOpbKV4bswGNqi
eNjPSIvapVpTuk6uvqnOmpGPXl0if3Fq/63OKwboxD4iEtR4o2Z4SmG9RbY2U/kwGLDpnltN3ehx
eJ38xPUrybQ7wzX9CCVEoaDD7Ztp3dQ2cZ9j0TmffV2qy06dpKdoQbTUTP9LK9CjsqlF1zBQsmyR
Dccq8xYyUxT8C+iDsOQmnzMVSWfDRDA7cPZIsIUHA8juaLpslcTxpqucfTiOMHkMv0HFNEDIF2MA
Nlaaoxs2xQqorSgMJGc98I3s83gfjxW4VHiuMLVVwCNdkh8UyDjRa5sZJeLYFS+D5qwimZyQ5x6T
KL74N4OiAHfqKO9nfCsZqhvLstSl2uXdyipvCrHjaO5VI5b3M9LOYrCcVX4T7aJzd4eQmHw/3Fr9
YpbZxkHqb1JQGXQnMd6kApWCuLZs+Qp6yc9qSrZWXVr9Wz+/GtVGp+8UyMlqlDYh5QkePcULrPtG
P462Q61Teky29nVzobd8xd9NSfSfb90lKBBqCuXcpkq33hKlooNRLG/MnvMyedTkZJ0maG6whJTW
/Kbe1hLhpf3JLs9W+KTUoNQ7NS9uGy6PyJ3MrPfSYqGJX2haVl2CHU1FQRyK6neJlD9xe/krCoK1
iCArKlC4RDUcd2rllrFBTF763ZAJ04zUOM4VCUfdn/r8M/Hfwx64ky0spy9EBgMVdhbjx29BKSZV
W9bWau5WDe4I9dwba9u/+NpR+G14TnBuClSIV3OcP6OyH3Zx8yTTdZtaX2YWMWalX5vIxZjlt0Ip
X4iTNTA3oE8hVry2dJP2IbJ01yIf1h7cFDVuItpNe1PekXeNNmR00PzKZdSmQAznojpMIYIn1KtS
z2D5M88K640VosReEm9nT0xyYHUtBsKlbkVtDj+hwuwpGydVME/+4vJFdoKEq0YFotJ1l68RyX6Z
xvFqLOt8OM7DNvL3ujw1ZuwGHDFJ/9TX95BOUMtDBpG6cnKQN0SnDrZcV9HMVa9yrcHQhH3y2ivh
KaEaN+r9qLx2g7Pi0L5ERrVShkdDGESvDngThJcninkxqfWyFDlD33DSppfAkuamrWcyQCj/l4Xf
wZtqF/7/vR66iJgokNm0RdLeRXRiWTYfAo2kbnAKAQjU9jG06nSSqXVTMWnrTN2kxds8kfgxGm49
666mvbR+sXPGlOfABZu82TbaKf7D5gYHwkNqv7MOAazeLGww+RavRiHSyAMMnycLyylIRzrvHOZX
67OXlSEECUHemQwGdAW0vbHylUkLBSnqRoT2UbwOg1VJPkwBgJ1Em76cJP3dtpL9eVQn3C19E5WE
qkJo5ynEtdHSflYEoljNBOYgVn3/O6xseY8yoFr0Yd6duxBEn2N/hNcKQm3yVBWfhwNQFd+pXVy5
fWk82chQMHgUlnkuc7GO8LnsalzJGFeUfCMzxjkqFN7dJNmwMyLKUfdD75bo9Kssyf2d5udk7hXE
GxutVXMuQNCROmrXenAYmeRU2oZcVHp8ypVlikCkKwiYE4J20VZgFlSJ6zGtN3qvIGkdwQApxC6d
ElyDPvWmUci7dpzeRgXcUJhq7Ukd9XBhO/eVxug0Z7wHcU3q5/rWKTd68LtwSJmPtLOgEDXKIXEL
xz7rDaxyetL9B1Tq6TKJXysGjozPXc2lWVZXX14EAdboCTuVSQLyaUw+fJqvunoOhxeNwy2UD631
PJqgutqjCmgY3xRBz7EBWSz4HI9lc3QGvAN+WFV39gTJ5JuptrGjUH/zcatmEKfBDCdX+L7nUFyp
/UrcmrsO4tyfKwck1d4OdWK8tXO1HPQKQ7P/MEb9Rvi2lyWj9qDKT79TXK4Fs4qiJyRSzGWwEGTU
orRRBA/Ke60GOFDit6bJvoI5BCV7LudmW8X+kwK8oHYP0QgkG1oIbhozTTahPepsH1S9heplLL8F
55A0bQ0jQHBnWJtU/ZhChgxKga5YfGSRPABedLNUoZOpTbDlIH3jHDcLDkx7nee/RW5BMLZEEo1a
t1fHUCMs+KMYnq0OnxCYvGE43HfJupmyjQWKF3RvBSnpXfiAEwu5OyrEnp+b42F47AakoYaa063E
ngmios+wQ7YRbVrKaBB0sKnh9jRxvcqrC7RsSifvyJfGVu+D3HnNyowCGvzSmjIFbcEt3AHR4zrL
6qfWorwDcIut/kAgcays0I0H7bi2MUShYDYgRKRX13Q7dXyTqTMiYxEq0BsQ2plA9WJayL/L2PR/
AfxygFVfll6+97xZdBxaiHSUsL3kTJAxMIlyr3RHyVgat6G/8KbqmVxH1CwicLMBlJO05A5bl9Zx
TtLMZYV5yfirlszLtm+3nYoIZJZ7ppwusBWPGqKWWrppG60jf2KOMfCM8jwFvLFKO5T2HRDkoe4B
vqV11oJig3w6C4b618gc2bwr8A+hViPh2W75+xz2g2Z5mteGjYqvZmOZRBuWvwcfIK8YnV9dUkM9
h3TdCg7nzDLAZYxyhTlhJOP0iKy92japIzezUwG/hsZdHoP2UQupXlA41UF0KM2kViM2Vne+TjEc
N14cm3R1AauwUXvqUpwojYk2PXRgCw3/Yg0WAJJtHhVbXu2kcjX/WEz1nUVFL2S4aiRgsXQ5xvaJ
Q70CARY0z1WCOGUYN4UhTgwFhLp7hIec8Fish+FLr+x9FjtLQ/KG4b/4vAfQ3TobNkFfbSO+ltag
4e8fC21YmfErB/9mKrJ95Ngbv1nTHIfdwXz00eyUJbO9Ua00heb6YLuz3bvIsHeh/+LXnI4sFMQ1
YTTflYG5amG3jXEEipWPJRFxxcBUGutsIfXGbg31rLrV/GWg1Gr9blvlrw6zmIh/uFVOA9q4/NPp
nhXj2tmf6MDC6C1QIVLQsXVepLwN5HQblsOjgmjUjI5IJm8oe0xkMepxODcg/sQ4i/jFH86Up0UL
hlWyixFdKPZKbZWrXtQbJxSrmvh4d7pxMWIMtnTpayFRwE/FpleehypZWyTZOtFeH59KzEh6z1w3
Q3Vl1NxoDktLazftFcDI26YfONhjAlu6D8ccwo2h+9vEtF9D5tv2VboebYOx4hjecow3GYI8PbFQ
mSFMsLR9RB1kYN70m+DQ9NdhiNblhPXPKncCCwGmwCWBijcffGfwSyk9ZCeyK9tY0CP32OcL0DLa
pMAcdwlqDxOULguvtfWuRFfV8vAXIV97mfR3vfyw4eW1ilTX7qXIZzyg8fAxjQXe+jJ/0Yr4XEaE
2DaiPWuj/RjOKvkF2eyWzrRX0n3pEDHXMN1ObjVQsZiu8vY7BCFf08aCWPOeMLSoQfiJKIn7eA92
zN7i9CzsZB0UyM8TqMxDV55D/0ozExaQwvssuNkmV1UXL1sz/jABTofrpDxS70eVf+5NqKuRAAA1
GBBb+y39BpA8/f+uTdCBm8NwUZGkzihtnanftDQnUkbpQpf5Ua8mbzaz3RSa+j3zstDEihbPZNSO
S9mhwNW0gLM71dalOX3o0n7P9Tc7Pc+yc9NaQeCiN0iyMic4SnN8Q8FeJM6y9xGR+6MKqlzcqqPC
zx61GjSfFtgL4rZjXeQ3JvyW7kBlM5YTvS6xGyKHyproicvA3qhypdUMWYxQl+ZH5uWsWr12bXYz
2fiGFPskg1xupb8bE3E14nCVmMILnBEjxrqM15qCshRpe2d4er3O46Mi/XvMEG30MQz2JZh+mcEn
Vl+ofLpQy1Q8PbzXzEusiHMDzl7b5VEZVdcy5KqwVOveHhOUUKEtVjRxBDhlwwor4ms04LoaSGjL
ZGy82X5C2mxfMQw0Hf6vXFdSRKVaQnsiKwXirMIK3HW8J3NczSGaIwyTY/4s5RvKv1l8lJAFAslD
740KNQwHSvkkrfmBnmlrcevkGtyIE6jHHhOU0r6Pc3K00/1UwXQEhRflKdYKG9HQtEnGaR3K4Kig
NajG+GDG5U4PTDwyo7nqSl338P8sU7MCdVJ3lQ9qEJXhU52oSwNFGw5bxsajGC6aVZsNx6Dx3QB6
pZgndPlz7Alpe2kxoKFrKu2tnB0rBFoh4lV5buza7RxO1A0THACutzritoFpABZuNS8NAGlPYnjh
4O20ZzltDZ+X5mKzpNi/n0PiW1Ct31Ngl8GV9WE4F/Tcstk6tMy+fChzCzbmOlursbhrqSS0CtDA
aNeD9K/sr1wlTk/5KhDJizFxa6Njl6QlwkSnRCoVl4qnCdm6UdDwA2t5tkubgSw6QN449mo69yDy
Kviaahh2dmndM3yr9BqzuDTNdQrXQnhGJPYlCLEmHtuqoIQOaASWReqLRVVhSStWKqyrkKOb3tKX
6FZEforHDuP4M5a2raPm60BL9PWszR+jdT9Qm5Xz2VE+s/EZOpwW/eYIZSgOwbymnF2/iFfQtelk
otuUuwrlg2w2aqi9902JyDjbjQAxer6T/WcgZuTn0Yetp2DhCnefQy7YU1tEh5EQcAbSyfdwplnz
xbw3YPBnaoluPOF3AUWZlhMX+XRS2Ni9amJF0BZRN/7CMtQ6n5H4rVmbuWnOmXmCyYQmnvAbK9Ux
rHNP4MiPzfqQzufaSNfMfF3WcEciu9T5ix0/TTX3IF5zuU8HtOw1cnFxrMmmSmoJSHnjK1aFjXUq
8tKbChF+1qRoRYXWzPahVn4LInNTfMNWjQ3mJlLqohJvvlziIArJpWvaDXOG3CwKl1C8ExMTdRy3
K8TPuiXdoO+9Yj4aVs4fhpHzIUQi7lalAlpEiIolMU83U3mX6Xc69Y26bucdmbEA+4uZHCR7xNA6
P92Ir2BZlFscuhGopLkFMDKMddufqs7NgLmCqxEsq5wiG3W28VXdZmMBjMjkUUHdgU4CpVJ4h5h8
kYh3Sf8Mm4C+SukhXmscusqxC5GiMP42QYzn0JTrgncEOxCdYDQVk+sVZUXlZ27U5KthGu7KBnLj
EHX7ZnqZDC+2TFdP9m18acaDhWBUj06lqrA0w+SlzIytLSW/3odTnmsl31k2LG/toMrEGqm8U3Zs
acuB+zBqgyMtmzT05lbuCsdhLCDGLVrcooXXHs0n1fhtZjm6LmsXBfNjXL05WpfhW8HqUA2ahzvV
m/QW+UOyVmIEsnIf3J6oe6dN582jlwKdxvrXGf4yb8tHte/uIuiYziY4ut4rfYBNTFmGdfAQxLdV
EV1MJ9pV/NK6r61gXVxRd9tWHKQ6mSSiUsLGQcO0v2Sjts0RszHF3YMMil8YNRAAQAisGMO2jPWt
nxCU3JuISqY596b+3TQFcFEHPBCUa3KxwFNrOv+hI6ncdnVn2mrqNHnVYBDJmd8VcUoyS0gVlvct
6IrVB+PKly2z1ira3mrs1jMTwkRS4+4EeerG5jGqC3Z7E6hMuDPJWDFaXT8HimY93nL7VM+iv/eC
3uy2jgZwEDhgCYaDblOOyESxQGFJUabnaj4h7Uy0X0lduHNDUgF6+Aru+cXmah+DawUJZGKccOqV
H9dvRnuuLcwSE36wYcy+8gaz89T41Kgdyn6terIZOVxnHeXX0H6EQr+rK20nb1kQZXYuyS6yChlt
iv5SAxzDqc1asggAwSTEsa1xLWKZGU1zVVmfDDci5yget/7wFWBRdkIauNC/OD1lUi6n8pTXiNTw
1/d0nsyfNfH2DdrJv3WPJVSIUF9SzfxF9JFSdNssjV9EgB83z6Z7m1kCV1DTDaVna4B59echRfik
4WpYNuy1uruXxPUg24/Cj6nd6pGyVPWltLst7Mq6JOipTLNrSF4WddOMVI1sQUp0JjOg7puM1yA5
ZZkXIM9GFRpNqBumc0Sq+YI6m/wApL+hYp+zeXbF4Ltxswyb5kNvyzV7yeubcN/ROYlEcU3YRzuF
uq78tQ4yFI5XY6Iws64S1NVr/Gl27SylxCYdS8n639ltwUUrxpathXWHYKfyr4PBUEZZrctbeQHq
VpWvWH67YSUj3GzMp7LAyHlWrAeVvkJEJAtYavKMCvukouGL6S+0hDBnC/+xX48jpQSWN/yLYZR6
c55zj8/N0R6UmyfyArpTxA9VtcJ4ixf/HEGGTnRvj+hFyQ9Qeeox0PGNATKsguxBdkt/utfIZFG2
bEssraWzqpXXoUVYE6860x3rV3TfAfN91fvG34XDw6Rte3+TBIo3Rmc/vkvRnjreqF/TajUNn3m2
dPK3CFbeeo1MyKmnFhY1egk5K4YnNV3aDKEaDjoAp5ITT5PTz84N/X12HjMQc6ndRJ7RXWBT2JwS
Dg2nv1iml49HvX/KjavsrZMSmK8ld2cqj9TAntofoSYbtXuswl3nPAuK5RIcPO39Ytk4ln+S3eDq
DS8twuPR6ZjAaFYY+WcMnX1yKsIOG1T2RWobe3Ez1VaVJPITWtytyTjPtIZKtDkytNEb55gjas7A
GDNxamvUWKKYNp0iYaKKZufbBcdCN+nrHgGWW2G70rLnSv1I42ld4SWZSqb01vNMAE4f8YfM/ST8
rRbX27qsNqmCWypV1homAEkiTHYX3ubBjMtw/gylK/34pBatA8Rs7UpNpfPQUE+Dam4dSP8GWK8c
XsKEQfa5TgFjwW1oa+HY176gikcOvK9NCqIJO16VvZI7dxeqNNEFnuA4vPR2zvE7rSUZOWO2bq2T
0E+62EogIRhI1b5LadWb6SBNbWFWVb0z7ND34tD8BTdB4Ag0dx0SIQWxGPLGe834CHS5ifF4JTOM
doICH5Yj7AVbXCwsHU8WAVlq/J5JVK8h1MykG2vg29KgqJXzrhbJIRPNNTKQ/CrpoxJEex9thqkE
R7OJxEKWmNDaeOPIcKPPGCJIWBuLySNqo4cAzC9k/yxE/VTG+BmGZaHc+R2R0VNmuuXNfpTAEl86
lmrP4SpuTmUr4aCrKgt1tyUEz9neg25DzRcLn24x1EfMAlGTLbpK/aVU/osSQwvDTFkWaQeh+Wlx
WdfpUkOY7zTbMVpZEeVKOP0O4nifOyjYMSpQQZkFIN10U3bm687pljYytlDLl751CYPo0KLNMVVQ
ilt9nuLAzS1np9WEOj3oNjFyNlqgBGAXZq2tvBhPPDPMTdyFjfIU6LXnwAy0aYhg4xLwjZB1x2bl
zTPcbj59Vg4yEAVKhtCXfsIQJbM7G9SwRmDaRUiKUAUuBHxglubLxqju/SI/WWl4ZvzzdszkuewO
8UCoUtd9IaSJlY1UTkFiekRu/NL8cO9nluomIeYEqnxoSGcBhnVIfDRO8Yig+O9xVNqf4+/l91nB
SZDPme0M2G0Wqvs+P2N4XtwiEy/DAs/gPyITf4ij/j4juEzi3lR1EwWfsQqVh7K9b/2nfzzALZnv
D2la5rcc9coI1SkVurZX1aG8CUT1+jDpYYwU0YQd0qayeumSAWusWZtU9CGc61cXSGglYw5RH/zj
e/wQcPt9mnDS6nndO6hz5vF4i89N8bNDAa5mD30XPiV9WaUu89LhPH3lEIM3qP/4aPunn+BbBHLd
Cmu2bG6G0SBYl+wuK/BVDHnjEiwPtfQ1YTwn3A322qxL973YDtrW6t7GlqCDhgWmVOvWwauIGyRq
f1WpvowV55NbrAk37F+AuZxf01pUYA9Gc9HNydUnKjWHh6ruw+k55xhu3kSlbSL0H6qDyTwOrLdw
eOQOxfyEJdOVOMz8cmT0RLeJTWWXGg3yepLf546KFuM8C1vgxc8WVvDARBK7JuGsYme/qT22ynxT
dfVGS9pdHipokQyGtFIVfqb0B3q10/lnY4rzTsDi/v2Vitvv96eldXvV/5EP15dJWmS5OjOIMbw7
ednOPxfraPHuPTWbpF2oa6Ql6uJZcbHWoZVd7IbFtfPkAnDaDda/A/cDD9JBRQu9/Ps30q2fVtm3
cNVQKnqj2IG4C/R+Q0aVisZDqX4RMf+rtvVF6QjgyWAJdHcjwVC1ohqN4gGHkqAuJ74R9iJtqc52
HXRVT+m5qQi8f4+b54jaPCPR1DxX4dnR0o2N0rsLSF2fYJkGAkxVUz8icz0PH2r5mJr78bc53T7A
JrBr3mT5fSyeFFISyyVqluCkhqRW3eQBR32QGJyee/R5ubXD72p0S+SOFyZOL+0rqPQcPk7mSiUe
IyEu9KBQ0HSeTQkIA82S2gUvrYYiHDkQ5sTlbOC5XuUDkPeagML7m50SnPb3YKN1wXroMtlFPYgP
IujK89C9Cc5l7i4WR5bsUwifuTzBuY4lPn9lhyCzluNiIMSsX/hkQeXgH6BKw5P9DH1rijvBNUa9
2PUbqAsMb82wtcgN6pLjLaUrEw8jYbrIyPTPpmQT0AP7yAmYOzajlxjeTQM9ctitomw+YlHkhglD
faGqFgs9OKd1gCfIeEp14xzFh6BAE+OcMuSHBBLEQETNsp22jW6g47xK/dj5XwyzaceTGKulWb3P
+R5LEUz1U40Hy2KwR8kGJUgJV4wGkqVfE7aUVl1rI+pI3pZXvezPdZe/64ntOfQ8Gld+ltPjkVNH
NsS0T0zHpZOI6uVIUgDNJhXcQsbvus9E9LFchXCszLoug03mvzXqMaeQpm0vDUl2LdFXOmkmyJo2
ScqpI47cYTPovEB6m/OtkmGNuhRZ3hyTY1JSJAqGpInnCTMAjq24eaynXZfvdRQGNVpnNHRVjO07
ijk/ze63JLTNV7E7GoPLSGprBg1gUB4eBns8d8Yhyy6kwGjB1rGIyImWlIoDE90bfGgJzrjgpdGj
XzIMn5J8k6uuUz4m7aXMdU/rg3uFui/reyzPjALLpRt2OEsaEa7HIlkgfi6RQHZZcf37frZ/uBjN
b1G8LJFeOlOJpJM0FmwqJDcq/VvUUOeiVuwRslowfiEF25xqF8U4ZRqub5Ij4cGHsF4gchkFzsME
zCP1D0Nl/1YM9M1ZezNjvJVAXCptJXV8T9x6eEF4TEDCPkTQjLci6RAwWrWLjrOyqWbYHslWaxro
msOg7Nr0oMhdn+0cS0Ne8ZDCuKWIY9LmUk6bKW7OPYBQ6gDVl127TgFuF2YYXszI+Sh80y3kZ+Pv
feQ+KvL+rL2CCS/Ldrwk4/Au/H5jjJMr8M+PKXHBenA05tcx34r2YM/zv+qbH+5G9VvGZ24NvtkZ
WnaYLjG8FJGMX1m50qnnbgILFxAcDOHvb/OHl6l+e5m2H5ZdrvBRRRxqW5nXmOPJExpvpOJ/9wnf
0omnvJRlOODfMG/DSeePBka//cdt90OQtvotkjhX6iGmHkoOse6hUFTRDGL2uQHJXoUD6l8B7MYf
71T7+9gbIy2nXNpzcihw1Cj6SaTbv/82f74ZCX/+/5c1hb9RW1GXwAJnoJyNWNiGs5pp781cf/r7
Z/zwhs3bQ/1HQdCRlpoyaUm/8xN2VqRw43LIo7gpCOH7+0fIP/9A0vy+YFUHVXaqjHfQL7iACNir
CV5DckoMrBnEC4kSNAvSFSqSQ442okzulOjDJ3Vc8WdkWqOX9ccZBbDylVTgy1GyDRpInVpZyXwX
JhzJGqhviba8Ac3Les/MHE8gio1uKv4qX/tQe/RX5OcljbwP0w9Nu4Zx74GHuVzAtXZoiAETDSBo
Er10+bFAmk1OhpNyv2ivNfMvu3HlKE9l+KEl6qWeofTizOtDtHcaKctODBSvdMyoe6qMS88k7TY7
IqQYSwYcjK9lRCQ5sw46aJHJ2Sm8RcBLhvTkH+P8qNfQMWF2rEfMKXR4MKAxZFSUlvY/9rH2w5lh
fttmakujbVoN1EG7DhWC6/Da/lKM4NEIMKjs/IwcWUzu/X+388zvOy/PhwnJhLpvg9K62nXSnOCf
sAlkReGQrp7nRIOktoeoKiEWTdrm+e9r7afgbeNb76QqsyrKfBJ7panh7mY/XyWTdVU6apwcLVhu
cwaAn5tqC/L1lVXqslcaVJwDzXIHtlkAmTlqJP+x+H+YTy+Nb5t4CLOmD8JK7MOhUfBepq0vyJDP
lZeoUMlwiuD6PgcdfbbR2xA7lq6ibjAJvjTalEgP2xg/6iS9yWXScmuRs04qZt7k+3bACFclen0Z
baocvfCbh8GxYjSvgwZrftt0mP8jJHjpTKJLJxv/H4e2uL3HP7QRxrf2rNP0OFbJGz1YnUUGnw3O
UqwKohQxR7mdb0O6Qc2o5auCotWUxWGKSO6ZToGIbhwMWo0m+sq77Fqm09pAhpwheAuZMCmZExig
Ja3rbjPUUDS4T4e6BJAnsNGOlllg/Wsk/U/P8K0VGg3HV/XEKQh8GqCm0NG46pv/Rsp0DPRP9IkU
OP7kxhSARR5SyBJ99pd5LS9R/zY8KvQbcHjvw5FtRUjPet4rSJR4fPTkPBCjRgjHebdqojY2dvwG
RkmorL5wntvfSXqHqJx1+JUykB0whXvjuWZ0h7FUPqhPFVQWZEd+ISNSmmWyawgOwNHMDLo1yvE2
JxhtUb1iZK7VRXYmm1Iay6S5EE4yhwG6wD0Qev6P+QH/m6z/p3f9rT/TJ60qZsKc7ghpX4lNsoOW
uENJuQiZHq0sHiSjvwzX2jFD1Q1XDiLIhcLssXJlMYbJondMPH9B9boBV7v9V17mYnr0iEdxDZCZ
N7HE1LZOXdyFJ2wMx3RNQX1H2jHi2DVk4DZdd5tuHy7lCivVf7uCv917lgz82ip4KqYou1ju1/pa
vWBFJe+Zad+DR2zS0tryMy/GheGRVep+vTwGXrIC7dzj8q7+FYT/Q0dufLsco7lLRk59nYFtsI4e
7hH39hNZC4o5F2P/IlqFj/84HG9l259e5e2f/8dlX3M8JMnts/yDcs23jCU4Tx8EbLv58r/ExYxv
F43TIgSp9cm+8x1E4lVylDpqvHyk7Pr7Q/y5KJLGt6ulVftKjslg32nKzfrYMemmigvy0ZWVk1b/
HPnyw+kgvt0juXBq4tZngBLYznLoPGN6pJdAdmCvBoupBc1ezu+p868i6YdaVXy7Jrpi6Cs/RfTe
d0TIk0ypVLsM4JVQOcJTBq/UmTiS/2Mh/FD0/S869B/rQMCsGmkKY8bFsZ7VN4HP2/rXT/dDtSe+
nauBYZVTYgiG5QT2pa+w5BGO+Pd3/xN8Jb6dRbadycIKOxDJuiCxKKlh1JPQsVoX/wQx16M1m0vV
xi5boq45aSNMb2QSMkV4f7jMzJCak3muhFwLMgO6qgUdKZxgMc5qhz5YJxRkQgzJrBqi0VUl2luN
rm5TGar7jsQIb2yxr/Q4uQmbyuWLoZPRyKRdH5FZNDv2ncw08j19nwisVHU+O0Jm3bQcke6nRkFu
AVF0f/8lfgC57e8zJ4XGNpNxlByGICafzcr76aQpeQehyq2vhVwhM2MpN4TYxkvojWHpzLnYKNr4
nrRS2WhBP/xj/sMPO1J8O0phYusZrSMzJxrieMj55jxzSTRY6OY/7qAfnlaK74dkbVqYfPiI8H84
O7PluJFrXb+Ko+/hDSQSSODE3r6ogcVBpKipKOkGIaklzPOMpz8f2N7HKpBVOHaEox3dra5EzivX
+gczDg8VaL1NxmTuOwX4zTKUvu8HVd+LrvDehkHV3iYpLDdEXiPoVcW0izhkV+KGc3tncYYGY0rp
W9kDa6gkYxDeOoCqxrBcidTPDebi/NRs0470wR/faOU9jgpiuHJc1GNWpurcxy8Oz7rzZD6YmAOE
SUXWGj3Y+r4T+v7yojzz7WJxZupNmCYluNg3toOKjNTdrzUSqaLuvyddtLbwzxzMYnFQQjcNJjHp
NDKSgmkjUONp3t1GqSS6DO4cd3o7maPaoHq+ExJAyuW+nTnVxCLiLVGXKUtPDLDfPrXplzxacZqe
P/uVK/n52fDbUewoqq9Vye/6xm2czTJ6oLINWJbB3p52/9m3L05NO2zaMsvnb9eoTTtXYZytXMbn
RmWx9Su0KFSV8suzTloTf+j1FTepc0tpseFb/ENTj8PqDdh+JIZHYweyGNW8ywNyZhuIxR6u6t73
NcGvWyrYYHfhCYThD5d/+9yELjYwoJzBj+Yvd+F46jCFZlZ69t5BM0Nf+fxzg7PYxUHq+VOXAGWR
AqK3SdnYRmrhBznPy104E4s8mwv9tibDrJ98JG/zextouK9P3sZQStzIDjk9vPAcFipnr5tQTc8F
up+XWz0TCD/bG/7WapAAtJpklt+3Yfs9j02LTL6ZHuIEOYU8buE4oKF7ualzbpfGYjfbbZtzJU7R
Pbyb+EH/NKVQkbfau+GTuRlXFsKZWXrOUPzWnyIMnQLX0ei+MXMeDFkZohlbOt8jBfazgC2/5rh7
ZsUZi+2dDKFrmF6N7Cogdng1SXhUw502QkKrP3dBsZLTObPXjcVeL1MtkRJ8532nO+Gnkom/89zc
u748JWe25PPN/9toBX7ku35RRffSv+rCj1H3Vl8zkj/304vdTuW40TyZRPcampypGtDH3ZfVyo16
bq8stnuviC6NjlFJj6iiZzCoUDYzkBDcTgizrp2z51pZ7HjLjDrgmPPYU5brDtWf1Gwi3Bm8zYCo
xs/LU3BuV+iL+3t0jKYbE1qJ0LSqdlGHBQJqCRuYb61260EVKFdOsDP90eel/Ntsx2ETY0NMSwB5
QcKTPIUt69R7NN4rLBlWOnRm4vXFLndxmfXiHB3H0X3qki9JUiN38ePyYJ377XnX/9aDJrVcbwjT
FKmCxw52KzrYQROuDM+ZHa3Pjf724xCualMAI7+X94iytxDKyHo/6uVe5isn4JnNrC82s2zarusy
WmibI7pj8PFWPv31H1ZL/3nX8oI2s4vkvh7eavINLjIrP3wmha3cxaDUwZg4ZZIm9wVEfZeyHdhr
6Mmb9of3uYaliPXTGijhXCcWo1NMRhs4aZncR8B6S3Vs6pVV8/qdgCLE6cS2RjZNge3G986kHSQi
HBVp5xAZdbV2jr5+iypXLFpIZKUVGS20GprsDeoWj572q6nQszSj3eW1f64XizNv9EMyzFbI8EBw
beWH2KOsTUU+n9aMr89NwOK8i+18tI0hoFor0mNSN2A0tS+XP/7MAC2d4oPI1NxqipP76Uf30fhe
/PI+Qzi8/NtnPnvpDd+YTZfAok3um9G2UNkST5XUVt6d5757cZg1iHD4KmTQ219yj+ne0b4K3l3+
7HM/vTjLBh2gVxn57CxMA6hPASkTEi2QKbIx1UJf1kvc/3CEFptYFand+g0jBL8BS6QWSv7lPrx+
ZKrn2uPvR2aJ2xU6Y6yYBtDHXXalP7rZXfFtrZZ87vcXO9dtaytzfIYf10TjIz5fs41xBadzA9rg
cheeI6mXb0HlLPZuV+RhoD9PsbVJH+pvxaP2ntqC+dXc+l+c6623B4R5ua3XL2DlLLZwo/3vatJZ
TdqDjWRjcY883OHyz5/bCIv9K9HB8Q0IbNR9BPoM35P6ePmHz2SC1NLX3XPr3E7qPLm3xCZ/AIIM
EhxPghZg76/xowR6bO28J3/ldX5mmJbe7lqOz2A40o+YtP+x+qi9hytKseaQ/4cNLHb14FQ9RX4a
QItkQrnnwf4iPqKQN32zVs67syO22N1xqRmOGdGE/234kf2If8lf9TvtPfjmxjg4P5p7Y62leZ2+
sn6fIUG/7UGAPEpQfE3u+1/xtAXKB7EYNbP3QmIUvq1ug5/t9eVlcGZ9qfmf/9ZSpOm27nh6fK9l
IO/U3jW1lY1xbhOqxUYPek+MyYzmCDQUcHIfp7ba4iGKshw12VqHux3iTZGlZJp7uHM7rVHF3rHr
9qGpc3nIkya/5Z739pe7eubgUYtDQdp13piFEd+X+MgCuvvsf7JmRNwGnsHlFs7E/eoZhPvbaNZ6
D3MdM8P77AdcbyCUibNJnsQP9c77zCvmcivnpmxxJLhlrnQsFZJ7FZAZJm2eV9VKB8789NITPCj0
Hsw736+T1U8VlqaRt/LV8730ypJe+njrqTlW8H849ieWWabB7De7YkApsi93lwfmXBOLIyDXFfIQ
Uxffd6h5wZNH0sOmhLD2dDz384vtn7bZiJ8uYXOaUo+7G8NDH6zkic7EDUtD7VQ3Gywl+en+HZLd
GOpUu+Fb+uHysJyL9+3FHh/K0NKcHkgQno3Dx+4RbM7sBv22+Vq/7b7W31eamdffazO82O9JGSJ/
EdMJ/N3wjhln74gNMmbGIaT6hmmzubJKz2xkW5yeWUPouV4IGPceFAoaXFaD2OCh9zbhj2It/jy3
k5fUh9m8WqJ2R3AbYG+L4QqMHyKVvaquAH+g8e+s1SvP7bnFdi7btMZ2mWErMSP0tOu2tVbG6cyC
XbIfIt0YJq+kRtFpSLlhq6x9yRHKujzdZz57SWkwe62dXBjQbxqU33QCOM94//zL//Vj+D/+z/zx
ryVT/+O/+fsfObJqoR80i7/9x8c85X//Pf83/+/PnP4X/7gPf1R5nf9qln/q5D/ih//Z8O5b8+3k
b2DPhs34rv1Zje9/1m3SPDfAJ85/8v/3X/7t5/OvfByLn//zx4+8zaCnvf/ph3n2xz//1c2f//PH
HPb81+8//89/9/At5T+7CqNw+ad/fqub//lDM5Tzd2Hq0gbA9cff+p/zPzSU/LsNl56YUyE2goLj
H3/L8qoJ5j8v/i5tBHJcqQuldHfOHtR5+/zvhPF3Zdpc6xaYfOnqwvzjfz/pZFL+NUl/A0D0mIdZ
U9Mqrfy23S0eCLppmdJU0hBCuMsyUukkYWOJWh5HsxxvYUPNqVKpfc/qynobmNn0NrbRtfCU0z5o
IfySGKb3ti9F8jjiFrn2bFmccs/fY8GJMBCqM22d7zo9HcBJBb7ea+ooRWTeNDJvCDii/E5O5Do6
18GeV8uzqykSDsFU4hOEFmLrNXG6Eome7oznD3EcYSkmx9RdtUzzepOA7+i2xtHLYKwFfoA07oi3
z29L5J/z8fv4P9fL/nXczs0YzKNpoBKlcygtEYJjYmteIzoUrTwS/NICMO+kOvnrQCFxCnP4MNjN
nRTuBE1z6n8ORRXsPM9SQOCQ4ICDnVylRolsfopdCxxY/8bpUa/O4Osdmhpug5d2w50N7PQqLkp5
ZehB/SltCpC09bNqUDYb1ZjCP6z07PTc+qtnjmEJHRUCIdXzTP8WTVljI9JOSnXUMh6grbazwuoB
b1EU5sGHqezakDwaR2tX5OheI4psjt3MD92EQ3kd+O0eybArYc7q8eo2TXEXi9T1kHcfGgsLEw3M
FaZytvZvZfX/96sdG3KyZZv68kGIWlxu9vgbHgNhl9c4kyMLV6CzdHlwXi4uQ2fPu9JmgYH8mcfu
t7FBNCu3nTBzjqMFlVhFpB1H7pGry608VzwWi0sIHQ6LbRjCseWiGd8s80AkIiDrO4bvWiNBsq0q
BkgQsQ/Uv4K8qF+ZwCcQsSjaHKeWvroPHL3CPSiWWblvKsj7sNvKmQgw2Xiepu44RSvf+cpokEdx
pSstKZSz5BDGSZXUpkq9Y1QUGk6/APnECJnu8mi8ttVYhyjNIj5h2dZyR/cFenIBJZAjBH3jusvD
4q4UerHVM6QSEPU1tkUN7T2KkJ2YMiSIx6YUH7Cdzb5YIhx3WoaLbV8F4dWYZ3+GyKFd90M2PUZY
gW+wM0N4oLVNdMpqDNumDrQF/M6rscVTDv1G/R1qZMOtiES+UhtePNGe16yQjmMJAzc1ttsiBsnS
UIgWLY8joq79bTXSE7sav3MDxQfHztDFzfFpQkwVfGYZV/eZykt0WhP5XosM+xYlNkj9IZTzywN+
GuDxWYrdb9lCwHnmDF3yM6zBl04bNf6TL0BXD6ERbBNNN+8c9JrvxgrtWY61Cp/1ut1dbnmO5U/W
/dyy7bpKSMO0rSWWsEFKyw7hiT6lUHcBQAG91qKfVeZpN00EFflya6dh/1/9tB3XsLlBucuX4b/V
U6Q1ket8chMkXV2sEXdtjwqel0NWKkp4kSIszZWL4zQT89yobTgK33o5xw4v0GU5wYabu87RM2zr
IQiByGcmJouCyvFnFbgKLfjsyWyn6WB1fbeyY1+c7cqwOU8E/1Omyy15en5FxhTXTVhwfiHpgTF6
8hWCeoaTCLbFlwf3GUK9mEvbFcJWliNcQ9qLpkrpGlYC7wjXrqqFRFDW9sFHN/x7V7YBDMce+0dH
XRt9+R3My/jOaxEWrtBPd331q9PTcgeUKMc7XXxtBw+LlFJ+Ia5SV5OGAu4o4m43Jpl2lcj4Vyzd
8MGUiCcaCL0g2IZ/fB561R2Jj6dJxx22cMHFjjDx9wb0sbuwzuGdOVVxNxm6txcTOn2qfSwTt7rJ
0TPZ9IDBv405rLtGt5qbvOp9jOUQawJWWW8NOeGta4xrgIhXVqRCpc+RJkGkUMsicq0swE3FoI6Z
VblXokuwq05RLhgBjN1ONrSxLuUZeXmmXlmRysUIgI3OncP1tlgTlo8sW4GOtkmd/83Q2ebOUJl2
nXKW4jkzYggxlbMBqqVQte3XUmCvLEmHo4YQyuHgMcXirmssfTQhCrBOAvQL21Q0jwWmOQZMi5XI
cPGqfN57DtpEtmU6On9dIjSqMI7wcA7cI8JJ2aPT6ui5hqa+q8lRIQhj9Zi+VIgHo/qLC3CO5Rlq
hyvlj5eBMuIzpimh9evK1pW1yFwPad33mpVrR4jMclc1Kn+TFkZ5iKt02HgIJuB3nphvxBiOyEc1
aG8FOUY5ermW9XjlsGXSLUR32IrKWFbawriTg5UX6jjURnKQhKYbN8rzh2i03jcTSjqXl9kra9th
YZtcd7qJ4MvisovGXnZZZjrHKkR1uUC2FGJBrr/RzNE+ICUiHkB3/3m5zRcBCt2SvMK4zHQOomUc
1Sc9yE6jd461jhz1GGaYB8RrzJhFYnpeVkLnGhHcmQayNctd26gOh5WmD59yDV23fMIHsInN8abv
bRuhP1i3homKnJ+WM5WoDg+BIeA4h27zkCKLBH+nL9aW+ryKTk9frlCLGxKZVMBNSxh7omdZI/Ka
0KLNsr1tjN2bqOvxqEat4rqxRv0QIIC890LMHMrQ6W/r3sDEtwnGlWl/Zb0LAKxsbok5hCGXIXOe
G0nqwyx8UpkZcGQHCPXmRfeWZ6v3VVmi24eDyg65Jd1rK0jj26zroC1kQXO4vBhehjXCNpkty3X5
Fh7pi3NuMHUxeGWIbQcuwrsR4eKPpeHzFEZQbECmhYAP7kTqB0+N02Imcbn5Z/To6ZRIHqRyDvgk
w8D7/+TtIIe89Du36548fM+2eTH7H+Q5lCFZl1ui0/6617zuqQwTdGTjKUNbB2tAbO6dp8iTw5t2
6Oqvlo2JcyyF/wE5MCg+TVJhucJd2GU16ki1U2NAA0GutT34xCPIbaQjpm2cWsYhclvkrmJMYqOk
QtTRwMzrch9fHilSCk4UYnV93hKLLhp5Eoy5oaMOlHvDrqjwIHMifKXy0u0O9SCGlTF9ub95WBOo
moZQPMJfPFWrZKoLFTClaReijDPVB6RN5UrI9vI5pgjKhOWyv+eX5bK+YJdJlkyumcOHHx1UZKxb
lEYFMcI07M1o9hKZUFPURaa9TVFBPZTIz/ah0H9EcRLeOA0WQ5lTh0eBnNvKt728PXmhKzGnnHj9
vIiy8jTRmhQf7icRwmvOfJRb8yo3UVrFhOjy5L7cP1Lh5DA/CGjtBTKjMttiELh1PE0j9Me+yovv
7RiV6Fxh/x3UTvjOEA2SCu6kVp4Fr5whUrFzUd2X+nxtLmLJ3rGcehJ18hTaSnzwAdduTDWgo9YA
ot4Mff498ijXETnmfzaeh/6to6F4WxvGv73A58caxRjFWeLqS9hR2VuB7KSVPWkGkqhG56GMYuc7
leGZXutYblwe8ufg5/TMmF9ipPqEnHONSwa4JdCay0SaPYXmNDw1iBNg0aI3d42JHoHlqO5daUAR
7tJK3wcCn0BtAJypR6V4Q3Z7utY9i5dNwOs4C1LtNiwwy0SBDAmNJETI2BEtCjO2dbBSZ0SuFuK/
O7bDnWkX1buiRDf2cn9exgCc4gwdGk8umo7Ll7yfJ7pnpHXwVA998rGOSOvr0nd2yNS6h05gLDtZ
CIpebvSVsI+sgWVzQOgkYJm204M3zZEZDrwkeuKyjB+9xFC3udfph8j66tjfKz2r9qkWjXdooHUP
UYZM5uUPeHlKoVRPktDhApxzv4vVWzdC790oTZ64H1EsGwsENIKiWxnblycBrVhsS7Ixjq6Wb+cx
1dVklyp+QnAoIS83dHdxVKiDkLjwXe7Qq00RuequKZjNpapCFaDQ2bdJ8pTkCNTUyit3ZmR+iizs
uC+39EpsZfM2l9IyOH+J2s3TuXNDzdasMU6fQLyrK4PcwJXWlvW1wp1qg4ypfWjr9rOmCuzgm7F5
hCczbowWOUHkJUOE+/AjvfxJL2fTFiYJA9cxMOtylhXVMB60SkYpX+Shq5+Sw8NnEbHUy6283Ck2
C8V2DNu16P4S4Y8GHipZRp8+dU4RvulUZ28LZ8iu6jxIr13ZWjidowd4udEX8+qYiroFeo6mI0lw
itPBrlhUyYTA7ZOmzJ+tVWFPXMdiP/h18/5ySy/3JE3hlUHQ7JiWYS/LF7ruO40e59NTmybhfrDx
6SKbSvobXtqtP/kGWhrQ3gJzaN9kLXoxbS/Tm8sf8WIm0TzmJGdT2mQqXnyDmONSx5PiCSJ6tMtU
N2ziLFrDC7yYSSo1Yu6nq1OqoTxyOqikgcpM18ziqRNViMe7YaFOO/Y707CnKz9yvOumxCfnctdO
AzEiTApNjKsOFoL8sb4c3tiQfdU6bv3Jt+B6tgjv9hH+X4FxDLP01+W2xOk4/tWYoxuG4yomlO8+
7eEoxyY1Cr/9BKRk9mZoLDy/7QpxftdEjzZ3xwPcCHt2XAPpUhkQndI628fI3N9wyXSY4tb+To88
YNpZM26NoEM/OG0qhMpDrJDbsXtvqAQBpBqPGicb8WKzamtb1vUaKe6ZffuvC5e+OCaRFDc7GRHJ
XxfnTciW0yZvao9joaWYH8U4PbNG7r2kRDOsDDGIGPtua2rIlec+WRJTmPV1F1ISkVYC0laJcK9L
WewzJ8L+wJ6119MsPuoqQRKx7KsHlrRzmwy4JTV1H3/QCGD3Tlmq3SS9ahOpULujhvFriFwsyDPP
fBKRKrfkxqMfjhuAM2+GEqukTMW3UjbeneNX/mYKLGMfJpjrDCUmHraxKr3xYpYZGcuifEmRb05R
LQ6HpOmNsYQreezrKNhHdmNuip6mLi+mRaw9TwBRHouW9zSCHuazYsNvFRaMfVI42J5+HDtH0H9U
mRXGaSh95d3naYyRt59CVH0rzcJRDvIcrBvMIQc8LwTvjzd1WqVXVWs3u9FUxcrXvRwDSZqYOIKF
K3n0zyHybx/neFo1pnbPx7kZMtAGJlYUvNyVzbvQ/vhrDCg5K9ul/EPcuxjqLApqI2wt/YgbeLtD
iUzt5Ow82iYyeUupmr4iR+nsTRNrLsal/KoLRN4mDSPYxEJxdLJaGz2ZWfC+teIHygz9ykicJg3n
TyR9NqcYLMMijW0v9olEshyNEc04xpFlocKKwK8W9tgdGRgtWG02XHulFRxazf/Tqdkml1fJ6UX1
V+sEUxTGKHzPtafTeSi8PMBtzxfHxMHDsFVDswl9cpRpMDUrk/HiJCVfRcyKrwK5UYNnz2lTXlNM
VZFk5pHHRHolWwwhCWOzrVlgLpUSlq8M7KKw/9w3ntAEcSZ/JYGzaNCk6jtw05uk6D35ZUyleaNj
rfTWNVBjRLcu30VjOs2FfYxCtUluRZV6+L7F8WMcozhyeaRf6z45BWUbkqCSi/K0+4EeYwjD0OBS
XYw7EuA4cvMAQmS2weoWP5GV9l6ZWVY86W9FTZHHwrwDf9thAoCHH5fKPHLAe3fEhayhfDAepNLT
tZE+fdD+NdKU8UlHUm0imltsM8trnbRrWcNtjTj1RGJ41/UaVj++jZ5hrx6gXutPuopQVkqw0Srd
Smx5pY4kaqqPImcWou94ZuYO5tyWgU/4YKxdSK9+I3vMMEzgHsBOTsfDTlKEwT1pHPtOyPfSzJCB
Az28H4vWv3Ko9WKklqtd3k3R4+WZn0f69Ca0OIVtIDCua1HHWcyExovJl5lrcNYJcdXHor+qnKm6
+bdbIYGhEwwaDv/nzOvht/m21CTjKdTk0WkCYxM5JFDrIIlXpvqVvrB8Z7AGdWSbAttpKwoevRv4
iXWsyVVCQso+VrJbywO/snQl8bpDHobsF1mw00YMrcoNpx+to2EH9o2va/61bPPszo4yfYXo8Gp/
JCAb2+BgUkvFgjEGEmRONNVkgYeyKKXKzEzb7eW5eWXtkbNlXlh9FCuXlQqeXoHdVoM8hgQ6h8lX
6pDifPwOh4f4bswL9NB0KtVm5a7J5hoLMdXnvWljaENUTkIRzMVi3Ue53USdacuj0Q5YS+qeNnr7
CA3Fb0nCqkdMLgMfqBm4FYZhF32qGs15T+aqvLUxh/tBSFzeF4ntPhmBX8Fl7AzvG1hr7Z1vWsXb
pkiceqNl6qqROjX1qFR4Z2RJNH1PxyDCxNzS429TM2bG3h7DFDnb2CYvQLW2eONOApfTsou4BHoD
IHNUONU3wzJJQWqh5dxlnWOh7+9mOApYPEfH1ivQRJnQ0cD+oLF+AKNU392yQy+8nswgwhWqGc03
QRCKrZmRytwlFqb0e0PVdnlXJaTQUQ6v9G/S7NSfmmwKaz9MQ38dRil0kdjIy2TnBzGGMLKZPabb
QlLDy71Hz6zvgxwO4bYxx0y/qRqpfriUiDdFWNQ9Ih8FTlYRhq4aJMY6LnYx5i53rhWjIoZiajdt
7cxo3sRY8qAgTrK82g56pr6MPcty01bCuQqyEGdzZLqIlT38MbE9SAaz3pW4UT6URGKHouoJYcpa
wq9qlVU9wZ4kB1VSAQ+u+rLnOrUGL/s2paCDGspj/k0GIhpLQnM0/+yGhmQXYR2Hb53ZDyUlvPAq
QdgRY5+0HxABdaMIsL6dV9yQExSUa6G33oeO4ceKIc66o99p9i+3TbTr0Izyt/MT5YZT1UhvOj/D
I9jDFRNnmCKPt4OGoMSmtr32k0iiIdvxLmk+IayO+VhjNO1nZ8D6MxLDLBhvVurPOMBXyRxqlNiK
QsGhxKFr9rFpMmzinHAMHkoDJA4UVAu56UJ6043spoJytMzGxyptDmocpJjVOxEZkq0HVj8dqvFz
h0uT2uopygqJb+YDPsFWAygh8meIu/DKL4L1yBvZaJDYTw2r3CqtAm2cgoT51ecD+TQjTDDk0/XJ
fHKKKn7vBdOE7FYUyjeNr6O23414hO+kPThv8YzwtrqhAvT9UyTABowJrvwmi9ot6evausmnaU3/
5fR1/LzPuemBAlA90+fCwemhqWHb2ZHGBEbH3fIJlXvgbfj2aRCDWfyIXXq4amcyvLp8tL0SYltU
2snlUyGjfrd8lSeqLobAs7wjUh/WfRl65RNusSLedFb1q6wsnHRyjM58Cnk71JNKjCild+2nQr5z
rBAtN6cAhFDy9mNLIiiQm+HKzbgcGWqJnOKKyqW0uX2Xb4228oSJbU1zjK0ufIj9Otk7XaRQSK+R
a4yl8Z5wZC3h/FqjFhcy6QPyiGT3TqdDJy5z9DbtiHbxMo2E0rfIbU17PdiP7pXChfjyPCzDy7mT
ZAWpUc6TYC2hRh2qUOOgld0R89FD5fCyxxUXx/DcqK6BAq1caGLO9P4e09Dc/HCba5GkPUksnnav
lJk9mp3VHfup6/EonBqsnWz9bZDjcBpxM0CVQQPIdDFhb9LIuw544229yhTbqIhKTF0HSPFB4u75
8HKfUWrcanka4V0S1feup3CxazHkuTxIr0wKoIU5enkuqi1hCzKpazewwv4Yi9G+6lLpPBqBMNjs
mXEtytbbB725hu17ZWbMOZIh60oZGQz06VCReenxYMj6o1tW6AQ5mnbdgfDbgDrtd1HTrRH5Xmlv
xhAScc7oF7Vk1HcoRKLpXA9HH8fucCbmerGPx0bh3vpy/PeYNs4MvnBcyyEBNb/ieeItetdMQU+G
ajjWlYZwVhD4W9ut1l4Yr/SJ/pBMInon+beUeutMYNnxUA7HrCnxXLbG9Lbp7fdcB80dT/S1zftq
c3CyyV0xZcaySka4pis/xApziip4RDVmAxYgaLzMiz9JPK1pKi+DUMaQJBl4GqI0En9L9GI+dH3v
Tdl47B0ZXAFRRkFT+cany4v/lU5xO6APxkAacwH9dKYyG7fELLXGo95Y36ykfXRF99Mfh59qQFLz
clsLQObzsgDaa3IcUVV2X8B7/cBRQwFm5Jiqsd2JOEo3aJpO+y6q5WFURXDdE3FtNKcLb7ouROMx
Q4tZBTju1UmIaL9uBbuMGOHydy1fFiTcXE4rUomKMBxk8OkYuGEC3XU02qOGadxV4UTmrtF051rP
ufIvN/Ui/TC3pTglwWIhdy+X+5CSnBWGntMeW0Jw1KBH7WMZYIrUF3axN2tkhStzAAGKrt9Wx1vj
dpB1cUBALrlpiMQP/8nncC6QqacMRA30tOuJkQNQlEFHPkArbybB1QtAo39IA4m9wETuqe4wNHCQ
s9gKb5C7tJ1wWDCy+jpscYm//DkvUt3Po4Pr2rzi5+Bh8cYrujz1VaORHgZffad3MCysgVDWBYaw
swUeRDJIswP2J8g6pmH3MLOmDqUTEcuOvb7FGmuPq3N6cKngbh0tFm/rKXH2VmFhs1dnye2UiPQq
EeTTAP4NaPjjVdZgbbkCEFq+7eaOcLCTUnCVRaln8b5qXRT1NUCgR4zAMKfNXfMhljyxgqDBrTRw
vW1CCeFORvJ4eQifJQ5P72ATgC9jhyUiQJyl2o/emRU3dN4dOTqKHe+66SOgVMLjQekfzC5yd3WF
x1hvleOhFkN8GFP3Sxh54l07FcVTbkVqjxqy3EpfDw/kgrWNGxvWvuopdTumhk9v67JyLVnjzBTI
K7vsvC3e8ulmcoP8k5MguZmy2ag6hRVKg1V7Z4A43JgqQAvfxsIAklHyqAlRH8p6HFfiupfHppzV
pijoU/8yzSWYJA4a4LKQso+WM0ZXk5n3PDxDa2V+Xx4ZkgODBOlMVCDGWqAMxyrX+zS0p6Nv4QGs
VZ3aAD7Kbsqm11aOjFc6JOaqNoJJnJgvBE11G3yB1ej6sQXHeagnDMgTJ/V2l9fNax2yiIZnsDbH
szXfE78linyKsrzEY+MI4AXfIFhPWIa4OIphqHG5pZc3Dvho0LfKZqKooC32eGyqivpHSfa9M671
GGV220ixV7AwpkQF7XJjL/chpW0DQBgwTBJ8L452MrtG5dXmMbYxiNb8Ud+mo13d6wb5Pa+JdAy/
9fwp0bFivNzyK90EjgeGGngkhfXlgE5a1fKGD8yj2/vqY+3Lb0ag639quNLvXKX6lZP8lfkjKAFo
TKWVxL2zCL1rmTlN4Y/mUU91Y6dXoTqETp1uhWa3ny73jBXBYjg9YyRhFxw7yaogS7aYQsMe/GqM
PHXEc/iuLovM2YdV479pcpJV8EGk+jhETY1zEg7oH/AfB/PcG12M/yLW77eu8MCU5+gzbttGEvTy
BppVtFMnwZxkyNH4xu0QE0jD9D9VCoLGdS2NytiZkvfrNnILBL/bFCvZsnI61P2zIUACI8RRjixF
1kd7qRFWcIlKc9w4VStvVR+r98AfubvwX9nUVBqPTRMCUxz9nGwvoSqQdO26qFX+XiF3Dwc9xCgQ
7dTufdEnuY0ZIQO/EeSl6p09BeKznRvmgE/saHwOZPm+twZUICx8cBMAQ1ryJZJx1B4cqAZQeblK
E9Q0RzD0Rci3+UOt3QhXNzFwS5pwpwrFc7jVm3dWBBSfnMvYiWvJFfaxJVD/k3K09oiTJ2bojiq8
T/jGuBiqCr0LtiWArVu9zAmngqDzCIX1VG2sqgKTXwHud7cBOS28kWTS4FSYuwVVhtDCttKISblu
Y7sf3o2lTmLOmsJizuH48R2UUoQJ4zz+YrSj9p3TgQQcNLCC8zSxsaWaOPdFYfc1tnRxMGxcEaVf
wQeRi5nznrihjJP2JQMC+rEqJZqSth2KDJ8D1wERVE31J9K3Pch3oFMfdERN7xrNR9179JsPte5M
Xw2l9dWhDjKjYJBkRdJN9pN9cIB6RtsEPMqwt2tomZ8yTJ68t1bvokVI+iZ40KLOjjaX1/0rZwnc
GfAU1Gm535f1DIPccwGDZjpmYb1tlF1cZ3HsXGEIq12N7LMNhStjhzXhytZ+eQFYZO9nVC0sJp2X
/OnRDM89T4ZAc4/lAN501GObGHGVG/HyvJrpriRe54oo0LbFni7k5Gld3mjI1JnNrXTt+iD6XNs6
1rMyslyLhF8eWLRH/AvNc37AycWF0+deoEKnwzLDAbfs5eGw6WrzoYZkeHV53l6JuWmKcheEJww3
ubNPB9DwIIcOFeYJYa2Cu8A1pr1BRnOnq4bSTmlqmNW7/vsIQvXbRjbZL7/w051r9eYusgttjZZ2
ih2fX0Hz5+ADA1yO+uqy8kOlD2HpXmjHarJHvLHK8LGuvPEWToDalKaHKyqsKfwPfeu2sguSnKzu
bTOFazmB1xYWwE9uYV6Z1G0WQYyRaXHoC99/6jUtxpF5IlHpoRl4efhfmWjuYB49IIBgQixpYGSp
K2xWGvsoggB+j5kE+3oU4mDji3R9ualXOmTbSuowwGBevCD8eZY9arnXuscoaeWN8LMYBxFA55db
WYCrnifQntMoNog5qpsvdGxcrBW7GEYPqtbeRm+RXx7StL7iCB73wqVwYWeBwIWrR9w8n6ydHYza
Svlwgdl9/ogZMSL/L3XntSS3sazrJyoFvLkF0Ga6x3EMh+QNgmaIgkcBBfv052tp7bM0I20xdLlv
pAgZohsNZGX++ZsLGZyO7b1dRKH6srSzXr6kcoLLP/hNes2Us9b7muTTDPLC5Zi00lqwFRm75w0h
bXfiLQierVAgEfnnm3IpQm9bgovQBdkJAn3roq16+46pUhlZKltEjYQYWjH6qkztra1z20SKNCfE
oRq1cRoUNp7/+tIs6TjLA6BEJp/30njiYpeloW5+JFV7THJ2ViTWEVE0lPXncrBfl5ZA8X/+thdU
5O23xWggvNgDoKDgKHg33hViNLztok5Xy2q/VlCBL8qGQX2UTkWIS4Y/BeGDVqjb2HNzq4zbBpbY
L3rbvz7tyJfhLsJ8hcAIYfLtLffaMcxzbSEPNhyZOLoYTo5AffDPX/VvQJu3l3mHEG0exJOi5jIq
7NhUeeRi+ZSOs4/F670v6uquxKbqua7gwVqT3hImFv8SPCdvu95D+EdA3t2qiuAXI9g77urlDaCS
cjSydCYB6C+m7+OQmtuYG+KjsLx2z39W3TgG25dayu668khQKpEkJXlOqnKTjRWA7rZ8EZbCe7kr
CvLy5uwXw+ff3Sxg70udg+VpsBN/+5v0Kky3bFouEhd7PpRIUsjLps8V1VrEwzqxcmnM6aCD+RUG
cXjXObOX0CdS8xfHjp2AzD4dBvO/LozMb79vgThzQ4rX24/VppnlsWFiDTTZcwRcWicdUrxfvBW/
4/vvXgsmx0uzwmAAyeRdEZA16sYl79ARiLp4Enju/bRyq1t3uTIr4lmlid8+q+QkG+2N4Oi0GQ+2
UYwZ2Tl2EeIqOIT3IeveDwK2iJ8MXe5GZrEY+U6ni/8LtOnvPi5GA9wY9C2g1e7l5PrTzGtefPqb
Mihe7LUMbreN9ZxYy+yW6o6TwgZBxvbF8DDIND+5Kw2DXIkGdAyfFDDPGfatwoPY8NAwu2NfxOGW
T2O0QFT4xYv+d08VmDOuH2zTDA8u6NsPuvpAXdJago/duvWRqGoPPNRStw6S+m/Zkk4/5NI7n9us
0slganp3d1gggKJ2vHhlINZ1W3Ac8KJ/R1W/vIMUXIhUrK2Au7Bve/vJnK0YhUM480ddIqV0m7lJ
MkekcdeG8hfP8Duxxh/Xoon7Han1HH65t9fKha1kOG7px84I6iuCrTK2vcMco6PwdmrUdVy0NQbB
ct0OQ+ZiZ1Wl2R28gRnFshccbL+Z48XsRWRMqASHRspTDRrxoEaLmEc6mGeyY/TBDWcDRoTBn5wF
xS70iZzLsrr6+M+F9a/lm1WZHcDugujOdvZdXe0m2RrYp5QvJeSJ4+zL4GS27dd/vsjlnrx9Iy9E
L3pNH9451NJ398xxUnMRs1G+yMUKI5nVuCGm5Zj0ZrD+qs3+66EI+Ye1CI8BRQAS7tvfxyryZhU4
Kr90piQ4eTSsRBRNf93Xrd4ZvBtHQU913XZ4Rwt7MU5+ukxAiiMJ1ZSvHQbW3h1SS3MX1N6Q+Fh+
7wY7TA8u67FHfOZ/qaG/NP7v7g54P/S0EOItpPx37xXQbZV1zVa80DZ6EJ7TvPpUL4sihWue5vJC
N1F3cCu6F3fkKI6MkIzrqR8WCDLOOiLuuYTBLK28ntM1fXJnAjEJHinqB+rIAgLqbuXHSabhh7nu
yhuxUIeibQW02DUWcWHoKgyk+1gwwq4d7fS6CFNVx2ar8bzJhiH/Cr5ZS8iXOY+JBnTHNHP1krDO
F8zDre4UlE2tGbenmrBb7I8jU694Ynl6GStQcwvdFC+vSc7pMum7xqzGz4bKGqg2lZ5+pWD7u9tJ
C0b9hzR6acTfPgCD64qKY7F4cRuTpC+37pMOVOrbXJJWwbX/LQv/Qp6DFI8bFMjLhVb+9noitdiH
OaJA+ON5ia26PAlwRoodpw931rosvxjE/6bxZ6V5WQCirKACvWevt4vwt84sNM4dgwVwswbhixz9
9WmaJ6l2Pgv/GwT9CH/rqhJQfowc756pqdJf2k/+9WULAbcxNWGtz4bhvds1f6IbaiWmF4CV/qpx
DOepDeZw383dyUM8dKL/cO+RDRhRG2TflYS7nYfw142xx/jZdLOdsfKqhYtJmJnZDgdg0WJXzNsX
pp76F+5BfylDEBw5HmAjMJuZ7nvX7wBi+VIVGg+Emu4xB94qye2r/9MR/ytvtbvutXnU/eurvvna
/R8wT+MI+FNJv5izvXFPexr7sn4FUdJf33iu/f6//WGj5nm/QblkuuYkQZjGJPA/XmoufmmucVkG
XVRkLh3g//dSc6zfOBV4Se2LJINhlk/xHys12/2NOnSZb0BMfrdm+xdGam9rAn86q06bN4X2m7/B
A377jk5pZjeVW/I+dv2wnx1njCWNIxmUs3uYlRx/ga68PVX/uB6KI77ZhVJtv+90aXPRpNWIP+pS
oeUQOt2SgFPpV/Fy72rBfy4ErwYUh12b/153bxUqaAWaUjh+y1ofCzUO1UE5uX+rs9w3yUgQ5Hx7
fha2wKxeCsmsDO2OOHoyln4xAb99vfgsDrxYfncaieAyEL0rhI6ToyVwPdaLxlYeA1T3T14RNGec
lX5pZ3L5wf57Zv5+rct4c1Gxscdmdfz2BwVHG9VI4duNyyLwwlTGvXZzfaVxaXgxdS/Pjdxy1nvT
r0zx3w18f1yaJ/ZCNGbMQEL39tKFIUu0bhPsIN+cryvfkR8wGO1vvLnFiNOcDAKAQEqW05ROw53k
PiOMSounYeFITozOS89F19bPf3of7//46n+2qnsHL/7nY8Heh/BmU+F+797/PEZ0TTEJSHg7t1Ud
pHHpHxt7DeJgteqYFAgjXuyFaMw+yxPRjctBb6I5253yktVJm189mX9540BhgGFg7F+W+n85pCBz
ZLOr+YHabcUDuCiVR9Bx0YOIzPU8X7VZtlW/eAD/8tZdrsm7DgLEC88o8PaX0TVLNWsTXHNR+rqC
TonlXpUl/3yn//LoedhlwZdnD4qOkmfw7VXqsB0CkS/uzpddb9+O5qTlh84osV3opai/L6Iuw6sJ
X7zu2JbAMb/IcIFmzhX+/PBTVEIaAB4/Vkdw6t99z0JkijBmk9jNBUEye6QSFQ+bbcz+YkKMx68T
IvMvy0aynTKn/NkpDbO/Dtn6KLKnu/YrycPVa5Vh8xpVsnabXWfk47aXLPLDJM3xJYxSNm5mVOdC
WneN5VV3c6HQ22bwB56qrDbU84ra74M1r44f1U5m/URGsOg7MdSjwY6FBPbnol+WrohoZQkFCZpx
dZ+NaYV6gnqw6jF7gszc08laQZn4asKex+lNq4vZaIXXsLCJexZjOYrIc7eL8kt7+r4o85xbvGbO
TuEtJuMGbHQ+tBbz8RiJVvn1cVB0YneKyPOPduvn1zBv+X2iZahV+K2mx9ZZhCGWHZZQNYRPyrNs
wj5pjfIClTK6GklnWhP0XvIZnZ84eDvr49RPrj5uyK6He6nM7We9dlabCLeW30EdF7G3pesYuyGo
AjMK5pyN1GTXbK94K4n0mVdtfaGLx7q3gZ/7Jbf0wDC8jVg/UkiIEO/nTn/G5CrUVI0a/+llYf04
b2iAk9Yxchkp/L4I2jRxj4yAP0Vw9nK8vqO5U5mOlaIYRrWy8/Bs5Havz1YWFkS0inAl33ez/D7e
hDE4ySBtVR+8dHLYNbqW2Nc1FM0b7c/OjVUPVgUS0hlZREayO8Z92lXHCms1LHQ32umoGzQThs0g
DOFlkjK9Wlt4aJBpvelnz8xtPAyURe9k1G67+IdeVfJj75e9/RnbzkXxrb1Z3ktEbMYOYL52HwYz
LWDPAyIb37awD3H4hsvWPK5dnppn1x/M8KbFIYOFMj/PAmuVJ2N+Gbl7ywFifTUdDGMeAolfB7VB
kCitSFbY5swezGjzKULk9rAQ6XYEdUwOVbLWjNZLylPHtgU35aDwNWiKO19Y3KWTfvcnkZenslpU
lsBgZg9LW+kYkRYh9v3LMKFLRNbX8cW3NSwSZGxFsWuHTsvD5lYQq/qhMtPzsNh1eLEwrIcYUXn+
ZPqjc1OvazsnIxKxMlGunflxm4fevqoDrzikagnMJPAqXe4M8uj7OA+XskpMXanb1oXOHueNHK8o
pYLvgidak6yqcnRiB1v1NbcHbz3gjdjDPVmqyiA7njk/sczCOg/eFvCGGnp9LfjL1zK1zTmiRTCt
Tzyunr5eZdOYZ92IrU3KMWwQns7+Vh0oGMP0Jbcbiwd88ufs29Jk8xC7xZK6x81sveYwBXP5mVmv
rHZ0QYs4hMsmWYXXnWfAhUeOEGVZuxi7zZ6NhaDobF4udWy+nstiSg9ZZqO2M+qZkKXFzxbrSKy4
t2dvXWCy7DeSbdioOy/KdaNIZlZ+eBETFYyRenSFuatS7mzMTtQ6+HWFwY83BTkbrQqSZmS4WOVH
VW4En7Ysz28ra4Tr1nW5MVMJA8Yk2DRpm6hVmT8qVONXc75JpCMwsa/bTfZfZIGd4KHaAoV1n63F
T9FOGf4g/brOt4oNHo64os/m2ywzVwhOhT1dVyX9wSc385Vx3FSayiSvkWwXxKBlbhlEF+1JEfOj
TVVkuap8bLxMfB1qL7jLm3xaYrGZUHvKtsXJY84xuUv61sk/BubmDrsUgReFLC279rFypoIMCJmm
1XndUFtF2jSL9dovKl2fwnlun7bK7d1ra7M7J8q0mNKkmU2CD5CKVF1kp11X7QeSZhc02FM4XqMD
DJaD8Px8hIJl0/dAYKtemqmy1qRe+wnb5mz2D9Vqi1fKciiICcoEiIS07B9Q2AOb7a2Ba7yZa3OL
MsOePtF8qx7sAKkbPOzS1Oe8wSvs2C9bL47k6w321ebXsj11Eq4iDEWQXhX5m0SKhLEaFqh53vRd
bI2WsMBBwU/i0GlteW13Qr9mhtl0D5utZ5/05dL/0OOoRBqrtvPx2huUd9MFEFqJZ0plFvX85TFg
NWQdalcZGg5BU/wUblfpOB0ydRf6HYofSH59cGPkjr+JveWpHkLAOFW6Oy/9lg97N8eNY8bGt4xw
8HWHaJhW+zt2wcgpR/hoyGeofoR0V6m3XFRw/nGaOwilKxBJHhVew1cs0yK8ajYDv09NGuZ1S78R
cnS1uZEUrRzWO9/vOuO8orzNX7So+vZaORA9btutlOUhq0LRJzOxhxsEqjYbGusOd2FMwZyOOmns
RW7W5dHR9hyGCTB4MW24x0vLggvv9P4Qp8tsYV0VZoUfJK7So/mJk0Lj/gvL0DsTiNBtdVQZlV5O
/ZzL8ZONvc2FZTPZGjv6xQoOZYnopvYcZvl6Vnr9vvqD39yZXkZivO4w94gcX7VzATOkMerTYnb5
eNcVOMckM4/tS99x7oGpIpS6yn3kLbFYivmx77dsfdbSRSE5IVcS942VD/f+BJElmpVp5yeMHd0b
0afVmtAqVCJSss6zx1CI7Ce00Vpd960X6sRa4Artt6mrilOJyerwPbVmle58WA7Dp74bmiVeQqeZ
7z3lDPepj0jz82jm6UvuiKo4VmohViMlzNiNpfJwhrYlr/xLm5Wu+6UrjSzfB5u50Rrm3oM2F+7z
gt7D38M2y9C/lE1wt/Y4RMbD1mWUrw5nI9Qm2iruTLiJn2SX+lnsmgM1JU3TvItdlZVIgeiJrAiE
Hjyn2AxrjtopVERP+l343cmL6Xkpp8bbDSIM7nnzrW+wQeSZPciAx+virT+sbto+sH3CGkykdv9Y
KElO35Zv6hYdlN+ds6VYqldnarMHHXpbFukRjPJ6HnMvB7fmQCKLTYpvqyXp+cbSx4oO/lRpfp4b
/HZ35C3o/nFwpXFTeMGyxlo45B2ZvdUj4u51LRKsj70QYUaJHUJnyPpDDh5eR4XrM5vLzH8xDIH5
k66CgOAxu3StCLdRVxH7YfTqyl0523fT6rttVNShsUR9Ti0gkLwnPpvYO4l0IjO6IhE+9K9kotTN
CR2L3USWP2kHtRNA67EsHINtAUjEFBkWBGNqvS0/VmXDr0to5fwkRrtfoGrI8qcZZCZu2Gvd/pin
YPtUjB5MKpcjr8WhQBIyyi/EB8qMwnj2cr//2rarbZGjaZmftraQDbqSTX5jVOv0TbbRnU0wiGe/
/xC6re4OU5OWReIpXMVfeB6G4EfpEL372TCUNV7RO8LF3vXpdNnpF0uGoUk9OIV75UGvmicO8dBd
j3nlyvYrrVF72xQEfSX1hOaCJh3O0+MkS0+e7bEMTB27K+y6xKybND1sAbHLFLTKcnuSyOmzQ87I
JjNeXasLqn1W+ym3WleGFSHoLa/lOM1fxFbmuIHN4/gscjXXtyHt6jeRW/24V7Vdlnu5LjUx5UDR
z36aLnYSDjbuzfbq4IDn0r+2Ow8IQ+58DLBVVK96vCNdwbMiL61Hqqo3e4r/vO78qBMOQkDGrvTV
cIkCS8plCK9XbmAYGWoxxqh34XVGRpPWx9Uti/KQO3VJ+UXq9okwWhf/jd6xv2T9ID5z2Dh61yzY
MseWZAxBh5JPX3ynuLDe2b+UhD3mIVYl2F2T35wtnCa4+Moi0ZXf673vrQNKgLbwx0gF9vIjU4Iw
3awtCncfBsL60GgSPQ9rhbIgau116mM3rTiVSwOjgd3Kaj5LOkP53w2ekyEWHW/5IVeIZCIrrBYO
qGzDad7iNPvh5m147aQ+rO2md1mg2u020ld27DbZUQ7+Bz/fyu64hjrIo9k3NRtF5Lz7dl7bNnJL
JP6xXfM0tTOST2h+rfmq24Zcv7YxxjZuMSMpjpbutzVyPcxBT1oI5zNon+0cU97jW6ml/9O1Cr6B
qbo1j4siNO9HtzPIDy5zno/N6bzrMYDJuN9IS5VXK5HvP80Bulg02PnCZTMV5gfbWawXHfrLDFgu
xnlX4IQaxlud+9cbCutyj2CxNk9uaI9M8bM5eze5lpV/VWvcIBJdOtDGd60x4MzEUqWcdpOjUOst
epua2JnlSsEzFPpGDJIhhef4AyD784UEB3GWAzCxyPeWmmexyxmMjSgzS/kCFILlhlhchtiqzXii
VJ9PDsywIftqFyYz5rhZpX/QzTh9norSsONmnrZvzVJMYcKjerGkX4slj9RgbUFiEKVoH1ZtgADa
fTMOR6uxVPWjdr2s+W5gbVFdeW5vuEepHCmOsvCsdFdldNf7xrWlc0d98nDb4B94idY41v6x1/1X
cPX/mvPxJhvk/xyofRGa/u+RIM/bt9fyr5D25X/6A9L27d/A0TAiBLU0LiA0UNAf8SCu+xtMSIxy
QJrwuYVU9l9I2/3N5R8ADAFaQyn0+Vf/A2n7v1109mEA0xjPG0CkfxMOcsGZ/osCwfpCKXOhP2N3
ityRF+EtDqUH6QUSHtuxxt81KoRWB0SW8yHz13LXDJb1xPA7/oLw9Xbhc7kotn5IR7kgxn64WL+9
KNGRoV84fn70xprkdzWFpko27VEyWlxnKVihSQ4dgRW0FpVE3DvJajH/FQT3x6eA8w3Kh2XBxYb0
3aeYl1nhMlgc6e2u8taOUpICYDdbqDq8+kttbU9haH3/08PxdwgrusG/3HK4BXjhXTg1+CW8R9vz
fhWrcIf2IFw9P0NvuF5xkV4fJtdRG7+DvXzw9MjslXq9+yNvO7AWRfGNfcjLVP1iWb/3epmdL1Pf
WS902N1F3r/Z3vMim4K0ctsdoSJ7btMfpVtY1aNbeqN1TfdYHbTamsQmGuR2CvsxP3CcM8yK0bsH
Hb5VA0Q8goKMBaKF5bbzOc1LDZVktF9YzNE8divW4ibm5wm/nSqumhoaZFwsczBHY0blvhxll9PA
0BkZBZVVPqP6aF5LgqcsfIcclsHe1eYF7lUzztlr6Blp5NV2dUQAeSGpZ+HB2sr7Lhzvw1m+lCvu
MX6lxYd1Ya5kLNSPIILqagXku2NHYIMTNsbPStRDtE7NIzGD3mMGd+2YdpaOLeQRyZRykQLXuP22
NeXBV+vv4+mdh1TfhdQ3fjZV/42h+pOobLLuas86hB1238LPaFLX0o85YH4y/esqygIxNNFkwUsf
vKA5uXblfdNrgGtzHtIc8hW9zWxeO3zFv8Pp7+CzLZPxMGXOS+0XPekX9nlxu7HYzwLJBYyihXrf
0BUfx4pZ5WYcm/bO8TMVr/WkDqYS6+umOj1czbBqloimySwxe+qy6n5cBOIEo9TWXTGSztxWbsuu
plIl3gyeM9/NtiYsIpWYGEdEzTqfFna9diTJbfBPEEJm/06Cx+FeX5YLESBtw3Hd4/iLmCwda/Vg
5dvcP7IINZZjVU7ZtzEUw3SDDdnAEd+E1okgEY5xJ2wmvdO8aEG8NCuJv/hOdOPRbVgli6UtGEOI
oxrPGaKrJ/LUxweJbDKLTAECEYt0lFdma+sMe1Ij7KPFyuELSFyBmwPGvS08JtX4D1YpPfvotxqJ
0jIVmdiXvTK/h4s/PlcIxQyaTBF2cdD26AG6eSLRw5zGika/LZTZ3KSYSdw5OLcXTmQ7WGtjSyth
tjpOuU7fRnKXrTqyMRvcjaUCC2zU6O5Tq9Q4rs0Ae7tVtt0Dpkadm1g4tnwh3cko4qXoKlwtRFeY
ByeX6wO+ylpcVdAlu6dJo/M7d8vKIVwTIeFHREE1HO8TlM/Y71lIxNMgVicuAuk1+0UX8F7NEbf5
k8U3fppD0YQMUIIGs66pLEnl4Gp1BRII7tYCf6jHHJbJurfZJ+zbwsP4TWqUeRHJZcF40tB+jCtD
X7bWZpWJO7/NJhQUjEsTjhB2kO4Co7D0DthfgwTB9V4/F6P0hut5asPnxSvt6nHZwrBK0FwHT/jN
zR9169mPUAwWZr5mXKrEpnfhRsucWIW5wUb/M2+1Rg5SWm72Mtk4mezzVWBkMvQyCI91aTc3JHYG
S5wVpFFS6YvBe7TndMp/aBtrl51Rr4t/uhC2+p0D1lafsU8c2I34tLYZRKg6GdfNqhKvDs3pKe2t
9Tu4eSfPfc+QHdd4Mm8Ri08rjdSq+xkhX7jti2qezzbMqQd3qWd3L7ygmxMHmFvu3a5vvm8gbmvS
GMy23MkciYnu1/F5LdyelWxhjY+wFrKRI6vYmqs+tEjR4k4WzZk3FwLMnAOn7YA1twdn0XPFVOky
4KLwCdtba6lXFcGpn0/KlFuRONbav4Zg3X3C8GkSn+C600E4lbslK1XouzE5Y3mYcq97WnvHrH90
UJdu3XJSRqwq3Q+R9uzZ3/mOP321lqIPTn3RaOa5IMO3JrON7lz6dbEey7lusHev2KbFC4S8775d
hR9a0x+IMTBCsr86VqEQmfwFC53+Yj+C7fkOhr1W0cQ+K0IJJ55cc7PuRWPghy4dKc9lUNcybm3Q
hMh2VzxwVJ5j6L3Mw5GpHPqOU1jg+W6F1/ihz4pl/FD1FIYbsyvn7aZP07aPAJhkzvIl75invCG/
89e5qQ5C+S3U1xUwPR48uyDoQheOc1v23agjt8AepXSr7k7oFlfjtuvs6opFSsjpYHjlHFkLD04i
54FbLVrsMg5jPrJt0C4miGD6a3onC6O/7qe2z+7xCUy3Xcsy+tDzQb5QPLO7UAnchHK1yaNbG9KJ
ej18ctrtSi010e9txiEWlb1uPnVBuVzISlqdvQnecIwtR/tUZHa3cmQUxr4dB+tz44fqqxrBwJgE
TWXuNn/Y+kM2msGDHjtyABfqe2Ub1zCm+9va6LvpJSyshQQYNk5yr4N2fC6bTNwDfY921Gfaux/n
tDR5wmVgHPBBlU2ivMFwDmJeCyuxxLpWzME48ka5u463HKp0P2XpW+O1IRER7pVa2QbMmdGEB6dc
+iGZunSTiJKrH4jqsXGsqg3hskuFEXHjkBR91cPm6M9G0AzytHTuyr/UUzwHpZWURiUCbG3W5QF4
Ke/PQdCXWPlM2tZ7p3Sq7dQ6uj20q6NkXFRm39+0FfYxEN/7ID2HtILDFYbwKc2B47Q/xsWYroNC
rMtx7OdwSjZTuTcc23O4U8Pof+1KLbtkHbZB8JCbm3E76Tx9HQOkZOcxb5cgGZTpDnuvHw21L9HL
zJQHc34t1ikrrisjq7LjNAUCXf9IFxutkgh4Tp+suiwX4bOhMnttJmw+p2GcvmufGL3OFOd2hJRK
LHDwBSw2tlbzRTv2LnSFPhlwlKPcGqtkCBn6wZqrGPDkNLOjO5p6MBEAKnYLHsihETOPci4apFHh
3iO74nqrhuBrAE08mpllf1qork/lLJsrYsydIyiSPjUamKpVM4aqQpu3Nn4wr54Pb22dVPosCC76
nME4yHCwMu1zp2Ccxb4xldekyZo/NHrCk7AhHHSh4rjO7WyP/CP/AmhtYNfcPcw9UomoLtlR1imN
AiLIhy0cbulKm73qquvUtr+0F7AWTi9vnOjYypYaZfUYWkesWtq4cAYWjLnODsD+JzVMxnHEqzlZ
SQmMqkmvR2no/Oxrs9hh5lzHfiiKXR6ASyMTvqMXahMMnvo9WqyHHr+doz/M5sHL8phgoRsFEpCk
QXlyzeZQyqzbr6tyk6BqjmMNTO64Z2dcLuqg+VNgO+ltm8+4lLRpFzua8u7UQ7Gzlz68YXE07tmW
TEfKw88xbMsDkNCXIQsTneH1YvjhR0PVYeStxW4xp/auTDGDMRd54r9JT+vQd98zq/zUZlRnchut
Q7nKMwTOYy+H/RDWH+iS27gRxoe0n2idsCjF6dYg49vhmIJcfmIbiHBTs43POnB8HEF2mg8Rh8Cn
JxyH2ObVxX2HB1MkdStu+AXTWHlm8SA3G4WislzyKsSc3ghjwy3ZnvuYV4k9EPymfdObAG5dd0/3
vuATO81wNS090gAK96s25XzGjNh7sq3Z+8r5Jm9Byr+42+Te24g8QWfIQupavzoJR9xb9rgkcPKf
TFdQKSavjxjxYmP1yakybvo+qI+MQvprRyDglVt7B1lXJMpD5T7ZwmeVNQfbt6ncDkpWkQrlZ2v0
zGQu0sTrrYPQYtdWafdJNwQp59Aob8Zu6zALK+3YsvTNthRXplxyFkryIRB2EU3dcpWWcNphcpU3
ofEjYDmCobIX1UIeO3N8QtDBQcefdRqIv459p771vAk7r8B8oXNZRVTNPH1NvXifdO9/LObA3C2V
Ebld2h28Jlt2WAtcjqEsAmKkB9Fnu/VkDCaNALiq7QeHSMMzSrIP6+Y/sNgfD/Vmebfe3ATf3Jll
yeyt/j4I1JlndHzCZeYaJsx116TNtcwFxLLihsSveheWHXtLEpoj9gLr1aBL78qVyt7ZU/ZQ4Sg+
6mlN+m3e47NRcx6XCoSnymbEj/3BcZwH3DkOZT41qI/H7GzYoIXrWstPwTxlT5nde/SNYfVpbXzr
VpIH0O3m1XdupRzTOCePkm2UZ36ogMF3IsXLFuuxDSYOHm+BOTQHseG+ltp5/rHO6aVYWwTXY8Na
UIRGuU+3+WM11VgmoOM6QcM4tQY2FzRJ44euH/3TLLcnIxQXmxLlf15M4HWvBwfo/JYk6snXe/ax
J0dhepZWIj81pWUfO7DBnX9xsG/nNMsYbmT9deuMx1XNztNoc9zNAQhCSvVPCuk99b6ZPUwFOcR1
WdH0Wj7JmYZeSFW7qKdL1EdWf1ZGTvpfXfguiCYhDryRYAPQj7zPKE/Sm40CfrYxE0CQ11QRPIn8
ph77HLN5+zDz08QGfmpRK21j5yPiavFCTkqJdO337flmN+YdVCdKfauLyGrxsctDKKRidNDipqY9
Rua6NSdzZaUe1Y2Yvvphpj8UWWffeflYRJyXaeTYIvt/7J3Hdt1ItqZfpVaNG9nwZlA9AI4nD71I
ihMsURThIwLePP39wMxcJanqKm8NetQ9yFyZMsQ5QCBi73//5sImVGPXTfkFXWe2cfDHeoiXHL9h
qxfOq+dNt0HWBV8gLCwpHWaPBuCKPAG/jjIK32HT1/3RcPWT5OWhIC+74xToesRoxHmC0W6csbTB
8sPrBBHxqq8i4WGGOFlJtTNmrcetxC2i2km6B5GXl6MgWAOCgYgaxNiwHagGliUu7vBYFie3cjeu
rH2mcmAX4QB8cG1Zg3uodDDb2aElwNNPXGBt+NTVU/fe9pQPJlO1bYrNNnHw3XhpSQYhBaEp+Om6
X3tQznCQ+tHr7IPQrf2i8t1U0hmGaoA3HQeLOiE5Nk+48i5Ri2ccrABRVxjxlBb48zjAsrpPnWFq
VTih3p1u0BX7VnvUGLAzBJ90SBB3WTckQbZVkBDseU9/1swtkqvGJVakaU0m963pwXynOHTanraZ
CVMSjRDJ0PUvcUb5vB3J6FwZPSSNvvpB3COfmrXSsZPNNHUkTtna4pJMoFugiBzmrRxTa0eyIpj+
V2M0kuDGbutP3ShaUpDMzAEbzhf+lH8edb2Hu6k7Q9MzjyNSOizLoAW7DvRMDt4zczizar4UfS4c
cZgUbnndMSj7xqdAyhqRVTsFC8qa9sviEFSyH1z8CxxkDwwbll2RQF+wMAfQFDr5TbUM+qJgDnUT
YnEEAYyzc4ae7g7vSfmStAqvo9o2YTIxDwj9svF3TK2MTT3GTtTaSRupuNkHlfmVQ7eLAjgZ902d
o8jHWgbL1Uybd549jYDuFSaNgXwnA0rtKhJKo9arPzHG2C4+A7LRlddNr53yWte2uRbjklAzi8Hf
1t4EUi5sMDkbBs/wM0SYZltPLE0ykxh7OnV/aHDqZVRoDMYQ9da4dmP6c4Wp24lXsdkhZ/FuM6vS
zuMC38ToGdfKUXejKnH9sJPkEoSjo9WboHMvmsXO4HXVOu8TRNVoKjlJOre7zfrW4uu0k3ryl1wu
xBg3CV6ek+1uY1XTOyGyyq8DMeNNoMV51MVusattT9bbptZchvkTJIWNbhqs1wSOSrnRgC2XEDgJ
RGKuU/rfhZEEbo+WRy1hBArCSRqke9SaybBRs2c9pRnUqA08kZQ8Ip9KGlVGaPtZQAM9lp90pk9h
ljbTZd0i4iuX+Wpq7eLY9c23unJDItcg6DTDzq5gBzFv2KbTXB8tgS8orNQU7pJcbu1ljA+ybZJr
ETfdJy3VcZMpqTVIirgqDLoObODluwHvrgjb0Wwvm24wLjVNu8sy+DAa2pZNyza0G8v0PPqVtmsM
C32PLk5lWpb7YKC0DWVTehs8z8GzNDl6d7ozOgzu8HhN9Ha+r63J/cKcvg5nt7SO7eDaoT0mxh5/
sP7UZuaTQk58NHomc2Cxn9xqOc8OfKZ1JtPsCcS5tcaWY75frEt9Gd4Z0oio6xJ57Dy73hYEZx1t
nJ1zYUy3ckz8KONVv06z2j1mBZHM2F/NkA6ldKeDZ1namdyRuN+MABk3MfJx6IasiicgmngLC5cI
4krgCI0YD5GRx1TT9uIHasX8iMsEi97U5E09mHcI6oZtaRTVrQxMj4Innk6IJwxIgzJzNo5bqY2W
uNUus7IEhSjjRv+DsqNpQ5IAc6be2U3hKVFrL/HJVLa/L+1gnLfoLL39GPfZZVK0GrZZuXOvsHvq
I73N+X5D0xAHJscOrsfwWXc89bignt07eSATJLQrg8gZi7PUPOemwn//ugmG+h4iaBOOsxZEQZYW
O2ANownZD4xNxUx9b6cO3choGLvKrLfKrXdN0HWvvW4Tqglie8h7/KpnDfNsPF9HJqh2/ZbTYlwg
sxSbHge1fafTgqxeE2HfxeVOCxY2/2Lun+jYV1ZU+jtHav4gTBlCtPoBWglEqgyfFd6YWG1jT7VX
My32ZcDnfwDbwAyPDv+lc0EmIyeZHh1RIPUu+o4eqS6TXTJNnIUpOhmtS6eDARw9jEZziqGUxFEA
8epx1sXC3fUkFrcabqvLYu/bqa5PRlzJqEM88KlraX6tIjPezKV5T1qKZCBj4WxkXA33EG3uZj1p
cEsoZrxdvP4cS/bhsUNhlbsQ8cQYA+vNyS4jjIVMY/uZqYMMi6V2w2amyDeABajjOIF9bIT3tRzM
y6rtlkM8+f7GJPYPq2Ehjw28/10FS/N6Siw3tPzS2APUBfjKQ2/zGucbzivixsrscu9hJ3LtUmt/
VdB5dqWlNVdDOU2bXMfO11v9pSEIJQeTKdTtGHfPIFF7s9QgKVLVOX5ysqHI4TQAkWJ1HGRtiTun
LcWx/2DeGQRXwYEeIZvS9sQ0PorXG0eg+q7TJj1sak9sp6wm55LcD75s97kym+kYVH56CUbqb0oE
uEfm9uoGZ98iWurAWTNlvWKnVbDPZvxzIielCsRHRzGd7xvr1TUdbV81+LsQmmzJIkTq0L4BRS1f
i8JxT5DjOLwrjgVjhlvcpm2/jV1Xu0YaMRy1UiuudOArcj/GLn0ABhA7k3EDEe/KOTZNf1nhk4uz
wghPtLIP0A79qywdzw0k7cgf04OXavOxq9vpJo+z9CDmOHnyP0iPjfTLNFKLgd/5hKTgFtKWoCAt
2U7lPGT7qW6PFftoPZn34+iJKM6bT31Se9gtc3dGc7qae70/FD2+qUIwiLCdW7iSrOjUWWorAoLC
+tmI1WttIniACGfAfoGg2RY71wty8q11/QUEAd7m/MHhpAhRB4B+71hjt91EWlCpaKZaNy4gmlon
V+YiOTofbNAiGDcLBBvgT5W8UVjMX3on4MzS11FTQG7ZNu7cbdlPT0Ne0YlPl4AgbcTs0U1CkatL
aTkY2jo27JPWoRCeLQkk+cFITSVl8M4LUtivhkeLY9ZG1GpxSXWvv5pJJnZx0HnfZqtqOYvltAHU
FFdQrc2HGNrsyetjuqfcynKYX5pzG7c+EYjYVIc1SBsBBoOkhKMWiMpqaI7Iqe+Vo9KVuJzP90KZ
imWzGLfSmbpt6+GeFmUytvawZcrVtrnL72xt8vHczka61i7vDsWwQLwJRuZakwFKWuq2vJm0Uj4Z
nG+hqXgbIWA3FOl9am2rdki2nYHYCOJh+gD+0uNoDcVu1Kz4IptpwVo4jk+xzvbOVCk4zaVp3mHh
7dytiNEt+I5DJnlbn+YPPnEp3P7gZVaAoiSwbwdOtQfJ904xzs4LklLw2gsU1gjlmE93eF++tEjL
P6PagaQ8fhCWDX+9LVUzGy/LB5s5zQTHCp+IZqVz5pduaJYno8A83BiU0VI0NtXXGc8kuHK+z/qg
PfVhrYO+tdaBHtsHoZaZfeoxQr00VFmfcsMeLovcip/iqewj+iZ9A9Xbo3HKi+Gh6z25D/I2h2po
8f4AyURJNULELLRizUH+na1dudBXvsB6OUtJ7og2w8ISH6xuKExgTAgfIbjx1lu26sA7Zb/ssw9W
uP7BEK9AA+OIKJf0vZ86mhvcrnKwNzTk3cVE9s2wqyxVzGG9mJpxUcXaEOZ9DbUy+OCfM1RzBRT6
rBLb3mjU/dy3y6EMemiqMP13SWN5+c4FSLmax1q8WAqZRMj5y840WbV5XRdw2cfGGzZkOlu7YGrM
K8Bayn8YNUDsH4T4euXGjyTONDazFxPycG40m1L3hlNCTdPFUtO3nZq6b75YifVwZYF1SYp+aAqT
MjZfsXUTJt1o6/tA1vcktnRh6SJEmNOrHF67GoI71TO7hFm6SRfxkDXeS9B8IetSnbuxPvgoJ5ww
ZoVvusm+YG+MQLaLU4etjIM2Gm4tCDDD3r0PHgqyl5+QGGM0VcaXc84I2k0cet7+gi9M5KCJ0wya
qMas512uz3LnLmOH2TNOmO46zZE2CcTixtEEMwyyCOcuvUqU3PXTwjbZT9Zh6M27aQ0+qxs3pbte
orRt3NBt889VEIhN4XJUZHi1OTATDbCKgw/mn1TphTaofgf5ld/nn0ABczNPPppwwmzN2GcpMrhR
q1dhSzxuLURS9x5d4DZPp2uiHKLYD0RErDFyWdJW7VFdZXp/NcTewmHTvgdEYi50EhFqk/wWclTU
DP3RdPJzOTj+ZsYgafRxQlNTcWhm3btJRv8CtfOwiU0Fkap8xWf32plNEEr3Ki4xgvPJQbdy2As9
Hjt3BcTw22rWz6qavpYJMdWKnRSQZM1S9vaV6pdtjUnXxof+fyo5msgwCQocaul44e5nF9mqNaFz
hz1Uph4EuT49J0FaT7RUjDBWpzO8ncpdBeyXLJChK7a3qEusr4sD9F5oZ9LRbisL9KVpqGBjhtJh
RkGP+YCOkZ9sVIjL0BP35zAPKZRO68kKUpVGtl17FwQfzHsqvpgzhelTPk3Z2R+b8YkXIQgDQyAt
agdW6GJjul93eL7hBO/Y0ZQaE69i6Se8yrN1Tf+Kgjy3Z6Y+wLQIXtSH+MUrDJ2cGDjhdmUEkCdl
DqVCoFEwesIfVGVuV3wiZM790tu99b7uX1GvV8XXmAlMcyoU8g2+OnXYTZpDgD6TEulNAIujOx4b
e6SxG2vTta+9cpaUb02W3qOgCmaKu96tEC8FbF6nVsgsuWRGlFVR4gz6e89+Gv6vrtKnzO/77JAi
Dyo/m6YYdrFTd+r513QU80eFHSQYvK3BFLF3RQ3OcO8nHRqKugD/zzQ5WF2Q3q6uenejUdM86bQT
02byhe6FBvov5kV9DwZdQwPooqoL4s+il9DCLWFrUayVpbefsLwY76ArKjQqIzhGiH5UL7eNNUz5
doBhSQ5CILIeOsJUX1qu4IfMNrhSbw1QRJK4MbaKp/+HjvD/s9P+ThqC/kt+2nXbNXL429qq9+pv
//tv245Q367/27Etv6wW/N9El3Xz8e0ff/6o31lrCI5/8+kijTVayYCnxML5nbWGvd1vBGNjiuA4
vCz2KoMWsunSf/zdhrW2OgSjxLAwRP0IpPqDtWbbv9ksd6bsGH19rLT/hLXm+qudxT95a/wY6Gp8
AE/H5361jPpJJqwwz2ykVrqfGsd4Q0aCvA8oLmogWJ/lEpjohvL3FI4CJZt3tRjVsiMu7rLTwXIz
Yzj36Wy/jTb+EWG2BGU0dSbdilnfti3iqGr2VzfMpruLV/YJ7ZVzreeVc10CBIb2Ul22Q5GGzOra
1cU/2SZBMF/g5/K11K1bT6FCq0T9TIhiQR+wEpj05G026MqJq/DDwFf31Zwc6a0/G4N1q5RNDonb
ArqLATt2b1VdVNZtUuavvSxfYgZu4exnOdCy/9BIr+WV1OimsN0HEGfeLnV0sMGcv4AkP5p18slM
qxeZgDITd3o0K+1LanhHuy/f+3gNsdHtq2xhwqdZzZFqugkts32aG5WGjJaN56ouXjPDf2hn+8BO
h8uMycWnluPG1k5672lbSygrzAUehERibTTb9Ddx3egbI/edKDPIJNdx5dj1KZ8uN6ja0CE+xqtc
t6zih94tKQ21zCWMiJtVi/Kdw03fdIH+qFNX7uehbWn4jW5LE9FtRzt/w79oLZb53jrsgOsYdmAU
e6O/aRxx0y70hhBky1CvZPoG20EHOBP9wR7a+GVUTvwMUS7d9frQ35RDmd4MJck3idRQaaoqlFM5
bvCWo+9oEvsUdMRXBUjgo7Yu1HaNXo3yjOt7i65eXUcaz71iBWReAuq4lGpXL0zKXT1700r7NvC0
kzHypeEtVcQ+pO9CS9+Zqb7DJjCjwRKXcmYOXazAZuLR2WRNHx9R35M6M2jTlmWSRV2Q6IdkVHde
IUTYKsM54Jm0RungL5UtNgX9xNfnXYAVOAznrszmENUdQk9zoJ4258fBT+39ADM+BOVsjnk3Fye2
9GIn2sx6KoH1wiRlgSVxu1/08ZF9fI48fEg3tFO3rR07YRI71j7R3SsOQ+cqU3b9VWi4rii/IY1I
2bdpDyCre8ZtIfM3WobHvOZzIyRbzmrUpk9VXzNg7FhFST83EW5ZDwzazC0RO9nBw6mDgCF5Ixrr
toAJx3hh5CnaFhVqYKNlE0n8ENf5q7aoe9Hz9GXOPShUG0Qf91yoFtGF4dxqFHEw6BmqoERZJVQ3
+jicB7e8NDAF2cD8U7TGvEkMlUiLECx2sBCKzcnZ26ZMw1yydB00GhtNG5NLEIVjIHQWtxQ3teVl
txz3V4BxKeiKetYmFK4aJmFQ6J2D7OS9Dj3lMC3ypW6XRwi0ZTjr5mPcsU7gsKArrvxuQ+t/WTbC
3mUJ7EuVCZadjb5WtZDbDXyOH6C5e2RC6fEDrpLtJkcBAVTrbHH232Y2373R+3Pil5eL4vN6c/DQ
mupGDqwnzvereuE76SNXT1O68nbUl4ORdOPGM+Fk4In+ziTnXJey3UCwrVCvmkOU08ZDb9KyCFJn
/PKx/0m0g6EtSm8LDIRPq84qKuPlUSNIPdLpKbZIF9vIrVMVGQbPuC6nIIJz40A/zF5b077VNQdY
2genFxU27P7CgF7PHPZc32J2gow4tOpSRRW4YSQbg0l0MhSmCgGVXYhV/H6CgdBx6XwRVgGbh1c3
z8JonmF76qHXs+UjSPc30yzuvUbVoUXGwF2xPki48TuIaeZWyyp/w56KbzarR7T+Q0wOQKjzYUJP
NM99ykmh4i+2m75XztgcZUmIlAe8tf342cIyCxj4znHovYe4WJItvJFiUyzF6zyU+qaVVbtpEzmE
iH7VLh0FgsnR2ot0foyz/N1sM49iWjdOwTCea0OT0UibEZbCySKZlpf1XFzWFX+fY+8qaMezhcRl
uzQcS76dvwi7eW76yjx1PhMkXVseVUveDQED7NY4w0fW2EOdESQXNzsBY6JG9qCJOWrzpTkHqJB3
mY7H7jiYWTQN/pWlrNth5L3TE3UfVOKl1vJPeY0qIUlZC5SEycbrebR2XFshqvIML2UGekhor4wk
Qca9iO7eKpS3xSEa+aTGszQ5Dqa+fS7rsTiNRv6mDMbgdd+Z0dhrczRii3UqIUIdEtOethSmBhJm
E9rjCPexW+zb0SqCvYPO/IhvwjYZBBBHq3i2sfsAT7sKmUpzjzXWS9ul7wtc32VFTpziZeJjRXPC
H86d7DWZ+auJKS7zen7UOvdqkHW9z83BO5ACO0D65IF2SfNcLSQFYyfB9uRr3wIIGxs0E0cRlC+s
g2cxsaih0z0EVfA11tI3ncyPrWku7N7ZCMltXuK7eBI3ZTE/JqV6jnFFjBSA59kS9RA6LYSwwNW+
cdK0CG+zd03Xul1dAd+VVfXCvOc0KxeRepq8acl661frLuAlmiVhauE4tc9QaHNMs/iMBrd5mOPg
qHnz40Q7BwoxSGwqKrrIglYLe+oLV0+1hxFH7W1jN3wEp3grp+R9npIdI4y3omeXUTLFv0yV8jAr
RnLIQ1pwS846dJhMiW2UuphPmtuaqRLvJw+WAytltYxkZsiRm6Tl70HG29ZoPDtj5AzM6KtpnrLX
wdJOlcPrHFTaQ++wlcP/IXDWWW8IdM6wz1n7KDWLFa4J8ffgnZx9HyliU4djs97BdJBI7RLadlOX
QBO2E8/nZjDsRwMyFIJjNl1nVOm8sWX26licvJ1W3ii4EhtdN7CU5qsHOZMAS5se0ZZhFgAjAiMG
ID2ziB+Ytdx2GeLaYGkU0CIvxkKS6L4pF3WVdEYbNmWaXpeBmE7rThn17UQcth9/aQaGf7Cxntf6
rs0Q42fFKIjFM9DYU1tFPjxuuky2HBOYaedlAPXIfqqIgYYINQrBrVmu2cPGFzmvhPdBvlQS+Rt1
874bOzpPkbxlRcvyY7sqCnZ/HRr6tk6oHK1YyIPz4fovPWs31425Te2g3WsWO2Q+8C9TsTSZn5Zh
brN3a0MzXI2Qx0OI0Lf6GlCamMZl5vHWwBgL6cHmqB/VzTDy+Wa9hE7kAoBjAMlh0LJHZim3W7ey
16Zi2ykrDt6pw4JRzvxNaPEyglfWhqWX3g+a2e/mhoVa2GA+5nq+uFbyJlXxkoyI4Ia1xE4hiJ0R
UauILavYYJuRAeJV4yaN/QfUKJTTrmAwuhjHhBQU2JP75RVaL8iahXt7onOY2QqaZ0tMY4TAfjp+
bIYZk4Ut9kinKnWY2g3owaQ9RxQ9j1AYu8M4EdMRxFaxzYaCY9cpgx00RCcybWO+ILjSpyBI35OR
519PybzOCh6YsTOCXeX7debam8wkVbduOInyfOI2FqDdOkko+4++/P9Cw/rfiq7Wa32VCmQhSbv2
/3zYhyXf5OrK9cP/bD8awNv+WzPffWtxwv/TIWv9k//T3/yjjUSl/+0ff/8qe7J3+WnEFPxg9IXg
x0UN89+Lqf5oVi968aUlH5J29c//zP5dw/r7j/uzYXVXyRSOOhB6MUa36Bj/bFid38iR0S0T7wx8
Qlczxz8bVvs36ljM50Bb4C2ba7bonw2r9Rvx3QZSK8JX8Mczzf+kYaUt/qlhNQMcT+EbQ03E5JqO
mt//zlmplr4LQMxkxhlyxAOaTSUAf8R18lfadcVbnNE09rV6ZUYQ7ArhyQ1Ht3t2TaW+IPWct2Ss
LTtOMOcKb8ol+qjCCZVyzzYNaoiW5REOh7ltCtHv+qZjj08bKp8qmffDZGWHhVn01tFjG3B6lJdQ
cpH/MNncL6akFWrhqbWLuxuN4ovliflYtRlXWfhp1cAxX7lEk8rOrjeQgspD5dFGwIxoNyPEZBoQ
zmUYIgojDPaFRaYX1MT+BnPhnTev3WlCodFS5eAtm135hdNwzpevxmzd+qK6zJr8jbj2V/TOVrj+
QkCwu52ya2MGtPPl8rktVzcEdA59UF6SaUXtmC/Z3sVmIhw0+cJYES23hPEOCKkAcOlSF9vFFQjl
NKBs8W768clmQnvyOm05ZE7xms6IX9tU3ifecJ7U2uBl9NTZQOcMwLBu/Pmrt56kaUJ2vJ/y+VWj
5w815c0xq7L02u+I74QPsswXMdmse3ceKI8pTD46W9TVFE6T5+9XnVTYYGJ6OSn3CmkJTa473SgS
2TuuxgT0pRxoUVCmcBiO3IX1l6RbvjALvRdzchEvndqaGCRxrIsKfJGQC2vQvn60N4QTDBH5q+d0
Zm9rqtRjjG/DAEjdh17QlrocxXArXmoqih2o5HRqcbPn2U+6Q+cMnU0y4dgOiKyjNsbkacp0wmV4
PGZArTTpGKGqZggwh8rfVxigmNfP2JcvQVCkmyAhQb7SYSqs/UeWp0ypRKteVB7QHZHNxYTEMi6R
N8nD6Dv21bwunclqz2RKk8skh/5yivv+0nMTuw61hWombL3KvCsprV4NeBK32dI/Mw3em1nvb5g8
HGSdvSoklPRw8j51u+lKTeKljZv72GaWaOXivuXT5jWnqV7dGC2eTcs4pTuy/IotrKhXry/eZngG
Gyy3oaHCqgs9q51OQkJcsVeMgzRoIJlUO6VMb/BAGkIz5fsS2fpmSoca1rilPIEPX8liJzPKoKLg
pGvnIruSOq2BNJ0ychGQP/ZZTlEae/0UxgXnZj6XN2bjHLpJSzZWIu5JomGOGqTvzmzcDohiQuwv
WXaZeHcUw6oyRc9imyh2MMIRDKrsGWYkXVubw2sOqvGcZykjOZAULaFSKHNuLYQvxMzEU1qHoBvl
mqOVXLqL0+0GUga2XbKcR0J8N5PD89QzyooS7xXuRWdcqimbrjMThufSYmUQFDGxtE6LwodE0QhF
gxONBs2WXvADHIu8RwLMFlR2tJ8irZ+ZmKmon91VoA7EUMskfetk8BUqQX2Ktew99u39R8FreP2m
sqmdkqF2bjy2RcvUraMrKntTtsBJQcIN6P2y3ZgJV8SYiWKPZog7CXsu0M8lqNZB+oW+GewZIMQx
l1Bv07chG89TVbwjkh4ey5yax4TpDVeMegqBSgIjP62iMe/Evk9McL8yZ7xrNs+Fn7w2pv7F1wdI
V1adQSFaC8K4L3YGsFVoF0APhS1N/PGoYXxnYKcVQBsSzjreLJR+ZEHVpx5f8ANCJ3WN89xy8Ke4
fu7p/La+r8RlNYjmVUm3D4eMfise+vPHunGQMawvGwo0n1cqaMgi0IpmPugGi4z6JDtoPn2dnWX0
TXb/u8/p/+sliP/LAuTq2/i3l29f/gUaX//W73WGZnjub6Di7uoFilu/+x0y7jq/oafGlpG5ObWD
iaXeH4WGZga/Yc6OWJuMBW8NSP9npaFhbYoynAG1u1o348Lp/ielhoE0/DtonFQ1LCXXRF5+Fn6o
TG1/rDRMBFnoYPPuc+lN/s5JkvkJjpVF96NwNnE70p7aThgbtyyHM44whEkRuvBl7Bwftk1Q9J+/
K+H+jeR5NRL8J1S/fh401kzCdQoz3AN/zqTF+io2xjbDA6Ia/Isxy+oTnkpA7kgC/0LS/aOwnEuZ
FiMBsuBxTeU2/lxkZdAoiYua8hfFmLk6LpUfwqhi6goZEFCVXNMyK6Nff71/e00DBJgLY0Frr4/j
u8Kuc4JZTLhJvFCchHJPJxkhd9xou19f5qeQlD++23fXWQvM767jeMMw9gkQf7ebNmKXnGgJj1/0
EAD7L77RT4nX/3opCubvL1V7DJmtjEsRM8eXIsc4Ihtmk0Vf680By5DQ3f7Vk/sIVfl+lbh8Ne4h
wyNccniBfrqNpWm5cZPn5ivott5GufDNY5I36MldQdTf3kP+BixVDc42NpSmotqVMtkMJAIR55k4
Pkgkx+gSKUv2VdiYggiEwVln/3hoWriXgqtCETXHytzFLVBdlKce9QDij+KaehcHoWWU/qvfjQyF
WjVNDggPtjabJUs0sA7luJ8h5rmHxdNhRHTTagY2Yd+7p04eoFHxAjGgQCm87LW57c1tOXnGVyWp
4+hc2+4N/y0X/Xu5oGSd/ByWChS+/AH1nozpwanJqHhs/wGZ8OoKNjIbPRAHVoC7mpA7Q2yw2eoz
pBdBVKFCKcIcUj68F9kjIPeDti0w9xN5e2HVBh2/VRn5JcZPpAvQcFAzDZVeI8sWCalpNPMLVivk
F51HJHBgslOOXGWpYri+Ab7jcJYIIribXZuoi18v5nUB/fSw1x3SpiliS2T8/OMCC9IgyBx4U6+p
sXT7xhDL5UAw2+9NNH0tfez/YOMhvcewMXPVXa7EGPOnN2a2vK6g7NBfITNVEaaQGfOaQkZBU7fh
r7/Qv7ydH9dij/Pxn3YYTv606VYeaoEMo8ZXfWQP5GIKHccwGEIP61Yvy23n1tU9pNPswWV2DiSY
N2YIMla89F5s2Ntff56f91w+DsxB22cb9FbbkZ8+Tts0CVvyzFcXCTC4oY272OgUfBJvOf36Uj/u
f7yobOoujxG/XM8wdf2nu5wC1SdmL6rP7I7lDqsULepzv4jmmXGnHUNp99xVqK1jPNTG+l9ZFv/4
TdfLrxdG1mRzKJuIyH5cSiQQ9LggVdbnJFd4mBILwixv6LdO4aR/sQX/uGo/LuVaxOmueAF2B2tN
8P22iHbDT3PDtD/XWW/djMVi7/yh7v/i3aAQ+O7d+P0q65Ll+PLRf9urc/B3+3ybWObsdcr9LPFT
i7Bbas5m3MVQ7DMUHcrWnn79/HwfvsCPV+S5WUaw+hC7a5DzT4ulw5irGqRjfRmyvHitjAX6jIYe
Z8EesxnEJVM46B+x5vZ+KBARFcgvcoEu0c/InxRYE9V7xkaY66Ihr5rdMHry1aw1DeCYcVy6lY6R
FsfepFPewZ4TrxNy22IDsk17jyLdQljczC4ovGiSsw3Ufhxbm8Mbo7SM7VX2+duSUHdD5Unq7Cg8
5tb7dHbwMZuHrnthzGIlB9/hZNgCQqGFwBh0elRxmdeoq1IPa9JGi68aV8bFnvEgWYeL7ZXBQzV4
uNVierp6WyGvCBfhjqjL0baMiraiN95yJpaKcqLyhqOwABjCWeJXN8pcoUVvRkftR3129F3Qzzgf
e5Rnj5Ot/E8yZXgFG9AsZVRUejJECbLfw4C7GYF9pWVMByiyDNZnPw7sMxzMibkuofbGIZWmt5x7
GGn5wRJUeTepWpLiUBqV7u7izBmQqxtDGcUuOv5DbTcIrysM0zgjljzdZ61VObwDLaCMb6RkkVpK
b+LNpK/9s0raGB4V6CyPzCyFcbOScgbUAjXKHK9VCONJNcHbbUnsIokqngs2nfaIh0bq+ck7yaIF
vH/guLWPQloDqTAJeNFdInBzvSLCvkIhiuxeMztmng6RCUD97AC4+ySPi5v4dyDbkDJSYfoJWovE
AtfnXX9YsPx+rCR2GYjNGudWJEFTAeQGVQmFzSkn5FWe/TSAyzobq4WFNTPmqkK97HOQqckwaF3d
FLUniqsSatmaJMtwLPbaY5kGOXpxrxRjSJJA1e9zt0of+zqon5plSb4Wc5BYJ2RD9cU42UW8LcpW
+nDBRu1tmKZVVWsthSABBkeMpTHTd4YvGNMyJ+M2BdN/cXZey20z6da+ob+rkBrhlEnZCpZliyco
SraRc2rg6v8Hml01IqlNlnfN1MzJN9MC2Ojwvms9qzGZz2Lu30yxGb7A8LVQPKkOJCOVjORBOBiN
5+DYYaOj6ZzWHaaRC+jC04tttS1gnbYrWDXxcOXLEtEFxk4zQgYHLMnDbO6W3m7MDOdl8BvjWhHp
R7fEgcS2FNQ+6YuNg04bRKuntYlNFVJCbVu4Q6Yqfk5D29O3nKLc6Dd2RFKi8ACF90GXix8SXjXb
lUbp6DY3ABDfYqtQ8FTlMMChb8aY6zyYv5uAdPls4SjCtjeZ5wz9emp9QuryJh6eAxua0tpD/omB
WnN/eH7jvZYi5uRi6DZmaBgZhDiZwIwAP/riqeKKzLkF1cZ9RIAHSaR57j7G+iD/oELykDS2+s8m
8+O54lVDO6mBCXu80NKOEUagi18l6PCepiTF61I7lvWI/KTIlkWQz+5c0BNLM4VpNP/xqlqjZ0Jo
6g1WeS+DurmzFLGKvMCq42CYptVvZ3avrlGwpM9C67xxYWIfWrOQ9Y8mAo3XyvUzh7T12nik8Rq9
9FXWPY8EcyOMdIL+STRuvMWnCM6mxaKPys8u6IrwYyEVATnJx6j58B1lAsN27Kg5usAofBz7A6aO
sU94Vdhm65oqiNW898gIM9RCvWYvtEQ6bwiN83JRzIQGZsMExGH0m+av48xUyjYZfYTWIr2rbNF+
j6wesHmZjsODr+e0+FguJrVMJPLTsAsNjCKxwy+Rp3rzaGKeDZcQ8CK14F3OTGQ8Q78RjMc0YkxQ
Fcuw7jgzBzgSiTpm9XqoJEsaFmah/Qq0hLtj4ik4ExmsKe52mpUu0xDKyTdoKHp3qceO7i90pLcx
LzAwLuXAkQ+RhWo4ncKUHlZQKLzhmtXKMFe5Yxb1GixOChi7istyjckEgXGuCvunrWQrF0Pgi/uK
/T9aZ2bWUX1OaN8thihPXwE3Wz/oQoa4PvGg4ahL8eWtqij3XluInc0ag6SlqJt5/biIU8st6H11
Nt+eEnhNgXkU95A+RLdsGhUMwGn8jLImhPSUPvTsne1F3KJ+1f2RBS5rQEI5U+noS6uLvXCZqFAb
VsakD9c0rcp8PZRG/AOhc1asc9Div1OSkfhAxZC1S5vuPuiYYKAwSKNgaleW0SJc5ZON8mVPaahZ
hpOHsVvDKUbL3O46cw1qWQNU3FavCsg24dByzK4GJDbjAmRNbWyQ7iL+MousZ7304rBdaEpnUufc
/glaKp1QbpTh2OXKD4ipon1fe4hnYFL58K5HG+dCErxnueK245chJHgwkU95oqLnRGoUp4LIr2+p
Z5RyOXbdfPyasjrYxJyKFKCMpuoxwCSATAwR+4/QqZp7M0mLiM9Kd/5Sp5hwCAKj3BqJgODZA43c
zbbGaYOhTn2PZdD/cFVfioWLtr1blSjb7oncsX/nnCCo/weEtKzqKkN7FDb2e4NP+C+q43HjCp81
EBRoNdO3XDujaNhyiQtCVz3DBccOiEOG+5ZsPJAYDbbchs5+nQ5X4DfHy8no3e2IaxVoDUD/5zSq
Im3NUwCTYhXhgsodcHwY7Fy+B+QEQBbyc655Yzo0b3E3Nvdwl8EBCYSz4Xooev9NVWrklQGU0JaW
k/erPAfTixG7pvkP4Ox3m/HPLrgnJ385vNKQTGMLNedjbiGkXxaUK/NNw+3jZ4PSn611cmI6xgZm
/SVgefxJcWHjAKEnEa7xWc3AcVYmSA1u2VBP7wLBGuHOd0ykGE9uRhkW2LH+HaGxc5k0tl9hwLVg
euWRCraJlUc/BsylCdqZsXlqYHRA//G1ol2xX4Zb4g6SVyrrOM7gcmY7zkrxe9aTD4Bmp1MGdpUu
fpBjUJXrytGAcRZTzp0nCHvvpw40/sEknwyskGPF1jIiV+QqC5vhdjKiF09WxX2RB9FLk0MQBMeP
Hm8DAQgJve6b1hakU9KTaUdMwCbXhg67iwtGQnHoxN1PTFzOP+eyGgR8K8gNdEVqiarqtqUpEEd3
xmxBWmSWPqBoVgkS9aBlqYogM9vkrpjpN7tHbnhtNZVBAtYUKAotxFDg8UHL2F6GQjMuMxoHS2Yj
TABb1xArxGX7HWoGp8hZUyYIr0Xg4JNvQEZVvO1pcbBR6xlJDGXWK3/Rprb6afGtJkvTqApqLIpV
2IjH+BYik/Ydc5vurgI7RjNYyhTB+9yW1la2agMMMnWQbvy6mfRl1SKqvDcICtmVGqT/BV+NifkR
DwNm5wmy2gLDW6XeIBKTarfIBtrY0KM7FJIXIAeyfg3pJoYnIQUGvrTvCAPLq+KB+Jz2LkG42i4t
t2/o4iWiN7YBZsUVvQ7bvs2t3JkdZFW48ZUxDM9JPZUUqotCIAhx6/ReWJwxyDuw4st5baFz3iGQ
Xci2QDjhx2nyHPfVXFCBsAaWyahYQjSy0Wntl7Uc0Irrw7TRxOi85dCLHtpudmvFbO9XgtRtVhPo
Q4/2pGjbaHXv/vDpwwVXY5U15aqb8si6MQYTgMQ6KOMSG3TpdFXz2Gp5grystKxgI0RBGSfJEGqg
dyr99yjp6KpwLzfvs8mCgAiKOIa62jrNfYpnpr2yIEo5i8DSqJzkVZl7S90ajWk9ijoMccjYCilG
OzYPVKZ6beP4WnJTNyPaWmDs71rJkrDUAwr9qOP1pF50EILYXhvHm5YD8BB941h5Vy6aKOnvAtgh
9IyaCB2oYU/RPagb3M/+lA8blVcxB/W6LkcsQtyGkQ4X4r5ttUltKgCjGruJ2/924wG2it5z/6Jg
BC73EjXOsPC91OZeg/ywwoxHp2hRjla+1esu3PmBVl5JrnD2puqr+MkNOhq5CdIQWN5cXx6qfgbE
RxDqIxw9o/PHa2f8c5rn8U8ufv49R5lZ/WiU9aUV07AxOtS1i5RVi7UYke4b/uERGVKdPFV8amup
dM46mKvsJyaF+2YnkHxpjGv5k0UMIFJi13Z/cIlFpuoPdT/csCF3O2i4ZATK0e/v3VqAYLD9GYiR
onF6IYh19O/G1gfkvrR6kVkLPxzwQxsQKl+CBgLCbV9Cd1+b/fxgyk4bwjS7zrh3yXUvbkJYEPwv
G+X8ElTbPPJLXKLokkmG14FAtb1iAYJLVWdsALirJd3LfogKPFMguimrQQQi1Ef2P0PKGG9GrCyO
0Fxh5cLzg/E6bKrmxQayj3XNjEz0ukaRPxOtq+erMIzhKIaxyVvFmu0/Zl5VPNtlVforQgSdm8YD
VgXipM4eoROn37mUZlvNGnBt+HYqfuZaznfYBkn9wt08fBFFmW9lZXVvqGyHl95vyVUtuRzflimS
3Yfe7fqAV2mLuqK4anT3pm5Pz1bfZ28YPLthwcFAvoJM79oNfHRIP1Hf4kbD9BQ0BLg2+fs446Wv
TcPwtRtNGCbOIBQbw7Lw4uQXf0T9M0M3+z1WpXqSwchC5NgJXj9ToDvKEbRSuZRO9a1rI3fn+GPx
mEH75pfJQrdeGbUe2VehE4UXWREI7jiImhduMZiYgKxpfC/66E0LWAJWfmrGNx3lZs4I9NBWXcyK
Qjct4lIztiY4bQQP8keNIQodIHL5TatrDs469hIPwZbh5ISuZwjdgmIk3TJPwKJtvNBsfjVUaSj0
D0Fh3dkopPSLNjHC9hYcmlOuYYZT/BqUp37GjtmJHwbm7pw8xRLkTDNOTXYTGnZprzGiSsS+Xd0/
YTcoOf1n9tBc9ZnZQ3ad4EAtTAQ+9sJxB2D8epL3f6O8Ny1McUUebULhIM0dQ7B2y9K18B5J3/Ip
u1FfXVBIL35Y5JHkDwEv7VIGOUwuaB5dR+e8TZMb4rA7fR3i7r+WRdnplxomf36DAIHUhjwCRMtT
ocAdQY4pHSR9KAQuTQMM5qYwkFpudBxY7XWgzCleD5Vp5pxqFLiGoMJQtiUbjICOOLNGuRJ2UEdX
kVup7irAclbdeLHvJ98pP+TWS0TSZL3mXTjTJT+JM2xSMf/YSB7m7Q1u4EPbmklDmEIl9KXSsv65
NHRw7INS9aKCKfQSmvR156+a475fcsvxYs4+yz6jPrhKLMu6A61m+fx/NuQWOaFKdVQLIy2DlIPf
fLAoiu8JDLyfkMiSeNkR/0nzI0E6uOqRqDeXkZVw1fbrgbOVXnVWdcHWOP7IpU75XVGUeYxpG+JP
EGX1U08hLeF8Yz7cID+ar5hmkskbA5AVuokkl79cqybGd+hl8ZyloybXVPPh7fw/Ku6GLLPOfO1s
u/hTehHt9Ig0pt+nS39HBU2H6E8o+LZF25G3NRcGP5Ua/QzFfjXZ7itCFpJpELT9NDkN/WvZdB4F
vjSVUTRWtjkXPD+NMk0K6iY0s9cotYd1OgYuMC/9zKMcVU0/BpmTU02ULqQH7g+CNJkiEFXbV9U5
WFtdExKJrBF4GwUH4y5WZwrscxX2vx0MqrSMx1F8lpS56MYOq7QKmRDB55H/CgIP9qMFdq8dIu2O
MiuW8954Cd1o3Ag1xWc6DccPakhaZHTK2ARN+zA4sB5aRBJtkm89qEwX0ejXN4KDzLLOJn8lQVQ8
np4jR/V1NlSDBGQA5o7rMPD+i21iUGG4LuNtCrtrxQ8pVqSBlKvStc/1HU8PhUNnfyinkMMYmCYV
lEzATSMDa2WHLfJf2FNn4u+OZj59eqYJBx9tDpo8nPkCdIVoHBRpbdF7HIfT6n6UINj+9d2hDtc0
OhOSUdDB7D8Q1Sai3idUXFgniFnmSsplNHwjctI/0zT46nk+j3TwjcHDxnWn5flWuEF7ZVLHXAG5
+Xv6cY6m3ixu0ACaa4T10gQ5+H2qQXO1qB/QqQ0BNJfCze+DwKhex6oxvwHwE1enx9O/eCpawrDu
aezQz5cH61OT1GndTlUDdaIQr8RBgcmpEyG/Z3UENNWOy8tcBc+EYagHrQnURtTYSQDV1PbjZLf2
QvpD9UtZrXam53U8U/n8UC566DnYVT66gZ+WNH0M6r7kq9tKFuiLRqe/1TVSXE1l9376HXzxCgjz
5vOTHHz598EUqumOsDOratsOOJCdAosC3QP/zKLy1fNgp+Qz12fNiDf/FZ+eJ231shysrN3GqWdQ
asp+T/DUyQjiHn36eQ7UKSycyF+5dLDjaIYFzPKgvaW4HDpD0DRbsIX+OsNCfEkRP7/nWqNfisof
LitwUXeNSBBr1TUylXYo7ya9Mf5IKEZn1oEPn+jeOs7ORy2ZX5IVneXN2H9yVVpT5+YjiF8rj8Gk
Oz3XI4/8jAtEZ9IiQMVJDNLRKrwjFe2Old00pbeJ+c4e4GJbpFq1lbEsLLgIOGw81a09igs+zRFv
vMpRfwJutHMd2lvaBZdlZWZ3hEUGv1MzE/euHMppBdoi/SHMvMAZWlOYXY7mBJeDPeAelIU+nVkr
jrau+ZHZJFHK6HzHCJv3fuzSaztvxlBtqelBiqdGuew4OW5azgKr0JXhLw4B7Y5e2bQ5/eN/Mc1m
8TOBrsxmjWbx/sgwzUg3D/Vua1Jc2HK6rbDn6dnGqmSz+uehAHrrLv1odFdkQB8MZeqZm0x+u00l
BgpBeha22vxnXEHmOT3SUfcUgcE8eXSTshnC7oMJDS41wF2fT1saOusJiviaw69aJ/CE7TiKwe5E
Z76ho9cIFAcUmslpByUZp4D9ZyN9XLD26jwb1BMcfan+nbO1tjDoVV2efrivhuLrcOenQ0nxodr5
tDD0riFyuHv91u2oKpEFMWy6ETaEazj+mV/seGXgseZjosMxkaXVPViEnJGCoV+63Zb0nGkGefsP
eiMVjhNjWhZTH67LSsw3jvYVS1j6S6TcY0Q0J2pGyn45/eAfB8a9hYG/hjB6ixxkm1Dxw5j3Mc1K
TURlv425WS56z7EvVe/1G7qmtIoVjG4/Jl3S02v7yelLbc1dX77UsPkpuni4zRrt9fSf9NVvMWtl
TJhLbD/awfsRDoJpMZgQKTotuiWRCjBmh7qUyva5GfaxBhw8vTQMFmiYgazZc9j65w0ht8uhH6DM
bIVjjwHeAkqCCAg9E2NQ44z35Npw7XI7Q724XkfBAIe8d1HLAhEAIZHDN+EQjLVojJGOgtOnqLA0
p8n/wiKaq5gUEq4p6HG7rXlRbzaVkhd9EAJ5bqg9n35t82s5ehTb0TlPmggqDqewoXqf3F9TbYcp
zy/GGC0vXPH8zEaif/HrzLofDUkT9+yjZSAtqAEAJRi3uR7Wa3D19repnPCFk7XyFJq2u6yy1oFH
V+nfHLi5D1Nn8cZGJPdj48KwarPuBqGbdcnNT535jI9Obp6ElzDfFgz6ORCH939O3aiTNpriEaOk
xOVZ99k6rILXyucbC/vhf8Kg/lfh1Vev3HJMAzKDDWDEODi3efQ0ZinBuKVxQePTB/5RBqo8s/B+
8VBIZKhysZnps/Rq/6Fqs/W1yCinLdaGue4aNUDkI3NmIYg7oyFj758nEgcXUxoWK6/DsrA/ntEJ
RCZeMW4hm4hrYRCHprtGsv4/jMKRj33ZY9U1D3bnrAQVJYJ63Fa4Sx/CtBeETaMwPz2KPu9/+1+F
LQ2ojiaaDMaaQ6k+f+BKGoNbebG+9WOnvu4qqZ5h+frUdXEOLjNKdxctpuMrvbK9RQEIYFtQOoWe
ZKa3GLgryl0cGUaqZXemG5lL4Uacwz39pkvoe+ZDnJ+ZwsdzivOp46Ef1iz+RerV3h9sZxIsttB1
QjHJxCwrwoTyzgrPfMbHXzGjsN5h+KLEaMqDE0otXJPYFl/fxrnnX8S9loHu8WfG62CeeaDj6Ytw
TjKb5m2GT3L+Uz5trbEGcSc2Srl1JWV+YNtwIZzavvOsSl3TmDdXp3/yo3MKc5ahNJsPhqXg47L1
abxRDzskTZq35bn1CyeRc05wbEOGqqdKpzIfjRflDFk/PewXGykRYxz0Kf2wmZiHykjML9Sz61Zs
kWQZl6wKrfhWVmRN3uCA6L+JPgnucMKW3aOLVBYnsgzlL9/IKpKNbeFtG4u2+FL3PQqwp/+04yk1
/2VzIUVykUOdv/8LhINNKq4h/S1W4/Q7n3b4I3Oi5MwoX7x3i02UMpvUqch/HHs+vXewJoYv2lhs
E4x1ay01qpUd6BWdwbCuvhH6RI7hkAdnPvAvRmVq8UuyfSNVPNS+6rDVA4KLwh2XC3EV6Lr1J0li
4xUebHhBYoNcJyRC3J5+ocdTGmGkjQGTa4XH0x680GasQOl4U7arOf1eeXC78LCRA9o0RXgBxa17
OT3eFz+gp8G00PiV+K+jgoQhtD6uVL5jjnFEZF+7A4vinFkTjkfx2GDmMoQjcZwelhbpOVZG3drl
zpbTby+2mpXWZOc2s8OFh6u3zf2Tj5MCJvlFB2d6WldGiaBK7ojrvWNhsm/IeCWli4SEi397aaTd
se4guMKnwrnWnB/303zElUhOMufUHRmY1Y1E17tUQeDfnx7FOHxr8zDMPm56LHNUEA+WN4IxUad1
zIUJOnK5BjaOH27ysBvCeVbmPZ6w+I7mhIefrrazb0Krxyuv8NP+xpO9rLHK0+yfMMRvsAJiy+Oa
AzdBoeG7UJ4elxd5pDXkAA9I6EG06P2jN7neS60JncNmVoP59moNQ+XpBzuc4x/Pxdzmi9F1/Vjo
3YOI5ILN6xv0tRjSYk1ybHXdTtY9IoXgzOLx5Vv872jWwReFNNPzYdpmu67VCddqW+DADlDb0890
NPnm32reijh3WCwXB5OP80arZ5aT7ao4AduYmgDavKrepEP/519H4vQ568RnrxO184PTDdjcAG9g
Fe6ClN9uEDaXupK7+YTpYPXPQ82sGSzcHBANfq79eQ6fAWUs2cu7HAjMTVoM9LKqVl6zwttnfqWj
qyuHQbwMOFjYzVn+DpeIISaksicDd5eDQ8ApAiS9QNuPyLjFiilB2nP9cUu8emPu/4GmoVZmbQ63
IVFyUA3oK505XBzPm/0/6ODhRdDYSYNBe1fQ0LuSeiYug9TgeHf6HX81jDWvV9SEQcQ58y70aS2p
dRcobmkmu6gOiGf2Mu3BNYfi7fQoh2dV3i7xA/MmPR8guP8ejEJ+TpsPbbHTek0tZaoBnPQsdYM0
3vvZZib3TOCR62ksEdQS23CmA3K4lc7DY0ieiwCw5rBN7A/vwCcMUQkWO7pwzm2M2Yto6LK7MOUY
gdRHCkUi4f/hze4NelC/8o2wQgfoFrs26TISjobqggCr/sw0OTqc8WyUPTEf8lysaTP/4PMPKG2F
wt4vyl2YlOEvskh8hHJQb+Sod+syRZMV6hbdfeZpd4EB117GtgR/iq6EqHfWfkpr0luf/r2Pl1jb
wRwEJeHDKSkPFom4QfnVGX69sxCA35I5I1+I3CxQMqY6COVAnln+vhiPcGeqktp8QtW9g+UvSTsn
irk+7qipTfcKt8BDVQE+CSCl3YHm8zann8+YqyefL1+8dVopNITYHVEfOAcDmmUFvAVd6s53al1u
4iyTxoKMYbRRLcS2d5EM7os3aeJ3m4BRidBvX4aACbHjkRf2rVbMVozWo3clOSbbi8gePG1V4dnS
Fl2RkFSNFcnZ1GUOb9xSrvOXIO5IO/Pavvj4XYfjkM0KgOPysJJvKSlSOMLNjigRHTmM29wUuu+f
eVnHo3BHRXFncGKhtSsPKlFdNNCFCKd2J7NGrQMRaWgXqvyfn4VRyGLW8JRTKHIPPrcoHezWQti3
syfyhHQ3SVaIns1/XS5xCxu4YGGuehbuiIPfvWHJJ+gimXYZV76NFk3+GgVtdObzOVouTb5k9rwZ
0MlYsz/58zc9uzpqLfS6HR0W0azD0MLPYqaxvvaDtr6LTaVdodcjyBTjAHlXjpeeOTEffVD8BchB
cUrNZyQm+P5fkE2EYglT63ctYbg3Yz+M6KF7FFfkJF6iXj1Xrtxfodl3aeGYLvdLLslMycOZqOdd
Bz2vmugTlj9RfBblwu4mha5bmpeSQIF1GI3FOaOWPh++/vsZ/2dY1gzKsbgLj6tqCGMAt5CCuW0h
0j9lTtGSzzXAYCLez7UBKDtOdO04gUDwa4a9dgV7HhI8VIr03zorH3+KdFhO5kYhqRofK86njdiI
UJnlFrWwdnJBLvX5tNQjCmKl8rp/6n1+DMWzcp3H2arR2Tj4IAmQRf9e21hJMNNcFJhe0AWF/iVa
03MX9IOF8mMsbgnMZm6VHhkMB8cY0xfExJG5tvXKKHCg0I3JQxH7yGo5mvfRejCC+rmPEb3NvFXA
g+SdBuZyTNLqVjMnHxImUrdLpIQYWMyg1Mwb0ebVfS49Xzx4QRJco2ISz0KnLw/5jFhb16qaH6fX
+/0P8j9PwbqCIx+UEMfEg8VljOxa0T5hetp64+DnaPV7S5+jENUwPhGSrN1ioqneMjPv78bYyc/c
xeTxPJ0lHHOdlNWHxtv+50j8FKBcc5q2vW5DKhTo3KD/41GQdXFmtf5yKDY3nQImP9vh+b5XeduS
Ia9trQjndueK6crzU1CqDVaR0291PnYdfH1sonzv6G9mY9nBWzVTYyQSwNG3GRrTVYTm6k/jJ8ay
0UjfWCQUN9pKeNehFsb/VOb4z+/p4Cn2KEOywH4wtT99bEUZO32Bw2Sr0qp+j9k51vzT1lwNDa9g
w5FfcvpRv3qrVDfM+WpBofuohVHkoUwnwSeH13KFZ8m9bobQXYVSr8983ftL9/xss4WXTd0F20D7
53CuANnjw6rMrZWxpC4TK4oh01XVLwzo+KiiMA9/nn64A+v0f4aEokGBhVM+7/VgSPymrd9Hk7Z1
47p3Nr1rldUa81X4NADD3OaqRGIdJVHy2Ftmecuam986MoiXFf+PZ9708aQy2K40S9Iw4Rp3uEMj
6uw57831X1QWESInAsSiCczn0qB+gSEzTkk+UCg8if54P/0i9k86H+9hLpuxd87EjCNN0iSKKbBb
QlQDN+iv08lP4bkiTj49yvFcQkxDY4+CJJ+pZh5UFABxTCEuR29riMpdasoz5kynXUA8/JmpdDwS
2hjmLKs3x3m6ifvLjqGaoWWti4kvJMtTj61sI2sydV1BVNrphzpQCs3vjiOvpjuYa4GMcxrYHyuk
PV91XpvsysDLXxNFaw3hprEOAnTHdR+QMY0Jbo2d13oRg22x7Lfa0gcivkIMjrCmQ4Ucke105iT0
xTuwEE1Zs26KCsthFWwi88YVnZPuBjeOV14D+r4YmwCCFd3R0+/gePrw9TAE3y+6xA/K3edjHwpn
FUoZZLu8UdmFRq4TUSCWfnV6lOOjlnRICvAsT1I7RJW0/6Jbn8yKGq7XrlepeVtT56G/qw2YcyRZ
fpNyXtE7tGeW+i8eDW4fqmv2Tws8yfzVflpw8QjK0JnmQQdpLh1lxlekylhnRvnit+JMPuMM+P75
z4NHI6hWKDXGFXeAlNDTkOhgTQhjkyd+fGZafDRc9zcvyW1bQ0OncUhm7dt/IhutVVdPYBDBAgGa
zMkQfHcDEd6YfqLumekVTXdbgqKLdQlMIUWSEy3c0XHsORzEvuQaTPTmVBOuTU5Pb9J2LycMqJx+
serkTqovBnNqng0V1slGi239WkaaGS9tMUQlPmOnASSuHGYlBWHtL2nWYOeUSuUPRcmhXFSsPdjG
5vvQonVM/BzIkH+RTNa9ZqXkb0QW0S1rUgCekcL2v7suoV5rJnFOepBB++EK/aZ4m7SstBYZhPuN
pvVBtaSc0GNadqvyvS40HjNCDJQtUJwPpHTVrXHTOHjX6R74IN/7ysCdA+TwYRhy6meFX5Ph5DY6
Hs02JyZ1AW1XipsWi5K2hMCmhbiGiOxZxZibxdJIWuM9oD731Aah+ltIXNb0YHyM9spJq52cXEAG
dau5b7lJKPoS6XtxZ+euIt2lTTJq404b56s+jbHA5pOZ4fFTk7SXBj4JTHioQ9p15s60DxyA7kuv
apBvp7+5g/Ii6iV2RQ5wBtVZTh18U/uzBdA8BLigzX+7Qi664G+WuRssupP7nBfgTGY2b35VxG9J
9ER855mr8dHaejj6wW2OuE24Vk6X/yaH7W7EUvxefLfu2l823LtlqZNSdVE6q/8hoP6vGoLDQ/Ph
qAfffG66ZWAJRk1NeiGTfMe6eC1I0VWE+CCVt0cLOGN/Znn74sbB+uLMQRU2/0m3ef9Vp8ro+QLz
emfjdAwXJeKWm8Qc/xCpUz6U3mwoj4S6jPQO+YvRCH51q3yuLdltQI+QZKC3CXlpsriy2GqvpgYk
bZNT3oFaC3HR8TDGlqlxBfDCOrPffrFKUr3XjJmBBaTsA/PxaZUMcXwqIxrrXT7UJXdfqMhchfX1
6cn4xSpJCisKdMhi6EkOYSE9fG97VISLVB0WY0Ci3mqceiwZwSj/D0NxWDEdICh0WpyDaR9Y5gAb
wGTz9CbnMrMDe6UT7nsF+Gk8M8m/2NYgprn0QOj5z1vN/s/um9g0e5lmOxEa+IrpJLFRB3V+04up
gvdPpO9TW6rx6d9f5sfFFmkSxafDjQ08CRQox89JxKuNlWmaBS0l31xOEWGGp4c6PthTP+dkz/Sg
+Y9wZv8JidSOPWV7+a4w4ZA6E3TnMAyTy8HqgHxDg9+cHu+L6oitwePRXPQyyKStgy+JkIF0sNKU
qj1N1XVV0XxI4iFaNUZPfVJz/J8iTcJ1zfnrGoBttLZo/J85Ex0uItxAIT8hN7VcymG0ifcf2uxG
5VMy5GeNcYq1NBDvTNn63zKhR/eaY/ubjD9xgb8mWVejqc4s3EezigoJb4CbMBOY/v/8LX36Ii0n
DsC2QPrWer35xST+o1tWscFAFV+VKOguvaEpzvzOx4/MsQKEGh1erjIUTvfHBNfrxRw5jF3QTMV1
haGbqA4tA+aVF81Dkg5QDJouu3Oqulm7ExGPp3/3o1WIZ+aYxotn9FkQtz/+YKch5grT2FlkAK9G
aanbGNbo5elRPnTvnw9QXCdQZtJDZDLjrjj8cgb6EWyYmdxR9G70RZBHHISwJXs3RRmk3cwsEenK
QpX4y2owFoJlCaDXaFRCimVYJO23ULj2K6kkgCMKkj/JpDXHwsDG1cue/NFBe4L14t50hdnd9bnv
r1ucN83SSLH9khPrzBYu/68zJsW7n080Cuwmi1dk2mTmsqlGUkTgI+mXWOFLm2iMHodQYPbTqzAG
I8TX7+O3VxUBoyaYICTKqTFVSxsG2w/Xr7GM+IaXXgIMc690wnC0C93uIQjlnH0CsKbeSOiJX+hy
IfGdVUi0cPyvWyJ1bwn/7YcFwtTyvigyw1rMoZ/fRCf561WszOtAWtm7SiIL8BsTd5nlIe7iqciq
doH3qN+S99hdeI4FRREuO3Hcp3+8D+Lj/o+HdYpl1kDky1brHHyWKsDWXSll7abahxUduIQeJUlh
kc7H0nXFoQ+9qD4U0YPfJF5/hV0Xe28lOE8v2zrMotUYGNGjKYTzUhqUu0lKcKyncYj6bzrvpLvO
U0+c+bBQdTN19/5sCzcPNVZpcW2mrXVwEALXoJMqg93YxMuOzbqL+9c6T4ikcxI3XsU5lSicxzNW
wjDJVVt2vq49h8R+76xYpbQNe0B/K9sJfOsibcvmtg2a9i0NY/Hd64Ssr1VuwOfQzY5kusir1U0r
VAuDuwDLe9F3PQCZ1Hfjd1z4c151hTlmkZeu99a3g/Fmp9iYFzWgE5/UeUf5G0KNEjRHQz8TbSMf
Cl5h5PjjPPhPEkrvFEdLPW3Kd2BKol4lhcie7aFX4wWyc0tfD55vkwckShkz6fzE+w4cLR+prrlw
z/ywTb+DdFMEPtVDcc/tNriLEd53C70B2O35arwx3Cjzl2HZBHdd0kKJ8UaBXUark+nRibpErALC
9C47wtzVGgBOfBdopA2vQk+SAQBHN0lXetJ5v+yig1VBZjL4/nZ039KAgKEMJ6ixgVImmkVPO2OX
15Z2r+Bwv1IKBuvQkw6OV3vsnT9W0uEFZAH2H/Mkc3vkdkXi3bRpEWyLBj7WIjYICVqCP+E6k4QD
cBmT3A2bnPUnWWSlt9SamrxrHOfyPRmmyuflF7JcY+glqqGKovi5SqtCu9Nq5TmrqRv84hphC8HU
Td4Ef1I/G0iGFjP5OtT0oCLcp1XjXVpNIAYmdC87VYL0/+bJRMSPwAH8eGuT0SHQ61XdgElZj0Tz
ZGp+6oKSIDYzvuymXvUhyHTizu+GUEODghZW2ES81mx6RR0UP2JskM2iJBnVWsUBMHk0CtR/FkWW
dhfII8CccPMiAAZzd/nHsdv2p9tP/E90GY7DTNJqnn3TbjZ2mdTmZvL95jYTBLxjiSYgbaFoV19z
bdbJdQ86QqOysZ/jIyrDi7+Nvpo55GWjDxdFS7oM1RZ4yIPZlO1ySOqyX/vCBcGsdWJMbjJXS/9Q
0LFvRyuWMbY5Q8IWGnT7jnpl/W6ZjVUtab3YN0DtYnyXitgNT5WgXuAxATZDCxQpmEpaFrDUW0q/
KsfepH9MiX66ojOaa9edFY/g4cPRuHX+P3Xn1Rs3um7pv7Jx7tnDHIDZc0GyAqtKUina8g2hYDPn
zF8/D919dktlWYW9gQPMXDXchvyJ6Qvvu9azmjEk2ESooOWqHVpbDxRVdROMvZB7eZuVyaHXQyu6
qgfFwGlB0ciTCD3b4RXOq8iJhTl9CUPfuDR9kyCMUhmEEheQEtQ20WLGBVeozGthypmo/F6vLiGU
Cj+6tkT/PkWCAh5rzMg3ZzvoXwwq7JfdWJBos0WybW2lkM2Rw9tOJrLYKoXsJsrQyetxGKP8UiU/
Bvy35APJl4oeDAWdXrAOZFllpDOHYafA/c9Bv/ligNV5Hvh4cFM0MC4KfnG7MMfyxQCZgQ5Upru6
lnnEXy1M3K1jBmkPZk+OgptebDMiMChCP9K697WVJIzJtEpC3/daaC6GDccnfemlCiuEHJL65mZT
zXw1JHK+ki1+D7e0gmivRfx+0OWkJLJDowpflCZaAsY4o1eo40v9Okjgx+2gkRZ7GjaAGpCOYcqC
iMIBlKjtCciqSqI0M6Sc3hs+dQ27gQ92N7O+/qi6pG5tztMBQndARBa8uCn65jcmRDk821Zpl+FM
8oHZScGXca6Rbsi92ehMTK0kO4qfUmPJ01a96ERooXZdz5HqVpSDQLOrMJMoeii6uNa7iT5jC3Q2
skGMcWwgaXoMKAbI8x1CKgvFv1+1D5NalD/MJle+MYkDCiuUQP2SxFP1XFYt+zJdiGLurGKExYYE
PuOJhzuTotAaI6tdESZ3QhlJmcvGopNRZreQ9zKiRIlL4SrZv7eStFKiGvYsERJjaWthZBAIZ8xE
HbGoSJFLFAp1bAmwhTPHaUEUMH7KyTYIUgBEm9HGd+fBVDZFwGnMqWrRv5cLvclpUJEMheFeu5/0
tiK73GgiedUCinqktBmQcTNaydUwZtwJzaqkQ60I7QFSnnwb57kOvCHip0C6dAdie9vAkQohembO
UDOnsSA72IpCmWZj+LN6KWQDzAl/mkBssYekgtWaJQxJLpWo8giWE9UjvzC2OgHXRP/4YsxqpxB4
BMNMb0176CJ1naQl5/O8YH61pzITH9UotR7ou2chXreq09h6xcaWKG2NdaGU5B9h3JDBVItJ9FJE
Y5tBdYjTvdqmcwedqhBhzYzFILtgw8bHuunDgR10UcXrIp8SwKYJ1C+QIh1EtTyJlGs2dWDcSksP
vurTJAxeOgxd7qhFFcj2RKqXapegIrLFBV9yCiMMjCibfIYDJyph963KheylioQ52AJkEzfxRJoC
vnlx2il9BiEfwCOmZTlL2wdNDdpvJbyYozVIYbXt1E4N3Bgl1Z2am+UNGrTymGchqmbeX/aCKQfu
de7LBUD5SkiudFN40SulzWn1ZEymwyh0MRqrqOdpx6MprUbJEuCcFZI1epT7ZwAa0I337ElEapSk
BL2CR8zgnlGbDjZ+J+cxIMlSVe6ZuFWyq0jGhv1Br4ZjZ6vkR4PGABkDwjSrG1IS6CoNaTcwX+iR
8j1P2pRQ2UDxL6JWHOi+MH93doOB754JnQVmbGIViGObSDeTmVkRQtFYu6fmIRr7yDTzZCNBiiFB
kLQP8zZnrh0cYDDD9Diw4+9sZYRdsuka6ExrKuZNR1OLxutmnFUW+2GCazLACm03bDX4mgoYMtPO
imfR/6ZS5pu9JJTK4jkXdbiH4lzNhK2Ygf5Um0I82aSRhDeKWsnwooZGS7cdZ78vtLchPI/YCYSd
Dtf1IUwtg5KmZVi2GE697hK6VXyzIikFLAckbliBEyF5dCpMfiLkCOTQlIuz61GawuEy9etS+8Hz
68THxEcqBtM0EsVdxTwTrFqyGdJDyKwBJbuF9UWY/JBtBS3O6p2SjmGwHsqk1R9KQLkHaPH6XSSp
nbJGYSH9gMEx1S6Jzi0habyKhLcPmLnWTad0iTumhVrSqeuqGTug0u2tlCyNlT8sOcsgUduFfVN2
rkgxKnIxTLYF1oJCpZ5mCdVjLyEARlcq9uOFLKWzcZzUPhk3xSzXo2tE5hA4Jl8wSaA+mcHMXPLU
OUqbDN+7eDIEB5UeeVmSL5TelNVsIOaoE68CUWoPg2GFcAvVLHtRWn1ixZiqJFmrU5oEByAo0UWc
Uzd2JZ+DHLwEIFhro6eC7fhdgVOLsrF4RBo9sFE3jeahb8Oh8jjFQFDisrPXshSNS7YSgrAW4BQQ
hF23xuD0uRTJjsZsdNSWKIsNBMHeWDVBqyv2lNTNdw7K4h3ApPaJeVoo1oWIhcVShyxAxaXLXiIJ
5FT1aa98EXxhJs0s5yyxrrm0Q8xZlWljChPfNfua6Ff+xeZ6FOOKI0dWCeUGvlB9SXqaOK5HiQOb
q2TyRI6mn4j+vkyk8pChhDEIjw3SFtjBLMsrKU6zizTD82CLlS4/j2HFGt4TjMO+vq+kVdAI+AYK
wOhrNZhF1W67Psof2YHFK3NsCC+RG1DPpYZlBkgVrDXHCipWNnmaWHnjeg6cps+g74dy0rgBAYc1
mhRLqZweoB2nCj0JEjucCP2BikmFe4OlcKg3YiOLG4MIb/FA8vroJlEtiYdkluRjZnWV5qh1EGd2
t/SSOeyIgk4+SBd/GzVx/CpKU5JD0h1RSxd1Y9VkrwmE9mlUzn1H6xfDrEzj5dDp/MEuInp3fFnq
8JI0svrDMmfrZtKIL/RSQYdLKIQxcSFK5n8Vq26+ymJBBSzbitpTDw9UhbArmITOq/Dh3DrOpPay
rH2tvpTLcX7R/Kqod/U0QFj3+4WLDaaY4zirzo9BqfV+1U9WKTpttsAUZXNSb9N8jAn45DUdVkMz
TQDmtWnWbRkCs3UwAZvNbt9Vw+AOw5Bdph2GZIAAA6ufhNBrdKI8LqKtbuThV4EN+zNJLnPrQFgl
dj2EJ8anrwi0Y2M5C7/DJM6Uu3akUYOzqxku0ChP/da36B9tqISOPyoQe2xP81F7BkJnlW4B7Ftz
yZO3gM8vaLPYThEW36Ww50KnKGkDMnWRLMG95cDJxUb1UxEnBNoLsRzlNHqS8dWC+w42LSY6YdUJ
nXrFedGYOB9TmmDxUY07cACk3zQkyEF1ojjaOrR4IS4VOFsAFQt+fAmM1RA82A8ZwEu4oNKulkhV
dlOlp96uCGF3Hw0LLlPVMwPnt59kayWmu790v+hn4bjE6RZoEQlzKqCirSD1ubKSB5rimMUzeJmA
DKNjU9bLPag16YEgerpUrIrd0xgO0yWd+uEqirPJ91QgDRW7rlK4hAETTI6qFP0jXquettY4Fhdi
MhF8iISpQgI0KspLH0aNv7PmGY3rZDT6tsqM6vvsg7VdyRhlSbuZ1TBzrSEr7qBe1vtQoS5lFzpw
Njut0voWTHKHB7ltJyqZgiU221SLG7KqkR+CWR2KjKM4yo1tL49sf+mbq3usfiBofYWAA4ekZQCa
aifGF9MsqU9jbRj4MRKJ9RMeWKg6MjFtkJ5HrRnsTu/bx3kugDIUhkEuTxxG5n6EoOLvZUWl7NGx
rSJ3OdSbuyWg436Gi3+wlHIIVw2xvaqrxYZx5YeqfhlH5fyaNUKrOvxb1Y8wTfTXoWLzTOLSOH6D
INmAHo4M+QnjbiIzZEg8rF+kyleqeMFt0oPa4nAeyT3RhlrdQPyzymMF1Bf/XCEwuZTo/w2mHkDq
q1ZUR/GOTvKkQpMG/kk9o/OZR0pWZTYFTX7QEZBDjySIodkoet1+rcc4+vF57Wsps7+rIZ208pby
7ZuScKKDzfLbgWYadDfDoIH3AOYmpa/Xwoj11TMFcP3T4ahavR8OwKooJj5dNH2U3TTNnEn8IRgJ
IMbwTLPm8wujQ/1+pEGg2CH3ff46Cv0VZW1GUhzd7NluA9hq17J19/mdPC00v28QUux9P2CZw4Bv
CLJ5LRNa4NzNPDp+PsJpq+t0hJNSupaXgQD6NH+l1kPUqdMIL8N4ZoxfaorL+4AYB6UsuhXEge+v
gl68RuNJyl9zr9mQE78RvH8vbOOv7vGbIU5u1Dg3WmuOcv6KjHxVZ6+hdE6fdmIj+HWIkzuFk1CC
dMRVcCJj6s9lmzzQh8qtV/POug6OsxNuPn82p22On8/mzUUtb8eb70jDNNuA+89fQ7PbqNGm6iiE
bdQi36TBNhe+YNw68yl9+L69GfGkmSPXU1MbCSPqOIn8eh0055qQH36sb0ZY/v7NNVHPZJGinPYq
CuJaFVRPhwrtE/PbnJGf/NKbO717J5VsH/NvZHRT/oqZwkMQ6kxGzTKbul19AcDbEaVmHeffa+ks
0unDaQKBFuyZRUCsnbzvFI/nkgZl/mrcouPYZQ/RriDgwU426i2lgsSNL8Dg306HyT6XoPThK/Nm
6JPvgEbBpEeymb/21lM33nMwCYbaNZVXMbgU0nCjKt8+f0c/nD/eDHjyVaBrzpWpNvLXjC/Oah/w
9jtQo8+8lx8/zDfDnHwKMw1GIwMwxhQirW+ORzDcLtChM8N8+Pq/GeXk9ceiESodRZxXcj85WRGy
EK0/v13nXo2T11+eVAEFPbeLmNGwXVGykBZMhTMSrHXOXvXhtPvmak4+AEFNSFiSGKswHWOtfTO+
gU/Oztwy6ZdRzMXIRN8ZDSQ5Y/rJk6nmIlDleZReZX0cjmi+gNb2MOZnPZ7dKVyktVUbXNAgU0hc
ylOHzWLyHJMU4HajimQ9brKR3Htyh+tC6B0JeRzC0NI884vKy5v4bldigYMi5ZYuOS1b3NTvZx5F
7koxaSr/GcEonXjOO2PiGORchQ6V1ihy20oxf2TLOdYuuxjyBRYEIlN6pTGupdFSANpqc763Jn9+
TjAG0OsflKG12e+05Q7lgUFSi2lR0e2EkPrl0ha3e3k2sQArEIJ9GZfb56/Tx4vSonZYYGOLQ+P9
RRkVHdZsWb7NeAvdXSts/al5DO6ta0qWXlhcEkxzbiX85YmfbO/k92NmcdZGksIuKDNj9s7fZv9q
4saV9H6Dc5FpZ4VZJ/MLMnSYSRmbu+wpuox2ybXp6UekewZH/QMZaAEE7e/ZmbXjw0ntjRbt5J32
pb7RkC2wz5tuZ+tLWTogzz5/ch9O1G+GOHkbp6KJCUJmZ6cjrLMF6VrgPRTaY1L3jyo17Lx7ssKX
n2P+D6RdXpXf89u2/v69vXgqf6Zqv9CS+5my/Weu9r/++P9G6DYcmTe3fwn1/ius+/IpI6z7rquT
5h9P+es/nCcK3M1fOdsNeZc/g8G913/+189/4q/4S0P6gxMj2Fiaa0h7AJH9d862YMh/qIsLa6E/
yNiRFh3jX/mXsvQH/h080mAOiLbCy/uvoG3+CgonYBeMPtiiUGD9O+mX7xcRTVsgDUAMcYEh+EGh
fLK/mIRJoC09B2t5SOi9ZOoCdC8Kwi5VepNt9KOv4/JBkYqnNzft+Odc+Y+8y46L2bj553+9/yz+
GhdqmYgBHGPIaejmPBn5QNkyWHPnZLdvlPombsbKicScYKXPx3q/FP851oKDRJux3GxtuQdv9onc
yq7v+ylYUyRLHBN0+boB4+d+Psr7r/DPUWBqYHJBx0VZ9eTo2DQAAUBacUWmka3aJhuA2EvJtom1
fDeQ7HIQCp9CxaZuhsz7fOz30+jPsTEqkecGlUUmE/LkKWoEXc4mpOD1SFNhZYTqgeQfUnG7aC3X
kbTCYX+O7vTBA8SZCchvoRJgJzi5XEXz47YQU+pjPj1dPxdpURBl7GiVFp7xY31wZ9kQYNcDN4mB
1lyu/u3zs0KKzIIgrISmjI6yT+3QIqbA8zUDJHczfdMScW/OfbpNW91yPr+1J6vGn/eWQsBylQuU
59QqoQtNwtiasCp7Nj9hacwbcaoUO+tDcwvUonYVokUWPUG3jkgQsWVYua5kkvs5J1+h5vFDYqSd
uScf3X5QDTK/GbJbMGXv78mM0KApCvLpVTW11ng5U0ezkCUEUVed2Wd+dAdwU+H1ZsezbMxOvh+p
QoaY0itd9zB/9gQxaM9hYabf0MBr91Uv9q6lD8RvxbnXJQehytjwdn68iqqxWs99O18nuEnO+Td+
2sb+3oT9fDAYKzAugnsF8HJaCtAysQzahjQKeVRgRtapkdmjOJmFG5WWhOfeTM27NJikS7aJSmCX
A2LsDAHVpVUow26QB+FLp4/81CSRjNWo+uwEeV5WBxm5wETqkO+2tByAs6kHIk2fs2RUFhGokZNt
EqXbWB+0W39sLenMhHWyEV4ujcgGvAkLWguVxSmNMzEWOp7G061DI1lr/dyBRI8zNvaFOOLDoVv7
AxUHyQ+Ig2BjqFQTHCRuJGSOeWnY9RhOaH0ErXXKvrS+ZFmjT24VBETdSMj2Vp9/Iz+ZVO8fBYsX
ulS+T+ZYAFHv38ax8jUy/jR/NRd+4bY17S6nyHOCU7Q628dhId00aQhhDqp/dzGjojvGcjeA8ph8
gXNLRWER9hR+YMqYZMwOCW5PdUj5H61MH8wZZaEnpUUNbstiHo6gZcPr2g9IDBOKkT5mmGjHaLTS
myjViCYj7jcSzdb1u1bdVCHZbxRAtJtI903QWM04oXmZ4M/O+XyfKIZ6D13MemnVtlsjVP/3CkrL
00ReisB0ccyryyz9/u5QXu+1ABHIylei/j4tJ3GTm7hlPn8Iv65yyyicoPDEAbE6XeXKOYx9Str+
ygrA7g7y9L0ooSh+Psiv2wUGgX/BXAgbkkt7fylCUUVzpQ3+Shr0lur0bHytafewW89TN+qNgPrw
UDtTnctnlrgPRgbvx2YAPg1rgHlyOomhPUyR3FirXlPw54dTghIgIRWuJkksMO6HoCatwyRc5/Mr
/nmWe/9uL3MMr/dCkwZ3cbK21mSK0dVSrJVSiAoCjNH0H5S+bp7kJkbOYGGncTPaakS5Ev7kiARf
bIsRzw+xrjJJUuAkykOYiNNr3PiHaqBBLPvMGnaSp/WdL8fCvg8N5W4WghJgYJ6HN0KSZy+kkahX
SmnFx7FL/DOHvV+X1D8nTqT7uDZ5Od8/x7EkVJD2rLUKSxit6mBat6VW3TRJywRvjN2axPZLOIjh
BjHDOXzSx7eUDw5VPRLUX4gLBMFSrRNra1UkcGHamtw9X8hrJxdKYxMnVX8FTZs8mGnwXSEuWGEl
LVnPqagcIS1OK8JJHhLDJ2kv9EHEUzLAU2fk2xJJLEF1Q0WjBgFKKZbfA0VbQkLqpzQq/Uua+8K5
uXp5/ifvB18Dc7WiQq2j9PD+VgbjKPVhbxgr5CoG0YoKSTKqFe3DrJWIPh1q2YGGbHkRUT9uqlWW
N2Z1cfTrJnj4/FU9cQb/nGjwPGF/WnDAtKxOfpUxT6lGJAXfSJ3ULMhd/dR36Bt1pWs8c5aEKyBp
BCyrQYYEq+7ReRoHSanbmzO/yDKjnd4TtsCLLXgRtZ++XsACcoLdQn6Rqj7knezRtBM9ZGDRgR1a
i6pGF/HoITNoBHWrlI21keIidctIPger+eBNh1DCvYGzx37pFNwZKrKfCWzsVlVTKPcBSbYXOl/q
vpHyyk3VwNgYgfRkofLbQwyuzpz+P5iUFZ4IsyVnOEI9TiYPQuhonVaMPlq+f+E3lrlWMrX+8x38
nziM99/rtqu//4OzePOPNbWOpzYq8v8PjuUwgJb3/X/9n//9pyXul4P5bVk/ten00Xn8r5/980SO
seQPPg1I55CXsFsuR8/he9P+879gr/xhSQtxRpE4kwKs+9d5nL9BLMt0hVnYVJbi37/O4/ofYEJh
moAsWAIyADn8O+fxk+q0sEwlC17/p5j+zSGnDgeln9TO8JR612j5iy/rLpPdfS5JG6EuHLUsdtZw
1QXWmX3DsnD+/a3+PeDJgpoVeY9MWR69WQSO1FsbuRMr25wjwoXK5zdP4oPT/klt8e9BTtYZMZAI
URODyUu6m2FWXTVv3UHT3SAIVv347Juh3UfyvoZJNqMraNscXax+5gpP/KB/j758nW/uaapn0gQr
TvDEGCk1yYypvwi8iS5qMtcoj0vmKhdMkh71Mg7oebY9c93vF4e/Rz6ZiRVLiKy8EhpPMNWNWbDG
RZ7W47sJpj0Kt+NQGXsjIWeLvS245z/ng996QX/7Ei3z8psLTtQqqDSzKrxpXFlX3WV61X4hITF/
KI4Ilz6/tvcbsr8v7WRKgxYpt1ilfI9YLbdULVeyBoS4V4E1ul1huSGa+c9H+u3bc1JjiKZBtKph
HL1BNzckImFv6G3Fl20tiI6wimzyvjeHrN93+Z2mILzL6tWZoT9+gDBh399JfRbGkDBacgtTadOL
x3YwNkQqb6NGJPhctsuGO4o4xNSRFZ87/71fs/771oI2fT+oaY1CIRpz6yUyfQOcoooI/bNXNyyz
rjriLpoReA7qmc3gyb7h7/FOCiu9xmm5ak3TK7+Wt9F3gYMX8QG67X+pLziRnc1i+u1AJ3NN4td4
7Aiy9iwBEZlytzT4FDJ3ltdnZkaDQVQJnL1i5Z5c9LOvz8dTHGei9/eTc4rAFrIuvHatG070IH1F
6xZehLdRZa7DY+7Ju6EzQLE5qEhffH0X2ullftE323Ef+fYLHAMpJMxkR9jepUa08UN81ISn/iDY
GJltM1AuqqfisrhJu5XiYoncaNqFsLKchrSfy+Ia22J7YZbSF8RHzvhFWPX2i2lXshsvnnw01btG
dSz8INFje9PfNOaFtJKc4mCi3to0Xryatpon7P3JQ6noqmjt19Om3hWIc9aqS1zKlnQOv3kJL+pL
0tayXbutL60bnX8xJV14vMtuhHV3VR0rg5Daa9V/jr8oh2Bj9ptqG+yLbSw60mpexdVreh2hbKzd
/lllN55fCjusp+Om3uQbg0zAbfOfzYzsUt8/EwJkSWAUJtnDmo2+2XIHNdoaLeY+vY+PRmGiN1Vc
cnGJKDTBFJ1t/y4P/df1jlL3+4EFZaiqZBRlalR8vqJssyl3a5RvvvwtpJCwBIw29bdIQpzOtNK3
5TGL5M2EO6c9+4X/rMh+9FucztBE0TaEJfueqe6X46SYWQ75Vu5gxbsljtk2U/pQ6Rckv3s/q5RV
oQW7GROF0DSuRmqO3ZSSiEUe5yWuxVGV7ZADJWJme5wGgeDB3vKqqLqJI7deRIddIPe7wZQirLvR
qopqlzWxcyuZoFlBREuOSpySpXTIhg6P3pAR8YxIsTYdiBBfjAl5ojjdx4HkjZis1+B4FKfvpsco
D68wAjlxS55mGqjHUdIuplxzQf5UbHKpiBKPM+U2XbfsMuxzTnKZS9jybRE220BqIDNI2RbLSLWe
YrWzqZFe5oV8ZRHx15bPgflNas8UTX+zkAB0f//sY2ClqUoGqOdH27j6alnBs4lmeoy6o1FyB+cV
vGrk8RcmueAIUqkqiWdmod/N6SdrWBcGYq/hfPUkv3oOFcnNTcWNFLYAvuECadsXvIptrZyb05fX
+YMX7JTMqNbmGOkY4bwq33BpGvnM5SLvZNW0i+ImRE/RRDdhNTG9Y5gwjDPX+Zu9h3l60JqVEVxh
IPierhbHPOkWoyVaV8UNS9PFd7ZX532vXefFzZkl+ndXerJ6qaQwN4pWx7scc7i1Q1d/L7Thdnmo
cRGsEuGir9OjJrFS6/J+DnaW9/nIH++AfilFTULeJU2px7vetPaVKpOn0xMsK7ATmPYlf162QZ8P
9du7erKEFeKQmm0ayR6BqsfQF3emdqeCMO2C5h51CTujyC7b2ZbD9NzWZ5mKPnqDTmZo9G91TiyB
5BF2S+IpvoXhxrQmNwuTFd6pfcRs6E/IUtnaavwqFBHOTdLwEX8z+MksrTaTrqQRW76x3yeDtfXT
cm2yOMRFm9koJ3ybMtyDmjJFJUl7yEMMkKl1lWEdrOrLfB73M5n0aeU/lkpxUMDbhclGwfWCG4Se
+FbW12azTpRd1ayLYj/NTEWbpCbR2g2ltdBivaX/OMlbMsUQ9s6OKTDLiiOz7Dbkyfo+Jq/OyfVw
WbiJfqvs4UaZ90P5rKZHyldauOn7TW15ubkNxO1obOd6a4xrcVwVW2ZFIdrobOgEUp79/ZR8VeTL
Idv76ldNvenkOxJwS/VHqz5k+a3UbxJl0xs/+nZrEHLbeKK2FqVNlmzFDNfO8ks34boeN1K/Ffpt
GHjI07RwK5Rr9Oo2qv/Sl1JbKOVDj1qedT8eHSMXtrGiXCV1dxfL9UEpYi5rvpSCZG+VlddZCo6x
ahXII+yWfo2X2INFGvbV5Tgl3hwrt2h9N93kieJ8qZpfFP2+R0cYTdM2DVhD+dzbUt1joVjjAt2E
5vgqBVCvzOnWSkmCbZDGCDlupMa8V1sM6LWnpPqdpeQXuZK9tFa4N6LxRoJaKTahNzX6KkxrNyCI
GgCHg71qJU3NC+6ktcUuJ2tqt4zzp1mksGRG4XVkTptpnphz1PssjTcz9Nso5mYITY5EyBQPIibB
uDK8CXAz3tkIJyCSuqb61vg/omBbd+vUctN+yuxaGS7CzlzFGkaLQptXaY6gfEB7HnCoQ/c+zjkp
ouZuUGSPwMUV2VvHqRIdlP52X6J8DPCG67sqSvdmaV6TdbTN23FVYe+0qmhVhs4csNyE8rZvitt0
zK/ivndjSWV7Inq+VQy2AVSgWm7NFWfKuzb5QlxlYNMB1F2jM9kqxTdJNryUeUH7irjlufQMtfPS
srnQU3E1xYhMVWO8nCLzuyqPt115gYHDwS1d20VSDw5964t+2spitBsC9SYZsXJO+u0QGM8mpVW8
1m4iytswTdeTph0WldJ0rBKBfaN23YvDAdafnc+6N4jdRqNeoWREE/qFRyuEhEBzq4fHbBJXFOn2
Zlvt4y5ZhfKjUPp8v+N1GCA6YLvtEzVlq0n0pFrNOgipCOA1U8SvzKz4BAwHvbKkR+fWyd9NNMv/
f3NUpv1Tq4XcdV41QR0at2bVIyuvVxGcSIqam/lHFvtO67Ol0uddcO70/JP789HserIVMfyUxI1G
6T1TyRw6WBdBywee9esiFi+VDis4QGW1aWmkXDZosIrs1qcMHrDhE/XbauLVMtDg4YUvU90RscOI
becaebvqM5pu/jYG/RBIyOCU2aUj7yRGYqv5XZM/iiK7nddokFeWr60HSWWNTPguhY1fZA5adHfs
mlUnT/aACLk/lvlNYnS2ZVaOcYcNyvl8TTtp4P7r2HmqlJhDVHt9HyQeJDO8Mns/3aXyXS4+ssJg
+MAOiUTK1AS7D0ZnnI4NoFqLPauoEwswXXejJ+bOOMQ2sWssfhH8NOXAzu0yq/TVdZgEZxbfn7yw
D56VcVIEoEIYzqqW1F42KV7IImwIrSsGwyavv7bqjWhd1jO6v6h0Evm6lqWDmWdekrcH2W/XuACd
GgNPVx4j+aIP9wMvGcEKYrWrkNd1Ye2kidN1GJzSr0rL6/bcVRgQU3/T4BRNKsMdYx3bb+UESe7q
fr4O+cTx07oU023csfRLVg1efx3X/zJjkHSfBavImp1MafDGvqTZj+UIQB/GiVosJXRyEjwgeL6I
rcpss6aVzDxVtk/C8E0KiNaWDyXWSVmYrltlcuWEkMT6Omm9NPTk+EqVU1uf6dc2vIUCndQ8OhRf
xrIl3dykZYTINa6cCu7CFDfrnH++ljV8dekqyHTHah/zVrQz405l9VbHZ4NJt5vrM6/Vz5Tbj57W
SfVkSQkl8Vzi3HwwY2lTAJnZpLJ+nNpiEyT0zhNPa2+7+CGA8l6Nj1V4rWW9EwwcpfVuRa4pvovm
Tu2CtZnuYxr/CbZH2AAcsnaDMd1q1ehiVnaCur6AO7jqEsE2gPpNS/RVUl9ZSX6Io8Jl6rMzbIoZ
saay2buhObkKtsyGaufQJk6eBKuqn7dqlTgxhr85zXaJZWwToo7wRrHK56u5KlZxFKykPHBBwuCp
O6ef+NkN+ug+ne6b/VoqzcavYao9+o3sJJV+weK9F3FeYY/epuZ4WUXWtdypr6UQ3XXiJjTEC5kH
lwTppVJXHlCGa6n2VF5zsBBXs16kONfum1D9ImeNpwftqmtlFzc4dJDE0fLlEN0HnEke9aY+DMG4
N4Viq2CwFtOnziJClrV0DvDLTsLGjElq5G2ccuFKIGm6HHQvKPHvVzVEgm4rTd/Ugmof1up+LFZ6
O16URudNUbmlybbJMmEl8t9K1GmE6Rsx7Nz4oRrilb6cmItbH992X2sOf9KNaDWLySbRTHesTU7+
5yYP6TfFp1MaG2wAmgZKHO6iSndNq2af3lyTSUHRst9P7dWIEROFyqZE6Fo11n3mQ0OXR6w57bGa
rM35suJPeupHT/zkEAGPFwS4iTnBjK2GyUvZi9NVMxUS5cwppf7VPStpekiN4Y7tt6fMt60XJOZe
K+DUTQLO9/a6psUqOzMYK2eavkzp/dzCGtEpKwzZc4bNm7L+TrZsqBzsQc32Zi6KeKeQjSFb20Hz
2uTy8+Xjd4d54+R8YpSqZrRDqnugBKmNhV+x0Zul7rZ46lXc4PoecsKDLCr7YtzrioD3vavs/3Dw
k/NJMldSZIJd9hQKwpMku/SiQWhZT5na7cOKkL2p3yP3Xy2P0YKLUPNYBfUcqO1358FTFBQBR7og
14HhxZlxVZf+XkFI4nfJ0Y+p8RdUK5fa1aAd5yJ++Pyaf1PBOBUXEiBuidI4aZ7EsRadn2uax+Vc
v1ROUrYmMHTsVPtPn+5JvUSMxJasBEvx/i95Z5IcN9Zl6a38G4AKfTPJgQPwls7W2U5gpEiiBx76
ZlTbqO3VSuqDpIiQGKGQRaZZ2p9WZjFQSGzg7sB79917zncSs7o1WZsNaEDCeFUj52DYpzzGU2tY
nh7Vl5IxLalfB4Nz0N+/1J+c7D+qUvuK/ChA6cbOHGjJ5eZm7s4n0/ASXmaDCEOtftl7X+7Wv3gm
P4rq1H6eSOngnFhNF8qgeYmd35JCcVjeWamTNvV7A296VPBTA2TDrGeyD1CaYnf++9f6s6b8x9SJ
omhr6NmzvUvZLeGeecmkuUpKr5z3s+I9bltlo2a2O1B6pFzWf/L3fhgG4HVW6kGf7F0DWya1HpZn
twruGtWiwJkPCm+9WUjeKNLLqvzl+/2zj/bDGggqYsEeyqgvuq506QM2xR2JMPEqof8mGThjlW2W
UHI6XtKF+8LWr8bwYSARu9OSy5B+tIYfFxLZL96GnzxVH70uWaXFndFxtoZu+hz0od/oxiGWjU0a
oE7L5UMtTQcl+FWa3c8Wjo+ZZeSoM0VGC7gb1OTFZvSYm/WeVMVlvbI1HNQxUWnlfcxh+D/5OX84
YTUGFg7J5g43eHJiXfZUQ3ja8BDAwYnU5nKYaBaLh8rayNKvpDA/e1c/nK5yAp7HQXIkKvb+EM7G
IWFaBrvAW5ZFxGEHmWGlwq77i9e4rEp/9RR/WK06Q82yOtUhP9D6WxaMkud0nDV2b1BuNRHgusbz
q3iG8U3C9Y9EH6cy57+P6g3mxL97Kv7jGMOFbsr39uNXLb/o9y/797BeLLvZzwUefvavm+esf34t
6+/NFss3ffNa2NYnZMCLM8JAjWHhIPtN2sEWhQ3DALRpIqg1FhL7H9oO/RO8VBtCO2Yu5M0ae3pT
dm2EIkT7hB4E5wZJZqi/ZecfSTuWJeaPm4Tuhg5OFlwumm/UhMDZf2w5qEURTwa4zHUfOeciFNqq
4twhEyTAoGlvhkWHJjCFQ2dzirMAZIm0Y+WtMb1X9ynoNM8EQHr53Xt4+fXXf2/E0P6sxkNfjMBR
55XKBn37ZYf6rhNi6fNIs9MkV6sPTh2i/5uUOfSzWpvztuXZzdYyHA2/c0QegHAJEgZAvQ27Ssnr
yxbOmmvGNumRrU4APAgKqRdQZYzpsVSa6WCaIo+8wgzHi9C2gggmoNHsFNBf7GlKcavATnoKTK24
bshciUl5LZUrJu3yqnaU9CDKPNpaYTjsYkMdzVU+gv6w6qr0cpgKL3XrJKwr8dx5LGRm4gc1iC6I
+knpQjjX7iN4cdbKMNLpoUgaMXlkz8nHKGhmRC9zLl0l9dRe5UpuvIq4qHScBZGKYhBzn7zu6pjW
VNqrgD47vQkTX5kzji1UCPRueB0Wgr7YcrZEhCLoJGOZhoQyJtVjXVrzGZzAdF1hKXiKWx28WQvA
d3AziIp0ZSYDMxjttuc0h18XZLlMt6YYntRuAsknGmaD1YKMIFp7RadUvCKpm+FhaJPgkqiBiWVX
cowmUdheZKpW89JH7aiM5Lf4RZrK+0H0G2IA90XqmN5s2u9yaLSnUM21ZNU2jub1REuGnITB67oy
EZ1HJZOS80Lklxz0k9fSXAASSY35ciU7Zc9QOm/C3CXGTL4Nu8gMKAG78rkcG4pCtXeibUv4yIM8
tQ9jWoHU1mk1Z3kK9U2I5XdiH8av/ZjrrRZ6WKklkCjSObhGpIg4dML3AOT0JpXoy1aJcpsqjLXl
Vj7WAe1SaiX9qa+X9EBaUa0hxdYqAQh6sKQKi2Sf1a5VofrsKouE4FjsLVx36yEvWshY0pEj/jmD
1Rn2aK6bbg6ThzcFtANSfNhuQN2mq4Aj4zEt0CiAom1Os5Wnn402jIn3G/J4YzBooRUa2fb9PCsM
tpREWY1iOs1RiQshiwQj/ZYZbl5gZV5pqqCp3C4pbBRa0SqJDGNdZ8lNT6TmZrQRquf8NZEfmU+U
0Ts++UWGpPZfWEJvDK6Y6Tbdc11QA8pd+4Cm+yorNcOVUyVeFQowqogYpjKROGQBQjNRHTOsaUA7
KNpLZda5q0emCq/PkdZWY/ldlQ2oU4H7bJOMBj79EuxekaBX49BFZyK5xc1wRSwQX58oxQn45Fuj
cLPbpZr7XVlfCgPMVSmUalXCRMVsKIWzX1vlfM0pSyncXLJ0SLsZbh2hK+N2IH38qXRk+aFGp7sO
1WFQXX0SxQarK43JTAXbmZYEHCSlR9BT7KujPFy0+pivs9y8m5Z8ubYctRf8B/RKeqXRHuoJQT3E
qxrbx2SnNM1A48DWnHD/5KpyWXcGT1MqwcaRJg2oculEK8k2vFbLClepjN6tzal3Z1tS92FtR34a
gNxMRIfGAqTstRV0nHcrYPD1pEMRlWDWTnrIyChQyhBGoykFq6honDt1tJQzCQwQC5A89z7NLua7
GgOok+7kkuHNFcv5uTwwddInY94Qk4NSqZusa+LHCgogK2gvyeuo9qQGNfcTJLebcZoG/bJ0+tav
FNhb4NheUn3u3UGeUlSAUDWyLDFvSl4TeRSDPl6mcWQmXqhMynYmPvomFE5wanuLLlPaOhu7bhsv
1a10b8ui8RJWDSQxDsjRaZSuh75N01U65vPaUZbpInAb0MlT4Wz6ORkv+mFUzsoR5wLtSRo1/HOx
MYaxmVbCNJrVDCJnbyjWeMmwwWTkT6X5ZnTLEwYr6TkudPYMZwT/TMgrZT0VYHVf5yNOlcQU5k1R
WY1C+6EFMvv3u9uHWOWvey6+dcAJps0W/qWJ8N3mpiW6DDAuNtb4qDV3lIJ7IxvuZkY4KwEhbgdg
7aQw9Je74jOGH1IpMlpLMBZPaWyeo1huQegkwO0L+qTEn3u6kecrzqgnLcsHlxHFe16WJKo2yX75
mP7+8j80j75ePopQCwC9TDjhRyC7Cb9McObg8qFPbJwq2g9Tc6SB+WyPC0pKBCdC2S+zCvaPUONN
ksn6zkhGbApkQpnpJuyDfIuf4vj3F7b0CD+WMovxSsWhZJJ5/aHXqktk3rTovtdWBlNuFMVdFuWY
dQzYg6Fl+lr7LXr1v63c/b7a/Y/NW7m4eZv/ATUxbyRZPpxvfl4YXzQtD9S/bqBSlu1z8a//9ccf
ofNiVf6+XP79531TQ+vmJwywS9SdhbsP8+pvJTMPzafFFUV+Gg8QSSp8xt/cybr2yUa5RU2MM8ZS
sTf/XjHzT/QBZTiZuokrz9Ctf1Iyf9QB0CA1dH0pvOERULvjFvmxODXVANx0Ec+3UqXc65O6r6OC
mk1htpHlXmJoB8UO1/ycg5oGQASz8k2fppvALu86zTgS5AxwuGH+LRF1H10Hc78OWyi7xbCh8LxL
y9l0KzEmazNItgbzcb8nidptypBB+HQz1emVMxR36Dx3VjU92aVxKOzgBGKUybNJ4eBQSHK0aFZO
Wb71KdFrSSKyldE6Jy1RbsAk+7EpbXtMWcxsaiCtpflOj+MC9hcVorUj/vtUWtJJtp0L0oJWhR1v
qw4QJrt0PeaPOYOhoqRFPmolm44asGin5RvwYRwyHYDOdkA9pRfAOKlFKzBdTCv6rHX7cnoqCwar
0Zg+SjR4VxD3hBdO8QvzwRtWnQpyHnuhQX9p6FlOQq28sweZGJfOvli6To1BNnyqttdSQ8kA5GbI
rbtGGeFEO5XuM7Ze6zpRloIf1dQkJA36cBOmaEakWd1Dt3hXB9SRCu+K1GeQ1xze25HBOnNyLIJ2
KTM1MrjmmmZymjYMj1qp3/SAO1WrNVZVldOAru74XtQftrWdTIsfWy5e44bX2/LXxNOckwqe+wEG
QNdOoN7mdvWWZFw61sHM7aMckqoeUauFKgrPmk9ibqq7JJzvBy3wJ1m6YFB+gCYNkXaurqVB/myQ
WsgcUq/gwSnGqmjqa6UzT7LTnUsocIbpDZ3DZRzGj4WSKm7TFG9w04jGsNeJYwDYs/O3Oa9DT7bh
fjBmwPSSJT1xCCJzRQOnekymeyfRzqZkfDK6ECO9dZ5ZkkOJD+w6ajZZOd+EOiPgZlqQZ40U+8bk
bHWpCFaignliBJJvJNV1pUhbpZfvyZq5SxW671Z5l8ntVTB3x0ktrpUS+Dlsu7tgnm5ISQg9SZpv
YpIdAPZp3hy3mZtNCRB8rXZcM0KA0KvGQ2/X2Qqr2lZm1G/gKXdUhvJBQ2BVldRvqcInXKsHKUqv
INr5CExcS4u2aJT3XVW/9Xa6TeHh2gkHi3j5CAL7atT7YgWW07eawJfs3qBWaJG4VBsTGnLUDj0T
0eBCY07h8ow9Skm74fIWquO7qjSbXpW2cpJtZaG6cZM8BkJ+Gjrh20wu4dBdKdOYucOQ0XPvnFM1
6J8doSApMXaizb9c2kATuZCld2B9eyuzdkLizdEH5Ux3opdJNk6KphDBi+93HoDHyBwQNIExbryR
K2kLEnY72dwVkh69RJK4ltXxqRzs955Z1VBpe+KGDsk0PyWluQNM/gRQ8W0U6mEwmIR8t8j/xcn9
g63h29poYCDHvqQ5ZBj9uDbiR4mNcBjn28JOZS+oxEOiZMK1i8QDnfR5GBlHWib0+eIMo/RDkvce
dc/6F1exdC3+KAW+XgUOV6xeCvF2yseJRI5Cv6rqWuYqcuETDCTRtzC2VS8hIcrOnKy8SUQOgzY8
iCnYl7V2pYbxe1vk/pcr+UcVwk+7XT9s/z/9quV3/bv1xLD0knj33YfyJ+fT8Tl7np7/daAdkf3f
//1/mnT5v009Pb8+Uwtsn19KgDZ/5YvCqP31Z/9RC7Cp0/DCsozLd3GrfXNG6canJcCCkC+KEfKJ
/uieseGbFHp4DuGIkN5j0o771j3jnzRT5icSObvEH9JZ+s299e32pu3IOx6+MZqCTlEW3zeqfmzp
khmN7VfHiEFeNXWwIn9otU5OWmdqIde3JIZsjEo+cIz3RGN6YC48vnmd5mKTlNOvNMMf5oxffzGc
AZPnTHeIzf5Q6y4dx6rlYH8roomjbkSjS7+NndSXiK5dyUC3IFdXnJn6I/abfhX3BEaVNDtWOWd1
aoPNUKReozd7fTTXapQTljqRsC22hdpfJ7XsZ0nnhbLYDZW4HMoXmlGbKSdYIzSu8iw9leIl4vho
VvmZXs5+k5unZOqPjsmS4qBJS8dyZxYMQOdxoyXmI6BWGkW6c6J3Yq20SiZGYUheIl0AC87O6XBx
mI2ftdDodn1tn8IcgUYtHhmZ3hLpsgOy5WVx/Bqx0aRReGXW43Vvdmi8mB+4SW2fD5lFrOt0vfxI
itNdP3ApDej2tLYvBqcn6EMNojXsF8QQukdCoi+lzXppxI+dtE8YNrVwYXzEJGeFHHyeRF/viqGA
RJi8ksGQrNOUxr01iAd8k77Q5qdxoh5oIilCSSmtVY7aqolbBK3xCIwWHQbAyRZOalcx1i9IOFaC
1GPZVACqI5TLmr1gzgTt+kyxJd9E8KTHk5+Z3a/mOT92eb/cLrQiMBd+CcaD3/Djqlw1Vd6NilTf
ynbjkfVyiIxm7VQT2nvjagq6ZKWZw4WaxCfQZofIyXy9hiafWecxG28biRuiDNYVSVxY4pqHMBvv
CFfw2lJsIsnYIi3ykjnwI6X3jFjfWrl6NbdiEwcOQFes+HmJh8WsLoE63+UN1V/Ex56YZ0ilH5Sg
o10QoB4eD1VRuNJA0M3y6czcxczrvbp3cKoo3TVxPnxmtubHtMJWWdS7WUZrLsKHFGVPFkqWNDPO
qoYNu5fyp4FEorwzKNKsjuaGeMxI55n79NxSjW2nhVeOmePdts6SjD6wNl6IqrpxwgDGqnSoUv02
iumrOuptX4drhXpkCvJLi8dkjPTzVCUuVR+PffgZ86Rn5vllKLjWqHAzJ/UqhTtEadccyHd20e25
Qc+iOfhFWiDktg8bHWsIcQ7L6ABdigYL4McPtk9rokwGs7mtZeckTOeUyJmPgoP4wvqhlgtOFcp4
EY+GL1qojORXAUK+Dsh81ws3MMYLMiw2dZWcxbbjy3QMRVKuVKEehZGtSOu8NAPppNNIijPrTMwo
cTXTkzP0VpIyHuqq2hmjsdGtHrJHsZso3KGp+41o7wNWwiYAWK3pm4LnLbGmQ5ySGmqWG9LE9zgM
PZJ5XoIoOxt6E9FNlCBcGO5qYphEp3FFqJPj3Debzkvbdk2JvdFCFisq/UlW133XU5nni0mSt15c
ohXcTkZ3BB7A4d/kGU59i1WoJBeBnKZjqPUXuYbsBnVZbo1MwmYOCzAyleGYO+qmIFKEeLmc7Az8
N13C5NE5j6o73ewvgkFsy/TVsS36SgtpxQIv/7lWeQmqtOdD2HeN2CKNvIQr0i/HqZ3QWPkJqP9u
E/2LDUdjk/2hsvnygWNoIRUP/BCjmx8/cGoncOyxaG55r48dfU8lNDbhZLiNXmwr5vYErGztILzK
rADpt+NLidgAhPekkbeRmwNJ7qOe5L6jx2IVMTkQM+WYBqle17eBqbvNkJ7beeeNZXff2PjRNO22
CuLPy1Oi8txyaFzDPXeDaUlxtM9r51eU1r96jRonfPzQeJfNj8Mf+q8VYPm5vY0Sq3I1fuegdt5U
DwRHBMkv1kblr9ZGTYdBxUOESufjBKyXak0SA1upXrZ7Iy/X1sryNM7jVnhogQkF1kDtbZzVGJ7H
ggitLu9XRLRGHB4K/+8/3i8T7w+F6/KCbYXpFwShj04ZzUALqQ39cEuUFmaYaic5CFqWTbUqTATz
pisEVUYGscvSt70Q26E1XPSR65znSU47zyzhcrfaeZuxo9ICjTrrrIyqh7EoLpMiPFSsqGpP1KzT
HdW+vDRU5zI26nt9Dg+wk1A0q7e51F+bLS8TftR93iXnmjTe1UtWdGWuwyR8zfNq06MRs6fuKGeG
p6XxG0iiE4zMiybhl1AC5XZxk05MUapwqleTVTWuHUx3gOlGAlfFI4OGK50vIA6IdV6VTo1sno1a
dBA0MX/xIesfnhraNCoQSkIV5aU79KWl+V3HVSgBqKiIt9WUtC1Cj42WBV8/uv/fK33VcXjbvruL
/1Tpn2JSH6Szt6Z9+76nZ/32nd/qeNX6BB+bs5i9zHOBtP1ex6v6J5lB74LcW3p9y5L2racn2XAM
WOaW4TSAH+Z9VP/fCnnJWegHxsKKMRUZxtw/q+ShI/xwj5hwEJmF8xPZT7/wXz7INMgg5cHWhDh0
NIPu7ULvIgKLivE9yzpib4qaHrws6wVZh+rkrKewxqwnCWwtggZSLJbUsMRO/cDS6x2A/eheDmbm
vHPXOOuitOWHcQiiV7KempOTqsF7T1IalgqT2agiiqwg0yrr2YLyKLpskzrYxyanWPpQas3TWszH
oiu5ptxpokvmzExRCsv8bCZBfk7+ArFSup76HMuztdrV7tBGBAzoen1lEBfjyiOajKEjI9LoGCQU
jlY+GwNXAbdL8NXCkUq30sia5EWH/A36zKD2EZnPFwPpFa+Muu23L9fSBFYa4EIxiEXGCkacIYF1
V5PBn8axj69Kq5JONP/lHYUbY7TK7jTdD8IO+0+dhyXelHg+Wq1Vns2WNTKZq/voVe4UXlzZl7wQ
/KUPmjBTT2aDQeQmyeVKooidl1bYMekTcjj0JJ3WCXRGabYYJxb40QDd1OZZ2LT5qc1V8RgbZfCo
MAaH8UUs3Qizdy4MYH1iPtr6QG5DQljYrIckHOVG0fkQIGRPhHyI9hQ7K1OU4z6JIfWs+qKo7hWV
ACCpISmjhdAGNAJh4HZC+EhDrud8EMhVem30QwpvL+/1u6DPo0uy0zJs67XWAXXVx+Ze5LbxlBBD
s20En3Q09s1JIQznntBqzI9z4+zSPiz8wLG1nezkwZ5wO3g9dPpEa85PBgLE13hKDJVulNZcjKgk
ZFV3Hgm8HM/HIZop/vThwipsmw97XqLNbMbnRGG/2oz4dwqRTI+6rKSX49gFj0OXat3KnFrVDTmS
eJyop0MYfHHN9GtsvtH5GCf2cS768mEMW/mBRLrpNkY+fyn3EcHKNl+ip3p61880KLtAlnzbWrpm
tFD9clCAJEa56haSbW/0bKp3VcLccJLM1HfGur9layKAgxEggYOFHzNYfY56G794FDBKxlA5bxs0
HvvCMSMUCKnckiGWi0fTob/MWHc6GkIJL/O0C58Ynw6bgWGsC7RYrJGoYxCc6/RIwZ8etayOrzKF
QnyKS22lzG280SM8Aq2hUbSbnXEI47bYNDm+98yJ8HYkhewNGT+vH6zixgxKsZ7UDt9jZ9WXkQqD
MY8zmUMcgXtI99x4dqajpk75e+YU47nZTtExoNh5Dcx42pjp2LtNksjbOI3TY0bSDVGPmn6XTbEV
r2bJzNYg5sIEYFyNZiUK667ycrkucdI1aOAVHlOFWKXITQdsGqoVjjbm2da6pOuWCA+0iP7qVCq3
sCq4dZB8e8VIwIxB9qYLS/lozq1M1tMQejUN0KbASHcdkzuboEzILTqreeMmWHHDyGuzfMOIdEUU
l9cLfuzKKg62+WopF2m4MaLWjftuG5v4LeNDMj+TgFEpHCWJwkuuE7Lo8hMY4FUZ3BqxS4bCKkg5
nm0LyueExCAn4Jx2SU57Md5WWkGK3U4tL5LxZcqibTLgNTj0gohUR/H64apXD0583lIDsiwJxoxn
RRL7WD6e6WDUYcrYo15jtNm28UUnsE2uw4n8StH156UoQYD4ceAmRrwjQibKvEI9WFZzHb4Ia6t0
27a81gavKAc35czK7EK+TAtjJfBD5+vA+Wyr24TFuSMBFpMMqbq7mFcWdkD7noGNrmtrYv5grWk+
29F9UCNef1K0cROgqBL9LlSWOFdc6YS5e0FKdpnevY5Jc2qRYrP9rfN+XCWDse8r7ZBm5rNZKFg9
r2PjndyZVUwBrypk/1bXdrrXo7J7qqG+YmuWCJbSU1Xy2mGQt8KOWryPgUAjULmZ0ZPXqO2BQZ1J
pM65KvFNBQForpZKp0hG4AICcIVCw6sconyApDj0Ieh5kMVTn7TY8JvKvDLUSnKVtvmsWhIdJf18
jqf7oW2PWW3e5XCBl+QeoKL9WZfNXsOWpyZD5dlkEzOJHVcmAP1VrGrv8zA8yIX6WYtQrBjXhWk/
poZTEiR5Ejh7tNi+q+Jnma9uqiMriMuxsPKKrruYggYK3XF5Fy2I5EaL6QLrkjpUhwptFDIeDmV5
u2pJnlGKfp9mF71EeA7eLZtZczMrixzDMyTWYHatCMUJekwFY+O4zao3UUubvngJtI40OWAUkrEX
AxgeZ15lo8KOjpCAuNDt3G3SPj+PlRcBTz1rg8+QIs9EgY+iLV8jAz56Zvrz8BIzzhnjo6UW2zG/
gWQMV13XX+ZO8U3jeoo35RQgL3lEerdR4Jt08CVw/Ds0xcZ6OjPmATxvrPLKLHUigCOPDZ4imh5G
hXEXWjDveaL5RatX55WTX9UdkgB7Om+ZQsVqckxm50U1yX7sHnM5rqA5SNtByToX8IHqh4V1k3XY
iGFv5PuuuEzBk5IUOdkvmnUCuKHStbS1s3JY98nnuhZncX7Ra6ciOSJLyYuHvDnKQehP5I02eXhR
dXs7OOMu3DrWLod9X7u1jf1h0xbvkaWQtC28etib9XW3uMucdaYlO05BDPfsV6M11njXV1a4U5K7
3HhAZYc1o7DxKzn5wQpuYu2slRQiWdeK5TUhZ4Ua+aorGaX85CTy9JibwUWHNs0ozkTATKv1jfk+
rlcq2E+lcqPpsnY2s+1bJmCgMQSuZvg6LR9SIbvFdsZZlyDTQnmQAn98k1CElLs5eK/ae1PsVPml
6g5ddYr1u6FBn7aN+hriKq43+k2NV7aMbh6020m5TG1Qk82OwxAr5skW3pjviXNiVAdpIJevp+zU
ysMTccmCj03f6WxuZrsZ5jcHZjDxtaU3N35mvAXJvu4KVHvKVk2uR/7I/oSn8kDe71migSXB1BFH
j2pqrJbZRs51J35veOxuOlZJQyZvjzYMUjnVedQGkAo+xebObM7bcd+zVM30T2ZCCYFyRocSSGqr
DqRFnZf5cWbJpVsld+9Dd9fzBEnNJi/3cNvzaqtk22FgVMkQsRxA8+DUBT7mStnWJrOuqDPs5OTf
SOcp6qQ4IcO92svmWzQWnoyo2uZiS2LtovBk1JdpaLuwfhh8L0lbJAokxXk6tH5Wn8XD6LU9bacK
r7gYfKs/zYD+ZeGDxb2amW1ZuLc7P+62uajYq0AAU37vOiVBN0bbZs1tVuCQbdKLjHqMvLzVMBT3
Mh0+5tltzAiWsjAK3dLAq9n78BNcwRtD0KCbznSELxAJrgLpykyfivmK47rfxOtIJ3x6eM/EbaVv
1dkEMrJFnqdGz1XyNKcx8pZfdAQU7cez65dzCWcwwh1gdKPI/NjxYdotQljnGSFdpKUymxwykiZt
FbapU3FvgdKbELeqbXFR61MOpMmS+yegKg55hqN5ZhaULD0y422JPO9BqI69saa2ezCSeNjEUtuz
SWXqPaCuczHIwq0lU73hJ6MxnGbJZg6tlBdtF9dIKRt9Hw3E1mod739TJ6B/+oTP1Ml6UgrrycMl
82S3N3Wp7gkyr1fzUqxFeBaHdt065rml5K9xM97YS7AcRfRqAnkYJZts9GutuS1570ursLzOEmKP
JGChKcguiqFtQGGC9rDfavm0duTQlaoKL+W71cztJjeLkNCzbh7OI0E6ozzvLFLYF4GvTBpOdzTx
5E1Pk3yrilc11UYm98c2vw6n/DDVOklHKp9kSvPTEJ3Pemg4i37xREgnlvmLLCuOOJx8MkZZ8TZh
M7hdS1PDKZKdwx5C3Dgk6uK25ZOwWtSH7cSSSA+8eZ3jc02XiMh8Joxux6N2lcXUtNuu2EnRdK8M
w7rJ081yM3W9uelTkKEyN1LVHmbbukFauMpmbdVH7IDJqazSVT8HT1EpDho8gurdnO8U7OFWeRvY
a9miAEU8+s+mulB1EXxw/NZAE3JE/9Oca5aNOquNqj8k1nDv9LPsGiKjI9Y9UW/Ox1RJq81cjLE/
NKGgdqIjTq0hr0Ohp19bOf+oz/JfsRh8P039n6S5ciyTJuXfaq48WtAl09XTc/rWRHH+/H0/5vfv
/9aP0ZRPNh+oQ86Baju0XX7vxyz/wlxVlemYLW0VFqRv/RjN+sSUwQJRyYR/mbkydvzWjln+SeMS
be4OujL8wH8yV/0oI7BpyBJDoaPmA14LQfrDYBXx1VxKRlZehfk7yIyRcSERGB6TYHfMCr+sWbgX
0X1Ws5dEq4LH9Lse1l802j9OWP90BR/aQRw9U82puQIQTTyB5Fjiei6ZTQzHaWcwy7Orq7h7yk2S
OU2FcvL1ywX8o/v8p5qAH27i/8rT8G8oLmBgT4bDwmD7ubrw8Mx2E6ff399/fNvXG9yyP1m2xaql
fpUQLvvmV+EA/6Ij2yO+zLAVGQIuD9VvN7jKDW4uTHQ6jg7oeJ6K327w5XkBL46I0JK5MZGXfhAK
/J1wgCblD+1G6StTFdjIh8l9YLGEls0UbMJsODYcxley1PRu1GcvaZ9tcGhvegBqVd+5cWztsKOQ
2Znvy/SmkqiRQuVqCLE/J72Ju0IOnkMVy7SVqSTE22mK/gwZ9Jw1K3XI1QORx6rLH3ytKR4Qt68d
56rtm1Ud2WeWUm9SOnWz3t0q4K9RGV/ObbXsjEnkWuQrSQWSgCFybYKNNftaNaLXEeTDyrA6/q65
TZPic5Vru9BREm+MEiCBhnpuKs0Z7UtaajZR8ElOjlRNPRZqFpAVCXQL0k8vCVGGyzxVijORRZFl
vtMu4/qweZNqIs+zYROQh4swG36IiA/D0N734XwRTGBuotdFJS4VsurLsnWzEOra5CGI3jv25rmw
H4aI5pg1xvexclEB2/b1rn8mslNx5fIWzf+rkXDoYqR6pcizPwF4dcgrOqW5rR5rgjv2SLsuaPCC
sgiz0nUKoZNq0D4pcS/DzEaCP6kDUXDG+cy0Zm+ahniwJhqMY570mzav66c+id2ewFZGl3Vt+VZc
NgIoBmeyIDQ5+Yy26idBHW1Uq6KoVObGvpwHpTrvTFwqvIenPB1QZyT6OkbMdOiwrr9NQSwYzqjx
rUnO4FYp5bMM2YNX9hM5xHWw/u9dgv59Fxceup8vLmfPoo2es79YXPi2r4uLLX9iUIDKnOEIldGX
ucS3xcX55GjkEPw25liilX5bXGQUygiaUafrBkKQZQLx2+IifyKSnUAZ9lVzCVAx/tHiYi6b0x9j
xN8Xl496pIaDRNpXlbQhsYDJaSPoltEwKtJ4Vwhih8UYPRYNYZuT8jiy/UKhH86qUeyMntuTcGVa
BVr5qKCLI7Xu0SzDB4I5rA6LBkDKqdE3SXel1jS8eyV/D/L5JKnTQzQPp1ZJCrd3Zm+W6cXorTDd
sKFh1WjReRmEu1FCf1Qn0dppnfOOMnHlWOkGImi/Irsk9cSEkFeanvUIgkNRWt7Syp9FzbG8E+6c
vTsJZ90yPgv66Slrla2AgwNw6vT/2DuP5riRNV3/lYlZD07Amy1QVSySolEZuQ2ClEgg4b379fOA
6jPNAjms0Jm4N+6NmE0vulvKykSaz7xGrSHYaABrMKqVtybd0CbqdlnV7QKl+hbW5s+h0b+Psnhq
EfGidFtSi1K/UszbtnRw2sZ+TEquJW0Gm/oDxN/WuovsZFWXHVdPuB9KfkVtm27dIa9KaWuVh+Ih
T5QDDEAFIk/1VGv9LoGGc8NiZWFTu5LzWR2ydmVPJC95mt+MTpeSsTcwETLL7dXQ3IxldyuT3Ll2
ig+NEMGvwkYxU5enFWnmRVkIAKPShBLGJAGklPAPb1yNvwOA9M4YCqzQk/6lgvDZnnIHAaxbR4qV
SxN9Nkm2wmOM6I4jnO9oR/YIxipuYqFGhwfJGho7GrdUBNbjODbb3Gy2wRhzfcnNAanffgPqBWpd
ARL3oqQjcSFaMXwKjQYUeB1fyB3wgNFpu7spqIxfg10GbqT9DIfS3tbhCMZy0KQtIClEJTvIhYV8
D5ULn3m1ESkpc+XZY5mtIyuJr3JfLaED4ZeN4rX5HMb5uotG57dyw/+1YOr/xZvMIib+7y+x26ce
M7jk6Rdo+pM8QJn/3F85AGZvIPh10roZvwiq5J8hEjQawnmoDfaLvvzL/fbPnqxCUxbJebaAo1A5
tufI5q9rTFLVf2BGYlsOHh4qkdSfkZOJ0F7dYgRaACtfvOZmysds/8h/f9W1z21SaT0o/F1aPPbR
ypS/hvmnV4vyTph/2vT9a4iZwoHlHKD5F5WtV0NIVZuMISrWO03I66j41jhirTsPSgBP7ZyP90LU
4vdgqgJrheQG/sqykuMLp6enp8BtG93Qw/KpXA/lha24ZO2pvs2IBc5kMe9NT52b5DTXDc02F2mU
HDVKoee6tGuf8x/5Ud9DSj07yGkk+3taZJE2bXjQFdQHTj+TUUS9rWWGv6P97c52OyknXDeizUQF
6Y8/l60C4mA00Ls4EpwO5eM/BYHa9HcNamuSfiySb2ZRUOSkOCLOKZ7P2+vvR/RlXqSx1D6I+MHj
LA2krGqgb1Q2Yh/igG5WdxoAoI+ns9zgBn4PxAHk0aSbnKV5ZV/tPnS3wgxXLAykfPmTrd5ChkZn
pT9TQpwzitfzWI4yb5JXo+glel9jMAV7v1tTfzW1r/6duYFJQTfvzISWSzYP9btIyckFf7+YkFIH
rW87QbivAc96MUxzQz3n1POyKsv5WCa4D+BRSBfMlYvX8xl6TctA74f7in72iqh7LDZVdjk85pfq
I1qelObDwVW/8jhCG+qdzccfbbndX+ZIXULnkpvLIItbSS00VGrUPNx3yXHUy33Y59tciX/2ZXHm
wy10UWwMDFnOV0PN++fVl8PqMrKUvgz3TucCkLZ28ia9Kzfqp+HmnCXsu1/u1VCLL1dXnWGlgqEU
s7usQEIGNBY/XrjlZcRsSLlBYlEmUjlSi+8mmyA8nKRiNkgJ2qNxbQi6znYK6FLZhoRFHw/39nDN
34fSFhetRrFqxu6/Xrza0IpRU4P9EKrrGCsRq1khMPDng3Bu4ZrwGnLHLqpEbThZDigHgYB4/Cyp
28mIjqLv//hYAQoHT0VZDsNx+Y1UuE2qq4RquC8bIzroCoqzoeUj1/vxZN7uAYbBzYyIQHdIRhZ7
QB7GSisAc+xpMFL6R+pJsfLhzFze+yzQMubQglTIXCp31Q6MM0Dm3Ko9ohjJbZiI+44GwB9PBbAZ
ZUINaBlxyOKhSEugPobRi72SeEoHGa7SpfHMTBZaofPxtE4GWXz8pkyLwbEZZHVzd9C2CAc6X7s7
qJdesH3c3U8e7ZBVviqu9OtqcPO9ej26n/+FeRJp4QVqquCBFz+BJCkPQ6kWey3AKaOJ89sA1dX/
2RiLcxvWiXCANvHFdNp8uLjQy/2fjaCdHtURvcYmbAqx7xu7WodGi7BGdQ7o+87upqhtEK86QGwR
ZjgdpK87OHFpK/ZZXG2pzkxhtv1XpvH3CIuHthmiPB3AnOwzLjj0Ur0wO7NQLyHi6dvHlns1ifmt
f3WpWVbrRL0YxL7aqBfDBjG4lXAPaGGsxNPcUNuJ4/1P66Jf3Y7u+NgDE9jZnn5GB+/dlcRgSp6F
eaj4L25WI0SboZInsW/j9jKY4lUA7fdfWMq/h3h5GV/NMxBlLoViFHvnzrbFRZ1Jm48HeKmzvllJ
nfINe4Hr+wUW/moEnBesyO81Du9jsmov0m2xqS/ym/jGuPUP1vrn96utha6ua+6Sm3ijbvNNdRGu
R/fXx7/j3bV89TMWuzJMozoQSKfsbXOftXMYe86DU53vgI9mutiWiaIAJ4ktsR893HquYAnjCmN6
VJ6DteUhrLHK1vACLhIIAhDIbTe/CzZ/5jf6111pmMRt1kvktpgnwpySGHpD7AOzvOjbMn2Q1NJ/
+ngx57/kzUzhDSC6gnqWsfRxaYo2nPvoYi/yWx9tfXg8Y6t5+RD8K9vz1UDzI/dq8yiZ5PQ5kjl7
cKKUxgskoM4N8e4GVRHlmqUGoEFYi0txCNFW0ngZ9zeP6VWyUa6Vr8HgdltcA1eTp3nALTwwSuv2
OlglXuu27ud+G17J19t/4Y1RESHTZsIhv2Yx2TYTxARTGu0RuL3VovR2UM6Z9b54tJ5+ORukN91G
FtVQ3nRFwCaKKbLieh9knfVUT1K3V6KBFnuuaTTbDb0fvsNOmJ6LoU++jZPRPNSxlhwLZJtvTGw+
gDDG4qpC5ZR2wyhpGRJEnf/THma6PvUxhPrTqClv8IDGpjhQxp+dCTTKNYskvOllA5UVFGS0CeQS
9wIYPxhkgAJq/ZCUah5DlJeyz2ZmoDkMBhT96mrSkGRIh7yEdVYgNl/Ko47hsVMP6C7QtrlF+wrk
b6NN+m4q0/DGriUahdNgD9p6QMQsx1ensho6NeihuKJScTfS43Am7Lf4FkPp9CdscAwl/zbaMihA
FOYs2Y3SWYsKqSj7+ePT8zbd4MgQ/3GlUxHR0LY43dVdjbHFMETOAS39ZlMj/bMuW3nmrZeOdNNW
ln7HmZWu0zCabmqNX1TUqfP1418x30YnOwGSGwUpe2YrwsWctT9eH60UfGImRNTtVcO/HYtdrhvP
ToL8e3jLi/SnLxlsEFISKCHAFC0ANqeDTUIg3DUEMoPJroU1qlSduZL0OTo6mY+qUELQ2N3kBzqr
ezqEXOhqkOa6ONiJxi4ZmwTgst1rv4AANlBi9EzeSRBFO9cYtEpxzcSwriiUR8+piIP71ikJ7NQG
vqGbSWNSHXFTqiNPDLr1xW988l1ZtfNfvq2m9/huF89Na8q/1Hpqf4yp2jvIR3ca+ERjqAfokHZR
ruWpzUAMRUa8M0vHAL2eawoWPGDjrgNDTT/bsTMc7RAJTg+nUPTijVDLkrXkZ7h4VXEBErPKUEBI
UiU2LgZBMg7wLQGV+PFeWMAAeDW4/+yZ5WFgtDnXFU8XDxW1OmzKThxmNasb2aYPJ2OG7bW05UDF
gpT+YVq1BNYml/FFCLRdkAU/g77s16ED0fDjn/NicX76LckoZtkZMj1Lkd/8nALSVFnm8SGW42JT
Ih+wGnzf3kojwLS8oWsCagI3EHQW91WBklQ7avlRk6MSnQ8dH4O6tLvbyvCHK7/GJWHKE2nvFAFd
ETsG/1z21t5H21Dqxxw1d7WFV1wqm2REjY97MV/VfTvddImFo2GPpJkO0Wv98RyNOTM6nSO2wdQM
MSMj0yRVP13yvpGDymkU+eBYOMTRGNWb587GGcEtckW9Frmkf0+LbrrUlAobmhwe8Oee5km3rWQg
aAEp9yGzx+oBi4rxfoqz8Auvm3KoxwIi8BgoJiC7vC/umzTlbR4JTDRYoV2uHEZgw58NERNNWmkb
35hyhabcVPq+DGo0sJ8UzRq+hVVdwSBHuPKpy8OgoO8TtjJ6ZEid3MEp6EpPyNKATEg9BU+Fnztf
pThy7sMa7Snw/J3auF1qxd/UTpQ/kRrze1eBVfelpI6671H3uFHj2QKhM7FP8pPY0s+VMd9UgtnQ
jkXpSLFZaQA4i0UeLVOUftc7B7hBiPs2ZpTXN7XjF2hVJm13AJY6ilUZ1vApppYqodeWNdZGU1/F
LcxLv/3y8Wd/E4bCK8WRFvITFSecq5cXYQyivdW7+FC3yMDwXKFLl1nW/cejKO8Mgz4XAQ2FLf65
zMGwXhWSIdLs4PuF4pZ9a37yIwmUOq5EMU+NlzpQjgLzwldFw7PdDHd96mOVA2BCuCES4jVncPPx
r3rnRyHlZEE9Ay0yFw1Od3zeBKGRan12yHrb3lRNbqynKT1nbfA2nqNroiP6ZmIaTLohL1L1FBuI
0FSK/JCkVX0dmrJ/a0uBubXnpL0Y432TI6agBJa+7tG8hAsitHUaIHTY6gOduraBN6lNGQAoFYMn
4JBbHN6RyknjnV2rYJn7AVk104fcXmfhtkPz9LoxkB6yo7j2YEkpayIN4dW+lpwphcyRwcmlMc+N
Fxv0Kl0jro3TJQzswCitGq+PvgzwqDAtyasxU0fXEuupj7/WfOUvh2LxKOmxi+hpLJ6EZmKb6uWU
H2yzia4dPzLXViE77hBpFLWTzPLSDn0KR/EdryggG308/JvNwkwNlHfRCFCplC0J96ZJn3c0m+JA
YCp5gzn4t3Io2jNtqRln9GaWtDfmyMSEGvlSenqVYBSFkOsCSMyhmBDghMuHKDiMaHQ1ShPMSCqa
jU59ahekeOn5dJ4rhL28TtGlLerP41XaYhRVDLFylTSDil2SsJ6F5KDxOoHwyYiiEZ1KoYTYcqBu
0MobVh+v0/zFF58JU2tlBl9BKVDUxY6QpDSTMtGVmIfBNFCMCgSN7ASeURv7pjBCV5WaM4v2ps9B
Mk82/3tY9F0WCVOo+SHv9lQeYgkbXlUo/tZuJm2NAgJrJGGqyv1Kuhsnypnt/95kLZ3wZBaooQy3
iFkb1enUoJwqeJ2pAuOksRElnqYXFY0C1r3e7nPoWGdGfWcrsrYU/Wi+MdtluC5XqS7XilYdojpv
vHGA3qSP4TlXh7dHm3Sa9BNInEYU+wI1ebUTlTYAzMHmOgRDFK2sIXxsmvk96mP/j7eMBiIV2T8e
oRm5N8/31Ui4B3aFGRraIcg4Wo4TIShS1dPFKGHUY8Iohr+jBWc2zQLnSYipsUUVqgVoKigk2ouN
qgZ2K5t9Lh0igW+LLhmXdZeiYePXK7PprxrHvlbC9lCp5abx7RKHU2PX+PqMlgnPxF5vPyjZ9YwP
etnHujZfCq8WAPy7LjRzgJrV0NhSIusZ38j8zCrPe/H0YEIOAPerGwp6iXTrTgdJNGD0TRgFR1A8
ztpUcyhsaF+ttNxOgV74wcXHF8HbGJ5Y5wUSQF6nQdReDIgEG7amRmMdamH+yEvtIvCrGB3m8PPg
7w00HWqqTlnfuiKLFRfkHjo75Zmj8nbSiEdxQHULKAHHZfEbKEuRcgLIOmgZvl2ZOk5XI+EJXYF8
RJ/Jks+8Eu8GeKYzU9pnEIRqL26ENOP54rW0D6GQR2UVTqqKKJ+t3dfqFHWIHtrZTh8nB4q2NhiT
J6l5H258kei/Gt79Py6n8ioDdZ1lYlgC5YX7/mpnpSjkdpZROAdzgNcsB5IEpEp5/vhLG28fLZrZ
CDJRfoOmwtt8urXGSq4S4evpEW4Hlq49gnUC691mW1STMgFX6ppLeQwV/aLRYShj8mRBv0rrLKeX
KpD4rVK7e5QLR8E1JwyHYAVLG+2fQqj0ukhd7+QkNzZky/G3CZ4RZI0WxoobwlWR3MD0bcw54uxr
EVb94NIbqXByVgd4xcYQ30ckJXfqhAMYvNaxJQGWRHepthHMiiT2pS+k0LhnRqJ2vgsda2bXUawi
gyCEWvxKAiq706tJPebOlFJjchDsQ/vJz/hlftEGq0yOEFWqI6GhQBw7zt2ollhbcgYl0wsLJCfl
Uv718ZK/s89m9CGbSWOzseiLJQ+1zgSW1hTHwDHaTelA30H8E6ydzEmEI+8gjY5a6daKoisDlCjq
HUWMnEtzrq03n6DTa8Wm/MIRp0+J0MYMMnp9d+VlkVqFUkRH2UqC6xEJARcUR3XuMnmTndI2JPPG
XQywDt9jca5ko5aVKvajI0aQ0bYEzHaNtG9K7SbC0kv34y0syRpamBTulBaaJxutXn286G8vE+Cd
Kmga3aQqMetOnE7VT0x9yk1xlJ3KuaGZPRz7oZJv0xx51XGozlER3hmPmjmqszYPFTnaIq4pEKhF
EnYQxzRWpJUUBt12UueXCHrXxgjCc924twAL3mF0dFUCXbrBpEanEyTFl4Za8C2HPG22Y91A5a/1
YG1oJt5/GZoU44RdHdRd0x1MJ0GBHH1xye+gItt56A2WyPY9puKXYQCLPCJpONMHexvqzb+Qe5xM
irxtuSSZboUtlbHoaCt8AqNygFMx/Cx2pW+beALK2LXlMRNny/Lv7HO6rGjDz8kyyLnlBizRzMSf
KDpSsgq3PUHmhsriuYb/O4+mbYEUU20yAOKuZXfKDGVUSW0TMIFFGcuUGwVD8nHcGJQKLoJWaJui
szTkac3qE6JX8ZURRNYqCzE96EFunNnx8wdfHG6qFYA3KP+DubEWt0ypDGUlZVl8FKlzN8Tjs2nn
B9MPvsNmuK3z7vHjA/Y25CQORIoJohEl7TfNe4yARvDyeXzsJ6O4NqXA2En29I0SpnJmYm+TyVky
GqKTzRNNTLQ4yk3go5xeq9nRmJwfcSA3905vJbdRD+OhUup+DS+7v0wbpV4JW5zjdr4zTzIGagGY
v0MsMRd7yW7tHBWIMj9akyVfpRUlwEI2y7WVGuewhy+aPYtv6KCMTkkdqAp4gVl/5/UFbRZqDivc
r44FR7TYyp3Q0AEudRev5TrFGEHCsyDPtP7HZIyafOFLlCTdso3yhyxHDBImdoIcRC86NV0VUwE7
Fi8JY6+A/r0fFWkK1nilqBsN30VaFaKvDj1y0OtObkNtLelZcmsKvsQKDxf5Qel6/TlKqFV0SlHp
GM204cMQ+03hCtkip7VSehBuZrWZz1kmIlgFlS2+O3k7tmgwgv2DEhI+2moLmcJuhX4/tKP+mAUx
1JCRA7pOTa2qvAYDwU9akTn9HGiMOz/k/3M7Uvwd5E3tkJBmYCeb+OWxDuTRzTiOq3DGsV3JRSah
NcDUarfUjQ7jXwMFFoRAEmtf50Z5YxmtYW/CqA47d2hVX7sxyyyVXCw8k+1Y8BmQS+QTuyF9k0ur
bXF2oNIJixOSOQkwzitiaNHDJLjovk1KS89pMuIEV4tWnsDPWUPqiSzn38hAZsDvyzO0QG6nUL6I
laIvvCBH58eTRwSH3QmtEQLMHBdAB3Fsk69AeyBS4nG6QyBD+l7aDXTcTFcgF4VWqTkujaYRV7k8
Uum0GBq+ffTbkB0gYsQcixJUvDYzv/g6Gb6prseOBNMb+G7mvYQTRUMDKFLxF3TkFg9Jp8ATFsA/
JiyIMiaD63dV9pWbuslXrTokFirLioQkDLUo2236crz2s8B5FBR0H/1OT2/GMcC4D2PK3FwbUoCG
ptynUJNipDvFqtVR7xBOKwEzTXVx5I1AUqhL7Jx8zeq0W4fgMnOtJCc3ZWNk35MJWZ4mp1otD0O9
5gow8NbAP3RylMYLDDGs1Ek3Am8I0aFeqf1wy+GTizuzjivNtegEZCuRW3HlIZwtdg4tvb2KUmGD
e9AUXIVTlt4AdRofoinGwUWdhtTeRqjuyEiPWpjaBO2obGoFxWXbSH14P9TXD5XjO3xGOwg/Nxy8
7y0y8d+L1i7vpWZMnlr0Vj5VOnoxkBv1/HqQS9VZSWYdPJZNHXylZTn7dBaZfD8BakaMuxZHvddj
XMTKHA8eDSifR96VfrFyLCBLcwwv7LJAEEpX+xC9mEkW6BzWxfglH8nmWaIYzfkq1OsYv8/MvBqd
kZ7OQFzzNaqLcpfHqvyjrCsUKsZJVDvElS1oZDVBOromnXHjNKJqvMiewk2hmxLo/kZfY2MUH0dV
724LRfSSK2Xo3N8JZVLgqQEtYwSzFz8QBjLvgikLHnEUbDn7kqlhvxyL+UM7d11mm998uuEVIY8E
1cySpuEHXVRy9skeCrc3Aw3pzSQxHUpZSl6ukOXoTNjf+firtJ3muhsidWvXPcswYpYb1/gx952Q
P8W9bP4KKzvLgI222ldZm/o7Pgc7L6DoZqwHqUPnIYcJ8UXw3+qVI+fYJiFU3h6mgTD/EPeT0nt1
40y/BmTX71rbSX4FqpNLCPcVBYqiCNPKmDs9Wsag03FDu91rMrh+Y2AF60DXMkq0ZTE9dwYkk1S6
7SLn0pHTcRvrfv3LpG+x0lNccVTQAF8DPTaRdplaNXe1xtZupIDMBvy4X16lsd7IpHdwJ93GVsYc
dflOazzVHuVntSv9e6K1fo9kxPglVcrxysmI1l2p903CSepzlJHCcnyKUD5h+cpW91lybv0iVwfJ
sxQNrXrcZIQOFacsMWK2DTyJ9Ym9xx0n0OHinow+w0QUn+Q+QuuGb5fZrrAb/WulGP54pnzzNhB0
0EnkEaXs9sJIOH3VmghlkDIey6Nv1ulVUMP7y23IO3w6340SyVm1PTbybWCci8pfqjGnQREObHRw
qGmQB6CKdTp0NZg4FY1Je4xJriPP59ndhnoWrONWNfqVnKPTQmm2SeBgjSNPWtFHY4/YTYpiWlbX
d7UvxzeqHmFg3RuUmuTYmh546+rL0aqtbpP1SoDCk6JW+UWSGs2dwzVtrViQFlhBX4ljEjRIZ6Cd
x/5TLJG4FL2T8CK0B1Nif9doWagDVWS38ZXgMyp2yHZ+HKq9BaSx6pSnyYgA9JKALnIFJOci1WmV
6qgiN+W20Wh+7hu0DhytujWcUoaqnWeeVmb4wGh9g+ZUOsBItZI18QjnwLQaelvYTuh9x/OZjMm2
qC3HhUeg3sJl6S4KgPMXyKup616f7MtmCIoddZvgSqe+fCYefBuRzbUaQLB8Wgu2/aK5EPHKDaNj
VMduYjXjMUfYL5Rar0V09czKzaHlYvu8GupNkOuouQxm06qOYxsiLCF6A5u36ZyU6jsT0uhX06qg
3kc7YRHgDrIejhne3UdfKh76zmkxvLNhBkqS8fzxTnhnPgCEYDEgGApQedkCKoDFt4Ew4dcijucO
lHddI9aTMwWAd0Yhgp0TIoJZar6LTET4kV2aXVAcw4Enrkl8YicTi68/m4spQ+0EekKFghuME356
tDHf8OlWdzhX8FJ4eYvdVdEAwPh4lIXyLCKYZK4z2JqCGR0l+ganw0x5YzSj6ndfcvfHCrMSd3Jz
z/IK9zlcZ95ZMMVyLyyHW6wdpofCh7/dfUG9w0WOb1V7Yi2tucsZK1pfya7YfDzDOYF5vcfnESno
A5ow2RdclqcTJBAAV6MH/RezcO4ajchcK6LHJG6fpDo/U3Jd7ozlWIv8xo+cpFZ1qfvSoUhv/BTR
4eO5vPTkP5rMogyjKj1VxIHlu3bc0nXcZtWuu9Xlo+4lru0q3i70LrjaVuoGXaiV7F5/PP6yJED2
JtPqgQc3r+csBnS6mFBBcjNTteEYl5mseH6cY5MujziMeUWs1ldKXAApK7IIeb84F2oBmGy0EN0f
5ERfkzMYd4lcT+cki5XFE/zyu7hfiIVpVFqUxU5/l1yJ0Jfycjz6qRi+tQoc19gglbWkcLpsS933
slzzd1YuNLo4TnPZ5KrvBlLd341ZYSLUVFV3Zdl97pU6+dSMVbMaSzmYlQzj3cdruNgjLz8VB5K5
w6TAmFiak0zkl0R15nB0JktCEr4EXTKQWn48ymLXc5QVCpMzWhKNbm7CxU6s9U6T0q61jiOx9meR
SrIXF3XrxZTdUNjui9/3yP8Bcutd8ZTtm+rpqbl5KP4/8BmbP9B/T3F1H8IKn74Tnj5/4De31YBs
r6r0R7lmoUZQYfknt5X/Av5/rmbBhucCnhtSf3FbVfMfs/YvJRliXW7kWfj4L2qrasDQBwLLbabo
/En6oH8i/3F6F4NQnruO2iwyMpM2KCWfHhqDDjX057FcmaHdbqIofc7TSDxENEY/pZKJu0GUWBda
103ImfnpLz3EBzGOBv3CD53phxpiSSBT8nQ1nBbP3aSnG/j3jyM2gWgwl8UQzl78uCLrqQCLciWB
PkCGJGqdK6cCf7JOcvL8gE7zg6SXHepqDR4LU5Eg+FmIwsM2A+1BBIZ/UELS70lqHk3hjCtf77W9
P04Th6Do9S9KOsqeFJD5apWohVtV+Ph4eFYnuIti3PVFDfTWIwaWLkarETJCt7PbZWSa2KBStHO4
HDRrP05Gvq79iOjXjMlJqrkdhwpcfmPAJ9G9yrK6p8QuGt2l84siiWr24zMgsgDzrDgdUNVyRvMH
N46D16ocnXtxF5Cf3wsJiYGqKcHXjKo9XUjQB0kkhUW1KpGqU5BhUTEaHQeHgB/NkUbyb7r0l1IQ
3iYdEi0/shRptnBXdtiayMEmBw2Iy4S1EQXiptFwWSbAvFtUSfnXoq55A+ivKXN1yt7quXTGT/H0
tvzr19P4p849N6WX7bypjJs8iPBgLeNOrIKm1j0lFtnFqzN7//sBfW2hc/p8/B6FGi8x3UzBpqZ/
ukaKNYkwRV1sZY0Z7m0GnzTzP7cp1pvpj8nqkeAsxTni7YITwahsBewFZDJHAMDmUvQ/0Ko6Ksym
WpF8z8XPVP7Up5RCXIoCw4OhRtoTRxiPW0cJ8s96ykVC01YOf+L9nH4yxJh/SjRdvW91GcU9FLul
T3KkRl9BesbHcEwwcsau4GIwR0NdRTZ53MertoCi/p4AdxvePzxmMyHodNm4VijTBnG1QjN8oOLT
N54Rd6E3TZRQ1ciEroJVhzd1vrUx5TbZCIq6niQXlpcr9nBp1CGweilM1oMJhL1Ri3pL4zBepb1h
X4AzvjLMGqcfej/pbBmQkvrdKLnU3/Uk4xdmIe+aaczu4ijIVi1SwGcmOEczf0dbzA+2KMDpOaDQ
Z/+aRSZmdBIt7RYZ2ajTq61aIRot7A7pdf0ZB4GVbU3nAHpvbj1GVGdE5tzBhHW7uPWw5s0R7GbE
oqoOY4m679hi3RxLV3lan4PZLhq3v+cH2ESjy4O4AW/K6ffLMcOuah2BJAjOXkIisEH1z6I2KyQ0
kzQbs500d/N7JE1sdHnF8PzxBnq5xBcLzEOmMFuZbQTQ/vQHtL5UIRMelKvAdAJ8/VKM5drUv0ys
yZ99xP1VSAN73WaAbQE9O16uldw0hlV4dVt1HkLW1qXcOQ56jZizaM0Ba51xrUeh40lxI69UiiEr
E/yvq6UoqGd22PO3mdrKqbGCCBLZOKTDZ90GDtGgEX6fZjHcbSyMQCk6wa6OJPvQhW12kfgFTi5R
RW3c4Q41hhBsW9PY+VERiQwckkPQGz26lZF5OTRJ/oWyd3ul5AW+VxafbqAh+Dsa/9+Y698/lhiE
S1+19euQa/7/f4dcmo43K3gqvMdm8gjZwD9DLg1ZtRd/NFuZG1C4Hv9XyKUZ/zApt4DoBDcCKHpu
gv1TFIm/j+gDpMJMBwGM/kdWbcsrf1YKgK5IMZ64hgxqSaLOHb1Tal9M4EMnevSJ04PKl6MYWfTO
Ttp9ZXTdZymulE9OofuPPa8ShV9dqR6HCBck16pqFWcrvThGytCXXiPZzcMMDvmGIQKasmWrWHhj
Rw3mCVYnqKpnKrJqm4/P7eK5ZBY0Nbj1ZzgPUIgXA5lXSJ6qQD1OriTFM5Qx9SpRmejzUkiLJqSy
c+rJdYp2fNR+//NhQb5yHYPxQPlgkck7Q2FkWuIo3hgA7NFpr8STq8rp3TRMV0XX3fQV/hcfj7mI
kV+m+npM9fSGGoZe0opmHlMeLhW/MHCMo4NSluqPjwdaoG2B8rKorKauztUe9u3iLiSFtYRURNh3
ErPz4GEs3yFdBBfLjbJOOjSjo8N6Gq3RzdsSVWNJbtxhapHmHkRgXktSjumSIfcoqseqIXDy0Jzc
7UUbXyq5qjzIBrbr7qARTrt+4uT3hVZT9i2gpierjyfzcsxeP53zbBQimrkwPaMHlhgZpc10NaPZ
62EzMCVAjxAB9cCLt8gfKMqw1o0QcXk/a62BVjMR+EqCL//NmQpLXPS9kVxPfafc+H429ZtKaQdu
WzwEn0J95MTEo4k0v2RJPv6vrQ58EH9PiCDKyxTVebYogceXTQz1wp3ahOWwMdLogOCySv28Xk7Q
T7N6YYNFsCbAwL0sbT2vspjXm4p+ULpoF/IZeqkv1/g5+soKBFQgu1qhJeEKA139aYxyVKsmro78
CjhajmDX0A5Iz7e5tFKmaXjWhyLo8SATKK9DmSGanBpHe44LMUlunypoDDaqBMOqU3299Cj6+cNq
MHo9+lSH1cBfjq9Z46U1jb+VVkYm4tq6hnoZIr/g6S1FB3A7jFpDy1NVgmiPLNZVGWDZHCk4KV71
WeR7ijlhwIaGgwpRtEyHrxnNL+HFqprycgbtLqnaaRcVunFARDEcb0IFt6R7OXDQF2v8JN0Rh+WX
OIUA4DKmup9+BX1SK2v669LPIEHN7fOAdlvgGr0kyrXd1eMut/MJBro5OrMrLdyoCxMhbANLmKiK
vbHRU9qxjQFSv20rfPvsoE4uccvLIErCSK7dWFanTS2GUd3UCJ7gtkv25Apo9LMapGXEXi8Z/UH1
x+pKpZ+YXvCn2CBIJquThzPb1NMrNOo9WVswwDoI1OfQH2jEcxNrT7mAl4dpr6oRfcZd+4DmZv+F
7l2ve63gOydBCRe5jnJYmkCdjMiTIJCuhq4rq+uUjzZ4BBbJuPbDoveRspSFZ9gVzbG8zctv9Xw9
w/DBIcacL21zvr77l5ucBnj1mNcq9zuMMv/Rny/9er7+Iac2+/9IR4Pcp6zwhnEkZ10EhbmGJIjA
kOlg9ujquD3aK7OWHWIbM3YOWEHQpD53jrneXgVoL2ROhLdgJZI/cqDnCPnVTd8D9+tDuiBotVt3
mZb+sjHYxFWLZBW27KehrXiTVPW5aP2V7zT1akIxTwcLhcJktxuncVuilPvxj5qj7uVvgsDDG0o2
y3O6uCj/XhhRW8xYfZm8HeOFBhaNNTFe1idpJIyty3nZxnkBX37D/4Ze/05N8tXneGO0dfEwPfwb
5TtRvI6/Xv7Q3wGYyWf5q3ZFWvhfAZj+D0qR4FX/k73zaK5aWdfwf7lznVIOU0lLywEHDMbARMUm
KLay1Gr9+vtocU5dvHDh4oxv1R5tA21J3f2lN1Bfo637LAEz/gXML/AD9CeBM1p7E+M/CZjxLzIl
SgQY+3B7aJX9Tc/rbGAK3pn1PSosd++uYR98VtI1I8O+tMto7Dj1lCyz5jW3C5K2jDXjFGbflZbC
Mo2yLrgEkhVmkv8F1Hi4GOg6rbGR91YWjZVp3YyLWV07kJJVYkixoKtqgdGZ4S7fjZai9M2bbDjI
lYgTd9Um4nZeNe1u1MfqMq21lfuvKZzy2IxYjaada2AaY87ZhCBWywWmtrH9mbb9/6b9HxCpf9q0
l7j3PNuu+x//uV1drJiZTO4tGJOrBGD+f7arjSOcRYf2ND6CALWD1f4johog68wwE2RgANr4rEVL
TxcZHFjWIJD5a3+zXc8bEI5HHojaEq38HXx7LobUIEegyt40D9hKYaS0jGZxDdILUtHqL1bw2Wlb
nINMEC3gwH95Q/c/79NfW2Jnia+1L01JZDPkpI2JYsXzm7/pd9CYnerIFhdlrDWleg/bd4zmRc+b
V9Y6f8ydpACeGsyJCzCQdvjztRYxGg5gLUUJLXAiGK1vIPfWZKsz98kAWH6bZ6V8BbTx4po7fha2
AFq35y0/R6vwNBKeAt6vAFlZa/+dfm32pHUVxiF99+AOvv3KmuyyXyMXoj8QTmm17wQb9Hl3Wd5f
o6kzT54+2vSibejWGHtMpXVXwVU2ASWB6RIDbb4/f8WXVqTYxb6QO28f2j1fUapxG+q8VbEj++ra
0vvy2vUASOq9JT/oGiq8f73e3tOkXcbtSgfrbL2xLkd/A9RDMxAL56WKfMzZbgdwg5eIdb6GUH7h
G6J2huIj/GV8Cc67ZcMYjEWxmihcVT1a/Ku6M7T6phAzAoONc2H5+bs/P955N5oPuCs+7haR4AuQ
j3v+OlHXznzs0lRcmO7jCETqytmUeOUdvrQICjW0B6ARBoBAni9iaivkoREbky01kPsfZYsV2Aai
6PLPD/P724P7vY+g6HvQiT7nAvdV1+tQklScyQH3EncQS3EHctbMklnDD/PAECOnDgOZu76mB3S+
NtcqyZsH38n6KYx39oyiFE2fD1u8LEqLwFJMj0a+6Ek6GoDeima72hpe9Cv3zPmb3VcNdnkRm/DP
5zvrrm7Vlno4NSBXtTapiG03dXFR8o1sS/78an9biJuMC3SnV7FXQHU/f7xJc4c295wtnjyU52We
N29Nofd3f78K5F8X1Rqcc0CAPV/Fw2Ww1pxcJx831GfkBUaS3yw33OjP6/z2sXZpkpMmOCd6X+j5
OkvvdlnZplvsIF7wDXY5kveOIe50V8zXDZEEyGU2vaY9dKYEQ1fa2oeTdEX2HgIapXuE+qX28Ges
6sayWmLXPOLDGeKIiQnlEZ7oxYjfuyyDA5yno269tk1+e16UXfl+gOF3bUDOyPOF7VmNmlaNiokZ
VE+cNLFm9FsIVX6z2GAlWyBfkzKm+z+/5vOIyzgIPhHsdbIK8F/ntZbXBIvcMQNx6g/KPdiDtYEK
L1PVr2D1Wq3429Ea6zmIwDPa0Dn959EIQ12po6SjA2rvjbh22/YiDarylaNwHoHAWAGkZsJANgRl
5ZzH4y0GZxoz+LgrUNtcC0/dD6rZUAfX1kO+FtsrEe+3t8h60JCZGSMFAMribLNqoPLkumFGZOXB
eNiGAHCwl0tcoIqJcPG3NwqrkePpjN5I1Izzph2iCGIqGCrGo6dXl8POud7ydXgFdvPSM8Fp5EVC
w2HsfzZn64oydzSMmGJKF+9ro7ftVxunzN0wStPiv9yF+xPB5NvPHDpY51RkcHO0WWvXixc9rQ+9
HIsbGuTF1bas6pUN/9steVpqRyGQC5FMnz1W5lVb6W68PBNC4DUTpl0gQox/e0vuq3CokA0jKwdQ
8fw0m6MTyLms/Fh4sB6WpiuvRFY2r3yil7b5r6ucPYsrGEztZsSxcE3tmt6bulfWnMdbnlmM7/L6
8c+f6Ywyvs/u9sei9GQ4gVXDORJr0OwUZ0pe3gBD/LHrSoQrAYhfV4WqEqN07ZCfmolfjTqKZFh3
0t5Cp8OcZVxWmPVmS/UKH+63a3P/jcjDYKTtW+c0bfzlvs6rzvOUYOd4kNcTzTCGN6I1vGSUTR4N
+vxNl4P54c+vYT/Nv/SCfr4Fh5YbFRdzlRMy+Jc1Z9Fs7SqwZFwt04Kn4WzHoNbEsfZm7UNmtQ94
CMubqV69iz8v/OKRhM1Nck5/i4DxfFflQ6o8TTge/djFujC6eoPviTcr+lPeK1XDXhX8/oz/t9RZ
1eA3W10A78eODpmwN3luPJhzAdS9cbrQsASUAn171xeambRW277yUV88o4wldgtAF+DP2eJtgMSa
1PioA5KfRwmv96jGoPlvLp3/W+W8pddnykXP0/NixAbXa0zPS+g8fhc5nT28ksy8+ED7lc2NQMPJ
OnugepNaT+bEh0Mw44i8UPvZw9H83Z+3x4v70gXqvJft+4D9+fbQaB5DhuS1rbjtXAXW5l0tqcye
1sCzv7SG01xRzzvwYezXaJIvr+zvki1ICbFrnq+cI9OM1xIr17JCTy2HIXXh6oWWOHObX629PcSu
W2yJHJbq658f+qVXu3fYwLWBKcM27fnSW6Ezg9EWlrYKHJEau70qzDV75eZ76eT9usrZq4WWIHVr
3DyAYfhs0l2zo94YwSKtwfxXynw/79hflzoLHRPer57PHCRuvGW8LPsyTcZpfq3J/lLoYKSJABnl
JY32/ee/3GFeo49tZ/JA+JHgDQtTKRox1YwNBrgoMPnta9zxF9/gLwue5be6NSCFUcDi6N26/to4
uHhW8Gk+IOxm/RenjfYVlkM7WBj9wefP1gM6mteAsLgMg/XVGxZ1OUDKfiXEv/RAdFMY3QPXsRGX
OFtltPM+czjTlR1gqaUb6bXZBQLsGlbBf97jLy6FVNyJnYFY6NmWGHI9Q0ah9OO+8aGJCq395jGw
upjTfHolk33pOO2kXINyFaL5+b5gRrYNFAVePFk2pmEd0v4McP9tZYk5X/a9faHP9/IqQCXQBTOA
M509kB9UKPENGaMkhtsJaiHdG5Tx5ss/v7bXVjm7lVQ1UsdofCE1QBHfskU7IDAi/qtVwE3RTsRB
7yTw+stJ6lNfL9aFu6/tNy8cFaJTRoU/+98/C6pY6IvQOrSYTDzfbdWSbvYmeBYqZdTWUdbkbrde
6868sNF2uw+TJI21wKQ/X2U0nXkuZWfEQVkGXTiszMAPKUZPiZOmWfDKOf19tb0JpFPsWjsQ8TcW
iGNXEA73WSgYCzOCjIhbvYC9XL/RW2dsXklpft8Ojg1dGsQlImpoD55tB8MsIAPquRlrgzASUqkh
nDPfCv/8oV54KGRm9nQUnMreQD97hf68s3h0E3vsHvHW3uusAc3cbAG/gU1h9df7Aq4OfCAezUbI
6bxZv4ielIIBfNwWuvONBpeyGfGs8rV2zOn3fp4QAuzfe/JARVANOIdGd6DDVYfGULwtqpL/wBN1
e+9geJquLqtATQqLsNG2qidbIUZ01BdLDtEiTMBrpZlSS1AL8JMHmt5mkbQU530SGBX6dWhoIM/G
z+AKJ6nuYVqRjgv4jWUxBuv4t59nB1ZCcfN1At9vtXM2AHuaoAnH3syZBWLsLFk0W3ZfJGvVtA9/
Xu08yvoG1QlNVdAQAIkZ+DzfDHyxjboHRCHkekMAu9CqT3Ofw1RGuwUt09Zf09f0xs83IGtC5UPv
AGEnFj3vYM2oqrd1YwegDTckvDoJp4xWkqWVcTU34rUxyvmpYk6/TzQtF7oT9fR5pesExdoHlUxp
6ODMgeu1a38a3MV85Zb9/U3uwK8dp8R7ZFx7FjE0vxlKCP9prNVejyNW3XnflSjNMHPS7rNTzYaM
//ztfn8wnE73/4jx9CTOcbh0giW9YjPlIMsBaiaG150c/Veui/34sAl+PVmUc7v7CGQIxoHcg2ep
2DhIRP6nvD1Is26qL7Xuav2F55O8PBQmmJck6/UVRBHapx/zspZxPpt4uyMZdZct1gomK9/QOfbw
5NbirM2nd31ZpV82ITTcx7VJhNyG7cetyoAfGe+brLUvkC1MfVR0UwuHeBGkt4YgM3ddIe9JdNEr
mOi8fMi3fjoAGCrfISI9Pmhm0Dc4D0LBuAZg1XXX0gGHDVd+yi/UvDKoqwxD3Tbe4ICccgvx3plm
ebTSwr7Ua66/Q+GVDnamwQC2tVe3KOF/70ytwApwFw4Y0tz4JsoeoJ0xlp8NFYzXcGLre6kZhFWt
HfL31lyIxINyGaf8JuHgg8ayHfVPtTaYbs22mt5BM2jzMFhUY8Zr2RhpuPSahw8J4KYiVmh2dses
gjuPHrTwx7DbFgfKut9J2nX2duFK4V/3kybQQbc8cGTabkvrTNutGNvygPbFEEGO78xQDb1uhVQ/
6sZa5jZRsIINQD34Q4YW0PryYI81JHAtHW9UJhDmD6pG/+Sly/qhtOmIgIRyogptp1B2ZTAnWp5b
321zMZeIuX0uwnxG/GLAjiteMnO6KHPy3Q9T52m4wBvO/qaaLPNu81JiVwsIahORyOhEJqkrAPH7
Re54T5ZVSwer+l7/IFvbwyVWOsjEa0aAoIlvtF/qsgGZXGH0/AOHyeYaBFg2v9eMugVzM4B9bZl0
tYwYcYXwR7TcgSd38rvYvNy4HzP+YmwNpnvnKSNIr/hnR5qT6ELQMFhds0uYXzEeK+VUGze9NZvL
AZx9d5GC4BoOfT11wIla8JWmSA33OtMxkwXFnOM/33PpOEekKQr92zKLooMV1HtPlZVrV4M5bfjF
+5l4MtfywchVG6t2Hj+ayvQEMhTSm0PRlp11yKbNrpFTaYOvmzFV96qbN4AYdW5EgNeqG6mZ6RoC
tbYjW68n9XYYgYRym3WujGl6gjCDyJ2B5mqkwBloKhDsuIBtIB0gcaXbO+2SFJ6Rt2Ff2aq7tLst
F0lTBPVt1uKFGVbtipy/RHridhpZLJIuQLCwb/2ijksXnfOoJe6qm7IrKks8tJQx9FrWLK3WR2te
Dc6R7NoxKmuIX5EQvcofCJDIfJgmckEHLyi78sF1NsHJlsA9kaDL7Hpp75CL0sRtNo1aMUe8DnOK
Vicb53ibfLClQeVVdgjcffzQSx/vI28MtOxzo1eNdeFlGGgkbplpsAH8aURnGmQTEMNRjkFoZ0rP
GXl2IkV6umBmsnjjtsRB67V+qHm7lSDqMCpNPH8svYPr4+AcA7ICC1dUPeZeBaCrxOaszrHUm7JN
GuV399i22XaSr/V2nwWb38SpixZG7EBRB/vWZ+43kQ6jFWnwi/MYpKFlJCKfgLf4vYQb1mWqaA4W
NIou9nXN9A/5WG0ftExz2lCzAmXhS1xmRijrNb9D8KvZQn9oOgCcunnnrCmGBLPeaypujdFGng94
0Zvc2FAO8qWsLj0z89BeL4zsWzYQ/WIgdpsfb6pcC/KZrIay1ZQyiL0h3XBwrHQr6hp/+bRsZuUd
7dJgyKK1Y/bFhY1ix6LNdMatOTiHsC+Lkt/XqPInd9CQmrB6KbUDI36tSCCXrUcJdjGP9AK8cjit
LSJww6b3mJpY6MqoaVuaaMiYUiENgykuykojfJgus4S5HprJX8u4cNfSu/SkId0bYjs9WvaAMK50
GDJVoovCe4MMtwqiYNpd+ebAW2Vs26v5lGd9UBwnq1g3+DNoEIdbs6gfOmCJ/HLBtXpNljxz3wRV
QchanA6rastfjXuz73AMMYYNUZFiyr0fs1EFt6ROln2BjLDzyXWnTb+ypmFj6LWWQXlhd0Auo7lt
uEfa0ja+d2gwbQdbON2nWjRIsnXIxbehjZyIl6yeMT1tweSDui22qruYCB1vwbvufOB2m4No2Gq0
DZ3UC9Joom57kzK3+aZVreeGwpDSDktUZizkP3CbPhqtssaonj33K5tsQpKROGwckHDhCTpLYfMH
yW20w3ay6/KYL4P1Nm/L0knyXhN61Mt2/da2JXeQ76oxj2dcaBEvtpu8jJtslfDdhWcjND/CFIx0
c0QR1LdL8lH0mObPFv8imh6IjsgIjJg17Zqw2id9sK3Psi7oAi9CWB9LBFIc3uhYIYLDgPlidDwE
fIx+3XeUgLMU6p0ZvDHQK6njohvS772GrHboObL1wmCwnT5CWnkak4pGBwJIbjHf+UaNMIrXavQy
6NyN6MMqu/ahx1irHzV5tlrxiI3u41RstY62hYXlIY7g/Zw4OJb8gzLOLG5dM58fUySY5yTAbuKz
7W3Vm2qqdeTyih0kPTWZ+K7N3I3IDKA687Z15VZGfoFeTmioUdT4NE+yjaxxRb2n1XFjiRZMOdIo
EIG0YrVUnnbEUEJAI2zKvjmqdivaBCEhz4EdrnhExEQ6aP5rrW8YCDvuVwcFHeu691qvhDW+W5w3
lr8FVzkSnXZUSWSVIo5YUUT1qs0+GtLcs1G9WOhlDt6uuGNWRnubL2llggrXtIAUosgCqonAUReD
avUE8Q9hRF4gh/mjmXLTXy5dhYKPGqVjfklnVRqHzTbH6rZtNgb2IW5mnToAApdNnGe11b/dcH2p
ZtiRbV7+45lF0X6bVs1NaT96xVwfbeku2/i4UuSM22dKJpOxKpgUu2zegpSWZposzjSkxiFdB4lZ
KOSJgZZLZdbOENq8uHY+6N3Wuzg1I9U51vG0rUvxrahzs/roAePeWamz4J70yEm8UKSrRMjJQ9gk
6ZApU0ndFEMaO1M1omKbCTSOUrMuryx+DXe/4cstTEe7/s51PeG51A/dHHV5vgEdF3ShoKH2rRkO
hcy/j2WW4pRtrv07XQBlSmxnc44Ng4Y6yZlvIuwz839izq95I5jqEFMXvmdoce9lUdORB90MtlkG
icKH9ZPNv60d/LzTjlY/LfKoiQk5Ln8gJw3F7FT+IRWrfFuj1+Rer7LSPi4GQTKxM89o43qDBHCQ
AoR0kPSlsw6Mk7LpXWuJcgZRL0qkhzR/XpJ6K7MrPeuN5nJuu3V7HIYlH2NCRuc/1a02QHdoveLL
AhQQQfBqIvhtwbIFSTWLwYrkTHM0kpvy3631hCQSb9DponxGFS7J1hwZdMtMfUTYisYoD765BA9Z
r/pbs3NL51ortOUa0Iy7howc80+qsqxPZdm0+fuyg1l2xC68vMvXkQtr6IvpalBSziGy1xasU0wJ
yRiZdX3y6tUUkUm7IoP7YKAsNs14tCS6Pfj3jRrrH0YlFCLz4zjr4QILk8zZgtcb26W3PtQoxv7D
hWi+F42h4GSa6ZAdN6ssPYBuhsu8dXNlhINo/mMHWdhHUZnzN4Uehk4F49PdTDvVXShoROkBGBzG
5y1hP6RPo5d4r0zL/brbZYdOa6TfS9OdKF06l8y9V1v1ffWJZoc274c3+gI/M5o1k8DcTvVICZca
w1XT5GSFy2h5XVITEBKt2tX1LKNErawKrM4+VFQ8MhyLavnYbs4TymhdpNfZF0daw2EU+4Pb7jQG
sa3mH1OPybxMJf9yWi93hrcWd4M/f4O5UyCaqMqbNWt4AETefExEnLQd73OO+vtOrsWPtHDM+TJ3
5wZK59wnrsjhZpEkoOlCJBzhfy9jwkxFS8oqQ33K6jfxz1wv/VOp2e9W6iAsXieSo9CZC98L+9Ww
jlAEmrjkPoih9vQ+rEJT7W0uF0k7SOZRvhQueOISZ2npI/rXQtt946fa5Vb6eSzVary3kXV9s1VD
Fw2T8m985PISUwXBh4D54zUiYAb89GZV4axL7X1XNNonYVfInnazlhTmYL8fTLm8XXyBM0MaIHIG
n4wadIPOglcBxev+2QaUFP3tKie9PxYpimtcW95T5o/ynUDKPkrNbbm1HVFHTY+mV6vtjlWOeL+t
zYUxI0ucwjF/Yy7oOsmBkx3mm9qiRYfTRuazE9tK+6no6+LCQF/g40YAOSA7GES27BuUgVf/BnJG
gd8KZ8sJtZTHaiv1bvQIh5Ao7Supiukyp4G9K9e9gdB+7TXoN3tKhUBUUWhM7ZZISKcvcGGnV9KA
3D4W5pNOhX2Bxlt1bNvV/LQBTKcBWJcf0BGFDORmune35duSDKt/vaq0eVSa2/C7w2mHYzRcp3Zw
pTGM+aGWsb9Ere1jIOz81tI1EXUo3yMLXctwrR3tCdnT/o0anOa979jTA26SCi8IO60pWKWpX9i1
mg46W9HaFiuxKu/TQrUZbkq/ZMrUPg0zXd2tbsqDCasvVEs/XlODFoqpq44adF96eYJLeBHlY+CG
thj8iy1D+UzJtrgEr+de16PYfvi+Zl1UfU1GXZlFHFBFb1L/7Hau9lAHVXphZpN2XRZ5cVF0dCPC
XCvKCNule6SAxnu7Nor3ReGOfbRgf5Ovq3ZJW2K9UF7HXbao7zNAjYT4Y4RO6c4faUdBXp+rKUz9
sfqaVtl21TJ1fFM7qHaSelFYWF4Is8iOx0UV11LgFq/hR/Ue1K951WgDFl8pDYdQuS7v2NdrALL9
kpRklHWU2hruXw5Np6SkpkfuukwvQWK93VA+vrYXUK+R7TZDuG0NG7ippHnI3cWNOwZ8V3rTaFeA
66+WWqaXtttW13PlfLBTS7vffAMbitHurh0919mP29o+uXnn3YKQwcTJ9b6L0iY2uJl171Xpj8ke
n2ae4QvVRztEwqnbz2sd5DWSw1iAOFU5vjM3MV3VyBNeWLq8r5sZn5OGSzVUfVoCNnate9AYZF32
JD8VSwGvaKMAXue0gNJkUYgQlywjj0QHEDqkzm9TdrlIPxqWqnJqqF1sR82YWyO6NrlBCJNou6i7
npBdrNVEgl4M63Ac9HFZI9K3+SFvWjemFjUelqzV1wO/vjNEQUNTIZ7TuVKh3deaFipaDw+rdEha
/aE2r92Wvi2Scbb1sXNEu4VYxZjIP3Yiye1gTJPKbuFubbNb3q5Z0Mwh3aE6DVFjlVnc77psUccV
gfZaDReLA9/5Xw2u2Iqj5zpHeGpmfUQ7IAWjVVWkW+lYQciDcO1aYWE3dGRlTrMnDzQRhAV7CKM7
Tep2YoucPrEzICwainoou6jorNm4rBpfzhGSveMYavgqEYnzxc8gkuVLG2O0591raeH6Ub9pnhNW
vqU+aaWJomgJLcsMay2znlotQ9CS0QQaKJDDpgnbEEfetDZa8VFpiODb0GrjP+40Tfc1dP0RWqGN
58zCrf0VRXeME4htwkqmIejZmEDtMgxwPBNRcLe1H5tO42oDUllUUAv9gcBEatndzHRRVFRNEmOv
hYooiEdV9+WhHN3xXbO0GIcEwDFQNrOria3A2O5LbarSZhA5eFY4yWlF1aiYHPph2G3ShjIy33k7
KTu9mUYDoknDzAk9xaKUt4HTGRp3ejbTb3L77tGbFG3jZhvTJ9upVuLtoAqUFUnFfsxDBfmtFUv3
pcXdSlyukHaAecvU9G5wxKDCQSXF39BZSlvAxHZFoDEbRUo5k/nPsUr7/lO3IGAcCkXTNFhoHIXc
tLw9M+tsaHBQLRESXLuuj1Gw8G+WpvYftn4JhkSUaeXS3BnUiv0HpXiMIZamX/bLlm3gDQaZlDDs
6wgdlbJMjHnhiiwaUP0xWI8VLVo0IKEI1oMujq0+ahcqdT5ZjjDzg1NnZXWQdGEn4Mjo4URKDct2
QbY9TYeae/uD21vp96wk8kQKdd0HvyjG/I1JUgdraB/U0PKp/W8dk8nlkHmTzhbM8vQBMQffw1fB
RCiiBfopDvgqpFtkU2091ktKI5sNWFL1+ZmbHwB6tV2o0SfGWymrljW0J3vgdJrKqhI/DZabrR2o
x4JlpH/U+cLrkSpuQFKa9I/8CD83n+JReLP5vvW1OftRllU1YXEtzPHSoOd206ism9/pW2t3R63l
SFGM9LvgQWPzMhK/0BH07Zp2ETGEeQKIbi2OExdb57bR2gSFH1mp1K49apZvJfMbGXmbgiplDGWj
xwp0yG1fNeUXYw3KJuqLXN2Zq+ICnNHSgOm0NU1/SG1nup1zryni3Ko1dmQujPfoVWXecZqR+I1B
9CGqXHcAdCM7S3P0kgcqsqu+wb5Lx5ZMdpOL1qQ9E32mbrUfJwZA1duhH5v+pgTX49pRjg8R3i1e
zRDYt2T6o1c1xQ8SDm0RpqLTERgV3Vzv/exZPfpTrdWHhruOdq3roZlMNVXet3OtkxjjX2GFfWCi
zjFlsy0PgSvr9KZXjmeEdEUd0DapG4zHpqtGsOsg6U2AWd0oZ6SJ5DbhZ46KUXvvTdyjob04mx8J
nLO6e1UZg3GjqwYdl2CZWqoSMcw6rXGrmo8u2GsqUYlgc5hamfAuEehsOjAVZApPSCuCkZ4l2WHi
tIDQmjCFM6R/WJH9cZxkXZkHXAfKK9cr+pjLdD+OYHEPXPnm8s4Zfeqqw2xamE3QysQB49gW6dC/
L2vHFuwcTcq3qbL07MfQ6kK7ysGEdVf+6gDt42Lph3cS5yGAaR2qG/+0udW5edRAbZlFZOBh4Rwd
BkPN5UiWi+hQY7hdg4i1KPrbgpZfK8KgyxejjXTBEMkI126Wu5Hi1nbKiATz6h+o/qz/VMijLxHl
2EqXTlejW9tXS1ev9SXdmSl4xFTGBUFaCW3TUIEKkJNdkKHtNTrl8JRH9zFYK2u929BEDh6K2qT3
YxQQ7NOLGYHKjNGwbVEHIL1ZIblLIS0+0j6v4Znn9ogodm+UPrl2qaGOfesKQFXdkWmltR0NBz+I
i9akWRRlWq9RQjpywS1rC9Tqkuc1DJtCete7LavXOGV/7PLWUwfdGzTvSqappnWhpawOVSlSwEx8
EP0q56PXrwvZtkYo1x4kStoaJrB5q62P4I7LvI/1UkxCiwYVtPI4pk4b3OMwq9C0boMiu3Yp8gvk
nxe7irHxnbHz65ahrIltgawutHqYugeGU6mZOE3lLLc1XjzM4YO57/yrKgVPu4UYufnNXTe1Xv+l
MZh1vVO4iGDOt8hV67qfU+H/Jyn+D2P5X8aevzFrISn2z0iK+x//SVK0/X+5yJnseEUPFCbKG/8h
KVr+v1A6coEZYhyEwRET6P9wFL1/MVzf8WT//iHoh39Tas3gXwz5HZch5w4tYqL6NxxFNC6fT00R
fgKFDFVoZ7QB9DrXGvRoBtXpojdcyhrSJsMwuhdZ47RWtDXUbRgKXaRtSqmeeT0d/I4WWH7hULvk
j3TliHL6mjv5W8/oRfWe0TNxuGXITN+Xt2JGGamRE+rjCBFQTHpQJh5BLDvqclyzJCDCuFeAYYV3
5W678HtYjYPVf8be21YPadvR53I0lDmvyqbS7A+2qseRewjKCj17Vxj+MWf49ElfRcrgp0L0nrxN
IzQgk8j9Pp/u+uF072fDHgMIGMSDeQ8N/oDjLE2zvkGl6xQ9sm6PJPkpqqTrhoS1foo2wynyBHsQ
QkLO6g/YGM3tcdHVRKBaFthYN87s2dVb8muiGVIQRDbV9xNhjvkUZXcMyU9KXDb2aChOkbE0uU2Q
Y9sjpjxFz0Ap431xiqnLKb6aVTXfaj+j7lwRga1TNEYxU92NtXqsK6dlrLKHbL9baZ7sRV7czBX2
1dUpvvt7qLf3oF+Pdukj87LnAsYpL0hPOUJ/yhcImQutCqcw8mQ85RQZ1AUSDOOUbWS5vWkHctv+
0e6NGumWPR9ZTqlJdUpTulPKUp/Sl+mUylintEbNdboe+lO6k55Sn6X3SIO8PSOSmWVXiXNKlNZT
0pRlMwlUFQiWtpvMyg/1OOh9tGZYmV46e+41ZKu2RZg8kZJl1p6edT9TNW1MH/JTAgdKmGQOHXX/
W1qhh3OwTune2FpT/qYn43lAgZ+EEAuDlJaXQs1c0VrFrVqbtosyCEgkB7Ea8MxQ9RpRPNmTzX72
P2W6rl1Yp1Q0PaWlwSlFpSQitTBPqataVpg4TeWzAOooMmFMBG+t8XANv/RPCbCVdtsaz8ZWs8VO
SbLc82UlXe/GOiXRwSmhtk7JNV1uVFIaOTIxMUVe3yF3sk+M9qx85k6fY+OUrAME22FCjuin43pK
6DN7T+7HU6KvTkk/KKFBXHZ7LcDQiLLA2isEv5hpRjinwkHsNYR7Kido8HePW+5QZKSnggMDLnlb
ltgPID1TV+g37tUJRQaFCh1sihYt3wuYDqmJlKp5x4WJU5FTUcl9CQxcOqDq72VQeyqJqr060oll
5UGeiqb6ZwF1KqbKU2ElZzkuzH33gkv8LL72Oiw4lWSWT3s0wlaAUm0+lW0Mdyjh5r2aSzFayOJ8
cChT+tWe7ptinv6p9hqQYpRyUNcXedOzFWhDyYqCsTsVjw7jxafqVFJm1V5ejl6nPuG4S9GZaXsB
qnLXva9PZal0U4/RNc4o3IWn0rWqS8pYxuWUtM2pvHVPpa5zKnvJySiBy1M5HNgdpfG6V8nFLEFv
FafiWTsV0laQrU3smDniMgonLHHBeHNlTsZd/tU+1eT9qT4v0qUGEXGq21sM1Xnxp3oejYPqtj5V
+TUw0TQp/pe9M1mO28rC9Kt01B4O4GKO6OoFkMg5kzNFaYOgSArDxTwDT98faHW1rahqt/e1s2SR
TOZw7zn/qKD5iMAyv9efiEC9ggP2J07gUAdwmj/Rg2UFEozQBlMYPvEFMyVJbqMjqC59eEgc7cUK
R2QCDDTJnO6eWATQiogI8mbHJgeKYaKLgYRYwY0+TOHOZnQrg49xCfzDJNMn3mQrLGJ+IiTFJ1oi
PpET4xNFoROa95wOmXAQzqKziSxDINL4puCmSkTuWVoYJyD58RN0qH6wswrkUqRXxOvDmZcrCuZO
vZNmNN7EdrqJZAV7kEXyfrKMU5bW9a2kQC8z2uRmztGIO8qpbOKHELUNN4I4dXN1G471AuqsGL7l
DLf6vCbw1EdLokJkw6vU3Of8L/c5UzPrtqVtxqqu75jjjkaj0ly1AOC1eRJ5evvMHUf/dUaKcUH1
k5wJqiEFNVB5EJZKn0TT9++ROu3I+HzG9HsIkxgRLD7zMQqtGy0knsY1v8NGPbKAULQxoNGg37va
D9ZSQTzIy7Iq3GWr7NAZfS8t+dSSKeYrfXesRWt8VNq0ndnULx0GiuOkt92y6RGIvBhRMnlWPMx+
N7TRwRrjx5rvoKEopZljduLID1O0TABMvN+9sO/rfdzoV6A6zWtgxHPVQOVTccqVAi41EjdiHpyt
nuRWCPkoo4BtKdqEYnLu3MIS+2WRFvdKTPutqb7akJmoFkuZem1Zb6MkO4VjeexgZX19SDyjnW+y
JL/LOnlWhrkjdakx5XvfmBep5OlpiQgBtAtuFKue5IZvhMxpuqZ90j/mA9gZWbHK3phpfGuS4sLL
TtEMC+Y5lC1iWc6inYP2hxWRQVmqxl3MnrwbTGs2d65sdqJQ7L1iyKc6zzIAA25eiD0gZhqNhBGC
0ufuvjbkJXRD46GFOYAuyLU7rRcOq4R+NzU16bDOWHwzBWiRk9fObahwnSyWOrNscVUj77x2lNZk
PuVDersxoXcehrEqfpg2QaF0omk7sjnn7dyr1qVTpvKG8Md3kUb6oVaKTTmznnizIiF6TdG6fkwi
QltqN7Q6ixR0wMj36hyVD1Y10kpAnvfaZVR4YHjJbRpNA2HZIhuuZR3bmyrOJbdrV0UIAMZbWbns
H3H82EzxF7XqlDuNUdXH1NUESVJ9Cfth8LIxesuy7hswOiPNKrN9UCKVii9iirdhLfV3WwufUjVf
njLEm5QLGswvC5DdTOTZaCQD6bYoc+Aa/TrO5D6q9G/4wAS8qfHeK9K3bCQdDLJB4kbKg416p98M
mbWhfYgAsTQ8VwIT59TNPH6bmTUpz7IezSv8I2ycPl1aNBMeMi433dlQe4fOcA+KJHOO3tq7siiW
w6wgD8taSGQUhFtHs7Pb3orEu6ln9+G4vMwi/pH0Chl/yjg/ChDjb1FXI0E5xGYKkJ2Y5G7wyxeV
2NWl0RYHoqdw7gQcqAJrfBsXREWpc6Xeksg6UN0B1OUALnZyMn/U6JsIShPkEFPBFtYdr1FvtO19
0xEwchR5Mw4UMsaDm/0IWYwRF8qwGTvQq1Is1WYq1bQornXjxLgnstEekGNICS/4NjisiklQ4nue
csRMkV7IK0RSr4NO1wRvHVnXe7y2mcgRw3mOA197l8Z6Vz+gUFGmr5ScRfZK4zJH6UdrXnC37OI8
Rsv22OSKJtAaWbk6yXOEgLoobsmFzpz2dpCukOlrWDdkcW3acAh/kHllJ7mHsomH1KIL+2bguPSo
qm8WAERLA/UbDGva9Xpl3acukWG52shsa1VohlrPGtAkXxslVfSnFB/Hi66LSg0KEWvqlyqJDaqD
Ple5/261bLWsg/85H/1YNu+/hO+sX/AzK8r9be3p4MmmOgdP3qp0Hz/a7p//IMbTZdHEyoNvXCWB
DJHx/1lsSexBiYRHweGmR139p8WWv0AfLPjwo+OlkvFv5KP/njH+BzkwXaL4HtefzxKDVf5XL/Qw
JW7Xir7zXQCqvSny/pwuJachqJdr79kSs84fIzU90FkVL1vFzjdQgXPDNGl0p4jk6EOr6c8Y8iAP
E2e6E3X3tS8pOsYpdy2GZH5Sclt/FCSLU/Lac5FQcz1tkV8t54m8nMRrq+4Wa319ac3cao/6qLlR
kE2cyoFQrLzZuhVMw9FOZLe6fSn2MTyidpLMtzjfLxz2fdf7FCAlIYJRLZQfmbkyc5B1BnkR1D2D
U7lR7CggycBgwTyFoq28Ls1JwNmURjRNQPuIZ5EVFqBUo2Gfxnqw6lNlx06wVDOZ5XnK4aSHJjiw
2uQ5NH8UcXA243hwykJAUKBC87RuKYhnYQ7ldiEOMShkotECW3XjYl2RNsXCV7nrxK7oGbLuiQeu
IPYIpC/vonBODm03GdFxXBJNrdHoMehjxLKT6NDoFb2nbR+qNPryPBlQTuBjJ1OSzKVoSv6VyMPJ
Pmd1xflWT1ggItSRNwhBpZ/OOKgdNdfSi+GmU3/N3IrvC5liA1RS1vyq91HD74C+PntULWBaoIbP
o48SsSiPthw8YequvFVebdtpCIeYyCYndTeNmMInrYli81ClTtimPnmqlnJ0JZ4A6mkRSKMNIkrk
LbIQPCLtTU37pELZc+XwJqLOrKHFDmltT4WV5hDW6U/8UDZbh1COrdmm/bYqukb1qR5b8telH7TU
b7SQK9XE9qJ/FFm8MJ1VeeQv44x8akyIyfRHmSN6rRKTgiaW4bdOpGTOTNNCMxiEuvoVIjCJghwY
XH0QTTYT3mgb4XPnDNFrZsDxw1GjD/DMRLqsFGksH/poNGkrdObM8PBcA+Oq0H2lH6upw+9Wlf3J
sSaua6Xv7RvTqLJ8s0Zh3LSRje4TsBiEWIP5JvY/zpNDODrGD0o/cmoE59A54RRCZIjLORx8o6wk
c4li2GfQU4HwrrbdfaajAfJi+tDukUQr1MlwV1XePBnuRaoOIqgMgPUgGz1BS7GkBiG85TI/NmYT
134yyv67k1Qd435j2O+x3faul9mT+kJEzvyk00EWEtA5UycVEypgbEJV16i8r8tcnkWB6OHSz+Su
7kjmIqQRl0RRnKJGtp1X00/y0ZPmEQaDkacxukdsuexE9GftyenQLsYQ4TKlOeykAVFrW6WiV3JT
CmNYNpOcB/UcOWo3bsIGxw9PiFWV2wWpiggMgroyrx10vD2FBVm6aR3gMynyZ6UxlypY7IF32wIm
8qiumhgLPdHVUguahZj+k21SFEj40oRFIrDiuKl9w1R7+4441ilDz6lXz3YTtR+9W7g68Z/K9JI0
ubwn3zNBUTHp2p5cKDQ9cTmsldl8I3tb2/Z0A0Vb7AcIdgytswaMI3q0qs3ODA3H2C7h1MqtLs7c
2qx8/cq6dpazReOUe+pgU/j734u4mw/v//wHYdLEEHAZ/ufL+FTSg1v+EWT+1xf9fiELjWA7Gkmw
2pB9p61p1z8vZKH+hkEQbwnGNoEL1MI/9fNCNvTfcM1gpLPWTCWCULirfyLNhvbb6kTHrYaLBX8p
5Ut/40KmG+cXR5XQbG511WQywJ9DFhe/7h+90lkaknJKnrsv1Lq5N9NqOSrYrA51k8KNLa3cYOiK
i771olX6OYg2e7bN6j0qs2/DrB+5zOk3KdzAnPMlQORG3GI56B4R2gpCDJtVa5hqr3fdYZOJ9pXF
dtyu9sRSm4mKm2jMVOrxZqWCt3oRPjMik12vFshI8juiYZN97BBoNdZUbFToedRIuxH9dJurKK6H
AWJPV7SLAzzw0Iyo+LXjlDbRsVHipynpPmCUa09Jxv5aCM5XpRiIVe1bG6yC3V9Jmp6DPPyuueM+
tuprMZnnyZYvCNKPBmvzKYKO2nR5f9A47YPBledQmDTHWdW9UEW+K9Ksx243Zftxya5LW4tDqKCm
ssuzgzLHNlTjkiTmHS22D8WCeUGdQXohl8ptLdObVJmzYNB7RIEI6HJFV46GM/l9M+/TAaIPd2mx
c9M8IHVkh6YXR0cN7obe3ZuE9dzhrVmIhm24qL2UDP/UnRBP6foDbo4rzJTvGuW96s6gpNWe1Nyg
WZpDQgByUekHR43Og6oH4Iznscr9iSU5zJHLkCXm8054zCRWjqK2n0BMCj8J9eeZvcbXFI5Gps+d
mzdPYoLpmkNl3y2iuOBsyIJUVQKlbZIgRJE+sYTKZqKYdtlVc4ejvIjFIYYN26TtcijikJQ+zSty
7j1DgiqR47cpWr2HPGyCNMaSlNs58pxskznyAANPOmO9r03rAsy1TSR5n3ZdskChMMOsc6rq6DRW
If6JVHc9pUF+x6vxoml0ZMgCUFEZgJE1ayta+yNhgPAMNJm0HPReWeu51yf2Lkz7t8HQzqlLP6fW
zkgoxapolzujZrMttWynYmrx7CXepzU1kao+422bv7ljtJudugUTKM5LxmXRytvc6rH6WBvZDo9h
bnihQTzAVAQaeKqHFiZoU22HT4NNOK2mDRHB32vaOSfye7Z0gylc+UXhkxaSeGlfHkdb3Ydadz/h
QyRG6ayX08FS5OgN9DV7sC3wKYaebnn/PIeFfSUtfM3Otu41B05FjuWZNOkoKJp6L4GS/VAtAkSm
kZ+gLvHN3t3knekvqVgbVKIHZLbbqCoDew6/jPOC8Ed032tKbDEBvRlCeZ6RHxz1yECvbrwttv3a
tEzqIn6z1RboeTIfRWNnb72VPJhNeMDKcNbN+aznCfryGvFcb6MPqTcMR7vU0m6wqgAGTHeuwuTj
zO65zKanuE7voloESak/1CK6Q2hzjxrFx23niXqWQB/FI/0uJKBLbbVk7SwVsb2RuV90mmMpq74a
Lb7Bmrf3otd3jUOGbNhduqraL2nJhJ+6kFrqXksZ85hQ92FFEEGXMT68C2IzocvKh1FTjm2I4alj
Bto0DQJpYKpTJNlozM7q9tnYoHDNjTfHboYDXuF8W03PUP2nMCo3bY4cx2zWztcCKXHOw5a9Hcy0
iI2L+MpbNPQzKa44J/IAONT0NA6cGneSZvXbUBfZTU0A+cFqzK1V9kCC7ZMY8xuk3bBEU7uTpUaD
gdqhIMXAvRtdcniXKn4i125jIfmvpfslSfH5iPIysCOy1Cf7/DRKZJ7PbvEUO0+5My3+rJfbCsvZ
Rhn1uwH/hRctw0XFfJRP4lk2za5zQyai+a1kNeuMCMBmrg3ai3C2sFKIAIuF30V0Zk/JVU2nhjd9
0ft6Yp2gXS95iUOvT0y8H3WJdW7Z0Fn1ZNrFrW3yYeuZIj1wVPSLYL+eaPUD3v2viW3eGxmCKJHv
YW9vhdF/6U2sXuEqvgsxK3lIzg9OblzjGTsi1sd3yCU0BbgTmXHTO2yc38DrrR3+rvX1c56asbhz
q5H+47A0fUS4r2OcIBLMm7uyVrc5ygdPmBy59jx8GXv+1BpR6alFmew7xf2O1xAbx6QfMXjdchRM
Hs/1F0tqy8Mwxc+sTd9hoc5uUb/NhriN8uyF4/zQhOohG1xm5156qdY/q02/F32r+mHfHOyy4NMM
g+ClxLRnwEBoyELcPVYB3qbjG1Ln6WjVyXfFYiYGJ9Y8NuNNlXWXWThv6P8KtAR9HLiN/lxYYOmx
lXVBmFY3aD24mbLG1yL3x6g51nZmC+eU13pvwgUYpLY1nMs6+jaN6ouTZsfFyHdNmbgelxs90q79
hpHiVPZUPhOJgkVKqbbVMFV47QSXf1R8QcmP5jtKbhMdDk9VPgaN8nF37A7GrN2j4gXOtyjNc+27
0ZYXo+xu86x+LRcu1UUjwN5BHr3WKbPRbrp2OoF9YXyS9r4cNZoxkrEN8sndd7YVxH0FYpBolZfq
4t1OxS0v5xMHV3OW+KSkjptsCEk+grW+t0fKYxwFCQYNIT4tYeMKEXxAAT50YVpS/jGcOre6cnUg
C6k6NKbk9TZp6uddawF1ltA18x30ESrIFpO/AbBN+9Uxr6gELPEq9UuvITjKMm/Bds/6E31vJ3T9
g6vcwKq+tcI5xi7qTBL70gsTDZ1gLlZfmle/jAbMH+p4hDHjjNofaXiVlPdJhWwGlweXe7YfhoLE
fFeygFhNwPJ6zdexq+vPCLOesrL9obj6vlzqjDgr/Qd2zkBpnNPg0NqYV6iw+lHdGcYwbPRVkdmL
Xrsk1Vfk4jz02E+sejPL4dCZ6hUvxy6mzn3jdgv2UW3heGi39Glts9m2/ZjORzPSJeLa5Rv02/dZ
yzvfjvAU9aZ6gzpq51bL1zLkdbJYoGEiJpSvKS+JfKXTMz7p87RmL8e+cId78MJlhUh2euUI3vct
b+dCPydtjlpNqVYFTV/5BAwTMVXHCRYpQAR9wdaTjJesWNRgsEwYSb3d5Y7V+sYwYmtd0ifTyQ/k
AL0BsGh+4yaXOpo0H2C7wwOQ7C29GLcavXKb1JSPCuXhwgzTHQdZH1Be76y9eHUQlTQ7xGozbKoo
S7cISWkHzVB0d6ZxrnN6YuZVWpxqR6xzoR+H0Zdxwi+2zLW+o31AbGpBSAZiC6ANM+NcjEaBLar2
JW4gfm+UhkWJuVy8ahWYEB4VYI+5u3LOnQZ9OHOSzxyJycV2ilcbTS2+awNjtdMqfjIzb7Fg92oU
ekrXKducQjePXkEzqNvsxsJYGWSm89SJ+d7qk6/YcS4iT85tm77avd1h/Op4NDSNBSJGSmxiFER3
mNCxQHqJv4QZrGxhp4EW2R8wqFbAuZiQejffjNy4Rp0i+KovdRWqrMzjjSKwkY21ftdNHMxaoV7H
ZvI6Q+9OztTZQa8oD/k47eapo/JBP0YlneZhryP3NLQTdsyHpXKeWsMJGsX5MS6G61uTafpZRaV9
uI2tSm4WyNItUWF8tBQ7yHKucKpCMBzhQ/CH0s42rYpU1p3Hr3NHCoaBEDd2R/wEKkEOGFu8rqIN
xprDQwoDOM4D2Yx92nJkpq9y6s+aBsSga864WcR4Bahx/TZNDR+j3LLNo2IPLcX9Xfd3vPvW/nTx
3tXlE/0qhxTDL21fQbW2tBvz8gjuuvaW149FG1UBAdWnVswvio2MWtHh2JoJ6iJszlOqP+ZQi45c
7tuiP/EeznlZx0f6zZA3a+b3Fn1Gp9KNGCnTUU+z/WyOJyPWDxFhjd6AhA3fsBnMKQOVUfa3Q0ZX
LGTAhyjrS14wDNPriPIzdW8ik/SELhtOY1HSKI6njjdxtlkrZQmiMDtfIuQzFfeW5KdD10Y/Qj3u
d6atBxm3SqpoyCLb0jzW+fhFAp3tsij/BisUUFZxUIzCOaM7ynd5J/sjWeRXkMAsWG2GnEXbSKaX
qjb3jF2BXsUvpT1x6qhVT5ZC3u0Nh6Z0S1H7fV25VuSpoH2xyXHtosckjqFjGudYPc4xtbh0qYxH
vSmOizk9hbVxmsFgvTpxX4eewbXFd0ZjBaY12zzi48m9Imtx8/QoUzWGduC2jLIyl7dq27mwsCrK
YENFpzvOL21WCVZj8zY2KGmc2zRArcUWKtsvepefRZk8O3VxSkJHD8JStwNydV/1Fe6C4sdtPkbb
qXFHvqphDByoG9SLZpsqVrVR1i66usluaSWnsxlgy9fGOrlrcERqIl5I7TOPuUk7AuwlnJuu7OhH
b3Zq2lPlZrGO2pF61eP8No7N187EY0ACxbVTsN3WTblFEY+eg584mnc2sma5OFcMNsxbHd8EeXij
1HDd5csnKh7mgHqw5ilSFbdgep6/WVBb6Fef+Li+EUh7EyfrftHkgqm8eXfXalBliR+s4m3Wsy+W
3uTbRs+3WOowNjfQ9PMkx6BTsnwr5aJ9izVAPjyLAGKamHkjKro/owE4E7f+qlGo6YcaX5UDdYG7
xA8dim/OaLDWhbRbS+LFtWaFBcINUI6iZDWSTWWdZ0d5SeM7DGwbIhhOZoFtsk2KxwV/BGsI5B9d
d3pke5pAlJIM704ZYGb3w4ERRD+ESFAqqjnxdyJ+jjBsD/Le0m9cHLd+DX7jCbvZ5HN7qKr5aJSI
DdQJo71jbpMQL1ob03ykrlVJonkp0KhzTJscir01B5YiqDNfjLtOfaFcLDyIytgWLLlLrh+soqcp
yam/TIOZ+GG9PNeQg6k+X0JO73Ccr2WrN9vQ1m9Ebvqlu2rusQmU412BDsAXXXJdyvKUtOpFNfVL
xwgWW8VTWzaPeWU+uLJ81kZt38YxCLLW7vvFCOJ4fgRGoE/VbW/tivKbAR2eX4oxCzLxFaeBhmRn
aVh2+5c0JRSkfmpyk0jjuJV7Yc3vzWIc65bV1GACA05mjSfKQ+JLQ2kT02C9WMJHU+zDVSQsxsVx
cFPk12RcehGfY0iN5NiJEVvamy6+oNkIhqW+S4Y53g1R9nLKLfdSVvmFhKSjOiGiUYfwJm6G7GA6
4bHg5zT5rPumha3Wrs+o2iBm8p1SsU2rZn22kUkbNt4bK3kBvq/7W5PsA9f2p04WG1sZtl3FTEIx
rN+3CEESLTzk3bVtenv1Md5Pfb94BQQskQzxw6zbykkd+27TmeTA1sPArG+rVwicx1I6T/paapLz
D8hLabS9XNaRMsj08t1c0EkDwl8bGiDXmNhd31R7JCnXCjEAdMLeatrHJC4bciFezdR8tcF3D3L6
kWbTIQVJyAv1pibMA1qYtsZSedd4RF8MHKOq6rxQKFHu+06+I8JCFTDMw3WekYegUPUF6Z8buzbp
wUpSEWSuiq3fDbUtSQibaMaiMadkWFgIJceyV3YaOJ8+FTz2kg+KWyTiRxOPEU8Zg44hunAnjDK9
wPIqRxMy/oRBVQsmDRhgRNC0MULEf21vPvwXW/4dW2Zu+3/iyv34mnR/xJU/v+Bf4mVDV2EeyEL5
KVH+neM1LKoVKXvD3qy6pg2y/C9IWVd/0/gSi3aVzw6VlRj+CSkL57fPhGGHEUZ3KNRw/hak/Bnp
9AeOV6fNwTTRQKtk2xJH5v4SRTdLu2d9JphCQ07MZx5NKpZVFfkJ1QClNWWXyPV650sY+dHUF+0R
61eFKdYk2c1vemucPKVSazDjsFE1H/Yjyf0ikhSUOYx/xDBzVx4FHQ6JD5xb577lTk3IvRFz6lBT
rU0+0r4IobG0JPpPbALFHn/h9NZEKSeHEqpreBSxWvqGJtzpuEYvsBcOjnZHpUqEGYm4JGwDJBgA
oFYD+Sl9zxWcgWpUXlVpxDWpdL0CXwxsJppdFwc0apPiaVWjXpTQsZx9OMfJuRNJTuq9bmNArgx6
N/ajIFcI8VbLLsHg5YCBF2EXyGxObtSlu2ad4BlJkuRdD0vWa01VuvGWrMfkKwpbE90WFvdhr2Dt
nYBIk9t4csNnmttUnL/oHZ+LDisQI8Oq1YYMsrDC1Ao93VYY9e9unypmkEVFZqPwpuntSEISM0pm
UfQICgg6Xs8ln2pphwaHSjw31TVS5tL0zMERSLMYqrVrP8QLpy6OU8guzd2TJqAtO6TQenxXxG6P
6DLSu31lJF142zW13gejjouTW9gp9qleVqeprgsDbGROcG5qnfhRIFeFGHTTW3SRFvI5nmDm88R6
CDUtO7dNOiCqnpaZvx0aKv8qRy8IT5iqt1iuR38BYfJiRmLc01X3SedVVxNcFisrAZl5g/lJ70zS
L4xjmDXZF1uisfdh7qlUjNgjEOWqZtCnXE1keqFDwAaQBNo83XSZiySph1IfoCfrIvJd+joHb5Kk
m+zScmr+IvtcW7Pz/vwZskzqgx0+TCgvxK+JcEYJRgA83rNuJsl2lbfuhEosoedy1Y2YLK2BkCGk
BMBBBujPRGudVxSFtcfNX53IGrLvKpudaHGq+BIWGj7s9ZlDNzv9VZTcLwwSD5HHCl0FUcU0pIlf
QoqNDoxEZrLfRIQKAVGneihvw6R1HF7pVE5e6lpcjwkCN6LmRPsNDb86nfRKSGZ/6IyNbMj0IyrG
WBr4gnj8YXVW9MOdTIKFFLfYg3cYDyKWMJgpZAFFrGlanmJRWJsiLn5YqXPRR7u8lnwGtzjyK0o6
215uIuG4H+5spndVtXTfciyMtSeGgqJhQhN0229jLXzOTUX5mKOwvKsNJ7syfpCrEtZ6xUDT8i0Y
ZOKIB0ZI6K7PJSlGMSqV/C/yQrVfk/LWpxEO1yYC1TJxoKz//w9Rq7TP2sMYCzZHmZj3Zd4ML31t
Pck4Efs5ygBb1Ej6RRND5lhYt2ljtuEcesY4ZdQOFjDtU4h+cyOzYT45NBpu7bqT21kRw1+85P/m
oVpr367JEU8zhL6+I/7wUN2hiPG+k1K3NKL/gpQXnTjE4bbsVcGMatVblUuKF16QbvOHa/DfhOv+
u08GDhxwSa4+iwjIX54m121ih2Gcd9tkWodC4tnXkL6T7jJXj44yaFc9F/TQARxtaXzDqVlSILq4
5Ra79RKo0v1g1VHOBrAn248jjhNRbn9RBPKZwvznz6/DVcuTg3lchcj95TPhpMWUl1bcw1ml3CRN
1m76qA0fmJK5Nhb2SL/F+sY2PveCppBwBZt0+jXhHt2oHfdDYhkvwuDYkbVQrk2otIHmDPneInxj
P9lZv4sKgaA1DuOfPTF/S1p3U30UD13z8dFdXqv/uX7pG3LDJoni7n/9+Y/t738mG3k1YP3pDwRu
JcTJ9R/NfP/R9hlf+nuK8vov/3//5//4+Pwuj3P18c9/vJU9yhu+G+kVfy6gW2Pn/zNPf/74/lr8
m6/4qZqzcIPxJv6plDM/RyXahniTrfVpf1DKGdRaw+uq1B2KX2qtdSxgeMn4XDCcMTj/PWIeYd2f
bgBkcuv4xPRkMeqtFUt//ow13UAuYS41f7KSDiJ0kNF75mI59HPbkRe6Xlgu0k5+ze1y3ik2MdCb
fpbKN5uyVCfI0qh879NEG30sndlT0o3hd3SftrEh7027DUNbGgTWKJQQAQsV36I1JgA3N6utKhUJ
4Eia4zZq8oX1ptVYiWZlgcdJm8Ehz6NKQzodLY0MOtUNxx9Z7ZpPReamj+lQyMewGJClF4tiP5T2
SMZEORjVGZx0fMxn9lZl6Odukw5JdO4brbO2XMhhvMHAFW40ZVIbbzDn5oUlIyTOjFgKOufNPrqC
vcFy2xbe034QqrNplKKYdkvVE9ipEXsQuMY0F+jGspLAMbOvmBnmUX6Nkuodck6m63wT8BoilK4x
fQAf5ipyX6N2OV1FRK4HQiz9YlskV+ixds3MwowDBWi38GUo562jQ9kVdd9FWxGX3YZC2lpQ/yy4
6VRBFK5HYudg+e2kqscqGwqiSfAHfTMzNRqBnobZZZzUkMyTvKgrnh47mQ4bU6Tdhr/FEWoodelH
6JUsP9ay8WFInfTatoDquorCll9uRlielS4chtHxqd3Es6aGO7sdzfukLeZvwI25u9NUYUxeSEIS
Wim3GIM8K0kIwMwV3RoGLa8+dWJUbyeyGvF/23r8derLEPm7hfjSIw/LnX26uErFL+283veo59+y
cpA7lUGz3s5EHP/IhWO9JzHujeOCdU+DY1esD54vpMVN3QO2unWM6I4ikwMjq1Kwh/b592ZuK2Vr
qTjfAoAEFzo5jZBIN4mBizi1iFSj71w2d0lLJp3XhQRsMGA44aOqL/UPejkQJBJV0im+NGX7SCRl
/pBhS8/A1RBMe5Ze1cdmMZ2XCQeNsSMSUm32/11Pf66nFjql/3yc3uS/KJDXf/77WWq6vzG10uHC
EcnZ+VkX9fu5av7fc1RYWGktlMraqnJa1cj/2kY1zmJTpetTaKtc+W8qjj+npj9exDYrL0HHKvnD
NnKrX0eVpCMKM09J9tYUZy2lpVNWbslGUvWNO83a7UBjeHcYBmeoL1RGglHJfkLiQVAOyZxKhQzW
U1BJ/KiUkAhDVanCayrKIfTqvIdSWBXya5iY5uJWo4DkzWk7xPF6NFTUjrmOJApH5hIpr+aaD8iP
hmd1rmOTcJUynT27EYWxMaAs0SGptXoHexO/FMtiEqwYO6v9hgFj8gjlqEitoNVC7jWtocwd2XQM
KNw209ectLlmI6aGyEzp2uTmJnXdaFvTVKws6Dqt7LcCFeyRNqU03OU1wmx/7KtloceoWcN+5laT
AWwd4pTFzBK5bWWS6I8uwSQnUDNcT9gTUv57SknfSKKZzyvl8Zx1TtuThkQrkeEZKDGVo12GQm7k
GOsPg8Yv6ZczJYHsyM1f9Oh87kB/emlXjzTFja6uaiaX8S+TYBYC3vfUMuHLcCsUkf0KeIdjno97
K8ys/83eeSzJjXRZ+lXGej0oAxx6GzoyRGq5gSVFQmsHHMDT94dgjTWZVX/RajlmveGCZCZCAO5+
7z3nO7cJK+QqsJFuShEhg2l16SydLIZYZSjX2/GLi9/kb33ybZue4QDVJuLVNdCXEgT566ZtZFWY
R8onswqz79nQnIHgBEUdFA3ySkDl3Pz01P3Nafhvrkf2omtxUUoZYX5CsKtA7zMx1VxvYCjVETL9
GnjsSbks268G8uMfKIH/GG3xudTDXjO7xWkvcSARpskT/fPBv6va1CMSzFshiBkI4QoVDXFFKz0O
st+8NRaQXyrgy6XmKCjO+NYs1v31Ui1MDIeOlrfS6FQiSh7Kr7GqSCf/50/wL5dh+cG0z5/C9cho
mz/hn0qZWMkymcLYXYUaIF2SLOsNHkH3N1cR4tNxzhK2sC9CUCLTeDecDn+5TqoGS8WTspYyAGbp
r5lnaoRfh8ocr5gSxvUj4Cbdfs0stPUo2kT8wYlAVGg2oCgHsNgam808s2xGFXqUDgNKDkz2AFWU
FbwmGAarRShKdGVAfSqB3VTkiqGj0udRpV1q3/3EqfOTH5pav+uGyXm2FES19SQ7bqCURRIHZYFK
tF1AS4bvOUmb9BrlqSl/jQyL0xIz/2nM8USApuKwWKBE3kA5ye4VKosZq47nfZVkovK3cdsG1m2h
1fOBVbmOjkmR6VLO3LYPmwMFD759BFcM4QQzYxZgexmQ/nWhlkT2CCoD5dgyTB18Y1phj+GmMPIS
8SHUwfxsTIAYV9LpkgLFXku36tARW8admOepvg51QyKAc+MqK/AmqTE45nQg47UN3ig7B0qvnEcn
R9G/9ACr2F/QkxfMf7Fp1FtUDm1x0MsieMECqLUrf2Lo+DL4KGumRM9u7TSFEIwcxojlzQQCIXnK
/Shpbs2x7voH3XerZOfFaRmfprRAcdJmRZ7N7D6FXRmdgYDojBpt7BBNVn0NkHBI0qcwHq3krhay
rsKl2URMd7pCE8TFDt34BSBEwUuRXu1f9wi+6SrmXhNtuKJX4h6sYhDNsWV/GdMsA/kdjmoR9RWS
CFxZbfUNbnOaICiSodcx1R19czE5MFxsvI+Npj1qXea7j7CcGd7FcedlmzKefIt2I427xzbqSuu+
B0o/PIH+CYt1G3oDtOY8I6LN8LSxv87qqUDxRUc2C144mpnOFSEOjVwgLjGKN74L0K87FCWuAcrM
tXvxPmv/NLmtcMDVXwkCdhWDbcpf+hyeH0MUD81eg9ATG2LlYo24l4WDAxqJVRqu8OT1xSEzA4+2
WNO14w7qK1AKbOfuFvK06WwrqwShVg2ztZm+auVt275joic1jVGt5HVj7GB6X2zqBq/1Dldl+ToK
7snV1KUISDrpFwODYEibIG/CIFjHaQdePlEInZnuNoG88iQ2g3VW0X1dW3SW1cIJPNBHYxAe9QKw
8How7RipF2/VX0uvRcJkK6sBS+lWFk74AZCHFhS0xztMe9EKSQR8xaEY6abFfjWC1GNsNy6cCiHh
0bRqIB060p9xF4nKPiQS4eYWGKr/FpduWG0wMLjhCkZWUm3qOnadvZNzBket2s2eRYMA3IXEST5b
br3iJNLeD697iXn3IYoGoe1Ks9N7dD16cW57261Yj6oyBYQchA9Wz/tdAgFic/HYZ7ClGl1i5hPa
36bKNND4vpnzkieHL5dXnrlcZ8ZHRDG15Hlg7M2Md0Cw7e8G9g1WIGvCG7IFquOIsL4i9KVGkrbq
iiyjM+3FdbvS3KnKrW2sisAIf9dS+rQHWCZBJi7ZRrbHVoO0/tNBgiVEFkCLyJ4YEuwYgKrSwDoT
r1Wn665y/eppyDU17QUm0nira6F4kzwm/rEo614e65QkoG1dDAwiKWVHn8AC6O+P/7xRfdp6Kcdo
N3ucMAx2RKwEnzpKRRGEUdwkEdSqwrr2Bz3HcoIm0JwM7Tdb7yVX8qeT1eVapsuGOG/0HMI/bVac
JisWBjeCs9oXG/w/+SL2FJB0UdpPI6kodxVgJf5OhOcAOd26ZAbBQCWq9v/8pj+db+YXQpE6FxEe
OVqG+elNk+nQmnJGmgmCd5wdW034xWI9HBYxWTr+0WsChp3/fM2/3g0cAwwsERzlHE/o807+04kg
oVluaZalVgYqvJUsWF2zofyX0UbzPUe2zIXw49rUKJ9OUj1mvajq4f2Vak5AJg562/voEv/te8Fg
gueS2mI+k35OX6lLzj1ZHgOfQSdz27SW2Cutdb/+81U+DStgePHLKdUMz+bm5Hq/fmJMwNG6ZRn9
pzpz17ZfW8z/M2Pjlz47hBcOK0JG4h9f079qUp7ir9giyg/5a0fy0mX8n3bl/2+tTFgdP33+f6Fa
3dOFff95Mnz5/39OhgVOXub7BPcxfp0L65+amnSjgcfMDtyZbEU/8f/Zf+FaGQaoq4ufCCcrS8+f
o2GT3zd7higy6PTr/OJ/NRrWLwXCTysLYCsLPBYaB7qnFPmXIK6fHi4UAs2QSA1bvqnN7kkzRfQZ
Yfn7PkcS0TGkeY9wO25F/m7kBXpoa7ZjmhdnZgZ7s1rYeFtT9E8pIRym9PJhjcgV/X2a60AFypAX
gKBdw/npRsBRPZKvAjRY+BerRddJBAx+p8UyWUZ2D7ne1IPgkUTv1F8NfaNDYgA7XUGrjp0I6Rwj
DQd7vg9SoI7XoyFRkjp5QdNrUTUXU78hfYnF30C0393HrhyYM3qjHOQalqwDECCUNHI/zB+oAL/2
U3SGphx2OSiF9m74ARUgj9pc1TgPoQ34F/SAaVw4BEKCSj91TLj1G08zgi8JZadRL+xRmBQE3UDf
8KnO8g5bQDFg9MVjg4MQ+AKFfeb3jVfDG/Fm61FOKfWGMWh8yBKnvYYDjUopwFKkhnDnFkb0tdWc
pzIwzzLsFz0DFkTFckuuHAED5neY3Lc1CIMYqWpGqdAh3Uc2ri9G6efAWMuTRskBmahtFrXXNse5
/bO2S3gpua8deVnPQWrxmcaAuRAQXfUJ1gkp3wd1Rgi9AWF+wGkM5d/tlnT6xj2eGFRqVuTeOdI+
+iHWCuEdwYdStFg7oCKbunUQU6XV0zjVpwoYgzhpORIt1bTXE4EH/Woc6fG6KrpV1FObEC8r3jTZ
XQ1De55Qam1a10Jthb+APuSYvkxWOZydyLYYchtHXXIg4MYIXA5bqX2veJELowufsHSauwZ64G0u
cLshviGtyw92ocIckQ+4voeZqsNe/ijxXC/7BIIFuKpg21egNmoZXGUgm/jBVpzSIXP8Hf4q/Yh8
/p71fCWa/KlKCebwfWKpINEgEXO6oaqX3mzoAFRZXjkOjgdjrL1oUYfRQfe/OyhKVwVbd04GBaCr
VDVHpdVLKtolvWMBzgmL3HiGxJzY69I00TCF5OGsK2aLDYINNMpAjCHH5tjFbDK65pGs6wbFpm+G
c+yCjPX59iErlefe1Ksl3/0qwjoDp6fcgWe562v44FUsV2qSyAh965EWNnpZTZKwkKsbTBfVgvgI
a2lEDvdCPIfW2Gazt9OqJ1IwH7tTxmmAvxyvoqybDgHo4k3b8YcLwDxYlI5z02lBou31mmlfERSo
fMNkgI1ZfTEKucIfFn9pGOtVYAaSby4o7QqTyvROD908SoXHChaCeTU76A+uU1knJ1bA79Nhh28M
5TywxnaJBldEyzGwcPliENmgx41m3d4pISJx4SRacGo7RMEgdu3ZSoJOFmd0v/YTwykp74b31Mi+
oY8mTkLmxtnySEDbWaU2Hsu+MrZJVgwxzCp+ui4qd6UUtjmlcbq8ckMhiRdwkLlruWUTgyX3QJPV
uuiQp2xQV6PPVkW9HfOetIsaTRwrARJhSkDif3p4JWGPp498gvw6r7UPQ+uu26j6cAJHQHCKNZjZ
YykfMNZ7K878D6kLLWke8tCqf9RrIOEea+1Rt4MrjuYvo1tk2hcS2UH1O94Cgec+MXQUCJ4OX9UI
CvNr60smR6rwOOE3/kl4xhl9An4zUqKo/UvtxnIihC3VOQYQTp475oMqs66zniSvFEwdKxpaM72H
IajhGGK41LETmMYHYgafTDwvXZh9/b1ReYA2zX3LfG0NmqYH4JzmC8Ks8DgPwXPQjycqF2SiEq4N
PivaJYFf75PePJeUPikaJAudeIub770MtOI6LEBrG+BTV41Fq6RIwIkjpUvDBk186jFLdjWs44xs
QMmV3lIyc55d/ri4fLg6lQ3uP1UHI5lOrdWba54n/skZ9GeD6msJ1jsCz0O39EA5nLHUUFZWSXnv
ymDlTWAPq5YGjY3UiEz5zosoe1t9a1qVfaYvIPfY1NqV40Se2lU1S4ajtI8B2jVrDoGVLRtGWLY5
LgD3HoX2qx2oF9cu3ePoPxG4sSuxqQx9jXEpa48T47Qxmfad73QvIKB1ojK6fdEc7Wk/+GQaZfV1
WpNwAUS6XppkdE1l/RQ2Oo4+YgWWc/9zTdV5GFpk9l38lZUO52kU2if6I9adCU3im9l/zyqk3jzV
CKVaHJCIHHf0JW59iYnJGLYySI+uS6mrV/V1PFlMs6C/vtltfUfQ3zGLzDvHe6+k3R9hgazocu+a
Kbiu6/akl12700YyuZyyzjYWqWRf/LC7rhB3q8g45RIPRpLdppgjtWEzAJOsSW0LiQVDLjQ05SrS
1YmwsGM4GvieDO0R1eTZqbTrWkYohotmn4vwO4uvCvduQHiBsInRQhG0afzk6GkflXHblWwqbbbh
cPCMjYv4NyeB5BH4dNFTfwE7ZGvlcRbjgki/VqyTZfUgzC8eCTN9ZC2a5BvKdKwl5TVng42O8E1v
kP2ay8HiYFGED4zBeMywEqERTsjDa1sDih92FQll5z7Xmue628cC4wVbNeD4VTh99xy4tRWYEldb
dUO9gXi3y4vu7EwsPm9TGy87VhTsXYvecZeud2aIc+KRveE8ucxyjjyIKeoJUnan2AZYjGNiNVvy
BOP+qhXDTho1xIqvWWNfe7F5E+XlOiVSDRI2txHqce3V1o65adERqlHueQkKkd4/5d28Kj6nmbsC
DrrK/LWwvjW6YJ0S8Q1aMj6v8GooK5oxk7Nu8O7ayB08rT76WcUEM1R4Mkvpl7dTW0JbsmhiiE0k
OH8M/nVFe7RNCYx2bmqiDKABliDso0ScirIjhE5Rm1JdVre4eTmLcEaeEWCNWqIbalazeX+nB/l+
Mrc2k+OhN6GXtitsONw849eqDPsr1WVAzAJIcJ59rQZ6KQ6IKcmXXbENh1N7O9Wa2JMOVVyVmh3v
wpFzqddtiMRrT2UiefYL+QKX0dwnc17OwnFpHNIoiptboeK7vLl2o6Tc9Tmkpa6eroXXHoymPwi5
bkxEggL0B+6m3GWJLNM7GyrN02D6aIhDvoHU7St/OY9cS+geY3rj+8M+5EcWCuQ9I5H7kJPIcrTt
bof8CSvTSKZc2hwaOuILVY1HT4/uaxOFPQgRgMjmPsu2JchpVHCKCS0EczstXqxCRVfwnri7rYBE
ysbh2JPog7X0RPQeCWfvuslzGSJJgX5xjwRyHaGQM2tA3W67t+zsQXDlookbxMf6NhHek4XHj4hd
pDDibMnbGqAAIvhsVXUmEA13yV68msM+VTkejVgf+X75YEBPJvvI1ZBC9wQ7eDsSpMbNFGJy5HA8
Yi31FTdrPOwy4mGiDHEDum5YWWC/A0y5mv6CGRUbtrEKxuo+t8pzwqCYWD/zsdWb5/mnnCZ7gp51
HyfaGwjrk9vLO83QP3AJPipyBxcNR4KFj4hQkovIQAyP36SK+4pIwBqXWD7UJz0zrjQzhyZExARR
5/BpxL1htY8DzESz/IK/ZBvSJV3QFjvomcMd4LwZ7fDqd+rVa9xT2OlrZyrwdgz+BvL2toirx6EM
zrhDdh1e1g09q5xipLAJgtTNR+WSMAMQJ1hDLMaCMIf+2IwQNbjXSxsR3V7E1tqNpqWudVG9CCtn
XOWhzRc5eSTZhBuKAqzCdHct33+TfdwgtRvqXdAYq4oT/WxORK267mS9lmYGR+jKL8xXLxgOKfeK
HEDcBECDnUjnxYq1kzX+Jim9q5BevZbjz18QfkKuDy6l6HXyHBw4RDDtikp/px2zGgSROHiPPVbH
BA+sFTirqP2IpHUFn2xFQNq722oPfuA+hFkPy32mB2RIXp3hi50eoPj5WPobqKwG8YmRf+0k/bAC
lIlPeDokvo6Z2bav6CEjYx84XVt2tfNNwSqEn3yiQ50K5rX2i45VkvbrWghCWVWFYrZUG9cd72I3
3hutdaZxTMwe1QMnFVaZdd2Wb1nqrCt2dkU+qnAxHc0zBjs7Mhu+iqbrUq8WyFR1S1+b8iMstXU3
Fbfx2DMQBixQNhz+5GrgM7KKax1fYV6Q62VzMg4Up6pQv50EIk+731nsbmmIiD+VKz1P3sqsOWEH
fmrlNQlG97UdndqQYiV8V5wnV6RLbkLHOYF8XSVSPcHoIAsoY/eYkPs8VKPH/mA2EwFI4RlLB4DJ
WPtwTPAyHnSpvpk2QRuOB8cYbFAM9KPJyRrr7Gsa+lZ3DFybY56ellQ4pFeOVEOmlzy7XeqyEFoD
Z/FuKoOvQBo1pLYeA6g7uPcZfImi8q2tCzfTQKU76t/dNhFfDSXDuyYqLN64ETvvuIPyN1+f3aAm
4suPJoBHv6xJcj8RFOiP90CoXRPZMSSBEyPYZG9elDHMQQqIPL5dE4pxUc9A5zdwzHeMKkZcMc4y
wbkEQzWQzTuzMlQ44qLIcfECYXdiXKctyotqx4CRrdizEPOQokcYSWs1hDpe1D561zns1hcVkJe0
mr7MLxIhd1YL6WUwbFynQaKdXuREYPHOzkVhNGuNOhHpb+ZFgNRdxEjMdMlbGjRSM9Y1oAjML0kC
7tEi8MDLZ7g0EXnom0jRZdxX5U3AgJTm9KHgw+V0dVFGabgBHkFyoZdi2Q/Pdoxwa9VdFFVqFldZ
eTfLrC/CK2F2rbNJZz3W5BF5vApI6jzzwtRDqHXVUQl8iiRITu597rrcNPGs8kqGKn1g7mA/ogdS
H5o9y8EmvfEzijtIZIArZrUyWQFUFmrQ2V4hpSVMW6yMA5woLTrLE1kU06qu3RrFT2/T+HdZMFzE
PZSbFMqNcxcwXHmANMWYJR97YPtGZSvtmLSECSxhitnOpnUK1fDQEf6wNqcCHJntxLZauDMLy7pg
sYCkutcemRO0mWZuFidLEFr4zcFppRe0lnXBbMlQAZ4IYyO5N6QNiItsCBu5eYx+dNHOrK6YSIQn
4wLwyi4wL/UD7DUzvtQF9wVMDvQXicVfSUcEB9Zf0GA0uwttOV6QYZcW4P92Q/8Lxdw/dUOfgRv+
n8V7kf7SEZ1/5k9pp/0H2nTXcylM0AP6Hu3+P2We1h8wmXQb5QREJYse+f90RMUfs/re1l16pQxd
fgIimsYfJv9XZzQAaI2R/r+SecI+pDf+S0NUNy3aqw6kKRfCojePfX5qiDppj/s19pi2+elVH1hP
Eg3kTRUP1qqr0nDn1BMoCEamJANm08GbhhtEmiQJ5zqGNnCPDb4VSjCCC44I3CzGU5iK/dScbohr
GZiwJXW0sAZhbdEPrEypj4ceo8MGaKCkJKyDRSthHgum2ZSxabnuCPyDpqJhhrPMwwzZXzGQK+2N
GUntrCb3Set8b631sbaRvZN8BCNMWyGN4jnVUFSVnandCugEN52K9SvXUfnR7sn+WJTFiKOUlmT0
bORR++ZWq4hCe1ozSmy97hQMUGYceZX4/fd6Luqjzr0LdU1bxcb0jSQRbeHkfb4wFQJ+q3kT8Yvo
4nv6tMfIbvYCZo6NTdOK9uk73c8TCosbuyzeA6d+K6b6S4NFuBSY81z/oILqiOd4g6bkxg2dG/SX
NzlJ9QvbnHYqMB4obFe4dLdOsFbuDXzo+6ip7kl/n0OY3LMIwdzjnqxHY90SGZ9mw43yXhKUJGbM
LKzJtrCtjk47HHsQCqroKjIHtLcazcKiFfkthup7H8vgAtz7mxzqO9zYz443HaPUPYx98JqW07Nq
sz2on+1Yto/My9dMVDdmVdySrcJ+EpAKQy4ovK3XNl8rkHELWwuugWJBZ+VkrPRXMzuG9fdhnNAh
JbB3yzuEYCVbRngAMb4h8yReeqE42AZ9JDf2TpGRf9TMrRYZxGDNP9MJ39Wtdy1qrggzZ3LHZBd6
CcNre4kWZSWTa3CXjKOvuxDcQBO852nxrXCnlSZvNQHiKkoxFnE0TJfhjPy8wfK10prNNL32xd5D
UED2tL2QZrPqR0pbXbxXpYAScW0ZVCqT1Wx9P9uypRZz6PaLlmmbRps2bVg+2sFDaVKLZHfgGTng
w6cVyVbTlkkEfEQL9xpHiwawp6/EGfPPGVX1WRTepi6fpvY5KLq91TRvkxusqtzeWVW65kR9Gvvp
ys2tt7gJb6KAUbyeXY+M5hHgcSXcF6tatqDVM1jFby021aDqd3aFnlYfl8PI3WnQ2uy9bS3EidFK
ePYGA0YIImDxzh10QCm7MXr9NRWviXdnRHxP9a4IgnqR9+qDTfyWFC/yyejyeRGZRTVlg7l3ixcE
NWJBg/dgecS/VvJoKv8KGcFj3NmrVgLIcE+tadO87Mg5vfO7/tlI3I2lTh7nDPsgHOp05Y5bYnSO
XZQeGucJEQQJrxkBikQqjLNl1dyKGCpVG775pD1xOg9uR3TI7vzwRZ7/YPS7uruz6u/5SKwUOAyq
elIzNoPsl3ZJ/8ADUVRvPL0FTpXACMbQi0dvke4I110q4CllHFFhFIumRIaRUQib+bWtNS8EG+9G
ETy6hbZuq+oIPJtmgubfomQ5aM5tH9Z8DGJb+uFeqHCtpm2RN+ux6Het3a7t6G207JtWtu0qbLMt
Z46noO7PTHyfPd36anhJyHRJraeiodkl11RoNlEgvOdwK9uK80K1g4capRurn4/Sc8I7Ll66y3Q9
Lf9R9/Ub0ycvGbkMra2YMPKZjuQYIB2NL6M3bgdnWsHI2UzNtub2bYBju2n/JPQwZFUIPiLCyhj0
omonOBEF974zCZGtwuBAWvO3CvsmC3rAPIXyDv02EmZACJG6pwGqcJMY/RqZa7zENu8/ezD6Wfmr
Nz+ImiPC6erUyKwmGUE/YCm4NrWJXA3clpbSksOo9d51R2gpDX0z2lpx8i3q+mtklEfHZ+6FlDM5
INK6nU9OMM4Mbg53l/OjC5JR5EIa4jUtpntpZ+9d2Z/bLIsOddRoSEwLfWenRn+UYEOXzmjlZ4ud
587OW3GjRtMgC/0lSNZ2G2QrlAcrhfk6jB8JU8fC35Ld3TJg23qxu2n9k/Lj94wzIKbyfKLVg+42
bHeMYG5lTjeKEMtHDehNSumcpbk8FFstpS9DGM1eEvIBgojWBPxYeyUCdfAz3d+hl2AcXZfrOoyf
WfPJABnvRYDKx4m3mV4eROK91FH/WOJkXkSN+9jENUUcXxbh8SMtme6YFzcxAZULEQcUIbbRL9t8
uOpF+Y321NepMx84p2O9UzUsqnTnYd62NMJBDEN/qZwqeK8aBlsE+uDJ5ukYrop+xWO+oEqDVMyZ
HwBqFdIeYwgjCx4Q1TXPTUeZpufgU5ThrHU9eablKPeamYR7wjZPyfROH/VFEY1C8PjQJNs89ygS
UqJNEu2bnoo1tjdgMRPGrFoB6TUB1kNWWBh2di6qkYMHxaYz18/99KJ35ocGlGIxGT6qe6xobIhQ
ZZwBUGI3WEckmUd8kw/GFLylKoCdFZ37wn9RlnpXvrixbXYoS36Lhn0t7sISYwFRk0fJpvSgaqvY
JroOotXudbq1mrcQpR5vVelg2aic/Ii9wVgkaUeZPyiT5Tu7R/MxsOXTSe+z9kyMIKHPrV1vcFxM
ywwVCPggiL9lZnQnGXk806N8Kmp47b2VofuDmE7F7YbHOEpPscP+Dd69erGJaV5pVt1/tzTpgnHj
bhi6xllRa3jIqGN55croW+EgovTT6egweloCdp1xXXm/LwI7PUatk+IXHPVtjIV14zXAvPR2pkbR
DA67ZgcfnqGzwadM4g8MaqYVjjcwErDarXKKbYZ6cql3L9XwWsfWMbQrbZn7wY3pKnIWQv2K44XN
OuU9IB2Dzd/sB5YRYlB3MPYW5SCbhWnp5zD9gtbCgWUfdmthj2dP1ff1yMREaTSq8fPcMgQPAa0A
q02Lq5Gsdi8KGlzCfbSpzOK+HqLjVMDUyDQJuyppqiv8Nt4BcSQAeIla7lx57XCS3pDdeM28etYp
o9dE+tYGkmdxm6NwI2f6qtLtWy8cvb2Kqhd0diGZE7tWT7S7Cf3to+/OGE7TrxKdPU1h46P8Ww8Z
37gi0HRLnkO7jWrzmZGYu+5b7eP/5iUwVK03iV413Xutl/tRR2DmaZLmrtbta40+XshkZajGk2jE
F6x/K9EL0iiAJYDUE3HxQwf9v+XWfwkHsdd/Nn68fs+//+K7u/z/H6WWbf1hY3h0cK4JJEGXgupH
qTVDa6mmsLf/qUrhGn+KT37iEBgC353HA+uj+UKMLf6N1oS0hV8rKxOCrmDK6F306gaq9F8rqwpj
vx3bDKxLX4u0LfDyprohJ5yUkCqUPj2MLEPXlyzCutViqF9hTrCim0/X7uRm4d6hj46FDMJlvRUm
hi/onJOsgNjmdKpcTHMoRXtMxHUUjs8pja5Xr0wnRrZBWj57psYkolOqmMl0dam5atmFpfRoqJpz
IyFoPAtwaNPY5MWu/HQc+SURiuRHwwlRNoRZHQHnJF890T7SbEYq0BKJcC3z3ESIi4ntTQSzLi0W
LQfwEIPLEu93mRJ5ntA7J7UzOkq908CjqbiI4Bnogv5lNsIdosrx2htbx2W6BwcSEXcyTg0T92qs
0/Ldk7pHYRA5JsbngrogWhuulpJy6KY2IN60zCKxTRQK82PUSckIPtBjOh626ux3SIqe/sBBwx70
ZdqYExPp2CY3OTokTVLmT4Xp1f3bOLRD84gwBxxb1Qw53SHknTkKhCgVCcIHki9zfGOOOZ5BmIro
1p8C/23I86HaUyv20WmIEQOQTA4VI2nYVTQyaDchbyER8FIvWtEQvQTK0fwiIw1CKh8gRT8EpqXy
uDNY7aomzCnGjARW1yKAFjuBWCHCjGP9B0TxEQMgwvdOWCujqKLoUVNB7tTbKYkkVOPQzAuXmZot
B1PCwy+ZxlDr1kH6VfSgGKkMkoKedi4liS+J4zXxB9obTdyz9hXbKXYbYoXxuD8GJLm8F66T0KfP
mA/4sBw0xtdJdqizjqQ1ZMhNfnIjpbMNFa79gp61MXehPznVVaFyI4T2I8ZgWU6wyabOz25VMLYr
afn1Ld5jWmdOxNmb8DHHuGXzkXsperUmCK57FJXyX6SeV18YZl6LpnKf9TDR0B2npnVbmk0OBSpE
TmSZHSHnQu+aFyY7cXM9JFb2UumDfl+HtNoLhlGvUyjCUxgKl7SsiupyWdt+CfW5KzYq1u7NmaqB
ViQ7jHFGJ8Iabfmm7KG6zSJlvQmrQQIg6HgSn9wRmUy6nbnxFBNRqbE35krEh7TQtc3cajWLqtgH
0aDPlkpapCC8SKG1P6gdyzXdUEqjSX/oM8lQsRPO0ZEAjnNLNHehV9wRLM28PrOGDyaQzWEcS7FG
/G9BLLTStZXoXXrf5i3eA4gESOh1Uc9DyZQ4h3VWpLpDKZ2ZxEWBkEyvajumvRDHoOlWHkkw3qb3
yeA+Z7oxJGvTIcjnhfsgUd9mDIC/zMmB0899DwBzlduh5ryGSUvWbTIOKK2YM8O9g7YRFKsCnrB2
ngagU0sSMWL32ufk4iAzU7R4yimNPlLTYbqrBU511zu9fzMMcfPFMyAFAPB34I54gxSS3xSXjz4x
2Q4TOK3nRWA35mby86JYN3pv6GsBUqMiwsgCqNkqGcllmRgUvXqoixdlkBy8NoBSNguhKouE7SZJ
XSLMy7h4z0nIaq5SS5XJDrBLaKwzx2Xmlk9RaJaLwSc//Nl0am+gsu1LsSQLIiEAsPJINwiGpp0A
Ega1k313VSGSG5LrK8B/Ztk0+m6qm3G650CA8dOva5EdmkLmfDotbbwQhUiPiuGnHe5vTFafBMEY
FA0fpeJsRfLh7H32mTH7EqntdgFTe8x5SziIOuzgqpG/kdH+7XVmULyH7gop+twq/KkVaCtjxqXj
LJwYAn+pIjV+MZqo/6Gb/Y8Wrk9i3cu7scEmEObiu6Am5n//6SpTOBDQhG9h7mqbOzNPYgqjrLjj
KEveDznLJ2Ihirt//giNz5vx/Bk6yLkNtncDQfcnN3umCt/jGwoWAu0k50kclUCzmNZa7pSsCWWI
4ZuYCOPK2gdKV1bwWCrdcp/++XXM3dSfuq2XN+9iLEVG77E0Op8+Yj8rXeIL0ZCFRUhDIAlJRoLG
7MOz+41y/a9fJsGNFu9Y+OiuQQL++jF7rJtxaSAMkWHhP9gT6K2pHY3jv30/jO1n5x9aT3BQ4pNz
oXDzpEcSQX3m8zy0vmhXUVgER+Sn1b9+CujEgxFC5e0jcPssWJ+gqITwh4MFDO/y4I3Gt0iJ8DfO
g79+P9winNrox+NqBG/x66eWObZOCUfuC8HcHH5Ca3b/kyJ/I9JMjv/+HUFz4l4ULnpoz/h0QGTG
6fShDzeHA8OLBmRuNYVp/Jv74O/eEedQnMfcA7T5P72jysbiH1vKX0xmUkYLxoQyPaR9gayyKNv6
d2SWv7ntHPO/2TuP5rjRdEv/lYrezAoKmA9uMRMxMGnIZDLpJW4QpETCe4+J+e/zQKqqpqhqaerG
Xdwb0VFqSS0aMJH43Pue8xx19S8g56a19c65YcwILhmElE6MFtNvg+EIMlvm//yxW3/ot8NItdnO
QxpaZ0QuIt4J/okYtkdRCOJ5iEfHvUcd0VhjyxqwDmdlIX/525fjWEAnxlZwUWJ2/f6pMDtLizGk
mNSkpfhh4mh/LmW2et70dnnU5ln8gr704xSJJZRCG/HQzMaY8b6/XrhQnarbmcK6jYyBePsnVaVt
b8CWmQ3a/eqQ/+KKPz4lXBEv/OqqBRfz3kERxsR0ossxHQjTJNCYNRUP7gPVw7T+2/P/6ndl0oAw
BLtBf/fU66JoCSadTKzjEwKCdBw3+Kz7W7Ah5SZUkvgOjIT2KyPKX71AHn5GgaJxdeXdxEvgUsgM
gh8Mf9MAqjFufbVK601bcdz/+dPy4xBQSCxdV2yZ3hpv5PfvHsW/ImDTi+Wcvth5jHOMfWY77H5+
lfdDYF3QNEO2DILWDEbC+5kXGx89Y1Jdm2yIntMmlbY2hgW/m7PhEqJUsPkPXA+8jCwsxgET8Pev
KsG+OVsJ3TrbTGYvEk267WMxfxyYVnqH8lb+i9v44yBgb0Dj1Daw9jBNru/om31C3C/SYMJWwCtP
NieoLbbe2OjTW6FOIx5L0u7d2ajRTf/8hf7ldZlV5PV1Cs1890K7aVCauUdDWY+5uIV9r7hgZcqr
otG7z2BOhhupRD3284v++MyoBrZ9XDEscEB/3j2eIrZnU2pte63M0uNoM1l7Vse68H5+mR9HAf0V
cD54+GzoUGts39t7SiFzgBuAPAlqP5EGc/iFOajcEtoS/OIF/eWVeEsouHAxXHzfX2lI5IYqrmI7
pay0tJko6DliacVOR/mS/uJi64/9djnQKNeoFEIUBgI7nvcus8kIm14xWi4WZFs1Wwx39Zjh3aWS
p1W/wD78+FYJQ10NRDjRNRKL371ViVk2wSIVECTHgTC0KaBUrJf2L17S1wnp+9e0XsbWeUVYAXTz
3Q2MomrKosJcAwCWMfCgUtI462e1nz1DKgsb9bXFPU0GM/pIX6VBwSLjECCMKDKrzczwANAbRAJ3
eljI5i8epL+8CeuWQuYemF8lEm8fJJ2TZtBqvGqzMoC0B/TzZyOYfnETfhyKK1YDeQJ7I57LrxW2
N1MADMwgwrlLcm6bSgcy3cpTKGupp1htdTObXf0xxk77C3Tajy9NX/fMurmaL9fX9/2TO0om2bVL
ajktt3ULCYDkNTuLfjG7rdPzd28vXlIuAhGVEUa2yPtFIsOEI01EOjRz0XzWY8BZTpyhBnVjNa9r
r8EZJB0JncnFQddjDNM/nwl+GDKKxn8WezXBGgV4/PtXaSLGJpWt4vqotw59uFC2EI2CXqMA1+ks
XZz7P7/i+h3fvWKgVphAFTbRBIu9m3t6OyCGlWneqc1IFHciKIPFYe0IxZ7IxdH+xfr4w9uoAOnk
4GODQeG6q6Xx7ROqVljzBMRIR+lG1bMDlGslgIZfvI0/PKHrVZhR2cSDT/zKGnp7FQjTA3xLDW5o
mrbEh5HIrKeidZVSVVwUJNWXOoCA8PM7+eNhVmE+oJGFyY/MNPaI37+2YumCZhBIL1Mbp0ehkNxn
KPeFbR6tqL3V8+FZIM0Q5nAL7rb/1dXX3ef3b6SxbrspDrFFxWH5boB03dKNypzpqP/0xicEYiHV
POnddNGnk1FTRgP7mFzVLcBpqVXBfrs6nbcvP78J795f9o+KBpmFpZLz/LoR+v4eJKDcyS1ccjch
O92pOtI0qIVP7t+/CnBRJgJEV3hH373WLA3npYpxF+pTPbtxHVU4ZlLlF7d0PT+8uaPAXzhV8E5a
OltUsi/fTQZxoY5MRGPj2rgV8CEGhv2EVyAmX6XQgnFHIkxaeoGhj8lmhhlbbYyB8JfHn7/WdwN0
/SlslUI1e0r2AIzU7++oroYVwQhQJWjtStesH0jrS80gXk2iCdz9vXMpV8POK7ObJP4PI/r7Y4BB
oSwsJqMjpIlmRMobgLOL9PTcMczRSryfv7avu8Xvb7Gg9cOYQYZH0rB4N99NtIubWCGPDr6IBExY
GeDRAeZvzXE74PbqzvrEtFWvVRpjvq1JEkI3XlCfx0GYSfVRNPYCSLOnP2I8NXKgmJ4Y0Ax4phoq
t4NR5tGqXzKrlE7niB9hjpTe9FTaRo9zpjayn6RKZW+MQFmwGnTsn0sECbJInr6+0n93Bv9BYvOb
N/0HW/qx/A0o3P9of8ueCuaSb9DONUXz69f9KcZUZCDBLAqUrKAFsAj9Kca0KS+x22IJoi6p85E/
7OkKwdXoLH8Pyfw6yf9hT//aVwSmrVHs4OkS5t9pGZpfV/03T6nKZoCficMjSySPq3hXaMiIzJJU
HWMbzrB9Eh/qRjsSffdcVirOSOLni2DNtDLu+sA6o0R5BlHlokqgMqXnCsHouBDlT2almK4EuDXS
ppeQrsWchweBNAxhECSnjRI/tZ36KAUKcMW4DJ1BiNJNhu5piFW3JkEnxWC7tO2h0LEXhgDXVFE/
IeBU1V1yYyeX2G+ayhuFM1ebwPLJkyzP7Mpr2q1undXW6ZIkOjQ+uAXcKDpMkdNva+HnsJxCP+hc
VcHgRU7QhqQ1pyV+LqGNgVmO/rkvC3w3Jzu9wpQTl9dBch7DkIGZHXhrMzSlQrFV0yOGDlvss5vs
Blajl10G4Wt9p8nXqKlIrg5dftcIw8qWQ7bJNvqDFHgz2rZH9FHVDRWUPHVuJcWVS7deIzleIuW6
uMFVeVtnx1K6p/lA5PECqdJdA3JKF3iOWl3UyVZuLNpubitNW/xHq5TLifLF22fTAezPzuivSmkb
9VCRgAAoTlZkhPaUjrJtvaJT3Sly+4/zZ+lRepw/y1//lL/+uf4ePXWv336PntTP3av6+Y//htfk
id7wVnweXsVnnTkJYQWYcGM+Du0mmDf2tk4PKg5vYWMww0qj9QTOnWVV/phhptjIFADV8hPavcX0
yM9WP2ZPQnMHRGTpLdyZ60nepx3Gyq2juOU+WnyYAwRAEG44Bpdp7ir6Zoy8gfZdeUmU8LRcIr7Q
1Cu+l6ls+b2nv1heWs3OpMWy0LPDbM5vhb6JJH8avU+Ta6EDajJHm93lrOar+TO9mVyYriQy24/k
P186jc/nWU+l8LH/mY/bvNklFW2/S9SNDuRpTQbT45L+ZUxwYbz5xOuM8GFgbOg8zOSjI27nU/Qc
ILdqTzn26uJsUnfFeaB51S7qMYq1aGCy61D6HLaXuXFQ91m/Cbd8eRndT9P1pD3qxdnJkAnJIZnG
CQWTvDABpGLMGFlA6Atac7mZpJBMEtPJV7PjsIcVPwOuEucNQlZtOkX9ThvglCK88WoJXqvmImGG
UVZfTJHsSmhj3Crc6sGFFlxUB7wr0wZ/UXewrh51irO24onItS+b7iyKiP9ifLuzettKJwhSLvFX
Ttd4iXyiHzi+Rrfx8cLbeAQSWa+bGugfQumnC1K+CIJnl+gWwl2WDfyEqkWV5LZH2Y9ampK+rR3w
smW30iX55nxHdfZB/LezP+G0XhkB6iHNX4P4wYpU0jJ9IR1GmK9PE/aulu44pKCtiktXSAD61Rx/
FiyAr6pE2TMXaWdH5xmoCyV+xnKDj/asQQXcHQoU4xWMX06wAf1Tfja786uT/MR+liwR9R6RYH2d
16+pJSiPuzl56SbbkeuFHUNU9R6kmspigrlEoZi08q74EqOhY9PrIgHFhbK6NV0Ucvx/68slYgZ+
NN7RxJn2GEA1ej+uYj6msGYj88UepQdwbZm+y6o92Vi57ZtZ5VjhbaQ8CEvnlW4LeZMW94V8L2fE
ap0jcXpSE2rPxEmZEuFVZ2N2rq1eb8vnrO4Umz47yfMtOgBRbQYowxfk6zEfKk55lV/hAePXvDrN
178Ul/1Fe/H1n/m3bx8heoG/M1cBqyI+jESjr7/01m1fyot4cttxz8S4nC8PM+5IYlFpP9O58yzs
W451qsURwZgyP/PYazFytuc1gLtoj/qc8SQ9QE0iMjXuGVM1OC4gFYisnEyGYICAVLo2GwkU2j6s
JA6GBQLVfQvGl9QPZ6T/bc1nAQ7Yat/od7kfjD45PCn142QhFEMPjI+QU1r6/DSCuasFNTSciqsR
MOTePFtOwJU9bIOLraI0JcqgsbclLmwyIB1omh+zESSzV+AIMiscy479ZByS534kQZRoPRxW5dEI
70uWR6IMIfSzYzRNZ4k2y7FCfA4AaHEn9WPRCMDsmKoHic7u5McWYwftgqUu/pyqpw4rbo7WAuox
xSq/ONMZtHH3IPTJrwRm6k7fqCYGAVLfsrF6DfXMrRKmWOoqROFCSkHRqIK9T59Z2D8lGT2JSZpI
VSJ6UYdY1sunHHp20BuuLIicWq7kkr58OBAcq60YZrcXyr4tDF/KqvPV9KnPlqdJmZeXjT+Or2N4
sFqMDePWMHAVx3K0SeyTpPW5DxMxdmhve2KOr2K9EL6EOX6CmkfMoERyR4t9177MpxsFBSP8HT9V
hS8Xtcfugy4CrFBnHBZA/ttemh4RlB7TRDlgr7s0s+k+z4wvaoEoUFxGxX9gl/rfDYtEmUuGBkzl
z+LQbQlOnz/bj/6fa//Gv773vf/72wMeoZem+O0HctJffss/t6qICGTNtGVaJTRlOIb/vlXVP5iY
g9bDE8+UIa+b2D+2qtoHQdEQyzhfxTFnLev8sVVVP9DTpKRND8ukIoIP6Q8Y/unbFhSO/r9s4n/r
QX2/Vf3hXrytfDRdrzVY9hU3zAMi3nR9F+I5IB65WnZxFwsnHodoW+rDBWmTV4kY7hkDZBDwsOsC
vb+GE77pUaA2OqAbkqyp6/V2e0wJjAQfPgXuAMPbySkr4ngM1e0wGQ9ag5w5zpISBSneF6uZxSWB
CrGfxMtrpoefhARKccZBeJAy2HTFNLvwx67xztLuR9121XdkHptDKfYVsFzX7hhT81h4o20TnEY6
J9PUUDb1daPSeosmBeVYH0/bGakZAEWSfRQoPuVk+nivL9rcEhvSKB7SJKpOgrRZV7eoNC1xc1sK
7Slq4mORG9dyhCJLlxtXg5Xj8slHkvrITovvOzu+QnJ8oNJyQdDGFgnc4udp22NZstDH6troWURb
uLoKzKAx7a2Qe9UHTHWBmPYVaRZenxDdLA6rQ94vh3mRcVkJqhX5AEZ6lOWXNsqe2sA4htFEjrKF
nUkTUooUhxTnqRtbN2mtParjHo3dHB6KislPGVgZ25SQlBDWVWHfpEG2L230+2q4EKlYTi9NW7/S
vmzhWIVrAWzedwo6enK8gbA8VcG0D1JkeaqHwiahkElH0Yb/Y14Wcfbazw3VvwpsllHkaLnMpro0
FhqAfcbClySgGjQ4GTlm4K7dq7M8O1kjiWPRsBnlwN4QRchy1eOA9QN52pWtYt6MyrNZEKzXR218
NsfRTRSqS+lYRQ61qyPvaOI97ssleYjj5S6PoHTGIXcZmqkPPrE8AWwqD10zjqdlFW4O0iidLUX7
qW0je5tXPHFm9hmgfr1B8gM3TA18oQ/mmaUvCbD5qThvlflg4hTaSsN0hx8GeXtKIdJVKzbNKgZr
ZMeVmu1sM79Mk/aWcoBPhgU7OSgmzStSsw1+Dhfuwba2eYEtBNy+iPyhip0orPYlh45mfkSWDSe8
Zp8H5x/xc1co24YGwZBX53WouoX8aWA5tZPJ15vcl4i6gj7iEODj1YnO4ECaZWVbsznJEYi81fKG
DOeY9pazJkwZGlQE/QI+kB9YMAMkSbk04QfB+g192WyIvRq2zd1/YuVirX98/iMA5L9I4odFne5f
K5WPT33Tv61DKOvnf5vcmbY/2DolBdkmK82w1nn62+T+9SMkeJr0l75O4dQ1f5/cJfnDKgqg3stX
rMEuikqJ7vfpff2g/lXiYQlojgisqGC8m9B/OsF/X+VFdYASgB9CR2qx8vzeC6bgnOGUr8vgxPsu
cKRzzmjbZ3p684585J2WqpxA9HRxGyvkbP5CluctudaD15nQHrscM4A0mfeK5QZRPO3jsk9dOTDZ
yQ6fpUV9/k98dt4+Ov/rv9uug8X9Xz9j/zsjVeZ7GCOf/+0ZU5UP5MGwhVCw9a5dWB6W358x+8PK
NaVhsUqCNFQRfz5jQv3AjgLqqor2CWXB2w2E/QHEJnsLGYwnciU+9DeeLx7wtyVvldaTvPZmbERW
aNTet2fqvo5rxMVAHpJooGSKa8wxh0TyS4A7xS/q6/Qk31+ObjeDgnIzLmd6Nms34U0nsdZzAOUz
kR5dU4qPi93FzzJ+/xo0QF9eWJLou81oFfT1y1wdnznZYmLOQhV3cIL+G4pRRrcKj2NyOQWEYQFq
b3vbs9FEX4kexZMXkb+HelSz8/NWdOTS5UU17odeLgo3tvGmOROFv49pEKKWE8jEyVQw1GZ2w0Ap
sYypSX6vRw0rldIk2lVqNOXJHmnltBokBAdhmMlptssgCkqcLj42QRXuR46pGJcWKye+WyRk0gVx
VemO3BSqDScsUB9tTTJrd57N6L5lzqDmpWRgzqYix1GokzzG6Vvq4KLTmZBMfJvVcAybrHxopyA/
L8cquQ4xHSdEqc2CtDoE6D3LQE0EsDzgTXCkvq5Pw0Ad3Fe6WRleEjOtDdjWBJ6Fpa1fEhC1FiHZ
bXzE4Yece2gyFYxfpo406peivpdRnsY7qc2hLC20XK7MtCtyr5hV4husSqo/0ZAKHmJ7ykoPQz1M
S72Q25HEvIWNDnak8ZG85HYViCjWgzoPk0b2b5c/5/kcj5tSzGzKelBIFPuI3BrcKbSVKxjlubYT
nd7q1CqU/ioZNUPilNqTI6/1scUMZ4pBxsVp9JC6xsY656mtMEg2s02mthqtJEEWf+ScFSIVPOvG
Y4QpXkVrr4onKW8hja7Ex9A30jkiZxVVxGkeu+E5aUbwl70N/R4zag9qPhftUDtCttQ7Ieu4ntJl
Qrxd10u0BQkxy245jvNdV8GA5PULLF6GMIbLIYjwyLZDTl0uiErdQ8pvbgqwNNNWo9HwElew5H2B
TJuzKo8M1GIAJa7aEJyDvj5RnDmb5dsixMfhycC7ORtXA0UVRW5aTpnZ0H8U47ohIr1PXUMM445I
19QcH9lSTmReTIbWYqVt5A4wNywtsJ4znd4A3WG+JyxNZHsDambk8phIz1aCEtxTJaklcAhlNmnJ
HYA2Lh0AP0mtNcl+YncOoC+S6huNtBFwOM3E1l6B75ahDUcDhAtAtU6qtsbfWqON3aCu0y51Kl1t
UhJ9NeigxAG2qiNXq5GmV9I2d+AqjK+EUFYcfa2M0cyPcatr00jtNo4oRqNEEgA6pbnC/yjPtuSa
edYpG9Ue+9u2azSEQTHp1j4rNEQmHaUwRpjJOuZTIUGbWvT6C36THtdwoPSGAy6/nP3GjLunio0A
GCk5xHMMTC97HOcOZqHaV0HjBXFskq25hNrLqOl5d5FUEKs2U9W05XYhZ0E/s6WFihRliNFXp6Ip
NnpcdwBt1ppYT4qUdtHNLXq9Eqgih5Um6tGjtwvFRGFkxuNiSA0ohaRRqc+b871JbvPtmg91HWJ4
QVmPkuyk20Bu/aWG5ejpqWbm3xpx/25P/YPG0s+W6t3LU/Plt327dqd+W/938dkD/ZD98W/td1vF
9Xt9W8ZN7QM7RCSurJQaAus1hebbMm4CCaEjzQcNdUUjW2+2irr6YZV9w95e0xEVFC3/3Cnq2geE
bUgUkUXQamJ793cW8rXP/s86AJq1VWOOQonCH6m7YE6+X1kNEY7BkOfSXtL7fBN0Ffw8c3iU0oLy
VZCV216f78ayv3tz834vSPxW9PkJw0bX/s9/fEXAf3dd9L8oAFb5ChwUennfX9deIcklGaVnQ9o2
p0pusV0UY1A+sDvOn7Iikq5LpSr9wQw6TEZignCFmkABhWOkflSUAylslXKe9IYeUpvDbR5HBdDw
Bjf2R00xw8gzNat60fp+ZUdVU3JB4O/wGhmjfDsvUf0qJf1WZMtEsIZCGTVR0v7CqJTwc9Hkd41Q
qrVOb+ExXmJV+jhLRXzK7HhbFH3BKUuDrTWoY0enSa4hEkSkAlN3i5Nvd+rfI+4fPIo/2RoXX/Dj
UJb8ZyOYz//9+PXBtOjzUyRD+qRbtvJnbU2hfkYBbc00Ym/MeEPw8fvxa90a83yzm15TpRFO8e1+
P3zxIYGQa/1G65jj1PR3RtRXJ8M/H226wsbX4x/SUx5xEAvvNquqDQYGfUDiBAQwP8eQm09iKify
5Bfq/TISiZYN2j6geH03mFm3C/paugvq6lCTz7FFr0DdGg4In5OAq+LkPlqOGKb4fmrYwsUo3H0E
XxYtVLtwk2n4nMvN4wLLzhuk+SpgTQCHlmf+1NsQh8n02WfGAhK7LWBWhIBvGiV+rCfrUzVS9yhK
7Rzw7Z1sRNqm6OZoG9TNuWLl0krYuKsMpT+iaH8J2HbWJcAtEOmenI35Qz0Pg9/Ws3mmqmW31VTS
gJRcMf1EagmOV6bus5Dka36U/GJIAXeUYwNJhSpWAd0B6dqsXoaLFW9yhVZywVLnUgxktzuuOclS
iS177M67hoAKKLGFD+pv2XRjA2661L4A/6ILgdbESfV8C/d2uE2y6loLyapJpQcxBCp3OtZfJdgp
1hRHt0HaiB3bnp1dUsKRUrt2q7xazhbAZt8E+X9r1N6WOb9+Gi3w/xdAsH0pj0/5S/v+W/0XLKqo
DMV/PaidlyyM+/ztoF6/4NuoNj7QbCT1ltIE0FDG4O/rJMskgn/KJhTS8aVgUP5zTOsKJRVOZ7BI
SDbhbPjPZVLYH3DArUP997Pw31olV+3UmyFNxBeDeS3KsFAZ8EXeDWlkPlNW56gRU32WaZcVtHf6
hz4T58HQdBt1+ZUJYb0NP14RRSJ5GOisCPz6fn1E10EuGrUijj2cJ5T0KY5mQL7JbRv0N6rdX1lV
T/N11B7sXv8sa811Ar18zsEUNpK2aXr9JdJ1erUw7+v2Y6nNmd8OBlvU1jq+eQ//Yi3n7Xn3w67u
eATclCLQ0KCJXW/fm+N5T/i1QQyC6jThuLiM98lpjTo9wm5FVsV7WmwM6DK7zurU20aky1UK4LiJ
mnGbLMvdXBbYZAAnO4MGOVQMTUsL3obWpartEWvsJz0u0EprtHs5TmuPVm9fNQA6NGZUpBKRerZY
l2EMu6NOoSqi33KaztT8AbjxXQFJ1tPNnKiUIN6xeiSDH4Tz86R2x2kQJkhRaCYgujGAK+D1VPIY
Q4pf1ziYhduT4rNd7BZYqzqFB87Tpif3RuM2ZvnI9qD3CASjy9ByzvIKowWHrifKVd0NEmBT6Kq2
WlCaLSpt1y8UJSAgCjeDyYr39miCw94EZCsNwFZm7YV5K31poZ5voEtOXqcuk6P3EjHTMPg5fNy0
VpNtorx4iDph76HWETdQ3egtdY9Q6YiMzVKMs3GyTXo53Zr1shxY9ux9Mgb3yhTiPZ7AKIFmFZyk
wsajJixte6DqG7msW58265k91HfQh+XrZeCgki8DRl1pkC7SMVOfIXUm22DWtrx/9q4uy/6S0PbI
5RSiX8S52Ofw8rFn5+yUgvjAKb+H7GRDC4pjZDRpHqXbhAykYR7pF3W1rO91O7BiR7IDgSmQykCc
LZCE1QIPddDi+o4Sv0vohsao4V3wWw4jUNxBUITjk9p7e1GfCruh/oFb0p0Le2LFK3JfybSTTh8H
yuyC9bkFPxNHTXnUpQrFVFrWfkmmO3/TO+i+fXWRUXUgNSx4TYwo/EJ2xVM7dxlQm4xUOLI8ul1l
5ACkAQxAu6WRJBk8oYmllGSRNYBfFUEPYYjCDbuQz/DL4ifVku7HKNMutTZODxwC261aSdp5BFPV
XMrsY2208k06N5MbySadrFAPWq/SQnGBYlMC/2ovqaMnEN0LsyrOqBkdbTmoWLsDc5coRGEUVoi+
PTfTvRRX5I3O5HCKhuSzpjIuo0TRbrvYTLg5Ogf5BhpyVZfJMWCfv0kzW382SXnwpXrWochMzUZM
0anUs843Ieo6SW7bO+a+8K6Wp+tSXoCPa4C+mm7eZWWwiylDgHZqRq/B2u0FsMP9MIx2TbPCq+sx
uM4EYi+9r/QtnejyKMn2AvTCHD/1C+l+2axwyGiiHLrzAPdVjTnWm/ZVW7Q97Ki5cXJ9Hi+EPYue
GGJSI1Uz2HY9hXd8Ev1zNumXhtIUbpU1PsbPkm7VfBGP5p2YtS9Ca8UBlShdotLqfT2VFxCuSddd
DTmEcE2qNhoMja1ssL0aR7OmSKGord/GIvYIca2/DJNku2EjjE9AXO/X3OndHBEmRVSi7bR6FRsu
p6fyXhT906Lm1VFB7rIzG+Mh0dTkrg6N9qrV+uBIdyu8YAqK3XJoFR/qLvl3eBUvC5jkblPO6gkw
o/XIGSMh+bDpr1bL+qGKi+ykJungmmVEccgAx6zG5L8PMYoMNaieIGi0W4B83WsQ1YoDwj+81AUV
LhGDihrVrvxYQ40DJs697LvrbpaVbUQH9zyn7+X0knxJaepWUsXDpMv3etrnhgvaMLxIwYfsUtGo
hqsmg3LdavJ0pmeqstfB03oZE+SLMhXmOUbPYFcpAch3lIuNCRs1JwONbBZln5s1T+LQI+MipGf2
TJinO82sGNcUC1E/tLW2k7Vi3tY0UVVA++lKDpvr6rKqdTliFaiBCNRV/8lkGxhvsqAXC5m5Ed2I
Iujk23IuJ+5sU7yKqs93S6dq8M0CMyEIRdl2cPmsIM6+sDNVvbi2ynNRjeVuotxETI4ZmMg+wpIM
yjjwBlrIELAyJfZzYIJnoU53vIAt4QUl8QSWllRXQZOllyLL5l04CWkfkriiAWpSPy9xXNOrs/rg
tjVRhdCHHhTwB9V4DGAjnXVLW1yhsld8Hus9Fmmit9OW2hOVwnkjyeXi9UTnQVjWONjm+Ae8nFgA
v4t0+4RjqV7vWIbIefSKytadPNINKEglBUZKehdpZQevdSmGUxMYo71RCpSCjJoN+JYFuWAywh0W
RFIQSNFT9VSXzD70QfQ64lq7L5vW9qFei6duMJFh9WKsqL0tPYqsKK2OVQ/HcsyS3DNLJc+gLA/5
JQHu4lmaW5l4xXHZTWK4UesiOItmEzSurgm/gnfjE9b9EuVhdmwnaP9ow5VNm+H/M9vUT7S0O7XU
hjetnj80zUokNmgishqU0W6OCxhvWVZ50HiTi0yWQw9On8E0QccfELAtI9aEb5+i2EE+ZSGc0qp6
fQ+l6ZOOMDbT0e/1GVrTvL4k+T0+4lbt9kT1HSxWoAt2BqDpJj3nPD+wSPZJknoEyY83lZlXG6mL
x9SzMMgfAzu97nJB0bJRgwMsLe1BY9/hVktRXOpWLXZzr+/yIYXEknQj2PpOkqNdOZrWoc40ZZ8K
JXjtzWl0SPUpz8G6NTtFVM2uVJPXGLLBPoYjeF5T3L+PWx5SpmwIZpHX9vTszuSkGqbrmBIfaMZQ
JjMSe+8Ol35PB0aLMjcjEwUiJtHnS2tMF6KWakc1XtWMOoYTlYu9yfLpNOttQc9EaU2vk8OLJoIt
ZGWq7bXGMGyknEBpkUJJTSpdsCQZ+nFs9NrLeqn6uMRTQLhDWe5aMQbn0RQ0h3CYkodQioFpVnBd
Upa/82Yg8Nmp7X7aWHWTnBWTVD2LLA7ORzzlL9IUBNRu87D01bwcL8ZwNrYanZNrYYxX3diDXC/C
m7FViv2gWiP8TlndkrQ8uGWQh44+6rJH97LbWUw/fh+uGv6kTM5LRdIuAbwYrtVp4kC9rT0ryAXY
Lrp5igPFdknhcxNhpS+6qIONLqXyzowIbMEdvumJ9CJoK0Nq2cwMQGUuvV4bZ3ccaqKhk1g5KlP2
kA56fIhEcA3/0bwdc9R8TC/FmYAWVpRjeUbvyDH0XLuvhqG7Codll0VctpSbLw0C1HJpFCcYABKm
csr2PUquTIn8vrga+qve6qmcA1ayjqykyf3Qs3jClimZHev6vEMenMjoyQqCeF8Cra0u4B+p93Ec
2g8WscDsFGbbXcLRmjyIQcYpUovxNGozED7CuAA4GRjSnXLsAVjHCcHidtLSvEg+msSQuqTwwVa0
MJKpWtYcgZWzIZSyhLm7PAVKfitaqUX8XcjOhAhhq/X6mQql4iatjIs6azM0Lo1PLmh20LT544pH
cDrcFyT99MOmbJCZ2/Kw0SvzhpkudnMztn2d2DDwNMlr1fSLxynvS9obT3nQ3c5ldbVwFrvIUutz
ZWhPVAWi23KV+SghkVdWfguiSzrL4+gj7B2iufnJvNhWUuJWke/ZUsZuMufhG+kbbdJ6GJHkB7Wr
K0QVZRlJFnGAPDAHt+qViYqsqJ6qyyVfboCMWpsw6hDmtxPCv5CAgFiceCdhPc3NRZXJ1XWlrulO
OSuo6CsEtGXwRTLi2KnaaXEHtpv4O7nsHEEVBYPk1ixgToK9G97Tiogs2uoWPlB0SI1A2uoGxC6F
XNewHvZy2+YXmZ7lqDdRgSw9GQPaSq4fBks9yXGGwoYQkw19qAzpaod0yxw3STVamwxs0fU4VV80
msdOMMMWTUCMdTL9/0m3O3c0tDNARvKRGjMCq3zRfDM0QSlL7W5q4umS2JmzZMy6TZhYy3lRCepV
hdREByxjXjECbtLaRndTklrD2VSu4Mh7FqhoRNaSOFSNlp+iGKWq0sE9RQjUnbWT2VuoFGlKditt
qYiXA/nT1hcSnx6WrHiW62X0kFYRa0LHAlKlKg/PYbrufU3CodUuRKqZWSoP6qQ3u6JqrH4/9/+P
vTNpbhtZ1/R/6T1uYMwEFr0hCZIaLFuSJVveIGyXjSExA4np1/cD3zr3WDRb7Lq7G9GbEyeqyk4C
yOHL93uHyt1Wpa13OEwTb9DjKrUpvVgfdYNfpzaOMy7tWDeaGlktfkk1U48r5hIRm6BML0QwwnaM
ARgewT0UaBvwDA2E+dJ0sDan6WoofB8XmXR6GccheD8ldvDdUMuyowk9bisqJIJzcuKroGfuJ1UV
B6C5hw5fbDjDzn2rgm9laz7mfRKTcs5qSBeukT0xS2mS9Ufbc6zPU4l/KP7Id1MhnvqArFCc4L/g
5TTfmetOJzHQJYqG5JggkDosCteHtA37aN5Q6le3QWFd+TN2pJmNUVaAl2inl+JRxVCZu9IzD26s
3ucsPgywgmVTtZ66GovViyjllzU6uOY3vYj5OZ/jmYTs6j2XdfuhlbCKRF6uQbvzA2FQhHZnsnup
bFLeCFMUBx2p5GDSMN5gcMVVc0Jq0gdWvGkX7kv8vmFvgvdtK3wiN3XdZjssgQsWHg8Qwni7Jj6r
2DOBQpFk6hBMlMDmRE4AuScd9/CtjB4C+n7vcGHjyApiJAm2eKpI83bjno8eieU2Xbi5LiZZ4j77
4gLj8NGpEuOZmlvfDo6Yr3DZi77Lifu68HN9jWfHbsGj6FOr9LVUuKLWJIVsZQCpt+J+jhR8rK/X
LCZ4305tPnXpUB+i3DTekXxlX/WD1e1lW618uSL5sThz/X1xSDFvs+Zve5n/DyF+nOsf//t/fcep
rW/nhx9xWr12hAT5ewNCrDoYM786cMcf7fIjrrjsfH2FKPLn/+4TQHnB8wXTIQtF2Ep7+RemaMHB
XZtrwIMEigL+82f+1Sfw/sNGnWujjEVyKH8Rd//dJwD9w8ALm4fVn5KO3T+g0NDseg2bIdF0vFXC
DbSJYpPuxGvYbNJQNbkGZb8QL+gp0+odHBW5/84yFzZ5UKPuZa3x1GbxYknSOiHjgmAQcr82BIQi
J83oOy47F63u1xhZ71OXwMIhkWgpvW1VtG0WTgvxLZjYcdEhUrKHnOPZeeNf1SLHPdUeAITQdRS4
6U0CwOXOM6cy2gXdbP6EajLm/FGcAUI94NaMwtPInw2qSIoNsraXLa7d0oUogHGrtHt21ZS+zDPs
9fRTGycKUZUOrI2V+0RfjgnsDGxvSdaplqm4IpVDj2HkEa4JfGVbRysd8G1sysC89md/bN+RC+rD
VrW79sYfRodseD8XYSx1e0OcWvBoFoH1Lp3xhKYzyF/rlP5wN+oou0tnHNG3OhtAFGjnF8hSNca/
vTLtkF+vPkdx3N7kRUUafCNou29TNeLrZS7YbmEiBk0GPUUGj9gY+59dwjZyk7u8912jjMBE+pAG
6c4Z89YPm6HDCW1xOzO6xcglHcjJMqPQakzKyUi0CehiHaRfRteUqH16ibE2WaAYmPejhwfSkMfv
jKwTX4y2oPGvZTl8r5QpvxtuvcxbglIo/jzIMyAsqTzGUeYHG8cvgASGPEqeJEkt6LwI7ZG7wVQ4
CpOrftfZHZI82x+mnCDbiFmGt/E44D5s2bdC1dEXu9XRvEmJWHq2WwMBWbZyj5CGt8cCt+J2y8uH
4LuoUouNVbjpE8Y/HHqsi/opk0X8raSZmm90VEl/0xTF8qnwW46AApdMI5Sz+2to02T/VqUaNpZp
eh+WIUXkUtVS2OClOREKdKTs6EYIbSNbJMFIhn4k6OziaBpv6jYFEqizDOXNisI9Dou7mkFKjUhu
JqYnp17PrrAdBQ/KivFOikV9SycTcFcIzIuLIbZuF8BLe6M9ET32QRtDDS476Eagv8AWeWsRsGUb
ekQz3Is8YYVlxbu+NNj/e4mHe7XU45cuRse+XcgSXLZuWeArgwVq8mgENm5HOp3972k2GJ98+gpU
8Tqb7u0qsj7oyXQpCDJ7SDifWXR7GNPzocQKp94VEmxl5wSRALaIMme5nmKsALyGGIuNQqD80bcj
en6tO8/TDq8JCVO8SADVjVlWGUIQiiE4O0a8ss2mCY0Zdd1fJhR74iAhnHxQKig/pVNufw+iov0B
Ft5YIfQZXtysQNrG8XNB7M5nvF3VgzMmznyAOlQiT5qSejxUg/LNjW1F/kM0YNeAu6nVIU3xJsQn
kzWLAhmf35IdV5o9QjSiPO9H/NudzRgv5lb2OFQ4uv4EV2j5Dj8HAajG6BXrH8us5aaqSwPXStjI
ONdyY+9N173uMXWyd35Tun+NtXJf8NqtkxBXUkszn4kn42huSVsmAsgloLWfn9rM4sqd+SpZdtAt
Znfvzxo4tDOs8ls+FxbVJNegTYLF6BBOrubqjues34V1C9n9xosC67klNo+KuFuL+IiL0nPhCLqU
IlKxt0OXIG5lBUZKdbperrNFjd85JwzsSQGoEA6YpFoawVK1WxYBRCFbZHmCpMeaPnUVNzG0VylS
pZ7CFfHbiPXsLY5uIK/B5EAfM6YM/l62mH1xV8Rt+R3qR2Yjbhj1/RQ0YIeKq/2DLRsUAZNySLZe
MN7YwTXmNFj6hcwx6GiLt0u7oFXXkrcxbWVNzu02SbHC3ZTmAsbmEx06bwNAJPb0WBjHTk5kGRLW
i39uguHqMxqUXB4S7IfcY+nE/qORqzbYFKLOvb1BJM4dE6sItqLtgcSaNBKIt7oubdFYxtZPMBo7
R5dbeNnjUi95fo3jpmE8AZfznyccWMFWGk1vhdKWvX8TB16MGrm2yGPVHNpfglFCR7NGIMyNkhJz
dQNZ9Z0p1PJQVXzTHYbMGlWzFNM3XZb5J4GfrD5WVSRvItfKe65rnf7eJ+n4fjB60dx4JbnIG4r4
hNvAELZGguQ1ReugdpFOkgtODOu5/Vu3kHMdTrUPxwD/HyywTr0bCTmEtO+n3Hf7DBGrESdXnNty
R/pIHNpZ6e2Am8qbOQOC/VUL/aOa8f+tp/w/jUe9vsQ3qsIf+ddWv+JgrX/gP8tAQug5TOB3wK93
HAxS6aX+JwXLhkq1GoXjaSjJrHAdvuTfZaAn+FfkNGF1AxHrVWuZrjOUZ8h+LC1YY7Dr/0kZCHXl
9XSBkCKglPoQoqRFizk4cQ2A7Ao7GL8gzgGTm9XMakU/zNFf7lsvHX7YOG59KQog5T0tzuQBYkP2
s6lNbnGDN8tpQ5WkkM0TwzRt4taZvxJ8JghmTMjBiLwOY/9Gku0MDDykLP3Exh0p6H3ncdEmut9k
sdyPQgOoLFal223fD8McJkYwpsS0oXLZsH81X2ik6YkdO0b5UywTRNLAQZcVNrVdcMwa+Ptu3Aav
E87ZwW/upigrESSaaCEXgoM+QsIdXzA/cD4n46A+pmtn5D7t+K829VCD1FqmxphRZGWK8CtFGM6P
8ZAlD7p+D9fYs3fW0ogX063WX2DT2zJai3SFQXuSOBJN6bZ1cpV025nC/pA3vJBDFjniHuNm3A6C
Qqj8UGCjnNFVdREZk8Tg3C5QeOoj2UpVF2IDUnz2eiop0MJCfoNnXD/mOhY0lFvdE/EIkeR7IBbj
XnKsgFdYff6pInCw27hdRKoB4vDuEXum4KeILe/Oa4cuBklcM+Lx8SLfg2YtlXjkFmayq9qM3pNa
5ro6aleCmw7RDPccH19KJ0RE40SW8Gy+KzgCDY5UrKPfe2ROfxro5vrbXjd4BZg5XRAMS5r8xi6S
6ivwjn3dFwP4VWo3ptioLnF+ZonM4peKfHL0ZTSLP9SuCoarev3V22VIZISAqfPXPMi8cDZuW6SE
O4tUfZqjfoxCpRoydUpnMmSI/4QHf2YA6YirDP60FqWaEZhkNWzivrKfS/Km1bYlWRQ1+OK37qaj
JDPwZKn7DMQpDsZdFuSgspEpR3uTw+V+UtwmMCgcCno8LQWx2EwIthKAq3Z4H1uJ82VRczCFo2E5
92mTC3/bTlZ5x0kePY70az5rbZvmVhPJl22sGiryRlnSrI/DVDCfFpA/2mga1G5vOt10R7vMW8ND
yTz0VZbjApAvrBAn75zk6NtVAQca1XTBB1E5HRTfMmxSzUSuwDnL6AXvLSqONkeK9esud6WFaj0A
Miv7aJsz1l9B3xpEcNbVy1refl7zdz+nyygOw+gahCHFnfW1LTtShVCIWR/MxQbt6DmkchT1keYc
FR5og4Eku92sd4nPqS8Q5yRtQMYgqSZtv418D+J5UgPc7Etj9G67YBagvQAdT2YMArqL7AENOonG
zY1hVWqV3I2Bt22Wpn8YZcG1TCj48pSZNprvtO3JPDOSmmgCI1MP1lh56a6rpnJtFTveX/jalx+I
Bh9AglPfgtjcFNaWxNihDhd4EYTRDX7vQ7Gm6gNUMmdsKuo88Rlmah79OFu+GPZqQRXH3uBtNfx2
d++qPq8wwxBKHCZJXdoFzfwTlIitrJdFf9/TCqEZ5CCcJDHcyI+K+FSQNO9+aL3+HsCzI1IHVXWL
ssnG/jeqrPajXZbYXkwm7Du2kml6hg5f6W3euajR0Ywwv6zBoqYH+V2+kUFg3nhI99h9uGfABLGT
/l3cRojuG0ik3J9gstyPWeU8xBOqwCucofSHvqVFth1T2+TSWa3NvGygylv8RQYbHE3Tn0SPyBtc
ONGPuolvFocFd7lpy8jJkfMh63BsKFJrR65d+eKhs/iYcPD8FJUnBIGU0ubRmq4Aqp66/LHri3Vu
2HQPr4Y6Y2MqymqGqVqloqCZbuC/YNUYfGGZUfuPUaWbu8RQSRqiAZV2mLj0LrBjMajo7bJtvvuT
p4zr1mCiYOzduN9cc8p/TKPwh0MHFM0MqZLseZyJXNkDyrK3dLCvqO2QY2BSUa3GEfDgsQioFdq3
LaZY8qYn15drZDz46cEtyyoNm9Fvf9Df6sR2iKrqp93mnA8BV1VzI5A7zhszg1W4L5JJ4nDsi7yj
3Ts3ZTg0ZnWNydUMEKhm/tpmdWjajAstuE0iVK+5Ns7sP77XcRDw+oubeY2m3SHZcTB3EnlmYQA1
IwuheUJ2lhaNGRrkZAyhwjOeLT9NO7LtnNL+6Uem/aQiq3xShu64pFtB+52dklMvooez7kmmupsj
VxAUJnJWzexr3A/iRZr7vCHonfgxAwJiPI1MnUrKZYS5jO53U/D2MGIYoto4NNCPv3OTY+fvFJtG
FrfeuJ36EndievXVvhswM0W4rLhQDEpbDTcWzC235FUJcW1AyAIUjoPyJU5qVe5sfOtIE0uVNMPO
lzQsS3vGtCYd0uUQOZ6RhvCu1yZ9NPbORpC+c+eTke7uiQyY3kV+lmkko6n/kpc0vvitRvxjCtrA
3zV2i+iqdb1nbLPyeJ8brPSd4pJsbfHBcm9LZ7CdXZJm0FIW4JEe+x7dvYdNMzl7vBI7BMNO7IwP
KxL9kUDDlCNxanLoUDkvYFePgkO6nEr7tnboar/vZiO76zF8ynfKSewf9TRrAxJpPn6cCSfqtmUy
Oj91R9GxySZ3/qtMB4c9hq4jtNIY9UTv1xO4VtyigUXMEolw0SSQ71RUaIuOAmhR7bhroDF7p4Za
mvcf8PSOXyglF5IwRCHx0GibdtPYoPxHh1YMca4iaV9ADklT8pBdfwpS2VynM9i72dmLvcG13a8P
heY3Xuu2bG9FjeP1PrG12R0zg1TwTWqlAT4skQWBtvEtECKrTP17iC36to2jsdlAwvfrfQJ7rCUJ
mV+2bWqr+uAQkTkgeIbgvo2G3GLfnwd0ccXoU4RRPmYeoUeJ72wGU+iGfa8iSTDNZ4zQp5iqYtc7
GTeghCSQ73kctJzXHU9COkNJ+8mAp/YsiX+xAQ4IVcDLw+NyuJCz8Zn+phHzF5r8r19KdEM2V+V2
S2EwLO/p+6z9MNwv1H6qaGJcQeFOkAZNcf9gaeTv+OvonKu2i5FUV7TpB42DxRNlaJ3sHGIl8EtJ
Jxz83cVr421aYR649Quz+ZG2aXDjqzz9i5BSvqSgL7xcD7RV9CGdmP1HiAfgcBAFc5up7nHLrihZ
PvSWvWZht33/0U4D/wMyOFfdOnB2lg2UAZsIxnYZOYWcnuqgwVIeRy0SNIgTLOfR3Hi1A36jZ4ez
0xe9f51Fc6Y3THbnYyFr/T0C0Eo2xmKSSdAUzXSP1gkkx7E6Is8Gmmu44bhdat/pAltNDHkGdIOA
Q37S0iYeOv4RRiCi2o+1drwroQIqUSg3BFGXlWyfkHHSt5Mx+C7GTyPfHIf97Ik2DTS8dFFLRMZa
gRb0OhWGLSj63Hk41EAp0z5LwSL2IrfgY2yGbhF5iCQrf2j8YaBdGXf2tY3V3fB+cZ2U9lvUFP0G
/Xl+22WuheFMO6Q/vZIq/jAMg/weBTKuNkUrGyxS/DWkbDD9BUDIn5HABamDWUBr58vR4qx2OQss
Ni4/GtidQbr8Bx9yzONMnlccDmNWfsR7M+63pZL+vU4K2tZQzjZ5VbO/KMyLdibZovdNuZApnzl+
hakKCaBf+iAA+POXovvR+zY0FVUPwTVcLBOiUYuKZANNhjjnnJ05O9oo+O/LuDK9vVWM01OJuSDB
zqR+E19BDUvGfAMpbxEDvjKciLUgv6xERK9h4JRbWMp2tifaEvoD6r8JqgnEipww1rWRDa0x3rn0
GOzdMI11EK7Ggcu+5oUQpZD1cMTM0Vlr+qADIcRTMyuuLFV3ZCwmQ7rv54A8+7blSxytoCe4suK6
QYY1LpUw5AMBYOXYaVpsGsQxxrFQQ0EwjEBvhg2XTr+6rfSa0E2J+bwaS5WAJMGG/qyxNCf6hm3w
aJFuWN9kaR8JYq7Xg8gaDLXXQUpbubAUWxrUjqa6lh2KGCJpdGpsSWC3vnYyY5iBqfTckLqrd8nc
B2I3mzq4amQ9JzuafVAHR+3zG8ZsyIhEN8FoRQL1A9ZsVdVEV8Arw75n5iKBF6q906S/+V/zVrrt
cXZL3K16N4H3qAf0QCAxaEUPBAJ6t1Jrgv/K2hfsjLXRGrtEFs4Iac+wXwjNqt/nxuDFBy41ac1d
dvInaF/pXK0HAb73GQ4a91MTN/ZxgOe5+qpNVOopq8fHXchBU+eLhKlJn6R5aCwxuMh5FdBojPPg
A6CbZWwFZ++4LfpYjUeTG3VNYo0ob0qZ693Sx/0NWReAPPgAeuz/BRYqa4pNgcyzLz6ucz4iv7VV
HBiAEmCKbOD9VT24HRTljrvIgfwtwNUObkx/1F2JTDifkuaJgjf5PI1u91cwGbj3RZiKjlAhdeQc
ag+uxrveypJkG8H1esQKfxhXEoBIoDcM8ceiFhhyFq1Tf4U6YzwZsysePWCQu6U1+HuGdmJiBYYg
5FfQVsWvqRS63Hp9HX3DP6Qq92Y+UB3K3FQ0oGszwbXUQRVLZZT1DzBCUDvpmFyrjWyM/gXmn3Eb
DLXzFVoEOt0KTYax1Wpwbu3erT4XKXuKgAHbbkTsKsHvRpgJY8mNG/5JDt+LBFX1Q3XxAiluSECx
jTI2Q9OrquTayqr8EBvZgPUe9OYfqT3bBZEzBd2O0tUYjZAENeNM12cYNHmZOVfvq07Jn7EgjmND
5iwONGOXwm3651jb/zQUTdIB/b+jaHv4pCfmm+sf+BtFs5Aror6HZ0BTdRVp/BeKZq5p52TjIOT7
W5D4LxRNmv+BGQaQLt3SFURbbSj+bqZ6AagcYJfvoxhwaLf+oyB0+rW/Q66m+StsQOBvILFLAM97
3Up1nCxNgpKcNSB73UIO9MfrXsTJE539S9a3J/AuY4H8YaxhuVz1ufOfmApnXpyrvk9TnFR895vW
RYd6oYABQ36a7LeeUQKoLBDAV2RBXbA3Pzs4CQNIRxHFOM6JLsSE/JCVYCFh4xrpTWmoGuOYxsHN
FiP7llsghnlRcS3WkOTf5sIZmceqVD15xzw3t0OCdWiai1OVh9MNRmNUThLWDiAJhN00nNvZOGQV
LFdOQJqbYnLx0OEEO8wFTkyxkvYV+jOx1QUJs5d+0B8amfVD4Axh4b8M4L6qf36XnaDYMDnCyBbM
ymi4zeHYXJMq3h+Zkss+omj9WQSo5De+qbsdW4zaY84a3FNFXspR+pX18xvkv84JabEKcN5g+pFk
8PqnEM/UFvQu07Dn0vIuK0sRbFOOwithJph0ahoOH6qop8+DJZ3th7AV7SuvjDkddMupD01p5qKQ
EL0DLqb8SxYap57jv34gvrmmhVxqXXIrCP2bRGfCR6SbBVatjT+mD645TCGAx0wTB3/Etky6Q97N
7Q3Mv3LfobvfNXHVXRAKWWc+GPFdFi1I10fLdRpTQ1qil0RcMsEf2ul9k9akfy9tfpfqzriSeSN3
sxcDVxNPr25VQjnCZascvnJ393dvz+Y/NwwpA/IfCBjAVUSeWvVCydBB2cUKK67M/qvFgXc/ZbLH
qaGNDm8PtX7707nx21DeyauvoySKSfVTIehQN2xICtHX5FNFXzy4hx90bsn92wOeebb17bJXk72C
jnzdQ3771n0bOD0WuFlo94iCaEjrA1KEak+ftrzwGjkOTp+N5WIDXjkwCqGzvB6q9ArbMGEXAuzU
0a5XoG60IKER5xLA3fe+SuVeCq+wzj4fcJ4brBsRSQyvByUazUinmDREgbJ0rws1f8g6tsSC8OEv
bkOfxMOEZs8qwEmx6R0S74eIjjScig+qqOyD1WcUljaV8tMyTGA+//T9sw3AOTJxqKZnI05eCrtV
3qQkL4Zd1duHsql9mtXpeHAa91JOy59zy/9leQ3fGyDEFCf7DuA7elgEYyF37WFLMUidyQ/7GDeo
gReJHOSfP5q7GhGiiOQZvfXT/Da1iqlaOhT6GTehPtmXoNMHwkOmK1GbQfjPh8ITi1w6h+OW8uH1
UFq17KUVXj34DktETTXs5CzJ99NId+btoX5tz6+XKBE3CBh9yhRUjP46zX97LCIfJM6cDUtUkdGJ
lYsxX1fDOHnY3EQ+UbD1epnVsXNnVe18CyhrwWjGhmhbVLO8SrUbfGiQJXzOO7sOK6OfROjScriQ
XfPnalsRjtUOgv0cl6STA49GCZZkUaTCCCxoP/ZCbiyNIIv9zdmZojf3PVkEF17On6ttHZSXg0fE
KoQ9aU8uqsDhiFSREHC0izdsl9j8YG6S3CnHMb69/SUuDParV/rbh2gwdqUnq3F4CHr3JvUH4lxz
cTRQR/03FildYbYP6HxrV/j1J/e5XlsR/xPGUHd3cLvi0KDvuXeb5lL04ZkNa90k/z3WySsckYq1
lo+tjYqa/DpZ+SOxE6dHKzatEGERLKsGcskWDNn4VHsRHbV0omW1kRDEr81ENffGysqDul/feuMs
P7z91s/tIrSgORAp8DzHXM/t3976QEAzArwK2x1K26OjJxT2vS8edRJUn8bRjo5vj3emXOKFeMLD
oGwVbjsnE7nioiiWEq0idjvyW28G5o95kJBuEY94KNC6YPzcD0n5ASqFf+/3rp6u8NDhgpcHaqk3
ODeaX/G+FXQNUtfrLpxq597H6h6xrhuYnu7J3BjJQ57wEyhCT/fj47yMsARh+RjPbLLqphRzdfX2
CzmzsCliYSmwpUKgOa3qNWC8HOVUhKjm1mhhi3MjtaX61Ev+X0/AV4vDfxncvz3sOu9Otj0Lj1rM
aFehOaqz199dJZY1zkVfhIpJt/FJvw6bya72ZuuvRPCUhpJtARo5MY3/WFoXpsGZxc7w3CR+bWnu
aQae3cxN0RVVEdo+8eIiMNtdUddqmzvzpSCYc0PZLnOO2CSCTk8jxryKojgHRQ87WRn0MofuJus7
9CH12McXdpZzH9NxJccIFGJoHSdXNJJ+RUUjOA+DCIK5X1o+WlsX4jn3hp2VwuUH3fL++S6NfyRH
s7e6HJPS+fpTDhhF0X5N4zBpdfLQRSgf03GZb7Qy2/3bs2ad/SezRlge75JsLx/qysluQesptkab
/TLSmXM1WehIohwdhpck9Hw6P9mleLddLYn6+c8Hpq1FoUOiT0DOx+tnZLrSwrEcY2eLePqcW0n3
uUzs5OD8ajTQ+4cC6KunvO7glLw99JkdgQrBlB7+MOD75snrzV23JZu65oxwg+R93sQ/SeASe5wP
SkKwnDH858MxmiQ/0aSTFJy8Yi7ZXFAiC4lNHiTvYjD8TwhP6ucGi6MHCyXChTd77vHIgyJyGNIT
TosnFXUj6OvbuOXu6qknN4TDatO5VJUI2JLQhE389uP9OYOwKmR5mAy2fs/15/x23mTSi4dEk1iw
RDB0ufr2173q8nDJTX0wkvaDSszHMgFZfnvcX8y711OXgSVoJ/Ex5CSaJ9BNWqhy0oGZoL6mjNmJ
vNDv1VSL6SCzKbivnIkA8ylmVaPTNAB3VWfM6gay8nSFyhC7xw5Z8o1tTrHetAmqPnTwbbUbnSx4
lpkDwbAq6JuKqBBI67AkmDdJU5qEbSnPxDkw6NCQWjmsVyJbzS92JIw1QkG3+5qmEVqiOojdC3P3
TPkBq0yYDhvtGngYnLzu1qX9Vi4j3XdiArYYdIJkS7fe5dOU4ddn4dW99ENYmma+G+bM4Z/BTTEq
N98jFbC2hirmm4RmMyJho72wcZ0BBdYkYCoBBBVkO506kNnpmKVjADWhXhKivb3FxvlLm1tlW97R
tNBNWVBpN2gzsWGGDXuY9WTQOBLBBWjtzzMCvyaXZSAJJYMqeLIICsea3SQlPkNYI33fqSi3fbXE
V8VQuxdOvnOfhFsziCiPTHjWacXVBT2mhANEsA6yBmRXCA3XtDXkLkUBb20Cu8+ePChTuBU2MY67
5H32m3EipUGIxb8WTd9gTFmY+4EkxH0WF+Qov71W/jzFAHmJbiXPdI3gkydLZVgg7NR9nIR5xmep
GlvthiRtb2uv9kMbTituHu2liuDsoOtboViWIGkng8adP5j06eNQT6xQYLMaEwIzSPGaX0r1GV0n
0GohL335dfc+2RYAcv897MnuLgxznIxEsdVlI8R4H7oIjft5/8/fqONaVHjY9wuuaq93vdi1Kzp7
bD4psWxX3qJwLlfjAG2F1l0LLTicJvPi3WOdtafP5gRwXKXkAkI01etR7SXBn6ZysSAvSMG157g+
IjRAD+MZy0MwpNwe1wJfYUi6UxVUcvAMeWm6r9/tzx9B39qhA7maYL/+EXlaV63dAx27hdV8cd0p
PlZF2V71hVqe+bTDJ9mOyTWa7OKqT+Piqsq96naEXXKNfsp+J/Mi/fn21/iz9g04eSDfrtxggrNP
jlhLcNdsJagR1XgdoqQuYe8jo03hHKI3qfvbPiuKAx4AayJMYu3eHv4Mms748IfZ8jgJga9fvxIN
gXMgw4ujCH+m/cANe4/dikemDnYvi2FPN9U8TjggWHn2rfPJSS2XTra7hVBYEIbauXAmn9v9CKSg
2HAswink6fsI+mZo2hbngjidj9agxz0U02c/pkv79qOfffPYXv7CJjHIOJkMXPMKZzYn1oFS3nFu
XfcFCgzy3EB08BkMhTWxHp2jVVrJXTRM9svb45+pPmgUEUoL75vw1l/WW79VHxZh8CIhdTvMXaC/
uYl+OHg6fkQFoY+yTrIreC3ZdqQz//Xtgc9tMwgLaZ9IXB6497z+5MUCqW1ceMU0Skd8JIP8RkZg
4G+Psr6+07VGO85n66ZR59v261FERcfKt7okRAFjhqlZjlscX9pdUMn4o9OWl7Lnz+3Z3rqSgNJp
gJvrv//tdRpLh26vYDxsMudrb2mxREGzCwmnbgJ8DTM/35tFll/K3D43YQVv0RGm55FHe/I2A51X
ggtPFvqy93aJMZvvxZj+dDGOvrA0zk0YDgfX5+rIQ8L3f/WECZHCfky9j70vQnV/iQQFKrSa3UAj
6FOQCLQohuXfw2q6uFjOPuVaLQOEOj5yktdjp9KHIhOoNPQzLLV1sQqVKzijkC/dC495buLgcvdf
Q52cgghppmLQRYpmCXWML1D5Dw4M7b4o+z35HOLCRD03cVZbP9w6KTTk6pn7+8QBYTGwa2jIqMgz
uMf4XryrI5u8jKnpkWOaEekx+Xh4e3Wce58MRVeEipOpc7LtNoqDrp1KiLAYV2LF4EPGqGQHBWXI
w7eHOrfc2U7ZSx03sLDaff18SmcqoFqiJwi+ticDZ9nPNfP17VF+dXNO1zuSZEBhyaYGCHAyTK+a
3uUVhvhLtdez3UZ7mta0zoy0qY+5H9+ueSsvMEDqB+lW1j5o6v5n3yz6YHdNc6T2g/4FfyNUhkVn
yo7SnesUY0j6UX1h6z33yekA0qRHWwOAfTKb5VIoWN5NBgvVTLdGgxSqbj0nbE3Y50NdLQe3EM7j
hTd0pgSCFWBjLelj8Oqe3m7nSValalt8nfBmvbVt/QkL9OV5joxli2MaQXO6yY+wegnVWfAHEvZ4
+/ZPOPPcq/MsRpbYHZN4fHK4on7M476k/rHTUoeuOaHZxm3jiLu/u7NcmZI0WE0XXva5mxUIDcon
mr6Eaa9xI78vMALevThZ1Sbaq/tPZhRzlyJvnvDFpYQXmQ9qj/SneGeh+LlDKjkScNakGTmDEe2y
t9/AmXXHb/Gw5HSR+Pxx4dGuXUDVdOOwFLG5d61qfi+HGAtHB4fbt4daJ/zJgqAx5YIvo/03CUB5
/dg6L4KO0E94hjR1mhAzmeTFKURhhQ3NlUOJLv2HkeRYUGDmBrHds2e9ffsnnPveAIB8OWo7LLbX
t/HbmTi5dYxuv0pCGk7uTakrGHpCp1c5+sjG8GDnJoPevz3mme0bTIzn5oJv23/QM6yJa3GWKPo0
FuaahEAPeAJq/0qaIj/qWiXPb4935lQk+tkkz2A9GmHzvn5GiVtBXXol40FdIOEyxeSzhzaHZ9V3
XbvTrYIXe+HIODOLOCxYQYBiVM/ByYwOPFSyWOfTN+igoDTu6B1yx0z3CGjV/duP98fr5KKCZNCj
r+1Jm+vT68db2dYLt3dcykgXWW9m3QGPzOZYugRw4fXdXHi0P1crc5WTyaIyDEh8Oa3bLDO3iyZX
UB1d3V2BQXhh7ECCwEQH4WqqLAK6SEkJUWeXx6puk09JFhQhuvv8wgI68+irg7XJ+bjaaf8BToxe
M5jI33dYPtZbF9/osMn3I62qqi32b7/mPw7J9altD6PetRlk+ycrJWvYtmJzVYGbEXoiS5AYt53r
mjjx/85AED3WgbAEWR/6tyVZ9NQzOF4YO5995wrmfbDBLn6+sPB/pay/2ny40DBBmZoE7SD9PQGR
KtNCpkSPdufqtj54rV/vvNm1b5Mhjr40HR1bQwl9FZRz/AxTrH/vJpP7Upi1t4+7wd5LHEw3Ljkg
IVE0uGgrdIk/BvykLkzvP1bv+jupgWh70/n5P5ydyY7cRrOFn4gAxyR5l1WsoVtT29ZgaUNItsx5
nvn090v9my52ooiWAWsjQFGZzIyM4cQ55tZD+dEMQ2udaAhXzCXkB1b8g3Ho8AuDL356rJ22/VpB
oHTyWnjA73+JF5dYmrbQaZEOmnxok6A4BVRcpUeDonJT99rOvvg094b9MGhZ9/G+KcXpAltIEGYi
10U/b/PR59XPBIN2snO6RI9DjvYvVfXk8+ut0L361btjnHgLglnDqbJLK+VohWYFI20zvBnqeq8P
r1gLTSUaLtBMcGW2Y8JrPaSr5i5hoA2NuC7kP4cBpMnDq9di/6pPkaCjXrktSyQ+3KSeO8EAE/Xe
tWQA8OyNZbuTaiiOANkUqbBPIs5yNk808/wD1ape9qgSWM7i3jqP6AIFbT0YO/f+hSkK36AVZVfD
Ab0gVTae33tmb7yC8o8DW9mMOjXDDl+giSgpuBXRP/f37sWdQn6e6h6Ok+yCFtnG1ATxapdHE6Yg
pHhsDTs8tfC8EIMbyPzFXfwB3aiPxdSbwX3DijU66CC4RLcSwWJv3qq2H0B7AYIMpsxLPuRlyGBC
PXindDW9nfOhMCWIqVAulahdQvnb7awjPfIYWvWhHpkBxvTA62n8Le6bAUrT5XR/XYoNpZ9How+c
nod43sZTjEI0kQPJcODNcEkdm9Sb37QhWJ2D1nXu9wEOvS9OlKEYaedR/lo3JcBskL2hdAaq5gVA
JAstmGyNLAza3vuWhJQniwgScS8ElPL6ZQqHmjCuCjW3rS9erdSGKm0B+TmbYjh0/bwETITEfzLT
zpR3Mcf2ow2p7pcorNOdJEH1PUnCAX1Q9yM/kX//7FlMnFFL/VH4AWwqyGq3rnuyRuoplhHv4fZe
ODA2FNAYKi3wXVE4sG5NhaBMLXTYYBudfONh1tfxcdBEt7Mg6dJvHmDZTJJCHhQVIPYSGyvebERT
Icd8fL8oHwW8dsd5scr3ILNMWHsZPL3/8RQb6BLmgxnWyfHNLQLPAUGAcpbpBcw5AOONu/REdxzl
dDnKdN+UammwvoCGoyv8EhGXMV8c69oASx1l5ce+SotrSnM2P1QIBZmBPfVjcr1v8heYfbudPvEB
n40nlPjy9qMNJfUwCQYM3J4K0GFcqmI95EtunKolGv8sDMEAXZova7A0lseMeqF5j9DgMKJqZfbJ
F5V1guU8+XT/d6l2HVFLoEqkAbQ1N25o1FqrY/0eD3tcftN54scgisblsnjz+vRqW/T85b5TNkZV
ZhPSOZUdLnMZ+fTmGMXv0K0NJK3gIWbk8XzflMLh/UL4MRkBevR/qs3PbmMLC0NU9KEXtOjBneFv
R1UWCA4qenqZHWOrHT97w/pH5xfVz/uWFRuKZV4tEycgfe3mOzPZXHsLi1zT3jg0Y9hcIaeD7SAb
m70z9aIeQ9lNJwLn05EiQ6JyaytLmZgyI8EVLQBTNnZnPLR2MV2yyTYehNfAC2mNDE/ZgC5NN13O
kW+Xr3/HGOLFE5HfUNvdAlnT1YhpbxpesCzAnMZ1sh+RuTcCpxztv+9vreqjApehNEdmJ0Bm3y43
mvypXyAfDyAc1D5AweIdB/rMZzjZokBPmdhdpQienWbZq5HI7LQDsgxpI3lNtmMx9NwAlvmtF4RF
/bNghPQSWVimp7LuVLhU54dYnsIqwCBgotL5Pzu5jQ1ZQzT0HoEHOkGroKWIysIPMU3+zpd76QXp
9xuygIu7BbC4CQomgHioC6ZekBYABqsE3lNngmDEox/wtl/GvYj45cqwZ7tgY8iG0fuVn/fZygZR
ZUvdalBmT93PNvTyK4T2H+bGni/3z4nKEKUUYbOLFHG2tFFVU7oM4TlQtYJ8ueoRPrUEk4G8xN5D
orRE7vXrsutU/G+XVC4+iom5IQDAGOaBs4j6e1PMCH+32m8sijeLJN8lXES9/tZUatTpYuTwz0Jz
uKCnWmTAGcfimPSMib5+/whI5YPAe0zZ5tYUI1iyFFoLZplTZvw7Oz7OiFQCWzDF6dWmGB4gGzMJ
hul8bc4EkqZUmtdcBMwSQ/AyDKFxrc2y+jAszvTjvi3FeZdlNnr3cllA0G6XNehQODEQJJhzdP8G
Kjt/gNGQCVQNZRZidOd639zLKA00KNg+1iW7lM7mbORuGTWlMYnAd7vwlOqjf0qRtXttiQnHz6f6
HxKLm7VZlM8MLuKZo6D8QH+y6EKJLmm7BxREqyvwP9oX95clU6DbOObW4GZZtg31BiA+LheU3AfD
1rwTRY7moPWr/T6ZrOTUQbe6s5cyONoaBewAtxjfjxu9iRxWuO7n1mcvh7IQ73zGeU+9veRXb46l
lkVdQsEzuw+MHKGcA+XA5/trVp0cxjKpexBKwB2x8cmkgQPaw7YItHkNj5ORQURi98W54Ktewfga
rwVQ8VGR5QNnC26RYZStZ66Qb0qthQuot87XNOw1GCWayXn0Cq/aq+fJE/Jib33GPgVzEIxwbU4Q
M9t6ZnUsDloi2jgwdj/kbrVcgU2m/xNz+2f+v+hn9fS/f/S5WKXq7HAnmFEH0yvHWW9vYAlJaBGv
jQgmPemZMmKgiIChQwTPa//kAU+f8qb6jWdOjtnIh4d3hwLprdE+0sYO9gcRNLDTXmkP9YE/Rx1/
tDDm96n+eu9J9keVhB4iZZltlGt7+GYzYZF1j/bFKFCdRidGe/D1Kt7Jd1+Wujko1LJczgmRJnDl
27WVVpNPbcJBEbaGYNNooKR2bMc1fLTp6L93mSv/NLcERjoIjetstP2pTYR9WcgwdpatcnccHn4O
MDePoOL2p5CvZuE4Wiy7XlKatM5EWTK2dqIj1QlyuBMS4Uja8ksy8lkMoTVdDDBihPjRjWCyEBYC
ELE1Hmy4Fc4idMagS0p35+mVj9D2hlA6oXJBtE0tf3OC7MZrgfULcvl6Li4w0IJIRwr7vKZ0aXqk
aYIoG8cHxIP3nK3K8chMwgVTB/5w2+aFGW/N28ZCytqLiw9ZWsKaMy4JdRsayyPUJ1QZsx0Hr/qQ
pKj0ecnVoHveODs0wpHrthZ0c6wlOsPGg/IzOgc7E1gqr/PcysbrQGriQkcDySpkfsNp0brx0I/+
ekyicQ/HozJFeR7sAIGGSUfv9mRC1Au/SmI4gd5bwL70cD3GEQB/SMOT0/2H4uV0MPvF/DJZJ/7N
M7YYnnXO88iDvjtoRTzowTxnpifVyBC8t5IyfVhSO//P7J3yzwV4H3IimTt99eSI4/0fovqIdL4Y
rpesAEQIt2tOSmuoDIMKqmMxITH2vfsuhoX6y30rqmdZRoh0S8FDE5neWol5qTMG6UUwTowVoqW0
Ou+YqIOGfOonDYK2Jh5+zGWTo64Kxc4jugLZHqZI5REIC+QEP/P0/nYem2cxr1G4EEHuQyFc9jDH
CHec2gCIVX3pTAPyHVGC07y/dNXNBBlEMkoqA/B4s8FW6lR95FENn2fomVv6Skcj9hsKV6M1n2sz
1PZoA1QWAaEBIEaxGqewcbBlZc6JSAaBzqwunn4RvU0Vbjyyh/DUJ0x47ixRdYYkfpihMQff8+us
P/e12hgObdLzdeEoPS52VL2f/Dnc4fhV3U5POhoKGUyIuRt3AwMabFEWzyXwRQtVi8g7oRRYMG2d
+R9f/80oWPqg05kQIoy9Pa4WPJTWOOHHRRwyeOvAHCBqLZVMzlbQzsVuD1PGaduH47lB+ffPdrAy
Y2Nh2MwJ+iYb3xhe4wfWYBdHMXjQkDWNf7T9KTvrRue9a+rsG1T94iT8MDqKfkh2XrGXQFk6KUAo
5ASqTW1XbG6raLUWMiRyrbUpm28JeNj2qLW1Bme15hQ/q8mChygWUcaEVWZA7VmbSQGFXKJRhyi1
er4ua9+9Gs8if5UjuR5kCGrY2z2Cvdbw4EcMFiYZT3NPKbRvxdtlrtzX+8QbS5sL1KQ2UyItlgzN
+FK3WXmZV03sZCqK44wRIhTZDWZBm8fGWMJVt/KZfIwu+dVuF6LNPJyCLoLh7f5xVpoCZmgyT0wS
vdXSXR2024dB53uWKST3NFke66z5uFpzvRN1KVwPDp7OCtwceIRt+jWlfsWAPAUBt7X7cz6Z7lkH
6Hb1vNI+WU6a7thT+HTwN3Q48HN01u3NlxpSeP8sgAbB5DJdk3SupOMv9WucelIjtcqyT66OHNiO
w1Muk0Ex9EzIjJnnvL2uxgR52FwSTTvV6qG9JZYnqhPklvDDvbdbZ925kYrnk24jnXtZ0GEQb+P6
0mZp4W5aybyMFLJKrVpPTjvAusONKI9eORSXNlq8d1Nid8fYh33i/gFSbvMz+/KAPXNP6Tj09YpD
DCbbXq8mFJ+nLje9x74Fvo90kHF0Fkir7xtVBNN0dRmfIDqh67CNGTw9mhEth20qrbr6Gruuecwq
eNbCxo+vXdjlDxbcbkdEb8yd+69aLjERYTyuhgdA/v2z5S5p3aKSUbkBs+DQXLtwSFhDYh1hO2vf
r9nQXAdGzoL7y1VdUsIT6mW0P/nYG/cGfiPjkeaSph51QXKFIujzMn2LI301WwmelAqJBOVQqiCb
v11fsbS5NS6UPVcRMXA8Ov1xgaznPNJE2NlK1U15bmrj5ZZRGKOTuwIdPrbSa1LjimKFcVhqBCsc
AqHz/V18OeYlUQBsFvo3v4qgmwKQG8VaR+mO7DIMtZ/NJOxHP2v9k4vSaX4M1xhFLL1FMfQoWW/f
VJbGgFe2JFEwplN70hK7/YL8hHNET2T9y5o09+/7v1De1c1Tz7FCsluShwBg2dxlz1qaHMoFN4gK
JLNaxLKmqGke7htRHCaeFZ7wX0UoSva3X9jWYU52p8ENwolBvtDR0ssMbyPSau7ebPJLZgHqpM9t
bZLeBE1MfwhhEkJn1UWBoV1dI9Dg8/zHjP3uJyqtvfFBSyCpPIGqz76KqbOjYx0h63PMYqF5B5fu
gnsqZmgg+xq21le/tJJziF4QZWoewK0jcX0N4n5AMYFItf5x0hB/ztvEOMVT4+0kqy8/LtkFLxLD
TRR1iPlv910b1kz3UmT7Rs0x30+pWB9qf+1f7RkpMhM1yGRfBiqb8FQTzHWtWkqeSpB29ua6eiAa
o6yT5fPCfGNdfuwmJNhNGg6vhRGRPpHBEX7RmaWTuLlebc9ECo08Jwh7XoLOMGsoiJr5jHB39mqH
iCl6Zbh/sjaSi9u9DJswtxA/cgLXL/N3WZzq1zUciiMZzOfX3hYskVHI4SRPGr21JBHYM1QrfDUk
4oFLD5JXqSOsnQ1rJxR7+bTw7xMfETMQsbwYHdCrCuA4VKmBG5bpNeqSr/iz/uyikEDEnyGN1GR7
8wovffCNTXvzzZpFg8Kjw+bkaGOgexHE1sJsjslco2+RTcXOGlWX4Nkat8dznf1+opWDPcjrThCp
N0h7Wv7OrVauildaFtrJO7dUdLDer1YZOoD5EXc9Tn7jMWc9CuSW1/mqCS+63D8kSnuUaphiI65l
lu72kExTLkbYl+wg1lMYAZbOO3smdEVNQQEzcrq9uoF00bfvBF+NriQ1GWJM4Ne39oa+yBPKpJwU
hFfPutPBMxUv8weGyeOjaQ7eUdNEfjFbK915PFQrlYOaxFw0wF5kJqLt0qlLfTtwsj66tulMHqr1
JbhRHSHtRft6f2MVpTCGVOmY82TjUUiGblfatKOJYjOlMDPWwgfQNtVj6PRwlyOKGlhODj86BIew
wMfaD88q/zYoJe34GtWSwazKERkhSc42fpuXdGkNFDWDvnazU+OkLjzSnuY8IAYdPSxatofyeflA
s2YD/JdLQ50EYbPmofanmIa2EwwdN3/1GO7uRb2c2rD6fn97lUvDGNUgyTa0TZGaPBFDU1PLgD+s
PuloOzKRAp/XIOYcCWcz2jk9ilYD1sjTPQqbpgO9xe3ntMx2nipYU/DbEpkVjfq5KARieBE80qaf
1A9Ij6AdvEz2B3jNukvhx/rRgop756NKQ9sbxEtFw5jpJ/BZ0k89C+NNsKE9zUaHiNoNSUEj/uh1
Ixihlq+ODePbV+Z1tH7HrPo8y9qux+AVwejmMOXZkKMGO/BtW6TvgrXtzD8nx8ofesok/1iDpv3r
LBAq5G5iP5luOFzmSRv3inLKEwa4QQ7DQa2wnbkVSWfNa1RTd/Sz4VpUWfw1zIe/onw1zvdPmNKS
LC/8Ii2DUOl2n5lFpRoQEo4UvWf9GS4DQve21j2sFDh29lZlCmSDvKGUG2mW35pqdBEtmo4pc7GX
awJvwBHhmfa8JPneS600Jb0vGFEC9e0APeo/djcleKWULOwYM0P995plKH2KMfnn/gbKg7g9qBJ/
QuwB7gVe39tV5XmPzKhj2EHk++13c0h4X+x4b/hT4Qhg0QHsChpUQpQ2e9euRm8MtOSDdIrbkxha
96s3t+NbTZh/9kO07CxKsX+wP0kgLyNoVGw35sx8mkdDs+0gX2pGwDLU2LiG3netGlC5ur+BSlvM
f4DnxeQL/ie7Q2yqKBOOBSMgJ6My3cfesX8gKZF9um9J8SrzHpO+kaBLYOLmU/Ul7UPXJZbKh9qy
z4NjRX8IA+XsQz6srQUhsZeAWvS1R6Z5p53Tr/IsNuhsWZXlM9LLvT0onZOZdbcQE0y6m56n1G7f
dUlvB5qn9R9zVKQuSNajeB3hlx7LFHEgRtCzL/e3QLXZ8lJwiqBJor16+yPmCkGXdiZa7jW715HE
SdBv9pgxAYRQdzu+RXVoJa/q/6p71ElvjdGXNic9LEh1MvSropTewmFypv7cMj6cBc7aaMtvHKbn
JuURePZszMh7eP3SOYFvj/1DZxTzqTdi70NoJHssmMrTxEgfNK4IExP+3JpCRlKP84Z0ca7KOjmS
bjWXmRGlk5N5rnag0J19Cme3/ayJydgJu1S24SzwZINIPtibZdLhmKoGhxFUiCC99X1oUSLTKI6+
aK0Ttc3pNETF9ySq851Pqjo/HB6eJtqsVNf820XPCGeO1GftoGxd/eImcX4Yc8u+VPOynl5/VJkn
Zyrs1xCy2OxvaUNvsgrK0aLq/y3dzHkqkDe6MPfi7CxKdU5tg+I6oboPP+wmx0IPOIXwrhJBgXMN
xm60n8YZEQU4EiS1jvvj/sJUQRb0s/T5meymdbst8Mwgh9NcAmS8Joy/57i9h7hJnTdzaJY/UDIc
Py6M5QVaxbxZgkLZH8USzbDNJN0OrExR/mHcFncoS/5y8Rt3kPijOYiW+NIjWzggHLG8rSvQ62tr
fK3rFZ1RJO3eNHYbPZQhmE5fL3QOGeJdS51BCBblNEQdaw+aKB3D5k3FRTKMwAwS2LrtHFpYOag3
TDzfqElNZzAibqDrkXXoImKGcWY2DcbJPbptxUN+Y3TjreoclsOQGq8c1RmRoDK7SwjwfOcZUJ01
CeKxDNAtwIfkr3jmoIrQD5NpSkSQ1ObnwU2cy9r7+RERnrdGqJd/3D9q8jpuN5J6hayEY5Dyzq21
RTMnJuQMEeiIux30JDIPbSGm94kxFtdIr+dTlE76wYqp/U1hkTzdN6/yFo7DAQAyxKjHFgvs+Ono
Ap8BlJXAWBl2CcQRrRkdnSQuL79jChgEiHHilm2+sELp1dkSo1tX8XyFOB0JtLJpPqSGvRecKz8h
QyVUnPxfY5m3m+qEGXrQPs2/dkpo6JSR+aEZJiOAlw9l9brag+ood/GZvc3BhK2x7ibY6AO/1vLz
yvDJkRRuPfmat9e2US6NzrkkWKLjuM1+PA9NqY6CXhB1U/iGOkU+H9KmzqNDjn7hO8dOXs00CrsB
xTQG8XBDTMzIxT+7D4gzDmHcU/JnmNs9FkNiHpoQ7UE/DV89O70xJRf/zFTT+cnAkkA6rJNAU2wY
gq4px50qsurKUWCi+04VmarI5oJ33Wi0KRcqsDS/g2fc95BlDg3/MTcj/eLEBIB57YdvqmStv5v+
3K07IZDyB0gspKzzQjy6ec26MFy6GJr1AOoQbzqkGYALaxz9n0Vla2g/cN+FNWpntKXywPCSPSYA
1XFFb4NmGE8pLDybN6WyoUEmwBMBeYk2HQB9oYProbH217wmaXi8f++Vq5WDRuy2hOhsPiqTo3np
hFgzO2M+uOE0fFhh0gziHnoqBNcKOBm16K1bG+Ld6sx7vRpVIEangFI3fSsKQhvztAONcnBw54Yf
F+lBn8qvg55qfxlO2J/NiY+bjXV/bIuu23F4ynxCsvpT+SJ5An5+e5xntxv0dgYp5BvD+s9oz/2Z
Qnx19arRvzbwpb11NZSRZanjCKGVfaCaUu91M1SPptQy4EvzzcV2LsjSOubiF5rL1LA+NHkIESZ6
fLvaJSq/RMsTilfJYsF06e1a8xRykFQHju7o3X923hnnWMpUzbndn6hU7I3cK1f16yEBHUmvZnuE
y9xDZApwZGe36XGd6TyJddkrvaiOrowAqLUx100weLsoLer8bB5IfBszkiJOfbu8a3MILc8LtGcJ
+sBmVJ+46NCrkiIbCCO7+fwbYEaeZ+DuNGkg/YHD4/ZnwAGMxIlBpS001uhvnZfmME5T+ahVbh5U
0ewiKjLUZ92rkDku8upq1UO4A4VXfd/nv2HrNPW0SbIO8Gay0GnW1rh9a3SFeUXCMzvo4OGv972G
6gPjoVwm2hhTejGsLIbZFm5EydiuqulaOb159dEj+Ou+FZUnpNQAdS9TNtjZ3NAppmpJw9EJprVO
/gn7xi4O6E5KAdgR0cEdv69yRZ4ta/EM2cBjtNlD1F37pVyJXzUrRVU5RZntsU6mPD56sYXmUo/6
WnwoRZ+i9Alf9F7FVrla4gZ4SHEGsBXeniO7ncZc61pKC87kneuiW66IzaZMM8zTTt4iN24b1nIs
5TQRtBggym5NZdMiypXeTbA6OorZRtb7R1dbygCBVnFKoGANsqXYG6FQWv3VGZZC9y8OTVPCUlTI
zm0m8uqhEtnHiqGziw4nwxttgiiwjLiprz9CFOEoBEvUB/7vdqWVTTL6qzgWV/Pwro309ZMxJv2V
gdNdJ6u6FDKgpexuGdThth/QZMotcuEYy9u0Ole1nr2bjCrauXqqYyozNrBQoIO87YrGvLUHmIOh
IKxMC8XMrpyCFq75y5KUdsBYYfLYw7YGXCifdgZTVCcUVwvGnv+5eJvH2h5Qp3aYewvmIR4fOuRP
keN0xWPURnvsI2pTTDAQAcGqtRX/8o0G3B4EYgHsccVpcfvv3RyOJ3gR+p0ASGGJfBKJKKj6eYm3
TqadZvSjMvCe7pDYR6hiwsdx8pz8YIvBurz6NEKzTvebQWCKh1sX00XGOFtVSmi3REnQ24YGHau3
vIszssv7phQvAqbAOHFE6LNtR3GFzTyUlVIjiapB+5ki7oC6pxl/G9oGnfWm2AOoKh5j2l3Sf8Ju
S1glj+2z5MA1pizRBS7FqLxS+zAVmv6xDv0cCY2pq6fHFFlG7zx7rc3Q4urmKOJOy9/316y4gL8U
kKiEgw4hA7v9DV4eWXVdUPkZUGP9NPrDeuqY0vx534rqwFDYZ7qTwgothc17365kr7AeEtwYIZJ4
/ZT80wxaheCmGe3kQipTjAlRdyBXxodtNjWvkHJNk9kOPD9ur5bXiKcyIrIR+i6dm9IUL4IHTy5d
rG0la9GpLs/MhwXuWK+nyA/jh2xgkntwo2QnWFF8Jtmn8OGG5yKAnrr9TEK0A9OkSAiNVjKf4yR3
L4lLVeP+Z1IcSIIxXD8dLEn6s0nj7MEDUiJfG1Lk/jTVlXda0JMHb5WhPTJOxT++1v2ww8x5GJzw
9ShDIC7IG1DhYPSBcOJ2ja3n5mFFpRWek67+gEoSBLz+MJ1MY9qLW1TbCQGJ7GyhlGVsUUm8Rb1j
rPSaktY0rl4zDqcGob+d7VRbsZnT9QlRSE9vFxQ2WV/T0bUJDKrySoRivvWYo7ve/2iKUyjB7ZJw
DwQjWeGtlczv0VhraK8ggtyftWRcSfZH/d3opt9fb4k5GHw+rzWk+Jv1lHqLJHlBL6vsbPu9Xi7m
dV7i5JgJGp73TalOIoR+sBTAiE4MsjFVlEidux2BZWnkxsGKautghFp81WL3b0vLY/uAmop+bYc5
uYxOR3h7375qU2EXZNwS1yw71bebSsjFGFZJsM5UsH5hoPNTZVdUMmNrXT7fN6U6JdhAfpW5IYqJ
m3qpHpZZUUAgENhN20mS+QWiicY3850lqbb0uR3zdklZbU4NY3Fc7qUbvrq9lTysi9cw75jm58Zd
+wvS4s4p1iqUt6duT9hDuaMy9QGwTBl661v6tBZT3/EErFOZvzXRr/jL1dHecELj4/0NVVlCPVNG
lYyivCCvm9eVJkpi0o8bsuxaIgL3Z9yRtMOaK3b2VBGesx5IQwgtJRJQfttnL/jsz0g3drT+4J/I
//UHW390ej37HoFveITrrHjvzNb4GxeeHgXtXJ9+hbPth3WgJvIUOs1gSTPrEPf0SMYSfWof4EFw
fyuly90kPfK5kYUWiB85opv1WUbdrhZzk00/k9tk4dBfkqrK38SWG57b3qmfoIrX/vP1bK/KowjG
BI8dfSIwVgwib0y3plmPWhzT6sxM81JAJH4s3TU78EZYJwg22504U7VUoj5KG3ImjVnj26VqiegX
QawOht90HkZ4fg7mHLZBaUWdbDWah6ov21MS98Pp/iarHACzjjRFJGsbBLy3lkfGE5qVqxdgrzn6
8xwXB90vmx3vrTJDaCtLd9TfXnB7NYWdJkUt2/BZYX+vEFa41LBr7gQqqhtBBCE5WWlWsKLbxbQx
cyVRCDvZajdPVZE5l7ortItbayXgbac+pqFW7VwI5cp4jjinUPe8ENbqa6sz7YSV0STMg8lkFn1c
/X/vfyXVwniMYH+D5J3y3PYrVVrs01iCY8bU6cCgIH+AsrM7Eq53hyQv6sNQJcOOf1GsTD5+EvzL
GP4LAl+Yr/VKXzSmIZxhGA9uqtdv2jmZd0DaajMSXUwGAMBws7YkjrRGyynfe0an/awXJ/9k1O5e
c11phSYyMHDcCRCG26MRFxY9iow5frcW2lVE2pIemmGwd06g4p2DyFtq9VFkgxx3sxi7GCs9HejK
OW5qvy8N7UcIly+89dZjDkDrQ9+O3/QZYQdz9PbKNYqnB4ZHWkuStx5iws0SjRqMRBFGkoot8t+U
XQO3rJ2J+dAas+3uHA6lMeh45ZgXb9C20drAVt3aiez6FIv/pIe9ezKdgu6xPtTVfLp//JXG2E2+
HoO7RIC3H2/somgBcukGVVP/xDk2f6E6itrBmuylAapjYjArgPAKLIHwnd1asjuthCghpL1RNO0Z
hpJpPSxrvey1OBW8eSBqqTnJuV0cx3b2Ip90SnkNH0tv4a+sFzN+O9Zld0oWd7zmFeN8QT6tVtCI
BIXFeYzMpxGG/nNCqT46tlPeMBspYPEO7m+18gADLaaugsYLFYbbDTCg/NfWgYEfk6f1W9bGwyMZ
cz0cmnkIz+yH50NUAzPdobH0LDmKrKibnfhb9bmpOAK6kYVdpt9vf0OVNky/Zy3oCxKBd0z6D2/T
VszndjJ3Y22FZwWWD4sKME3KZNtY20iccLCob1DEjb2Hqq+0y+IM7VFw5L7AHTgfzSjpfuM8k7JL
TBqR/AvmDT0VnasVYAyzTiyfzQnxWt/Ih28FCc1v3FPK0xTkPDTbQE7d7mUL5jmHRxqnYMLOfQjN
0P0vM/OivAxNq9vn+6dHdX2g62W+VSrngE24tTba0ZJGEacnBqudPeVeDW+13bjLb0xtkHBCzQCe
iAOy9QgDZDAaGRQjY2v9wW0N758Gsp//7q9G/tpNAIq6GWNLMBHKcvRmNVEv/DYM8XE6peE3UNkb
TyHTgcc4MYfyMM3JXpakOvg2ZUZZf6B0s2W9Qrk58sEQwoXgt+JsFaDq0qwfzkMZZr9xx2gi89Wh
15H1gdsvVQ/laCClAaZD1OZDWaxlMEZReK68eA/cpHIpz01trrPV2m7VNj4UbxbjCr2gbSHm/muP
lib8zrN/mFZjPcV22x+K1K13WieqIwl2D2Y04IE43E0yXfWpYzp0vwK7s50/MgZQzsVU9DtRoOrL
kYsRKlHJ5BNKN/M8F8vJoacUqEW2RO11CRfE1kEsvoVcfDrfP5UqDBtQOspUtNhkSrv5dGlUAaFv
IhF0OhyrR7OZwg8+zdv5Sm9o+E/raZMfxybCR88RFeX3Yo2QT0Ffo2oOYhHGV0D+88Usm+nfqbe1
aucHqnacMXfwAYw6kUVtvnfHXFNuWLIVYBf1p6UC9gHu9zdwNKh4UEYD/SRzROt2x6O4Dr3MYJh+
aI3w5Nrd90pvtGtkrL/jQuWUJMEjoCQq5reWiMpnZzJBS8JIjJyFKFo4D3LdQJo0gyF6hyRAeZIo
1xkGVFtkZhuHbY7lXBuZJKJzmvibT6nwmua6+TELc7FTrVa9fZIBheoBnASQrd4uTGfUIu4LCZxh
uPRkkvUGKM90f8yt9zS50/yoiVj7dP/0yn9z61Ml7xOiIFLnb1uWNJYythmt4Tq2ffx2dmr3gHet
y0Pjd3pQd+MeTk5pkICE3OkXaGSznyFqC15RzZDcoaYOJYjh/2hcRn3GzkIho7L2WkbKTf1FhczB
kHZvNxXKHM1fdHpuUd7373Ordz4ZWjGcx9XKYUFpEv3Yw4K3F1AqL90zsxun4DDr2qPbhJOddPPY
JnlNa6zeG/NTbybPEwAY2hzbTkBhCc2MJbVDSa5B0ukYC0U0SKePDLsk45H0EEL0+ydGdSEkfbbx
K23DodxuaNZm3QjuhyZmbIv33VJYp2iy3XeZ5yU7j6JqE0GHMihArES3dmMq0tEYmWlIBc6QZPGh
0EF2HWBP2E3VVIeE0hbCS4SwjAdtDC30n0qjYOK9GyskPyrRr+fQmJr6NJsl3Y7c907+0PR/399K
1UvsgoolqgFCRZJ6u5UDKJ8oI70KYoZbLqnX99/XNgWdESfWG8fSxFmApDhCMt8yCWv7O/5GmfS4
hFKSqpSSyTYJh9RNlOTmINzNaXDIaozqyYlXKQU49UYbCGsQH0EPaevBHiagmBNg+elQD55dHsXo
JO0BsZQB4LZuFjsvuOqT8KzimWTIh+rc7d7Aos13zmXsVeXWW8De0ZkEOgv8Xi/Tw+o2RgBlULWz
JUqrADv4D2cIAvXWKiP44zT0hJippcv6YmX9TLM5fQO54/q+SijGMXu5RzuqwuPjfg1Jg6fLqcfN
OaAvhcYUfHtBDBzsDINbd+zKNn6CGsY9xgCLv/oA+N6WPHtoROiCqCFMvnidpu9kJ6oLJ2eTOBTg
sextqGC6sRh1aECDcozDC5kD9HW6tZdPqq0wlw+/MMXV7RiUNufgegeSejGt6YNlTvlbkTrajp+S
Hnb7skm2G84Q3XQAH7efck41y2pltuBPeUcNRohLOmfzZUrN9aEf3OpQhdDii7TWL/evtYICS/bP
mbAiUwG/t01i3cGApbbOPKxmw5PpafoxzIvlM1zx03DSGAUfLllmmfVhdLzpLQKnGQRv8oMXs/Nk
N0a6h8lVnWsSJ5JqIhiqepvQogobOB861yWKCZcf1qybCUgwD/UWs4b29rESq4tytGn+xn0iIaRG
Sjmbnv/mFiMVbFjRKiUQwmJI32t1lwdp1Gnvsy7t/oFkZXCf9Diyf2e9Mscwdeo5Uj3y9uMTZSVO
N7HeKQx9511uF+5lTE3R/WnDyvYk5g4dSaexdpIbxXsM+h+HBSJXTu/Kk/8s7QA16dZ1VHqBMTTV
m7AMu8BYi+LfrtW+MLts7phTvB8oHZCcop1hSNbgW3NLVmUN5SjO2WCJp3xpw2Bm6vSbCEtrOS6j
b7+Bzsb46JdSKX7V9rinVculUPNrCoFjvuXwXPI20szc9mRjNqwP2ginwSGjnPptbQdfRlfe+u/O
3ZL54eZak4sDDpDcZ86Lu9UWC2wsbe8Gc1fHn7tmNC/ulEVPjOaIf5NsKA6L6OvqkDjaD2ux+gDa
fnPHTSpcC78BpA5Ev0C/t73vTqQoL8wL9U+3XC9k7BAPMKx2DVcXoW7BXB6j6m5xztoi3fFqiuiL
RI4OvyR2YKp3c7CHwhGgqDG9FMnyZ9PX3mfGWr0HY/W9/3a2Wp7WF1sNsJr+huzebNEzhUUBJIb5
JBj9On1PROD/dM2CCQw/NlGcDVPDrAgMsva9O0VafVj+n7Pz6nHc2LbwLyLAHF5JUWr15OixXwiP
A3MoZvLX36/m4AItihDR9jHmPNjwVhWrdu2w1tpqpernNOb3+ZWadXXIHHELtcWuTHB1rd4cfYj9
X8hJoJDAw7ntI9vKkJRDniLRGzlLwTicvnxLLdk4iEX2zFA8k/gQ/maOwe09E1ZdqnXKmdOiJKlP
S1oDpRPFWnx5vON794ndBv4F1oCEcxN9WEOd9Z6BaBlYsDwOtCETX9VOj/yevAXRl/jzY3u764L3
grwD063xl7fr0oy8WlyX+Dp1l+oH2AP1b8cejpAvu6uSqCiQyKxpq4zdNZWpLg4ST+W6Tu/NOqMD
gjz3SShO/wkti6MrsvPWIVxgci8peACi2FyR2qUDmGWzc2oYH1gEZkHZ+GwVdpYEyTqU8aXWQLaH
ppomvz3ez13LVK1JbR35x+a1sxvXWryONMJV8uzrYkbxV94KDqbe2Lz7pUb9sFaW02Ore96Iro/U
laEreFc6FHNdmCnuD+qXLeZL7M5LeqZSwNuTGYo4p6mR/JO0qZcEVYTewYEz3PNIlL+ocYEkB/e2
2W571Sr0vymem50m6DqpVfy7V+Xe4puzOGLb7J0lallggUDQMlthc0M6zxqI34is+iLJzwzezP3I
XsTbKo5+rqT1B1u790FR/aLiTNREG2rzwLrGNOl0d124r8bbNTLap2pQP1hLJS7eApi9HcQRDnTf
JBkvMgGkAltCS1QodkmVkJFCyI4BdJoELPneXVBvXL0/ajsr3zA4yTpAJu9ZlWpBYCvYVq7prSfQ
C5dpcIlKm8mgSFEqiRIqVtxf4zXzftoMOQkYF3Uo9rL3NV9Y3cbJNlLDiJzRnlCWTv3ooQx2bt3R
RaCWExAQ9Uy6Pww61Qw7td8r+mCeBXqOJ62fVhvBJtCPdqIa39jG7kuc1ct7Zgv0Hx9frz0nieaW
HIDElECe+9utMZQl7mq6EadkjtdL7VXRewhlzeWxlb1bhJy3vMcur8w2J2qXSM0tmkEnBiOAbC4r
M1BzWz0RvvXn15uCpUGZkT4bBXL5VV4EqZrK8CavZxaX5o2MlVYy08+og10QpUoP7s/e3oFVkJBH
hE7vBmqUNvFZlbtAfbMiPzOlSjkXujMeHN69vZPErF8ITqAE8le8WNCc5YzGNmStrVz+AZkXP+nt
+gcF4SNsyZ4hMkkCKl3OGt4O32tUbWgKAWxNaemgRbkxBWaFzlMek6e/+iMxuwiWAr070qZtr6ta
86wYJeaxhiz6BqH8PNTBowdQGP+DAye8I7JhC0latjoHpp6bcNsB1a9pGiFXP+Tnmvr6zxVZ+de/
FZTXXMBxdCLoFWy+VDyiJjBB8CXAcZoL1f0kdFLUDrpMO6r77hW3SP0kP0eCWBDIuT0VpECJlmeN
cyoytb5oulCClKmT4TLGg19RaQ7m3BFh546LHy0xNLtSE5dknSs/UYfl2lVWcQCt2fF3dL4Ybiql
wekCb56Txa2KVq9Yvjqk4tRTQTtNtUZorNtpYE3DkRTtrj20QWiW2pCmt3ErTzZz0wQ4jWRSlMqX
Ok9hjoLG98WIjKcoafWDAHbngkCroczAWHPY29u5GUNnIIc4EgApUzP9k2V1fJ2IBMKp9MQBsudX
m2eTnVA/MmVpWJNJ8GYz86mIQO/xZClaPdpB3bO17xWt7VDnosn+KcsV+99U79rhpOBOI38lqEYF
Bi0rAY8wm0d/scgVT4xRgZI8dU7zmTBYc8JkbUvV7yxv/dhMgB2DZtXHbxnsiMpf4wLmOzyepPUL
wvgkKE2lep8VUolEVYde9+OY6SF/19qsWn5coG9xTojnY4i4YqScJ0T7qVib4R99bgvF7xsbebNl
qVQRqG1fL4GRiPzTtNZDc0Fiz1DDrOl05WS3Zfsly3Trr1XU9uekjL3PbRK166lDhuyosyBvx+3u
ykaeRpoKMII/ZcDwwqeaA6IkljaCU3D15kcnFgbppFZ/EZZVXTwHvc7GI7Dts0jjOVS/PvZ+9wdX
Wud1IgSSAiybJ2pgElLU5PLudlH8bvaavvPJRK13tjV2ZjAluvv3f7AIxIjZYKga8wLfrjdfODea
A5nZxSG/t4GDBItt1B81J2nCrundA094H3BRYiVHMbmdvyB9t/Zqz0r0ZaTX1zP2DW2TpD8butsH
NTMDSJ615ZzBpzrY1vvriVH6RCiPQ/sFr3Fr1MuzuDTweie7s4vv/ZrqlCFH630EhPjgTZaefHt+
5IBtao7UkYGA3pqKs0GZlojUMuEyBmWqRB/iTLUOyot75+SlFfkrXpzSdDHmtLIpnDeM2n4uRDW8
RdKpCJjrjHKxgS7Sf/lsdKLA9UHA4dm8NRi5WqFMeHiS174Pa30tAhDm86XIWoCfsF+vGQMqXx0L
8NkkGlOi4GSn6NYorE7DgupDd6pPus+2mUb+EI3lx0kcslT2TggSYZAtkCqlELFJ5mox9J1ice0H
s0LFxBxFgMak7aMac6R2vHcDGKAsBVNQWOKpvl0VmYUUxADpFfeMUq5GywuIHaJvSLc37+x1snzb
LY8o73sH5hfbnIIpjYFtWJWuwmhXna1MQRFOl1lL209j4eohGgKiD4RRoVPw2LPsrlOqi/AqotTl
bjypis5H37kgC4VI9SuDYccTHEbxtlxg/xgM5rigV1Bf/otRUnJJ3KVMurl+Zu+maCOBf+kKtYbU
3/8xeMTdiaL0gbLkU5BX2tFCt3sLG1oyZAjtYIDjtjdnB/EZmIt5voYUYatTl8dMNY+qJGjKZj7p
pbceVOW2T9QvewStcAKoBxO73h6gKO88dRnTNZzyvv0k202XLJ+GP/JoEc+ACN1Lk8XqJ0/UUaBr
Au2fx3u8t16WzOsolXjuvKnTDEml2zPrdZI/nKydP6XQzX3bnK6lkUz/PLa2t1rqO4zJxH+DKt7s
bkNquib0lcI40k0mOovkOWsqtTo33SK+qErTh5q2tL9Hw1y87WdX/+Ox/d3V0imGdwtHjgj+dreZ
CKiMbTeuIQUKF0kKKz+ZSV+8swdN85VlOKJu3smLyM+LUCA6ZdTwaM7LH/TCt09MXxwjEy5l3lfa
0zqtzt8yKbt0Q6+F5lJOJ6VR9HBYhPrG1PLkSwJ47SAq2LpDfgN3xwEWgPwteNTNgznT0Oj4yGto
Ft5ymgBTBJmVFUEGWSl8vL+7pjhJ5AfAtCjZ3y53neJSr+mXhGimDO/NpFDPfaU238a5OiI87pji
unBJyS9pNm9hjWufWm7XMQYEfKP92TZKOGZTnr0pc+Vg/7a+j/2jYoJSFW8J6KLtNNkxzhRAHLEa
6oWdnBR1RRdwXpSfMWH9+wwJSsOvzLI7iAr21meTpBOa8hfP5u1WGg0koYoxZKHTqU4QoU7jRzRA
ryI7HEe4d0rBFXEvwFBATtyuMOpZoqUpazh6kvYxO/NCYSCzn0p6Hr8vRl78tbqLg0ivpZ+1tXFV
RHJQajzwRTsbLXVSJV0XpMwdaYOJIIPb9ooa9vn0XYlN5dmqmGmTTdVyTtaR3gzs06Mm684+E7/K
IhICiRBT5D9/cUPX0ip0tYi1kPREu2hxrJwTa04/z2S+B+/ZjvcjmaKFAFqA2u+WW1dWFN01O9fC
SBNu6PLHxdUQo05LfQmF0QxvPRfpRAZ0VKd6mPODxP1+pVJwA/ogg86lH9hcTkOpZ1WxKi1smXly
mss4+RF7RXta4nW9PvYD935W0p5JuuS0CeoWG7eXlm3WMltEC0tASYFTFsPzoOrrc9N4jW+0Xf/t
sb37ndVUBhfoFDg5yDuKay20QgTUwxlCmN+q0/jUOf1fxtDkHy2tbt4onac9q3xpf22q4vTY+s7G
StlLok04+pS7N6+aHhVRXJvjFKIYX71R0uTf0hLxR6fL1fNjSzvrJDpBpcokoZIthNvDutjD4i4u
rmhu9TmsGSn4GVH+5RpbFQXvpe/e1DEDLxU9q09mNnkH5YpfRI2XCRG9L3wtoi2cVICrWzjKIGjK
d9W4hHauJ8bFsKNc9cn4dMTM7Th511GM8ALGd+l/uY3WTWfZDcyCVO2zTwWpU/mhZUhn5id67DVB
b6XM+ZG0k+VNT6zevBnssqeGhYhVei26LGp9IVwqXbkzRJeinKrm4NPduxyaEzSH6WCxNroVtxtK
Y1xocV9z+yO3vpitO4dao8rNo25SxE2KN4xq+5/Hn3HfKjdQlzKLd4OOyrZA61rFaloO+gW63XTp
l2F+7y1V/287k7aXY5X8+djozikFcOxKLVAUtilM3C7VnpTKW5iyEFpF1PsM2jCujlXN4dy59sEx
3TXl0EpzkSNUqVzemgLlZ7R276hh2jXmpQEGHeCDlQB9yfLgA277hvJEEj2Tk2AHbM7GFALMZVUn
uRqWtpsHRpotFztyU19VXPuDF3lKaKftG+r3bfj67SSeI7oDYndPC52YrrY0QP7CCr3TgIlOxUVL
HIa9aVZ8cO123mduGw+0fKLo32xnMzR4dHAzGREI7JoryLrfl9Vrz2VFryNXZ/HUt337PBtA4/2q
zUQA6rI/WO+OS+fGk70DjCcv2sIsUye24VO2HB+V0dfZUA7P6Zglf7Wgwd7WAtGXg2hgx6BUV5EC
v2CDQMrfHiLDjWPdEGIJB3Ouv8Z1RoU7jqtryoS4UCEFPbB3fyklxZGGEpELvdLtDI7cph5H010N
XTuN3yiVO4BkMyJ0GRK7O9fFPH5dOkf/+vgY3Z9fgh05RM8h7qFzKT3+i/DDHHrDTWq2dQBrFMjC
FoPplep7UrXVG9glP6taAs8s5aAheH9F8QV0mdhcPifp561dIyeoW1peTN3qvE95n9OgzdPiOc2L
5OCK7mzsjanNFY3nwczyGm/guVkJlg31yiK23A9qa0znNWqaQDPW/iAC2V0fCCMV2rYUGtugQiCx
GCJp+JpabWY/wF+XfzsW78mUlN7Bzbg3RT6Jk5N6cZCat9Hz1Nix1XdLGw7EfcFCoejdqiefzcZR
Xu1XgUZwXMB3cw3BLN9+NJQ0Urtr15bXqi2CEsXOc925pu+kivL58bm8jzQkCgNfw52X+hab16JJ
kUqEwIYpRx+uzTT2vuK05VmbQaA0nEd/qRiah4IOLPjl9QNY0SBSTbRsqfyAgIGWd7vUaSjXGtHT
LlTXVFz7ara/J6Nj+BSLtPe13lcBQVL3VBXN8IlHdD33MCpPI3CDIohnOh4H3mHvI4Nw12RcKxHd
G2/kIvjcRiinh2WzTii3lOo3miN0vTT3aFjb/X1xNd5NUlqcAiXTzdG1RzsqjTWqwtgyqgCBy78n
u/Ges7Hvwno01s/J0h8prd27IWmTyFLGrzK+vN1utXAiURDchbkSxXI8tO7byri8W/JiOKVyQqBY
Fv3sdcnRpNl7N48gBvL7fG04bjRwby2vwBvjstLrsC4Si8hV065N5s4XZWBG4kqg9Onxwd7bXdJL
fD0hg4S43torsiqqe82sQ6uc3DBVnTxAIiwN3bUzn7I2/41q5lHLfW+NFBVhmUupTBzvrc2coJ2Q
T63DqJ71IHNEAs4o4TKpcxbEtWu/2vlxc17Y2/iJyXI6r061OpzNJvV10Tjv6qWvLqrb2Aexye7S
KHIxu4GHk9zgdmm1kndN1E11aApz9BEDpYhQNcqHHNUM32u811fwWBrpD2K9BCKQhm7tLXVXJOQo
bOWcx09uXv8z5jXTiVskK9vB8g52cu9e/EIVMCKCuHnrcTvdbo3cHaoQATTre0zHP/CcND3VzAQ7
dUJz3lldmwd5ZpQHr4pcyG2qRZMO7X4Wg/AbrYXbhZoQnosC4k6YREn3AZL68tYux/ygynQHMMDP
vjADIuTWTNw0xqItVhXS1k9Ree7jk2G23Vs3ij9FjCx+TpwyCRPw0UEbw85KMnbbnIbpLfPlesL6
2TzgKu6dKPpDhH5wiZDc33zh1m3ItXsH5fl1mUKR9SJcO4acq2Kdzm7SH9Usd+15hAgwpGWpdHOC
u8FmxCl8nLDV3fzvUh2dH42uT2owLl2Z+0laj389dkH7FklaeMFlYXHjguys60nT+bSz6Ey/pbYX
Dmkkzpq5xKDQ3SNe+87bhdqQJctq6IeQ5t5+434xgf7aZhVqpaufGI7sBu7qVdemEf3BedrzrrJM
ymNCswgl5FtT7lDPKJK4fDw38d6Z0zKdRFU7X6KunN6iA4bPWwbAb483dMcqAly0pVBclapOmw0d
KUY682jUIeq53bWeR+WpHPs4qAn4g6G2tSCjW3VgVF7AzQWVghboF/7qUG0VIDOAudnqFSLsNWek
omFG7/LK/NsajeHEeJXpObH0+NcAmzfdpBUHt2RnySg6UXDiNSGj36pcdsgSrZOBppk2RUNQCSgD
kxcjlK6P+VfHbrUgNfWjAZB3HC9eaeSISLkNqW17t9FVRWXNNhr3BEa4sUM6KVD8ezFaP4mNzWvc
G9ESloyU+1DOQIbfLFkf/fDqOG1Os60oB2/Pdg/kr5HeEZ0pIIAAf24P22LS7ixz3ZWzJ5dr1g1D
uLYiC62+7einoW4a1eURI2vrlzFK7M2kVCo3QAK2OiKoxCpWkhfRyUmS6ju7Xf22tIf08O3h+mUF
ABKIXUqodyA9LfKogY1lhBJOabzVFcX8vfS87hQZ8XBlZFlx7ozG8vs0rd9Uo3vgoLYOQ1qnoilr
xKYUIJAb/yIpNYbBYmS86Z3ioVnfJpXxbMTq+NxMFKsf39w9S0RE1G0AIkguzK2lua2NCXUK99SQ
9Uy+VVGS8l1XiN/Vaq0O4By7xsDiSAr1L37TxpjwrGlddZDt1pp3gRnZbTDRGc0CQ1+Xr49XtndO
JAn3/41t3u/OW4dFGUCUt33TAHl224sDTObyH6zIbJDmCGHRtqVQ2YuhRaNE3EKqOetpZz0lbu98
fmxld+MAhNCh5p3g/N9unDM1zF0FN39C77D8FE3xN/Bww3lhUu/Beu5KXfLoSZVMsD0koHetKCQv
HD1rDLiroFQpiBrFH8KsvIBHZHjTtIkWiAg1beRpu4vRju5HAqXXotd//YZfeA6wTdRMNxHB1Igy
dTvw+QhHps+znmu+qgn7iuD1ctJiZX1WenM6eDm3QQFGib7gegBgx6VvadS9nZmJmmY4M7sZTqXa
dlOQVXjSKNLbi0JKe/BR9wwSQsvmIoVTpBpuPyqMlijNkX+iAx1BdRKwStlu/eSutvKsZYezSHcO
EdaAUaEISqi1FWkY46LJBtNDTLjX6ienKcfnxFzss0PUfrCXu6Z4oaj+4FrULYOxisbCqybXPUX6
VJ00o1F9QTn6LEwIfq++GtRDpZC3pJgB1dzs4myTBRQjq8rEdE2a+GcDGeCT1pEIPba08yTAaUZd
B1kpZIO2QU6fKaPGTBh0BNrC/rSMevsb/eAUHptVfSWNtd9U0RoHajxF1Lyn+MD8jj9j0jS3knYJ
anRbUJU+xmlaaSCdxBJlX4186d5Mbn4Uye1ZocdO7YPXlXrrxtMkzCty5hl/5pXQmoWpeL/rudcc
PAR7Rx8YGvcNOq9EFt1+tMaubKtFk+XUt1P5pW/L5JrG2RiY3eA+abTtgtd/OhCgskMBnRr9jlt7
A0NHndWi6Vp043ApXbv5W1iN/hEVeD3xAT3nZ3t0q3eRPYjfKqeLj0ax3KV50rtIkUxJc+Xy3ZWZ
08mzKfJ6J5j3anyerDYKIjEUP4GVq9/apKnOmRZP3alvbHNmyE3XhwxA9L7Qyi2Ry/ZS53vqxePB
odq7qA5pNcMEZC50p48Q0dzrq9VD+HU1znBnFt81Iusq6AYeXNSdYJGrAyaWqXH0+bawUTNW3Qxd
Cu+0CiQH8HKN92lJBlfzrdga3jdZZ4SDsOafjz/97s4DdQLjLNv+oDluvz0+1nA7uNanok7Sb5nQ
kyeUq5oP0NTj57ZT88U3Zl3OT2/U2I9Vq/qW9kxwB/E/rpR21aH+qVpldISf2dkPLhoFTbBBvDzb
ykYRm8UwRMI7ua1W+z379rR2GEwWipyN1tep3zLp9fx4O3Y+OH6ZqSOyuCkrOLe7YTUij3M6+SfI
lCuZgoEou2WNDBee19NjUzv+ksIJyA6b2TGcf/lTXgSxkwVSXSt536ZUaUNGb4N5sLsGTnXeBz0p
wtUuqm+mKIuwXBG0fGx9x5FxzGBP4sdISrfdqzru+sz2Eu8EWNF4apnrTp44JQeOZW87GeyJxofU
lyEnuF2jOdqrEeW8qTDm/6ysKv4WcwbfMDr1iAS14zIBW0mIoBTCJUi7tSRSEc9VyR6OoNaCWqBh
UyOxGjhrJ+d7i+zp8f7t2YMfz+NNmgkLdfOuqqkoW9XoPHAqfQlFPf/adbG4KKKugqYojtrIv7p7
L7N5DggjYGX3D61+ik6b9XVjnPORWu80VBBt0yQd0WV2ukDoevO8dMr6lAh39FtGTPpy9K+fopz7
rjA4tt7U2U+DZf+Nyp4ezDYFdObxTQcbsvepcR8Od4cvQE/m9gPoA7hUzys8KJWpwXGO7U9taRY+
oMUofLz3R6Y2e1HwanZlhampUMtrpjklDTsj/WjpsMcfm9q5JsT5hLtQBun1br1QEidDNiH4cRJm
Hl/MtaLduyr1wTXZOUzkR8hHojqAXtdWSCMG7ts3DA1F6lXhu1arG/tO3GlhY05wlnrX/vfxsrZl
Y+luwD78KrapwCA2yR9d1zWybVSrIqbvftNcalFOVLxTmnT5sVD6e4/GQu9Xa1ocrHTn0xGhUeL7
hc6BUrQ5JbVd6t5ksVI5xsBF4sD3aKS/N2NRHlSgdtcoFZcwKIcGyk1/4V+TZaFsqsfRaURr5x/I
F+itJYpaCaSkRfZjsWL9vdMq0bUVfXt+vL+7y2TIsKTFgTDZEl3kwBvDQRqEAD/Tv4sFjNHiWlHh
e/V4RCLas4Xfk8ALBJDB8d6us84cY7FnG8/glrrPdFT3OcvzZ3eF2vT6VVF0kVkg/WRCtVtLTGeY
yTObCCG0VCghpR5gicNY1kOQ5GO6HDxRe7k2gAc5LAShHyncdGtPtVKGE7tJdJrGmlKlV1r977ae
DUwBc1VfWXPoPJH9fe1FwYCW0gyqqmsODuyOA+A3SLgF9HRZhL/9DUkUm5DAKtbMHJ3fkH8W30TX
HnVvd4IdKvu0hinc/eL13Vrh4VRqu3Yo2o2lmoVumdSw6iyp1q2dTDSFrLOiddprZ6XiBiiYcEYp
ZxBxbmUXVb3O89RUo9OqtdbvljrZX7Mp/vrqU3NjZPMVvSyp1kbDyGx0EXQTLpteJ/G5FNP072NT
d5pQ/1uQ5Nci34704ca95F0Z5Y4xSL8Wl38NTl980/V8/VNT7PR5Ueb8IiYj+x7r2RwArGuS585t
69LvVSDw47jUR8dHLm7zbBMiUDOh/AsSfNvaUKbEGMxVi05DomUXCrfzmZF5cgxTJPxCHGmo7J0j
KSlGdir789t8xV200WLCAOb0OIlyv4VoNPgUx9bxSp/M/TiP1KjeA5zojiKUHTcEbI+QnZtCveau
h1yZswc/Qzm5kQkcCeX7L6koBCO08sV8fazxqzuOgrhEm2zrfYriFNNk9MxuL7Q66HKhUgRORThp
ZXp9fKT2PqBsxP+/qc3916DUu3U3KaekKo1TMXvDGWXS8ewpQx9UpGcH9va2kRmAEl2CJAaow1tP
oHkimoS1KCdNHeaTQOMDssu6vC+1wf7+eGl7qZ+sdtEkkHPl7qDlo5PEvabzyRavXv5cDcRBfUNt
/xwE0sSzbutfZMaOpm+R+OhlOFekTkxfqIBiOwpIlB9NcXr8m/a2W+JcKcEZsFO3s8SNqFcKR1GV
U+d4MLcgHI4fBMPa/ApZhyts3eG1o9qly3AklIdEk1R/i+9YikYo6lIr1MHzniDaYdzWMDYh07De
r55V/gdvSKED3SFqtxSSNt83HSL6CFrGnrtV+ZSVA/NkXGgvqRyH/Xgv946SA7mHSwl4+K7XSTSe
51OGM4QrHn0rsvoHuBXvrDnxfzm0QC/hRNB8I9TauF3Ny9YytWfltM6682MZk0+t2U6nNNWPOMvy
v7T1p4AqwNADBgJyKtf8IqhbnCRvFo/zkc96d2pys/MjZT7aub1TSAUYRhIb597px5NdrhR4uISm
vbQXt5um30AFRr5S9Pk5zuFJP/5Su6uiFAzzAqyws03GFdUZlkmKMw55rZ5mJxOfhiUDh/7YzP2B
IIcBRACSCQ7XXUlFXdEnrJQsDq3Ern8rWnDDQVMt9ac8WZvuIHDaMUbABP+J14j/256JuddnpnDW
cbhq5RoYveddVCbYBaOjTweRvow7bw8FomRMXwCTIaXdtxiRBpUBiBcmd2oynJ+Q1uJL1Uxq5zNG
crgmwHefNGENlr9apjf7kbFMB7f6/gPyCyRnBurKLzLb7bFk5ImeTMLDa89T8WbuS+05qxDNf/z9
7o+ltCKZtZLSTrPr1oox9kuXtUUM5CYuA01Jy98REi2yMBGN8lXRqlQ/Pba4+xEJSdE+llCQbY0q
WhrGMuV9TAWq9a7ZmkZIQAgzTGhtvPpNZ3EvTG0WNyzxVHtmG4dtnRen3qr6t01ExqTHdvT58ap2
v5aNZD2HRieQ2NQPGDGgu1kyxGE3u8yh1rruixp7R9q6e3tHQ0n6elkP2dKZBmF6lZ0g7lqnrXdJ
rOavuIzHc+owH/rxenYt4TkA3xNk3mEt2shYDWOOYmiaaXy1tUj9XDVpWftqWk//wRYAf8nE5dXk
Dbs9g5qbZurcK8pJ2OpwSsDSPXVLN4c2gL5Xd8kQVJH5Jt8IFYCtAKRZGk2yKH0iqyDl0xob8VOr
CcZNWfMRVmbvRPAgg+X9VZvYDoBR7SnW6kFPQpiofdh3syb168T58XfatUJFW5b4wUlv2ae126eu
k7RJGHl2zxi5SbzLW3c9sCIvysYbSuAohWUqy5IbevuFxtlLJnr6aUiDP37bM1DnbCiTE4qyLC7g
kOyPr14V1A/qV7T9YF9soblZNFZ2lNgJRyC3n/QqG74kQ3Xkie4zG8lGYpoF5DkJ3dqUF01FiYXR
emlYa5ERDK0xBjYwYSj2mfJRz+I0TAmdDx6Wna28MbpxFHFeinhMnDS027oGTlCNH6uuG65daojY
d5u5P6BA7pwQ1JShWvCU0YHezu0YJr2j7YJHL7vOCPiU3hUpx6NxRzuFFSm0J8d2IETHkd8ckayW
ShMobocK4kzIhuXozDttFNZ4ksDOFP06VlV8Qa4qfdN6JsQWPZ/Cx8dmx2nB9ybvcFBZlbNNb4+p
97/ReHEOgrKeAtT+7LPbK9EF3Wbvx+tNkVrjh3mbQTBsPmPR0XWDEpCFkVq212ZWUn/VmjXoWtc9
eKJlsW1z+eS4LkqcEEtpGMp//iI+hcenl3VSMDBjdJdnh2fzEwNI8kvPS/pBqLLuMNZFynaXCCY8
XubOacU2eCD+x9Cj7VdFKtfRYqvMQyVW7NBY59pHT14LDMEDrjfTkQTo3hd8aU9e2RdrFXFULpaJ
PTjCXeBmUx24sdm+0QejOMiKd24/RR2JPAHNSCin35pyp7JXC8PLQn1N1D/nkr7+bBbZJ5GaTuUX
FAD/ILMrL483dHeBJId0A/E6d7zZgUtvZahthMICLsm/VzyBEdGePTEkBwvcM4X/lDJFNJpJoW4X
qHYyEREe325Kp1MUZ+l3XWnFpUVs+cDU3l4S90C0piYONEv6oBefrW7Lou1oMoZMeECuzBX1OVYZ
hZIso/lhnfL6YsNPOAi59s7mS6Ny/S+MOr1lKIwC4V44avNs97EWNGlRP9fDkD67Y/9a3RtuuoTw
yFwKzjxs/Vt7ZoKKTx4lRQg3711ZTrznQ3Ih9LIvEbTkoPbcoxhib195n+iiyzeDTO7W5Kgvqi28
KWWAd8rsDOCQOkNcregE9dpK/BoXdElb9/UtVmSZof2An5Czera33s7VWPH0JQ37qhvCsWWEg+I5
/dt+sP5+/XUAdynpgFKheTshWslqoIiRmoYw5a2nDNnqIJ2NIWhqpfsPNw9Be7BfIELuYZf6ELWj
I7o0LNo0/mDFVXEFPr48LaNx1PG/f3LJHUGSEo9J2JK9+WxD5tIKX50sBINWfQTtWr81e3E01vf+
/LNrBiU98HOmhFncHg4kJcZokJwpg3m38P+Hs+0OMNFr9adYUuP0+EvJIPz2FaJPjG466Qd1Z1S7
b6112lohhA/42qmS8iLWwj03sfLBGnLhO8k4PXVeXyCb10cXw5yP+jb3FwEQGLV3hAElr3JbhE+G
qRy0GTJYHkUW+n3j8szkifqL6Q09QsKiAyzptZ8eL/negSJDqVPuApKM2NW2P+7mmWNWrteFpD9j
kOddd2FEshIwSe61499ps8H/IAHCHpD+rabWHHnJqHhjGcKDZERsNsSIh8dd5dW+bjvZAYj8PqLA
2i/6hxQBwF9vvqWHI7PbHEnNyBDPE2iz04qcQ6A7YIVKt/pcRoZxBZ/y9HhD9+yCd5YzAOC9MZfr
1m7VQt/sdcAnRlY670a1yD5MNkOQ4kn5kpR6f6kyhOn1haP82PDOlwRwJeku6GrRw9kYTtV2HdnY
IozbdrpqY75edWcYMmDXhXo0i2V3lS5FFbiTqLNvVd96Yxb20M1F2EGVoFUxaJ3vdKV6zoflQy4m
8bXyyiXIR/sI8ra3TNok/5ubwkO1+a7mPOqU3pU8bCyVeLAcjYuI1vlatWp5cIR2TcHFgAuC/+KK
3H5KhgHiRdNO7qhr0AaDLmYpbfzBFE11cA339hNMEdxf0JHAC7aeR2RekSl1EeYu9EiYg92lUcYa
QrCufR+NRr8sujWcYIEczWgn3bx3PDz6kgNLlYxYaitR3I1TF+fRzKACJgmNhk/uocX+1DBFzu8S
rUSfLVKjJIiMecEJcRrEaYhFbZ6UOdNPMUOwZt/o19n2RaaILxq9iAjZZkPU/jRN5rUEMC/QdxdF
4zuQd/5tFd7fsFrM+OfiQCsKHG/2Sr+rPSFgqTKRxG9Mp2cEKdMsp2BJF14WvUxS7KTJPD3BX6ga
4sve+GMsclFe5zFyp5PeD0YfDA3/JoZyZGWTEnCyP7VN/qRaedkFZRPrP1KSp/bU98nyHhmJOLsM
8aD8YS2W91TZcd752pym7iVm1aE+pJDk+noe9IBKVNKFpvQtJ49pm6dGyTr4kF2rgRRiC69qV8el
j7gJOoiTh0yK3yEU9q5LE/PfDKHVNqiQg/7HmZYsv+Zl3X+IzHgyT6a5GF+dMsvUqwJ0BnjHSKbn
LzXlyku0uMWXMdYQPJwdNX2zuqlmnk1d6f4CTpXL2l9fPA9Z75hvGuGmiT/p9jgFkamM17wxhPbe
XWz1/zg7j+XKlexcv0rHmaMFb26oewBsbG56W3aCYFXxIAEkbCbs099vV7ekoomijgZqxQkWCZe5
cpnfXFS+OTvnYtnyjxQA9u20FfNjUxfyC8LUwyOgmQ4YTSEHTFos7xJbSM+ml9/aX1pl1BeYVbs3
TSPUD8sARZCYhWzOV5lxcJgD9YWyzPWaY2boTsaxFzdlXxl57Kg6+tYBxjR3ri58mUz2VPe7qUec
OjZRQRDxVg/G996gBRJPmRrW8wgJgy4xRtO+0Q44osO2ZXJOtBydIF2coKHlj4MmjgXuAsRPoREU
xijm6I+WUNmVtVa62A2dqz+XwliOONcqyJNwmeRlT3HyZJekfnHRwQY4TEA5v5njLKqkbxfHubTH
vMRdK5cIdHph1Yw7q2jrT9MQZW2yRtsEvDPX3Q7tgfZ0chrfxWIsg5DbbWPzQU45AlqqzxadZLrn
W+Syx5cMkIT75JKRgQ+CMzzE/pgvn/ysr7Kzmot9hy/j1AkWEICKKJBJAUDZrN9mZJzOq6b3fyCj
xdFVRdnWpXWNmmBaoY5UpU4wtjcqcowgVmY0mHHua7FX9LWDuMy88U+bNucPYUbz2exllTwxjc1+
0EGd24nRNr7inWQm6SjGaXtWLioypZsXaxJ0MsrRuDcKtc/FtAy7ua6tYr+aU9MiLWxXdYKUWbve
bkW5+amcc79G1qv1LwY5j2FM98l8zGezYaIOlPZ0duyKs6+rqu9TjyFnvNa1cS6cKf+Gost672mb
RopbLquVSHr5F0ox9E9g6hbudzMoouBmrVD562i6Tzs36DWUfbdb+mTLNqdsdkvVdmK/gr4WfA3q
7KTJJ+Au4+hjDg0oJvridobl3mb24uD0oTSIwFgH8yxPJ9vq0OkzVC90DCvFe6xHjfBLF/iy/RN4
EDDeAUELM+1I6K9HqxzNBgMPkbkJN5G1ZzkCz1VcBFrMV3llbVMMAma+CIbKcJFSboETzsYwlJ89
wwVSsVhNMydDYASn6OcMUzxaplJJwIZSD9PiOutJO+RjFc/G5j1h7plforznCwcRZ2u9ySvynqSf
FXss7OYlJ0eVdfUYQR4bYnSjx/JaY3gRDnHbB8K6q0Lq/2Tzy+JDN1pGFAduMVX4+VkTWAcUhNAt
6owZMKRadLsTuXScOFzFWpxEzjR+8rw88+OgykP7sGwGaRsHfSD29Vos1n7bUNHYr+ja2xcrej31
07RZeXbvDKJRd23WuvcbUHQMHCJXt1ceOOniUodoYv6QRmY15wgZROIqMBdpf0a4zg4vw6mrrB1t
NeOu60QnCQi56wPiVI5MHH+xncRdq7I4USDtnyIZjBfeXM360FvEmH3QoRV7iIK2J5cvRtEjSdW3
W9L4pc9HLAyFg4U/6xNHZHO596oOpYk6C8YnYRWmczn7df3nUrTeBpXG131SZc1oX5b1Jj90xqKz
Mz+H07zr/CK8C0bTqlOGZ/Wwx3Ww/dMfg8YHbCXWD5jsTjIZyQCLC6GLxd9H3I+z28YIizl3tbr8
zPSzKYwX2RvFQRousvpjiDIP0kpKnTtu4eWPq57acjc03rbtXCm7Lja1quw71ReNuGEB9lXia0ca
fVKbLLergPQLcfkigFIiV2lHJ35X+X1cDq6j4SfnQXAHkMEw+8RXY42fsy6MZTeh+IrYmKqGVe0l
D9NfdioH/WoWY6XrBL2K2YmLYfTP6ZFO9SGatiDaF2a9EjaNZaR1lmGi56Zh3hf6R+Fs+RfteKVK
8qYPg7QdPeeDDMx5uChzOyyA9+HRdA+c2y93jetjCYNc8ejAVQhtMW4LskSR2khJQsERejkFXW1A
K8BkO8oR3RNL9KflSGFeS2mZ0ycLFJNIS7nBvV6YL3rO3se0OtwPyp/lEYjqDykSrIhhKJ2DptjP
tbX2n80cIU8jFoCPqr2hjAnprsbFX/5El2XVxS7Y+vKJTBGNUw7nbf7W45nXnzB9nvWDb5jDmqiu
F0RFpEGt3Rw0LYh4sVUcdM46Rmx5q3X2ZTgGPbC8YejiFuzVHAdb0JlfoyIs2/ioS+WgIr50Ec1B
6OQJ0auZ4zx0li5Z8D1QyYKlVJCYdkUE0Ca2W8e+iV4voLwgxbNOmbgeJ79eUzFmq7i0l649Hwwp
y10x9PLCiiqjPtRoeJuJNcv821TyDZFzCysJjh4IVFIWvU1vROoxigF7eutOjHW0nGmXIBdvdj5v
ySIX9XlFuuR6atYIdPQQLFkyNsVoxhl8pdMlP6Y2qio0wW2y9adxEtGIbYifO3G56PW6mbRnUHGa
dp6shNSP0TxgwYR/jrxG3ZyQW4OIEjuLUFDF3ujaxU1hauoZy63qOq5yXUQ76BCj1xPDtO0mg2tv
9V7jd13ttDE39n7NJBV0hVaY3DnOul6rpRmcxKKHVsSt8BcXUXMtp4RGs2+zGLcpv8qhxYgfqi71
IpN2yirw6bTimsSTIVmwVaKhGbMhwnIv28VbL7rQU+6pcoVjH2SzFMvBU5buTnIj09w7WJJ6xSJj
qCP/oe9Wv6/Ie0aVRQDS+yCP3dJrosvebaW+7ErhjtxbB401toNtdcN4dQOj/0yO2nefgr5rs+us
jnJioEnyPmNz6lVjdz7N9kb/2l60PliZX1/lYDXyXdBXQp+6WajyYcf/GMXTIPLao93dqGk3IR3Z
pL5RDXyXMiQlIzjUbpwPFhNzxD9UEa8RhuHxMo1he6Ab0xk7NPad+Q7DZPeDxV/bTjbAGHm8GPYw
pDX7oNvb5ho+4t/YZbGlQWoeepXjRUD9WKjUiUgdz2c3Ug/BRm8zdYM5gDHT5DgclJ7Sw3WnpWHG
ix/8ROZrPGcCAoSIS+kpIpGBOvflUggD6UGOlmlnDVnx3VuCcGW/lN5Xe868PpmDKL9V5CT2DtiF
ezB8E9WxVUbSSahphMZdxMpsnMxcdcH6ywxmOGXnxBFTiWvlRO1y0ih+1oTCrXYV+Og/8UDBprJj
OHpXuPPyRc91edVLh95wUcGRv6g66ZJ/9Fnu0cScx/4gTJVDHGlhoNqZyKadb1WOSFEfc2UadZP1
watEMMTaXXs0DybZXGPJAV/UkO4QJZAV7Jt+gc0Qw6qK9Al1V/9j23R9Ho1h2B2WWs6fUQOMLss1
wjhnnMCrkz1Y/IY/Ras6FFWwV5VjXDduMxKChROejliO/qgwbW1uw3m0r1mYzkDpkBv3ABwCfLlq
WZ2Bccg+uLVRq7iinrjLqiwnoS+G9oHHcsV5IJqcyxSheb0Ya2QljWHpy8hfTJuEV23Zud8u7idl
ksXyKNmqD+Xqt85OOR6iHJRs2yecMdjxTjSu7gllwJCd9mEvg3ip+T67sM2G63LthyCuxjJHHaGd
eNsmZ925Odvm98bNK85ZdBe/4b1l/zDaHPHHVUfl5aJ7TrZwnMwilhPhJ2UruJ9L2esm7SHBY3mv
PU8mRdQi7r4W5XjCptNbbOWFdRoO9rF1NIc5wmaOVEm0mJOdOK4eg7RyJuuiLVijyGt7WR2XSm51
Qic2aw7R7LoNmgIoZKeeXRpn1BNGvvfbwf8uRgNgzzYNdUERvcmKE6bjDNmcJlJXZGJjE+eN8qy9
4gSAS8/k4Umv7YKZ4ITg0UnlVdk3vY0ltcJYOl4KNt/349YGm+RQ3OaweoQ9xNFq+Ou9o0KLfBNR
jfPOVvxtYG6mROO4afyk2lZ5so3ZvMRNUTvl3ThZ5nd8F/0xyfugava1t7D/B+rnkv1b+Ipzwbe+
V0Ek813rWST5VeY3FlW8B3yipVm5JNqXNqaqbhhVsQVRbo7F0kxuIluQxXSMJjqr/jwDRjcaF8pN
r/zHSYzDknJs54qDWfZWbEVm7560pWdXabP05ZSOXoDOSdHqKDGaKVv5wPRWDqL02zK2hmEME9/N
xXC1ZLK7qtHB0jGaOFF4mVHuHiZZO59AYWVj3M6qVTinRM59KcAz0+Iptp2Qx7PBGW2sSk1zIK23
S5phyTIG453vKuidoy/c8qzpmSrGkLzdB4wX1XpQXRl92sgfL8oht75i9tDIi61AZYwzdeu7ZG6k
c2s3uKPflI3fPZauIZv9Rlb7tGwcxonkFv9sIc8QSdYtuJxrxkwxWaIuDqvdjpLKdqt10g0ArynV
PI8Ewhu2Sy8PNlZp4ZK2NJv/tWuWKT+TqsGu0Z9Dd0og1nmMyVyvDhBxWhRrFZ9vzjFfyehqbOY1
oJFDo+UardZqjOEWqFs7r7NtP5tL+1RXyzolobdEpFRL5tENslzx7ViWcMIRtuc9Ne/0g9PAKlA3
bAr05OTIW/HDpdh7/YKJ+LLO267OWyM6d7Wwr8E8W/dNF5kiMad1PGWWKSidgqC8bVxvneLORrMs
9hGJduPQk+qDlbnFN9sZ3Ce96IipdNa1J4tGcCyhbqMedymBPfZh1J9V4TapWDch8plF28mMoG6t
TxwAYZtUwzh/dVrTkHyAMWfcq6vwuj4KSQKgEvX31p31fOLWkep3vFPsT/zct++yrbWteFk2p46N
FpH3E0eSEMS84+GxM8tmjMvJH5cYREb7EIStvvBgCLRxw3K4HtpSfirQXXsqhJcdSGeNGTnauiQB
Uf5pNW/953mCGRJ3fUSnoHH6mk45jqfMbANt1GSNlXWmC1kUJ05t53TVBprbMSaOC5pZUU6sK+dh
Lk59XMq7hIlQL9JWm5QDZt3aV7oOVtx9xDgNPLhrHXgZTY5Xj+N2KX9juse6juFbWTt9tcvXuWXp
R2JYyAV0942uS2CSkOTLXUkG3+AhhBRRXM6++cNjqJ3HoitlCEVJqm81FDA/7oaBwnUZlvBqGIYW
4di6tO4dw7S+RlLMVrLowf6uZdTelqz6LfF6ezoL17wLEkOThpz6I/LDdCW99gxDuihMjFK7e7FS
3GLuagZzXFnh4qdBl80GWdpcr0SorviMXI/81EdW9VmVJv0HZa65t9dZN39Tk2jvorKlc6kiX9k7
r/P8L5lYJC+NjtPGSNkxvxVu5VzMgN/mxBQGnlhbMOU/wrklKRwpoAgGtmd+8R3R0czKp5z8ae7V
hY9Wm0G1Xm0XNrxYkUzRBhrLjlr/wVKle2pXU/W58VDgSoXy/CdyrpXdaPT+vQqQIdwJc60+0bwt
v1nSW0foX+30aEFrtektbCRCPr7zAh7GCLYLx/L222qBy461jpaPwDYJEwix+KxSTIPsNO9aixQq
qyngOrVMJ3WGZy4SfZ576IMiN2NZtSuNkXA0xK7KhmPYxjP3upfWktMw88Lvi+jV0wQVTMVNGGLy
4mja5EmALNEdrNVAJqvq+++mIvSmLCvvaSU2fwQc3n4sPGXTgig80ojMaImiUvbdkARFZczp5lhY
RbVByV1XgzJDOhHM6RAPjCZjt0R+fzwPw+60m2ZCwTw6xXVk5AhX+oGed9WETGQyuQUn0UxV9GRp
MilonI13Wo81/r7UOu5HXQLZufIqqsOEU1sHbA9dI5euhVxQakWO8tQsisW+adyANbRNuEsmYp69
awaeCE85oyjCw0CflxKv9V1x5tBplKkWpTzrnGWa9rVp6Ci2atNbktGfOisJMcFgZrG4/hTbyg8e
gV0M9EKWySLv5J6QjKe5fBKV1uwkORMNVHMqUZ1L3NCMS6ek1N9NTmR0cagdmjdR7rngHCrHIjWf
wpZuuCr7+3kyq2I3tu6iY11Ho7ima59/1TbS3BBnKn2ja8/ScCMa/7puOpmfSo76u7YVExwFQQWQ
wmVvx1hBW1PQ1xdy1sZq3SHBK8A60WosZdqvU30/6IB6dVwCMvqM1GMAo+NHly1y14iHaj1fweCj
WRRBMN5ie/Q53DzpAZ2qDGer4lrNfRdbtBzv7WY2xCFSZfmFpIhi0Mi6APXwiM4MlM5a3ftGVriH
QXjtx7Ir29O8cdovRehmH8Z1mf1jJxk9eM1sIkzmkgIn2ZTyzoKm6qakznsGYxFC2W28kK/VJ0vt
hctpS+PuC/ZI7m1uBFWR9Bz+UZwTBeTOnC1rxEE6Gy9zZwkQvaIXY8VIjdBwa0LP+LJQbVyLzdMP
/bRWN23VkWs1YRs+sMH4XF2YVeftnFHsc1KH9p0ZGUZxWtm5Az5Xd82xzPAn/o0xnaucmctqSVQa
lHYpEV1qinIiqVs9isxdFk7A9vAF7sqEWZF34uaTjbdTU7kth6Xf3hJHmpu2kUvJ+QCDajdknpU6
Xt84tLUm65JsbmJTwajywouho2V6MVDCIQWIktfBm5fp1put9evYjLo4i7QiIOajsg+q9kWQzEfH
k6TNvPDJ6D3rOifosJm7XFepDJboA/o6Fm3Zogm+rFkP0nCOdMhSy8bgvlJDU2I+4UPOa+qhC+Ii
QqYmDjFSEyfFbI/W3gxpD3DO9Tmoy0bWGe09L69iZwhGdcxqwxPZ0s3bLWVvPYyuKz94+ehe4UK7
Yqg1oJidtPmynoBNcJlFOU3ZIQJqRAhqRUJ8HvSYqQN42BwznEh+XwtIEXG/gS2lgx+Y9T4cMmmm
fhN5140e2SZiKRnk+Lm70Ock9TR3ky+624DR2J+u3U8lwsOkRMR42q5xmNeAE+SWe9+kq8tv+NeB
d9zQxznkWDdWF20zUnjaHAZUMn6wnNGJQ2B7yANV3DbOkeHmNUP7DtL0NYgCMPARRMFsEYDrS+fu
zOyHHiVvRtKjSxIWCXPfmcrCU1J4D2Wulg+/n0S/gZPkgi6+DeFRXRPJseeDUyU1egO4b+Cf2axX
TqaWpFIE0VxhppVZFd01aozTWqp5J4wp2o91+Z6m8k8y2wswB65KMAgBrB/11l4AVFjsGmq/qEF3
Z8M540nHPzaTnCslynnaoadOUily1LHjaRMcRUpzEOwou+xr1FTo2P7+rbwGzDBlBVWFfxkdQri5
z1+Ktq22Fj0en3CrmwtK+vahd+riHejtGzNruNsoUB5JJOhJv3z1q6uYk2x1auZIyDG6nIkAvnee
N5s4+asPBPwHhr8LQoeE+OWyEkxIe5lHTRrJKYpH0c3nTD3Md4bwr4fT+MtGIdoEIHKwXDwu7l8Q
cG3NhwuXmgdSA0GgDuRTu/XDg5f5cFE3/OwGo1/uf/9ob71FBh6eBdL36EFw/PkvF6U/PQOeCut0
E/2ctOHiHNyozfZKtM07sMI3NwuYuyMJHfjGKxaCgRHaBoS+SV2Rf+zGdjpxpkklTPaaCww4soON
UOIesUv1sXW2IZHSbt9TEn29NlmUv9zDi7WZ20buzDrieReEg8isZHMhDGn/dZTD0YMdlWbQBgio
vERrBlghr/RGUq7lxxQEYx57GT1yvU3uN6YzpAZlNYkvIGve005+Kwjyho/SfTg+o0D7/JNCi9yI
SGWTNtIdL4qgB0m5igFsATJ+2mCi/Psl9Ob10ODxQU+jrWIfER+/LKGig5hvyAH5WVOuKa17wNpG
5e8nj+nceNTj/f313mCl8g09wBfAVQKC7/Eb/3JBOJq5uXqySbNaduK0WrlS0tpedrHOfnk1LI6+
U4p5XYOpDYbNM2NkpzI2P7bdKUzztvbO6rGyP/3+vt5cWsiaoeeJCrn/E3zyy22NjecUGQKTKc7K
1VdjhFVuoPEc//4qb75t3LXBcAOfoT5//vBiXDTVoA22bKMfUERGe11ZM6NqKr5LbNvfQ4++EZWw
eCHSovBEx/glNF74fe9NlAcpbqjRqT2Oes+c06ONBvLLzLR3uwVDO/3VpzwaHiDrh1gPAsr2S43S
ra8sl7y1SVXTZU+BV1YfoUWtV521bKerCyX3nTPrdXD6eUVo1dggAQ98yRsV9RINxSraNPB0iQKv
5z64MqKXFm5BUoD0ThrJ8l5XTR/PCsBU1KBifv9tX2GjjveAVKoPhhZ05EvgtR4mtyxXg4VtBj46
Vlt4VrlHrttEA76Rub0PzS5Myl6Of1VPjivDzOGVI/LADbxYVczVHJ2VClFy7LYPo+7zFGSKirt1
xhRqct/TBn+1io/Xg7KFHz1x6lXexBG65utWt5je2OVjKPxO7gJKqm8bQqt9Ym/De3Yar9YxVzyS
j4/eKKC6XuosLHXEVBCsN9SqCSO6wFfXkwCtUuC/cw7WIbgCUBG8ExJena7HiwKGDxBlAm370oi7
GKcmRAmuTccubOIo2mBHMsoELSjfy1Heer7j+c1VjgCG12rrhu0yNmnSIjBlH3tG3dcHNMOsMHY2
U59QOlRfG17uye/X7M+N8Sz75BnREgZIz0ZFM+jF0mknkCXgg7rUgDl2pylp6Y9FWIHLcnZQSEOo
9iN9vzLtuzz8BCq5oQ0wZfmFAJ7FjCKnBhIAPO6FsLIwljYT0P9DNIEwdUwSmUu8ov+SfDqT8LM2
Dbu2ORg01lLQx91JGNEHEts6Xf/+nby1uumtgrgnnzsew89jdB71unap+NNu7leYS1LsF0O45wjW
VQhfle8xY1+rmvANOA2PvDdoDfy/5xfs/JrRaK27NJtdWtBmtt2QXOTLeYZz1XWw+ptOh1U4X7Rh
B1el2dQ3vj0NWVwPm3vbKaDvf/2VI7FJ+Oakgn3w8jCcdNdPqsm6FPvbOo1U2x3owYgUVS5rHwB/
eCd+v7HTLBQ4IgQxMKF3Xqom0K9wmtyceeWlUxzGQX/zVj9PQ+Ry9r//uK+OefI5mPEUWqi6QQh4
kdptbibc3GZ8UpItq9g3C+cJmbz31A1fnwXH9YMEF5/UPZYFzz9pPmPYgulXn1ZNZ+6B/KAq7TjG
WbjJOXY8ABt9FjinlAzvSVO9riePZBEgukQSSGJofj6/NNbnURvMTp86jCYpoCtAGkEgdhoxqynt
Rtc/1e08prYgz3F11F2LflSfKZHec9t9/VVxRXSAtVuexU56Ka5dzdSRJgANJALC7GAs8/JnBG/n
ZtZeP76zYt+8FnklZTzNf+Qdnz811XAICpprhb2pY7k4qO1a5RYv61qlv19Cb10KaiXlHjq0R1HC
55dqRq9rt9DrU3NV7o4lJk/trP5QWX35TnR+vViPuxDdA0SEUat8GYkYmzhAXyM+5VJtKqZDDEZU
qLzL33l7rwglrBnE5C1eHzZgnAfPHwnOWD+7Y4mF1LB+VNp/MOBA7LapVKnnYzy9OTSggiMYoTf6
6p0t+db75BFpfhxleDhwn19ctaazio2nnA0Z7QemNaegk4pDNWzdO5d6fcz+tAPEspz9Ty7x4jnh
HlgdcJkhDUpP72Vn+jcrmVNqBlkH0IYayWPsFg3vNDve3JMBM7T/uu4LMoDt98Ks8FYFUkZMmPsp
P63r0NrbTaf2DTaUO1QOh9O6jCJOGD3cb+4QPjaYVb8X2d9YUhR6zFrJCemGvOTRbG6O2nDVDHh/
jH4CLt08q8sueOc9v3kVMsMArWafr/riPdcYIghq8yFdma3u6DTp85be9te/vBGP0gtH5igXoufy
fOGgPWpxNPZDik9Xc9JNq0hxq7PjpbGWdw4onz/1PE2CXUwxQ+EGhYzo+vxSLYp5edjbbJBeDmko
8eXMldM8LeynOFyQx3lnR755QWyfTZ7BhnF8XMm/lKMiXCywIcHAsAkZxxk69U5W3g+QBdAPvEq+
88He2IPHuImmGNoxQJxfHIs4MAt8X1qFQELuJEXjmTQ8pJmsvNR3NsNba8PDuhWqIQcD2r/Pnwzo
dLDICIeMgbd9a824fu0iH5mBdz7ZW9choaZkQLLFD1+yRfCE60RV5Ujv6jBMo0xfwQR5zyvtrff2
0xmTHRXAMDzexC+faaSWNfJsHtJZRMjEMinY58G47byGLf771f5G7MK+6+hTQVbBg72IIcry9DQs
HQ5wrnO0+kViLysUeJepWC7Rm/eTsZj+siQkyx5iEb3FY/c1eOlWhr2W6KZyVqlVU7RHwzwcjuSK
blXWO2fdG2+SOGCGR/tkUqeXegEWtMJmjhqVhiVWH3OFrV0JbziZQ2Zvv3+Tb6wMXiOyQMFRnABG
4fOPpo6cb1InlUoMXG4YQQWxq73pnXX+xg7mRLPISeiYRt5LP0+/QfFr2VzWuazWtBStODQM3vBX
YOZHG/n/kAHBCKUVjJoswfAlBdXOlGPJddRpK6B8j+YSxH1DBljWYvlXv+E/vi//L39qb/4V+NQ/
/5P//t52K2NxoV/85z+vu6fmXg9PT/rysfvP46/+9z99/ov/vCy+D61q/9Qv/9WzX+Lv//v6u0f9
+Ow/0kYXer0dn4b17knRc/x5Ae70+C//tz/829PPv/Kwdk//+ON7Ozb6+NcYLjR//PtHpz/+8UfI
rvqPX//8v3929Vjza/vHoX3626mSj80P9fLXnh6V/scfhv93m2iDarRNUReiLP/H3+annz8J/k48
P25g2NXQHo+Nz6YdtPjHH779d2YGKAAgLEGwItf742+qHX/+yOJHLkLeJJuoiFMj/fFft/fsO/3P
d/tbM9Y3bdFo9Y8/furs/885RrmICDFtXnroR4Ir58rzpY95GnJZY+MmRVCoW1VG1imaTA8gkosU
fczslDYah8C4MfbuDO8ELElxVWbSPitKsHUWqm94+In73KwgOxXiKpzhooMiqG4XK7j55eX+++5/
vVvnecj7193yXtimkLORUX+Rac9hl5Wt0TjJkjFVyCg+A+g/Q/jQOa0PdM/F+pRuxamN+gXTABgA
dwKUIv4BQWmdwi/BvxMthnpfAiA9OLCvQGxL3dLLGUsRewXMhpiW3RNaKfrKBCV/VfZQArvVrQTt
5nK7Fb4Nh6vdvHum5LDi3AhIAHQlHNYTXM22MAZzrT8I9MdK6MFGdQNaz0wKGXR20jCm/RrBnnsv
O7Ce15fHN8P/2aRWuEQcabQvDgM9yw1wXG8nRxCNV+p1H0ED+QJ3wlCHgCltUoYZiNZJWFddV+gg
DoJmeei6gJlM3hSAJLoiSKW5CisF3WffFj1MWMDZHrh813lPAPendvDzhQdfE/EqBqpmQEPhxQ0z
hVXYEHhWMjgAdnWTyVOz9Y5IqrAZ4qHwxJlpd9kHUP2ejoPMDg9B5jzYcPU6nmWbsnhxvYsANjYs
kLwPjHh2zPWj2Tv6Y1bzjMmYVTMIukyJuwnQ0C0Q8BF7920FAUce0yXMJGCrzc5Sft3QxBkAtEtk
8VHtC2NPz/AFWCfix7j51ZTQNsUKypybMBlXvcqdWpbudpu1TjOjG3tEitdqgTshHoJmzj6PjlUm
DN3rO10E3eNo8hilt8E73aJuPDRLLkCl1aHxRdjjcFitUP1QZA8xuH2ksse2HtbdtIFLoU9o3MCy
667bepVFHGmruP39zjqGtV/y2Z/rhxzM8SksGXXwgM/jgAEdc8hMw0poFBQnQ5DhrBWUvBJHhlmR
LPmAlscM+js2Gj9MGyuPMMoZ3Tu6gtJLDMOPfYVFoTtMN0VQBnBoHNMCX5Ij1ihDp7+GfRUxHQTe
68XhnJeX0drRsO23DIGs2erWyzFrD51ohjke0CW3YtMlB1zUmCezNV2smUKAwpOjyy8ZGszLityH
gHDx2DTG+FFO7ab3VYV2aAtW/7LB4RQOo1+V9xo/BjhK2TokjomOBdTWvK14qBVChDsb6wU0g9jq
3A7Seba2iDZgRO2YCiNNZdfnaAurS8iKnr/vJ6O/Wiu17lq6LedjvgKUKBYtq90m3f5C1Efc4ggV
6Kaw/WtDhcuuAZciDn11a4+9CXRqE3uThvmeWUjwyV9rTwGr9sT9EC4QPYLCODfsDEfdPle7obbC
j34vlwvk0eSdvUXhe6XMG6HjOOCPSPUpuP2Xwxlpb9BrLW0DQGdxFesA35Yc8KrHmQBmhONjTwYc
sqX2fGdE/nMC8jII0N+mk8FsEw+0Y7z/JVsGCRiCOCrtRNkdBrhGt3wpj6918OxzFU7yFJx6f4If
R83GEwk2wN0OfqC4NCJECaOOpTIr8z1btp+mHy9uC/nxo8M9xSpl3osk3lrcdgklXE7UXbA2cIPp
pOwUpO4iGOOtPAqsdQ7m6DV8g34e0O7//9yd127kWLZtv4gNevNKMhhWCnkp9ULIZNJ7z6+/g6q6
56Yi1Qrk28FtNAqFypTIYGxus9acYwpBeh8UfusUIeY8XenFdQemz0UxJe6ECDIkdJrggGx9zOD9
K2/sCiqnarRzMR/Gslc9vXfunArjkvXBafjzI506FWN1iI3BF9T4oOfxNOI0k6d84yeolX02dk4c
19aTmGZC68RJfUzK8hd2c3wkiRZSrTeGzohtUhdk/pll4lFdSlnopkt0xlE9euhLkWpJKEOdYQA0
YPs5PCGcst1qiubmEmtxhVh7QpPOc3xEOTc5EhTc1QDMLUaNKZb7op6md1nEnIxWCddgUwvH2B+O
s14LqFV1I7qTW53mg5hY9ZG/l74ok68ieJJC4yL2x8hF55BulVj1bzSSaS+zPGLkihMi6hovASL2
Pe4BfHHCYJl7Cs1q7LAxiLyG4J1NnTBTqSiXnuTWDG9TP5aesghetx3JYd87syAn67npRTuPw5mn
qWB0NbDeuNLU6K7/sV5wGObPvp+KpT83OWBpaG0AaUd0AHXx8zcYzyxAkyRJzrLa36EvU7FlYeau
87RfNS0ZINiaiGlGvb0n7iPaSCJVoVEwp3Wm9v2K5sHiMzJEex67ctUapYRDSlfX39+n8sVIAyfH
Er20KkRIrJ/vswn6CUWpyJLRZ8ljVSnmXkDirQSq5OWxrnuMIGWNdJvMgFAPnLqqflR9Muwsc4jX
MnVMxpiqOK2AEDYHEr3FblrtqQ2jNg9iT8KzdF9Ns+Y2c2usiKGbrsowFlZWbWs/EjylyMH1cI0d
MNugpTkH7DhphbEmLp1TBBeU+dgeI4n4/AGFKPJN6qB8QCmRr4JaTXZip3aOiF8Crwb1uQIwwEEq
qpG1ykUb2Vsj7EAdQyxFYfzsnf4usp6de8lPyof/3JlFOZ/JCfQGHKPPd1aamZ+LeiY5Uq7GVyDR
+pUw1Z0jGWATTCndRHVu2a35pKNlY4O/G7vB+qsK0cc9oJVbsD/AahY9wed7iCIMhiBPcUCVw5sW
qfqmt3rJQ9U/n+lmf0hOPs1pKqPLQH/DEmEtB5XPlxqbKRZSEbJdE4zplV+VzXFiTtsVTaT4WCS0
8qqR8+a5MJTggaYxVkF/lBu71zRhD3c8YgNppdJrUnQba26DyK5StdfteaI1gPBhXsfAPXJ27koS
r5E9z9dmkcZ3YhWXvpMU9UuOfSG1JVKAdkZgjeZKVeIzXUZtGU4nn5J2K01XuhW4qk5LbhzSMHnl
legMbG/cfCTWiI5kfhhCc0YrrKoEcOCLYQEK4tZuBvVYLEoOt+wG+AvoZm+bGDsN3oc+DvCxhuUb
OvjpNprrvYji4S6rgVnaadnjSZwys36p1Nl8YF+geb0QFK0tpQmbaQ1X/UDvVlrhi1DtxfLtmnqp
O2o/cSjPDGXnh2H3EJAh+pRSmNkrtCFfh1Zlw1yi9DkklawX+EswWmNrKaBKhMlWmlsa2VlF1RLM
yJ3eduNTCUoAeXNxz7mrl9Zl2BRrVYqPSib6QKsbOfpn0P5VoeK/lh8+lSy+LWf8LyxULC2a/16o
WEev9UvavtS/FymWH/m3SKH9hwLRRxFWNOjQfbxi/1Yp+CO2x4i+aBDQlUEH+j9lCkX/D1FiTEMK
vUpkA8up4t8yxfJHLE+IVSHFgoinOvk3ZYp/sgl+ezsA5y+RBUuZeAGdgXD7PAeQJBnG9Nl+SZId
budteZfdSE/Lyb0Fj2KXrr56T3bZLnTmA0ibyi7WwzrZGHtrP/3UDv17u2WSuMzv0q1wTN/jd8nV
NundHK6Mt+Gh9e3qpVmJTr6dnGplbWSn3AYbtpj7edu/h/jUZLty8KS51XW101/CK/VXtCkutIP8
gssb5JiEPeKhvmsPzU7wqDIcWzf1cpdN6zZ5kK/Lw7Dyr+Ot4hU3siOv0qtpVV3XYAJ5ue6yVbRR
A8fy8mNxPdwPnFKR9V7PB3M9HrqHdlvdCEflTd6pTujh6j/o6+RS86q177abZCXuDA8vya/4qthx
l5fK3tj4D9nN4rZ4M38JBbIn0M1OsOl0AoPsSrfTxjV31c7nohAVjpanbcT7YDxWu9K6eu0uoh3C
1V1wGV5NO+s4PfAID3yGX/Iq9/ztbEc73RFX2j4/UkmwSy+99e/kLW+vEzqNc4efbZWtyoO4Uw6h
C2bHozJ05+9yL1kVjuq2drYefua+V3er8EnbFDvJszzO3pvuwr+ucWcIe//Z2CRr6BupO14v3mvN
9r3IFhqnbJ1IdxcQE38/vCBzJHhNpb2SO8Ne23aO7uTeuFe4rxENoZM55o/2dqLvpDoYLrSn+ZBt
outyX61pnsTbaqO5uhPzuWgU81jibbg1vGxTrIO9vMvvmmfhMrswr7jCI3EKvi2uwi37TJPHnqyj
te4aN8qmauz4PcDW+Zjs++OwNn9NF3Vr94/WDdbyR2Xf3tZHU7elcA1gRRU3Fjeq2cJGvIw8aSW6
5ZoF3OtezN20a3OHHsgq20tH4Zbx2TtRmB+jbGN4kl1c8PNu5Mg2ftx9yhbZM/hG1qlb/mBjYlfX
nMErGxqMcslDy3IH3O8mxAMrutLd6HsEygmZJ0ZOeei9AXSPnb1qLukja1QB7CwvrjLHVp3iJvY4
vHvGJn332rsgsPUHOXc5ug8Eru+eObGFtrmCnOBQIlwJoP65i+o5u5j3udceC+IjIR3wK95jhpHo
jFtq0KqEUzuAanBYTuB23XmS/tThHrfaX6wj2PV/pf5ey2xdAxexGZWL1r56azyMfOMq3ZNA6dg+
uaD4me776+lWu884ted2me35bxokj8kpUqd5g1Zuj/dYuSQH0xMKYWeSHZ2xmB7AOOWscliNco1i
AMCrXYr3bNqIb6PaOBFjV1z5a04b00u1mx9zbP3WLlhVrsThaee/FXfdFVpQxM/YYJxxV23zVWK8
pLvoqN1VRDnpm8m49S8N5qXWm3b5QV0TXiX+1O4rWmpuc+xuSzc3HEnxUK5dTDZAG4ywD6onOZGT
usChSH3NvYK9NBbgmNqUSlQk5DI1sWPMruE2SJ2h5QNf6POdWhou+uu7escrbOv3ogwlwu6L6753
DSAWaWqbQJUuiiv13cT2uxo9iD3yroq8cNwa6UX6Et0KW31tyV5uC9V6/EW6giNWq8eicCybU1ty
Lax4qbcQirRm1SovPF/xibBFWX3UXct3sp9l/SisEtVN1iVEFQxQ80bVVwBxlHSVvw4Cdt2Ngc8E
Z0q95yDc/KACZqOqvqkccqYlVw/3isQWbYXbfeEJ8Ph63JGP1EjYhj2HFGkwaA1u6r/5UeopnnLb
zZssvBolRGg7eZU84OeVfqh7Q77I78GrZY/dYzRrNgoJc4OUGVfqsBZR1urOs6GvF1zMQxJ6uv5A
0oclPmIBLTZDaIstlLBVg5sqd+enznK1eV2g9NtO1gvPerpVEn7hcDvcGg+MKSdndF+2N2LvkOhJ
MazetdeJe0uEjuZQM8jR4nvT8B6ah8DCs+UOj82jeC1qdu+J8qoTPLzp605wNkrn5vfClXnTbN5J
IcztTHSh2ZUXgvpiXIhC53RP1RFyi914mj9cSMFN7ilHimSjZufPRnffwWWJKmMto8oqesEZ3wij
W+eYrWxjS9fYad3oZlhNK90HlXURu9S+wjt+z1PqhNehAfVh8Hg5JFcIdzS4ywvZutBfM5tf68ar
Hm5iuGXesAMCkfRHZfGbryu9X0nVqpjAsNkm1m/VZX7LQDv1rvCQ4mD5YalYoW05u4iexPxJOtbt
M+5YA+xdcGh+Ke1oV+WbVt9bRy3Zd7vMOqji2q1Wnc1L1bn96Nz3q9XwlsH8jOGoOLE9Vrb6GMzv
/YUEnqwssX0xUa7KC7AITO5YDuzRYGJN+IPrzmtjGcshpt4oEq9YsXJbf2tMezbzBzVSPT3JHsl9
Gi44bCe3fuzgWbT6Vb7G5Rzvuu3gYq59NW/MS8ojkdtewC1qICq/8o/2It1NB/+oOZlbvWKB3HIp
vtTSAS92MCk5UrnYlFud1UV9Drfda1nZsJJelatho+41XKE9uBAbN97BrFx81NqVtNHdzpU9PuuA
A94zxjX/Eqq2SPWCkC8GWuHl4YaxSrU76ijcbDRzZRB6Vm7jaOfPNCo2rfY4AAB877Z+7Y4zZepV
nu18mUQdrzDWu3DHIGM09xfkVGBy6zaR+2JuwhHugaeb3qDv/PZKLHZw7MbWfRdrR/y3lvBX2/K7
IuP/py3BT3vy9c9i6bs1p3/pf+N2nP3pN9txWpd583P6tBvnJ/7djctsq2kQ05IWSVnAykOf69/d
uEzPkDAE/kd8KAqpRYP8b9NQtf7DGRl5ssp2W/vUNOSPSJ8Q6UBS1sTPoP3VZvy0VwAK2lABmILe
pF4MLvbzVpz2QTvORsAAqUNrj781eRCqLr40CiHcd6hz3TbSDMcPSjgqkOF2NUdbu9Cic6qiP0pl
y52YSIo4r/AkiMD4fCetn+X4dPOR1TkpIrePnn1diQ5WNUu/ok7gSG/K4bM5aSE1THRUNhhGbV1r
A1yvRtDYN06tdq3Ojbpp+x7NTqVL0Y1QTvOZw/1pTY8bJSUXhSAa0EVlcFJR7vVG8QeO73bVd7En
xIKyriklsP1eNJFOZvrnIuX/qF4tl9Q5f6GcMKgSnSas09Exe1+mWVLQTMpmUr7FIrwVJFGwRX2C
Aa9Piiv43VOU6HBQqFRD0BgVuzEjeC7mVBImkETrIdFq92Os/9Xb/v/nIZz39bvX3qmLlzZ6+f2t
//iJf157iZcUeOmSAYjumX9BQPLPWy8p/8EARkyAjuyGkLJF6vN/X3r9P7RR+VODk7iBFYJX4N8j
uCrz0i9FM2nBK2MHkf/mrV9G6P87f2MlUQBF8ouWIgAmj1NXaodpv4OQRqVWHnun0IUcHFotnikq
Kqeqn+UyS8+FR4Cu7g/ZLqQrpS9gOEFWkADWyI34UOkiPe1IreqbzqhK0RYrAKh23ub9aPdY0yl5
meMkONFsiI9hM+G8nvLeZNmcaupQupwKey3Xs7sQE1+2Bz6K0NtCen9pDX0Y41xOSQgpujGm8yf3
5mBTihB+ZL4k3Q5pFD/0STKCVRqMKnbDrCXosiDWgD4DaFg/zeM9/ibQ42oDg8XswECdaQnwxZ8+
e0D/WBAWE9GSGft5mptguGlpQTsZWqhDZffSmM1bNb8PNMba/6xCV/98nb8LLBb9xMmX/OlCJ3Xl
GX2cNDRcqAq6xwkSYwUMRYcVYw3KCtsuykZIevU5h/Hn2ZHx9CGHYoBrLHcIJE+m8SDCWaPkom83
E4fVHujYKohTbDa+4Xtqn5W2rKFY+P6znhTR/7nqkr2LlQSvNSKcz0+1QgzrW8Po27OC+b2w+miV
oMt3hikDVwZyObcbQ0+8IZHhKlUtpJ5JLd2UEXymwK2cPHcyw2iA8trjiKV1R5Xr8620U2KmejoK
KDnBfbp9F2oX+FCWZhTAcpiVBeRaG3W5dUl49jC6apNmF1UUa9Em6FOLw3zbiQdk91SyFL+eHgkC
82/UKumuhQ6uxa6kOzc4fUKTErrtJExrNe6m0qtqHUBoa4JyWsJjeieEcfMwCko/2NC02LBLlaG9
LrOM6ImZRJlLqUlJhNwcTzdl0HMgQ9UJn9rQJjaUhdbAZ+1TcVxZWhM/h6KYVP+sH2z1vhYtncwR
H0+LauQin16Kjx9aht+6xppuBHMxdYKdlWYHVkSvHiYf4nA5ytOZN+9kh8Eg4ZtB5bgY2yw6wuKy
F/rtWphwGp1wFsHudCl1SrgQumM2XXtQIPRcxS1779GAFd9QOr0UEgHCcVrV11pc0GLsgVpQmBfA
uyphsZvEOl4VAPrA/UJZODOeTyaJjztdZGYEPdEnIRnh852aRjImE8oHZ8qFYU1jS8AjLAxUSuCx
X2e9DA/+zBv0x3u7qHUxYC3aNv1PkXAX1mXVTn3gVLxfNGEN8ydYnrx/nso64OQaCxzQKjFMN9mE
mcsO1YymupI3VG5TRQvgIPrTtpojynBDntAYGLSsv48MucudMOob+UzP8mQRW54RHStsRdgOFRSY
J61VrGFtDIJLsHkxbiqloVigaDkv+vcP5ovnQgQmHRxE9UjrP2ae3wbN1BeJniJtsGdVnY40Olrs
l/JtJcztVYqgmpMqPLHvr3nqeF0+G+8EBnM257gmtJPvH4YabZguY3cnThK9LX+a47VmVVrhxOTo
wo+GToVcwmCjZ6hj2q8b2l+sJ7oS331/L188Zo3eIL4R/H8S8Ryfh6I6QVA2RQhSQKNQQ7TK7AUE
4Z4bfl9ehkMIglpcVQyxz5fJtFRFP4liKpl7cQvJrVhBBuxCJ4TmBM86UNXnfhjTrdnm1nOPOY4J
MAvfyqKMLouUCBG7M/3RDoxQ/rtct48vg6Bqi10/ThpUmp9vbcLWgYaoZaClQDq1ThS27GyCv7+K
LuFI1WRM6ss69vkqZVALRWWRORDEUntlFENmy6WsPH7/bS7Hud82Bctn4eWWeWngSrDVXPqWv41m
w2x1aR55zJISZp6gN9S85/KKnGk1sutEJaoRjCtQFsPffn/lL5ZFtpsYkTjdLT2mk9dVjsYeKSPj
SI0b02QVhKJsM9yE61gFyCK0ZD2Jui48GfiaI3uA8Hj9/R2cnKI+5n9dJVwCxwBkAu7j84dvgoqW
P1AxO0MK5ERCDsQwVkGdJXp8I7Bibsq6DdZNp/Tw/8p6n8RSt0kkHY8UPeOdlA4TfMPJZ41tqPt/
f3tfzPm8YHxBKAF0LC8nw6yTiog9uQl1yqilY6Lr3XUAxbJEKTX3BzOVynNuwq8GA8vgMq+xa/tj
lRnhAyu5ItE2MinRV1kz7xHQFa95YKUO3oHGjTiOXkyNOT19/1m/mFSXPiRrG45N3GEng8EKOjHT
CiUAY1axC6sVBmQJD8cigi6yk0b3VyQg+Wemsi+uygA0WSqoNLA3PRn8oxyAsx2prqLcixChVcEP
5C6VtKqVAUyiJkUd6sh+PhdFp34xuRFqhNeHdiepAB8Hpd/euhre8kD4CPXMCUA9g65oNo1QyRJL
e17tghyeFZoYsaRpxi5sV8JR7XdK1gm/UKcKqGEzdQ42VS+KtCP8ONhkAPAlJ0gymbQGLYhLN7Km
+RWg0QzqrKsa39aCvqR1h5AxXXEMmwdPStEgQaXKersZ2fhsUItr0xZV5KQueNsGujS/fjwGRoQb
sOnjfq8E7Djdir7wvQyBpnPkD5vy0KnTWq6bFPQa+qCO8n6XT/YIRhHN2YjMy57GThtXFLCbc0rD
L94UDsGoVHiZkfVYJ0sS/LkURQ5isMyS270fLBwEKV0yY+oiXHdB3jlxlohu1KfDQdDUgiiPUby0
wBFvpqQqtubUUVQNFeuyakX52CsDB8zvR/hXX/nCQGG65eX6g/QyyYBjc3zeThzoypU0l9rKGAQz
PXOZL2ZVAt1YL4BT6BAyTra0qlWP0Mlidl9hWbp9BmrKlQck1AD6SCYy/WI6gMhadJ8tYlPQy+KZ
XfWXHxT9EkY9FD3EO36eVNsh6aCI6gL4WUF6QpyIJNGSgzN+m6/27pylKISCcGTG0k4+KCe4TOTg
TC2hRLmrplgCJLHD0OmrmTdpMN2RwZQWKi5RXmtyHXlmNUZXMtFQIHoTGdDfVOcPYcG8HYuz6FgS
XnF7ilEiff/N/zmr8qrjTFvqN0wy4skDIeAe1HzCEpvlBitFDlwbm3j8WBZDcDkDpd5OQfw4wkE9
s8KeogZY3LFy4fVdykOyjBD381eRi7VloVkVUDlWCCJkkJl5bxW0twONRhzEQCPq9V+UexTAnUGz
i8V4uKxhFmJpC6tzydZ/jgxuh5Bp1rJlj/5xu7/NepM0+bKYVYKtCJQdMxjHTjbJ55xRJ26JZVVX
GfpLqDUPffH9f/7Ueq+OuS/RkBz1jn7NiNC6qqcx5LDby+tMyuergRP/j1kiH8epY1qZUNont4nE
QkXXqAC9kkRrYWVj5AXPm14DuzfWOfmkNPgD6fX78bGs45+3YNzvx/lzKXLz4n6+X+qwBC611AeG
oXhVWQpKpJOodyNtTNoz08OfKx68BZleAapHDEankJMgUwtBmng2QIPNYzfXKd6RVEGJKer35Amx
uYDFcOYDfjkOYVyJItFzS9L46T4ro+5Wj9Smcyu8N1QCMERfY3qWE7Jq0ilBqCNkoQRRfjZR5c8q
PSsU4qGTjOhII0zpfxdG/jFEOEZT6aTGwNtxsrUC0olmkiOVPRaN6AXVSBVKKIcaW1GEhOL77/er
AalS/MGvt5DiKLJ+/oKVUKc4YPHQ5VxQbrphnGiqxmPFngO8tJVsCllQiO7iLD5siOjSctTneUzD
NjVbGnKyNqJckdVobeARH59Am5eNQ+ZOGx8tjDyR185ZFjkTiRvS5vub/2LyQpBFHYYKyUIoO5lm
MyGQjKTj3o1eGq77OI43hTlZdpH2NUFAanoBrhxViSarzZmx+udSxlxBreOjXs6DO7l0LM01pQmL
6oyp4D6hMj2Dyc3QsIhCHwnXrZUuuQiBpv0UlWG+A1ob/9vN+K/VqBMTw8dkQkmeUGumT4JFT/3L
UE79sewlbkLNo7uhijW3KAPDrkft3oT9t+nnhVQuKu2S4NI/lWmFZD6Rpvi+GiBMxprF7swvz9or
vvhiaCJinYUgRF39Q3D622QaT2ZPPEnAjjk1pB/d0Ma618D/voh6oZnXaStaiedbhB5tB2vOs/vv
x8UXczlf6VK1RtAK6f7kDZoEv7FgOnIy9FVAstJAzNUUnDuQfDE14odfBNoSdi1G4Oc3JzdBeJkF
E8dAVga5ZxVi8kKOjYVvDmjxrz+STsgqzVlqG/DYT3aRcdEnYpeycakVqhp2hBGLs2nUnZuDv3h0
lDd5ZqgqWZxPCZUJSF9NCpZXiuzBbZh3/SoR0+hM2fnE/PkxckHeYBGmaAjn7vRwY6RRT0rSMsdZ
hBoA5x8eIKs3yjaKiuZZz2Avb41EttwplVJ3DqQYyoEQvMtD19V236YvZidRTQMk8yuLAnR4oh51
Dr9MCRAfyWD8JvBVt3//JVDuWFSp9LsxDn3+xqkpauak9AJQFzTKUWuRiCKW6plZ7c8DA9bcpVrI
961TADjZkqUZrWCI6LhHcrgYDVPpOsJ8eK8UoXFgA9ucWQLkZQ0/WeOhO+B2N2h8La39zx8LgrWA
/VYWsGhSOyUbTniUZZoBytx066BeKOaZPx4w8CVOkCa92yYjNpyIbDq3TKJ52w34E0EuZxu9Ie+j
IvsDX2ugbgtBOagWcdEHYNznUCZfDVXUBjLjZ4FWLerg36tDhPaMUmn4gl1wTOJAWkcbYRKn1d9/
5/RGWVxAr9HOXjYtv01lYVsLnZZyqi1m2Nj1jPDQkOr2zFW+mkvwy1NPM6nc/rGSzUECdtZf2jCF
b7n1qJfQ5i0ldlOJ+MAzc8lXFzPZfDK+6O0RvfX5I42zJmZ1OhEYGmbhIRoi7CSkeq1JtLTO7PK/
+o4WYzAqCQpFrFWfL9Uo5N2R98GWTgNrnUt1s01Bml1//x19sXHE524ibuBgubRmPl8lCYFD9yOz
SR8h6mKPX3s4MmkYNzdjk7txD4zp+yv++bnozPC6mHCKZI54J6NCa6K6JDg4cAJOsnaijuVRa4Xx
zDnyzy9K00BsaDKe8+W0ejLfSFIuJVPDOtZ3YuqJgoEJNpslY0XOV7D++09kUThl1mce4Az0+Rl2
MZIaYUkl4AAjupUpVHZQNfOZue0DNfF5rqGAB91FwWhCivYpxSNZshELPw8cv2+EtzpFbarKanlR
zRqBLYOaP4tJEF8u2pS9Fk/dJjYEvLUxtj6p7t6SIbduCRjML4gsix9wYBIG9v2D+OKh40SlCU96
8dLUONnZYeZVooxoUODWIVV0oaCbYrSDRfvVl398f60/By7FARnOFEIKzsCnMy/RR5RAJAoijWiU
tgJE/kDuEGF4CngVFryaiD9zaLUzH/GLjePn6558Rqv1Cb8oGL5CQPFSq5WXuCxTj1uZXcPMtDty
LPV1rM7C1pha/Wj1yUuWWMSkTUJSeH2bIXRIhuLl+8fxTz706fDgcAy2gm990X18HoWZDnicvNgI
B2JYldcNJkrhXiToKd3VZK/Ft3Pey6nD3lL6ZTa8hU4d+UQgGnUbl9da2eeWU9eCeAlIINWALXQV
xwElMG9p7RFjxhefGusoCOQHoqon1JPGWNOd7kGhsBG2NKy9cYGMW5wlGbFmEZLnCfpBcMjtwDVP
Pk6d7MgkwRtIC0tGZUrGIAj6eZZityUogbPAoIs/07nRb6iFc4Sdh6G7piaFBJS8r/ytL6So2bew
29CraiWqan9URs3hLifNqQaG94FwgAxh/bA0a9uCqAcbBcj0qOhxGuJClIxoCbwoap6TXO6pFYKH
hMKHNCaZk+FtlIGj2SbCkpoftIAV+EmguVlMlYlcEyt8MIwS9WzTVfNA2oAlPVQ1fIG9NpQE27M1
o5cViSR2rYa8WAAcnSS9tuTjvlpUI3O2ZaGoegnPZHbFMRQQMAiCemclPEin6etgJYHjQJJqjdRQ
GvbHhOnksvLDqHL1vWnKVHZHrVd3gd8j1k+1vl/npDu4I5AFg3CWqGavAf7YQHHfzm+V0pWPeouH
ZOYJD8BlFTuMKlTmMltUux6UxnKkTDEyT8M1SzcqrlsVHUGtEiqCpexmCOn1cDKCub6O8Hf2jhCF
obIO6yi9wQk+PpErODzhfbtWkBRua/KnpBUm8fpn1ciEdvVV8Ujk7nw1pzEW/iluNfJsxlFBrIuH
7UoV8yWWRVXK2FWyMKztasoNyanUaRrdRlA0FNpB0N6RHYuuPjUa6YFChzLvYi00FfIg4l5yM1CI
JQWubFrDp0sHbwgncinkvtVaJ+tL+crg3b0WazR0diSZwmMbTeZbXNbqTJBGEN4q/KzkTGND01EE
46k75VwOz41EFZyEEkG8T6s4u9DIGQudTB5HtOs1ZJJdpxod48wMWgLJrDrQcTHq/u00pLJMAlwg
HQZdL1JSKMX2sp+i9DWJs+EyVY32leDTIt4ag4SnhQA+ZOejzuCUpOa2iOMQZ0gdRRoW/2nCgKGM
0n4qitpYaXonp3apLBnEujSK+iq0xDhe6Ug/ACX7vjBiy+jIrMPvKobuUJX+i0qULgthpqIrmSdf
X0KwAIYQnhiuR2FEZU0epXarYS3EZm7pKPA7s2sCVx3NOl2PZjC+54oQP1dVI0FPKPEoOoVEqjdJ
J235kGZxXrhp1fQVIRei9toZpHI7JaySzikD1ZydJlNUfU2uKDlBJawoIHZ6NGX7SCRm0iY5ac42
Qq8ly0s4KY9J3QBeITFV2XO/MsomOe1/JZKR30kdB8wlDGnoHKNthh3+fMNwZ5lMVZtU8+hnYRHC
A/JQ8J90QOSHfCJVCV2Ubz2LRd4/qYUJydOYKW7bVLIWhFQBGpH3F68beKcuOwopiZOOEMrtHYZa
XAVLSaKrAeSjjCB1ziFvKA3dsJ1bMCaDknMU0JrjLC1ZYv6syT+MPvSvIqbszgmbqLvh8D9fWxOJ
34w6lYNQVM3KtEaTgMPGVya131WmCpsOqoOEI0jKrWPeFOlb20jwHId4HlZaGau6G0TCcD2DXXmt
+rQ5ikOBA61Ue/F1IIHGcAVrSDDBiPA7nYZlyjHrKPnV1Zr4CKqcEIpEbYJrpFsRsvlIa3SH91jj
EZemONtFMeuqC4smvRlMhRKiNPZjTK5cY+zGcm5rV63U7oK0U193NbWvhr0vdNnoQgtN7wJlqEhQ
CUr1TpLbFhtSlcQ3olmFZHTpFMx9XzVfcPYnhJN17a0q9+O8AYIul1QFluwz5FPtoxjm/scElDGl
x9VlbZDMZQehODM+FMH/taShPrboI5JbXZnTJ2ZuyzyIKqdjXLNl8dbqfoKOtiO3wSZsOJ1sXt97
M63Iba1EFivb7KP+thZpw604o9JCqaYugOdRTb5B9YcEG9gnShrQKCMrkFezmCa7TMf+EEH8OEDt
hm1R+UskfTN2djCk0ztUmSB34pIK89bS4ignvhESpK2CqX1OxASTBQmh9T5k0U53sDIIfCaNSXfJ
6iMxDZT/gHdOaaSNPOk+M4fiJ0ca1tgBUBKhB7Pg4JEYQ1kSowhEUcWNZZLT3GKmo20nAtl9hP7K
De2SyLBeuICv8MmTJvRCs5VgrNdKeD+Ycy2vfTQ7dYw/PlWCcBcMvHCTUNPGTPyY7KzOjEqZbrkg
SG7BEJw2ANmFy0a3QnyDmhq8zeqUNe6sDvKl5NeStKJfVWwaX6P1L4T58KbO4O4onylZ4YS5tbQx
xRpHth8I6uBEZo3q2yhBx5B41JmvepFn+E9KGJ5WUMyrhBhFGrlVFj7NhDcsrBZ1HOGsqOK1nM2U
nOdgUMJ12yo0JJkcAn272NOfIwVwC9YeFg7ijibjikxkmq+j6PP7hLwKZbvwDZF8orEQ3FKE5B9M
qoUxg+g5cS1P9YD/UuqtpyowSbCfgVHtuklfQmGrerxgahZBjKjR7F+muZS5mUwOlgtPBsFQo+Xq
cRyKCTsfgat4b9C/EZlYisQgJMncmcTTaGZmE+dT+V6lChHxUyH1zlXQmGl3AF1ivWu1MfyggIkF
dIp949Yy5xhvWB2nqq1UVfbCnjAloG2wGgZ4r4q9LWmD8jKNaYYykD2f4ATZiDlLN0ZNsmPBZOb1
O0vGf2vF8iVp3NaReLv2psQifqnPVXCEA25ggGt4e+VJyYkAVaTxps5rC1tkH6uJY/ZoGJ14aqb/
w96ZNMepbO36v9zx5QtI+mkB1arUlCRL8oRwt+lJkh5+/X04J76IY3vHdpz5ndqSqoAkc631dp8p
/rxm19iFIDhK36xVdAMPxV2j5gWFlT12TwmB4B8F9udsWuuyqc0Gx70vu7QOfGuYQLJTPRwIIPwr
7xztyyCAM/V1wXXI0pSZBQZnKBLOOqn3Ipv0cW+ai3G083bqo1RosFtakQnENn6pbngazXlo92JM
brwfKTnWfRLLQPIeloQ4a97HtBQp8Wl5XpeX0rJGoqGyYckvbpW2EFXwLWjDLi3z4lTYunUd6kqS
4OGqAdckIurUTkAvaK/2oGLFcVcVVaTs0jdDNai6PwhtGbwDadpZc569vKBO0PM22WuxbucHf2wt
SE8YUu18bUDt2Gr5s8yEP0ctUEKJzlezCFlN6vZVlyaSQmu1R4OapUA1qXo/KaKZOIYlHEa/eIMS
ZYld7Ev9E0mbyYst50qchTunZzm7BjaWRUNEdeEvlNkslcfWLSixzNjLj/iqTfnZGwf0UwzKQKhm
aAQ7KBtDHU7rmKGFJY1siDqnczcKmvKhzGTrfKwLDxsDk0i5abfYmntXzFsmvVt2lXtXStMnT89a
B8qXVPNRTEydfzMqd/L2ksTw7+PYJ+5+nUsEkW1pi/ooBhsOMxnm6V+jm8d8N4qVa1kv+r0di3X7
cEgMKL088Y3Tc/7Ey0TgnQk9/Emak810pKkeGyNN41Mj4vZDb/z6AV52EeOuQnC6JOUSzoKotrK6
MZCmJVrvRO2QAKADBXR3ljUg2rUbfanu2pXk3GjVY6ONmn5ujoSe5V1oTRQFO6JPxLovu8Xt9q1T
oVSTkNJs3rChyAOrSIwhzAngHqImrtGFM4dDNVxgpov2bUrXT3Dk1b0Na9084n2PZK33u6J6Kqa0
aCJPL4lrToxRkTJuqAq5c2riKW+bC7//f5OVHL5kgM4jbYorIrQRoyQ9HlcBYEsn/jDj/BuUj6GG
62EpTRa8jW7n58ayKEt/GQVksWKxGxjI/fchJWtakmR9Njwj5j54NiPnSf/atUN7TvWxO5fNHP9w
nPlPvrN/N2IAa3fJyHA3Sugv86oFalfdVi25tbZID41WdD+IC44xuyWA9w+9/u/TZFp9z9hYZBCj
mGT+fOG2iZ20NHsuXEm5S0e/C6cu7/6qNWHvQLzFH3r4v+Gt2Yh/IIXBlNoour/cadJPRdFYDJIs
B4RY78capxNt9fudV87f47SaXohuYAs0KvVaaF7zoBbfigZbjDsVr3kVpLGPRLHU5vlQrC649j9P
Gf5u6EKgwDbQhYmCvcTPdwSKpi6droGunPAt5zEtV0Ilyb1bR0977BvoFkMtlz+swG1W98tkgwkD
RC7sI0Glfo3V0K3JmAlGhGLTKn+Pu3Z/0V3ieIs+90MzVvWxGKfKYZ7hMVSYHP8PQ99tTf38+bwA
G1eVwCwTmd4vk1iR+HHh1Xx+u+bLWRaTd+zGqvvAvuYLlXH8OFcMCzpN+68lFjZWTdA7QMnAtIEF
f77dc6b5JgHhSCy0aTjTAlVnU49x4mf0me7qpXwHC8//cLd/X/XwXyHggMzCTjX8XwZcWmv45brC
3zST3CRAfGsWVmohpIDpHf9RHv55Tf3Nqmdz2azPNlsk8zeTEE3Phlk18CE7Tcq97An8TKy4DDDC
AjuIfSc2Qne2OC09q5gsehRFmwOfM735uiLMGqbumRUCwmdlfhpMwqIy/ucv+Tc3haOQXRDuCbP/
X4l9Uz4SfCvmhEKkcXYTlt57Xd6lubnXlfH9nz/r9+UOBdvaFjtMF5jCv2AMk4bJ21y7MKBGKe+I
gWi1I7HdOEuY6LxF0PtW8jass5YczBQ0eIelS+39YUr/u9CGmQ4aEGBMA+49Spuf1x7cOiK+NkaJ
iJe+OkuxOh4GJ5n1XBntdNOUMj7P8YjPR83RY4WLKSiu0Fd43zVN/2MUx9/MXYk0gO2kYyUIo/nX
ZL7M9LTmX7KFMW9FpHBOhahOkdGshfdUpZIhd5U2h0Qqj9J8XcJyMNVeDfF4bPN8/BiZByKL7+Lw
n5/W7ytj+14AT3CgULX8SrRuBenkS8/KyMsKz5MVRoObLWihEk87lqv6E9/w980IXitoA6oROK5A
qj8/F3QhumIhgpfXk/e2AFKBaBPXSwWxtQXJQoWdFwNMGyJqpj+8Btsf/3kn5ArZiMBW2BKB237+
cGfIc7OJF/it09IihsWboR9L9w9r729uKSuPlwBhzJbv8Msl0l3lq7ExDVPaxpcCHvVjK1Zj39Vr
d0JzRfzqPz/D34sKThVgMF4UaMocvD9fVsGoQtNsjrVBtcmDXeleWOf4fFg9Spz/+qNckDbUnZuG
jXjOnz9qrERr9Bbqm7TEYH7tuzyaIcvsVhXPf9pYf99I+AQWCzXuFsvxr433P/DXxEVrNqY6B/Wc
VhdnqJs3xDwlgeJ27V1TXF4ncrGn7o5cLv04reIvMWYyhFOJP1zPFHlwpTxbLZxKNWhrxNQm3jvD
ZrhaFO50LuG9/uE7/82T2FSrhKhy0KKQ+KW8w4oP6mfC29QMzsQ0LO69i2Iv2mf6up7++VH8vqWA
SfOwyRVlr3MpJ395FojkCoyLcXtix6oe2qHoCIfEGPB7nuIEgEZtLD/wOMzbcz4TaIKiMUvHLwRW
F0Q5ra3Co4gEbyc0wTDEU5P6iX/85+/4L17ET28cbAmPXXgDdiAn/opjmr3ekeCw4pAFKri8Jdmc
YG2ozBVHFsbXc5ho41IeHKNOsZiahb+8NnrZQREu3DicXVufA7gQLSwP9vi9apRE6tcoxtVeKWGP
AwVp90nZi3Y/FqrHpteKM0FqMBnmO8quejqTY9tehyrriqgvkznqEh3/GW3AmjqctWJe7jugCvGH
N+Vf59wvl45CaIO+uQNbtNnPjyeOK3pWidq+NYf1MOEVOYel7hWfGUCYMlw9cnwjhohuERZbHOGe
w0ns89IvCfiaEddculVmJvYBa2vfZYUda1EJ7PBsQnr/5ro5I8Tct1YZOD3Pfkf9NXzOKykYNIzW
Ukb5nKUd+GKWPv/zU/1tG2WKSWOBeymKCKwffikoVRKXBRVnGmg67Z7f4rvQtMv0BzLk74UV3AG6
JBOLcY868lfjdW6Vlxkxpsv5EDd3OWnR86Grly4Ny8pq0QN52vq6tHHNwDurseP08m7AkqSR4diA
cTKps30tTDBK1i7MO2IRjd6c/8kp8ve7gfQNhizIpcBo8FfSjsPA25gB9gLXyOdDMnTrTqfN+8Oh
8nef4rMReoi7tlfpl9XEZMTOeVsZJaVuwmQc4kAwrnnW/GHZ/rbpwtIXuHmgiKZV5s7/vGo1/l2Q
YJ4FU9OkoZ05Bg7E6xwtVV/LQ57MzmXcMKOgw7Tq3Nqsy/0/r67fKgS+AfcTUTYkqH9b//0n7WbS
69FUK9/AEhJXO4uIXRfB2R14bTIyyOvnyNIM/0B+mvv4zx/928nNR/vQoeiUoMSCyv988TPg+6Bn
JGMkk8JmGO3JFaQxvrHrGE9zXPyXScIC2srWi7qbigqDg19NTWJUfPBpGbn0TaGf5tL6jr2x94cn
6v6+dDbZNr3QptDcavKfryqmH+7LZczxr6vsNzJN0JenPsnzuONqWhrlXZEUwJQpeptMH/B1XRGQ
Lg2MsIkJE2wMaY4PMuuGb5q1eR5ZC3ixSyblcBzrunyDVTJ/jbV02IIROqbsHXm5N3hs4r503d7d
i2kzsZ5XaeKPyjf9PDeGr0VDUYxWuPJOObw82hQjeOoqZm62K4cHuTS4LJTQIkH9a017zuACxj+8
0lTjEd2Mk+yraTb9CHg2RssLTbgMieitYalZBGFHjJ83R6giSaw9Rz3Ga1CwnDcySvAeaTFueqIr
meSLZAi0XGZRrNDM57FXEbzrmUalm0tjVzd9Ve9At7v3FVqWEaZJY89hnqYSgzxnkOLQF6tPTbGa
8kHTYrcPx6UDvsI41nlKIFyhYpjL+CXX2vFL1zgNBAIEDd1HAwx9st2mh9CJp3P77y3j/1ue/B8q
if94sbcAlp8SUo5DnXxpl58tT/iNf1ueCPE/9B6E/ED99+jI/sPyBP9QgzT4LQGSJtlzmB/9r+WJ
9z9bLAp5KR4/gOyRP/e/lic2FkgYE0E6RkDF/vjfuY4yBOR9/I/CgfoRzStu3JuuHjuSX11PJHPa
od6s2jtP+0xZbajyOY3X/giIah9NUdaAtpW+9zqwShHfj3aqH91qJQ7cTc29K8F+CwbRpINXrzH4
296dVsZsbg4/eZp0nNOluecgnCKmsOa1MUV/RK30xfSy/JEchebsrA0ex5JYA7t0PpbJ/j66h2qI
v7SdKCPZeMMFU4f1kYGIYvwem4Fo6/QiMk2LmqyDoZx4s3+mUk4e50Qy5u5tcVhz3C4bFC+wnR9t
zf+cLzWAb7PCRJzvNANzQ0302iF1sDSIB0PDIlgzr7OjmZGuqRYwuV5lGHuxuy/LuDqkpCXcZqK8
52Dwc+8loY+OdLrJSNEEfZpHEh9NO7eM0OwyBv0tJGERQhfWXxpNVKgBpfbSeLC+grlVNSdOMr4V
HZUydoHUkhl17dEbWo/LcRN83dSgYwPr+trLwE9st7PpJ8CM1IwGvbcxB51XHN4qGJ2XTEuNUDH9
SQND5xUH1EvCZcmmKkxAHecNWZTvRBweakysopT97vMK7LpHCZN0u4yZCdGgo1s8W8loxVDL16GL
Bg9wZNHzxI80LhS7wzjT7uAUY4g/lhXmemuWRXHPo7MyB/jcbSnXgsGAj7RrPKMKlsEVbyOqR5SF
S3VShVqOc1N+MxfzhyzXa5+t2MdJa/mLyTlT/1QjZwQqh7pO63oxmicjOVKdVhhK2Jj9qc2/o+hr
ILkBC2g3HZb3xUi7y0xp+0Ub9AtOHbsV84EA137zsCrIOd5iPS+JrE/daH9TqjlomvYxgzULN/4q
i+SB2MVDPevHyqhure9yAWXPU2U88DgI3/jRpY61a+XabiVIFThJaoVI1Wa6AoMABMpSR40XkXvl
YTAq/5EDIfTgJ8w2cYDx0ec8uksaszp4hoYvp91+Rbt1XGtT/zL7mkXNmbYJw2GBiiUb9fpE1eSD
LW7Zl+Uglk8IxPhzpl5oe1/U5R10xjbCduSpUyVEhanxXhbVVU/zApO7HmElGOOkHXurGO/9FqUA
FYHJoNDdbOjT5VLUEJ7m5ACDVZwAXZMoF5kelXk5vwJl479pY/s+NEwrWqXHJ6crExI/S+991KR5
nUZ80Hb50GA12jeved1+uAODd6LacMHv8yTeDaPjhji4a4EqIMdY+XszVRItqjIOfm56YWXBLUPu
/DrSG94DVianQYAPFhvIJemwdrNpZ8SWjN+WEn+J3dLyveJ8SYNh0dkqOh0LREm4LY6Z6a7PWoy8
Sx06mTT0UJTSuZIVl9wqW5vu7I6eHXksjqyp73wgI3qGpOIGncyfsZ09a43JRiXG+jyxq93mJdZD
12jq02R6D7L2DzLlgot+2cUFxsn9ta6wTTRn17l4w6Su1cZd959lW/kRXJMuaGM4HFbx15aGsxMa
wpBiFPre9hL5ECv9btAn58A0cz6Zq+veMvRZu22HPjds+yw/K4nsonKvqu9KPEXZYhMN5gIBNRPZ
QKN3dKS4+gZetF59KNGsAduPJ682r3HPq9ZN39CtmFCUbTw5c0zJh4Qo7xWkrHbTO7t5SjVr2Pkd
YYuDX0RJVrnB7BXOXdzaIWjxD+UxzeRyzuPSVoFfT0kIgNG8tjV4rg7nsGqq7MmvV3tfGgXocOyt
+9kx5Xd7TlzIJMX0aFdZfsTWp3mx9TbK6jnEUyDDfwcq21B9Wqx63bVAtYVtn+uxjNba+FgMnV3C
cy+0URY5BFlLKFXnnwDjdaZ0TvZC8H0Z7+paxzParkCMkQTgkReJidgkHXirD+g2Fqhs7utc1/x5
L9MioBKeQZHPgRy6lPtfX0U3ZUFRlPHRslcnMJfv+EJhnTo01YH3bT5m5vo2joPgYLCTcFrU8GYT
eTiacsTVdOrwXcb27zFvoRUkQ7JfJIHWJPhlUb/aCCen+ZzGgJAuBsaL31Q7iJz3C1B8TyDUIyEb
C07/WRE0Rv1Q4XflxemlMCRfTC9CAq0etbj5ILspA1NNMTMVKnu3E5hxVlZxkWw8gQvTSLhVshMD
i8fs+vHB0TqoLosKadYjsGvznvmwibeXuV4hzcyfxkT1x7JcT4RUFAc7zSEsDDpet6IZzgzJIwOn
4GK4W0iv2uW1yttd6jXGIV58sUtVJ3cNp2+Sy+M2YceMv3kfu0XstL55rrrWO9f0FTCxODIRdcSn
iXy1gxwqouQhf4ZlXj9hSENKmd2fE7M+kMFZHomv0s89RgAvvXE/inwKh3WEKVUSBJ5auR5JRNZ3
Xf6BlSm+vXrsYvYr+xsOJPYxhtMTtr2GNVqRhixC4+gq3X8cCkSGBO01J44HMkbYPQKZCH8PhRKf
Ny7BOTjTFKtAa2Gm2FqS89vQG0yvolMYrthB1Q9D676aeXZAEBUpCzfVCph5J9MHP6m+t8INVVdy
ZKTxt5J7AQGo/4DJxc/mM268nDF7Z83id6WN0y3xOPPiXLcDB/bkYfXT+a7XG/DL0VGfU9kS+lWt
bRy51GBZRJITYVpedqxWMkrTqYGPJ1lNczLs2dHfJoX1cm8cFhKV1ia/m4v3pOKszN/9vrx37BLM
s4usWR7sPOdlS80bw6+gM99muTzXuf2UFF/9Cm6MX+4T3/9ctVpoFFc/zkKyukmTeBcD5+rYhWMv
H1BSHVU1IsbBQS5VUJL0hVC5wuxviEp0bFaZpxvAexnJIU6evFmIFCEvOTc1pv0xnUA6vNZ8lMws
61FG2kgIVT+OXZQ1B5P8DumUZyt7X5S9H3S/PUxV/aWYywe9E2HZiGc6qPdGT8+2Ndx3vfXQSvXY
s2DWKYMB1voy7BATRWjyWpLl5YQa3j5pVKxBbSxZGI+w+HEbSe7LNDmuDaQewMJA90Z6sar+7BWQ
pNPM+6wVk4i6juXi9ZwMo8SbRfGubZbVUH85xCR21l0cxWZin3LliONU1Iei1j9W1UDTsQ0Cdeb4
UbkavvdObYSDFq87NVvPqDnMgBCfIXLNTN2alr/lqCb5lmnt5zQd80iIksO6LeyLPcj64A+9h0xu
CZy0xR6+Ta8V+X2p716x+WRxQcY2Vft9Sf3rAlHcn9PQ79N90VN9KZNMjaztAnP7Wq5qCRTw+Bt6
kDQqzDaHE21Ol/fS6HmO+Vi9s9DIb9Kat7KY7gfP+VYP+nNFB3MP1PaDwqw5S8RS72ZrPlV6z7eC
TzWl6c7Rnq3KePLGjqUkxvjB6KabSo0bY9FDy2bQYZ3MTTT3gz3Xh4UPOup6Ir9gr5U/I+edT1n+
Y4A/KipvD45WX9eSggftRjBYMKd0K8WjfiwEOr7Gf6jKAvuCtVI33qlHgpK+wwqOpIVMVWqVfhph
FUYEvEIRGklICVvg1Dsz7iZUrJYdKT25yK7bvNst97nXvJRUwWJZXuHvuV+RyXhBKqfiLkZuGW5T
dmjWWC45yusJGqjZzKUaQoOZAAMEgnEopeqdX2QoAh3nQV/WJYILT3WRpCeEgs2dlIW4p0kaol4W
H0Mc35hCZh9kw925nPR9MxKE3VCAO2mpLpXRNXtOZOIXIb9hVMwAlAh76wsUZnGsJgAfEgO1k/Qg
L+4wT2I73LR8bj6pS0LLoAmLcx8fjuoi/HK8ZLLI0fOQhShaezjLqWmf53TFmj3OnB2D1+pFW2Ap
Oy6ZkLjaczuAVf0Tp6W6oNxO9hmTJQwnNT+C3pkNkV/4n70mS/Z9IiQ20QRSr5Mlg7HKyZzrvBFy
p5QhY+nh3JTgncoSXzC08b8vvB+4nif5rS6ZXeYqz/GY6/XdpKcfqVeYeDAlxgnkvT5XcoB1mrhD
e2oJvHqdCcAO0SFLFqnffhPxqPaE1V1qvKLKXV0Y/ms7cA6Pvkaei967Z8xf0lB61RJ53rrs3Gpc
goFv9QneGOTvSdnuw5yyJYnJII/BxSoXPKXajY0Ra0ciReNg6pe3acEvPIF3WXJXy+Eh9xu4ncX8
kZKvU4cK4QXKM7WoK+YB8UNbQGRrS3c5LOyUUd9o67UYOsK11kYdlm41PzMOEvvB6aezsVEDA89i
Jy6VwIajJcEHBUwgRmcKe6ZM+6Hu1Lnzfe3sjzTEWHi8ukahv02jMAK7G6ZPK5X2J/THQB4r4lV2
9+pgeIyq4cYNxLahP9DhF667jRd0idXQhUZdQ6Nz4+5aYsEZzqizHpQvkOy5efvXaG4RfX4hrq3Z
HzKjvs3+W1mnmtj1FcoOKb8YaRUTC6A0TvJYHMVmsrjW6hupxtZhWhK/2cVLPGFOD9zs6rN5ly92
HDidYT1C1P9Qvma/ytFog3mFONnznr0tYiNf2+QCxVAxD7iAt4Qcava1SNVL3tqbDMOyT6CuFau1
+ugr1lfczuHS5t3ZKYdyJzoyLIn58y5ieyNx3vlUGE3xNJj6DAmhMEKYQ49mAj0JtmM4mVV9J117
vtKYz49qNPyoH+r30e7iwwhX6q4ZCwKLGDSyHSXTxQXTucunOCeLDKgEa9U1h324rPclXHHOWWr9
Di+FAyfImvozBFBh3U9GG797g1THEVVElI2xvfclR44+ue7RpScMXDc1dpByiIbw+rNmcC3x6PTn
EUD9FGPs/mQm/nJU7lgd5EK1G9Yo2t6F8pcn7FPFjULN/mp6bX8/6wOxRuhYpgfFns5OlFrftRq1
hFmNp8RsVKSAjZ4q51uqcFxoHlVvfEsQoFXqJIiVleTOOEezr78unOnnakWr48umOvpup/Y+Y3LK
zinXMKO2tadSkLmUMGP9BPsuCzWAyG+sSLyOPCgZODUnd9qQhZaWr7e8MpN3bnx+mU23+GHFFskV
WmsfvMIvXzDfYGPNoWQrfSUijzBcrYznT2ll+O/11NO3TEJ9zGNGlk1s5p9bC/7o6hOYS4ATtlJ4
hVXyuAxGWEgXmTYB9t8lcfJZ0INwdmxLxloE7bAMeqSlUEZ2sWeu6cfmBrqznKS/9KmZiMjxNN04
9G0Hg9eaLe02U9TS1yE7eresRCuo/8vhI8HEot6l+ixvtVPLx4JrPJSSsjHAFq24W0xrQoFSK+MB
hZd+ykwionaLp6qUvjw1rmJuzDcny6v7uRQz1YPBqJhACyttA3JWp+dhrqeVbJeE+blUzr2eGeUn
rTGsU2Vo663qOjpTwy2bU2t60g/nFJewdIILsJuUdB+ttbB/xEMKJEhJzCHmyTyYusLZAsRy9+Ja
dnaQArfUQKnUC2lExVfMLsVOn2NtX6iE7lkJwg6VZoaLsbo0C2RFmDkE8smV/VlvBoImGGao4uIg
2COTgbSvr4m/PlaxEq+yoLeoatVdRBszraG12nHM+S4higIpV+o5bZiRd5qFBpK2g4i9L3YqT+Pg
y0AfpM5uX5MWxgzgnA5kUJilbK5Jk88nXI7Oc07DlGuXOiUgpDUCSwmcuhK172lHhqSLnzDabY7W
pqRVteyCoWvp3NeZr9y24eKth9a6NhXC86zkhIzFE1dxEnb/bjku2hIrygePFCRHnbwWqQJaMmd8
VxOhua5xqHwiZmJsUzNv10/3CaXrbfHcLiSdjcCBdbNvwdKFY10qMw/srOSImbJahCg2qqgFLdHn
T0XpPOFgGYpq2qO1erF0QpMUAbHTfJzKH0XHgTbidu5kzo18RPlCZzge9Nn7CyEIwiWd5nb0bORo
g5kxFRnVenFSxzn7Q+EEWZ7vPT35NiXpD9NYljsrK472Ym+5C44kOAYFTmaVn5heIMNjpkjiMy6A
PpmL9pzVB6K1LrWOVVeV2hfPtL953VbTjVka1ti7UcHrUANoPS3OhCf0emaQ1/qPRVB8uzKrbpzA
kdssc2AgIjy6k0fycsO8QzCsTMGiKaIeqm3Ds2GSw1vLF+y3DRI1HOo83fa+mE0RZrnAaLOLKh9W
m4dgkDzZcieFCuYmDoeCRjuxbzaoTM4IpSJRlSHQdzG7D6tnXH3a+KHxX2von4EGKe6G6ZyzZ4F+
wcXF3G3rUaIl4+OWe5ks9CZewo1dWBU1iJb5o8NtWCx7CyNG6hedqtcjsseUEYP3Z8uWkYfbtujs
y+wnn13vSLJcsCqoRq7/smrbWMy7GBOCFBgA2NTtWre5rN4IAT/1XuPGvinNIDGoBRHtycMS5mGQ
8xc9La5JzhX3YqYVcCJrmT87WbWjbtjPpcvhXhFZftemZFp0WXyeyvZGpXpfWMyHZenkUR17Hyqz
p3Bdtj09uY31gCgo89H/x+K0LJKgLi8Oswn9n7BWePraoc6B0Ao4jjufFobAUWWdOPU/5VhGxQwd
w3HGcUFvbvMaJqU4GfT99Iih1G25o8HzgayoGW3ST1lbJquxipLRPTOqsXZW67L9tPKRuPPi2Cf9
2fEl5xmuSFRLMkA4x349BotHXI1b3zl6dVzMR4aOlP3TvG+IQ7BixGvLVCMO49YwA+vPZUF/C+12
13euE5RTPR/bpdktjc4EC4pHwNzvcfLKfVf0vGuwCXpSHXfMIIjzUacxwf9Mm27IPw+OAs93vkyT
R6PXxhzm/ncXSqeZQzguix9NGzOrt9b+qtdCf2q7hSiitGFrJQQ0mHMv+YSoyAqlJbJjE0Mzw6qr
2dEHfSkFITgWQSeO1K5OxYZXzginyDJC0hrDtQAZPadKhVCWP9r2k+Ehzvf9B/T7gcoIplboesah
2EMp3HRvpvUckwqReaEc8YqcrDjEL4pAWpSMb43xA27DF4rzadcZqo3IbH4sajM+JfZ8kSXpOHBc
1ssMPurG+mPVq2tuM21lk/9a6/MDHcipmqa3bm7v9OXNF92tVnDpmDC50dRREmDA8JZn+YEw8cBp
eCgEHQZl3J6zoefAnbVXTVwzrQHOgOGvDxecLndeBakLhyehYyBb3S1FfdIy71i3a3Jp+blpOCGk
wQrrsUqWvRwPWntnMaeiCLLOnl8f4vKVucOuiF/VdD867Cju+myIgSF/v8/8w8hctOmR9i7EFTFk
mXUyOyrvusUzpcMlV29sRTtqDqRAIBroPNz2llGRztYULg5S59V8dOxXRJ2BIT7s5WvRvYK00OzR
DnIedOy7cp0vLTlBbkPs7nuna+DrxJYy79C3YqGv73uNmRucmYKo4pB+8m3WOiMgf/Oy6gMRbpk/
v3QWWRUDmd2RAKgJSuG9jMDm+3oWN8sdlqvqWvoQgTJn7X9Ys3uuMAO2xPBQ0uLtfXTMZ6sBZqB+
IdXIMy5NXL5AFrlXuXZqVbat6ppHlvoVTSMRyakr1zsLidxmYRzmg3tMddpQAGsUG95TvhJs5WjL
1HAN9HeLQ1ScMXxGEQ2bXWsH92pWyDwnKzl6vb3cMc6yyiez7H9wBDH9cKlkrHS4g0yIrLLYdvJ+
8R5iQlUP6FugwZPw5LD9Ama8x0kyNnTz3dOkv7pafU/cwK5EIBp0qek8ZKvvnBqsCpFCPVsF02GH
tkYpjo55NcI1Tt773lru3ImgT7sHqsOEqll2vu24GELJOyEe15aTVhyKrFiO3TT7e1ghU2TM7gui
kpDk+Iue6w9N82lqRybc1UuhuYgY+1D0RATUugE2YO2nCnCtXrehaV+p5FyjhzraJMjvGYXnx3pN
yGNIO+fe0mfnVPTNNdNthrkNUWLprWGQy5gFZolf+08VCm96GXvmdynFNCbuuol2Jq6YKfloSOSm
ZdYLII4OoTQz5Ly8JvElF/ZwLMcloQ+JFXIw2T4ZvvueZ0l26joiHIw2QwYLA/GcuUWQchcCkH/3
6m95YZlEsbZXZgVQanhfJb+2s0WpH/S1VKEtplvdunXUQtG/zXGqHxo3vVheAaPa08OEaLQxqenr
mjoPpbROo1WeRoV6x0rjoLG6T8yyX/oe4qnc1Duau3Q7IIUymP1x3iuPegkhmk6t4Q39fUId/bI4
tcvpnVOautVtzv0v1WT9P+7OZLdxrOuyr1KoORMkL9tBTdRLbiS5iXB4QjjCYfbdZc+nr0Xnh79C
sn8LUbMqIIGMBDKTFHl5m3P2Xnut6S1WcCdcw8L7PiTKLdWFx9iMN1iZNlrhHMmJJWhRbShiuS0F
f3M3Bs5RsNNrKjq3iJqJCBRk3ZX1Y1qmhxw1yFyMtUE9OMTmDjTmRqtqfWkaXbvEU/sWsKsmftaR
mzGPfwaDx6bRZAlrY7ZaqHVeIufFHsujjRSJKkT3gP3pBgz3o8PhUaEivw4FGykfGNWK4z0m9dLc
pigNcbcawVwW5b0HTBj5ljMmu6qO07VbBb8Sh8ZeMIFrWBx99R6c2jYbacrnKZtjdWAARjlRP1AV
bC9fqH58rdgoqTke0FZIlSzYWW20o+rmrbq8HdZtic0YNFwy9w2xzsdxHliSf2dAv2c13TbMCZMe
k5FEzNTRZn1n3bYqTKMaGym52/E1Nmzc+RnIiZbOK6bTqQFXHll8w1lQwL0Cp2uty6z7XTRULRor
yudeTITXSLD1XBKnvvQHU97GidiHUVdvubVgJmsn3daySHd+KZiCir5ZeI1sZqIS9sbS6mcvGIsV
NQx90UkvWChVuuoV7Z7v8SBDqjeUtgI2XLq2LMeaTu9IccxT4/4JhgEmum7oOLzJ8qpL1OjVkgZY
2zKQuzEnmahvG8I780FfhTC9cPqp5jIcmxBXWtBty96storlRHybaTzPYznt+CINxEPUzCdj0UL0
fYXpDu0DMcYUkcgyXkpffYXQ+F1J2eYhnl9rLQoEXXTJnJx3MtSc4smni3TQOYEsHOpTd05vZEsq
SYS1lwlBecC3b8Ro0MLIWxV4xoRncqP7oZEPg+39SBpVWRlydK/ZLUJvqWmEhzju5m41iRFV6ybn
TIwtWF4poFy22OeiR4iuznXVFOZWNpS4kYVRdB7Ugz51lsci2eeWnq1Dt85fa7yCm16X6rVe+u7P
oauU73mc9U+hmo3AmpqBUqhPQyAtnzUlI0c0H28LK9gPgX6nAMagTssNOPmY3/elIBnOpomB6nSW
9SUObM19jQuxCNw2W9q6xLtdp+yHwpjwPxaHWcr2HAN9xDRiJLAzbL2z7nzkqYvULh4t2Ca4tR20
Bjiel1XvjBs/c4eHugfE5YDAfcTSepOSXP1MX0VusJJLcrv6m9TiGRJGsW7DsNjaICXnkYywp6Jr
8WC+zgROT+pSoFhSsURxSPJjPWgLKbpwmwfRCqFXPBXCbnIvkXvoKi+eScQEQghmtGrUq3kXsJPA
J1Et3ELuXPV68NWXmoJCoGgrBe1oLbKpXMXXgzy/12dNIwS2dvO+UmGe5UmSb3D1i3+xd3+lxfp/
Ld2Z5J+vVFbXL3V7lis1/Qf/EVk5/+hTnBLOG6xRuCBQef6bK6Wr/0y5UaiHUcoDhDaQK/5HZGU6
/2BBwa2o0/9EWjNZOau8qYP/9T9N8x8AdTi6EGViCJgEYH8R7fyvFfFPjZVBdQ6MJ1d38ePQyz/V
RMa9DaHFiWy072b2lrq1+yNLMQYvcr9ZJ0Lxf8dZS0Zh4/fOD4+ux8RWaPobtaxK4lLdxPhmyRE/
rqIpku1sRGDLchAFqe5jgSBCOjYVNJYkm+Yt+MtqlhsJNWnMX/kPjwSLZhlRUKUS0DeQYmTT6uUy
BXpD/9v0hmaGoiJf4TLx9CtRx1ZHAmkQP/DU6hjywtj/6o1cKuvUNGpMloVTqTMfmUU3R+E1JHOH
SgQVMDMsacCUobaKA0NlHug9Eni9NImeROJwrjKs6ahVDaUslkIEwpwBORQvSdiDm4DkYuSzMTek
utG7WNl5mhiQeXTjoXW97K0aA2UXI3WgjVf2d3YyyiPMBPTJKp9iv0rRqgGPyh1ynbQmI/eEFiL7
2XS4NfXhPa3VQEkzoJ9a9k0RbF26NSm9MAfVQWa2FEahgbirkurAk0R3GdC6yIoX4CvSmtUxqzud
TpX2D+YCFAhBi/tvSdHffpWdwp4YEhxxunSWzRu7sUZOCCU6jkWYyeYtMP3wm29wGRYvx4pBxtmK
PY+oxuBgVzvlRqOhB6IHlcvjUBioON20Q34QUueaZaQl9TSWqzFdoEttauwMlf+tpuKD4D/N3XIt
SQNDaRBZkoR6K+/qHfInpBDGSMlzmSXBVBqJgR7NvTGzt92Q1c3cbyPttWlcsROFkjozCtRoCto2
pruaYOFblzo/h9crOM9P3EBzVYxtsyM+qgEa7TUccGIvxGao6WlLUndlU2HJZF3ITZs3Gl1oBy5W
Dz2DdobeEtapDFDl2DKos8HAXYGksGqum1ZQyYa2xj20dul3NGDs4SeE7OzJoETDmHHy/qeBWQNe
g1ErZLYaBrXCujF6aOKNx1CSQ0jNiVyd7FrCsIEyE1bl0VBsTqbaCGMZPWP8CtIJqnQQ2tZjmkZW
sIwdChi8Knxgy7bDQ9zhRXiq2eeQEegnJN8O9vTqcwgRLL5uI1Hs5o3y3RjK2Nq0SeO/YR7ohnXW
NalFL6EK432vxjAkcsRa6L36YlgHZZdCjvJ0wb5Al8E34t5doPBG5ElkEkAhZhEpMt8KthAhBUe0
HvN6qLSCo5akjBWkuh2slJgS5jzFIU/QI7sqBBFJFyEO6iSo+dKtn/umFN899gLeQmgjW86CKkV1
I5y4jWgTxnaK1xme0i5P7czY+j516i3OiDRaVUlkOBOpiQNUEtVhtMfR2OB1Aougzatq5J1ryKao
skuvxN8IdsycA0zxuwWVIcdaQ/L3UGW7Lke/kg5Vv+u1wHuwWYWHmTpyHFiERdgeHenk2i5UDFbi
XnLYvu8LNdaew0wYFAmVhB0Uaui+gFk+Vk+SgWDM6MaShoe+uaVAO0TsI3ADD5EzL6yIvdqsIDCs
2IdxYHpHv9MpRweeUnEsQBfQXTcDGqt12lJ0uY2FG77V2O3bWRC7rcvUg2BjJsJYVOvWGtVvGG9d
hwZnEf1CoGnXRMTix0ASAeLtp6G0xjNqQP+1bWrxKoNUTZYQbI3umpQ3vEatparfKEhR+SmYR5bS
0hR6G8AVvtPHJXDMpMvvzqRj+d9tqDPldcPuxQaIb9bfs9RLYFUY0oC90zZjsuyrnOOWiSODNkSu
o0yk1Wb5R31Il44limyZVuX404XK0LPXoJMx7y34tYvCMUcd2l8oHoAT+VS9VQ2qfaLaQNvyqJUx
ZSfV29UwqcSMy1bfSyOpfoourj3iz8oKQpqXK5z1NCPnKF4rtPDpHjuwWHoks6hUrDxcNSPELNkk
QLkU4JFvRVX2U8HZEwBUWmbxLewsVyzNTmO+Cj1aLgynuFXxKJf20nFbnCZOUZDq7Ae9SwBOYHX1
RlJXfgK01GlrhQ3/T6nS5WPyiCx1IXU0Kbtg9OpxE4SxdOmxF/WvSpYI+vu6HB8UzfMeKgTPFc0n
54diT7FwqRFBhQ58azd6svuJvMK/aoglFDNU0PB0YAPMKbjmD9Jw6puuqtK3BmqAs6ZOP2xqJaiZ
P7nEryIyizcYYHSTEk21WUxIliORHB5MP+vQAZGDiqLhmenbtrCQWdETVRGte1AizbkbHav+7pRa
RbM87JuDbRiyW8aEDH2PQ4XejGc0tCJ4QebaTnkviFKGZAuDjFPboAZkm8rSApCU2REMJS8edH2h
ETeQzbS6JdQ9Me/zJun9RdrGubcMzARfS5kpFq1RGLc/yEAJbLhDXvASV83ozPIiUpPZSFe8Wjme
gwaxLXphzJiOxjd+TyvBVYFHXw+ID41rL1MjapPY6BC6ZrLfBzIYJsmi1kPXoOuLg07igoB25qnl
POSgQpNaCQLUfx3VuH+ZA3+13/3/M27VYVP6X/GWH6wHK/k7+xX8jwN7zex3dbo9nv7L/4Qt48Un
XdVguwbDHR6IYP/57/ZYwb/7j00Y6cR9xT6P2eu/9seKjXNh2rJO/gULhJ7AefefDTJpNv+4uA0J
AFMhmJId4PzNDlnH6vCHCQF3H2YHdtrEMWD3Feo58LqOeo31hhypLmxgOxUx3MouavZOi7ozll17
gwKYYp02KaFsUIaAM7KlrsYJZQI4FnyN/UIkODQRCamoR8jtYupMd6XFrqgPwuYhTC1lEWXjN9k3
JD2EL6AYmwcvboy1apb5TKGI8u+w/O+5+afeCn6WhVuWsweGQp4exODTfX/HcTov7Ky/SYrR2UID
Up8LWH+dHBUIdtyoanfQJ8PgYED122H8uoRzF7z10yfLHWCaNF2oESaHmjP3JL1C1NaFpt6MQbt6
ckBFHrKSGNhNG5OSDsZvpbFLR+FEG/ZJ8yL4T/gY6u+g3vJjBJSzmOWYDlHX5e5IwBLQ3RmEiuyp
ARD1i6S+dB+JuNmx7aFMlkFs2vaiQwwajNHWMivjWsoJCJPkboVspIkIpkUvyV5En/T+Wq1E9jx2
xtkf38E03pHr/xnzemZX5tEzJKlpGK5qkC6OP/r00csSZwCtDqoA4D/uEp8lAZ42BCmORlX5poWB
DncyAXxp6Tp9zr7zjF1vavsALcVM68aqmo1DGv2wVVKnLt3d9NT/ventK8dL7o7vic/RRaTJwfU8
czOKw8hNOk2nzSLcF3bnNDHtKvbWZjkYP0TcmQOwTOHvI7/odwlaphK7CMs7ja0+nysOduRZ2cXe
hRCpU/PedF8sNRgyBXov17DMaUD/YYKvwsq1YEh2oNqiZwzF7GWcPr7wWUzn9LNfb7MWYV81VPpr
GJ1Or4LsxZemUo60zfDSsL2tGX40R1UzuI9p3ezY1Yy/tUDHpzKqFjbMRJGrFGvcQ5rkPtDevE4s
ngVb2lEdELWbBrZ7LxXKWtRj+0DVZbJLuHYEry0K2QkPNXuVDPYFB+hsTvzBy2Dm6FfQPqoRTTFI
HUA702c7lc8hGil/GYQpXT6PGo5RZ3JBSrJJ4KJXR/qisknLGWOrfGXgxQvVmExSfz1+mTaYekkv
cIGpnBNF5NjpeRT06o1o8vpJx7ON5YFjKugcTShzSsjVyrPalVFFBX7GsbHRDYJWm1d2GrqL7gGG
ItS71wu3NX02pwMXry6jg90uMDhdnA8QlCZxV7jDTVa01RxJq34TDxZHcl00tAjVca5QEtiOeYse
bczL1RCZ9mZI4vTpwp18/IRclg1KN7AvLIPP/XQQcbbxo6xQ1BulB2dSewknT8ROvKSooknoVsJa
RT7NjbmWq8Oz7lgSfGHFA4x7My+WRAnSJG6G3lp8fWentl44IQxtm54AtmbII+I8cqKmAwYhwGuP
oLZeCp3H5JhBPAecRQW217dfX+3Mt/5+OeEKrsfHxP/j3KqtIK/yAaC0x1Qvn1gF1LWUN0Ekh7mW
tfEiKt1wEcTNqwqKYiPUp9L9iU2EM4h4V0+QZZwqNJe/vqvzeYRn4BK+QdPMnQK/3LOXo/RmL43O
Uo9VL8ofRLEGqzSS2ebrq5wFwk6/3Wbjoqn41AVMiqm49+d0pYAWizFGacdBrcQM4bGyrFBVXY0e
UBI8yHQyU/FMdkNMQd2lPpx22QUGxyfPnxeNudOAu0CVT0wG8z+mzNFlraqyZjg2PcQAu8qKVYfI
jEo330ZgO7ctQm2cFBF9PdAlGEa8G9uJb1PVNsBpIqOj6dfSLzW84tIyc/61IlKG/UaAADiDqTR6
fm9RZYI99hJ8OiCMOdQ5NHJ6lLdGhUYgIO6zJkZ2WQS1eRdrMLt09mnXFfuoCzyBT94Ud8JYcNhI
gi3QzwaE4WNlS1WRHLVUS9amz2FD9JW2cBYYSjGYpDB6r8x0qmKCTbv0jj59Dn9cffpk/3hHBuxu
oXPAOfZdCssRqwlQUwEdEkXao1d2UIUz+n5hHmlLGC8cWES2ciLXvzRgP8wNOgEVNiN12jvjBT57
DD1dcPJFleBoF6h5PDbri6LP6o3XiPwIRSdf+FhY5pniZYBIfuRm/aPKzFUvrfqxq0b7EDWhuLHG
foTXDXXzb78nbo/MU1LqUbU5GCFOn1MDQY0BEYWITJtg0Xu2PFJO2JiYXq+wRrH2IN24jaLavbLa
xlxpfuFfuIdpSP65wBAPxupuoHW1OVxwIDi9BSeEqg7GLTyqhndbDqZ6Z/hDviRLwttWNS65vPGC
W6e0i8PXP/6zV2MJuI1U6DHvv4/gP8YI5mHTT7G3HtXSrFaiYXgEaUyfU6HuZmFKvDAW9PMF7P2X
YuRkG0L/AVDX6S8dKBLUFDejo0mfdt56ES1ICyymX6bWNqwRphQV8K4UzeKsszC0SoxAa4AV46wB
77Lr1e4Z4Xyzoi+bLU1ql3ND82lNRrmx6ABPPVcB9Uizr2keFNrKty6mM3/6zNjF4pyA88Zm9vQn
0Fcjnox42KPeNOFSicW4CCn2R1pGcm1qGBdWlemJfBgb0FlYXgFrgRg8vZzTqx5kpSQ6loH94FFA
WhdEe64A/iBicK9zV/SXZtDpgzy9JJ8qIEOd8xvBZ+dQQZDMIwkEbngkxQEvrqc/qbLC0oa+Ev18
PBtDioMyzu9c59Y181tCbupr2rFrCQpgqcMi5Mn/7UA1+OmQQ4jF5k/nWMnMB5Gu4L89avRCKQja
33S9PdJ8mHQwubz0BD6+Y4M2GVssm10ogL2zHd/YFnENfDc8Zspogp9FBIMe2/T1KeRglK9Gph2o
sq1GhYJ5lODMn4WB4lRztQpGWq+KCgnD3LSoAR6hviYvPG5zuDAy3u/i7D0BkhGMQVhhU8HudGhw
HkjLsBujo84pYN/22vhYt12wDdwEP3lWiBEPdJInAI4clAEc98J4iTi8TKmbReK+M9vmlkZb8svx
S4R6nda+Jy43MN0rXLVZbZbXmBCGI91j/enrN/qen3d294ICMi+TcottncObbAJpOYJk/hGAL3KG
0imXiZ6Mm8wddRBDmsDPnOnztAn1BRJ7nJiduMIxMjxh+Hc3AxDHWZPHG8wLwJYbDEsqfq55ofYL
K8AoqdOf2OnTwtbT/KgqzGkh86nbe97CkLgN8tacejjJbz/rlJ0p73DLxvee6RYLw4j7BTKFez/L
6ptB4kgSMYTfrsSlheEvAQ/h6ludjsHaaTgYXXg2Hz9APjxKJxSHNDa451u8IVZ9NF7KAUJMM9NT
hFSZOYYX6E/vy8r5G+CcpZqqS8WAP52OH9evtFzrU/9Y2eWwMMzC3upZDuGFtYjSNprcAt7XEtzM
eB9RwppXKHv3edE94PAdb3TdyXewtDBqGcULhtxHDEb2gnX2wRr6H16XBsvRT5dqVXY01Wpv7enU
nIyWV1LKtLywiE4P5ezXMG1NR3gATrYwz36NozaDZEQpB1HFRGJJPTlAdo9+ff1qPm7qOAO+J8c5
JicM9Xxy9JSC4pdqpTh5+LA84BG3KVLPZSCyvVHV+8gL7BUNN2QvqXpjSjO9vXAHH1cE7oAfiG4W
DjBb3NPXptY0VYh6TrHs2A94SG3zVvGweP1E270saxsnaHyljUu3G1ak316L0l13fXNTBG8+GiaE
ZhcKKO+/+fTRc0doEATkI8o758exsUw8xVf79DD6tdgIj6IYzlN9NSJvmeMRTa+cPFQfoFWnTDpY
5rLamvJTWlRdTj0sRU/uXYed6FWpKo9OqwLx3qeBX2h+xIYrdv56rEyLCacX0hjJTjufOW27M0ot
NtIDJklzifiHhAE3vrSMfFxH3znNlOO4DCGi07bvj90VXAa1HkyRHpygrdZxg7gx0US1QHzgXJgx
Pi5YQI+n7TVgHcEfz8ZE0IaWmndudBjD1F/oxErNfA8seGjrdEqFeumNf/LT/s/1wFWeLZDYLCPZ
WmF8iBJnGzr46+jOXlWxuwkMbVmI4CZzil0i6OSm4EeVTdlm646GqNMSct9f2B1Mv+50/FHfn1YR
qvwAyFX99EH7aV3LfpDJoZhkowUpupoRBWtEgcFGt9DGG5OUj20+Yiilv3jO++zy71HklD8mXuTZ
OmzKFken2UdEuBjj2rKlvPeG0r6xRbcLlIieuKLDDzGURp8ZWuNuxNDdppniX2ft5MVV0NXtBiwH
G1+lNJF5er9RisG/cesovK417+HrGeTjcQM8Om4mJD5odGhlnD6uvLA8gVQvPFQjOUe8QeguLfG2
GcF1ZFBm4wqdxj53CGL6+sKfTJ7ULqjcoAiaigdimsP/+CLsJOsYH15woK44ICsO72isjY9tq7+q
jj9+rzW8k0Kq2GhcRGbUty7x4D4OXO5gGinatLWDKHh6B3rZw4Vox+DgVuj5C0nWQTXlyWRZduEp
a9NrPx+VVMP4HKmH0RY5+yaHKOrKosm5VJ+TtAcJV8Hle9MoeUWKRHVbZK51G7S0rBUaNzh5fOkm
c/oIt81As/jrR//JOwdOx+55AnZPlOSz393Z1tiIITzABQWZXcfVLYoc86g74xNW+Q3xKum9imrp
+evrTm/07CGA37O0aaNnsmCdPW/wxGVp61V00DzTXCuWMOeu3rqLr6/ycfrjbU7lBcpipgANfPrr
8srwxlhkAViSvt2Su9zNKT8WSxQA95U2/FVyJBU4ncMr7SVLpQxLhensakaJTQ5UY3RQSvchyWS8
GkbKqhQSuu3Xv+vjUs+VAKKxv6dNyUbt9HdJncC6Kk6iQ9tpr3k9iCViGvkNoMavZKjVV7B+l9DK
n3wg08/TeJrO1EY720ahZEsnf2t40CKhXFui+ua7xPclxO59/ds+eWcU+umzgurmAPMeZvnHXBDk
pHpXrM37MtTbVZHU1sYK+9+N3hVXg4rP9OvLfXJammrmjA22KDxR++xz1ApIKBk6wf0YZPYNsEi5
coJwvKXpRcHDDInljNpNENvjNc07Z4fXR31ym2Ihw9LeygCnt/RNFG5C2v6vpsbR0RT9mwj6+A5A
RDVPxzjcf33Tn7x/pqppkLGFQLN59jLICXY8BIJiL6VtLIq2iI5KbsDpZLOZSaVa9GgX/m8e1MTG
oxVGUQhA3umgG7ywQCdX6nsTuseg+ru6eoibN6Hov9lQbWoURBjn0ZWkc7UFgBVh27ehQHugY1O4
Ru2jM2Ll9WpQBJ62ibrmwpzy8akwmVARmTCt4D2hAZ6sIinGZRGxfB70XD2g5LurOlXclrpzbagy
vSMT91LOx8dZbDqn8jlMhwtqqmdjpyiqEZy95x8opOHwcIHpJ4nWrL9+22dE/WliObnMedkhY8ff
5RZAP6tc6bJGipnsWtPFPOtoaP3Hp9Gp16mvXEuj/zmhZS9Moxdv4OzJmkPoi7B1/QOjY6V0wpqZ
oQsTI09WTQESyo1vlMR9Sr2dZ+E0ddHjf/0IPk4KbEsY7c5UELGowZy+WqhEsQFqitln0tR3Edca
mjfNN/JFWn3/+lrvxcbTtYknTomHSh5Nmw99vaQGcBTqqn8QZXSnamzCksL0Z0OWoojSRb4yUNy9
cXLxr6Zi9A9NLZ2rGrDNxqiYimOChMDXGe51hQL+LaoLlEZZoljI8pzyN0EC1NibsfxGfaHD6TT4
a3SZHgmCRp9eKUSjxdh18EfYlJ+Xoa9bcyhfw03kBO5KN4f4VndgVnttaqEKLRMsdoP3hFjfu3Z4
SRemms/ePV+UM03GPBWqs6eP3iOYE+1fGB4aclx3Vjr+duhX7+CtrESrNzvTbinAjyGVLdvPl/Sz
tccC59bXL+XjPoUmK8dqjtju1FE8W1tr1aDgK7XgYDIM57C63tyxDNethErDKYcMh7p5TZNaffvr
67KBQBJku0JwMJzmnD9WIx27rp9VrX/wC2uYRWz0jwQ2+XfeoB+w4gfbPrWqTYbw+V/bwn+vl/m4
4NLHo9zIuY0tBa3d0yvnStMgxC2YW3R6d6bjvNVeGi0mZTdkAj8MWRs7b+cWyje1r90jpnUdYKmH
TqIOgqVZ4b8H0LKPHPv49TP5ZAdLXZH5lVKoYUAkP9s0hoAzphqRC/ZFfymohcyLie0bPFlU6unr
xvdWHV8DcyHwRCfjFKxFhQnqZoh968IB95MZ2KTiQqlT11jHzzuOuax8aZmRu8fz2b+4U2yuao/x
hVHwybtAQUO/mAEosCycTT95ElL0HT1nD4Bn3ybwTipoD+uuBWt64Qd9sogBa+G0SgmXic4Up69d
z0YRWnrn7VPKbUsUudHKBx8yK22rXZTQ9uawv7QLF9U+uSpDTNB4mXbKxGKfXpW0+NCSUYCnGtNA
gR3dMOFBWjECofBHPOCzSFsrWCfNwPQbZbpHxJt3FFjzCFsr8UzX0nbRxBbKDgVog4DVUd+qxvh2
YeRND/psaka5R22GL5GAoQlG/OfnOMLyb0c1dfZ+h+kV1IGFkQt+QS315jsTyEumieK6rwf4a2Xs
4HdTJRD74NeF+5iuc3ofcEf4OlEkWVPgxLRe/TEtuDGJliQvFodmJBsDtlyy5QAZsRUD6jfQ4F1Y
HNY2uuU9KgaZLi37eNjU/bxQ+myRFsNS7yPzulMwhtbwYVd9EWARG3rlKkkC5W9XT6oP7BaJdHIE
LfDzgq5mUjXPmUwOatk30DUklf86eiRQ2wU1hMb466fzYTBxOcJOmafZjLGxPns4MUcFrwMGxxG6
iVAxEpfaK065ABaSrKwgqxYsusmF+fLDRDBdFCU6k4CDwel8hyAZwoCnuWhHJWZObTrBYJkOF5ah
9978yYsnzYuvcioUWPDqxdlv49xq5Sr5gPu4itaUSShr43oHBtw0W9C2Cwf7eOqvu+Y3mLFc2fax
um/bRx20NETYK4KSF3hhfvVht87LaGUWj56LtyJs+btx4WY/6P7YuvBNT44UpAZIlM6PiZmtjmWa
K/uaxsES1tedPcpoPZ2DHpDRxZskbOBHSvcOW7K5a9N42qh49K5IIc8o9av2JnQda/v1+Pg42+AM
4nXxtibhFCWy06+HE3nc9cPgH4DfWStfeuHG55C0la2cqYEVb4yCbjBHBv/WIZh67Wp8VaQfNusa
GZU/qx0H7pHkodVD+NunG3lEDTauv77N6VWevGqD9W2K3KFQSyfkXFBj+IWstUDT7wZa86s0++nX
R4iKGYRqQNJfX+vjksqZio0GHyjNL/x5ZxObgQ+F3SLnuIKQVVCOxt4OCdkpo5Zto1/Yu8Cq9Ktp
v2vkTgQ8RMMwkKo/RQP5RKHfuPr6hj4ei4m2YaHTORfrKGbPJQDOCGyIwiTcUIiz677BcQZplJga
gXjorgEyeSNbF3owdPHOceTSzksdH7EpeIdln65LMySq2SyrBwdJ0K+iVKgGq16NZUiQCDLDSfCG
aFn7u8A1DkvcOCVEejDs4rUPx1QjLsZRUz3jMAbdcuxDe67o+ZEGHcsFDaCvH9OHMcLFUG7SkJv+
xgVPRzJ6LN9IpGkc0jgerqeIxbmX0W2sLT6dyg30C9f7MMtN18M+aZooiAzGyun16owBmHYNPy7D
IV8AM1zYrXpplvv0KoxCvHuMRGR7p1dJU6soyaowgMw7YJQK+OyZK8oLq9J7lerkA2MGoALIMqqa
U4nubBpALh0lBE7ah3SCG6hK3YDGwj/VVJ1554iM9AmBuW4X2SOJXkSzLLWoGQFI6ES9zlJ0sy8w
byqC4QMtvsvZofizEUzBm10P9pMzVN59h58eIj7s7ZrQ5in8M6CGw1FO7Yhb7yWkZDv3b+04jR8R
fSP0CfuqkuCeimqVeRkGNXXI43bGriTdRtLpZ77CP89RchYvEOQ3hUoZd+56Upfz0dcD7HMW5iO4
1AlEK1X1WACRYMaFxReiKfWyiHtt5RkJ2vfCJ5QJk1/iLRSWLf/CN/xhcLJS6cxgk3aWFfF8b8yp
ZQyawlUPBI6ES/As5awuKoO7SuIFlL9LH8N7BNnJC0VXT3LMJL9ks+ycr8F1asZtnfTjXmvVnWP/
0FrxXDfOdRjg80ON4Ue70nnOg+GuS+KZhs67jJINflmyGucUTJe6qLG7AhiwgUu9JcZvmsL0isH8
wPEpymRV01UOPWWR6Eeg+dBDgquCRlJG0S5VHp0WCgTj5NhI8LlatlQhCkCU/Pqb/3AYmH4l/T8H
qTqFw3N/RsPmvVO7Ytw3Q8tJX5fVde9D1QvH9uH/4kpYJf5tjNDaPf0OO18ErYNXft9G9vCdJvcV
gzrbjnWdLL++0kflJj+KgjKHXMwnCPLPJjIUgZpnueW4z83+LqyMX2Ccj46FEDBvq03Y5jj1h/ot
hPwUmPi8ouTQsSjHQbfAWbdW1PLCTPe+hT4fTMjhp30k4TAciU5/fKwD4cfeNe6Dyq7ncaMb21xv
g5ldGzhtkcvhJdR7a50mmnMNrJdejbWrUlwLoocCbOMhXrVW4dzaoiBlGQrYhYb7h1mS2D8NBztb
a+6Refn0BnOVw5+d29oeHEa0NZ2SHWBcHS68mA+FD67CvnZ6M/RJcOGfXqXt3BoThq7uY859K03v
upilMzG3HXvRWR2AMmty9yCw124szONYmlU0chhU1lYYAKSuC+hEEExeu2BSRIVhwKuciEKtgr/0
67t9V6CcvjRodxREEXZyzuOuT++WPHFAjMRW7G2LVbCFM7m2jdBcpdoIlk7tq2TnmspEiUmqGXgc
wmFlFRz6bDIB+0IeEtdQ16mQFrMUWjqtz+IJAQfwR5PNACQF/P2oNem8VQ0kw/ht122De5zMWVzu
bW5QNlNBthORBE1GjCv4JdWvWK9w3CMF8cDke7iy66FeZy58VmyI2IEGe+KemDrGSdEtgzqSi37Q
wx3Nx9/pEDbrthD1PeGczkoJg6MzaC4DsdDC565X3T2EtnxFQ79feq15y6p9XUGDXDcKJs6vH7D+
yaDDlEK69Pvhkx3a6QMuYiIWY1H3eyvXWdmAEvhHHzBB53sjwv9SXfTV8A12v3dL993eh4YxXCEf
DA9yLJ29wKt53aQ2WQlBX61H4eZXdRNg6SAy6bZAX3IF+9b+bWipWFDwV2elUlQbl+rrhYH94QQ9
BeKy+ecvlD+UO05/SGtB0hmCoNvD7daWQcdBhOHbrmWmqb8ZXb/Keop5Ibi1XsW91C4pFabv5myk
ksutacCH2JNyhj+9flrS46jUtN1DtLG/keGO7tnunV3fsSNlAzKstSgsHxvTr56BTa78ppeLSvOw
5TZOuPj6tb631s/uBmMWkiubCQ/h7dlkN/hCbxvobHtcfNFWtfDLQnQ07WurH3DIAvnk7upwAZVc
UGqPqpe0yZtfECKHOxoO1YNoPeAxbA5vIqm6R6Jl8qtBZPYt0KB0HxhuvMIhls6cQk0X9KajVT0C
7LV6n6ONO6Qsr1VAV514P3Orh7X1PNhlcJ8V0MUvjOEP25JJrYkan905tbQPrV9c45Q8pdPshVbI
VZRW0R7NTbRGAQyOo+zkhcrAx2OwO/WYKUOipsbZOVk3/yzWdAjsIWtmzh6EdbWyi2x85gDh34Ru
Ue3/N2fnsRs30q7hKyLAHLadJbXElmTLYUM4DVnMOV39/1Bn4yaFJnwWgxnAM1PNil94QxOV8i4s
lebA7ocu3I8FZH69xareQtJZxayDG1WFZQ9p7vaqL87yZHhn0mUA90wCsWiotVqopz61y7ygyQk5
GVk3tfNXRpmeoautRddkSrbpFZOm6HNMk6akoayiGec6av2I+Lr0VqvdPVxG5eftz/l4IDJFCogg
KeaN1BAt1LgNTMTo2yZ9NK0i21peUB3zSg1XUvNldspHAeabuu3vRfJpav+qv+Fcqw22GtsuHqbJ
7xRtzmdyUPmbWSaV64RjcI4H8VWT0HDri2wKEBPn1ZcHY+OMSfUdz6MQZG5unoZkQDm0lMKviE+2
p44kHC0kSoowgQznz+0ZWrzl7wRhWtuqw8bnArz+1UMT2+h31LaL5Ua66WUFlylssSbCZdudI3tw
HlH5GD4jFR2svMyLmhxDv1sswqyCXOzMzkCbGQGJXuS4CP2Ge7l7sXpLRm3Lo0pmIsM3eGvVp48+
1uKoT0UeG/mg2ZVWIvKiRZFku5zOaDe2kok3aOo/sawNJbAkCs42vaV6YwaIA96e6GVqyedSQ4dB
DcpG5ldcz3Rfhk4QZZXt1mJQXuW07DZa0NS7EbGNx6htlIOoPOcwoA2e4zBmj5irKNk21Sqk/fuC
sMEv0Nsz0FDD6kD+PoYTTUaYY7EZxgZllqEImLoRRmQT1fJ5NDBMNMKgRbGZVyvwUPBGxtYw9yNE
zlNdB9Y7I8HfswmQVQmG+NBW5eBKdb/1KebgFhtKNdKreZnu20RCbUA4zohhfCpOpSwE+g6YJBoj
7GHd9u6w0snv0E6sH0MnmsxkOl1D+heORmL3+FA0svbp9py+OyhfXyRw4iekEFk/fBRjVhVAclcR
SGZrbiahMNOJFi5jkeDTmYwWvg+1Gm1rpvaBmP5zUcfKNqxNscsNkDfEiq+iVsN9AA8PHmsDTsBL
uurR8nSxlxVkVG7/2OVdxG8FowD2kcKaos9+q9KajVShLO2GcaX88Ox0r41wuv1RvNweaPmY0YRQ
qBJO7SH+cbbL+1Hk4H5qzVXGC8EqINUO+fpazZFxVFZCpuV7wQA8YDpvJmC1+QVrocURaLGhuaDl
2ie0Go1t0vbS7p+/iMeZRaKUDgRnDvQxexUjRl3ScMtRib9adOHjJPgZ6GiSWh7Ig9vDffBRYNlp
7XOVg8Bx1OuTWihJU9g6fcpR6uhzWkiHUw7ompV1WkIMKdLyXQ4NEB4nLFquxxmysmtM8gNX9v3v
RhMAoB883BIruQ43spk/YIkdHsY+LnFlTfRnrLpfb3/pe5wxO0C0RICJEMGDa5JnmzLu67FTilFz
6zFCtyaJO2zvhH2pEekBTjF8g5HHk2CUWfym5CaaPlTt8XjHrjUctMdSDb4IY+geYTA0D8WA7LNU
y/YROaPs4ORedfEVpNiDUW/vvLijcNdWD0OsYyRRwtOuVIwk2uQhjKDmxAC2sz3O2damhMGM0LII
7sNUydZir+minX2zppv0IXinyZbnSTJKKEXpOI3uiqQxN6Nl9ecYzUhoE7Hq+pZdfCkl50JFihuP
TgGwBsVqv92e+EWqQTQAf49QiyQadups3o3ApyidaJprQ066awyjoS6d6A9ZYje7JK1/1EadHkAr
u2YxaMfbg39wE2GjPfXdyOMBrswuiExRQ9FZuebGgXFW21pFoT1VHhtko/4ZjcRFZLC/wGjR/wLM
eb3FFUsMgxRmmPR1g8BuIP1etIG8sos/OkgsI3EkDyyFCWu6Ef8KvSQzl7EGZRRtMCHYxAj1Sg6v
Hx3RqYVUhWdLaieVstQ6Gon3p4jg7dye02VogVAhoBQOs0qoacxytyiUNLvREsftfOus6sMT6k/J
s0nVGpOnLDk7IU9ikrcrMdQHVxUkhqneQzw9CcRcf/lYV0Kn2ui4WRIph9zxlb2fS2vx+oejGGgx
gohGRGhRfFeSNigbz3EliKeXWMhnTenj59sz+EFOBD2M8z3R86d+yWwKjQbBtaY3bTePtQtdQh9X
pbzD8S7Pz7mpFy8aNqSPutW+YTwuPxtBYhy8yqoOsZ52dwgN1veNUa88cMuDqlJShQmMFIZhIVV5
PcGFMtAzApfltvrwHU2rGlVy6IOek2EKEcp1tNXMDnp4yBV0L3m6vfIWLfcVr6vD8Br0eeZ/trVL
LCGUSCGr0L16uO/SDgu1Gl1tLXouql0ppemOMuoatGm6fq6vSKhcBFZTvwWRhPnLFAdCtodCsVxr
zL7GUQvcDD2LrAtfaN3+0KS2XbmS3ou5sxEVcmEarw7UZnbZ9TxHbaT4VSmNLrFZcxxKDE9yZxQT
fLN8VHD3tuxSedBDkaHy1iGs1hho54Nj2NK4b9YqMR98P/QU8gTuLShn86xIxhqIBJXruclTYy+H
PFJ4MYTJ94jOykOVDrlbp7byW3Z8Cf2CZjuM0c7pe6BGEMi1N9Q11Y3qjcm+0OXgkmsapSSNd31z
+8wsD6YKWZ3fR6DCxTcn+IYiKeVCJaZUsPe9mE76GDdNsHIE3gt4s7UhkOQCnx4t8M+ztQF0jO8U
3TLXz5BE3wRBFWxDUSPpOdQPCFemO6PGTg0jOvXgaM1rNeYNlVTP+e/21y6b9DjsIj8F3I7eEeGg
dr1JPGloCGMlxe1wQrvzwzG7y/EGxScjl0M026VcR6AalwczbaJjXFnDRWjFXQN98Fvl5/ajkyNk
Q85XktYMKWLrvpok+K+sZdXLW4PQQoZjRoUcDMg81jdp+FYoyZnuqErjH79CPwkTrV3q6ZsBIe2g
Dz/HSjV+z5C+WtkS78WT69VibOqH9NmmhvMcWSM1oxZ2Tm+6Djb01ETOdaHlmCigqCXdj+OvMvld
tP2vLLQ3ANTuUrO5tylIIJpPnAedxbHv+vDRwhYCLxT0SjcVmviV0f6RHOPu9oIuAxH2LmILQGjR
4KJucr2eQZCBDcSs+Smw9f/SVuRPCUKPO0dvg5WRljnRlD3AgJ/CHXiXszhE9sNKSvJOe8qVQT+g
ra8dutjK9hWAi/2UuK+EA8vmFWOhbAX2hijTgTlw/WmGXNMQqWPtqew8mzJ/oh8lbC0A5MTmLzV1
jHuzwBa5m+J9AwfcjeEFe0oi+qfYDKTvPmrEh7JFZDQLzbWgYSE6ximCKE4tgg0yQYZmj5rE7Z4N
Wm26vvcEKCBH7jcbgl+B/lVKlJ1Adwkns4cWpdbMiJH6RF02Un/Wxvhs+tVDJZ1MG8mjTxKkYwnP
TUd+KnEPsZ/NFsQtgrmd0HaIem4nFageFG5fners2Epoft7eQB9EfnwJUbSlWWhBAwu5nmaS+zHF
h5vNHgZvQWlEO2lEYbcOm/zZ9+xoV6HV8bUxsR5DmCo/Vrm0wrBZPhVkEshk0TB4zxVnOwsRMNXx
Q1N1zU4o5zyWnhPN2Ted/ojBE2g/0X2+/c3vucH8gLOrAD4D9kNfYBYS+EptlkHvkw1jr6xjYd7S
qAgMnByrah81LzZof10Cki6Lwzikk/PtrjOzu6TI3nzZ3BbjS29jxWzgfnzGoHsTSrk7YIEYBdip
qqdYw5CvRp6ofrn9yz94SJgreFNcIypYSWfKzP6K0ws5s9Ig0lSXtLp/CpIsevHbPnStHL8V3jIe
eKtFplKX5GNVYQLqCVXsqhEg+u1fon9wQVPg4RhwQMl9509ar4rUboNER04O4zYSr9CWtnmiXiLR
oSv7ooTPSRPubCk4FUN9xyECKTDsJaPYUzO6OMFBDaRLm7/10j3ISaN8C6VjaSBZZ/8S8pOBrF5+
0aLsk+kXp8JJEelV3/DDM2WJf8V3rbDad96Th32JX+Pv4QcAIerol6cax0Idn+HUv8ZpQQEPLf7N
KFlvaeM8TsoBpC5rHP5JX3IW7uE/StEfTRcqLJCNr9fFzKZkNW9lt0ScSZe49kdvY0ZfJAySG0If
YV2G8BMFv4pmYyqjxOu2yjno/xu1L72moFPtUk3ru+CQ+7DmYVJnqXzX2Np3JPqQV03jZ/Qc3DE9
1PXnDG0h2TjdXtAPkgfEJWBGkGJytWnWbGuhG4OoXNmMrh4Y4xkLTCQPyBYvSe6hIT6q8TGssu6x
ybzwKEsYOBtVlAx4U1XNTjLk+MFCKfou8Ft7jaywjNEAMBBJctMiAWa+q+39tem7NtKGHESw29fi
PqywpxFmZ5wUG9OQUbMkirtJ/Z1AFNsyYba/6nQUB3zp5Y3jZJ/wOOi/tmW1col8dHHS9IVbC4qB
xsX7Afn7V/Wqp4cxlDZiIeW+0tVvhLfBXUiX/rlNAnE0ccfYa6UKRo1K870VaGsqi8vXn9IHioYT
E5mpMWevfys5oZFp4Dt8LTopyASAEYCx9TAGwVqgsaT9T2UWinrkNDbkgDljxPCMzGlrb3Are2jv
kds6j3oR3xvQ1h79CIG8ooMmU6b42/qAaWtQQAkbtg3GB17hZJeGMa9ironm0WlV5Ycj+dZJLX3z
GSdhnJaEJ6+8K8u2OqUEtjTYJa55PBBm09MokbCLwundRk7uoVX0rqhpfGNkqVIPFMYm5obemL2l
P1fyEDzIgsa554j+HnF0/x59RLFR7WB4qsqkd5UktJ86w9o3uVWfS6xa92RQR9+v0C9Ii+jS1NJP
30SYZeWq/Sjy0oEjoilGkAdg5PpuSZpRB7/WaE9hmewQSfB2wHjcdtTwR8n1lcGWZ42oizyZPhaQ
J2se2ADdswOjKLSnXmqULWaYk/l7+ef2XbPct7B+aBdzp5D18KBdf1EUDmEOFDV28V9M3cKuXgbh
GI/4P/xz7j8NRIuUupbBozmr08F891pdrWLX8qX05BTtbyTd78NO4GCnROeU2H9TRsk/yzgBV8cE
A81GB+Qqu+/6+9rMi5xQTjJXWI7/po3GN3UIPuk5No+tYzenKMi8w+0pXa7bNCQ8AA3WDPnA7AHy
YGVbyYiDveTb5hnZH/VcY050e5BlpDYhAMlfyTbgi1rq9XfJHcr0qHwQ6wD92Ic1tjlcC+HeMjF6
7NXJnzBuo5VjvAw0cDuhzzmpPZAMzgGPlp36nhit3E0HozvyBEsvVa43TyVGVU6pn2mPY2hlacM5
8yhxrJyHJTeAtfx7+Onn/XXNC0xXxzCqcneUy02bPHvxowQqq8PLXOuaHUXFT17SnnTg7lnzM7Nb
imloB5XpaxHWNMo+F8TuUX0ci3NrSRiEaFiKlxfHF9m2UV4CTP5uL9JHO4F8CzU3mvYQqKY//+sH
O3Ka5vYgCgrGKEjXnqOiP59FK/Py0Vag40L+wxPI5To7WbIMRdoI5BwZnMi/iwXOgm2Uvg02RsFD
2JQXa9TX4oAPxkS6CPY417nNx82WQi0GsxpNI3Gn9r4J+lU3qhdDwjFEG7BY97Yl2s5N+xNxiacw
f00c+yVrpS2PN36cyUXXgmParZ2J5e0MLmFCG7E1AfLNK7v9mA1NHimpG2bdl9q0Mioisnk36gmq
GkW+mhYvJwEEHrcz4RA9GC626+XNVZwO+WZcEVs9/RLFsX8oC3t8w1ADyJUq4KbHetg9RZXq3dW6
85JyoD+noiAawqZiX3pgzHA79bUXDKHEXZhb44/EMYJPt7fhB6nKBKDn4iU+QjzJnF0WmTAAgpU5
EucEL6fKUr1z3Wkm3hpm9LV36ouXVocyo8S3USQz/YzLN25w5Bsrb8BygUhseTmJaMGkUYu8nrDQ
VvwurkAvyiXqpBoehIemcopjlht0C5VsTaltWW9mPIKO6aqkRz1vTIE4LMIMSpYrWgxG1aTAVLq2
w8ek1A+13SvnrENXoBF9uFuZ8SmeuU5rwaDQEAWDN3VQ9NmZVK1Rk+zWatwIR8a9SCv12A4GNkMV
DI+k7qTnAPf5vZXXSKRB6f0m+FMwEsJwR6DxO/xb1uRyPtit5IcAoQBFsQne86a/LqNIK3s5oWnj
JrVqnohkvXvDKNIdXbrsG2BbZ9/G/bfb87C8AHkrHBlBeCqHSGbNXt968LEEF31LIZyU1FYiazsq
aJ7dHmUZw4BUeieJIHdK/3H687++LMQRPizjsnARy6jAD+Jwayu5/DwGjljpt370QRN/CHYuAAHW
+HqovI6Lwba93O0FcYMHpoWaUDmuvLPvLYnr7TNRf4FXcLkyb3MFK/igpDOYEz+FmIcezCFO7wig
zmlimFu1EsU+z4yf+aD3Dy06cn+cGkq7ZpFhx2WU7hu6CHspTqqtaYw/eiKjA16uYgOFXkNLIEal
OjeT/YC1zK9/XQn2FWkJhGGwn9QMr6enNGtrAEDhPbVBQ50mgreXmWl17ErKt7eH+iDpIwiZAkqZ
tefKny1FlSDpCxymcKF6/KjJ8l5E2Xr7LvL9QyJsPO25uU+aLNG8t8dJi7GuVjbeNMTfy6QpUx8N
Hwm0EygqzD+37hurTI26fqLeKR06W/h74Qz2W2vH4tRFmTi1RlW5baCdszb218THFi0EDSWn6YZB
5Jizpc9RWAI7JJHbnfWEW5f50NlqcScK/9B7k9SbjA93yKkONH0kN4++icb07qQW+l9NvvGS46Y4
2cQHhyFQv/Ze2p0yoTT728s0v3UQMwUNR9ttqmbwKE8H6q+z6WC1O9SDLi6tU/wOOixzJYwg7mQj
ylytBDCribT5envMRf9tGpRCKjEqASd/mw3qp2ixwykPL4mm+6+djw8cHHYUZGJanhhiGlvkVIMT
Rj/1tq+k9IyEerKNzDE34EHlawnB/Nl7/zlY3fxfdEK2dT0HDVACIHm2uHSS8zNU66+JZhxx8cXb
t8jalT05fdvVnpy+/a/BZkeQnFlQrrfERW+E/eChww1SAK3c21O8/CSIi1Mrl+CWoHzxsiqtrw59
Ky5q7SSfcOIiB2GVt2XfmyeFjHLltM+veMocOALCnsfJguhhngur1HOEl/JVnW/8xGUuujMi7JGC
QVp7Jj8caerfkKLycs1v+EyXyN+aXlwwD7GNTYp21ybuW23ckDyG29vTuLjo37+LqBdU7/SkyLOn
q4tgcnLFwx5Q6m2uhQfNnrpXAgnBru/H7eg1L3kE6ohyOEwca2/4w0lOxkOeRI8DFrW6QlE8JoEh
sNkgq3LwNf+Mmsy98KOVoH8eTU2/dSKc6xMgj/d89luR0bMwg3TEJcgHzEX1FG+pWk33eYsORSaL
bpcNhrfX834t7/xoTWh0GUg5ks3SB7w+QGlkl2XaMbLAFHKjNKH2IGLP2/iynq7k1cvjM11YSMBy
q6Owb0332V/3lTSag1EKZLhw7Uu2HY4NW8npupV1/3AUDAUmoilR4ryt6QWRVIetH14wGUN0N8GQ
MINJeLi9uz46pDwNpGdsLQRMpj//61tMRA6hKHbi4jneU+x7rVtSk70vpK5/Euio3f1/hpt4uihd
YOwye5AB7mB6knNGoXkgRGr+R4hZ7B3J/qnGar+/PdjyXWGdqI/TJ8NygEjs+tuQW1XzsJe55vrW
2PRh8KeQC6S6MCo8xol9CdXq1+0Rl5tQQ2qBiXyvMIN6vR6xHdU8aPSONrhugiuO+/KA9GezabWi
W7ldF5UOAjRce3SKHVywE8z6eqyoNSBUpaoBZEM7qJV36KmC7nq7go6M26bU1dLODuyfRvaq+uqp
F4+xfsn6z0FyqUogh/q9AoZZDSiHxuNBSL26xWX9M64LHnZD9cGONZSkspWfvcgz+dnU96hVTjJ9
AHymbf/XhutyYfYO6aUbYZSzCROt26FTTuwahPYuKoz8S4hi4Masa/NJkdv2vlVQeQktp17Z+R+s
FUkOtFxSD4NQYLZWRlmX+DQizl2LWnmYWvOnXhJwWgFvr3z09E3X7601OQgAU+ByIg2ZVfuQ8TcK
J5F6Nw18FJtQDTz02NF9ub35lkf5epTZB2V+npul5w+UMW2w6ZqKgQPe9pFGU8vz8+Pt0d47hvOP
mmzYoKZbiCW8x95/LaQiIbxjl9Xg+ulkLe19ym3V20YVpMIAT4D7ovsmhT5Okuc0vJjdfVi8iPBt
CF3DO6v9L992jfCiRukmwbi8aLe5eQEm58b5jyr6WZX3SffbrzGxlRHgOajqb3v8OTZI2eMx4Owp
uWwa71uHvPjg3Ds2ei414t9f6/zi92fh/OwcDZOCEsb1KZTCraO8asazNH6S5T2ZrdQ91w56YeHR
KP5z2rtOeUM2v6UcifnGxgr+k5xtZiSbNjyZk87Qz9T/0knRJg1/0U/H0XPjVD8s8SfFPBmGvO1h
445MbHWvqF9y58luQECpuxQpYQn8thXf4XuyuT3/i9yGYBnU2KRiTF2e8sHs/COGIPqAXAr0YEOL
snGUN2T4jV+10/sPhRr4yMMnyh10Cf2cAevboLtrrTm6vIfJs11AWjGhBYncUfieTtlfuyCJehsy
l9e5dZljPiDfh/lpMOofWEhQKAriPzQB490YG78UO9zKyo9woNKHszRAHAymI+2+FeM5rr7a/e9R
+eMop9iGzyE9NfoPCWRFNuaPUfbQ14cws77gNvpsJD+snu4xyhhbynYrt8IygAEiTG5Ks4Mnd0H1
NeQgsDoz1lxVwL/Wgk8SldOtgKRzwCw5fUCzf6M5hbEy7KKdq7236cCDTuZwgBxmIblSpEicGf3g
NjqLFFpVcexHxC9jw6uPeggiD+3hVvkqNO9YJ2n8GjWa8SiyOL9EWas/1k3jbU2gsf/8YFOWwS4Q
vVEwzQtgZBZFRhCHvuxWCNJmiFcf9Da1t9TMNsUERLu9qZcXJSYv3CWU/TRnQoBe7ybZTnx5EBmj
IXl7GPIGy3DRr4EhFs1RJptXmqt/ktBE8Hh2dCzouaqSq9DaE+nO40au74Ayb+L4tU0S9iA+oYVk
bH1F8rchjujDqPwMvfSXmeXaJi2rV7RGj2UUb9sezr02WuU/Ry4Ts45XnboFidM8GxSYo6OfgbxB
ZdTdM0xYcSH2Nbetbb14mBq90mbR/rs998v3kP8p04+cKWhkoN3Xc4/uRmFSHpddVYKdXTtBdWj9
rN9r5lr8/MEZg6nPY2XQTJwoLtcjjYmOc7oPdMFC8mznC6CNUH+xjQ3Gsx8cKax5vzqj+Xz7+5aV
EFaduAMkEYBrQGDT+/nXVaUlGfiiIB7dDob4WwJQ8YH2V4bovjK4KUVtN0iLDuMb8nxdkn5ltYR+
lRjyba35wCnI9Y4trNQ7Exb8Ro7LFt+oLvp++2cug1abN5XbgHrIhO2fxQrCbPRwqEz0OzQvg9xV
Kc9pUZlPuT6KbSeMcK+1zVoH9IO1pxACChnsNRnNHC2QIudWep3CipA1j71iU/HGEwI4QLuyyxY4
Qc4ebHNQkNBvSKHmYo6DNADVsh1wK2po7pRWNi9xOX6O82gEdenU+p+hQqcLx95nugAbE8vMb7lj
9EcdbcVvZR990vy2PLS1pv1zlAY3xSSf4+dRsZjTyNQ4KYOqz0uX9oaPPpIhbfI+T1auuI+24dTt
e39fpnWebcO4yAHPGEXpimoEWRQHw4ONiN9GKYDQ1ZqkH8K+2MtqLQ4EI+ZOWB1y4Gnpoheh7QFm
pYeskb9BPRu38eTCMkR9v/Yjp+fm+llHBYv8nY4hM0Ft7vqs2HUDDttsMrduvgpEv+5VryzvsUfv
vqYpsJkUS+Wt4Q3GecSQ51LjwLKXkzz42sjdfZf8s/ukNsnmgW+gskAXjQz/+vdYtYpcuFHmbgA1
7bNudPnTaIdfk144X6UqtF7bAey+JOyzVAaxa5uB+UNFMxQTwu5LKEr6JoUc//tzNYn6AEukZ0KO
Pn+umhoDnKaiqxr7Qf5JVFlwaNNo3N++EZaPIq0RnmCVHBYXg3mi0oDjrgug9q5lJ8G5GQXKv+Zg
r+z+advNVxwPWMACVAGQD5ndO3EM0kEusgIyPjkRhMpiX2DXvjOlAKB9H/5jk2RaUMaiHk3wqAFm
vV7QzrDzsc/VzMVhrH6QG5kgsLNWeonLa417hkYvsctkxzI/amot+2TfZo5Qh+9DLq+es16Jfzmo
MN5eooV0HJ9D6WlqY/FsT9Jn15+jKmNgxZJTuTxkCHk0indSrfBohtVwzNCF+J2X6knU9fC97Qex
BerabBtVi1CL1j6FVrqmUbbAzE4/aCpQTSEOYlD2LMTJa3AYId6ybhV0p0Y3NnaYKw6MgcaD0JxE
8jZLOu014CDvMkfey3Xn7Ea5ab5gvjixP3Uno2GfdRsnQLvGQYH3zH9rb6Kkbvdhhygub6PRfreT
sNkgLzl8amtHvqsyUW7luC7HTaAJIHRxov28PdlTeHC1U+noEJ5MkG76pizu9VznTT+i+DnIrlwB
YdGDUSAHmDn3jYJWSJLY4q4FkfkpU3JxJ2Rp3N4efrnWtEiRTKNZrk/kt3lhzo6D0hnDWHHjPok+
ebZzysOxP3mxdgBtCeK9rbwjkl/f0zyMtkbWmjsLSwd1xDJvGLt0pRG42OT8nIm1RKsdO4KFk42v
mDUNpkRxaeDH97HqB+cBCuCPIvHWcs7FTTQNRc8R4h37Cwmc65n3mqAeDCdTqDBk40UyrGrbq/TJ
b0/wIjxkFBurVuoysCVgk1yPAr0gDpC4l92JILyN1To5aZnSoTk29C5Hq3wtDKPdF4iurzx7C54A
zSAKu2Sx1NagCszL1wDGi9Z26srF1RlruSSqvko4hez6pFMfiloZTlZgfEllwIhh5oOfxO7PHZrA
fh0sfGVpKLfYh/jea4zg+ClvsfzNyuI7uPULmbq8USKnvh+cPnGloOIdpzTznx5PnBNEEtVTjnTW
QeuxZu1y6ZCDktjFqSF9o3WiHgZ8W1e28iLW5HOpxEJY5S8aJrNAPM6E02J8TfexKJFGpYa1s0Y8
P8NBwSxAcxq0raxorXA0Xe3X55dRpzYNcEKcgRaOmtZoR0mrVy4if0eQHVb1ZlAFlPIWmPS+IbYu
9GirZsek/IQ2zqbr7msIGVL61Q/BhyfPflXtpms213Xqnc9eh2iEmk8aaCcpxM/K+ZF36iGqw12c
PdWBhAvCAQnnoKEDoiSn3NOws0RsR9RbW4/2vsr0B2gfPsI79yNjK9XZLmi7Q2iFB9h4Jyvu9nBx
dyjiJUAUghLZzzQ49Xq6r8J4NwWKcdRtY/4zz9hH/anWfUCfQFbAGNt7zSgPqY0nNn/3OxknaPug
x2LnSXcguI+xpWwj/6fMr+n1Y6Oqx8objgl1EkSkyjYIeRihx98+Y8sUmCIHPTKL3HKqHc/b0qlZ
yfSrStn1mnGTSyMevBgNot/mnCVt8N2B2Tr2xGI71YxL+C9IPOK8WNwPpvWfpBXZXWyk1s6jTbHF
s9rfS7AOdlVpa4+kb2vCwgvdCxDlSH9R7mLPcPXPzTacyPYUKVYpMxl1dkpzUZxRalUoHHbSgz76
ylMgx2ITAOtWOlvfy2Xt7atYUx6wv/4GzMFNLdrkk6BMsR2jsDt4mpNetGRce3mXdyQ4A9r8lHrp
PNCLvL69zFGvtWoAL5VTMdgNSe8fBtUqnm+v30ejTMQFGjYEnrSvr0dxctloIQc20P1s7MQyxHBN
GZW226N88NQRzYBaQx5pKovNg8KySQNP1qrmghWSdU837JuKH8KmTNQ/vQynT9MTvB/bI7W5bVRW
iNhY4YiBtx+JB+ZXWYlRl80DklNQArSVSZ/gZ8+imiwpjdKXovxSOqm21bKoc+0U5e5U+MZBFMEP
fIrbfQfIb5tmhF5SmVpbEdWvt+dlOfsTlIP5oOYCBX0+LYbw+xDvl/QyOtYPR8ekOfflbOUZXAyi
A4fHAQMpJ/rMi0ZJ6lQ+hh+h5I4Ib57hJFIBrPps5TZeBFPTKEgbsvkhKZEAXG+kULBNNWWQXEnP
xn0dt/m+MbP25ORgIWw7CA+N6Mw7abCtIxhBaSVCf9dDuHoM8C0DHDpJlFOeofZ5Pb6mjqkWGp3x
ZHQCQXYsWjdKj2NNkQX+jsxTh6VFrXDjCKr49oCCmkh+D06rbUQUYyeJXFmlRsMWUZwvYdsCJvKl
FovF0lIvvRNaJ5vW80NUtd1mwPV9f3sjLB5Qsj94XYh74TszaQFf//qsT5K6ro3IjZJC2VF9SuFU
hRSMuvpYKuLOFI28diYXzyeiM7zVk54sS8bKXY9Z6n3JNNLmSXBS2tZYmly6EPkQq8/0X5bQxF2f
UZ9WxtF4xBMDr0vPzO+qUdjHAYnH7e0ZWESf1Cc5BPwYokJ6yLNqhoPOvpeLMYdvgR4wVk3alwJR
4f+kQdJXTv/yQNA8U7HSpVkHXnJ+6oLe0L1IArJQSGl0sNoJsoSU4sooi+iTWQOpCxNlWlVaK9fT
28BxGKgVhK5nNekhDPBCjZAwOyB17r8VSSe+RJkXHEpaXysjL283RMEwD8V5C67jlEVeDx31nac3
Zp27TVcbuz6Qm0dcGEI8CMNDpvfRwYfbuSnjILuz8DloEWzchqne/ry9pMsrYRI44sEFREMhfo4Y
86xOp19TJa5hgBVBVqQ+1oa1VcKhe87DYUAKnSZPpnfILHuVujILyyNFUoVMPgDKd6GPWUzaqThF
jHKXuNBrgk0KaeqoN0a74wS+hG1k71MlXPNVW9bkAEBw/9gyWQ01lnlFGknUEaEvW33i4dL3BKj5
nkgvT3Z1pPvffElOToE8QvLPkD3dUPYJNlnfIMnum9FjmkfqNqvHnAakJn838oZDH+WR9qDFsvOv
521iVyOLAcOapivQ8us9Eo5pa+d9Lz/pkvqZTnlLxUlHv8drV56fxTqA0SAJAuJCmRZe93Qa/6qW
SwmYiTxjoFFyrST5ZmE9mWbIT5Rl9OYl3lo/efr/XT0E03h0HqYC1KTAP9v8Y6mnJe1++Qn6ab0J
rF5sTT+OV75qcV1NoyAbTa5D+Znq6/VXpVHsIRjXyU+SlKCFjT/cncqNvaHMPq5UuJbBE2Pp0Fne
+WxcJLOrMe+FkiRjJT8FpvqqTeBaDF6irQ4q6o/e9O2xreRHL1dfhVltVLD2xSYqfefoJ3RM097+
fftYvytVz2cYF4EJDUtzgdDx+tu1xi5F7xTyk+3nwy41A2+PHEh4r2Ras4llzzmGchCdRk8O/8tN
3DE38JKD7446agi314mzx1SrOpa+VW+wH08PHq2Ko2nHxQm1yd+9GQcnIJTSUY6MP14U5buiVAeu
KUl7MLooeRJjFvwoTG/4WqLffooz1XhohG66RVorW+5zLFj1tjjzkDmflLRZddiZ7u7rGaCRCUCH
eAMWGx7y1zNgWVkYNmoOw1BpzJ3ZQR/vWuU5CtWtk3XGjjHNXdWVaPdptv8/6s6ruW0szftfpavv
0Ysc3tqZCwSSoqgcbOsGJSfkfBA//fuD7NmxKK+4fbdbNa4at0wd4uCEJ/yD17RScyJgeNsvp6yA
XxNRF+igtdz6+iuEppWqUQkfRC2lvWZIh16LuqBprem8QK9v38X587gM6XkpoyOIyWQN9yDV8NvI
iuSQ50yoFi3KFnfa4bspct0PuxaT5hwKflpHu5YgZ5tyZQcN0U8wKpN86Oyi3jeJJjxZQnnfW2ZY
lcusmRdlmOiuXRXSQdGUBs/FkrPeQrcpKa/fX32/OWIRB6FOvmr6INx+fJ40k1SnfZPBspk1aaOj
Rh+aWofYRqI0HJeJ6A+F5LR+my27fFzuRJP7uYb9rTx0xlmR0oclCBThHf1Px6eocdXbo3bidH17
6PEl4YGQVhFjcBG8fjt2BJaqtTsJvLje7Ls5RjYxh72U2uBUkjad3G7Q5BM33tuTj0otTSdKXg4X
37H6XlpLU71yMq6aKFru0A1rL+Q4PdXiW9f2q7W/EpA0cJmrJggiaEf3KhrODQ+BiILM+ldnfQyq
acwCMaYNoNKTPgRvTz+KCoh0EUZR3wfWsD71L/eHbXLSGvmsXKVZjcZ33ZnURPqp+1iNuhQ0YYs7
gZZczp2inqVabHhZhXa8Kk2dr6b5dAf07VRo9+btrl8JQS9iCw42Giqvv1LZoQNizajpIEH3kT+F
lxd18aWogKpEupw8zOEpMfY37/ZlSFDtCPiQ57xo6P4yC5hET+ZchcrVnBiRJ5A+9dOpGv9uCRgl
JHqWq9ArTSKK4q8fTJaRrs5oiF7prRJt7CW3P/bIt+8KqdLu3t/Hb4JDIjOGoRPFBMIWO9ohaT2m
SA8jpSe3WX+ZZOe902IG6DhS7iEwpMkeLfZARfF9D1H4xOBvUTIYfb0ISFINot1yjItYMru2E1MU
VyMSeFvkF8NdZlgtBQlFgbyJxZUcjI18L9txHQxdruBUUA1BQVHcrUcj9KLInE8c6W/D9vVLrfAL
qMvEFse8dTsbJC72uLhKNL07o6gt+1VVOdsMcxQ3o2l0NsjqbWxMXianKDcl2S5U81Nl1bd4ML4G
1ZFV4oY0gkTi9SLQgFVi8jPmV2WjXMxyEl2gt6kFRNmAmZSm8nN4Hb7Ty5k/lRh851l5Irh6u7+I
KkgdSB6oJryxyiiWKONqGeCJ9/qdrkvRmUhRzpLiWvjoeQW51pza0r95arBagKTh6cgY5ehrwPfL
BsuR7BRdUeVXc122SLHWzlMbSzjSiYzS5WjLwDuoHKRUzFikXRN0k0OR4P1N8XaXv/4SR3FFQY0o
a9s+v5KyRNo0ppQGeZVGD397FAj+9Hho0ELEP4aIFcJRpKxI4yt1jMHZyYrkjyVEpvdHeWGkvr4o
KMPQMoS6jRAgNdfXM5rMst6IuYyvImf0uczdInvMtcSHr7SZjI+Oep0ae6E96mPpWanuAqR1nbz3
Zwm74f7SCmc0mRO8CmVXJM/qkl1q5d7Qv/WRjmn8nRo/hBPOEhnwy3707A6oSZPviMw3djk+QIY6
2NHwWLdPFT5pQVt/RvH4778vSIDcgWAbuAiOmckQf/qoT9ToCl+Vc7uQVPwiupMRz5qxHE+kDZAQ
OcGVKHAcb6MzOxGhNPFVhnj9rjZmywth6e1mp9rEkhUF2HS03minjmeBp9uVuaq44C66E2/0N6tz
ZX6BcQY/SzJ3dDt0CHs4PRojV+OQajQ3MByU1wrp++vm7eaHX8a6WU8AJGuPT8G6d4Yoscroqlza
+1FenLums8S9xEGFE0pikeKwgG//9qCE06BUiOsBbx0H9HEHiCq2kRda5C4/WzCLOAdcjgdLOG3y
TBp8ItFTbqdvH5SUmIkkVcVSG4L76/3R6VNMV1iUKKuAETTM1HiU7UX4djkpPssoOk+aIt++/6Av
VhyvFxOjAk4CaAJiDqWK16M6BX20Zm7LK+FcLVXoKTEeh0aO6ljhVrAMlnHTw9Mu7ydwuPJ4n0tk
c3oQjmd1uKupVZnZpejPEG9xLftmSJ70xvHMed5l807RcKiBAgY/q6g22hi7qXanFBdafGk5lIEj
o7sxF2Uzy+DWuxydx85NuFadpNiEoth2yGUOivAFkplWlz0XgJ+DOQc3a7dS4sUCx6CxHXfvT8ma
Kf06I5QkqNDhOGutyBtAkq9nxFrY2/KYjLcll8OukfFGazCE3EmVrNGbQ0dBWIMVFL1+6oh8idpe
DY3eLWAkgvbV04FSwuuhbaeIFy6l/BaxTNUViNDe9blx3aoiOsPDhRZaxFyHdhEGWsr2NvtR36UC
NHlhzkhmDYWKM6+Z7CtAA16ZFc6m4ci0MHC9Wwqst6bw8f3JetPvQ16CzN9epQdZRW/sHqcpymK9
NaUbUu8dQir1vgIudVXHeRdItdHupL7zc0OufWkkgJkn2Q5CXVKuUztxdpPA5binpG7OKpbjg6Ld
zfbQ+qKKsutCTdUTy/1NoLcidiDlY1DCCUrz42iTVZLT9NbQajehEpEoqHq3gUxQfQRl/iSFPUpk
CBl4shpWF9FiG25jOr2HAnG4abCq8rivKENMk36iXXF8lALbo7O3prEri4NK8esXn1WLVDnVpN6E
VRQHqSl1fh/F4YnK0W9HgSaDxRk8fLq0r0eZ6jwux2W105iTeoMFH9uuacTZ+0viRYnl11VMkQ3g
FfBu7SVzOL4XhkLJFZFLxk2qOM3GbPXZq1F7hRMtP6MOsB8zLQsyO783V52OueuDckjrYJ4Q/nVs
0QZVMWU7p3SUPYIrH1qcfNw+vovjJEYu2X5IDXnyB62s9tTZTU4HMiDUVRpPjZQ4KHWrOThhYezi
uC49ZZGyDcVZw9PlwkK9U6D8hle1Vza6fm9nZu7pmdUEqWznJ26uN9uZiWAW6ChwuBKHvizGX2LI
pB4XR2AVeEOsExgbNN+92RvOkoAy//nkVRexD83vqn4S35K78MQVti6Zo7ewIuwB7qzlSLLE1y8b
sWWhxq1QbwB87mBy6q3lm/pWIV14/32/IYy9PCaoC0SpIKOD9H49Es6LdsHuV2/qg701t9nltKnP
lA1sazcKFFfeFJ62rR+HwLoxttZe9stt5MeutHn/exzfn8dfQ339NSaz75NBbtQblIJdAzm43HjS
6m2rmqBKT6zx451ErAyuZY29iEyQEzl6ZF1bqykximuTUhoXlh09dqXjnMi+fz8I2GnKelzMx9q3
BFRNG+YF4OkER8UqSZMAFGty4lHWC/7VOkGbBAgEvf5Vvo7r5/W0GWOMnOtSl1dmH+HgDN8aSegq
Wtn5oY9gxhOtgeK6ATPnSdlyavG8fcYVS/ijmkNZ+5i1R3F4hovK6I2cmTAo52rNsE6ZVx6NAthr
RRngwbu21ynhaa+fscip/BSIT1xRwS16dwHmu8tJqG/eX4Ev0hi/zOWPcaiBowNCLYw9/3ocq0Ue
A2xfgUAj+KNc2P12rOobtTS+youhoExpJrMbzwhGwacL/Xk0hwujTuoAQyVzh15h5zdKPLryoCQc
kcJHRhBA56jFG13OtyR/myJNfBmPZc+JrHvFyi5SOXN8pxGbWaPUXjmScSKrOQqIfjwVvSH6WCs4
+1hGYYY9HoqSp2qc6GbWKfm2vCsDQqiLmk/i6hFalbUi239vQ7+Mq9Ml4hQnqqJF+3o2Z8CQFlrm
FGU6xXjIizzZ1z1pndCLyM0b60NXn7KF/s1CAZUCSpmiGo97jFrIdC6TsUnyK2Hp8S6cF5srH4rU
yzr5jy/T/4u+Vdc/VkT3z//k71+qeqaBG4ujv/7zqv5W3on22zdx8Vz/5/rR//qn/3z9Vz758zf7
z+L51V+CEg7pfNN/a+fbbx3mQi9j8h3Wf/k//eEf315+y/1cf/vHn1+qvhTrb0N3rPzz54/Ovv7j
T6rWv2yG9ff//OHlc8HnDomI++cyeX7zmW/PnfjHn6r5F7h/Wq+o5XAfgbX684/x28tP5L8IINEj
ByNC9+QFG1lWrYj/8adh/rXqF4GDwdqMIHNFqHdV//Ij7a+VowgjmnP45df969FfTf+/X8cfZV9c
V0kpOr7Melz/e9/CC+MIh0e7ynYAG5ePfTz00EA/qzawl7TC2vHrEgMVVy519VmyMWBEpmiYP+R1
PNyjMfGUy11IpptY2WZJllwJZiW2Oj9DYfZ8ICuug6UrrNrVKsmWAnWIBLI4STM410Cn5+58mhQJ
V5bOnB5/mfKfz/Xrc/zgsf36IBCfYdOtZGD26dp4fr1l7I6O6yK16LaPCBDtlqjBVz0BWLDsM7NR
ItfK8uRrorYOcFK5+ZbUoLy9qMEh0ktqjDvdFqQH/lRQ8GJ/UOvoQRRtcm2GeqF5S9Xn5xPOf6kv
pkjcyijuGtA/HRNsiDHb2QY9cJXCnG3n0U6yzKnZdaqYgf/JMl4aoLupl+LikX8M+1GGzzFg/Wt3
I06mWpuOKnJ4Y/Gozys1DwPHvPVi7sAGHJrIv9R2XIDBQtA392PcDEJvlCuQYW0ihsZNJ6Igd4lI
m4NytIvcTeYBHeZCogHlDvRBLAI9aR68pI3q61gTY45uZlbSKbJofW+6KBxplPKSD5MlkOCmLkWK
amkjsHQlQYR7qDqOPFGYCpUA/ArIjO2xPZQ9skzIWYFX2SqdSrPRtPL6q51Yzb5ZHOM8bek2ZWla
tmAbh/YT8M9Wd5MUtYydJDUoJ9lYZ1kehfhl17R99MlYRnE9xELrNzkKy4Nf2PZwaS8WrUu5xyHK
h2QmmYGSW/jB1kU4La40R1ivmaGSXhXJoNlITJbL11C0lNGKeNS+N1nrdDxEPt4reY8gXq7F6rdI
bdLYi7EeDQQGM5cKBqnqVTWV6gGS0AiyMa/YASPfuNCiVvZqKyUeN+Rxuc+0SBtvLTMSGDd3xayR
ThjdlVwkjoDqv1igGbQBgKuGVt3B7giRPXxq7cq3i76INkqrG49lpaL0PIaz6UEJiRMv7cpMQfeY
9ekpbQlnMoYUlCOjrEwNby+eo8Ap24lLNh6Fj4xy2vj4Xdr6QZJohW2nPB3ac5DHy/exBnzsOiEK
bR7XZNVtWInIJuddDzMKA+r4eayL2Aqg2DufZlOY/ExfMGIrYfCFQaTUY+SPqaHfqWLYUo4zS1fK
ZlUFFjUiwKCFuQlcSI7naoPuQCN5STLnZ6y/uaM2keGerFMZRyVFqlIvX8LxA/CrdlwR3v210yhd
5UmDEB/CVLFvFW1axntN7dKPaV5ZppvY00hFZcgnN5ZWhXiK0b3qYUVvxmezNMmd61R1/V1qeuVL
L8XI0ixxOe+KurLtLRls/r00ZnFRWKuCtjpAo+/Dge1AK9XN2cTnctiOn4s4Mve4JqXLNrKr0C1t
+xM6TXa3Wy3X72fR8LJx/lWouNXiS17LtXPmkLot7G+8XPboYZiyD2MpbAPLKpXPc58OylbqGvuj
0/eDIBmbHCxt6xrbXAeYXeJR0LACgUyIjCN7DNBTMcIx8noptLQgoxQwn81trSlgKBqUUCDNWt+5
A5X0bGC+kaAwq2TTS5ZQgs7obduX27aaXfDCVemh7RvWbldRK3QXXCvCoNXz7rNqZN0HA0q0BkFO
DvfRgGLvtpAtqXF7TQdojVRW1HncSOq9IN5V3dkc+94vF/zWvXiMpQlIhTV/zkIVWc1wyoMUk43o
ptKULgsUxsu8savKmjNUzHkw6OS/CMOzaPzFbsWHjKPV8TJo4KBRwn4qPcmILTMQyTBq5zKQmKAD
TrGP+HvoxmaYfcCbWJo35pSDToSvVRhu3ecRmqHouHhKj8+8p3R2WZ7TtKgbVKREmLrU4YjNpiQM
DeQUtV51W3PqYhf8QqJcR6FC+SouErjy9AQoz2G1kS5ICwy6taHHUYDQwn/4EoG5RuykVg+ZIWu0
7EPhZBTOnTYfn1W1je9twJKFV+aZ+VXtHR2+3pAPw8HkQC++YlO9eDF73MTyloyUwZDFQipOdZa9
JCU53MzULBBPUcv5PBpVu/BprkzPmZ0pF8kk6t7jYNa/0ChRE5dVLbB2w6PAq0C3rOoEQr1zaN2d
j00+P8Szlucs8q68qbrKvrLijAQ4nLrveEOqn8ehRDkly6iFgv7H3NELu87KoYdmqsMO09j+IsQV
IAC3hbJCOsbRVVpYXBXAOEpczFhdbobXhnKwa9E9z8mSWfi1OF3l2qg1aV5b12L2EmGJh0S3UgfL
hsVgsQ+WMe9CSVogSI1JDyZiHsRTE8uwnOY2hZmKKV2CyfRoZF9ikLuTDyKrB0FUdSH6+U2u30NU
4V/nEKXsvehnLfJomCrXJubUZLyRZGYu6tv27Emq6DXgdAYF0ogl5odYAXfUR0ZIWgN5S3ZQW4zF
x1aI+6mQY4Fr9hhez22jpBA04lz1UA5o7eDvB74XyZeWuf8uXke5r6Pl/3PhMcHWL7Ham/D44e6P
R+KKpPzjrMufy6/dr2Hyy2d/hMmSqf9FhRJm4SrxTRt8bbn/iJMl0/iL/Px1CP0zUFbsv3QkYKG/
gL5CH3ztvf0MlBXrL9KnlflLAWGlZKh//o1I+Sg/gl2Pzi9JNP0Cij3gql/HlxLUhDEq1dB3smGj
JvN2tv+mBtqbIY5CWMJaOpRIRoJT1S/AVG2TWgrMwbn7Zf5/Eysflcd+DgMFmbI1t91LSvBLbU4A
5o6ELIc+boqAYItDVc2E8M6jVPUnKizK78ZSEOCD1UJHGfLZ61lDhqht5IV83x6G81gR55WNQoki
+w2EnKbMPPiM59UcbfU42yfFfIlo4Q7b8N06u84447Ngnnj8o5z+5fFReSLVIeHiux1VRJRUV7Bq
nEK/iqXbWst38RgFmdKfR+uLbe2HKJ9OqJudGnJdW7/MuK5GM9nXGPqFHH0oZ4YViTeVvVf2qUcR
3jVocLz/kn+3XH99yqN6jKC8a7QNT1nnq8dcvI/1bPf+EMcojZeZhNNPzkUiuuaQrx8rteahIknk
5YbV9SKXTyVdI4mxAHRccLNdDGZ/3gmkgkR1DYTv1PhrFeTfKR+KGmxJ8NQrrfBFNu5oSxJC92qW
taFvDk+13l4tovDnLt9lMK6QedzPEWYZhnM7OvmuKeyHuBMntPleWrBvvgIdRPrepPBv9NCccLYj
JOGpZxHUm0v6SW2LQ21hOyjbD2W9+BWZlNyPAfnCnoJ159pqsrdjKG5KGJQNVzzqhikbj6VwyJ3+
PEPJZ5Cz3VCPrtFXJzCDRyXPH1MGBVQF9GCwLY9eWdPWpamjve/bs3khOuJyKQpW5rQ2OndS153T
/b0o5e7z+0tlXW3H07RSE6m2AkWn1PB6pRShxYYbS1ZjOX522uK6ptfZmvHt+8McQ0FfHo+KJ40e
BAS4Fo5WhBbZStiKNPQz+b6C00Qfs3OLRQtqQZICyCId9D2YwI2cSYf1iEmrOHBm6aDOzmHEYqYu
ly0sD/gBiz9Z0Y2ZjUEhDFdI4NO1mfNonrY25EepyiH0NFd1BJ9/mf2RtSdP2l5WhoDBZyPevv9s
P0q1byZxBagjjwja9ni7LXTl0S+0HL9UnPvYKq7VaTiPDOfC7EI/D6FE40juqtpAbUacTSZ0cpE9
UzYMnCLdp2SDUpV8mqaRPC8MiNG9ccL/KfUmSffqedhQDPKgwMVumI6B1Ra70kLLv9U4Ic3dsqS3
c8u6bCt3yaTAynqvU+atauW7SR2CCbHTqIu2iCW7hj0E60zKuEyEKicrpUulGz9b3RiQJ+9aZjTi
v8fOeInVxlVYPDUWZk5ad5ZOxWFWESif4tt51LGTcxY/rChdZ5hlZhEuqNYQhJ3hOU36abKjYB1Q
L6prdvmhnyPP6vTLiEIJCe0ngO/nhWV/HcHHdt20bRL6UHG6XyYVo83SDZfFp3y+K+d+Y8jts6on
+yQtr4ckKgBZtVcwBS/saN4OZrw1xuK8goNqQUZenOZZqjXNq9vpUh3Ztrr9WCjJrZWJq6TJDb9e
svthriu3LfPr1NF3jg6jkxZnH4kr25bO+iz5CtMOnv2yxVcsyDF2TSz1Q5LyRk37EXiuSzTiOrND
252GdxoYW0O7yFoKHBwe60FSmd9j5nY9d9e5rud6o5WB3jzZpll7Scl/0oyvU6Tvygb/dq69nWXW
OFMVB/orPg7nd9I4npOib9pSOqy/qxrIhJfuysliDHtgfIr8MA3RvhhF5RLJb3uJcJznGKJ43zWj
m4WYs0vLQ4h4lmmw8KTlTEuGCwHTXNLzAw3Qbak6h7Q0d43k3KynDqjRbaRoFxD/qSxEQZMauwiu
pd7Ht2M5oAdWO6XXjtPnuZA2WGeuf9xaKrk2u/4MI507sCQPHeyzSbQTByYLZFSKQ9rI27o3XBKX
ANPps64xPRkpuTyN95IYN2WW7k0jCkZrONcqUshu9utQnOWoWbbjgi8qE2uZZ0nU32Ju5NmIyti8
OFxjfW3O/Wj18Rn5TMQiRBPSw2z8S1cWNKlk6PRqe9Z3+n591XHO300CK1t6pMxxNgIPVppsJ0eD
lzfRtquAbEfTZogtmyyMdTz0Z2KMbgmO91g9+c4SvqwBGif7WY++z9mybdQwyOPFt9TozozjQM+5
XbhYTfUexzavUtK9oYxBxLS266uJMupIyafOKtkio1uwTpDj2hlK+FCo04kT6neHPEQrGmlIUNEa
PDp8lxb5AFuojq/ZLcIqwovKadsb6olr/7i3/HLIQ2d5YQnCPTgWrklD/Fcaql3+6GTfY3Zxa1Kt
zKvr3Jj9TtH3yVzs+hLFjbnqA5ht14C0P653qmyEH+KBldRNxa1piw8UVA+hbHjpdEoc/xis/fNb
rs6IQAvBax+FmUJL47JAycKXsP9de0Q5sooLIlzAVlRtD/NuJ9HmV8z+86KpFzpyTFZaZhR8T6kd
H+ty//gqqzL8Gigp+OO+vn1VIx9zLTcdmm7xbSLse71cPvfZjOodHGdLBKomzsuxeU4s4TUWhwVw
8vdvr9+ujV++wtFsTEMhFR3QQd/QpkuriVI3rurntLPu3x/nd4uDpoa+egChicpN+fpZh7xJKAFo
CK+M+ada1i9MSwpI63Zg9F72SIlYvWXNfs8x1Gjxx7m90h306jiFnLA9k+Rh09LPrtpkX/Rs27g/
AUX5XdjM/Q3F3IJWwf85mgszmtvcamFc0Gumdj0EccvBI0lBmo2umQ8Uh8Ogl5wHKQJFVnC9vT9H
v8nJ6N+j683tAbz6GNUspZYWN5Ps+IXyRFkssEP1S0IclJen0r/f5D10E+FZwN4nLDt2hsFK16po
pjvQD86KHqWtVPXT0KbiNW+1WudEPqH0BnH1baTJkKtQD3k/2KKjyc3NdipEwpC1TiDGxdEbBpi5
aLMGuq2iQqdvpGD94Zp1Jku06TW7dsMx260rYiYp0xtjP2tjMMMERMxgZ8z5zjTzA3Wxfbe0Z52I
Pi4JSI9K3vb0ZZq1TYL928RnoPgFFlFQG0UXtlkcikR6rAvpbsrANjXdlTKnHnIohyTj8osB/bZ0
ZSIDtA/GiIUU6C2mkSl6qYOxa8z0aSarmifrEaEtdI2GYP28mIbNnMaBqLWd4LaxK8PFOD4Yde64
Kf64RmM945Vdf240cVDn4mwoo4spTSmZiit9DoOBKHBe0CuWl61Nmr3ukt7h5117JXNiOjn4P4Kl
ET5sn0UfIyyPJboCpUj3UZx9H+xsB63nAdLdbeMs131JHS5Lh41ZEyIm3ZlCHLxGWhaXrRgGbrd8
h1tDEMvSrZ1FW0OJttx2e32evgD9PF+i6XI9v2dElEP1KWnC26XOAyLec0qU3NF0ANZQJBzsg5bi
tzRdmHH5hLTyNgQQ2VTho9wRgpv2gTKENw9oTfIewgWjl5pV4CRonIxBQ9RrVRFRjXOYLZ1qbLwf
YXGtcziIhgZOdOvMk6eoznb9XLIQGHKjypOxGyYN4yv+jNIdnfLvE/NXpf15Yd+3w0ymZ3i602+E
nHgJFz4Uen8Js5usyn0g07eL5QStIH7Kc3+U5+0ayOip82jrWIeZoXbRSZMPsuEhJB8JHXFllfPl
kAznesaFn/JOWWurp4KcFQfDnC6xgVqs9DZtCbq7J9QAvGYsrteakR0SVmEVptTa2mk8q+d4r3EL
CX3x4yS7WdDLQuDiHI0HtzKym5KENXUg0kgt08aH4yElSK7ju7UWsq4Rc5q3EcfUMHI8sQbXK7Zw
urPZyg70QrYgzFivY+DoGJ1yugqciAXiIGqLqidMpPXdtFIfmAWiLbF0Z1VMkETameQ7A8ib0hLJ
jfds6Yf3D7u3lx99dbCF6AMCTaFvfpR6Au5Ie54dnEgk3a35gKr35wtR5boMylTfJVl0Z1nLNtFn
ZGIIAzXnRFr65sDlK9CoB3qJ0MYq6fv6TqrkRm5lbXIQsImCoRQIMIHbN/LdXAjv/ccl0z0+ANdi
jGmtnB7U4DgGXw+mlI5UlljgQQ9J99LirKAb0dKkjG8tGZ9aHPLcTs9uaL0EDedw2iiPTTw9NU18
W88N8pCaug+RZIYLvyGRcTFw/WziMWHDzPb0ipSTs0GBX+bOA5G6ZEqHNEv2w5KjbWSvYc46uSRp
dR1t+wSXUsxv8e2h8jFuR7P31mLXYhKFTcu0Net5O46ok1cFHJ6wP8eEExytdlGhY2xo1I+s5Jb8
47Zj6xTteOmYrChYSm4sRnexG4L/Wb+o8qj0k9h0gR8suBVHH1Ib8UvTXC5LZb4cxZqB5pxReI9M
7lRyCi7FAfTuBXahH0stuZGy6lq0eLfZEx0zg6Si5rzsC4szlrVakjiq4W2rhHfAtdxylALO4Zen
FzMZdSndSVy2nlrEtz3i8C7I7p2ui8+IJ37DzkBDDEjbmWV9bZv92cD2xQZo30XSbZYCKZKG8K4y
DU/ReANRIx2KLPogNDJCMsdyKOsgbIaAk4DmWLHFvXEf2uW1MEjqDK6rmGRNLcmBq2ETNcNEhzG6
bYS84UTWMu46gYqj6txljEnJ7EYJBfj2/ADEe6868gUNaipBTrDui07Ds7XUd5OCAAZrYSbZ13Cv
QUBih2rARtTxvkbtB2L17XrMWrX1oIwlUOveG1qMs/Va8l9+uZPukgn8Xt4nniXIZiGlCJVLcUH9
qOMH2MF4jS3uVAAoXMGpR3n/q2WKyO9t40yJOwm1rEbbAZFBqaXKvMj+3ufgS4A/xa4exvtcynZZ
N11q9uwbwvA6uXzOMvsuaftL+mE3JmcLfDXQ49y/HMoLiVQti89xi3OuVEitm0nLvK/n/EYI6xEv
19tOtW/B1PaB0xccWHZxTQ/1YU2x4zTPvMlKPKntNwonmkr7kdZTUIdRYObclJUBYm0M7JrcupKC
srbOZPJk1+mfzIQ0nng7V2gGm5yZrryE57gm7yn573PLvO86opNmmS4zazLcimaylzZazt2efnIA
A2y0tPB7UEbn603fltGJ2Pk3J4cNvZQ2CzEhbrpHtXpBeauYO9nybQcm68xkcvGa6xbUy0NGdeL9
o+rtcCpdAWJ+DQIzNeSj4WT4fZMmShKkvMcnPrqIyZpp5T6vK72exhPD/eYigDWEODXCKgDhkWB6
fTDOqL9gMTZafsWhn5Ngt4mFRNcib6nZeCgmP+GAezfa2SGJi13S9R5iNzcvz/y34G//sy7gfVXw
v3cbhf/tL3oFqfvfgqEjEP+Pf7Xf3jQJ7/JqeM6OIXR85CeETqU1uIoswEekiySvZfgfrUFlBddx
162MJZAJVLT//ONnZ1B3/gLQyOtWgL9yOBl86GdnULf+gkatIHhF24LPwIX411f72T/7gVn8PYaO
D/Krfqlvk83xawBGMwbdQbh+Rzd8181Zm1PA80J0vOJPK6ajdUtHHuRAGpQl82q1VTo3Ai6GAoFm
5F/tNIzcpVd8a+irHc7mc+vNTqh0Hpps9nYJNYL/Abf3cFSbT9UoUAQtFOdjBOLpsUg72u3ycm/U
qPgVxtz7qCwX9+DfjO04OJM3a1b2DcXE9HzQs/gj5a6FQDH1cayPDoW9SDu5QV/YaofyiwrqDNrj
BEMQXQDXxtfvJqyFdKixCEGxyuqajWGNxU5lg3hzY6JaLMrPrfw48AxZ9JTH1iZJ9S8jlVMnu471
xxrB75tqGZrA0Ig/F3AlK2Hnax1pxZ0OyONqlNH59dtKFZdWrRifo3lQb3s0MG+sNDY/okWKOQ8M
tWKrRg6onnQ0b9I8MpECNQVMzTanOGqLfa3ZqAA6o1tOkuXJfWrvwkoHDVDn5qaNZJNjvGp2I0zl
j7hu65eh3iCMUfsY2Y3bgWhtU8yp7AIBJlRY0ofeqqXElZooHwJTjqeD1tTjOZrHy6YaMuHDfUIx
2ECPNIRAYXa4MGRG7wuoidelZUwXg1aUhzBTFQ+yD24LmLDZWq34QpOnDTCh9GbMnEc1CWNvamX7
vC86HiHvgXmhwgh/qZ38Wun2Jq6RAHv0rwAxKUi2xuAihnUvGZJx4cR16/aVoGZkmOVhUmuko0mL
PowLFeWR1p/XmJ35gMX3p0aOjGtJABqUGgtHvCiut2GSTO5oz06N7OL/p+48dmRHsjP8RByQQb8l
mUxf3tyqDVF1Db0PmuDT60uNRpAakICRNtKiGw1c06xMRsSJ344WKVb9z6TommBRtYn/e9NOtNhg
tRrM9muq35yxA1m3i+HR0SZx5caEJtCXfzpfKJIau8mgkTYpSUBp5XXluXbIsjDIkYJ+3lZ73vgY
ZPXkpVyvV7xaB7dMm/28TUOgVMr3IVf5Zizu8rbOfHBzqfR3c9xebb2ab8KglANi7E8dGp1Y2NoS
AfeFXVfgie2FHnpLfxNucrsKxSqWE/GVInbMzPrszKXfj5nyo2zo9OsG8LEzZb7t57YXO0s5Ca21
Xn9FDFrIQNLY3kRasX40YlXApNV035JyWDFj4kScpXrX+SMhyaJpeqxNWQejqVuopaV7qHIjDefe
du8Hf3XakJC19q2xNkWM36LA6GvC2DaRRekq3NPk46jWuq3bDXkOGtulvNHFqM5iFn1cEtvxU1pN
G8jO2KJ+SI1XKzWHY5LkOg5822tOQ9UZR0MfzDgtyo/FlbjIJIh/XfX6rkqLp5V4ZW6L3eL/4u35
8gvaVsZtnU7Z0raROTKBF6oZQ32xWi7JW7PPrJX/0lu6DDfncyOqbtrpirkQFZbBEimyuJ77Hkol
9Y+odW5mk76WwbY5ZbRZLjtQqdnBksEfNEs3PNd5Pp90l1iIrC0LunlRAYAV1edEWAXaWIgsp1j6
M/JKLQCzcvmYNFrOnERAkCxCC0TbQc8sVJdkDTK01my2wF/TIayMsYsp0ujPniDwh5ohAe5tXcTW
XuGN8w/MF09jW35oHOW7ri3FnWtp3SXL0uyocefb1KZ2nXOrKKi53VApGUCiYcVcVrRmyzxF1Vje
xmu8CAP33EDTlpTnafkG26W8JNzAQj213G+rVOp1HddcD2rLfW7GsdyCQU/PCQq0XcFEGPQcRJeh
9i3WhExpmSNhftd2s35EGfCQGsU3WbX4+8edckWsTdZnqgE61Vnk3ARkZunGa9d/40K02hhN64Uw
0fKQ9TXG+0bLtSchy+2eKbgLls48ltqyQ3ne7QijnQJdpjIqc3IIM+4vMczycBwquGh/XN61kv4D
Xa9DehBCuk9tO6jQ/g+0pJE8E9iGq0VEYXDtM0RznBw7CybZiIO/jc+Wl98rw8kp9pkFvUAEEk1Y
hB+WKU/f9UQSfCi0z7HfZLCmtvcw1YUZD06zy+fkR2O7x14s8jAo4Z8WSkMp7jjptpDP7lbERlZO
e21xj67sY0le2Jm+qj5OVKq6nZ46tFwgpyb9VTutpv8HU+iDzdVmN/QEuqk1/dL9tCNCdTHu8DB3
J8vJ+8itkbYNg7f9RDiNtGxknRZOJ1GgIbV2EIdppS4z7LgOHJIJ+9ir7s8gyo+smyHKtVq8aLi+
Yh2TaSnX5XcOh0OttJEdZiupDpvQ7I/cITR/7NDWamAhyBGt89yl3q5N5r7Cmm+hTZztU8tRfiw8
t4/TrexR1U3XVQ3q5NY+M4LxyCKLDSdbCO7NS3DL7c7wyuJ+4uLkOz3az1bM5vEWf10GyPLG2KMA
db/OqG6B4TIjyKs2o4opmV/xsGP7sZZl726mftcu1Wc7CnOf6ql7dMbFPDrZ8GfOsEV6mY/defVb
77nsYM4oz9bDsc/Ts+aN2n6U8KuB7qYlYbuJ/URnNXSrP3GvxVIeIPi/KaOy+smWpb6nT9k5TZtM
rsi4nbjvp+64qapFCpSoo5Yjel2XEZX2UGiv+pyh722XJVaq4LSTWz7JQM+t7ZWueNpxPK8bf1ue
wtfrq15EUFwqdDknkKTabuBqEuqtaf2Q27h8K7ZpeijmPA8wkiy/mo5s02DTrPRc6FV6rQuC7xwN
lmqZL64gadyqnYM96XpcVXp/1CmLiV0xRVaRPRPbZv0qF4sPliP7WOlmfZlNUtth+xAu6o0RDHz4
blBVjrPTTS25XwsFhMuQFWWa8A5z5aWfo7Yx6nlHEiIwE6iz465BaWmx0+uxbrqh2RGlWyLOLfPp
2BfNgf7e84TyLOzxcgaLhhmKSyi+qQXUWAGUzB2sPuLWyKzMKC+n6tJ6tRX3NNGW03ra/KR7VLPj
Pk6JU8dkbqN2TdVPTaekB0R1G9HAruoBWCzngm60Obh8AdqYfqzlaO7stb3qeUO8GaWYo6bOks7n
sOVFhtgb3o1yu843brGFpHD0YQzUMoTbgLi0pq8KsTjGuVnbi1txVduHLphIrVlHbl9NBHQV9b7/
MyMWJ8pu1BdrJP7XUkbu1/4+g9ufyuW71z5l12REvWXGevU4ygCxhjoYfPWklP3kJQMCYT5JionN
uCqsSzGVr6VvVHHmzzV0LhNX2p49VXX7vLn3VTaE7Wbvx1QVUIT1gO6e7GqpdLjddP4FS7BE5oKg
HCQcLwsdF8r0otRl/g7Mpj5qlOm0s/9mOyclpmvN2E1hqVHsCDV8GhBiYEM5m30BosxnnFTSZMGw
yWQuZ2OFFaXDfhB0frKFlLfurdR4KTUXTA0bzsZd4j7JJKW965kyshnLbu3AV2dv0kIcrk+f2H+f
cYX8mof0T1L2u0UvDllT9kE3D/shZ1pRpcJ5YOePSQJ+v3V1fdF0B23AzOA7zdNFKekTRFKfrFQQ
4u1YAW6ZfDcuzNYVXzyOA9t79m/5sL1965EzScqc3zOzo8DFMPq3TZH/neV3qZ1yWArwnRY3TWtW
r03b1wFa7LfUFacCt/LKfqrsWj6uaRHhPT/KyWpPRl+s99qWLu/itm1qM46Ub02aL/PWaHWQGfkF
X3joMeh0I1/TOh2GoX/p7FzsDJoYghq4fS2q4o4KseGkYUY9qCyFsuet8390SHgDCBXxp9oK+7Na
k2BtyRlX9Ylp/2ZQkrs+RbqMrC2s1u6u5DXkbrFmtMFbNARjC8jY/d3h94w3JU4JVAnJgA3wCFqx
2bvbTulg8kPeaHfLkHfITYxvfjoQKe1azxI1jjPO9zrxmq/Sc6CcUSrfuYOdMBRtHrS0MyBnmfqI
2FMyjeppfDeoHUdQQFW8MRlxtlXtHk5CO2s25hN38+srNkTn1StxoTC4dHvRui000JMyVx7bZ6Pz
ItsYwrEQaBESQifk1yyRmPhetPAVbrqjLt4CfqYkzWbirkUlR/B36wVpAwHl5Xs1Fx9qkO19Iclh
aMv5VDa3nQlHUVwilJSLd5dDawIKzX2coZq+MpNQn7IsBouA1vSqvSp3+iz12YmtdbuOfsKBR8DR
cS4qeRi3pThOvffAESACDQxMoiwh3Kdf363E4F7RL78Rw63cdlI9sGRympeGQX/QlmBJ55mRf1j3
bWZes3x8ItOOJFchHZZzZ7FO8h/V7HJ21CC+NeWN97MunR+jwuaVsJ1GrmaNu0yT31UOv+WZKT9X
Zbqx76QxWdAvVlW/ERTIVu47f2bDfxZt+cRpGDU5wX6s06PnYJIZhKO/VjfPwUT3VqgqpcJkqTl0
LT8JtoXn7PwBrb3cHutlKQO3qb5EWnZsY0qLysJhgPBkvtPzTfzEz7ZHg4Shv6jCpbH3epOcmhtz
pBlsYanXpbvU7up39Kw7IDxCDW07ssup4xT22FgL900YKd12cJQleYR95V8yQo2CyTfXY2egQ3I3
NlVawp5m5WS7zbavlefu2MASyGeQc1XZ+U4m7kfC28dZ41TXoSXaa87FTymmNwaj+6nWkwd32x6F
nZ9xBXyIgvbXiuT+ubZF5HlJwlRSGPvM0N8JF/CQmjXM5dRY7vqBdKNyaN9af5uCNcv0q+lAQDHw
Yu8lH/a3hwD4NJoIV3KLyoLOrmru9vb0a8IhxFu8dlQXjH7lHVWjFT9ujogrhRnT3u2xrgTzhpmu
6JT71UDb7geHWj1uQ2V1EkWd/CCQ33zf1Kio+sm1c14US5hm9hIRg9ji1kq3vcpq/zgMW/cqJtZY
Uo/EeHpgyKhsXAZMNRsZRxXs2erX9nutVYt1oxZ/ZIW81QixSwe3dgD6KXWl7pzeVEzbTfPq9NYn
QX31MS1aUtxI6QzLzhPRrBiNG2o/Qy8VaSgyF6g6tyzUoNKNAK7dR6EnGDLLVj+y6+UvDek4MTc8
7c7fFKeuK90+sBNrvJOmaMhC07Wvhfrxx0mioJKWtP+QOzudyk0ZV7/w15d+TBtUSDA7wra3JuhZ
pDgjiv49n1f9IPWtPLIY53sWlMA75iSMdZvXLNBGdfKMVUkzgw6fw87pmv5pGdricxodnZvXYB/s
TBS8ZaP21Pr9dva4CoRi5E6P8tTembW1crYkXpzqiY6QctQIPMmr2DXcIgk6YP1HX1QMjgOxrv5q
tOdKG6EzzNH5xhHlno1pxCBUEAkQZjeE3Bphyu1tZCHOplntpn7jGF8bq853nacSM9AI9+U7FmtM
gekQ99PinctyJcasnpeRqcbNKdZZ3SmUdmncE3PX72bX0zTaIccZbZztfDiq1q9DKmmbmUkIcvuy
P5Wpr0Wk5I2QQ5g267xMYpJXilfHSr96sLvH1VVftgb611qutu/9bDjaSWpGlY9/ZcnYrsoeZw1f
obWj/pjJr42cdIqwkl5rJpQo14Hoku3YYuua6SYTNdd7Z4vp+uBhsxfc+DLwyizq1sn4ZU+ud2LI
B1F37e2Qa713sLuu22fNpB8JsTQ/boLjokmqUG/qMUBfwlQJlqY9NGMm/dBaayQE+pgfBs3yf7Z6
2x38adC+SSfIY9mKae8MWQe1S5PNa1nUzrMxmnDHms925c5r0BCH+bTpIEkz8AwC0yF90BLwBY57
LSLQfDig9JwfVmPpHy3Rue9sL9W7P9v5C6kv7p2ur9m+FaP5lBAopoLK0EAuyZg+brlRvTW9c4fn
TOMRVgJdonpJlueyshjpPMPSfOYrga/Mprj+zlg78920M+O6en2dBXlqcf1qk0I/Wk1v3OOPXNyd
laryUrbT4IaFpRV7tEHtQ6qv7RNN69CBlV1NHwv99HgViFv5sXBuIVRkT3jOcNzSRuRpugHGZKYC
niyVZ2zz/xaQ9U/xBv//bPMwPv815H+Z1t/1N59r+h8NQcYt6uPvoL/zN049C1/Ezf9O8uEtfPnv
oL8Neg/YTmA3Xk1EzTq/8g/fvP430ljw+8D0w/aImwL8H6C/j6UeFgGpPtwWaS3ePwP6E2r2F8zf
gFIA8IcO56biwU38hU/q7Cw1bwl8YiRd25xWBb+XNrhSq+Fn33V+uHaA5llRG48g+wC0vWYStgOJ
lxks5Lnc8Dsm2MDzwRN7tGLeG3vftz1ucr8ZC3cQ4PLAT+VXXjtfnZu8tYP1sa2AaT0DC2XFf0ic
f9EVW7OTEQhrkAqJ4sKkLKG5yMz2T65Kn1zN+0V2ysT23fXHdevdoKORF3Ada6kQlXZufDVwAUi+
+9VfPqRBWPO6ZfnzSn9E2KUY77ZUd6/SYDd1HNVwS+J0JHGL+CIJK7t2YxeAJG6xl2Ltydraumd7
9w+Js6wXf2CXTbOxiEbZ7F1TvXpN8pkyI59KUT5miXkTsfKUoW/P/b6wVXlC/QazkLtOWE/GJxEK
jyIr1j2W1Z9utpKVJKsiqDmCViM5e9lKyXRqeoSp1992vpj7XOL3BqfpY7aOJFgo/4TvRufDl9PD
Dcwjjv4UwWxt6/xI3tciHRHMS07siJPJ07oCOY/S++zGAYjCHcR3qyNNj5LBtaGj6+GcFdtIxHcr
gnRxX0mUmjnIa3WtlNSge3RcHcBmIX1xYNzVdiT8/rLko8HhPfR3S6tgBDASoKRR1LWL5gnw1Qaf
9UdMEkwQIhdXKgMKHnQAXbhpG2Cl69DuhjeT+htqtZXHv27EkN+/moWqAvYyBQdivzlT+6LPiRd6
9rpFVQa100kZl4a62stohAsHxh0BJn0AZu6FfNJdQGsm06umDnnCMGUlJI1kxvwuF2ZfS/TPo9ED
rI0Iuy1gmbZp2p0+1Ly9nYq7xozt2xMUXvWVdAlWUuNi99IKCuy0IdqSu21GcD4m4ltXqcMxXfDp
dW3cWfrH5JhbUAL2GnVWc281zxVoZpCmiuHIN74H5PgoLLZ7LW1eN3Ck8hZ+IFbSMUf7vQLwi2Xi
rLGyvR6xGXbPtluHcBCMnrU5kZ3Y6QfPzNxgSKxf6WJzlWuWd2e0LKw3QCHZSN1nxTSy84fpYzDT
ly5bk2db6+dDnhbmzsyyPfWyTqQscRKjd4B4xA2fdA6jkktlHj+lEectcRco57h5dut4BBXyA/AK
5NeVBdviGdhd3eRQ3FwKgwQYn6f1MEvzSBW1d/AVUVF2U0BKifpdl8O3pH+IAPV2itrbl5Bm5hI7
Wq/ifPY+9Sn96c39K3STCFZAHdJE9SYceaag9jd/b0ytw4zEc1ZzdYcKPws3iw+6Hd1zOd0idEW3
XdYs7U5jI/A/I1KLCrsF41izOWiNHI8uJFUGcMJ8JPTIcMp3bqtVnFskwWLmeDbt4iPPlx1NDVvk
AUfuNXOooiTrSjwKpAGwN4q9NWJxb21vC/26z0joMBwv9jR5Zw9cowmBIsXZg2gEojvY+ZTHkHfE
RyNi5VMrrSfljvaL2zReVKYLzimCR+ZgY/ePDEOdoWGOXHgHlpqT7wrk8YEoR3JHmMAgbs8CZfO+
0HIjbL6sZUOvmFbHxOzAppDhRgkZu4G/6URqwkX6qfqmtrfcE0HleNSxJr+yNDfZMvgnd199v8Cy
1XOxEmkig3zaXqfG/Z6T+kLxMUu0TZ2gRbYRJ0n/XqFQxy6QEcWKwL/u9e8N1I56MqcPx6pI4gTf
eTWgSKJ5XZ0LV7OjBf6W5cPzGHJND0nu/i6HCYKyAuHxzPm6ivVXSwBCUOBFNzHcH01SQpkTl/9J
WM//Rofwn5J99r/bW17O+FdJw/9FscJ/72hGTPYLucJ/Gltuf+LvY4vJBHKrefEdxNU6drd/TC3k
APFik6hqUm/FGHITqPxDqoCJGQuzR1EiaYj/Opr8+9Ri/w3cHCqJ+HyoRBR9/8zUQuv7X8cW7JL0
qRL1TusbfsW/1hD3bm9NeWblEYLPi+bBDuws4KDHouy1OaC7odfAgJnaUTIGOjFUO2DlOXSBBu9L
ZJ7FgfgBfYyHKfdILPMyKSCqXPNdpq2/4y/8ZQ6QLFIWfayPGVyFixgxHVcyXQ125XbozoPVJj8K
KjX2DEbF00bfSuQ21tV2NH9flel40kcPoqbW/ohuWa+Go56hoH/BGs5mzK0Ib2TjS3g1Y5xmg1Ow
R4ubsVXf6uqm162t0zvLTsbITc1Ff7DzFjWBkc55GRV6Ith9KLmTgLi5nr3cbsoZ6SiYBPJecVsb
qvplbo3PrPW9NdDMApwwSxezJmssUW5szL5+YHtduwAzLyGZqQ24nW8K3sZp1XUW/ZtEBTnshVDJ
E3fldENxbSdTSEixFTT5mh8NSL4kcApn3NllT9bCKF8RD4p3GhOsy+qM8JGLb/CLqcLeYjZ+xU/b
N+FkYkVsStoll/mrKpWdB0OrQ0X0jXtfzXU1BO6aODvuuAlVtXX37UFAw0zezonOsQ5g+Mk9OSDZ
fKIbxX61a3QWZBb16M8zN1lffM2wH0erAjmUWKh/6pxKESmrXK8srR9PCUg001UpyOTWfdC2aVqm
L7t2Kxxkmn2aLeTigKf2AIhmFbuewjCCHYbyWEwcL/kwNJ8wNhyOaWlQiTLc5jxHs8+zLG0Gq0G7
l2WHTHLxE8o/l9oeUCJar/TDHSQhr6FMR2hNRDf9bhDCeVL+Q5u2KZBRM/tRKe3iUwzEpFdICiFx
xbWkIhispOtpfSv8/LDOQxmiu1xoj6UY09bWPLKamto/tBaH2fO8QOggJP1YTkEy5n6My2zEntaq
eKyn89p676lDZkpF9BBSz1YGdrPEGvEWsT1Y2MTU1QGEZzSznF3rFtHSLfbe1xKsqUkDPum5YUP8
xgCaYylkNd4olrDXHCB7gWoxdS+8XpE5CMJqSrfYlVx/yQBpkJyiG4zsZvuAkxFR3vI2ZBvO1M4y
7ajHs0CK7xJiXHTiOdnqCDsrnZ6dnh8Z5S8LeKpfPi6UoB4J7akhh0HjzBuc2CRSnrweFR6iP+0k
BahlXuK0y9SwRyhDht9UCdCLVaLZrt4MOYcWLeIB4fkVZLYF/IraFZ2SpqA+xi6NVufGdlTpTPqW
e8MuFCxiez8qeOM1uSQt7cftjC+PBPwwBQazWwyPWvVKJXv+urRVjm+uiIjEeXVV6VzmnhCixsM3
kw6CImQXOT+dyH+2YqvDwVu+t8514moeXtFbEfvSu4/KzX6gmq+ubS95Q+qtoxCF9pZgWtfHDMDp
oemVOqZ1yQCl9Dh3HOebXGFckGbNLYS+Q3pNNYl30dPf3NpkBTaN/Tp4Rj0TNOKGYKCknLDc/thJ
QygVKVkwmtO8ikOd6u1CTnTRhEydc9yNLSEvSX63bSx1qAo7KQNuNhYuHDVXr2rrBBbeaezQYaE2
um88M5JGeUE/l1wcZM83IsHepRZEr1mXIeE2j9usbY+EYnkhfOrvaenaUwWuedCM3NlXuqPpgRJO
d+hSV92R/L58mYnhnCnmPVTk4obC7TyI+nZqr/kCPUwnYg651TlbFRVaVT5LN197ymLXymTjMdOY
XJg+MHvL2JEqVDzyoogu2KT4sHTlHREbu4j5e+uxHkdwulp2hLZUQ/fWaVXCRpmx1eKqIG94V3fI
bjzBpUxoXjYGq1sZ9E0MIPzLVlVBx9qIkVwYR1gZELptJTYnU7cRv2rRvsnR+SJZLYkxi1g7kcEC
ua2Pg9kjv2hzW9yBN9I+2422MemUk7QNw5Vf7/W5I+pmXhMOPsLD5tIVd13vdxfQ0pF87XJ7SmfN
uoCfE0Shs8l185JekJEMUTpYUweop5lPOfF3LWqRnGYVObv5p6M2975fJz/W7bq8pnaZIO7ibbt1
B47l8GNRx7niyW1nOJhGs8taJ7/C5jy0U9/uBp3fm1Tzdi41Ud17C/igNiTDQDPnWkZVuSUou6w6
8iZHRCItHBk3vKvS6sKhl9p7k6TaKdNH3JCpQWVhoZKHbWQ/yzEGk2wSiYlbmem0l7y3eVfr5r6e
iXIarJqSvA7p0YzeY14iIpI57jQtsm2RYuWZzZ2CzUb20hdxMxGqpBcED2uGPKHlTp8Sh3PHtZ/z
Nf3OPWXigZm1w+j6w95eR6bZzZ4hbVXhV7suI+/O5NVTWXfneO4D8aXdyawwj0yY0Z+Lqv8zlgb0
i9FeOm1uf6ptaiLX6OtwKu5cb832fVtC1/PmPeHwBJEDaH1uZvB6OsGzS4oHguB0gU7FKeqLa7b6
A7fq4sSFeDpWFR+8qNP+vmjq7kGrdJ59rI1vw+sZ3xua3/S2Dah7sq6567/4jWo/KPygjGu0eB8n
8TZo2wbv3XF+5QWKpdGyWRJZcphKpN0TYp3HHuzrGfoxfVOkMNHKhZBjwTJMWU1yl1P8Cz8tqqCv
p4V0VOdpXrvbXzllB5LZ8z2dLOYO52J9FIXdkFZSFOC82nDq5aKHvTWO18bOLma9eGR+dSrkkvrV
j1X3gnx8fCzLpTs7FJGx+JvtiAyMmckolqtpT5Di7IanwW2GA99SglNcGezZq/AuidUR4KWvpxbK
44LwVuMQc/yjA+h8bNVW/RwX7CstEr0Auu61a923Im1uOQELkfXDLZKMGmB3TtYdWVDwk1njvi6L
v9yj+PHuAapeDY+ri2tC+1uAKBrn+pOmEriwdG4Pre6354F95ZkWgvVMH+W4y9sUZZqAjB4DwvXy
j960NAAUloe9z4n0PoNAN89S4qIEP7LhfSB2z52R120kh3KBiGiqLnKctvoqaUHMo3bwv7bBb38Y
i55fPbF5y1GClOw0s9q+ltksPeRx4/QJkWg/OevG6pNr+4Yf03pQk++BudnjybbdVxAf+2BynJ8N
1DzBsGb6I/l2oBfdmDFfwkt/LE42/ynXlHtpofSo8zbO087XyrttqvvDRtrdn85o5qeZPMRz2Rc5
vjZf7TJ++VftTv0JeVz2h5TH30U9JWGDk+YwTLUTg1/Li54uzpM0bblz2fpDNZrCiMCebPS6ZpKG
VauJA4ZGsrE2AOurJEJOi5zKdl+K6vaFFwu7oG5WbaCsxo7m0ffjBomQvZP20LOhakVxTGwPUYK0
zZM7ZndrPg0HywWYKhRHN5T6Fndzad7hBBc/S6ezeSJk7o3cxj8skkYGFvF1cd4j8WWy9K0Tbs33
FXAAaXL5m0byJmgr03mTPSmGvH/dw+LJ78Kd0+OaMi8Ubos+Wjht1BO6TbqFPb12QHoxQrQP+izW
nTBw4HnzDFhCkM+syDfSj7R3nWxnBg1r3WSfibHbd+QQN1t5qSfUlqnSx5dmSp972YZOm1058Lh8
CAsJVo71sLrM7vyYIgZcCFPYxhAdLiI5Z5cYyc8tyZz92owPjadPkBvbV+tpd3k1DkHWiDHuCk3H
6E/3HfmLQGHC2MFAM2MLdzdapI/Vw54xJD82QGtDQWy3504YIThM0Ew3v7px/IEE5ZgQo4g1kI4T
DRL6TUOuEriV1ke6IstCGU1ExZtxn8xpslsnnaBQVxXvLSreQOX+GCO58Q+5MxcROZKoXcz123S1
AuK+wfPEHAuWVvEom/FzpaA0VBiUkWGh1ZscuSeTJDTxZPS6rWKdoQOKHG0oIXNYV5M/RkE0MlmV
x4S7RKgpVN7ElyZHtRgeWrJ0iOpyrk6yHMuAtDX/NBEuGZdFrrGvQUdtW9OFq4A9rtwlR3ir4WTl
LTfLpDvMsJSXtCVF1bIRo5T68G1kygoMNAJ2aY64tZo5EhuazH4y57B3ubistZeOjA+oUpRcvgj6
K661ppn3bMjvjeyH56awk72QgoFLwRG7BE+RfrlG/CbO9Ur2mB2r5tLxmaM1kvUpTUlsRTpGUOz6
MI2ef2gX66XKhMF77R8GZEzUPoYWSoc6IUM2odwu7tF6S3YV39ScC8g6QgZrRi6B7DnAJIwy1c7M
42Cu5HNuGttoOxWRnSEUIwHjW+sdyaes5WRuNt7FEFZCdoj68OjGOkCVnUB9UDabO05+EkSvthpG
rCumjLk0udBvZrtPLCfcEEPvbM3Y4sHS+8PK5B+RQzjgg+leAQWnsO615eCPMvb8LHvFVlV9+uk1
92AD0JosHv8ntLtNCVgtnVGESZHhY/STJ4567MhWf4HRO6xjN3PeJAc/5SsxsAfOGIt7HA620bza
Pc5mCZzGqNIfWlDRnb5M8Tr48XIzIAuj3ldmqeKhNN+qojACWSzlEbhtOmuTRNct7Qb6GLJEMmi4
Qx6WCOVXt4hF6WaUzBZNnGZQ6rVfvTSphiCLaZ9m1cMwjwmYtoSEaBq5MwA986UYaebwKpoPhzLq
lahijZif/VZMW7BaPDw7/1GQ6msirD4VCk3orGNo3NCiB2sBcyOM5gFZ2XAot8k9ZLVsD6oYEzo7
fcn+rQ07oVrGTpeRedtBvCsCbkonJNAey5FW/Foz82G04np0iofURsi1wFTiaJM/hs7QQrM2P3t+
NlxjmAQXdoeLX99P8++FKyvIhI2LWxhHv0BKh7KXGftH6WD/c+rPsuha5Kh4S6p/oe68kiPHsi07
lR5AowwXGr8AXNJJOrX4gZGMILTWGH0vRNWzF3TykZ3911ZZVZEZyYC+4py91x4o5vSo2XLjV9Fm
z5Kp9PwIG2Il6+4ShPD0QRLQkZo36edDZ19ElvGgjtarH9jRagL9S4yJcdbiVHT6eDwfJn90bdR4
+NiQRbM8YeNdQ30p+SrJpIRdzAfhofAYz2IxtmuoDEjgFKvE4pKxk+hoIMyB1vNBE5rE5AG7tQMs
y/Y2OwtlGTqD3l4B8KFb3fYXYm6fTAXVhV0NN6Of0y23CCIaDXwedoQAWl5YJ0XUuHpvXfF0mjV3
AWUJ5ZMuTIJVas272dBXCZ3DrSnaljJCTQm2CjUWFaHYhkVBg9icoPnKRv/IF3GxEKELVGetgrRw
gNnJwrKE98NylapNW638Pu/dOGtoVtxbdpJ4fd8MR1LoAka8ufa0Rbzg64ZbhciO5Gqad4gNJadS
suJMZNiBpVBiUdPU7FdKKbEx7ZAcggDLA8CFQK6yVlOc1N4oVcc+bC4JK7gM0o7NH7OnVS1I0Gxw
fTA0+8ivAs8cxj8Vu7N+aY7ZnbGKAoZfDHi3kaqch5RtHOTbHWbTQXLmqZrcNhQWlvw5Qqka2cjc
x+kagcdlWjMVT/Y2bKzytVTi2lGqKT/vKPlsJSl+b4u0xZwox2CekR/Y+kxxQuJqSvZZ9OLs9zyZ
KQGl+Rs2YrYYMfcqajVpLxAi7lFWozhspDdBQBNdiYIEpYKeQ14iXowKTD+FQDsa6bMKBlY0q1il
89VF7Xjpz4Ar7EGpls0GQdFZuexE1RuOeWVZ3XpK/PYchZJEyWNh9EjIMLOR/HgVrK1Z+udDyrxd
6G9+1WxI1r3O2Ilvqza6pjFGyVFOr+uwpWuQwuDNgiuryGW6O8gG23qN2vEe3dcvOWuTNRRB1avp
zrkwXwdHK+t8pWrFwPbNWNRoEAGaB0IPtDWSmBtwXI03G8RJWNNrithJDxF1AFyV3TBUcnRLleUK
wVSqN2B+VNKK5wvSYA6BMLe4WveVNrxYGTPBPA39ZgpGuCFjLLt92GVeos35OssZExQ2vbQzxJMq
pHyjKdKxCa3nFKQWb3pMRWYgsGARa+s0EBil3BkylKd303tfUdoINDrYSTa8kDW1yJMVR61pf1gA
db2uYlmkjP68yYrJhPKj0iukK7bu+uAFwMx6CEf6IqS81jWtrJjuZ6/h6hp94oO6RWoE/vCqiRJm
RUt6Qi/9DNH9SNlZ82ozjbw+6NaZkDyYeosiHwJX3F5JbX9P0QEYXonnacyjzNEMLLUmYHZHQcgK
WjrxN8lEjhdu5NF8mIrivaYxyv4f96wfZkfbABwVQCo7QgiA9SLSCq8LtZRZCTxqwFgkpmZTlIRv
GQ2qe2MSbCDYU4Y10exSfSZH7XmXYjcSSfV7VNr7oG7WY6y8TFlCCptvsReCYuHokblFGUjhjjKX
yyRd4fnPZrefrMs0Gp/JX3jtJnabY2deJza82h77NC/oXHpoG1tHslk30pZKXNq7vZsrZFtAwXWs
WN9hghjdWdTXViNHTihXYKkWlXEatzekroJZzJViNU1GR7R03FPBRO0zCsq+mAkRYPlSAV6mupMG
+TnRYvRtY6Tepmp5z54MYEpnmBhN4ouqkG6KWXtu2/zNzEcvIMvINVTUPWKKcMxSbnFLU6kRXJm/
iFoaHKstEXiH8bomZN6Y2tQbAwwaFKRBYYj8CgRSRNEWsmmZZBvk8vtc7ymAGlOJ3BNdbp7HkzNo
Y4DdaBLYzhKdhXgiu+osBbzxVuQ0EgF0VSX90vzCpDuuA162xg79Py4po4jhu+cUS0IFzrSiMcOr
bLvZ+Shl9a4RwMVYB967ydDxZj7r90CWth2FUjaLDHf0ErWgFQAFALWXBMOis/dBh8SLRHyyK+q3
0jsQjp1UJb8RlDFNiKNP1Hltdi+BRYa7Mqv3kakUrqaGl1MMlUoKt92IHKjhk5tFNbpyO1RuwTR/
mSCh30Jr4p/lMQ7Enm/YzMJpHcqWDYfIps8fYybX0Xa45phcU5LAdsN4o5W7eKqN+7Crz9hivbJ3
HjaRfOgJP8e5cUTkdDcmE46TPliqw/5+ZOHcpL8nEb2JMt6Hev/Y4UAS4J4U+wEc/TPOFeM+a+vC
g4Nh7oXMHFNo/q6twhiBHV3lcOqSTQJi26l0TfXgiW2FNW/G1sAyr722rbhP4ibc0j7yuFsWgm6m
+eI3Ln6FPDTaF2niKfX03JL94GSx8shGEZXkqOieVMGjp4aVeG1A3ijvvjcY6r4xyreSKQ9tRDLu
LZpWm4RsjZ1WDYrDFkLfGmLARtqDkVpqulVWX02dRPk9vbUG9coqpUcdKIhTJlKxUuSWPkTJMgfN
469Qbqtzv5d4Dt2zVcCBs/qlxQrHFDqJn6zCCJtTLU0GRjiLtquk1WdUz8/G1D7TVPsAV1K4kTk/
kV424AkLbfz6zIGZmZFqnUnVb3Mexsnxa/KuDP0SPnHsNH5yNcLfCXJNOIBrbgtfO2addhzj4MgC
b1z1jYycbJi3MA0v24Jmfa6j0WjkEoJdb0xONLTZ1mIp4UhxgwsmYg2mD+Kq79AwZqhPSRqMvY4s
Hd1nOSSj7GFmoQkdNiY6fQOat2w19nVINYIy9lBcAieh04mM6x9p1f5Ha/qHlvD/d4o2HcDV/6xo
Oy/yl7fiY1uYH/h3W9j8F++FSRo5eDwM50JFmPZvNRu/I9sy8ktAcX+6v4AQ/qsvrP7L1AU0K6Kh
FdKwLJgF/6Vm47dIxyJmztQYYyn+/JO+MMkyH9VsNJhhZ8PRIDKNYFNFOVGzmSEbe7+fepanV5R1
IXCcXene5M7r0I29foum3+tkhs0bTI/7YZV72SbamJfztJ4Ze4fJObsPesXNCnejbtpVj+rpEV3W
vgO178Xr4XHa0hlctfsh2GKckTuP1Wpzcd+sILRucQSvrPVcHyYyT0p1hRVLye5ljN+YotBZOAUL
FSc77/XrMnJ6TgyN2rr3LLEa1/7gBM+617lXHWdx1blU7L10E+6MVbiJPNiMZ+GVOpDNeejOIjTx
zn3nhAf5QrlKd6Rr79nXrZV9eTA2yqb09KczyUv5Q8CYPGjbek/49mu0hsm2vR9c6YYABWc5AhtK
8xKjgHrw12oEu9ORr/sn5RwOiHPlu81KXMJj1Z37/dX9ve2cny1/M7n1Id01q2fNRZLv1If6QMlt
n+ALdM4yJ3Me17e3gfOKB/yA2XyVXWPwd5L7qoyxELgU0s/kDVVjHkeEnsZ2uvtwnVMf4M82nefI
ueVeOfGO6FD+2eiZb7YjOUCXLOe1flK95Lr1iPg4oK+5mAB+RXfYOq9xQkSbGBljFwx04hlHrqo3
+K27ctueLQ04Cr7qGnuuzs8d9KvoGLjlptl2jrhsZ9pgWCqylXJJi6Zr9vxlWJeDeawf53XqWV50
CHa8B/fjCvG9Zzyne7IX1JIltEeLnoXAcKy8ND3i1ZMaN7kqX7WB/orT/S4vReJqv0kQvOo23Qaq
6xurqzpxYFfx2FR99zzm1P5h9nsTz5pFyvy7P4dalGxU/NQbdogPOXsEjNB3eCCJUDDPwTQoq/qZ
omLqJeEO9U24O+bh7qked+F7x8IYChLStTV2lzN5h5XqUD9NzwPtKQr9NG1ZYVfbUMPgFTBpeWLY
VLJnHhp51fcPM0b59MK+ih3Jo5j3UJ6HB+VcvakPw6a7M8yj9Gq/FrPsyVaEid5hkcMv5H1yEXrS
JVp/N5bOgcjIbp3Qb3JkfQ1eFK8xv64V1ooOzp/hYO5Yms0Qg6CAUqmjnyHO4ed2JKcYTvdO05IV
GgK0QV+Xt91LSKXv0F5Sf6uL3TDtCfYowq3q+fvwGO/iA5KN7t2/4o/0XrEDOMfjYc/5V658U3kS
Q0AxwuJxwkcWkeUtbWjYtxFb6Hfj2Thn076h9mehbXSBBe2TNQAjNIvICVf6W8NPW57YeFRoSCVy
fVy7wCGctneMwZPwgjzy1lW6Ez2IY8Im/smjgQxn6S1eOygAHcyGW2Diqot0DE3WGxdmO/k6XHfr
47QlvsINkjPAU9wdtHfUfi/US/9OWife8gXL6t30ECZEtDjNK+fF4jV3y0edccN0+0cagMfgbPxl
4Mn6LYHFdFgEsL1s1HU1bvVNHjxUrCKnW/ZkYjud52vNXU+rxRfjwBPyLnGhn71KDt0YWt9n8a/k
wthDkDBeUJw4yW+flBPKXK71lL6y+6+3ytMxOLdfiIHBNRgflWv1GNnoN9HjPc3TrnXFlXquPFmH
kvgi4uWGznmTd2I+ty5Xs2turEffwWJ2oPnulK/Kcadeb0iQuQjf1Qvr2Lv06W7U/UW1Q6mzJgBK
RgKc7OgqavdazQXVF2XjUGPyGJZXLy/hlnqNvZOdm3BbHPfxSnUfVqUTOheTt9LR3a7eaDR6gdv8
Ug78ypE97TF/eVIZzKnBUyZYt6vOG9bhCyV1h6WcI9xxNa4Au7nzajhcKGvhXrAevm9CT7uc91yC
E/VutisOOJ5W1mWxk/lXQFE4pdO7OOcQ5PHvIAUynPRC3w8eJ8RfDwfhLrxkZDqOrSLid5Nz4ynZ
af6+fce3zi/T9ydz8+csLtp7dnFUZzZIW+9NYshQGhCh7jSH6kB+FXJfh5Vp/x4r+8aDmkGhEx/X
Gg1fx/+1q2zHLw/2pkdlpzNVtXvQBpRGQDg5rdh007rz+BlquZuUwM/UwzU/8nrK59pbwBav1Nfq
KjjqmyfpXHANeP8xQiKq3fBWeuYG/7b3or7cxU68v3G37xKmH085M86s9R0kEvaSLuoI/QWr0K5m
3jTPxQXZh9ORvoDXrSuv8tTN8t92JV2ZpSs9M8dy+uaGHV9wCwcrg+C0aQ6clPVIw+JiONDbNzCn
OeG5XT1PEEF+sfc2Ww+AbqRd+qsr26N7RNDKBoVGH2w1CALMhymnLGGaZA1rrUtpq/Zb7KOtDA5u
b9j/iaz8RwvI/wvZ4f9PgkKT1d7/vHC8KGoKKh8WjssP/EdPKP6Fio+4AER7GnpVDbbQvxeO2r8M
jUUhMH9F53cs9b8FhSY/hMqP6hk+CBNtFD/0n4Wjbv6LJEJWm+xQTUwS5j8SFH5UExq2LpMioKik
KrOEVYRYfv+vZAsLRIk9Y9vytFBUwGFEeTQKHfiRpCxmPayAww8wxQWl9N8U/OWI6PFNaE8slxej
B96Pv484q+ZEvX42PC2V8ruShA86enmz++sB/Ifx9L/+ykU0PxKd/n2YZU0O2ImMFLIYPx7Gzjup
wgTMEtjPugfRaNKNPkn1JWY1SD12pCu3ajuYxC/LLahrSv/aDbwlGgN91TDKFOwxo01W6UguMK9R
PhZQV+hVAQd8k//cHKPGK+Cl49gqbhPVYB2yPALol8sZ+U94BloQF3UxrzA6gA4yhz68TeqKigTS
vLCEUdpDnCnwBjJYjB3yAtNOaaz3aiD8izFuul9yFGWRpwwFMB5EkOIlDuf41u5CNNdFEyfB2dDk
w01Yh6CaqjCS71sLFTvjW0FVxTSKxgaDgcjCiQ096wHrmMmNmsZ4fQW8vphIQNkmfJLsqWwz40Qz
t7NG9DjdgUTsaxLBNLdC/ZCuMhrDs4v6KNhNVRkVKwGF5ILkvpDqLnoYqjJBG2ju/6ZNr2eQmA0U
KJV2zJMIZ0ZWDcUZEbwVdrU25E5FchxRVFfhGHnfP/nPbzQaW0Xly0C+uwTafnzwvTyRZxZJKi68
Ql11PuAbgw44yrolrUaOzB/etJOd1583jW/HQkazvG7a6ScUkjqXEKaAsI4oYvrBcZGaB7Meezp2
wBiwYSoKtoZZk67tvqWuEvRJFG5aiA4hYlCNDU2F6EbzaM7Fj9hlw1d1DsyYElU3DFtT1cV7MmE1
XmMdSNe1hBrTkUsKs31j1cujCsDuEByGNGCEDBP0WU3ApPBT4IZ+jICkoc1so1Uvw11qRrYACYYO
y1HtCp+fKgrpvulxPFAmt23ci1Vb75MMfIWrm1MH2TMNouc5L6iJff+oGBNPh4JFNS1sg/8Fe7p8
w38NPvYk6IDopsAF2M8rA+qQ28m1sUWweatQo9+S8SnOvz+m8nGj/O/HtSDoQFGamqUpJwODSMxO
T+VAeIGvmq9QHmMv1NXC1Ynao0o5dPE18KWEJOmICo+mUqru06xaWZFd3gcqOmQz0eu7Uop9SJ+0
gLDvkg2EBZqq9KPqz6yR7ayQ1yR5VvB0kf78cAWfR1D8aiZMbuxrJmy8k9sW5CYcLgBzXpYXFg1R
zvssy1MsF93Y2zCiWjRjaZT1xkqPZLbdpGTkFjLwjG810wAZeHk4AieLfdBnoEnakC1UsVjhgjLE
JJRXTQc6p+y7MyPQrAEvqE/HD/etQkDnKC/tq6bL3Ql1ofED5nEZ/j9OD0tAIQg+k1KGSTjQx3cC
fRYJtjX5G3GKIS8d88dingFM1Qwo399HsZREPh7KMpl5KcyYgvqNvNznv16/hLOou5FOkwJOpfPC
ZJxx/icmAH+9obe4IFrqo97Z+e9qjqIzi1KtTcTckvH5/al8/hAsMsnIMIcpb5FlfjILTxL4gQKu
FZyubl5R7H+YK2kZNS2F/foYa04j7HD9/UG1z0ddcqqBDWuKsHSKWh+vv82DpMrMlv1nD9HebTON
JNC4LcsL1ZdgCMk07xNPh/zjFmZiUaDH8oIHqq8HbRNbDfXSOUzNCXVFQTcgQUZ/qUIwYwshZEqk
nZQn/gELJt6eSiIvAO2iZF33tBXQ+UMjO1Np0tKc8pOMQ3Siv+ysBCpF2jBZ7etCjR7osiHYKAsE
wis8+SR1KmbUMYbaErLYkZSJe1NYOR4a+nsBNkXfKM7jqYu2IvNB+wyEI++CQERIJeM4owerQ5ll
IJ03jZ1r1Ak6e6TrUHaQ3L6/v58mIpqfGssXHqoM21I7eahtOAe+XYcUn8hv/511ZrvHr6xvxxi5
q5xoxf/T8QiipQppGSQ1fXycI7OBArogXUUot9dmDWfJMSpbcnu91VYheIjqh9f207cqZEUWliGo
bJKuLp8MpdOoBOjDi5S26ZhtaSSLzdSESMS1ZLj9/maKT8P2cqzFq4uszMQFvJzLXx9rJlJYcCw/
VmIYh8PYRuqm0+KpcBLECA+l3VOQjCR9JKbGL2/m0CA4qg0JPWWr2invP5zNpyGYswGSwmRPTdig
6fjxbFDf+aVSL3x7JROkz4BRvBjKFNWZ3ieHMqCTXsTJ/Gu0OnQiet3cKQR6rWayYIihEeiQ66ja
5D7NrB/O7GNkA9MbZ6YIk3NbQqb0P6uVv+4Tzg9/qBI9WankpyabJinElQXxPXaiCV+F4ycTlchq
YEpwgeCDMCpFmj2DQIooS5T2bLj+5AuEL7qE4r/q++iI3LK0tqZe0HaqUimlJzaZuGO+P/Uv3iYe
r4G121DVZcf08Z76YzXH6oCKIaFvsy3NqEJl4cvXslQV/3joFzJZZprQBCMEq8STYyE7VvOGfqxX
TCT+tmDlt7EWZC8kzokLS2uD59CYjV2ZdfO6bxTrVQ+r+YeF4xfjw7Ij5CXicbF0PPl6ZlMDi24Y
Po7lQIvWEHaK2w6J82bWZlwYetbk4w8LLrH8mR+mvGXg1RRWxgwTNt/tx3uMZatKJEK3vTQKS33T
Npkce6msUc7NrSi7y9WM/pafpsATdZxRNlyOysWyo9lLrDXl0wG/kOEFaN1Vb0inaj11Sko9To3M
O4htM/uFUo7vesw45fr7F+QkkufPu710TFht65g41NPglQIO3DLimJ4uJ1RXUuzuuL/9Gv314BsY
OxMaJCPVnlTuPa2NFvCKrOIvyzibtwbsRLY25UGltoMCpf/h9MwvhijWYwxP/KFY/ZSTIUorgymq
y54+C+nL/h4TxAIKKn26nP4QAcXkbTzqqHNLr5cH6SzhIZFsq0ZIGsbYgvkUDhJyqCm0KfrEPdgs
DPVZ7emNFS8koVACG9fW5QUJ3XQHBxLgf0ujAPxWStgLPLw8dNXxKJLdIdsN9ovGBrl6pwb1OHpd
h5YZIm4ZuglH6J+GIBrD8wi70doHHplcQM8cbjscv29aRvy2Xcqh7FQs3zFugJKJnK7MVGWNZyyd
sUhLSeSkYCFBSNrzja/04+9c5cTO9QCQl4dysOV96ePFUhNECPPLGvrn8qrURy1p/acZZfB1E1eh
4ea4C7ZNbLBrnf0geyIFw/iVoKr8LUinlwFc0gFdEEjpS4hEnpZLQ1CCiz0Q8hvQ5pSXuSUT0VGl
WJU2nVWUrTc2Q/DD9uGLj9ZgysMRtdRzdOPkGRsaaqxSBZCf1mN5XtQKpcciQL0WNvkuGFmf/PDO
f1qkstuW6R8uDUQmW/lksd+WfZwT1iF5va/XN/UwaV6GDGoddWm4p9/N9jaYTHXNprN501uTNo2o
9B9mla+umrGSZcUyaLCg+Ths6IhzlLyF9ZPF2rSdRTbvwHvkEPu713GKwuvvL/qrwy2TKpMZE5kq
Tm6ylc8EdSuW7yFHidxYWIXn52J+y9r8ah6MKPlpWFxQJKfjIklkS+wG/+EXJ+OiXksAK4gT8NBA
44rDpkrqPA12gjWQiKXshtg1dWjxEGP2gP4yAA+ZrNW3fZxl5hI5YRpAmGU+aiumKg1qRzE8tNQj
Etk50m6lsEtiD/uT/EqiErzqXEKXCfjIZ/CatZpvXQ2JeXXrLLFHPE+hscV7ECHU1e3oGj9BgNEr
tnPJJQkV9Z2dyhl7tGyucg+F6YzXMRTNrdCpJzl5OtK/C6Tmrqgs7XebtNkVBq742CSRL2OSJPgd
be6Yik1ZF/4V7rQy3JhYYn7pjJIpIoshudA6KXztUnWKV4gbQpXI05gV89CmeDkGP8YzNuLlP8eA
wfxlRQmFd9ZvYLE0eIC0O+15tvf9EA7PUDfgMUGPkp+xuaN2jZQEgXYVFsOrXPnU9iGnWuAg85F2
UhPP3EKj7K7nBsGWiwq6ui4SoCCOUjXRMybYQrD7LIfc6WCQnZsjweuoOhMVWWEZ6ZdFA6DCNWQZ
HWcwKgIQAelY1MKmbkR8hNQRJX9rCDjjPZRvhPpqerCKumYO0U3pMfKj8BcoaPQmGLGNCz4AOk79
gAcnxCz6W+7HjPamMZbb2pf1d4GPOnfJuM6OU9gadyU+2SMus+oGPNVwP9kqhkVQePBS4zBhXm/s
AXv2oEg4XLNSCh4moaA8iXvJTtxGb9H8pFSyqEZGRf0QSrXRrKOWLD23tWd6rGqUW7ckMo4gUeNS
In4OwCEeLVZXiIYKeVNmsZ3sDWOS5S3MsphGt46OSQtzsdOQzGBgS5ZSZDAMQffyT79fhOyGyUpj
2V+D1fg4XFgRhSth56aHFjZcMQMCp8N5e6GHGpUrm97o98f7/PUKiKsEAbDfouannhwvC2G0N1LG
xJuVS+TV4N9WtZTdNwKW4veH+mJoWjZXBpUXVmxU/T5eWtaniV5ACqOFXVv3kZUmFxZsbTeoQd9Q
frN/GJo+XxqNA6qLFhHFCDtO1xQCQ5xZ6I3tFaUN7TCrkd4FKJuznEXD95f2uR7yp0mxQA9oSJAr
fjIIKlFAho4e217r19S20EoRJTySdDrEaPpM5L93sxY0ySYfouGM1WsDCb+rgh8u+YsdjAVGgWUe
7Q/2licznlpo+qzF+MAtGO72tqnFQBsyQQbahdSz4Bah4VtzCYXhaFOMxPj7+/CpLMJt0FhnUiEE
DsV5fHzE8FFEptqkUkdpqlzZHcbJrjdNr+x9f20H8nQeSmPyw+bnq4tGc0b4BHogkpZPNiRS3Qx6
Maa8V6OiDpuQPgGKy1jVccFahcxarDYwena2K+w2+iFr/IuXmneaS+X4nMOf2fGvPaNSGKIuEvxk
gWlqb1FNOEAp2g67VYzDvoMO9fT9LWav8XnCpe9E4LaBckm1TtdRijzB28Nh5MFbSaK1qGf5JUi6
ZnC6eq6nbU+Im+UZ+hILZY+WL+CJC9246ms1bGnFFsMvViU4z+BfFi8k+5mYfg1ZsteWvAziMNWZ
B4lhJQc4HVhju0GAVdzE0/NKCAF7AnIGy/NUZarycMkEj4gpKckMWlCTqTaAjFoDQDQeZVOZUWVb
I7MdoF5yO2IWxOCwqU+CVSySh8JuMaMxCtqqK4XtIoQtNRrOU7zEHphUX1aGZlFFtSO/xRag0kNu
uiBldB5ieTtJAmnGnJFjtYoo7bzlzeTHqBOU4XnIDYsWmY9YH2yd3nJBqPEdsGrFCwldeI78Hg2w
O5OmreEQ7pjixiBJfHg3VlN4HaalC9Ho6L5mxNXFyo4sH0moOoNFCCRFuk3thJjpMB/jCgtR69Ms
6ELphWmEmLES3G7oNCN/vFMTX4sfkvK8RKMibH8XA1quWhXxO0tX0sEGYrmDmyhGqOkNoV++W1OE
QCNt0m7ykNoPN0YbEUU1jqSUuUCstMrJYMSPTtaGIVqfkqxFF4JuHRxKrHZXmW+XeB38rtkOFASp
S1AXxKJVJ2G6mXuz+Y18EheFXIzyQ05bhAKlNqGBKlhi7P0KoZyjKupCMpp9hb5cpZbVw5hWwxvD
DzVVM0kJCcrCscT5wsKFXdRU0+djuVE7yggxnKGnW3aVOVEjGIqz9FLFSF2C7G2MwIOPz5+SRX6t
HejxzKQ5BHED3cIPfGWdKQWNes0ugFwA8KeeSovR0t1CibhmPaj65yFLs3xDQFqCXgNF+eMYQW11
SHO2mfgDkk4cptcUjZCca1e9WhP/bAzS+BoFtT96liTGNzkc9TcSVgB5lfAT31mh6ebeStSi2ERW
Z0ZYxGS9wmEianRkhVW8q/MMcDym1HDQcUf1rl4bNShMNMqpk8/a9ASCazwreW0iGL0q6fIFYqkH
+KXam5h9yHhxJTEURcaSDmZXRd1tFezoaN2tiYhCExiSQB+mz8FqnHoMZHoN0Frza5nrYlPWYqQu
ihknvJAQSQf+0Hg13l3ds5M8v+VM0sJTInD2LvjIUSUmo9WiszoOGgXiWBuEP2yzPo/5BEIKWg7s
3y1Zs0+mdUztxP9YkoG3MqcWkvVwuSHbVyxMVXmKd01QhJukaH6ac78aBlVa/xRQKdpp6smwHwDA
GK2JOlTKMoqO3EIYN3sNPHJb0L3TRbUyK2O8krMeQbMGMfeH9cwX6wv7T8bSUs9kmXFyAmYrx63U
JHzTkZ7vdag554E/M5bY4Q/Rrl/cYtKfMJUsKxkafsvv/zXJtCURfuaoWZ6dYZtHPJZXKwHw4pek
zyAGSl1d91PwU1bu5+tjKSoIRKPDI0xhnlzf1FgtdjRm74yY9i1zA/mduJLuaMXcfD+nfZ7BORJ1
Hza+8CQpYX68vmlUSR3oKU4ps1ycJ0YwegqUH8oSanJpZtxQFt9G99jE6Q+z6RfXqLJOgo1p00Q1
/pTO/7qzcUS6TFzL3FmDsAy5QCM4h8TZz9zPH76TL0pwKJ8pfdggDPRFM/LxKjHqBnKnAZ+XWqgw
T+UUyQDpAbO4KX1+j26zNu+j3DRmN6XszeRtyC10nLnEkgyWqi9gRmhas0vCvP5h2/HFfaC0qRDV
SRyGzFv98dxMMCO9bpm+NyRgEuxEVwkI0kHf2FCXvn/YXx1KVcCbIp9hpXj6Moex3sb9rPkeHlaK
PxlRh4T3kNvL35MW8P3BPg8SQqNKTf9DY+NBo/zjdU2qkc4TPF8yDcBkbzJLybdxOmWCXbSkjYQq
SsWO/q3AStVr4WWimCCfvz+Hry6YTQ8dJJ6//WmJSCsgA8cr+54cV9l7PErhc9GOWQ3EcxZX3x/r
i5FiAbMqpg5Rjdf55HprinqaAQQdEOlUNetwtCtCUBmdCZXRkPxGSijf661f/bAM/uK4FI8ZnJYq
Hr/QPt7nMtC1apwUywMzz0rQEGCAy0Su7psMGWcVDC1c0mj+51s8Jh6ZnevS7xasiD8edjR8yah8
LWKWxEuwMSfeVhZX4DnhprY/1C+/GKW4QiRYLFKBy/6B4v41VuR40ZuS72MVUzZfWblsISjRTGvV
B1P6CzeetsOUbGI0tWspWn3/YL94iUybz1NmLOYmn7a5zaQPBYqKcBXgEAT20nQ7avfyuZQ29g+H
+uJZsjlHWqJpGvuL0+ZrYlkJoiYkOGKeCnFQyTRd+Sm0vFVGmThfZSQErDSs3v94YFC4PJxflGxp
A8jLLfjr/lZ6nlq6ShMWrrb5bspV8SBbVrwTPpjz7+/m8jp+7OV8PNTJe6MOFe56hY5oFLCjd9Ms
Rtqto6j64bP4vDtUaBlBa0YjYDEKnQyrFCc7aLhTsorzMD+AViMbjH7WQYK/4Zoox9bfX5f4/OwU
YaDYk9mHs8E9lYB07K3AgSYp4VdE4ULjzOwI41odo2Y1Z6288KN6uKns0B7XVtG1Vwm1wgdaZ/XG
p62D7VMSEowjKkUhKrA4Jwpq8AuPkNh4pwtslD889D/179NHYTEjsnfXURvqJyPHHA1pZWMDJ41h
ojzQkyqCZjRI78KhDNvLihIb/Ve/65EEC81uV+TZYFQwM0ICpDoD+9/baZ5sAgIEHmVEFrg/inig
4lsV5jNBcbQ0VDgdN32mhs+ZZKfHeBY6zpY06++y2dJY4GRAVHDv6qiH9Q5d1Q9T/+ePl4oQ0k3B
W2fyLpy82QJyGruekJCZMQJdJ7LjaCUvPrbZ2x+e/xcvNhUBZgAbCj24zZOVFHhdMzNJeIPaWwyA
MGAuJ2pvHcEtqxdUrucjprfhumNvdKEVNhHAeuQ3bORgKJnJguSCChWACTPp03x/bp+HTwqbqAsZ
pwV6P+3kJsxln9plFIWrUNT5hhyYpxAiy77KqNAFrALWogX3j+89/OEV+6MiPHnFQIwu4gebxR7q
xo8DixX1UzzCG/KKrDUyXMmy2EZyOpOJ1miyuVZYEexUuL5EKJGgY97qQYDiX+4qG6dkM6ZubQ/U
S/xpwKOPNM18tIQaZZusMwJ78/1t+kKtwU6KYWMpW8pIUZSTszVFQCgHFY3GpJahAdPE3VGNaeDF
fWxLBC4Dq0jwV5+Retk7Iu/AwGi5jXmZmev392fzxfvEyVBTRGHNX2L5/b/GZCZ6K/k/nJ3XjqTI
1ravCCnwcJq+bFf77jlBbfEuIIDg6v+H2v/BJFnK1Hwz2tJIvdWRQMSKZV4TmKCr+CzlQWLX8ce1
g/nr9VXeCJM+WSfS9EsZacPnO1ulpdRwesSE9nni9n/YwP0BSrGBzIHqEY1YnGOuL/j6u8+2xIJc
CxzaaNjEI1i7eq5SN1bdytTdC6XrmHq5KT65s98+gX2ODgaiey8JAKCjqxt5h/FQLhHsxJFz0+W+
/DgmsXjEoi0/piYjrOu/7SJltTi5JhWCYGjpeNbqCLeZEkMLcXbvTJgSMQco6nIzV1pCEO/s1jzW
UxskiC563qe+Gly4Z6UHRuX6r7i4SPgVoICtQJBcheE6kdRxb5RlPWDch9cE+DbGliClAeT0WAyW
Azr1Mdtxf31R+41nt5kgckZtCmrGpucbobewNMTeBLph53S0zxxnblHLxkt1Y9lDThOu8rBRjIvI
/mDlUfIHEGX3i7Mw/hxR/6bJZgftX43Qf7aRNrpomzRY1ELw3Yt+WLVoBPi12UPBpi/Gv/4I+p2w
X0g8WbJoeD8OjnxPKpuCAs/0mCBQBWh561llcAzSCdmAYkI7ChuaWuzBwJgvxSAKfzuLMZ7vBifz
rS069C5SCR46bDa/M3khX8bwsPAj27uRxbzxjUJ4q0yW6YGSmK6Sfe0YA9rcUkK/zJpdpUv5rveQ
qHQcgXVMn6AEE4e3NsZFRCCdoeds2vwPpXdvdXJ0N7l4TzbdvqVwO6EtDAm8mXyUEK7vhcuRypI3
WYu3NAKoy412vhfU6DUNBrA8XWCbT4obdmtMbnx0Muns26BqUXHu9AlnGbgCrkJOIJnML9d/xFtv
mDSYvj4ngCC4elhgYHYb+I7cS1OkiwsW5LdGjtsJkbl97jntCaRwUt549IubkpMnGMvRK+ASYG5w
/uQmWCCAmVO3R1rNvqvmGq8XYaT4VEYFKsVefUTq6oesOnH/Xx93wY6BzGACGS4uIucLg8e2KoWs
1B5Ud/gdm1oUx5RukVEM0XDaRZ2VbaWZGc6NG/oi/vPAy4YiIvMPlO/zdeWMqKqLKM2+NGX+POF9
ckSDUNwNfWk+jGWmfl5/zss7dlmQbITX69H3WaMkpGNEfTmniCuGKDvsZEbKF5UZymCAJYK/SN8h
+pzJ0t/2pt12iFj1+rkdJybzqSWFuvHBLxk3y+/x6HwJ2nvYraxeQG3g7MGl0u0NrWsYzaie2rhh
Io8Z7+zMyDAhmCX0tR6CSLhH52DBWVels6hXtcjK+rSFHoSs0ZkLWtvGCbbDomDjO2C79sngFcaG
yGk2R1mMTLItY07+zAWYoXtA3Nm7kbzxH5T5EBWLTMvYh14hBRJtEGJ27STIilGYcubHTs3Zd0OB
wtiMqY/SYBB13efcGpGJyxzBjypU6r1LVBF9YtvY32x7ylGGGdvkizByNMOLbh5MpgImAh9TjNVo
V2PGe2ziNvkGmcJ9nsdS653J2AqXXWHnwHDBZCJfUdlI9bRFPf2OJL1BegxlcbQYScD2bWdzgkqY
t2H6SYYd3PwibfE8SMekxkXA1lia4jt1MNNuKu9s6oPP1YhtxcLvme0TZAFQQIPdt9YxH5R/YpgL
5zhyS/1Xh1K2e6dNgchd34TLYTpPQaBzUQ8QwOkJgtU53/RNzBBpTBt0bw09nEAnYeHuZDO2VU5/
4179X692tRjtPfrzFKEMwsTqYm2b2snc2Cox0RRB/w113+p7EVSmyUxhwcMZo+H/pFCNGNhO6fSd
9Mi2cHM2Chw3mgI6sttNA5jGAkk3zO3lX9PqI2MXCGPWDyqK+885jVT/Ti74Q4wgxWQ9oq5YAhiX
qLFB8PGHTyE6K+ZOIqfuoEU/Cy7KPq+QvBV2sm1aPHE300RxihqSnD6HnTdSigCtD15kA6x9P7ke
QvQRYB80T4QNAwfH+uRuQDNabQcBtwqTm6RAVrUrAD45o3LdR1fi1Hii7A3fTTiF/i7Sap5A3Ktc
oDYkxvem1sLfhYUVo1PZO0AM3VAhA0QkEHs/TpALtjDh3VAO4MPut3PZb+2CJhNOQebkbmO3rP/J
0WoC1dJ7NRShMlHe1h09/xSifz8c8okJNDHHjfcL0httI5CEzlYyZx13uqBu2nnIp2CcoUouN0gb
vkbRaKxOuB/F1hY+j/k79ZO2/ObEA1LnUy/oCdNGFnfe4CkAPZObIUPtMQPCpzExfpPONNbe1XH8
NBR98HXs6Vfxd5qp84yTdm1vHRA4qCU5aF+813Hb4HvY5765Bd/Qfwdj7wyMbuz0T2flbfBxQlts
OiYo/HnAeEb8PwolHWhTjL/IbtBRjqDFe+k/EsW3LXL5gLcGbex9s/eLk0wQgEFgoR+LT2z3Ln8n
UT5/X8Q+6ulobwDE6jOsEbfECOfQZek47MIsydKXulHThwmXD+fYq6pBQcHw9M4fZeVsyQsxDRWR
gwKrRToMMa/wMJUNMeqdNxpdq+zYReWQbKNG4wja8Q8c8JCp1DFs8hkqnVkqyOCpI/8yfsyCA6zL
Fp+GwnV/oNUVTk/wPpl2RgmqeHHkzx+6VohvElBHt3WGGFWs0cID0TVq9MXQeu4+5eYEj8jENwIv
UtzfiCO5r5EVLOKfHqwJ+N0qQsig7ob4d+xT0jG1Ao6Fop1KMRlAQL1+38WFLN7bykPJ282G4CfQ
1dyG1zPqbypV7qfroeiN+3dhs8BlASZD3m2dhyK7ldwOFlbx9B7HDzgPJOjjV78D+HV4MIa3MEdv
5DdLk2+ZFzL24QI+Xy5220oXiY2DVmShGMjEgwIPpb+cDgXKqoBs2gP0zuKuAsH27vqjXmZ0iDKB
0FmyG1qc9vLb/lXQaqufBPum3M8VxhdBncwY3WDNWrUWSKR+sr4VGdpD1xd94/1SO9Of5qeT4lir
Rd2W2mRopxqLkBIcXt0gxwiiEsvEyfqStLgjXF/vjYdkPXJzKBZcMeHqeyrlTKqKuVqwJJyPjWdT
B3lawY7q+jvETD3afuUtGM5bSRUabjZAGKZ5oIBWCbthCinsnh6S0Ru9v8cZNUBcLoo1WON8xG0R
gyDzvo57QiTQ8r74HPhJ1Z4AgmFSmzuj/D+8dsqHgAoLAC6l/vm37kTpVdpL5d43wuRLuxh+h4kG
o5V2817W061j9MaNvnSYoIQzyWSIttrXeTdgzeo7am81dfahbQFHgMQJH4HfpDe+8GWjl1ndMnJn
DkEuDlX7/NnSJvFHW2VIpTTCPoFQKO4a/r+7iNx+T1Og3xdtahywojEZVcTFzi5MEJUdEgeUqbmN
0runD61njZg7+QHy4FqWB2H1brC7vhnfKOTcBfcMxMjyGdG8Eiv+deSUJ+iIKgfNRtRUv8Cai981
RaU/OU06+xtjjMfvLZTxfYKm60cwY/0pV1F/64VdthZc3A/5NGCiGY+tN0O0THXQ5BuAKRV5fnR6
Ly4/lTEQBfyXa9Ht2ly3HxOzUx6yiBlODCaCfZ+VPZtfY+7ShRRdNs8om6W/siYV93MGJQ2If4GB
Ax5lw1cg0tFHbJznG9H5jdMMgJ3yACA7baF1d6xO47TyMEbc1+HkPyigrRi9pcMDTqPNHpn26n6e
8/JGyrjUmKuEke4xJRLFt8u8aXV2jBi8ZNAz5/KDrNtZ+Ix/qbFkvNmIW87ExTr0/6ny7dCm5D/f
x2AoMo+4Cc6rVrY+ZFNQfZedFT8H3egAvPW1PJVt0x+KxGmbw5K1PyI9Xv0f3jGDYjBNBM2ASdv5
zwhL6l43aNSeWYQ+OqMwH+ScLNY7InvE3fG3ydV9owC4vBWo+Bi40++ipULP73xNABthGBesmVZZ
cVeoRP9MoSYHW0rAZF9gDvlw4yQuf+P5y6bYpc6GIkxvUQSroJEhzoqL9axQVTDx0RiKyVqgT4WM
sDOgVWUmAfi3ObcA7NX9Ir+HO4v53NKJ/sfAN+/Pjd9z+fHhZ1CIL5hRRrjryEBvAbFwPYz7IMa/
QaOKvLcXlT+UqUFrdegCVJUYnrIcL0CEEdBUAkT7/fqPuCS1wzElGRHkA4zewjXMJQwH2WnDHffK
tDtz38xA/nEbrsIHHXqIzszS4IcEsJppSDtSvm9xHCo3tQ4cNPJdS2+sPh6ijZBSfo+8qS32mdkY
026im/FdGxEseG/I5V0O72Q84b6UIjjtIMV/d/1JLuccBFlGfpgZL4MDuFTnGwoZzCyNh3bcQzXC
aLWeu1OJgSEi0b7Nu9PmRIyV2V1OL3Nf4wpoA2QEnb+BKbW4UqOf0fRpfed3TXmPU01DCo9u2PVf
eRmHPXAQy3RyiSuo7Z3/yKafEPAo1bR3yd6PcHxhxFc1ODdAtB/gDkwvw2LZXAKG3FtDJm8c9DeX
p2EoLJ+unumtDh3ds2wCH6aRTBjwHhwyW04b7Ss/eiz9Gh+hTjL2BvFauHiGYEuKlh8O6saNNPR1
ELs6iuShDAMF+QL6y6vXgBEFUygL1AvXUBM8dRUG7o+pqZT5DmwqLKSYCdoL/AqAQqjbG8+uNQ74
eaRleB8iyZ6fvMS20V+oR5yicydABaIwZxRXWt1OyASa1LrYSVWh3E6MX607OwKcAO8wsds7x0iN
H5WNEvsiIE5OupiGA76Natrd5mhkp7bMAwf3zISvMCkwv1q6yQMWlMrFnBZ+ObbibXxCcrmLDtWI
xgYKLHF2J4sqo2WbiAhZ0BxZivsBzfwfQT81X2Q0OB9iL8nzz2Pk5HctBUK78TSJMTZITnPUQeg8
+oNXhVivC3EDRXeZnoG9gaEkKD4AUKxTpkH39LUGh4Pu6RQZU4q3ou7Y5FZdHa5v8teKafV5yYUZ
nyyAH26V5Xr9V84zYkIqBhGNe1rcLZrlwqQY3TWguPBUyxxLojxuJ/h0GzHa11wDCjm+Zpr9X2Yn
W0y6EWq3vorKEJ+v/7I3Lh1GijC1SBvpZ697y0AVVdt1FrJlc2p8d5Oo2kFTaH+OQ/cVYZh5d325
N/JUn1Gbs+Dd6GQjuHL+IoY2EqqvlsZTbENGRne7x1gcDVZBmR0PhTr4GAnb2Bugo7wLuQ7kbijr
wjxMYzeUe6BoSNSWwwAqtsZIxtg0sw13LJfd8ILPTvQyAP92bvzsy63ikyZyVzIgpAnvrHpzfpiO
HkTNnNlDxBAp69VwUHIcH5oOlYT/vhhLEZNQIGXOup6odFwtsbZmZIHM1r/PpxoVOMHcK2bWdmOp
y+jHFUcOvIQ/WoHeKqur0OSn6VjN+1lU4x5TgvqHQWf64BRe3Gx6v8QygSzzwJUZb5Hk6W6NNi5z
WZr3QKiWYTxFUrD8+b/OhR+F+C6gCLV3Sax/AS3xP00h/jwbmTT+3gCkO4ABd2v/xq3zerjPDqS9
gAAtE2wcFG6YE+cLJwgbDVGLEoacYJndq1iIZ9nNef7klpNoDonsmuxoQUgbURomBdpUQ5V9ck1s
W46iGIM/zHyTlyYnjzu4ObNi7nfgmehlNi0GyjLtFIYfGFpjtbEEcZ6zp3k9kR/0ue4xCZ9LN9qq
2gGm7kXK/eUYffCtljpWuwZEHtjPUkwf5ITH5zbwFM5ELb/tj0cvf9hM0aBwEmTQmN91nZ/cCAsX
34XXw5thIA77Go/41YYHEJk4VpzOODu0FaKxddncyb4z630+KtPf9KMR4y1k3CTpLjtu/V3AZ1s2
igJLZ2a1IXTlRlTLjthP1phU91NkSW4SqCsIBdJ1/V5H8AE3UHDoDSsnML5dj08XB53nBnEGUJJB
qktJfb4tcmTlzSRHvJQyjjsucCeYgZl5wJO5uJGeXZw9hjtAMi2HXQjZ7oIn68RAlLAK2UddVR50
psYviWQwvYk9zIUSOXqP2qEawBYW5/skio/XH/VVnWn1qkHColSH7hFNmvXAIU0FhVTcYKtKM2oZ
5I01nfKwaB/ryMRgemKWW+2MIHJPRQpTbOuMFV1TFGey5ESAd+nglkJMd0MUw2ETesbmISlwQk2m
xVAATTfno8HPD3YaqbUeuRlsnkvfrMWuxyxe47w2Wtid9HXzbp64+KCrwkvKmFejJYdNFEAMWXY3
tvbrMG/93A5wD+Tjef00/c6/sTuaja0i19yHgRqbe2GY5u/J9hP5rHC2xbFEKlNhTgUlAx39cLae
+timT4L89NTsZav9Y9lJJ144XfNpIiWMtrIq6CZd/0BvnMEFyYp7MvVIAIH7/HeqJq0iDZtm73YJ
zHyo/vMiSBME0xMdUW88xnDYEhwjZwwpri99ma9w7D0XORpekO94YpWOwtmqCI+9hURMZSAFqtPg
8zD0+i+vhnCUpzSeA4eOOVgd/1m6hdlAYcHbzYGFtIVzm944LZddI34RuEm6xKgQsltXgSGw4zoL
BLvVZqr3oa4GfTcToi0kmrPwRK1W3/fc0jtZ9saHGkT7hzYT3o3w8NbegUjPsaFsJkatMb9WEY1a
5gMiCr4pARwOmPHt/LAvmAkjDNHsmGtHvxof3Y+t4+bzaaiw7zslPajQjYD+V2Pxl/QvxDU0GOwW
FvcWBrl8uf79LrI6m5IKYUsbYYXAv+ioW8pLg7L2sX5ADvO5hhaz5diaH1Q7V58LnE5//uf1kDL0
SSXIjkjsVkcKJrwCYwm7E8tcRH5jp4seMsPIv/vxkGjEuukq3TgdlxcFSFoaRcvHsIE/rHdo7aZJ
POXOntOKwHgXImUgylzKja1hTGSZZjKYRfMhgF0w32jVvLEbuZ0QgKGXDBvRWw/oYShPsMkDZz8k
NHSxjsY5LRWNNB+6LEmjvV3q6iQCONPm6DT3WapE8uAAYb2xId/40BTNvIJlJk3puLylf+VPba4a
N0hdZ99gO73rocX/6Kih0USfEW7ZTim4uRsn8fKKhBpPU4GZCUpclxn8HI6208bufmLsdQ9BCTfS
upDGg/Sw9bxROL3xfPQ43UUKcgFDvHJf//V8eW0xrp9w+UX9icZ0VxsoCBbxk07L38BEmhuQ/vVy
WMGTdizMDDYUKlKr14k9+2SqtMXV17WRmET48R62iO525hi59wlYt1vbeB3kX1dEqA6+wpJvoEB7
9gERPCGUu8LYc394j/Dle7QJ2vq9QOsFojoeKri/38SUvsapf9+By7IeY39GM+g2AkY/X3awqsjH
agOd73Synslkw+ZQTO30zVRA4zZN2Nu/HYHRJRJENc0Z9PzM+5DhcI91RxQuRBlTvKAAghjc4HW2
YNRd53eVlSXvEd+dKOMr28XjrNPxhzaxq48eqAF0OLFK/I25FAbhUR0vfNIq6X702A59LacelVzh
zp5Pxu0pFOiMThRYFqaQRWpS8Gfo2+2fuSx8vBdU4h9GkCfivssmdW9VrY9sxZAm/yQpMAPGp82g
N6KrkYMO9UiTvjYkOUzQxRkmJg1K/e2MBwX/3Q0/YsD+uIv1uK7ulrSHvwpI/B92Cc6L5UyCvU1r
BvK6hoKGpVtf/8kTCZYlI5pjcxrpCV9y3Kv5b2lEzg70kvESMvpN9pgmZo/aHeJ5O6ZVfxcKvvU+
w4CtZDBuZ78oElDPqNho0WYKPfk5IgWt91FroU5qutpUGwbc9O1GZedPhkihfUACXtzLCgtmbtqV
YAw7U8YWWj5GNz+j+5PNW2W1A5WCYxtyE9OqfJT82fsIr1+YptZgxNupqqglkjJd/M+g+SIJA2Th
MNTN8MfrArJCBBO7bzUT2T/9gHc7lPIxAOXWx/U3q5QazdNRtw9QLKNiB4JlRNclw5uVyIkLZ4bT
l7VVago1sPMIGTldOtg7tRTNi51d7n/1lTDjU1Zh9xdZ/ogQpgm2bUPK04ArlWIRnXMQc8UNve6r
LSkHVjJMaJN7RiOxzWrMDDcIvRjuF25mGwjIwHAG4u+EjnkYhzM9Bkv18Z2tTKS9R/w8fcBPw+Rv
EdfVv2cRwVIfYbc7m6pMiycFlhvxMDX/zaLI/R0AHVmcYhxabtDrJwzewiF5pIub/5O5OSfXLEdP
b1WepB4ugo33q9ZoK8BfGPzHtg6zn7w4SMiugQjCjUvwjXjl/28os8yxmGmeH+PZoSWiXQ/FM2Ou
d2kcwiDs6m4XIIP52OV6uDExcPj7VmGD4Qt1IUqzZIfraOViJ2bjEJ0ccI2aM0YF7vDY4BF9gybz
RlBkCIKAJ6yfpT+wSicCOtOzV/TxwWZmikdsnEfvmK/6WG/5Q38csjz7JE3v1sT6jbe5+MrYzAUX
+aJ1wo18hkGjOE0O/YA3sYhn84TIjf1MCdo9W1Hi3vp8Fzg/wjDC3a8+OHSVnDXZxbdbXcXO4qrO
rLT7qfDr/k65jx17iCNm+BC0cXIq7QrZLwnd/Fs/RDBShYlWwLZvowgx/84DU1XSKX7OKzhuJxep
hXaLEk/o7qy4M5pt15vmZzMsLTy8GF78Shnv1oeqmUBZaAaeaOekUIY3uOpS6msM5h6MqBQ4mVSz
fkczCiOJMLLs6hBoVzwmeTMsigw4lG8MyCMG0KuyWgD67IiyjPAKLXwAM5x1gaOhnRX2Z2VY1ApJ
0auvXo4V2aZuDR87dTtomE6Ioe+ZOcS5hUht7LTbTDfNR+VidH6cUCqaDzB+TeQ6dGP+xGMbRb+p
sAjJOJL5oJwiG5MnhPfMkbSv8ok7MXIRMgc6s8m7BIOzpraq58jEKHAnKiZZiwDfnO3ps476yOkM
f8uQNuxmdmm5buc4zH9pUVRPRRMKdbqeK1uXu5vUEYI6IZAylAT9/ND6rTtFphjyw2wnFqbU1YgM
eeAZqH67CCIUbmFtJWLbB5XU5l03K2MbqjwaMa4OUJ305ChmXmDa/6kqW0NybEakrqm4yj7F7iJy
/IcwkNgXeaJOd5PGUiyUsb1F7KbaSs+ZnlGaq/QOaeu/k1Grw/Xnuxg7ISnKJAdzOB/+Fhn6EkT+
lbOpZaqajWF5QE5kAtKnPcSg52SgnZMOVoPLC4oLABVcr/kr8LLGHZhk/RcEtdjfOd1YvqRtiiyB
burg1DQLiD4Jghnho6Gy/r/BAt5a8Z/65X+x60zc/iKiga6lR7d0m5ZIs4qgbt6VqR01zQFUgrmt
W9gEKeD1H6pIvw6J842HFJ+uv6BXFup5FCW1RIIOzRYa4XSAzl8QntjkO41sDsKjhbWx66g+TXkr
6j3+7jQPZWJ6FTYrFRBHx6iwQnSNctI7HBA7d9tpq8VPO/aLTyDgKrQQx96L3nnt4B3HaCJl43hn
IJf9IvicwmYod95ktg1NGA9YQwBo9iWFzNI/2Tqcma1Otdx1SDTNH1Sd2Ok7K7E1jETHB9eepFAC
S/yn4TREOSJNTvwnVrH71QVEmEIfDicMm6yi+TEzI0f4Oe6ZGvpBz7BJDElh7jDarJ5TY+p/lvMQ
s6lhrSI0kpn9JxiyTnGseMUfvIJvdAjNvOzu6If5XylAxuEea2jsYhSYkO9qHGjr+9mYPoUO+GtS
hLL6KzHWZbjFJYkEd6yrXddyvhndRsYRiTthgGSdsYHDYFnVqFwCOdySWQzfmsmcsIu2cyXvTOkp
zLHMAtGZuA2Lz/2Mhs9xBO7abnqTWLi7sQMuNh1cLsT/PBv9XWYvq02XIFTvzXh+Hhxv8I9jbyN9
0le7pnUZZ/iyfOj9pL9xLF9hIRe7jsEC6BrGXtSK57tOlrMd9EOYHezMSpJdHls2VYZwuk3ktUAo
h6n10c4Z8KrRHGG0Wzz3cw04tjpaiTfZ6E631j99gbPD42BLq3yelk8AdItUn6psqN0nOKM5AtWi
JN+xNaLGGysvy/FAGB1IqUVU1e/CIe6f8ETAPRt/YDtEC90z6O7Ghv+nl4XxUobS+217JcqU11/7
5f2OpihyO+QuNHCCdVNrgvHpV47OD+5UV/d6RvAti2lpV8ILj3Qa4xuV8nKOV2+cbhUAErgM0CfW
jUYs0+UwNIvAVpkkJjpHZtU9hUUxH68/17oiJ+CSrdAzZzF6Umu1ateMx7niajgM6Ck9Zb6s0RWV
3TstLX1j576xFBNqe4GNMC+CVHq+iQC40i90p+LQAeU8IrkIFr7zgheaQsYN8skrN3X1+jgiS1eJ
IQRD8VUWGFkx5NUgTQ99Kd3yYFCODxsDmOYpBgcQPo/DFPyJzC66U3j2/p4UF7ZSPcD8IFMehV2B
8uk2E64Wm3z2slPYeG3xHGXBHO+E29svYV4ociUFPG7HxpHJfd+3EtECw4zvOJvu38EKFVQ/U6ER
RI9JfWldZ+HDljMDH82Mut8Kt5OfMaa1MWiaaMw+Rp130xnjcut6nKPXQS0QToaC5++9NWpAuE3P
WxDGVG2HMVThx8g3jAejkBTlRjCMt1jKr02A8w+w4EcAATMeBECyBkGlZWGKbhyrQ4Yjd7jpetc6
dlnnPpTKEPeQqN1TmWKOje6Y+uMYscbQL0hx0LIr9xTi4bBxkf58ktVsKeR3FxnxsCyAS5tCVRur
s+MbqdVlZkVERSgAkCcYCpL487dE3CKZApa3wMLEAW1VYEsd+Ee3x39Zoqx5LCZH3jjll0ciRExi
cY8wl3/XGUTUBHnJFSMPMDYkDsS5636u/AKYWEMP8PpJX1LD8y8C9RJ6EvCwgCC+ljB0YBeiK9TV
h3luwn0HMyusiwMkf3c/6DJ8rpHU20LaEN+vr3vxjEyHeTKUfFyTEmgtAaE9oliDhtNB6uAzPYeM
sYOTOwc92O2H60td7HSWYg7s+h7a5QTe1ak3gglC2WQ2hznR+R+77JwjDabyJ4AAOjZ+PN8oaS9a
uUC9EJ5jCGahbhGSmJ1vGocQHciubg49GqEfk6jsXGxJoA42XTseS9eEepEkPX/OBXLPTBR38dQI
bkS7t36GS/6JhwbgMxLo1bSnLIYGEYNEYracGr8yc1gc1Axvr12oYPTNRufBqTPDhmsYYJApgEjp
oGpuxPfLt88okoQEPGBAjbKGjGmmUWJ2Z3UQhamflAznHS8vuDOLeMQUWGBldeNSvtjSbGdq90Xp
gRuSzX3++s0B/kyUpsjv4d10KiyandBqsmMZT/OTG5YYrCiUrpkfFje6DJebGnEjJr3Af8jBgSSf
rzwo25EzUlqH1FO5CZfOUve1S3JLQpRFNx7zIjTxmItaPGeHDUer93wxzqyhYRp3h6Cz7R8AD8xT
14kaKyULOzy4m3cTJOobi775hKA70cIDdUPmd76oHGxm+BhkHQIKqJ2w4O23TWidiibv/2sU5Pm4
nkIGObQcAe+eL1XlqEPGVtgdbJHguamGH2jzDV+dzo//42zLZ9iDys8iae2TzK01VCCnYPA+WiSV
ieHf63Hq30OR/5lkSbA4mlJ4XA9IlxsUwNJyCxJxmad5q4AEk9iA7dkz0zHG4pcf5cnWn6PA2wQu
w+mNNZW2hMMmUZXXbvDx+uKX5xHKLxQ5QRK0CNut8q0k68IeFCIpq1kEx4RjT1iywkdflNEj5Mn/
w3KcehPS7YIGW6Ni6FfgtWWWxWHuZufJmTu9mVoGa27s599HZAj21x/v8lTQteMzAox7TWFXu2bJ
8Iak8Xi8DvaNp7zpXlQq2rVKNRuzM42HarJv4aveWhRt2AXdAkoBwtH5Vi1JPyagiNybClNzXYXB
EambCav5Oj50Tl08es0Q33jSy6No40aEZIYPtB0w7uooNr4Og8bpCrBCVv7OaALkQ9hWu5Bxyo0Y
/tbzIW9CqefRQANld/58sfStkWq5OIyTOTxWOVVYVJTorCZl8BNNJfxyyR9vnJILxABYPjAKVLOM
gBnTr5FcYIP82Zjd4uDFY/0+XvS0j3PJPARolHWHTiCeCmiZMspAd+wpLTK1acrQ/RlgdbSd0TH/
cX1rXR5bcG20WBZlOegEiyHkv7tQwLviSqEKeghLUb9UGnKqsqkEALojWRV0GPB2trELaxn850/N
i0cC04S+wMYOV5s6oUQJNHYgB9Hk+Zeho4/iWrW6S9PglmvQBcfKDyHxwMugQqKBzL46f0q3x56P
stLHa8oPT5RB/jNTpPllEfE+FYNry01Wq+AwZjZ8ETeC8ZSbxZeiErdgNReRil/CHsBNnbaWwGnu
/JcgFuQ3pTv44MaBB9XW9InBe/pedzEeVqXj3ri8Lz5vCJlt4SiCjCFLXMNBiqyyx9j2JqzhpvYD
wJHHOgRvYHRt84BqQfTi1Er+VL5lnK7vq8vnBGmMtrRFGca81l0dZF42XknZLA6tql2m/dQ/DjLP
7/w8/pFX1i3A7FvLmYAqSFQCGjfrAXiKCqxVZ4156NGa29Swko9YdDCgGmmtDqoxfl1/vDd2FGUm
7xY8PkMeb11DpWEltGfM5kHQhnlxwjF7p2IvPdYJWfBGF0O7iUKP8jjLy2+ZWwnS1NTfz06hv17/
Ka/KNmfVDlMPB2QDsJKl9FgH6rrkZzJCxTc9KYV+F2ey6zbDxC3B8GOI41MNfrV/EU1mfoM2AlYu
HN1k3FF99Q6yzVVwwLNJN48MCnty5sKev1g+oWDfRrY5b4xWjO4WP5kWQLaGkbPpqtbrtxVKviUq
0REmVFUMl+tGrLzcu0xzAEZADlwawWtxTTRj+sLtRvNQgzzXgKt8/zOelPVL6vhLmlFk+xRZrl3h
TbeAK0s8+PcrxXIEljqZNrM74DNrSmIPlkDhYDVv89G2tnEdePdZM9Q3YBTrG2hZZZGc4+uBlrr4
cBNKBo5MxLytTGv+lfnpP9XkFc99GhpPTIYY4ybyllbQxQX0v0WZOUCTgse71rofAwdywuDM25hs
vmVoONigRYN2Nzmx9cmUyK0VDeTILdi19GPdh8FmDnX1jG2vPMp0aG8EijdfAikU+Td3MLJS5wHR
mTzUq8JUgKCoiLv+qzUu70uDoAiQoSgHLKuBt9zYXK9dxdUnpleOHDw5KxWtt0pv3DKSTGT7eWtg
L7mJ7DI8GjIPP1VOHf/OWsAcWYMYQjeI6QgLuKIN38Z3hUWViUiRfgaU1h7CCFyx41flCbVFwGNl
X3ybYsw24iJIbtyXF0K4fDlAfTAjCNNc12sHsazuJtTggRVKp/cfPZsxeYycHzJrRgz9xJM+zIwi
FMg4JONBOrm3w9nV3/tWZnwC5EmC02e32o8XTIXlVy3QR5B+hCAC4vn3Mw3U4arYWtCM/fiPVXQD
fi16CL+Mcx3c12lkiB2CrWa8SwxFR9FBCcbYlI1QdxPdUOaflOtYMAlDvDNQJPzSeKn9QocwHTaV
CxDkcD1crjPM5fdytKn1KKLJ4FfffYBvW/VDrkH6pd0LwuDpvcJJZac871Yye9GseF0LrhYqAQtP
4fWL/mvENxYeWVsBaCTNU/8LN7/x3jCAZcXFoH62sXA2gLYytneT7rXhd4dZec32vz8v5eYCYFpS
jjWlxos7AlePZm9tz7+TKgHeEpnhJ7PvnJteb0vysjpTS4JF72u5iqALnO8FSekMEZqwac+K+Vqn
k61BX+EEPgHjLtyM8Feoc/+O02YdSyDBm3yadLtp7Gh8f/2x1wkBr36RRFuYciDwLhKCIUScso7b
eVsyidnKrJ93ceZU90J0GgHM2b5RTbwyz9bPjp45WYEJTQK8wvmzG+iNRaw3Y6ERtXfWCOL72a2n
joEb7FC1CboI6GFhdOT6qlKZt40B1//4f5ydV4/jRhOufxEB5nBLUtKMJmyYzTeE1+tlzpm//jw9
5wBnRBEi5oNh2MDCbnWzu7q66g29AbfQ1YU94CHVkgZNkkCafw+JhHRK0UeokVraIp0mIg0mY43e
/MIGW/8UZlPOfgmr7t4wO2PcicpbyweYkH1LJZOwvHrNh3PrGIgGUdNr84zGcyp9CMNcIuC0guka
6M+3P9fGLUBJGiQLBEeSqXW6iKp/EiZlOXtmUE+ekkXpQZosjDTqOkfUXPrZh0myM8erSEABhszU
BF1AIo6U1OUXq5cQsBiKPlgL6vbDsOTQAu00RHxG3TNmvZqeGEpUhQ3aNDz9RKrzJhDU4TIugWQz
lNpKj1h7jKe4KGbYbIaJHltpHpay7XbWdHN+vKsAg3PRQR66HDTAPlrXUjzT6CTX/wAhify2kdHT
FZLotz/fVb7E/NDUExBUUPh8xsuhmoTtPyGk5VulWf5IIJx4ZgxSbu/S3hxHZ6OIMo+Q+rwcp8IA
CLVdCJ15ECxnqiEUXhwW1k+XOPiiBWnhIY5S/TKHfPgQKTNwNlzUvMLMkU0JOsv4l4xYP6YItuys
wNWBwYodqhQ4a0oJ3NKrNKZR61ENcLShfKg5L7z/pgNknBn+5+ycBkSRdurxGx8XdLFtYhmk02hc
M48GPJrMGCtRvy4t6wgUAiAINj1euDh7H3dramza1+lxRNdRPY2TGdQC5wRHbqDyCUDONowqryvb
7FTNirSzlFtT46kuJEHgtwO9v/zIkMnSzIBZ4fc0Jl+iHHO7wqrqh96y9yq/IoxdBG2+GtorzAkG
AE3h1WvcpmMv6wuYQERv5tgfkzpHpnzSfnNYtMcWn5ZnBK8G6VhLRnKQ067zbx8ccfDXP4BpEvJo
HoKuWQWGspMDKygwRjetenoCfyV9KJq8vhMens/LPMXnEQW4iIbglB9vD32duTF5KjCKqEhxnNZ6
Qjxry04xYbKOSVeWB1Pvk+EEowTvbJLu4K6WeXadKUrQ2o2Qf7JOgZ6PuC6DydX/pktRHy0Fmf6n
esn0r/VMbdZtF2T6Q9QZkTyFFLQTsTfC6MUvXn2uMC+ksOGZ72M7075Y5jzcw35L4MLqIHYQpX4Z
dLLy2+u0NSidJg4arwU2pTgeb2K3aSVTwgO49AcniP/OTYMkl5KiwpO34wdwd/0xBMJwuD3o9TON
j8O2pLFMUIXIs4onSDxQFZTy0o9qxYl+xg7araQGYVCclkWBXBkkgC79qhn0+yxq01/tYnTxAeb7
NH1cmgA1LBu62svtn7W1XVkD0hue+ZzM1QcoswTEaUROM4y5dcTUbzrYA3KEaqqpn1JM0YGu13p+
tKtsz4p3KwoBjyA9wOWP23oV+pUklqmdZBWOYVqHvqGM4Ayrb3yzqX/jB1v/8+6pChN1PrqNyMoV
WqTG4CuLgEX7bVqrfmvrCZrCZeBhzSkf8in6U8pa8gO1xj0fgY2J0sdA8Ieyg5AcWYU/5HbixKAY
6+ch/nuK3uX3fZb2vipJ+ilUdrP2jTvV5PoWOQIUIf663N+jpddBGYQs7Gim6rG3jSK6R3plV0ZF
fKFVrEM6goxL9EyBHawGqlCKCeyRXmygCXzZMifmaeiD9nFs2hEJm0k61VKVekFEG9Udi757Mqce
FYAizE2XykTkjoqafLr9nTeON2gI8STkH+zp1ZslmR3k9XoF2UNoAM+92qWeBHDirmiC9jPoOu2x
Scqvt8fcWnJSAEhlornCHbda8iXN1EKOeRqM+NVkYWY+WVJU7/TKrzYSgCDcKOgyUp9kkNUocUJN
TqLZwkoXsQc+EjfYoISwOvXyuQc3tHOXbY1HVBBy/ZgpUNi6nJVVqa0qD5btlfini9Kjc6JBaT7J
dlF7dTzuIoTFp7nYUExQ8PfYU4BSQR5dDrjQM7DUSWVAVYJrI2WR9S+Ijyk8tHi/xn6FWMMH0EjY
lBpLheqyGqLgFcGTUJHmjlvow4BATkmpNtpBwkzWMzNizNGI+6g4To4dz26tIUHtzpUcgeYb5eGE
j2nruFJoVXvqF1c7kenwFkGsA46Coq9r9Rrq+UVR5bZnGxKkNBXYKjI6UBEPxVypJwURyqNmvFv1
DvkojfyD+gANIMLVKt7IdLpmZC9tjxscRaN6MvEd6wpt8YGHOf7Uzg4Vr2rPu/zqDIhhkb0zSAYA
2a/DTj7LCH8bDKsLo7E7O7Ewn8B/PtxTxN4aCMUOCn04gHGprm7SSuIlXUu5A0kZcLjemePnsjTy
b7eP9Nbmp8MiDJ2Jbyzo5V4czVKTs3kGfa9a3WdlxDat7LMSNYhYvu9q5Kluj3eVJNM1Exx8Nj69
JLqYl+M1UT/AD8thXRUpdb++aMvHDslixS3Vsvl9e7CNnUkQYe1ed6ezltoY4ejEScrlZ4AjfFK0
+e+ijYmrV2l/7xRZ/pixeXdyvY0FFQrm+HgCsuFVtYpeMxpmvDQMxyvtAUrbVJugEyeCM86av5dB
3cXjb0QT7nnRl6XtIHiblys6GWm1lBRfvQWNJyDieY5zBS/lus95+qRI14eZFB26hsL81Fg1JN7F
OZljM9yhVrin+LE5fbIs8XOI3mtMChJDQdmrUSBAFP0pH8isRlFgzSPrB4l1fLz9ha8SO7aTyK1s
6BYqhE6x3d4kuRamHdkSEUqlIjDUM0mv9Zw64/CYwOr9veiLfFe3mo3PiNJrO2Nv7S4okDpmsCIN
WSeVOlGmGyyIK0mArbGBbvJjHcOTK/KmfenzZPyM+e+ku7dn/NoWW90eRDyIBeRZoNrkVdxrqeTj
a5YFXtGExvyAakza/wRIjzB2X0pTW3qwW2dkBWwn+2Tj6jd446B0/0pLi1Fuq0vWBO0PEuXJtoR1
ojoF9ucgUMfGi3mK4NUS0XZ2nS7sag8bFSf3WVtYeHUwRervJZejL8mAFQVlPhORaH0wkcTVEe45
VGaJWi+Ct07xkEpTk0HQDCPpPmykRntAlmy4K2K5HN2mzfOvZmCg2j1rdpDtNKiuXyGiNy8aJEAy
8HN9Bcu/2RazHMRtmUzoSjWzibwGgop/zaDMzzXIWr9Vl/wXOjSobvVOda8sSesmlTO+ZBItEjcL
52rP5WPjWNDLh1FNjoEAyRXyprdRAGkn1YuDov++1KMpLsdkeEgQHxYyyGG4U2i5KhFQavp/mGJS
RLjHlyejLqq6HJ2EjGFqda9f6KoC51ZOcw7w0R2kjpJvUtWwKMlEGoptMczX21t1Y9I8BchOyZpx
al6bm4MmkCjkNao3zqMF+aYrWlxrM9k5ICXdP0togOTvrR1iK8l0UXsTXUIgC5ezLvFNob1baV6Z
lMvjqNe5i29FBquzX+7fOztg69R9GQSntisXAzVSe14cNByzZOS9Ixfz0eqT34mdxAdVSd6rUUVA
hSBPrMOjUydRXYV5UxplLeZvDxAnQgzTEJ0qOyu/zQrV59szu76jeU6RoP5fqCrOgpeLOA9qE5aV
qWI6YzmpO5Vx/7vvC9M60i6C0nN7tOuNymjooNCI47qgs7wazZpjZcwjjfQxtR/sFMNhF57SHLsp
sqynJY6c1u9SCRqvklblbzUbpb1b6zrXErBypM7pvuDXuX7YOI1u9aE+gr6tGvlhyRbthV3T78z0
+jyAeEaKDhQw/Arj1RvtTVQaDexHqwyqXjKVyEeZc6D5qQbFuKAG9HVxiLq3l/YK7SE2jdA80ETD
EIqK+EVvRpSbGlmrOIfcUzl2eVQmtT90fWufDRTaP4IjgEGVmWnu1flQfw9oOyCFUAQ/w6xWP97+
LVubCsIgqip0znjUrfZvO3dDPY1wsDozwkmxzKO7uDPlk/BK2FnnjaEUNJ54qZsQsEg3L2c9zZom
WVBEvCBRsg96Yr/wRA4e23D6cntO161teAiEdKot6CHQKV0FWUzZcEVKGt2zpqb4TOGr+hKQAFVY
DNpV4xpFGU93aR22kzvFjYWTeAuhyFUX205p39Sl6RomPFhPqaHPv/8YCzdUkkOK0ioNvstlsFVJ
brMBSHlmU5vx+qoP7hCFyEckHdTS31kKkddepiVik/FKAA6Bi89VPcJArKRre83LMRDREGiolH7B
j0lZos92OusQF5Kw+TllDnV4lH7G/3KbpuCi8995sj6W4d7mF595/Yv4/IjsgTungrOav7h65LxJ
ZOzuouyAsoH2p8cT44iTkfRvB0+5heWQ4+IAGCHGmqKQj/PStTsLsxHeQNUTsXn3gDhYKyJGxSLE
IUN0gKpgOrTOrPozig1/Jp6R90tRJbUbOlIckXYM2U9apHtX4pWoEUFAZEKg6QBuwvdebdIY7U0p
sHLZC4psPMt6lzxkidx8NfAiPlOdxAMrn0ovqhdSwEwK1V+DLJd32RQPp6JpsxcQN+WvsZSzs1Ea
yX+3N85G6EW7nm1KzYNn4RpYaOtIlOZlKntmhfmThlI4KiGNGe0osF5jGoQuJ2gR3rrQI6EEXJ6G
2Q7Keg5xBKtq1URrbwSx0HRwLNxwqmrYpPr0peLlpgoFCPlDskC4Q6Q13ElNN+4AukPwrYRaqKjT
Xv6M0dQHy4obmWQsj76oaVx/19U4/gZ12XyYwJHunAKR8KwOAdQLoRHFrcM1u7pdFfRtnMrGMsRA
YeBDYVvhoR+z/Kw6Y3XfaQ34KZqO97e/6eaWg1DG6QNDibaP+FVv7p2R2VQLLybP5Mb7RzSlztWY
zV8aPc7vpjgpMoi7QfDXNOfmRy5UrIDYC9MV3ufysx5OJjKKoZx7S2p3n8a8xBjp9k/cXBeKb9Qi
TAEYENvyzS8sF3o/XB2KtxRNdK+26HFqVRCdYa2h0Qfnuv5k6Uuzs9m3vj47kF4U8G0i5ao4EKdO
P6ZFrniDWoZYwtZz/ImEB6+PKTfj2lOHAamY2zPdOmDAAQV7w+Tx8dpOezNTqbXkSq9nxZNnfXnB
J+4b3pfjz9uDbFy55MH/f5BVjEkxf6gmOlHe3MBq8uGYLQjwOWGRI2LZTf/LMoJexaeN3ifFx8uP
FywNN3+BsxQKsVp+4CXYjwcOwezpY03Dq4329PHF718fIyFFZhnkQCSIYv5vF3HRFamoYlLiWM3v
qx5DxCltjWOPkc49zkR/qHtU5wLw9d37FxYKBYwiqhygFFYDO12ypFaLdgFwXUiZmm6gL9oMz3Da
2p2NsjlHDgOXlHCCXGtzJsAWJJPw77VOODU/lVwJxscpwROaVm+hIVeF2tMx1HCT8lRlCt9rCC3u
KQ4FAYNTCe5jtYeSMs7GyObFqiJKdQxnJBEaeSk+1giiHG6v6lbixgwBPgAv4UZYK9pVNLJK/JVU
bzHNaXrAmXacPiCsNoYewggsMjbjYIoLOW2kpyEe9e4hz2ZV+ph1SHu4XaU01tHqov5bJBPUdoLT
VphAtZf+Kd1tnu6rMBGY2CSHqHR6agi7q1Ji/DyWqH3EVegP7LNl59G8FQsF0wpRHtx6EbC+3Nxd
DwDEmKhhoUsN7TDXvg3Yr90FfZad7LG2/ECPup19vfU0oUhI84OPwEPTWc2xsIxYGxTCUrE0ffHd
TqforDdOPR3wdspoCOdlTedykXq3jwtJO49tOhauFIEXdHkqR+XentgIlLxEQTvypOf5uyZjAQNQ
Snae7EXSVEonOTSU7gjOuE5/8NJYylMY8bbxu0pbxlMUxvDRSO0TlmfI9B+JkqsDj3OAyq48YcQD
8lwJ9zbu1m8UO1Z4qMDDWdNIO1XKeS63MnW8WqFmE6jHLLPn4+3jIYLKKtrxf0eSFNEBzNlfkftv
oh39zn7AhR0HTp4V91O5GN/yvv8kJ7V0eu9IBFV2gOjL49O0voYdJ2iaLqxMePxjfopDG0UOKuX/
JPVQvNwe6nqXMxTtKT6jGHF9D0ZFHGqt1ppebsmIG8eSfGQz4ZYgwQCYJWU8TsY87azk5qDg9ES3
DzjbWuSgXnQLziL2cFxJHQUMk0o8NQD76CA0/Rjn+nTv1LK6E8mv44doe6iEAmps4JvFr3rz/TIs
ZDS1tjCli6GDcv+ijTLJxgnhnfxklVjZ3V7ajeQaXigteAHXU0Rr53JAlKTGPqXA4zXzvHyN8oru
N9Cr7AX6b3sAyhs8KYjvHZJG1Z6CyZq/tOW8d1VeWXsIJB8FcWGbI6qA64dOhOnjiFycSXZVKVaK
7pVQkQqTaUB8BaJ17Spqp53D3pp+dWWkfsgWobRlBBB8XDUx679yadq/jCKpOnTCx/o7SgZoXkbG
NJduO0jTn7q2a+foZLp9jnWj0c5wPaSvt1dTLNbl6WMalExZTiCsV/1oJZr1TkMHy7OUepRPZq7E
NsZ9aklRPsIUD8j1NB17Qlh6SHstLr2SGoW+k8NfRxoKBzQfKW2gpIymyuUnbVSzlQMN8p6aNDAa
jST+1CK/sbNTryONeBlDMRdQNgoVq1EWvCErabF1T55GpfxcD1Um+bpwXa4WHtQ7l87maFTBeHYJ
0RZjtU2xHe3T0HR0T6v6SjvnpqIXT4uKLJFnmS2Sgbc/5NZwFKHQHkBR1b7i/C/yJNhWmHssXWz/
Mu2kOPRBFP8oVfyqbw+18bUATQj7ZJjTxNFVyavD7k14Tli8opvoXwVZvW9VGO/kCRthhUFYOXTb
ebxoq7ACFNgG48ggi1xJGg4JZXqkqBfBtJmaxbzPEXfYMfHYiiwXY66SQkcFDmIPhYVpBmSmScYq
Ce2g6djBff9MZTN8WWbFTrCFHKdTMkXyw9BO4/fbq7vxIS9+xGrfGEGz6MPMiZzRjTxYAu89xlHz
yQbA8f4tSkcTogyIfLbMGhsCkq/NqSnaHkQSOicDi36WlpoAJU3LXnFgIwkDyUNdSKQ84oG4Wt2K
tmHlZJXtKdKQaacqyrSPutEu2slR8jr1nVhF5dXs0mW8s5qx+RbOqbPgCBOO9+Bdg3ynabW10NSG
2cVMlM7RaofhHqg39KjZxmlr/oGMmf/DA34a3ERTx72H8dZgnBVe4YBpqZGsBhto4RdwHBgsQzqm
CWv7C/lDc6fac79DZ90aCi88huFhyuW0Wmc9jONkUBLLU2ZLUnykBuzRraMmnP2oUJ0ft7fray1r
dYPwMblCkPOAwrpexryk3mE7HFQ7VHWcS8ex77y6i/vYVbNMfYmXeKYKbRLUXRguxWloNCowBQDJ
rBuiT06kq6fbv2lrBfBmJJuETADtSsSWNynJgoJhGCHIC7FG77/mYTN4FT11WNOGsjPUVixEWYql
Zkvrzpq9ZCPpH2eUQr04GZtfCVX2c4XMWbQT3cX2WC0yxX/RZeUdCdZ1tX0Ca8ZhsgAgExkGltk4
Hst/kN5FiaiTNM1tpFz+lWDXvRPpN7IDpAVBL/BQE6W11btJL7U5JxmwvbHS7QIlh6g+RmSX+hHf
uiV059nMl4MqV+GXrpkyPLjHzlJ2fsRWqkXMcCDQQZUWPOnLz+nYdl4FWu14ge109nkeJGXxGwso
rwt6TfocSXkee5NphbguA1AJ3dJWYlrvozI8y+Oy/DdnWfkTCCwL2JsKVs56b1mhi3mu1nq23KLG
as1JdS/V0Qh6RatwzrW7sUvefzQN0lahiyNMK9ddkqILG1XpwXNVzoxlkzNiEZHJy5+WdPfbe88A
jiOMBHKDTidZ1eWitaM2lUPQRT6dgu7RipGGQc8wO+AOV+xszuurmqFsghpcdhRV1i8ApbPSag6b
yDeGvj6lplBVtrXilM4YDQPY2MPCXB9vaLki5aZoCvZ7jcOReFk5AGMlrwrgsXdF1vmVURmPdp/s
AZ6uhxLWmMJwlhcjkgji+L+JJPUSF1nbwd6QNLWgbJxy+VOpetaqznn33mAoCgJw5cVrag1Wc6bB
xrRsokdagm5pqr53kwXrh9bWyuN79wZDiYFYQ3Aba9x8MGg1GiJ455qBGRwzih8eOnbyQa0QHbs9
1PXeQGzu9QkMHYmeiHa5gEkP3zGJUslT1Qyxu8Qx5kMsBTPoJetDLut/bw93HScZTmwKeqU2JEv1
criQQtsMUDrgiV8GSDkg4ofdXDb/nsr8wxy2+U6j+UqglhevjOEZeSq1fThGq9gko3yMjhkQwyUl
hrm0dNAsTZD+zR/SQu5EVzKC/At/rXF6t+sM+aeNGGvs5nKi/pdYZfLktI1Rw4HCteeZZsaontBD
w7LHXcoaX5zbC7SR43If8+IDESDaleuuQEAG29OKkbwpKM0XE6ORl5TGsVv3mBXy8wY/dKzyzky0
s4p28lMYI1x6+zdc3yqCNIAWEVcm7+c1li2ajVGnrIVI8WhiWlkKzHpUq8ekyUvqb5V6b1VBckCV
O0GXCE7V7eE3GkYiJeEWFabkPJZWl6kVOcUIABUB/5R7wnUg6XgJkvl/VE3CDgLt1tbNYVr+jGal
+RzpS3ykljz8wW+gAfeu9ScjUpxjmQ1DcEgcTPZu/8CtTQzal9o/4VtQKy438WstMJEt4lvt2Ac9
DVIeJEqEjVHUnxCamH2lzZudQcX/9DLDoGunoCDOZ+HArnuFWdw2WIkjlczzzvgeVGXJldgMvlpZ
nT9Tkrzv43j2EmmIdiD4WzFWqFcgX0uL7MqptYYTDFI0Q0ZWUdA2SFTLd/LAPmtGsVe12VhZ0Rsn
N0Z/S+y+y5WVIjUuZp2VhetMemiN6QJUTNJ0T1GmwMcnN/Xp/+215bcOHcOSHkLLtPjnasdh5Bzz
NzdWqFqz/TOuys6nVdr7cj/LySFTs/AvijpOcBx11KqgiBuOG03FnpzTxlLzOxAf49BRKVhTUBcE
bqCNQjyd8UsMPcMewO2j89ifUmXYw1pthH6QAChy0eChHbi+0MrWUoK+z0PfyXoL3Qe1jD6HoVzO
7pJNwVlvDWPnLbI1PRHXONgCJrtu6gylKtdlQ/SvnRFAjpSVP3IZZDCaFd3322d0cyhhfMLdJnKs
1RmlkNyHDvAbT9J5OWe6ld8lbYxXx4Rk6P8wFA1IIYUlgM6rOy1oxwoBLC3wwilxUEjVUdfI87CI
XCkx9+7rrXnRBsLWHiEkVlH8+ZuEB6Z7l2MfG3i6Hg69Xzij3JwQX8ZGMbfzbtiJxVvDcXuivUQP
QGWvXA6XajVfbJQCT8Xr7Skyx9QrM5TISc21cGcdt+5qTBr5Vrz1gcWu751YRZ6nb2OSA32omofA
iNsXPU6T71qlFH+XIK1btHtq/TmWY0s+8qJJPk56YeBRNi7Tvz1mBwHxMJyQVSeRwU7G1NIPPXL0
f25/cUVMexWMaQshfI8QF3eAvqqwQTGZIxRJxNHJK8QNMhuCthRU3SGpLf0z2WOvuOESVR+qWo5m
f0ab8SD1aBrHQds/GzF6l2BKgIpKfa2NOx9t4/4WL37xIAMbSsJ/+dHCFu2zYjZIH0NLAmWUWo+w
Lxy3kUftQO1V97Vywv+5HlrDzVooK7eXZyOwQMVFjo1zzvqsSQhhnI+OnoAmxEO0Pza9NIC752oM
pukZ0spelWxzOKHVAQMQxuH6edMYM0Vjh6CJhfFZNbLCwzScNKnNxpMyyYfbk9sok1GMEwNh5QEG
d30R54ustqOMRWLSdfGxoXh3gHER3TsT5gW1llYFNghG/2UZsup7aDnFfdQO5n0zLNbOi2RjF4Lo
RCCY2jxwwytUd6sOPWLUkqcN6nIWhrio1ert3e0Jb+wmaguEa5JnjudaroD8R3LCQI38Hn/Hu3SJ
wo9SMjpnHvWVl4NXPHYcHXfu0BGLlf69pg0k8EhykvWIW4re/GozF5rU29oM5EerVOWY49eB5bSC
zlwT6b5RG7Jroz6yc4I2wh4cMprtryA5pn15gjplEto+vJhrJbAOQFNTHyM96xCM+1HvGpnIzQF/
X5D3OS3rClVD6HY4iZGvLM0Se4BOzG96PU7nRpejg+qk06M+xYuLZDHViDGFVNGF8Z70w8aMKTSg
Xw82H4j+uvgbt06Njp8Z+vEyKqeuJKmkXpP97knW9uK8eFOuoqcuBDbAzgA0kNfK1jEWURZwggiZ
iay8r2hif2lMqTsVcZrdDXlb/8jSzhH3aYF1ObTee72p4KlkRvBPX0OUnjrILjuPno0oApNGgCzE
T6KGd/nJGxAWupaA3pCc+K/WAmvRwsg+mPmQnEqnnXZi5NZ688bhbUolGE7Kqvyz1Dr4y0rFs2Uq
6DuP2JIQn0XSF9GX/R/mRqUVyBflZjpDq8Eo5bYoyfcMVrYyr9fJeXSyxL4vC0PBf0brlp0Bty5I
6jHA2w0abMSmVfpljWoWL4h7+Eslq6eh06yTBbHWD4zghC/RB6C4MN8dpXFbRZ9PFa6kH9pmUPwW
cbZzoqFgOYRVcLgdyrYWnXcMdCmaqWShq2s7wWF1tlMt9ku5RCczlz73Opzxtg/Cnc8r5rfe4ugW
k5/hOANyXhyBN2kahUx5sQwCCGXwD2bU5b87HIBdzSq7R6dQzE+GBf/fsaRsp+CxMUXaJRTdIBjx
xdfnOJBMPQiCIvSlAmG8aVpISNsYHr42/A+5IRAX0DGUcgQ3e7Wa4J2cvqvq0C+HYjkZOLc/mBGU
qbQt9uQENm46qmEax/K137huGMwBqvy5mJUdKsGTFoXaU1ku0end2wPdbiGaSPkFSO5qQrC1oqw2
5tAv4iHEq6rpnfqQjHjTt7G815jYiDccST4/K0hjYp3sakMHPCgma6FYbjw6+cBtNhdT7Ma1MzR+
IOndz9vT2xqRfAG8PaeayLOaXlpMuVpohPi5LoOT3SHvbi/24kamFj6AWNojnGyNx0MPpQ1hQYOv
8eUZaEJ5GWrLCP22rhHftYzB0xBN9aIlsr+mrR3/D59PPBwQQoCJBd3icrwFUZ+gLfXQN0dS3DSg
BGPOGNpjBbZHJ9g6ZWwUoTdhIde63ilFjcHhoAsbr7pa/DgoG8/KY+NTwM30/lSETfJquEvMgk18
OStr6WB7FVqGorG6uGHQS3dyiBFEhKfP+ws91JcYTNjLgPJYDVXHsWMViLv681i3HzQ1N89Y3o6P
ySLt8dk3FpBWhMk7FiYCF9PqfshrOwfWH6e+GlVIFqQdUkx63RS1mw7DtLOE4nevgrFgfQjvXAoe
V/hObejtxaIZ56eGXH8DT1M/tOGu5MlWEQmhMviGEMzJb9b7HTxVL/r0qd9CLj2RQX6JjEC+Gxcb
ZywI7a7VKEKpc+6hXifVXdRY73U1JFmGfCgodOIAKGszxZpvWjnJyLKaVoVFkP2nD+L8C0Kg3X05
JcHOhtm65mmpUixmOJ58a+z1RP8j05SaVpmC9AeaGUX9kIFNOPdmMPpT4ORPHZXFO6krrEOvx/UH
YIzFSwsG8DEsdD32yrzW/tGNMf73drDb+OZU83B+AqtBQW99Dyo00hstLxN/iQcZWKQExSVK9+g0
G9c8+4nWOih+JC/W/cJgJpXqMTHhk882/D1Jxi9T5WmCre6SmqdptMwHqR9RBY/jytzJsjYOEUU0
ogIPJOrC6yQDVsoMSCPN/Cybk/8KSwofw7E2z7Fd7FTTtuZJvx7gF+UEujarq0PtraHgY4MBKRrz
zOskvScrkA9U77XDiIL/I+LMyYl0QL+7/R03LhFuYvo3CqUW0RS7DH99G8mVkTBHmqjx384w2sM4
awNOxEbd3vX5uAdC25oqtWdKO8wAQr/48zeZWxctJtwnQNZpLw9Hms6D2yax7kIbi45pUtufgmGp
XFUPy0//w1QhzCnkpyCq1pB7njwxKj0sso5QhYuY9fi1tedfszxNJ7twrPvbw23tHooHtKB5YQsq
w2qiM6gjPZmQKBiM4sfUGKGnTCjcylGn/r091NZHFJ7eJB0i11nLilYF+oHFIme+OhYmPLdC+afo
svzjoNC51czM2QGKXR9+KmwUaSB3UdDnJrucWtwsTTukEmaI8ZJ6eO2Uz+2w7Ml9Xi/g5SirfAOv
u7QoMxQRGjVTvg5FQYVNKbqP00jL4L0LSIgBaMfNwofi0Xw5IUVq5jbKFoFcjawXpFt/4QFs3jkA
5x+yYtiDDIv34OWFKaACtGB4w4FTXhcQ9dFQ6lQOC98W1hklT9XWTSHKPcvT0qA+g7uxa4y84KwJ
g0jutTRudmLb9ZbhJzhUCAARgO18vWzfHMMqwARIRp7IB2Rnt6in6tUXY2r7c4CQwClDJefdio2Y
5gjhDtF7gXGyvr6HQo8C3HILX6avdkirWDktduTQitL35Bi2dg6D4apMwx38h5j8m8m1etVQ5akL
HwGcjq4zzYon2H9N7yJy7+yQHbcOA4oL4lmD6DZPqMvBgKF1duiMKCTqsG/pBxUuRqzxXiogroD1
nhFeVsBNoY1cSc2laCuiH4QSWFy3OhUqc3AzczBpVC+qn2iTc5xnNTtUajef7CgAZRCowX+3j8l1
7OYWoI8HcIJy5bUKlJVGdmmruT+Ug+NqI2+qAhzKPdb1iRfo03zPpp99ec6HnVLs1nYV6tgkWLw+
wA9dLjLu8osVVMSCLrXnZyOZ/2aGOuSAI9FIxhRlPNyeqXg7rVcbLQbaTWSbPI1XF3KSAZMOZcaT
reXPqCx675bFWDxOUWd5KDNXbh910Q5ddWt5Bfbl1f4ODvVq0BKBlDrr4sJ3dDpCbUA6hSoDoi+5
kQLkUNJTGjvxN0Xqw/dXgS10C4TwMMpUoih7ub5FXHW0h1CKlao+8jSpaJ/nCLegDrUqPyuM0jPN
ZN55MG+U+rmM6bnTE2FLURW9HFUq7MocHFQzKdGi2lQ4UqZ7cWZqvwgRYXcIO7zR7yWkRDu3sYIp
BzUyNECiB6G+2o7q+5FV/CBAEeCQyE/oPlz+oIIksE9kdP4Wo1HcOrWWMxL76GepXfD39g7bnLyD
TzkCZ1TxrlDkRhW2ho7nCc6t5uhXSZ5WboR2QuVadcOFasTDYzlGy3dA72RhvByHT7MR9qdaTxxv
58dsRBfR4eHmc+hB4Ep6OfG8maC8aULcuq2sE2T1zAud6vsgfsmkBPGdjc00mbed3xsoofhBF7bH
9/8GXI/4Ga/+q0jcXf4G4lguBSkv8ZC0TH6qI2N80u3ZMThrVv9fFwfyR4MEsXmUzDj6VunEhBPZ
axnt3I0b1zPtX+G5wYJAk1gtxpRIM87rYeovSlud+1G171IlH89FCWRM0gLtXHZD5iEH0X+doDDv
hAERyy5jj7ACEArRCO7RLlgNP8e6UlcDUlfLnLeeinmfN2lS5A691Pi31/w6zL3yTeiL4OqEKp34
87cXZdZXU4w3rQeyz4Hgq1TfhiqdffTV83sJZ5Xv+mTK2ft3GwUXZDLgR/Oc5l8vh+3KRpkwVnDw
NOnUuxbaj5/qbfEEr2v0sUEl5Cym+gL14m4e7fJBmdp85zdcfWMW1hRNL240QBqvwl9vZi5lbZt1
Gi73sxID/EpjkKJoBZQZVKpBslzFXozPUTnHHT7ZzVQcKJBm9+9cfX4DTWQaizwPeGiuPvQogXlQ
pxL9xsAIz+nclSdLr5NDlEjWp7HPsHOed21Pr27S10HpmiKMICQIV8+SVmm7cKgqRA6lskIQJerv
gkrvD+2cf5fCYDjdnuM1+VeMJ0R4YByCdFin1hC3Bw0N5hHlzdz5VmZmdW6cqD1XyzL7GkpRd51j
jmcucutj0yfBJxxLjbu+c/rHcpK1X3XYzcbOx7+6aEXBD+gbDXSRT6xBi+nYpSgxNiNQU8k+FmWl
4gFfdJ7eZJNrOOnopRaCZeqAYert5bg622JkpCFe6yYk0audb+DP6fT0770uc8JD3dSND6s+8War
2UMZbk5SVFCFb44Y8/KQ5fRvdQzxBs8yG+kZaUbZLeNEuUuiuD2ViOcdGrVuXJle7E6uujkyQ4p3
Ntn3Wp3GMZdCciomaRsDjL5mqpWnAjTX71mF2FsqdvMJu8n/w9l57dhtpO36iggwh1NyhW6p1QqW
rHBC2JaHZDGzmK/+f0ob2NBiE4tozwxgYASrFit+4Q3IiCJvZx1E43sTrNYWBAHdVl6S26+OK5zr
lRxgNK4IWF3rzLL+Sai75hc5BcXBk/Xi+iRX5H3A3As2D+jBzQFGcGGu5Ay7AoB+eV3HFKRkhgPu
H9Mkp2ttlehaLANulvc30e6whAykOPTQXyhtovVuBd2cj5Bry/UaW5P7YFYzrqtizc7BL0OVMusO
du7OoqL5iE4wUAGQUdsLEzg2+Z2LvqHMO4EvcjecsH+3whbC1olYJf5peVPy2K/iSAR2Z0mhliB6
+0vEBcb47ZLSvzZGWAWI3VZ69bgYff7et6biX6MxzIOdu3M5UmblOYTRolo4mzOTL63VE4SOEZEZ
sjUjgQd2GI18KgbLflfVSffl9UuJpi71WMJOhTy9/TbTTJDKke2IgWVqnxOxFI+FFaCyoVfdOeti
xATnrHot8Ytt+wuKQGWKC2J7JXMd+wao/jESdTpfYhTo3kyNTN7CBU8PTsje2tEqhbmD/CzNlU1h
RWc6XWfkhHQopF4z0env/Kkro8wf4u/3p/LXXN3ETeqzYJe5FFDpZW6Lxb10MGHwkjHShDG8H7Rc
zKeJJ8WJoLsGaYjmYtZdFtsY3LDVgvh7kIz5p8IO4inEWGZ4NqY2xyk6tszlhP5m8cHSTM2JqklP
vTd9Ib3gpBWx/S1YvfIdsjrJjxZt/jmSPQ2AcKE6+2qkF2VSYlBOHExQ3qnNbWbkEk3pMeAmHYT9
NFi9vPZtmnyscF1QuO2jtvoLm3q6U0ptWW0KddK38EfXWJLVaok4O6AOPhYevZf+Sy2rcEJRxFPy
Zu2n/LvHTK4PY1WW5UfRLsV0oqaJ3ubgxdkHf4zLIHTMCsEPKqP98nUu5hmFCweV43Ad1vGPYjSm
g6B55+QC8lDkSs4vN/FmpmiTFm4aa3NEHgUbHbO45Gc3OG3/HvLjkIbpKErnIE94UflhstjXlM5J
4QjZ1W/6LYY0sATrJmngatYszcckCP7uzdo82NZ7g+C+SqFcaQtQArkdpJRrZvTSJGJIiyFMK9uF
G1Pl5/uHZ+dJoRgJ+AyoAYijLQpsbRo/03uNUNQY1weWdHy0117pCiTLw1rWQZSnQXDwpOxcDhZ9
Fap0ymCXbOD204S99EG5EoblXVf9b1zWdL3EmmfRBkAl7iDm2/tCEG4o3rBPCH43xRV9XKUlEgL+
psmKFmCd3XzsEaf72iEKCV1GdBe/S9yP9+d159WkzAvUnIYvYqJbKJaAgjfV8D2iudb7PkoqN/so
FoQhR/x0UT8rnPxJt/PsXdFP2sGa7k0vEDuwhWxxCm+b7QmULjOqgMtDNevOQ7foyZVWhFwVSVCb
Dh6VvX3KBlX8e+D1L/gTlR7MAIrSOfKqyv3OmptmqAv3qBC491HKLBbqCthbeNu3e2YNgrZz6JdH
GNYt+CM38u04Iy+ADAeKj/cXb28spQjv0X6l5Lhtos+8zlADQB4PlJ5OTjoT7khD755E3sn/cBaU
8DwPF7GOtxX1qJCVBHSIQUFnICwesz2ihQbsm0U3xMFJ2FkpsjEubZqqChi5OXbDtE4olHISLB1t
ctnYMVStrjnYDzsXMnU9TDyg1ylMnPoVv12Oll31VrnQmTXalAbD1BgeTT2nL0NnTOv2zVK47kHs
/7KkhqMeYF0iVMQNKVFvHgEqJy1Pkj+ivtZk2pnTrf8Lp8l+h8LT8j8898A/GEI2oCCCudRPUOvL
q95q0gxbWSNB9er9o5Jf+B/qZiWwvJ2CtExAQlXkIsgduqGYF4+W/VBfJ5RSDj59Z6sCreLlI+ei
Xr0lKotpNgVljlGxTNyrI3v3y9AKCy5bXhwMtXOlOZTobBqOHHbQELdf5YpuGrrBBmyEnMiDORqo
CBnO9Kx55vzeWXP9wW/xNEB+1/rw6vmkc6y0RPD+U0oftyNnPfMYW3yk4yzpc1I0FvFENjUon5fW
cqC/sTejJDRKbZ5XA9XC28EGL8usYfEmLEBl/iUXMKJ1zXKeANGKx/vftXNUlNwdUStlGRBkm6Hs
1nEbfTQHOJTa9LxIw7w4Ctsp2eInq5uOgGM7TyHjeaqRhHoseM3bT8sDUwaN4SCEWw3jJaFCFmpj
+8U1UuvBK4L5sdIPDbLU0dsE59xrrB3xEuTULTTU1XTETbNxiBbHzsswoXcnQ3sJ3OcEuY8mrK2x
/Frw77ph0rT1Z9PP6yODxZ0lpdoGpIOjAu3SUzv7tytpCGIDch3znDh5+U9qa/mnRQ+Wdy6G0UeR
+94cU/Si90jP86USrds5fpbYKYkdpuOPgzU759VKxncCz+wTBCSSElAlBzf73iT/PuhmI/WGMNbE
JQNq3GqM8tVbHos1gXWc5h5O4yJ7q7nVz5LsVwnB/YcnjAYlfVA6ymjWvMhlc92RqRod3R/7VE9G
c4GDr2HpWh31CvZWEk4GmCjSZsXou13Jzk4SaknM7pyOy4NRkXgVcEROvXCNy/3D+Yvest25SmiL
XjII/hcRB35AVdfP9hB5oyvPa9eIt6tmiredkeY/as+SYxiItv3UDmbkiOFhaEq3DUu7y2AYFM5V
Re+E0Kv7E5eEVZB0D85f6YDe6v0funeLwI9TfCDFs3Q3j58/r6YL0BpZvKXSfnpzOpthlevtJ9lA
z0aQxPjj/oA7iwCXgSuLhWBqtnEEqO6qzwXHCbYYnpJ+Id+V1JQvXpesX//DUDCPFGSIlszW3MCa
qPd1oz4ga91pn6wqB5+ULyX3VjtaB5nkzvvG4wKunlkkQtrm3LQL2rJyABG2PiLVmkUjUHLOPw+V
0BDKrJqHBrRj2M046d3/yp3AjJEJy5QqD/XLTWBmLpKCtzMPUWG52gM+pW4UWKlxsE9e4igBK1BU
UDCMQLFx1dX12zXYNqQaq82G1kqzfON2+QfPa6fz5Cfa2U60+NM0BiKcddhISWOjAulVwcGLt7t1
lJOVEt5UJdTbnxAsli2ZCF4DnVNrJ7590nxyXPB8y+n+pO4OpWr86GxAsd4aZslEd1pH+OzSYPEf
MBrIkffMjQu3yqtBA2piaZ/D8VHi2luEi68nRbrSFIyCxovP2Ui9qE/NBCnLfoh6Emhkx+sjostL
VuevUUEuo3uorCA3u2ZNXb1MK2uIRgTXL2vp5WcUCddnH6G6B1gS3nJparu95L6wsESsixq0bDw+
xXoxXSxTTNdRmxDt85IhPRfgK04VXf8jvdmd91BF5qrjxD84WLcr3nZ+IpLC4FTJZHw/ZIvgmaiD
N7D2xB9oNAYnl07jw/2133kP6fKRURHBcZ62KA4bJQMgTmyzbpjHRxgh3fdcrMs7fV3FdRzK3AnN
eIifRAfRX0sH88jwe++rOWUKVm5R6Ny+U7PoqeukRD2WNvvXQvrz2y4hyUts5HlaDR+O1dSKA6zM
3jWi9oHSiAQpvZWHyXpTmjX1+Wh0av9dgpdJOCTTEbt971yBGaVcpG4SCpS3CzrbZoOoOJeV3bby
bDRV9U9byn9j0fYHmeRLhS2FriLdoOWhFFu2uPkhZs9AmxuiRsZ+iO6k9r6p+m+u21fPppZU9C5t
86Qn2oIMbAWoXq8l9u2t/VTlZfr9/p7a/W6F3VOVMhowm9CjHqd0zE31PDhxf7F67W8EacfPdEDq
g2bEzubhCXLQ6qDUCjh4c2QSqs9dXmsY0+Nl8qesBu2xMoW0Q5TN1/dZV1sf7djqX00dIEQG4U4R
EP8bxHE2H7iKYBjrtQVET33uhxG3fjg7vft+LudDRvreJ6I3D5KUgjNKApuYJUXyP+YeJvMZdPvS
NOn8BbkRKhPm5A6KguqdvLbCTX7qZY8pFqKIlzzz2kdw4dU1sOtlDv1KCBs84YCkcewShCVarZ0n
p53/w5YH9gaxTWHeSd3V1/z2cDaF0TXZFOBanFKFLYI0OxUiFk/u2L2avaTyFO4Lyly/mvSbB3LW
lnrQ2mbAqbx/KAL8k/sZAE46NNlb16u9g622c2WoPFdFBWzsF7pcXZZpZcKQtE6YtUC65dmIe/Pz
/aOzE6ECd1ACxADNgdZt0pN2mXDOHHB97nVzQQt4KoOnAkj792bu/Weh5d3/7g+4c1YhklPBo1xA
xeIFzhavymmprT7KEYx7sO3+s6FpWOFk8kijbffTKBNCusGLmUrL7daw06Jp24mRYmclQIRiFmVJ
jKpQoc+Pg6jSg5dtr9SlIkQVC1M1wPnhdsAltRPTa5lL2iwxACk9/TojcPnGskecHTrgNeeuttcf
RTaLt/kQa88aL/DDmLeD/voyF/E/AaviAJGSbZZVtlM34vmI6OHUte+LuLROLbbzaegOYv4vY4Gb
Jj6HL4FW/+1nA2i3SGuZ56ZM0jJCHcB5I2sUFUNLy+dP97fP3u1EnYDCPcAVsOjW7WCz1hXaSgcr
qpFr+p7lQ/6tBZjysYZY1Z8md12q0JRGcPDC7B3GwEAgXpUO4Elultb2JH+zY/dROcf4zPZ5fNGG
Wr/c/7id2EiZtgF/4fNoEWzebysbPDfrGEUE/XSKJ6GHcO6csFlKBylLI3+K+yJ7mmpcpWNnPKrF
7A9Pd4IMnl7jNgPQklmLEeDiLijhLlez08BMW6yztfb94+r165vesfprMAcazVo7Pjg/L5cWwCWn
hmAdoN0LgZFumlvR22AKcmNdv89j4Z9jZPzEqZ4DysNl7E1aONaefnAFvryRyHj4HzVhIjOwtrdb
qvLduq7SdIow4aFMs5T6B+l27zun0L/dX9+X3DGSK3TlodggEEkNfhM+LFoxW0JSI8HStnPOEzoT
H4wMO9YQibj8u9655jU2Pe3HvIrqPb1M802QifStKoR/a4xRe4Lf5v9R6fGR/N7e5NN/QJeUlEzV
yG4nASBJZeVePFAuiWHiSB1Dpg5P6BqrKpliIOk7YYZV/UHi+3LLcZgpryq4HTfI1qC2xwHbs/EF
i4IgL9uwXv0FALl05Xdwh4YbIYQgrtbYjD/SFRHNS26tuFbdX5WX7wS/ASkoimTcli+6ZGsJvHb2
wHuk9dhepV6Mz1nSN3+adK8/06x5tdCGKnTy70GdA3sHUf52qlcvrU0/o9Q7lZSeMEDKT2mHBRrw
FvfgSO1sbb4IkAfIL3bbFqYzIKbsdQV/d8FzHLXpmABq8V0klKoj8sruUEiYwY4nv6NKf/tVmugr
t7UpB+lB+lz7ynGpDIzqrWsOh26Fu2NxTQEKQqOY0OV2LHP0iqRqSK+plhjd29mZmuChzjGj14Nq
+fPV2wP6rGJ8AoOmabs5GWkaZPoYMFjTYpEQp/azsNY4O6WTV56MZcqPgv2Xbw2ad5S0CDTx8eQx
uP06XoHMwqyY4iYojmcYiOJkNNwE9z9r58CrDQ+2nigzAKFxO4rd5ZrTz6QUC2rB8yn1PTGFTdrm
D8vsBZ8ztzPPoonro57/7te5ABuIT4jbXxT8E9NdMLrmook1f4qCrM6uADn0I6jl3h7hiqVsx6UG
5lH9jt8SA32AKkP1mCKP1YGklQB5y8lKo4zy2+n+VO4Opf42dDdV/LcZKm+KWEx0piKr0RGwQzzr
TTmO/9hD5R/UQXfqhIjI0Skh6eakEbDffpWGioMqJHJZ+LKNOlvWP+tq9U9Fa+eP9aq5T3Zvf0rG
yfhbZNn6FdOkI6Lc3gISpHAm0Kbgft58LXLZTh+gohelMJyixF3Xi/RHcTCnOw8DbT66CB6aaDSn
Nkccx7Sy7ooSGOeSoocYT/Hj6Czl2ar94V3fBhIzv55aLHLe19YKjgyI9pYU+Cj9YXDolLg38Z7V
dFbqjDRshjUTl1nL2xPk/TFq3bk/v373gN4EOK9iD56g2yWV6az5ZVVjUl0JJ5ItIsyjgx3gbLev
pvvxtxN90AuCIs59tlm6pKf93Oog/5Bjl3/ro2y+BKkoH1PwYQc7dWcC2R0Q0mxcX6ASba6Xcunt
Slsbem1kISe7TNuzNnuIBE4yeP37jQ6aS3CORih32marTHo8ImJCRVFfeQEysx8R3lYqtT41tyRq
cjxm7i/ZTvVLUXLQFEESDXTjFtTQlU4x6updrQSOZ2FZrLXzYdCmyTjXcm7/cXs76wGQD5UDJU94
H9vSM6A+yth7P+e4ipwTtzKGvw5+1t6kG4odFyjOOg2L260kZifRXJ/boajm9qJNbt5ehn7CsI1L
o/nXdcCURJADU/NPmU7uO71PM1A7WGU/aQa8p9AWuCA8zU7q0SYsSv2P3prz5iAo2TnaqoKCZjzd
DqKSzdlC1GZ29ExQYAIXfXIpFUXIxtvnoM3fZy1ejDxWxsO4tAOlcGRQ70/S3hyZpo2vEzVgC7Tt
7RzVnkNe7lL+bdIsC2G6aW+zxPhbH1zjoOa7N5KlQC8gryAXBJvTJoIiQdEUc9cmx1S+rimAAsBJ
I2edj9QPdx5zlTIyrYpdCzTi9qMsYq4UUSZCyrRd3jbYKhDMdj4gjMxKrq254M/dUk+/P5Xqb73t
wlKUpBqqwGx0yLYGAB7lVQn9DNRJwjaazLn47jp1dYBt2dkujOIpeCDXI1SN22/Dw8gQow22xcBP
91Suvfk2lbn1VyCEd9F6O70gMOWesiAxw1qX9qf7H/kLDrj9SiPgfgGXoapxmw2TjYFdQHsfo37E
JvvBjKHmgLOJ4yWMpZHGUdxCkTl7Q6PZ5zit+znElEL+K+Dewogd9B9tlbbXGqOiyxjH6eOEMOsX
qeWZe07yyZYXa0pNLcyKVFIlmrhMz1kt3eayUBOD5ecUU/HGc7TqXFhJUB9838uclEBCwd1V0YGi
yrbokGMJ1rvER3idBX9mzXgNYle1clVSGmgBPaoSJ6llgZhUAsoy1IWHnP63MnM/Yh7wCH7s4/0p
VxfAzYyrHYX62S8mPiHV5u2YET01vIE6xFL04s+c1OUzPf35UcrAvHi9X560TMZfvLI4kulTa/ly
ZPphhDVU2rcqno2HX1nBCxIlSxCQpAfyYktgr2u8eMBDc3nwkLy4In6dHZAljAVmYntuS+pXDdLj
faT7sbzOs9k+jPQPot4354N4f28ouGtK5cMn+N4iQchyhQwwX0DwIu+iuJiqq23jUVpy9g4e5L31
AxdAk49MUEFCb0/sUJmOzMoR7pbfxTW8rd7+q8yN+CsMTXnCTxMBRCHm52FZ7YOwY3do6ssK7wIu
YdtHt5ypFro9sYCrmyJMa9qh34jx6s9T8jQbWYJ6VVeEcm6S6/1Nuze/sODp8FH+5bs311SuSWxQ
JHhiAYsu7AtEvzyk5M9x0R2JL+/tUhOcKGRNZH4giN/Ob251jnCCpccdUxYhFcXlNAeoZZaOU5zW
0TUPmn2741HbdRmNaHzbXqMkySLTD4h0XdPPpQDp3to2Vjk+lpx0/I4497vjkRoylzBGuJJuv4/Q
S8zTmilT+Hz61A9tcIIiWT92bgLapFuOvEJetus5hpan9LkhwALA20yoqdUtdfFyQN4WCYyLrmFb
c0k1GE6RNXjO+1K4pX+yAm/g6Qm05H2t2/30QU+HlfkX6TSFlbQqP/TzwcexoIK3yR+af0CSd16d
mqgfizb9L+NfEuPN7JCEzgZiEjRQePHPweyL5zgjfSbDLb7d39Mv003GAkVEpq5cosGw3q5EMmVV
uTa0O2NN175xZptvub3aD96wGH/3XQUd1ig72l9cAp9szV//NfRu8F8bsqlfQdCHKSBL5G8pffEC
K0EgbB7pRbyeBtMXfy1Vj7Rk4+vFn/c/eW/v4d4CTlk5DCFzdfvFqCwW0No6auCDNbznKeqHMF5H
iSdOLPJTnzVHeIQXURRfx2UFbdCi7Eq983bENskbw+tabktZa5+DfDU+pml8EETtDqLKZXSRCdW2
pX2MXNZ18po+KjBx/OLkmvsun0fz4f7k7d2B2Bb//1E228UwwJPqft1HIwpspzQzgyhFdPUkpXDP
94faWyduCCpY9C3pXG5iBH8oR6+kAR1pfrc8UY/UP9YE4d8aorg61BZu3YNXbe/jqAQoZQjuQOAy
t+uEpeZcaQ2dZqPBUizGlPqaDT51xw5N9Psf95I2x55A+JBQD7gIie3m6+CyOc5s8YKm42ylZ6eX
1keTUo57ocHd/aFNTS+wUmvnDJ/gfsnOxDOJFzpd1X/ByW7xQteujSJKoX86j1wWkOUr0xzTsC4a
1wozvTA+iFSCgXIKM38U06DZ4YjYxM/Jxlk4HJGVNA+WbHcC+RqFcYY6sa3ISdbErR2/jwJvNZHv
GL1Lb+X6NaDLfDCBe7uDUi0VHB0FRIoQt2vl+VXjVQ4RZDXny7kbS+dv6mJ5NLmOdpos8yil3fs0
Reqhoc3NQcp3O16qr1ZmxCvjmdQ0K20ghPNKQYQV/5dtiBYKuDlE6eA3b4YyksKm1khn1yviDOHk
qX0SywIJRlbZQQK7E0xRSyB5hNAMnnTbQB8dzR3tJR2iAcvzf2Nk5uuwsZcxcnWtfQPssjxPjV6f
Jmdok9efNpJ0sPAWTRKO3eZW7KSfZ3VTUSQwyyZ0W6d/yEFIhp4x5Zf7p21n8Si7ARAEEk4PamvA
4hlLZ7UVoUWWJf8b+9q6mM0w0oWaxMFIam026QUMZixlaHihVrmtKjZ5ChVb5zlNKq0+i1I0F9tp
jtT6977H4d6gesr79SKp4OoNYGXzPb2DrmiYtt30re3NaSS5bIq/Xz95PFy0awGcgYvarNMSSN3R
MmI1ZOcynB0m+abAC/oZ1W3jy/2h1F/1YvYUM5E7BCrCliI9Y6HoioJ6ihFkeF6YdXC11nG45Pnk
YBsTGFSkp1cXF5VuMJVFog9KECROtycbed1ubQYGBdISPw1xoCNKO5mXJYZjOoI5O0jT9j6SBI3M
hb2vspjb8cwUfouH8lNE/tueJ3uYPuERbj+wnbwKDlVXP2Zo4x6kTTv3pZLO5k7hbVM9ydtR19mW
DpU3LhUisUuBy8UlQHMG42dE7sCgjuf7S7m3RWmY0Hvi5aYOuNk1uciSGs1nGdXDWp1zb9Afam36
Bwz3UR9hZz5ha9NnxViIot+W7K6aC730NMk7B6A5jRvza24XqLLXug5LwNM7DQvQ3rR/3P/CnbtT
SdIq6hCj02G7nVEu07jtVFQ3d9Z88oXmhMZc1O/q0l6Vqr8VitpJ6duU7UG2tpfNEK4j//oLSPLC
aqDDqyboBgxP3a6vPw2cmHf6sOJHkhvJQ+wawyNV1ul9P1KGxqzEijyhlxcx9PXJXLv+owwmNOlR
ev6nWfTunGiiPhIc3dlvXFD8SNQB1OOymZ3Gmq3BqUmWwcBMZ81pzcfEsuKwCvrl0U0c/Xp/NV5C
sxBlRTGOi5dzrJi/t8thdX5KyZm6gKFRq4+kVhMu5WaZ+Q/aOKyfjKWS9mUQQfKG8mxtnCYtH0Vk
N0v3v9EfiSTu/6CdA8Dv4YwjL6sCBvXnv3UnjTbDmVbn96TzIMOiqRx6XIYdAdk9UoLem2uONo1y
5T0L8uB2KAtcN4UWQbUA/Yr0urakluHiWT3gTqdMn0VgFUcA+L1Tx1tKpgHSBX+N7XTjelpCesR5
V8KzxnFQnq08n091U6+fpLIjHCzHPN2f091BeVdVT4anfEuC9MuiRaEO89Q8keJrEY84DTV++8Zv
yhQAapJdHG0+0ovaW0glSEhhGsWQF8hcv0/boegdie6LHYf2JPXIouRzNXvt1VL97GFu+QDnFMVm
2L5/2uoVqdMaEraSRUtUtNm7eQl+2sGUfLo/k3tbhrgZlXdePyre6s9/251mvBZTh5s6ygNu+uBI
RBZxrP6muRL3p54k4f5we3PIDamI6gA1wXXcDrf0GJSlJBzRMso80p2qxvrQ6k6mwf/3H4aiFaNG
Q99wq2dXeu5QLEZKoG6wPWY0Qs+kxj/rwW0e/8NIijFEn4kNYqrd+vsc+vHoLSVdwIEsDehUkH2X
OUYEASq9f9wfaq9MA/DGBR4O7F/RVW/HCjJHisLnuMFvqbhNKA1mdR+ctc7AjSSfhsvS+9oJITMc
jcxSXpPOsw+Shb09owhaCLjRXgbBd/sber+DO2HypBt+lUftinO52XhdONOZOrUtGtb3P3pv02BX
waFjevEl21xrk57Hrl6xkmkMBdAWSXB2MXwJjSl4tTYPB0+h0zDvs6g/bUvnGTmH4fc5oP/Vqs4U
xX42ftJ+agB9HEziXtSguqL4fyp3wi3MlOJiN1kWcZiLVHSUBbL8Hk9d/UQFpKQMla1vgxyBGWKK
5GAP7aQmJK8EuLSA2Evbpqw75+gA95Ru0rE0vlZ11gDtgBpzf9HUomxCeEZRrB/yEuQ3NnFmPwJ6
chuqNhAMtAegANn3zKqaa+NP89maJCoBrgNDqhx1+hRDdhCU7e4ZBb37f8NvJd27ZsrcMuAjS6tx
aYTPzgcEHbrIsmX2cP9Ld4+DS8OFEB7xql+iPr8d/3IwOqNNOP5ZOXundBFGGlbaaEdJQj/AmGft
YGp3B+TTCKuV8e82i9VENqx8NtbhWiKAqS36yU51J0oJ8aKlhZB//wN3t6oaDVShurU3T7xwWsXQ
Yry6TIvnIC3j6zIqEijv8JyfY2lrn8Q69J9Ww68PHoxfQIbtPiKSA7ZJtR4wlFro32bX7fu8NP2E
QiN9luVxaq3RQLluzf8E/6CbjySkHtprppZ+mMSQurzORX4uxjRGVQL/HjfqRasH0B2ARIZxHsg6
nOdZn0LZeqZ2Xmypf/XFOHWhhjO1fTB3e/vQpRqp0IvIfG/pPFPh+CumGfx8o7bPZrLOKIlqNn4g
QdLqRxzwvZX6fbTNTbnUwqiEyU3ZocR1cdslD0chym9dVmZvEDlMmCjPiHStEgd6DXt7ktIAihRk
jHhCbd7ACSicnAIqEWbfrhEZWvmgI5sa+cVSXwLZpB/u78m964XlhSzD+86DuNkWyVqKctFo34KZ
1t5aSEfqoe0uiw7JcxmbqEUdbzoNxpD+KViDf+bFhup6/zfsXaQw71RRGhQ95PvbrZlnaaq5eQcG
Z1mtL7HZB18STErP90d5iUrgTSLFU5heOFpQ4W+HMVlKEUuKqXWdrvk1w6r0Z9JNiNZrHAMrxET9
c1nhb4RUclGeMqNI//Viv81oG+FOSfUwoaEyzXP5TqusuD8hqzsu4aRZ6xD6Xbn+aIamLyPfKhsv
FFKLURtzHTaqqRll85xJ04BgXrRVcZr8vn01TIe9QTeVOghlJWTN1ab+7YR7bZN3pSJMzkPpvh/9
mLPR6Pml7/WDN3fnMPK0K/oY7VtYUGpBfxupXVt8choqLnnr2CE6F84DYVYcmgKg9P1V27u3VH2F
CI26NJnfZnMgMkpE41MVCGIhqshrGki9K6opPzJhah9pswovTASqrI+eMwvrse/s4XPtW/Vz39Qu
u9lJpjLMHJcUauVReedTKutCoTdD9tTJbvooFyb10iRYOR/Ezjv5lYoPQECrVhwkhtuJWoEML1JQ
Di5yOzs32rI8FL37F0rUwRcRp0nGuS4P0X17qTvKCZT8VFtfgUJuh228wm2zlAy8swr7WZOTc6IJ
kpZhTe0EGjGi0TD/pzGP/BzK/LhoQeh2fn3mrJv/u7+AO3uF7NKknkN1Tnk63/4WsO/96q1BGyEb
Yf2dpaN5NlofLKwcl/zohd2Zb9jjgPl40SE2boFHvkYlwvBHXti4rZ78vLeiUY7JhfQPHczCLH/g
Rj4cLPLOFzIohXAuFsLBba8Veya0X7qVBtfUFqd6GMxHe9D1KEAV+vzqyVSux9QHeMSp8KvX4/eD
h/ybKf1ORtIey7Pf0Fkdi9k8I556VG7Zm0p1vIErg0l5AXxdfX92yoK23WgiGAEUpogkhKar2wAf
brIgfevZ6RFHem8q1RSSOpBLQ3e8/b518t3ExFUMocjWiGwh+ovde8ADMtkfRJu7QxH28R+ehRdc
0WLSM2fMKhmlpZlek6Cyrn3QTKdqqI5Af3vJJl1XuCtQZSApbCHoWabXgAEoQ1QZJy2HRhzRJErP
s7lgPlMgPOkMNabQWTOfgoDGuT7l8iDY/aV5uQkAqYAAyvulZgaK9HZuba/RmxGV1l967O2lZlk/
U7RIvqxd4yHMn/tck02uFcmDL0d4j7PeNE1Y9n3hR+7qJW89Y6YhSAXQfZyqzglOHWJgX+7v8J34
BxdxwtNfLX5nC4Ie07ZGNsTsIh+lZZo+6Xq2BuuL7IziTRw4yUEVf2cXwKDDiITCOsHBFnBa6ws4
FpdaFICdAhfuuIaBGSdPTbPqRy+ZmuDNAijKHEIhiiaOm+/tAhD1jbE1U3Jo2jl2z9biDSezsy2E
wMa2epgrLNRDI46xo7YW7SpwMy5DV3O0y6unGEqdChZgRGCWsdkIDT6jXjaTZ+njgp0wtvSn1MyW
sxMM3du6apM/74+3O8dA6BQ9R6d3sbm0Gp20YV7J0K1gcEGZEbNT+OjfjNQHXh2YkOEEFvcWig7c
H5vouZ4Xw+xdC/OhpAgeMAPBn8tI9UvZ9ke4x5dfpYZiECVASPVmE01KDN0xXna7aNCr+eLAHA71
MR4uRXzIE3t5JqjAAxKhNclLCnrtduOkAZ1dJHy7SC8h7Ov2mD4SM+cXu7GKyFzi6iDX+lUWvd2p
TKBSGSV6Up0g9e2/PTOos3o1bTS+jRq/FVWj79SXUetsJxw5I++XZml1NFjg+IaN09tv69wO8Baw
/UQiQT+RQ1hTUoxh7FVlfkZJynojynj8KfzSvMRx1uenbp6NJ+YOF8IGweYPCQof6fn+ztu5eKlY
8niBtqb/T9Z9+yFxrS2unjNzuW1P/1LWLx9rdPAeqxI+WuhpfX/OZy24thjxPgZ+rH91Gqc7wqbs
bRXoYr940GyVLbM8retelkWGCYaZZh/YJdmzcKwi9KbmyAFsJ/RDgYIiHxBHeEDEW7dfHHSpZWnq
QsMA3HlXzRPlBasX2kNTpKFfiEvq2tOT48oaeZ1gvPRsWcM5VEZ6GT3wM9DkM8Gf00Xc0irsBefT
oed1tRJ7wg/GG65zkY6nqZNE77gDPeS2OKr275wTAk2w2RQCaaRsFWMakqO5kE4XBZ0PGcirl6fY
yuTzFOT5ACN8RHn4/gZ7WSdAxxG0JcxaTsuLeGXy9KqOldlZW2hgBVp9iYrJRPK8pROWaZqDtdyk
n7zRbD/fH1mFzZsjqmRr8DuhhaKg/rfrTFlwbqaGQtySzqoHVot3/nqsz7A7DFQr/ktGgV7M7TDt
IPM1ngOuHrtFbSJ2l/rRl8uiasaECMZSLOZZQ/XwnCyUX0Wmic9TmRknPcjTj70/FvWli9P0sqaW
/3h/CnaOFW8Y0GHk0tUybN5TTSJhaWY5AY2ozc8occmzlwCAORkx9b7T/cH2NrTSfYIogg4TToib
iaByTsWMwTS9r85lattR2vve+z7IUaXTeLQdKmUHg+5t6N8H3WT0TluvpaundOKH3KU/IdpToBEv
2G5svh9pAR1EQy+3M0dWMSUBSpG1bvN6XZ/ElOTjL0Pk5RHcWRe2caed6y5fw8GbpzMFTPuKY/OR
c/eLL6UfARWHIhB1USLyzZc2mbe49P7hxWiZJx9su0tKaLadLyIvXpf/4+xLluxGuW6fiAj1zVTS
6bJ1ZtqZticKtyAJBAgJAU9/16nRb7uiHN+dVmRZRw2w99qrUec5OPq3UJc/PiB0oyiD0LpBNwlm
2G/Qeh/YyD2FaniD3lqcki01d/nSx7dzEff/s1fc9WKQw1z9PoDD/m5J7820qkTKq4MaMbcTT/LO
kqnsaj2X7//7W/3jNeJS0MjD2+eKpP8x5xkiSJpQy4GAs1v2NCgMCqCkVIC0y9DEAWLG3cE/zkj/
N6XyP73uL9sSLo19ECgeutMcPnW/LpOrx6SUBDCZX6r4y5ZI9gMFLVz+Mw+yAKqw9BoWnQ7fEbsd
XmGHROuGOlU/9OOS+4PiyLcEMbxfnv/7kfyxfK+/CycCAEbQmvACfv1dZSViR1bYXSGVJ0mBq4b0
WO526KhFubYYlQMFiZGg8N+X/WP7xGjvalGLJQVGOMZTv132yoWur8TzQvTT2zxXLAZeiLrtLxvF
Hyju9ToI4IS6EtP85HeiLUoKveBjwHVcNJ54xqqpiSs3pC1LkvXDAFJ2aJzwNSzb5rlb4FV7/u87
/Zdv7joiTqDLQeQZ1Ia/3ukEV0LIV/ALAmVXav+yHqtBZo0oTd3pUdPDshRAUhfxN/r5n88Yzr7o
3QBVXMvw36fG2oEsNZTA2OhYbvdxT/yLHta/TcH/3KBQQaLcB/cGpcUfJfHGRo8bRwtvMDZtR2Oz
M6LtvoSw2jNzQH3/+3H++b2CV4bPBnQvuGGDxf/r40S8Z72lGWb5CFaXsBHp1+1mSlZ6HtO8f+7z
PblZyKj+sv//uSHiqoBE/snxwxf724kqlEV7moP5FcyUHKkUoJ+IdGiHyam/rIx/vRT2piufCc3w
7yTIoPWU7DUoNtks+i9Muv67G3n8aEmRfv3/eJZXPcQ/OCSqpl+fJYnZjkeNESYpkJRwLmZF404k
lDJYqwP2vOzU+A1RH0hP/str/Ne7RC16Ha3ApP73id+eL14hBXttK1MMJ5uANw76T3QK4/C3NLo/
FyDaQ1ADsfxBRkTt/+tdDk7lhCSAd6D7r04qs9NwqpdgT2mqqx9gF8mq8T4v77OZFX8ZEv/ZZ4EG
CfXa9UuNMBH4nTCVpHtgfWVA6QlJohrQONTrPOV70S1UhbchK3ZxpMEu7/NqDj/rrfZJS3Rp8/9V
tHH9ITAAAfR9NZ/94133bNpdjxHrJIxAeA40p23M5yr9y4v9l03najgCWeC13wBn69enTWNwTsHg
Xts8E8stTYg++mT4mz/0v206//cq11/xf/pwwPijVTDWaUu3TRDzIp62Mj2I43JV6xFG4PbHfy+V
P1X6V448uAz/oMuY8fx2XxIoIIFOCCw0PaWmAdSni6bnSfkwr1X4ZLEJ3wC2iWGsW+3pJSn8esfr
dHgW/SxuSpZCXfffP+lfnwH8EBDwgC4HW+Kvz0DC6mGYrvwOOXHzWhDJb/xUxp90JcquQuDz34Dv
f1uzKIeugBUYT/Am+fWC+baKZQ2Ax/qJDOcdk+6uV346XI2XLv99b/96qSv0CN4Ktqc/xkNrGfai
AmlMQzB2DOXMLyAhrN0Y7/n/fD5jKgiNJaQd2CBQBP16V4Ug27jSygCuKnnZ5dWIKFLWbyu8p7Or
qSyyjqNliI7QZYyn//k2/5F4YmmiXwO999drh6vYYoYLSGvhaXm/ATt6onsJSSk0Nsf/vhQceP9l
aQK9Qi2AOhTt2u/wZmYQnaEX0OtLJDstt8RNFWKONUa4CIxJ5fPCCG6TFiwJpyXetvcBoU/AsquF
rE3Gymk4xuDZvpCpIF+8d/2LXPq+aOBbIOLOR73eO1PpuG6Quen9ycc5td3AyyE6qS1X3/WSZuq4
LNv6rQA31TVLWArWGDuYJx9BudYOhcq+V9pN3+PVjfKMyKCMN9oo9w7pM5tsgKdd6/Ux5d9Q3sev
c4XqCZMCVX3cTWnNyQc5frym4EpQkTNTQNLaT89DlqKEXRLEVyEk3rCxKeEOd29GW6szgFdbXKtP
MDTGKCzfrV0K/sCLkhx90aNRRwGLADDEgvV95/iwFCekd8JfJUWa7ZHVoRrOfd3XaPOrubQd3C9n
1nrpDT9gmjKHjsh4cEdYiPBzrfgOcE2RKm2E8Jo+LZbKj6DS0i/zMm8fkdiZy0MihTLQg8Kfr8ts
yO8RWIuQTciA7QNgoph0pN8215I6cfFtPwqVNdgkxm9zvjJyX5UsfgbFTCOjayj7l3hRcd1tMGGC
ZyXj4KmbaC7HZ4usmPFQWTD8Gp7P/g2KATY0qI03jz/R42twwaZojuDfmsOZBKCZZeZ+DgQZICGe
8Zu2PO7dVYg1/KjnkiJhDbp+2mZucuZRrdAKwiMMHltHCmstII5kSB4IImKGG3jAzQ9DWfa4U1ZP
NzQnIj+KCp9/ixMq+yjtyL7sUMh+BCexRgY5/P8jTAVGfxLLkqSHIc4xIeBuhM9cn9G8hl3JiGnB
jNTC+yzK/H6gstSwjxxiEPooW5DECpqtF6dVpQj1mmn/ZkWIczAPYJ/TLXs8ZsdykzWHhmdW0z0s
C2JwIIRlNzqOwGXDXcRHuuYsuyGZA9AN8lA2NYhXZqqpLIxazrktI9Ktm0mQvgpY6IagCvgBEyWE
YSkG4AgPdK33C/j0I7JzaFR+yfZa58eih1Ko4QhXqpokhoH28+bmyZ+GmrvqMvs8Hjv4Wcr8lPY9
/jFCnL/ZsyEnMJMY5VOVaPnY81GtDY8Wc4dZevq870MEF/ZN7J+LAvP+NtnBDT4htItP4OitRX4T
V32fgraEbhPB8mD8H4OpQowsn9yA2DZUuE1eWlCeGXO5PqwZhT9OTiiBmWREV3nkftHwQNl0/20r
Sj+dM92v32SfzG/oLAMDC37PfLMikFgePfXxTzYW452P3IBdqGDaNpkrF2jsS5qVzayX+sVQgi9V
ej2Z6+Odzg6fIRSZIN4+9VTB89qhHbhxsBQuT4gURj85y2T+aUYMOBpf2NW3Aom0U0M2bS5lydO8
WVB0z0cOZArQDeNiO++87LsatH3YDLOqTy7gJsjpuh7sN4DF6dbsQO2ea2RvVJ1dxH6hebV/WCyR
UeOzqf9UOHwl3Yyo1+ViqWM/0HT7T3mmC91Zke44JH3u4PmPlxx1qqqJaHm11c9rYfcZrC020Qth
YXfwyyQwOUpmhc4wrfYo7tJ8i0IDPkYWnVF7VMthXaZeN1JCKt3uHt7chyWeCbI6QxQQL9wrWnUm
knPULDMb9RGG2dv4wNgGM3gzbN52fpqFPQ/96Prbepb7cjNEcABoWInkxJauztqLrAhHftRqAO55
BxeLM/FO6aZkEXGf2UAdf4/uNvseVztDColii7wHhSEBoD4FuYQng5+zH6rUAxuDMb0Td7FOS3da
A6KTbvHw4WBfeNDQSVtrPq6PvnLpcNsHYvuDhouc/F6kthAfKeMztkPvNaGgtxUVfCBORb7U5ddi
oKb6SmO/JkOz9nbxsPqEd275lkw5fDebPQ8bedFZPtY/PEpF1VWTnxdyiljvYtLkvscEtHFxYqDF
Ast/Ur6ZwX/yUSujqZhO8Ng37Av8kyPerGmowncSW6tzJJ8USp97mie0vO2rGttVGw/1Gr1f3Ra7
V7AVe/iKxTLeH2CqOKzfpy1hyRvJRsNvCQ6UtIVRI+1/Limi4Lejqq5cntOSLX58Ao822e+dYz7T
kBzVoF03RsREjt0C8FH+GOqQzDMM01e5vcAKfZC3k9t1idleFRDwvYiVfoSlWx4pfD7RRh/GXasM
8X/UyTsK3L5A9rrITfq+whSNA47PNgvlzJ6q8Znwwkz0IJMpHXFU6bWvFLwaEkZe8NyitAMxKTGP
FQaYlDTBwPoSLjYho5lv0Vrm0r7xFPKowxjNlVetAywN9rqn1d6f12Ja2cMqaqt+iCFcLST3FJ/+
Q6Z3nx9jrA0wcSKY48IIJwJuM/7A4MTQpbMpMrsvDN0z7ZK+EA82cet6XhDAJzGrz6y6rSTsZ2lT
C9j4pG2hlcRkLoFepGzjMvisama113D4GVm2DZChSr7eZwBT63vGy5I2XmymB/Mn9fCRapBnWhfv
hRnwUsBSI/s0NaurN3VyUz268yS2LDnLKjfZZZIuh4Q8kvV4VAWIck3Gr3WsJCmf2yC2LaJIIqgp
+16VwdIHBbZj0oRcwJ6OauuzJto2mEkZwjBgTFLvH83VmqMLPUdNqngqkR6V7AoxF7CvFcfNyTRr
9Q4jLI2Y03WoOwQOCgzIpyGOoMOeEQAyI/rpekCGnnUIJ4tok8cbfwQfHA7OYYvHV7aCB95Ku+bk
lILb+FjPBU2bRJJ666xN1rcoxKttOBSDCPOI6H7pkwRe0/NSOkyuBkTTdMNUpI+eO/MR4/w9tFtG
4qVBG9S7m1nVhe+gb9lA9Bh0MhzggwHHo6JcOfhnfYK/j3ZOv4octiutqi2dzz4P/A5hpGLsUqfk
7UriiN33kAX4Q7A9e7TY9/DgwLT9kF9JdqwJyVRUOKswBWzXWXMMJkr8v60YN9QF5Vgmc2sZkNV2
XODW1yqKnIpmjoyJPqvJCAzl1npRDarESjd1X6r0iKw9W58qmGLkzW5mVXXlKrEzL0rDpFrHm0Ey
QbT59b0S665PwyDC/hVVY5I1mPPx8Qcj+wjKCLIU9lNvIBNzD3Rn6XQMNOyBNBAa7PpjNfM1Ko8B
+doJjOD6fDloU+z8oGNak6+xXaJPaoHKP4ErvvaXaF/2qilAy8a6GsahPESIsieNh7ZHYPpTJevt
bPLxHPX5MN9YJLtVTQzTtO0pjvYoQumde9XRqJ/DoUAzt9z61XkH9yCdrKhpy03gUx/XrEOSHiJ2
Y1EDoi2EC2tTxHaHkzLoxxcEQLHQ1XLO44MdFpRkDTrphT5gM46nh2Qv2PQ0rHM8P3qJ6M/DmMpF
tiup3Avc/Hp+BlWvhJSQM9WqflDhlA0A2O5qvMdTxkOObyNDwXuA06ibnmTh0/TAlK5uzEjCj1KB
8Oj0tSSd+TA/TLlY3jiyu0xT6gglinaYPYCyu4uiqdIBtFTg3PwrVs36NYciI2oSHVRxp8KqtoOM
RPGzqDYKpVmxa3GTTrL8aW1mWEexed7JBc5vHS0msLkFalvRxrnkQ+d0LV52bBPPmdErhI8A0XBO
i2HuHxBokC6N2Sa4v8AgOGEdHE+SZ6eGUTaojOW7IHC6XQxLcNKqeQz9Dc7hBTaHbEYBuy70akpW
evyIKmfa3ddIILuf1NVYalmInRpsqVq2jOgZ6RiDMJ+hVpuesJdXAaPuWby6aeLDCSuBvfQqxz+6
FZBqtg7cXlRmlvjlsI8DnMMsRRDhoVg9Lm9gp3wmSbyXDQbMO4JmpvoKlRuCTgyWbXVrdM4hmHZ9
9MSGMR9RVsUItVsrI2+ps5F4AzJnvvS9lqAd2lgtN1iT5Yls4B59KhinDFNvMY4NwkX6V2tHqxuw
7ILpasqXqEGBN3xeC70eia5n1SQWRPj3oahEuDOZIkMLBHhdb7jb1Feb1gE/GFpC0F9TwMTnNcMu
IEZZb0ddLpbfFEMZLtOCt/Us+4rdxRY748EvSYhvsDT7+QKgQ4om0wgdudu3oM2pyjBIOE56RhYE
qQH/oHBYbXpYy1qJjybZp/ljvEfF3MChbR5fd0GKuiVBZmMzjbOGh8mc1j04Tnr9QgkHwQNNzzhk
rdg3VbauRn0H7DpBgQvLiSQc7cj36oYtUDu2QrFo+QjHTV81tBz6jwn2VjhzcGo/ZOPKPkVT2N+q
kOlX7cv5wQsVvmDINfJLha3DNYPFl9wlIrfi1Es2fyihkgP6OeDhzfAAWr+QrUz3Jl1A9t4LXb1q
VtT2TFdTf636NZhTTnubPdfLmOUH7ZPsW09iV3T1OOfVBds4ttR8QKW6hInHd3kp5R0rUFQ1OCgq
0Fy1ip6tQK9+hi1OnD6wfVnNeUdAOjaZspfzPTdhm857psb4gwibWt5NMerdO2UHdxqFGxVoA5bc
4E26b1nQVp0yIvf5nUBhmt5lW7b9ZOBmLt3CIRVusgqELhRD0sh2kyNC8tYczJd7NvClPMRwUYwf
+6QiE4zn8up7FLn6Peb2Yb0AxxiSZh/5HN1vSJa67MNU9V1OssqerEl7lGJrzk8inXd6HmQ0vCNW
7O62mJN1P5sq7o8MaMx6N+9jfikgzshbuichuhV4Oggkv5rwwRc/ni+Ywxbjhc5p+j6lmqO4SNfp
OhGq0rc4CkhcWyVA24asABHh0wvrjENi0mTC1cFEbaDdRlMhEXn6cdt7PSK5Bt/oqKI+OegkVs8g
jqZzizOT3OpFL2O3lykSFTKNCzcw/Vh+JIL0qNr6dchAiObDhtJ2zT7lzk3ikiwKHkZ9saQ3UH6M
ZQt5iUvfObNVxyUpq/6UB5HwZlnCuB4sUhj3xgp8TB12UGxuqP/ctzhjw9xJbUnUVLQafshx8fSw
FYW7GXZ4u7mGxzQFboxQV3fHZS+XJtuQioLWfchxoMhxlsfII4zuhCZvhSFlRQLbZRPPiCRCPk8l
H5IcKRFnBKsARIvgBY/NBCKt5Zq+zG+TMOa3fhRl1ETAqeOnURodjsC7kvxoMWV/S12d+FaPcPM8
RgAJ6E0yzmvoQL6FXUmfDOOPuYdffrNqSeITlnUSnyxqFHF2GWxiLxkNfrgdvbtG2lRjnzV8hZMy
ekDCqrbCO9JnnbLytPkUckrsOjFEFnBUyo+035huweePwz08N+16mGuZbK8rQZ14CPg5B9Ss0LVT
0Clka1U6MUBvaHSwRmuaw+AsAmxicGndDKQsX2jcz2UzMCpYQ+UGkKViVEOFNM09aRN45D8OBCn3
zQTF4vKYMV+ep4iPSwfIKn6HTZx/LHzNsiZx2fyVkUzcVFsCFi4RQzRd1I46ER6O12nGOIXseYSU
6jN+7TVqYoprcxoBT3yCUUj6XmD12RNPtOYHuOfkb3PtB92k6b7crxkOp5/7GmUf4H4Nsgqo+OPD
Rm0V0JEUgH2AnvnPkPxkiBS1LmHtPibRcEcWPCwkv8v9omQK4lbPkvhpG6eInNmCjLa7HJOArYP9
c3E7Q4cydXIeanUEoS19rgRZahCPk3FpioL0C5q+f95t2GvyHQCdUi+hipV5LDNEXx70ltH9kGWm
4t22xOYlxybxI1hUqi2MxkR+SbmxH6IFFugHBep7fahw3MTY/St756BUxJePdXKaXM3JBzlP29eQ
lLvsVs5SfYyznUMyybPwuGpl+MVC97g2OD/TVxHngXaV2Fh/Tn3WP4VEOiwn6KzOfieR7qRlsFqC
eSj0OswwyArS1VHXbGHVKV4rxWvb+lA+gtIM2BCfz5o0XIPT0nnwK8+7haVNkyjw5Q9ujqKlyybI
V1CNbTNcHSbpv1gwblU7wu5xaoZSDkAMxcqe4VrfT3DpQgF9hj0xcJwpN9PTqqB1OwKoXd4v+QSC
GdiI69JC0YTZ5sCW6jt6G3cpCfrHBliCOokhAfZQr1xuX9c60eYoTZSq2zmnC/kSECr4s16GtW8N
Z9ldv3D1vQImPB1Gv2cftq0fLiHpKT+gZMiHJt8ZgmgxJY5+phNwswPbFjhjL9rsukVFhkl8g7c/
bc+LTFw4rpAy2S5gp7hkKKb5AYLD7H3dS4fQbkbMa53O7tkVOHq4B07UarrE76VnNrsRTvEn5/c+
ei5QFGxHEu0aIkaIBZaTJ6l55JAn8AZb6/xIAprHQ6aX+VJhAJi0LqCGvM+dCKcdxoDoE0LMxSFh
4/qWgPxsLnBt5Q+KGzBaS5qv9hQTw8+Vk8lwI640EjQ5uZAAu7hE6YQzAmLpfhffPXB0D7R5EUlr
1xTl/N7vEF6JIqx955PKvVVIc+XNVJXpO1IMDP2gq6J7jZzK9QCfQ/cFtSkf22hF69aVqPF5C+Mj
91HVff4OboejONGpzD4sVQawzhbFGBAM4WsgwBLuepsdrq86Cfnhqqn+dJ14sFaFecwgItzC05wJ
tHDwtoAjb4h6ZhsTqH4XE8hAURuVGxaCEuWx2rN+f7CFriloFGE9hHErzMNWEVRMtNLTPcoaj1Tl
YUhs58pij5saqPl7SZF29jrpSeAxBR6ZlwgN2Cfq0bq0KkU884Pyw3aXwTYmx2qA3nzElqeytJkQ
pvGTS0zYTt4v6gHasSJgEIDMjcd0KPDBAWdWzZiM12Ka7lqe6GzMAaUcTKiTVCAZN4Gt98sKctl8
m9OhPxucKC8yzMmdTK75Zkm1SVCERd2HJ1KzBJocZD41Dngm7IkiopJ7upH8K8DBXF3Qx+f3QcuC
nvegI7gBIIngM3jy09ceOxYAbKjd7nzMB9mg4DKvPB04wfiG7PfFLgmWPlI7YEDsdZa2magG01U9
jUZIKwTWJ5YqfAxKgnsB8OrKO1/RMjvEcCJ/HGcEKz/GeQ58wtcb1y1eQBU1QJwy0iSsCu/VkqOy
0N6D9dyTFKMYQ/Yezvewh21prBRtgHpg8aDTAgaKmhNewGWKrBaUD5hhXPLRqwgYakjGM/Bp+4Iz
msTd5EFaPRQs2OGuiA3OHYe6TT8AofTjnZU12h/YESfqImLK0i4fE//Yj0F8HnUJrYzNkbOaVshK
fIA3OR4bHOwG0k5q5eHeiVS82RwV2CsXxfqF2yHPn3maGqQOrvkW31WIjL3xLhvsYUeMDFZUnw4Z
sNS5+M6nmsYN5mWS3TMV7ferMRihmKXePiZ0KEcgkLDcQ058KJtFGH2rCsC1nRDMPch+tNvLYteh
OuQwtZubLKUKQxtk1dxQNzH+ofZ1sl1fawEz/32Xn9JSC3ax6ITJIYW9/3vtnMUXi+yf+mu6AIxD
+FJEX/edV2+QpeJHD4IieLsuetd3m3Sb7AqX9uqsISh3t7ya5iePD9TfpEr1HyoE4WXvZylK3TJM
n92nQo3LDdKOQX4JUSpIK5bEAZ+zS43wSez5K+ol3Ap2FA6ffkhHSH3uAROT82xISu45aPn7/RVK
/FKMaeHgGlGgLLHKJKHzc7Ts3W5z6w+EjOnndFsNaWJSz6bpndXDUe8YpHUhS5dXQDo1Oa+TX77G
MyYZDyoVy/dijcbHldsU0j2wXJN2TTwknlPsdtWWQ62fMIOHVKukrL54+Isl76d8wBwpTmG81cHs
oqzfHAZo0xmIsrN31VCYFy4wMPtqsm0bWxWvEht9IXzH0QV49H9owBsbXJHfJjXW05laZILfDUHl
CrAjlIUXD+Nu/t4wtgwNihjNMNsJgFMNGry6nZhNBzzF0gPMLqaHPd+z+aneV/kT8eIZIrNA7sJu
KihZzitGhOqMOFPcEM59g0fD4pCfwTwpfSsRInn2pM9kV8MD6zo96vtbTHty9APDXN/DWQeR82Ko
Rxgj1Fr/TDN0HF06G8TCFmErwlWGIp+gxHGPeuSLaxVsEXucoAqRGAWmU0C/saluHa1kcr6yviDf
VOU2vMO0Fa5mmJf33yJ07PDtECXBYHctltBWRbw8DMjyXBoWD+ELJr+YDiJZNO8buJSiUgG1FDXr
1abyVhZWpmejpvGtqGrsHGIM9JsRshcH9Nz44x0cX5jjQpwXGrUBPT+Oouq/h0IsP7JBo9jep3hA
nT7nTxk8IfWDHnpA60al5IBykrCjHvS8PuV2V+cY9V0A+shz2TCGjukI7D1XJ9xLmQD6Ev4ltSBN
P2v03/pk3U5ea776uPFW1/EJ/t5aXSZYx5tmiph7V2HqMh7WJMjpiD7d77AvCWhZgCatEdLPYuyD
wZjYf0y905gj1rNDc1pxSAIcssddG0oXPW/MlV82zeKxDf98HzNUILxz4Fhj/B32eOosaHkfoyWw
GJMMw7/NcQ+LaEkktJ1MRMXJVmYcOvyT4wvVRMcv9YwUkmZPDDfHetGpgbNQ6YHwbCnGCBNC2ooj
xmXZCJg/gjxih0o3NLns1XyD8RO8ExE05pZjpYYs6iYqqb/vYc75GFIPGg42p+jnbEp+x8H73k48
GhEtNxWuOIzYUq5QpNAcdBUsc1ZDbdWqZU9GOJilgLDUtlZ3U14pcklVLMcD8oJmdY/Wk24N+n00
8qkopg7TPKdu6qnC5DlBa4oxdZVYebA4BAAgUwJgDu5zX5Y0nTDwreZVHdicaHQqW6JEM1vlPsGM
weDccyk/EbLRgO1VZMO5HuhokDI6p3gO8fWD5crRrqAovS45OLhDm5Y78DEje9gXAUeBHwG8xuYM
DmxJIWGVwWrXTJLVCFvDAQUSSRqw6MkM6c+B60096GnAPBK0ElY1aEzUJ9TPo2/QqPOiiUuUZN3s
pXyeYUtf3Y57iS6ImBwxD7DlTo9Q4YilC3O5j3d5rpU41LSvAKDkjt7WNZn8HUFC5J00ewB/d00w
wsscg5bfUL3JM46p6INMRPQjTzySK9iVnQokRwpEhfN4wvdGejfBvE/k6mBoao69neb5k5s5ing7
5dGDWakAFd7N0NtmyRIDXyXeLE0lGV4HnIHIBQYimCxke84z2HNl7GUaMh4f163HLAvlzXaLKfbO
TibOMLYLMcVfUwMKzsWBykvawmeragJcoRdMOL19phhGmZYLuuE/9BZj+DTAMNGLchyOqJn3Ahg+
gvAa9Fn7pfZTXrYYs036auURnu0Efn9HoQuqzpxBh3EZHM1fNeaTN3tYvWwlxvQUJdO286NXMyEN
RzNxzbqI1QcBXOV1Dj7kLdmv7ARbFXzt+sHAlQgy8lHfEAyoXzTKpuwDukGj3mWp0+UP4O4MDIFy
wPBGABByHd9ZDIwHNERUvXSXX6dtMQpCW5OgdE+j/tKLEY5yxkMaf0ljh2ATcDixV2Nq3vufBQn4
Q4sm6AUkDY56PTUhbcD7idAa6bo+DhXLS+ynwidnztX0MlI9fKYb5siwcJEUXIW4tgHSznn8gZlG
jAFDwCxuwHbuKnP0Qa1JB6wAHAjU4yvSb8pQwP2zXuvb2S9IzSuRDQJylMhBJ7JSqa/oFFAKhKrk
3yTmZrZxA1CoQyxiG279NKUHjwB4C7lLorsc1Hd1Qa+xmQOnEBl0CCosbpLsSjywDHt5C+aFxwmX
M4dJucrnqOWIO10epYdNBLAxhNA1UmFr0xycg7PdJPbrainmdyDy6OwpSvCePhcq8HDesJdXjYks
K17GSiXlAbY2GGE7mLiwB8w9sNdhsgwQLjFZUkPrC9e1hgLmwmot+AyYRcQ7kDeevmJyhKNfrCNd
Xosd2/4bzwaOFvR65uN8T3271at5D8J/Px3cDtOzDo9Zvel9K7f7YY6S8QKUBVN/8c+thKjiGV4w
ap0nOqQgGzgVxjcoCZluJuEguqsVHeHMOwxjChV2UBfnUPJcadZT1Sa6hx2QgR/LxwxQBr4s8EJE
65AGMh//H0dnthynroXhJ6KKebiFntxtuz07zg0VxzuAGAQCieHpz9fndqd2YneDtNY/Oq3PVRXx
h3+GOQhmUPXYfgvlUv3YaymKFL2J/S3HKCwvuRoooYO8C6eDs/b926zW9r+4b9S2J+NJzPe9bnVC
6Vk8kCbqlYT3bpr84LPjjMW/1hrjMiN8jYBH3Iz2CzsQ2nMCcpBloiQKIGpjRFgicCbu75EjnfLj
vJ/35MMVfzWqqLcJFf3MLyCccBf7AzCk8n3L3amkK+bffTTKV7rsE/RJ21g0BwqsXXQFZRXuWklk
PXkiw0BWke0o9APbkEw06/lbWd2PTeQuqahJ3tp5xQh4PwBN3m8IARAVrUvwD8ktYcBEsg/vlLwp
YkpUvL62Ye84KXePB3NdE7N4v/Ucibtom0IaTIGH84dBjUD847BY0b4n6XL+rU1n+5kRStsP0O/O
sPe7fqv2rpU313js3AWkquEWy0eyNJ/D2QrRA6t1Hs5isRgZVK38hzD39Lon+Goqd9siEnvP8dbb
aRkHVNQM0DV7Gfdq200l6rYbPrved/HohAezGuIfKzn0676zRBjC863Nh2VQBgIRaD7zekb895xX
UcKBrfvwkjMnvOaej9bLS1CsGnAabCf5EM6HJFHRlTFEfkF4eeoxHmtxmmx3mU9y4K8mHaOpHx1f
GhLNhr6/Wl0d/Qu3hikBwjXuDvDw/lUx+n5BFiDbxyWDwIa4cHfIhn6J4jQoEUDc5T4Ik1UQfP1f
7ZXbmgrUIbCjc7/UO6ZMpC/jBgXStyOxIcPQGZtcWbK9ArsQMYSHzcqUorthBrV7VN97WnC5rynY
mZhEG8iafRe0BeIv6PyXAd9RkE2zN/7kK8fYRdAE4O5yp3HMrr9tkqyyQjNY50V11ePSqreqRup3
b1HP93bTk25p7K/bKQRVHr9YZ8dvqNrWe5yafGl3qGbyYG8xud5vEh41c2Zru6/GZfFT9BBJkJbg
+/qevCj1WgYBRWM8yRxB6xRw/NHX2z/KLaTHFP3F2qRmXtvfYauD+sx9FnzPua4eV6J03pJxCMkk
XwOE7sgl6ndy/02e+TaIK0omO34C4/enhzLk4kl7VSZhqnVofrbKB5Inq6fYTo1b1g+rLSpUUnD5
ABtqRA4RD018Zkj3yl3pwIDs1rBo32ZDW/aBkAhlX0VpOHnYJdVPty7i2qrc4pHsOO2zKW/qgzPR
0gKBCBL7uXaE7ZNRRdEziUr5+ijnbVZ/A7ktV+16Jj4y3OfOfsonkyBftJLfW18HLIQUAoAqoSpy
/kYeMsF9bTx5vPVnYFVrvZLRb06SMuMomseL8Iplgj0g9C4zYeVdeyvQf7h255UeGU8ue3dy5Gch
thr90ZgAqXSJvRTnvtYjjOfQJo9Or0M/W/MYapl8sMY9FcnUvbN7t1DSS1VcOQQGQtmQ9373ayS+
PFMAxt/AsU+/Hco3kUsvygowI35nUnx4GOs6PuRxXVb7aLOL98YupXMKJyRHqIeanAytXnKgFss4
vEB9JGk+0yqMiHT0AJ9GBK2MD3H5q9FVM+7rOOnfcoww4Q7FQPCELhYhl8Pv99yO1E9zVBSiTbUa
/PFBt1bxBcBKI69dVZKU0aTnmA2Lejx7/ras2SIrMh6Jz1v+A9XDwzkSudpkWkBw70lKm0NiasJE
3XaRyH6pdSNd5GqLUxKvbrWPW1J7vzTWCvdsYmc+s7S53GncKubo+pu3PdeAX39EvC5W1uuIrYI1
swgPlTbRx0autHhcqs0t2GCb7itYrUjvl5CPhDO22thKqlHa+2iNJoCfshH6JDSWW5QUXnEHFi26
Q+eE4hJ6iI7hxBuu1GZdQfm3rXH/WIufWMeiaQp+nWRwHwQgs8VTOqt+t5XEIzF5ue6vdfSa8Iik
fz65LAG3dV8NT/FsueV+DAKezBgR1hfhccCic+F1qMab8qVSUVFkg9bB3zaMUBy19Pa9O23nvFa1
ZSxUciHpPnNC72w2RIweB6udgq/ITM3fqnLMByEZYZiFko+XOc3aQLBEYlIdRNs/g9REH91wsNja
Ou3dN2gGf1Wo+IbDDI0Toe640c6QchpHI8XaPdpupraq8/s1Q5xVMBZ3fXOZ8mjuMjW64p2SKGfN
ZuJkrOPW3ih/+oDMc4s2Cu4kj5oPFDy+RI3g8EG5VRhAGbNHPFXBVNDzWiXzH2MLThsLOcB9bqOw
PMzrHM8pWG3xldfaRkBrBQ5pU17TrqklYN4ZHomV6osKrz8YafurRciINGtyGjqIfEnkzHgL1jkB
kI6c8s7oghqK4jnnsUZXXlkAFaPqYiQtftiRhK0991Rqx+5OgxMs1xBKQ2QTYp8oJTxlESlJM0rd
8kQikxbBCulCu0mbPEV1br0gl0KUUYyTeDcGjq5LDVvrmaiEukNfNVfonSebebdkVIQ4snr/SMS1
v+4mFSUDf2GBnA79g9xSiX54SkuV9wfAfwVhmKylzy5hCvM7IYTqr/Dz6D/0QNHFUwFAsjMz16PT
qcJkFye6nPaFt7juMeIzeIuSyvX3iOD0nSYuZ3qkfav+Ow9WaT8ixgjMeZRLo6+l08fP8J2yy3qj
3Ccxk0Z2NtJpf3fovZFc+TaVcq0160d6DcM5rbVX3SMymQba4VvrA4awRHKMRj1z+5Cbwp3b5ln2
VvQ9y2pK/iI29KaDQHDuw2fO4gGtPOBjr/3kR5oYWMlDWbZXGEspCHFrSZKXmXzrVK9GbOhX1607
B6T0Lsd2dNp2p1AX+veQIfmTjuH/D4vqemB4r8jtwzIKyH0LTxzlBl4FHMTW+mqjf20OLBbhQa2l
vRxujSWYQ7Y+NijWNMRiDenW7ZcYKciLGfTyVYzSXHUYF/1B53qAIAjVkGcVrT9yXwe+DxJgLE8R
JegGl2JG+pfaYyKpBGg4fT7mzq/VN+Hv3HNrOwhrtyFrqx+8eO2Gl6Ct5iW1e4YFNPumdlJdL3oX
Diy5KQ05lZOGE4w2qeDoLg597kQwMX3QPBbxrfoTUZx9oFPFxQKhp/VSdIajnlwIpGFKtsVPhUc6
ZOgGnrnwXHj7bu44CyFgexfd8cAVTkR8sxLGHQzfsxtjN8rlrPwsxLsO6BMbXXJrDPXw7kwusA6L
KuzifLMZoCIfpvZIjZ2sTzl12C8Fxbz1vfIr3TFTi/mCxqX/WAlXv6xN4TkAVhXHmj1gh4SSWufF
2fneHDt7Wm0i/yHWs90dJ0fP3amXlb3uuolJGKQJIDh1aEviwsY4dxoCZNzYjL0aYZZ06m+WIh9f
kXLmce9UaF9Q4ZeUsKK0LC9BY8EJlVEpeBJib3loO4Lc9gjRur1dhVKy7sY9P0qzqC8f7+Jh6E0r
7xK3h1XmiYAPn/k2xuexLxBiqsbvH5Ke2yItrLUMU4SjKr/GxiGTpM1XP3kqE8pw9rWmveAhMuxC
GRUfCWF6TdF2jBthY3blErKN1oiX7qGbpTyywernQPvo0wof2zXhRbGr7ji2xolVTcr/4ghgC739
NHGQb0ncZQFqpvwQ0HiE7qSxpXOnQSfohog5SQztYG+qauqfKIIn21OgxssbDaP+ZQGze5yGLHwp
KsxiPUikZrTU9WJEq+WY5t2tyrk8tLVnOyQucrnurbIPIKYHM3PTdAXV8aHo448N5QQDeRKWoB9i
Qdo/oxtgn5AIcyvkuUBmuYb/L2O73q0mb4NsDlZzJfChX/Z41CuVbZteIQjM1DUPHeRRn1aJK+Su
3uiMTTc+94X3ul6XHeQrWozJCq2j4VQzh5E6nfJQbv5NY7DM+aO/mB502urLPB3s2XyKoFPPs1QT
ayP9p1XWI70PoCzxyKRBW1dL5tW63e5mnmbA3HbNfwX8k0+eF02v7UjEzL7jg4AxjAxCY9VEqj97
ICUPIFmadFH/FrbgcnVc1bzV4hCXfUS8/1otuG9QP6qsWGxb7G5ufmhTTs3vCNOAtw/7aa6JdXYF
67heaNWJJV20aeVLxLOJz6GAyHDIWbENoqgBDY4mdKYVr5apInWn88C+71wdA605uBhHdI9gB4H0
wosd4b/C2zCLFwrdRxi2qBsvS20iXmpQqu86t2V4AIDmz/KaSzUDnJheJ+aOPPWmpLpFEwXxvloC
r75GQa9f586zl0/hlYV7N1FHmXx3JlzumtFTFmR9Xto/K0yZeuwUmVg71O9+n01O3UzH3F3qo4tY
X/znxMMc/rN7e5EpwgCiUoU7OtSJx4P9RFUCQF2/jcHrpry2/QhZkxVwbKVuj/p2e2T6tQV6t1R8
5Kf01hNOCH1uvLYIT6HXuIhso63dOyBiyx6DbtvAPRHQeFfgcFr4fRRsew5o96soOs4WC2X9v67w
7R9CBxEfEdsbXnPsS0Dt6y1DWQA1JUc9A2tnmiSaCZq20cjIbeF/gp45at9HvVygYU3wk0w9dhJk
k6inHQTRX1Pf279zpZLwQTVm058zF90vrpEt2fkhuXUZao6ih9Rpw2+cMcC0Crdz9WjYWIu9cIZm
zegDt2K+lno++T10EYqosg533TCAe3Rjb7+qEo7zyA+DEpKFpf9skASPO9Bcd9y7dDaJPYtA89+I
U1H8s8K8+6k7FBxHMUbetJP0CL8EFWybUBv7vwdsEkxQzeX6YfNY0yNc0e+cJcm2XQUy3/XM2z30
H9USIeJKZyPNb2CSYTr6EOQLC6o/UU+IsWd6b3ThipepDwLNVBqirfe3pP2Tt75z76kZiIg+Mwxq
bUxOfF7MoMnOajvrBQlis2Via/TLFHUYPbg753Pnm06nq9UikYQx5F1Vic+J7OmGs0fpKXwqw2ZB
ym4V8cPoySm+PTATTI8dbqLOCk8l5a9WrIVIGSEpfoa9cUgZqvg2SIQqLhWSQnU3mWhAyz6GLAR5
3DGHUqmlGJP7dp13lo9DJY21o1YmFo/Zgh/CfVpgl6ajqezljZdLmZMQk7CPBRffCaYMIdU0TO4D
MafO+m2gD/I9HzJCUZ/QarROWvf3SU3Gyc6J2IfuFlyGPoof2m7TRS4uajHhbNufyaeY8OpShJUf
DSydf98vbXxohHGdg0tU6s+MUf0BqAkx9gICtA/Ejenh47UhjaP5/0exMCVYs9T/Jjve3muFlDV1
lK5efVKv5p3djOpqrf4qj13YAP911tySyxsUYHTexot+0BN6gR1F9XLJascPuu8uGgcwSGfI/wGy
1JhL3MHUh2HEMZLVFQ8ZE05d/CobGxKNmXVOsrbbwFtEBO6cFRLBynlewYl0O4LSLo6woRl6cHn2
QtE2JwGX5T0pa96umCw6L52ncL007OhcyRSLc2uPdjmlGwZrpjW/xUdZgSaGj4vB5IHRjgMhHlz7
BWHE0uwcbufowfSqG+5WWi2xlpHI5uzZr5YrM6moU3IGDI/BjBER7JfEYzRciad36G9tfxdMQMa7
eirMWywYmc9OXbIoebOVX3ruS8IKQv3ZjzmcnBcitDmwYiNAm2JOikNuufbnrBjR0lYM+jXAkPeE
Cx78pDN582VNJn+zgZDB4dapltkwqOIHbI9tqp4sjYiMmeCv7YGuAt0xyUO5NuvTsK2Gh77GHHOM
7c4OdzV30zOwSwC8rXHuHuM4D95XT3TWeyK8nHG4jeJPKfvtl2RuRGWxVUxdJlgI7LA7opYtYyMt
VE47PjY8qA1RUbgf2cvmsLovCICAM+JnApSgxPQMShLYB1/Htn5vgjYq7uxmKm7fT1tiGSkXjwGW
yQ5S5BbkFg5R9QoYmVenzq7LL+wx9gIO1yn4wwDL0oEzouuuXWsHj3TqVOhHySp8a+vO+sVX060Z
Mrn2Xd443Ux6RfSfoTr5n1Q24732ei/YTVusmh/dTSK4naDuLCGNe/tduVT1ndE2b90r/HtQcPJM
MdiNIKnqhyxkLL30PgyMv6J0GNRq280IJTMIslaLInkT1/Ulj4y3vCC99c5aEddIfBzKglPX9dZw
ckeAeKbXWPsHUIQKxfiMYggqVSQw0sr/nmyv4Z4hOItgt3KenshCwuApcKS/jZVt//XGYj2PhVMD
ajZw50gEt+UJ12//jFytkMAaZMs8+6U/vFfStT502ygv08wdV2e0rfzUj5b1gMYzn97dDt/djqRS
c0rGFRDbao14YUr0Br6+wrgp3m77Eg8yQpab8ASlLugTaQHBYp+iVkfy6FXFOhz9dTDLvhAaeWjc
T4F4SojKqb48majkCjCwmAelGC53/RIeE+vWMqHd3/4m3FdoHXtk5h7X4FjmtludRowN8kZ2uf+m
qsrBUHsxPQOP1eUJUWN1rdfNlE+AD3GZVls4/0fsP8dTiVF9sVLC+ip98CsnkuB0XbVlYx5xQ3cd
7rCs9ys/Oq4LQNMpaIOo3zer5x/biQ71Q1nQrvHlkh1ZZsMkFJyzQDsGvgUUsNNrjMEbhQMr4m6d
ZVnfNb0e/uPoLt42b7LM3mkEVFXvjfhkBI3N/yym8Auy+XW+yIitN/OrOSr32tm8/ez2Qb0b2ljE
h82pK9wUC4h9U/O50p/CDRwEa2ugeVsHo6uTO94dJvXqEw1JXGOyjOEKGYDy4c1are4bzwb0Dz1H
C5kAq+49jCIKn2clpbw0xeA4h2ii9vA4j9i0P0jrnieoMDBsuHtZhQzxgc+g3KzIg1o/4VFHD/q3
AD1fWNm7Gn05fmXgcddCnIjHAEnu4Lj8KGqJqwN9BX2A8tokBViZjU+LcVT/glhsfntcAg4PGAs1
ImRRHIKBXNybQiB6g4YoHxdMOfRUNIMvj3HQI7414eZBfce9f+8wmf9zu2h1DlsMv5AOZMT8HVnv
yzvIufo/twpQJRbGmG8OkX5BY88YesAmJ/9UThXF+Fw4dFI8bq5K1w1D7K5hL8TJE3Q5xLKfRL+x
ybZkglRt7MAktfI7irBLK/DWKBMMfJe8mGKK05Sv/jIKoCGTsx8kBFx0srvzUEq8dHTX81I2yxKA
U9byn9F2/OVrLA+EIkHqusXCe59YPjdjP459fFSrjaS1CLvlG1pbDCfEc+Ej1vNqvW4T0pMTyzwE
I/Hzm8ZFOdk/+M4Ax/ApFOfWxkuCENJpmmwpvcXZY2DFlBlNYXxxQN+aQ7MlWA0JH0Dj5zux+1+/
OdGnVr1+hKcFIu/izrxPvMctb3nYXjDDIHbrNC4p0XpwFvZaV9d5JHHnsI6Fz1FSKJT2JeLusxVw
4+xoEVNXIsL777hy/H+k9dSXbcUPAF3mSxg9TI//KHzz3jz2UtjS2B+tQxVN9stWG1BG1+u2dmc0
AeDoFQvEN/yA7LZIJrYn3mr1F8UjRQBjBxN1qp0+PDEAkKHQSQs3kjV26BDJjBS7cvDc4CthjdI7
UQSdSzRSUq4nb9pcczc3dXfuAru69XJ1kX+C+5ZtVpA6SHKEtLfxV2CtrnOHnBzenWCDFvESgrkR
KQgPfjpH3XLPllclZ4cVaXwwSJCf5eK3dH6tbcV9HjPb7mObdL5UCLM+ePMNgnHEnES7efR9/hIr
6urf1YaP5QgwzmMe146lXogj8mXm5yK5lJZ1A9zyUFwDWhf/sxGR2PzvVXSxy7j4zSaQbESf5k14
R2Bb11z6BjT7xakGq7rrNlVtuxxFPwLXrnOAiLC5REL09ZOqZ+GkwDTyd5sk0E5EmcEizg49hfup
cEy5q3GbP2ICxa7IWulj1g7n5R6PJdx7xODhpr3baiSpOiKecqxbf9m5zlIHXJpUmmb9qM29m4/V
jxtPvvyKysX5s8ALdWJnt0Pe7fEelY8x8FZznOWaoOqjCiHJJg7qK2IMz/3L+9Tml7aU7iPnZMnh
LIN5upccCBgaG34/574BWvPOdVhU4i6AE7zO5WT+RKiRfmx2yZeJmEV/v2xi/BWPVWH2pT9180uH
4HtXYrvFtT/QzdjFOkrOVGoWJ1u2M6xnocp95eay2EUoqouDl/txewfm2g20cSecvvz8amHcmut3
nYz2dG3qSlwinp0V3moAa8gNBRhHDQhMVlRTN5mDoh5PHonwH858Ez6iRE/euxgfbxrO0fC7MKV/
46BFNaUypB0vS2CRq9QP6uKP7KBkUE+AfdKsAV2x41JZXqUIeb8qgR0ztTjX1F0ucvMrYF59KpxG
Mj347vwTOGp+WwQ1HAyZ2jskWLR+C1WN7Q7xmHWyu7H+E6uJhbz2uimFzXIJUUe67O1KSGxzyP2q
lDsqnu1fKJ7kHysQ44UnYuBGLEX00vaVnV9cmg8uJJos3l0RE8d9QDmLJZKEIP1CHHK/7TDuYUjp
iRLJL2xPSG6iFsI/XSEexlS5ofbYg2TwBSmXlCeHx54rsI7aD2Ck0dwXyPOaQ0gdqTkQj9D9Y3AP
PJoKEtfmlnKJncftEPsnxQaEjW4cJJYQdyncTIibWk1WwmnvSZ4z86FOJg8Gt2vkcwsLCTTkiBhZ
/5IH20MnGKGZZ3To3XWDm0imFrfOD2sAULGfI8c9lCDX7MVwEIjj8nbIauy+dHvW04rLc3Wtu3lm
QNnPE/RUaoOPoChYZUnQhJkl2xYhSeoymZsg3HW5bYiSHiPkVDk2MPSZ4kr1LFyWJxZFCs1sKE9r
6fE8EMy9cdc2RL6kxM2p3/M8Nm/52K3tuVm79TrWuX5kDoas9Hx3RTY5+sN9jm4Ui7WVjwzhnqWv
Lk5/F19VYC5jJ5PtA/f/9hjZU1+y+rsopxlmFYDbFmMk55V4WSIykA5WuJEIzKcSR6S7cAqdRcxt
fwymtpkPFlQjly1COrEnx6C90gzMS8vV57+wK/vdKe8JNCF/a+h+qSaPLpvDcZ8y2LYfgyfaB2OF
gdwVTT4d2MJijGyAPHcMuiiYaimJ0qfLLD4EjOEhC64Moa2jaNh+eumjmui3YNhNVZ4/kmUyFfdA
hUEpMtXaCb/WYD6sugjOPSZvPlUotOPSrL7Zj4gIdSqBSwHmq8htf9yZhoGLFhjeTGpV/iI/G9JV
/raDh3rMmpzFxdNO5v1s/GBJO+nJ6MBIx/AjCBGoU3IJB+iyekWXCEHvFPvW5PZFOuHNKoTRTyCo
tzxkCDfVY1YvyM7xwLk+KO1EymCq+mUNdtENhgGY8XP8c/jUt3RAiTQ9WitakWtfR+F3P/UeGn0G
BLXf/CWxP7nh+vi8UMO3QZ1z+KblIhX2sCW00EMEYjuHNXxMl1qzmaxDPzAR7iZ74ATv0HRmNt7+
IkuQL2If5m7Mlio2j+DlCS/WwFx3UDU+1SzpnMW7IKeighxwYEByWAn1k4d6Kt5RjpYj4S8TspNJ
DgQLxbBbmPtrrXDeYiAsn3Tu9i/IiAx+WHbBOCOrI/nrzzqu7yJZmp92WcsHHZuQPJ++Da6WFwTu
n5oIJNTRJUqVtIfd0Lvb0M5SUNYYD5VZw5nEgPnmIluL8Dm06QLgUrd6gFBXj+NzW+Oe5x/rsI3F
4VKN+7ga/Jf8ZoVl4rb9ds8O6+NOHpFm4GAqpf2MuAJpnLEL+XjzHd0tLVIPoJUWhKNVJfamIamG
kdW7i6ojYxO+Bi9cX8OelNTfa4EDzJgkbp9W6ZfdXZmXqvtvtkD9UywUkPsSnno8oc+NHtCzTzBj
g4u3IQFWAwbKE978FungM+w/g41yNZE/IVk8nyrCPZJ6a7C+gYX7z0qr5buCBf1aLMvpPrxkMHeG
9l/MWKzBIDR91zIKRM0/pyjW/2yInDydNj2+1vxUN2gECnhXl1gUWcgq+9coo9z1UopaYt5Pwa9s
4M36NoEtnWSAcp9hCQ6X+GOaNPsZWgI4Y+8UNAiVKHenA/Yh+1xsoVPJIweHKs+cJ7e2OJTM4d5F
TMjVaXvbN8Iis+3oao7jc12DQ2a+r5bL0HKJ7Wu3LgbCqVzpvYbNUKpz3OX6j4T+wBBFqsrHzdZa
kadQLY8ciwxdUcUNfVBlC/asRlZ2IjcQW+yRXJXt79LqOXi1LVRyJ8bZeS5X6jNPDi9PkRZrbR4t
naw6S8hfYNMI6NJEYaC0yVju8Y9CDMz4Nx1yiBH8y+4/pyRzMG2TOpj2Xkd1FaneBeYwfpMcDMwN
i/sJ5ddXBKsBM1CVhJD7U1Qmu4LAlCoTtVieJL0Bn1a7buPb5PGY8Kjy2iMN7Vv9zhYv9GcUok/H
B7tN7xZZPZ/gPTcD/1DKp7yo+W3gSvU98RwDVTo0l/Vp0k3BK7V5BBHMldi4GtjwEUXiPoizRNjx
NXEmhQt8QfJrIA8qOd77kRcj13CK6cnLo1AdHIIqPumnDP/wcXvByc83m619xLx6sFW9hCd0tuLs
5GUuM28MHJAzEAKCoSYkv9lGIz0sOLtv/JA0CzuxkTF/7RqGa3wZ5Drfy6IYxvNc5RE0WkxWTAaS
FIOPAD/gg+W/gBNB1MsDZgCsQoYCqirDB6KxctX2Nu8YY8nvKFeXV241Re7v6rFEpatVgQ4APJW5
tSdBGcEAeWnOfsEUdERyMYR7Cz8fkwFQn73DZem26db5OMo96drPw5hjx+aclHsMsKWVaY1QIavG
bXMxE8VCneY55JARjSzE35YFayJ4hxLa1Kxz/1WuWyJPCPz8MLWnoXirQlO8G5zwEJhBMgWUCnTq
D3gVn1dc1uPX2Ng2FBHOkijFTKTu4eahBia1EsTleksZHzEYDn9rTWI1iR7xmqe66jB/5NhF14OW
Zn7efD5MmN+CTa8EuPwMQ492cBxkTsG73MUfech3cabA2J0bTjgbkaRFBF2DQskKzjE+4f5cNRFh
BB1z/Xhkfxev68hBnxWo2SaS7QGV9xGm/vnQdMSvpHFFItzOK5P8Vbe2cK6ObMM7dAG6onPQLQ4k
MtfNaaVQtbogv+NqG9G02ufEgFmncGgTTo2EEEHkSeERXlKpe4eUNSeLlZFv4+wnbw52av+geHtu
9ndpHXVfDcWRZ/R23mtLcV7rvj7A72p0RIsbfY5hi+BwXCykTMbnxUy06x/nQaPcaCq3jY9Gjjrc
zZhLDzfiFscLRtQbVukDimJ1tPvDMs3xi6Uk8o/K76Zml6Da/1rJ8Ip2DarhFzTp8E453mNE6XQ7
qlT3btASjVKiZl6Uwt1jwZkkyE0xaDGIVaxsS4CWEKPRQjjbTVZYDs4g0olMth/D7fq+yI3UAaRI
7nCd+bcenQ0nxZ4YDavg323G04p5yroA1np0DeNHnxHp1sFdjlVV75quBDrl+JiTFB/b/w/iIa6e
WuECgQ7wVKkD65hf5lV39kETsp7cknI8/78x8uPHeJjUDDFPjg7qOTH2ToqPObKzKk/0M1+eaaA1
Ovmd0A/8q0faE50jLxf2yUnsNWGAdt3u3lv0FvLKBe5vjF7RB3d97ew12k/23spJvh1lOa/EBLAH
j3IG8WjR+CosjD/JMG5u1hIso89bXjjFETg7+a8P+768czy7IAgdON7KZk/3236gi2i5J37Cq3aM
VkzErTTqc1O5X6bKiiVWZqt0kLLEAdN7jRrD3DlhO/EOJU27HDyJnWDXF+D8+zAg34PQPQp50QHk
VvRKZgM2jLBAh3vYABmB94LFv3MAg3soGZ8ItoBAxbOOCzZkksdIPFiWcaHoz/ZjzhGki89iWIQP
M61BvEsEwxcvxuJOKKxLVJyAOyK9z7WWP2St5O9eaHXVCV+Z+w1tRDong9pMFqd23f0KCudkYTyO
EsYrwEZcm5rkuRLHDBe6beieCswtiRoJMaNfhPK7SwkC7v75GL3kOQqY0jLRcv/vKf6KblF+JY5N
3quE9Z8kEv3O2MW3JClx3Hb+Gjniyx7CcUG+1hONUpRb++Ql1EQeF+ZhnnAQgvaFoE4Jarn5oAo1
x8Ivq0F9fkIoOxIq2UZAi7SRdCiyOzfMcR1HNl/67PBRXxsFSXHHdNK4d+xVS31GvkNfaQEMR/5o
0JQxDt+YCAXs2RCBWztwnXNYbNslav7H2XnsRo60a/pWDs76JybIIIPkYGYW6VPKklRG5TZElxG9
97z6eVgDDCqpRCbUjQZ6UY2KDIb7zGvaDNZIOiXOAyTaJnugFK2+2SXNuU8aejDOdqSCx4AaAC8k
LqYCkpRMommv4KpSNWtDv/zhAoC8S6FxjScAb2Layx4G8b5zqqp7pLPqPba5in+IrKnDD8DBQTCy
B0eKlXCOySdKia2JaDvL/i4p/kd3cOfCaFOnPmFFzALmUD0NQGFlnTfaXWB44nM8Yul5iNsh+iTy
BrGDLs97CAWxD2PIccLkng/TPbl1nodb3qA8/RHVBD7bWgunct9a4fgOZDkC5KNeqa9BDNAQ1/GW
Y+tXdQAY1vaHx2zGWVKLcj4IhKog/hoy2pXU/XuaL7QSPmS+AoYBoyBuT7ErB3sntDTbT4JcCLau
KBGnYDXudb3oyjXKaK7adpHZObsOQVWQ+xbq/RAwojY79tKpviEBWtCskLxFh2xAi33b16Q4hwh5
iO0YuU3+6FpN9tUKp/iLg3gg2ZDujZ/GKYrykzEArNsS2zjG1jdAMm/8YfK9TeOM4DEDpJk4Gz6o
LWrMOj0jUkI6/YNjAChMMbEOEBKa7gekhNp97vqxueb7xR0sX39gs+ZV9iHRol57BmiMPa8bYdt2
svHJ9LbgkAmeoR6RLul9nyUHsrm4eldrZf0kBll0267puxC8QhRYWx0NzK8xGK1wZ9du0+5pswR3
KNiReg2FAd6DdknKQzhpUbdt3bI4SZkXJooy9pTsa28wOMUWeF4yEC1t/2ncARxWYaEGCBnddfYT
wMZgRWZhkFlOeiqRgYyb/MvAmwTwQ9eadAVVKKOPRnV+gG9lRikCGHZbrAC3yuGJoNAo1qhDUtJ1
4ty6MyKg3seuyvvwWLAWFAwAwRYnMKF9v53AM72Lnc63HvsmduN3/RAOtKXjetgDJA1/9ZpmC/y7
IhZNNybjSB0N2SdDZfMBrzXrJQu6cnigC2xXu3o27rwbNDiBtBF66OA02Rp/qyP8iSRWbYrPWm61
1EQm1fD82yNlHxR0IgikKnTgLVjpzFbTsCpymkygHDjRl6QGZ/j6Y124fo9imbKtbYHaN1dCQ+i1
0wuqR2gXIdE3Sa3/BW7DeonzCia2k0YQkGWej+9gwAW/iEKKdCbANxu3H0ACznf5hvxnoD8bDP6H
vIqo9ALjoDYoKiEj2m1Z9RvlsvBHNGW0kjyCvr1NNSA4wRvDyCEHh9bi0tEk7cewz8nwmkB67+NS
z3/B00G/poQjP2xjvcYONkgnyhu6o+PGYFP3dFF1MBDccrg0eIggOnwO0jJ37jw/bz9P2TR9RE4D
JQZC8t/QpnIuH9utC+QYavcga3BcyPZM4ycRl9YMaxjBBip21/taBtEh1JT/RO5EK0o1UOjvEqsm
WZr1x/I1QmEIKpiVrkUrp+l0+1g0cfWrLXvIkkYFwR5R2hIWk0MdYjwIeAnF5yJBiXY3e4X9Y8VD
095lnN09vGWvuR+aLH6htlgLYGZYoFkANhqESGGjvLgdvClqemB+Ob8+0XfnpLLcIk+Xu6tKeune
jVwf26iUksjdEEWJTvtvMqjgWnAWwM8U8QOqZX7ygFwNV3HexQgwKEnxd1Mm5I1zJtt5d46gxbgV
xmTnW1G5CNdaGYy6lYmwLEhNeO7NQ85J+25WbvOrtHPvhASQAN/cNyBD6qLUZzV50hsCfBVP28kJ
9PeIQQOCqtykeA9OgmZ3zTIfakTBaOWTKH4XIOHjDYBe1J3RkEWDffIKPd5qsVQvLFalrzOEuIOj
GQ4GdZsCQcS1ZyWxdc9T1/p7lInMYA+fkiXg/+wOTpQlvEyWtOuTBzh69nIaPbZgnTlfAmKU6uAL
tKz1LNN+WwI/k8OUtaGxG6J2ymdeTfoe7CtVWb5R+jurTCqTVtxML2mK4N47hFwquQs60fxEzT74
TVIzPISAHN+bfQ4BMEv04nPs6PKZS899CNu0+erCmGy3vuY6kOVTE95Wb3zxCSQ/W9PU9ysfRYSG
XG2KsD9HDPsYg28CGxcKk+dcjE29ickz4Lc7Dvj/pmjRZvZMz3pMANxrXKFR+5OkmT5m0of6PyFo
ze9dK+1vougwjdAjZI/IuH3rY2K0QKRy7Hx5pmLV36OUpeQ6oTqRi280x1LvmOe+029TCmDmOoLG
XO2od2kfJy+cvhuiqqoNptXWNwrmbHOcisiUkKCtnkYUDRAzQLqFJjjApEfTpyS+IogxCJUyPXzQ
SpCZK7fx837raiqhhkZXaFNXodPSWqcXAXDV6H+bY5Q84fPrgXfmCUOzyjNrIHQe3stry+6H6IQq
p3huOuICrUs8PGW7gSKmcOi49ZadaWvPla56cCZXR3+ztsQ3BePhPTieIFjHAFPxIs2wmUcVy2sP
9EYg9Gel5nzBVNXWNxox4I6yJqpEbdIhO4Lz0xDsMl48EASg8tbwpKpoCzuMiqaVIsr2AeC9gDWH
rgg8tKKlhz3MTYmMdi+kiwSmUT8ZerMPABjM2gB1Qs4V0g1e1RZdQhQpmrS5AwjVP2M+YTbfGzki
7QhQRzP2iT7gt+RRipTgxAuVfm4VIlqgmxn7faXqWUQ35ReNZdX88kOkdGjh9XpxRyyVn6K+0ZHa
GPri96g0cTIo1FDUp1X+TsZG0e6c0QVjHXNg5YmC4RRtLFm43LqSF/tBHwFPbKc01NJdkbTOF3ID
bNpEhfDiihYTb2k4Toj5lVHVIBtDBNjvUmci7Pakk1dzl9kPN1YPt2FjRsbc8NUs73lUY/LSZETp
L5ZOvLdDk1Rv79MSqZsVcn8I5Xcl/cSVGU252mY4SPZ0G6ifrILQtJ77oMjpPDgGVf6oDCGT0xkq
fo1qSgd0GuO634TQXrsVumSlhTe9oX6noP3uq7EWLzPEyF/pHTkBtw8liFWLzuDMPgK8jzjs6H7U
U7+Ln3rNaYP7sC4UlD7o/BzHCvprmecRBKnKb/YpDrBIi5puQv6pTdOPkLoOMnh5pe9yXzUmdR3H
BCnYIKn8zitR1Fnh6F4nh962KGvBTBPVyms062OIcPCvRqGOjJiL2z/GbuX5a0vW3LBeyPndWQGg
hV1SWaO1GmWRP6C7SydfQ6kFJdlBfFG1rH80aJGDrTEIQ/eO6sTvCE+j5IHXNn+A1oSLd+0Jvd1q
lSeATCdQFZmAH1EERa/7zumb6BNCKHSmEM+rnguzbFDpH6PuJ1pdZb7qMGz8XZm58DYIUNDSQPvM
eWoSFRAdcNuialea0YvLEUQH2Ogi+k9mr049ATBspaC1f6aI2XYoT6Gis0pIBe0VekxcAlki+h7u
fQWzzqUBezeVhBukXoOIV6j0qF+qBuxdR1XlrY3E4/XIZWW/A4cO1QVMkvsFdHlwMKoQXZ4q7SEl
RxbS3DjQ6YBDkC5vgO4MDr6jlRGAu9BlGWePIi2MnznogOLoIh2ZolZei1/Ye2hyPfqZhDyaqSba
C3DrD6YzpM3eNbypWycVXc7tiJ2O2IO/Gx+UM7QQWAZfHzZpbBX/JL4ffvOAND6byh2QfBsqDtMv
3A1FukcFqq1XKhW+AHbTtu9DTCO8Q1TFcXgE9UBMDdyuOTpmriMnBZD8y5CFzhcHfX3il64bAMCk
HXrT+tT9E6aSaH1qanB8iUnKCTTS+jQ5pk1FE4EuCIkWfit0Y5o4eKQubj1rbgIrWIvNZHb3pNDd
omWgQE2klQJZTMlpDgOwes4/Ws3EpVgUcO7oe9ZdvVNdZn1r/UJBNDcm+UlNQAuxTfDFNqJjDWYD
lQ2DLrRJdsoZCiyUR6FcbAAm29AvC5iClDbcUqPTKsCwmR3itys/5WrdBNTAtj1KTS23DT37dWcD
/34AEdKgXEY7CI1rAR3CCNeM5ZZb0fZx8slHc8RD8HqgDQmK0u22KO/CQPBUPNCY85wxPfAgh/6G
coiZHKQEV7ctjE7+sGivZyf0/Amu00qbZa2aHMn1yMQPgn2mya965atPHmmts5WpPiXglOC4baQN
oGMDdIcIFRpjfhqwS/mcAor40eaVltH/c8zntB47pDIgYFOZ8Av9KwL0yQenq0YK/EC93rnoUaAC
mGHuN96VQuGi41KEf8m4Vkdgb3ngoKjYFdTc0cHGV8N2hue0a4ev5QTiXXOiGBxyPXX3VThQY5am
CBHEBeT9nADGM+4HjAgghxFezdoCcK32eDJVT3pnsDd6cHWfxkLm2BfmfCCAQ3CYUWrsAVUhMA4P
QwHn1HagjBCXajBF/IgGnW98t1RNzbzH++sh4AL/aeq+Me5UhEL1Ow2KCbXi0XUiblZk3qkDptJ5
MpMADkILi6PcTrjatqsoGOW48cFhHnlM2gRV0hz4dK2Z1oc2tVoesYR3qYBI2q5Co9RiQklV3aku
dN1NlAU28QkyMXJrD033fbJH+VkPxszY1LRm7bXoSocd7eNth1xuOFI9zmDWSLBH6f1oCSmor7he
8y3o4XCfCFXGO0jMRrOrJDV9n9sAnj09fETB4fTmTwBAyU7p3wbPXW9zk7mtL6MN7SCHwrxHuWND
NhV/1RD9KNfoVo72Duew+GsW1GpAgUYb7v5TkpOQCNFlshOLB0bkqHV0VYmS+X/KwO37MktwonFk
Kk4VPiI/pB5EFIBTQe+k8yAooM9dyp9+A/MULhoYNsQKev9DYdHRwdUlotKHQxr6IILcHbRLizjg
d0rjrfNUVkHWvqOfbRC+55XvfdLbQUwbI5zMI4SjMIVuUwbZ6j9uL+WYEdZtANhE9/QVXMTD2erx
7j96QbGioDa4CWxP/aJh1zxnMgrn2AksloCe/OU/0wSjUXQSCrCqDY+IVoBY1IC4UgYpUrX7DwzK
xhW2l2xzZQRyLXg370SMCc8hAsg83rCFumB3Zsy+avwttkCtYrZW+ssaqwbrGIuinA24DPNLYgF0
2Q19M8jD0PrJaQJn93304vHYmE10/9//9T/+z//6OfxP/3f+9P/sLP8ra9OnPKTm9b//+4IllWHS
/yaMN03h6guvw55oxuaWY+wMifnRU/Y2RPqfOveMso4bZ3t9vAs2UYznmkAcwZu4zsIM0I/GCu8g
MijNoNWKJuOL1jbVA7nGcHd9pFc+klwYYNBNIcl/LL7s+Vfto8DPUdjCa7bSwvt+ao09D2q/NjVc
IqxU/lOpHrlz7Dbua6v9eX3wV56HdOIYUrdNPGAVPerzwcug82NY+ThJZFV0LESIhyXCHbvab+AL
ml2AIk+cvPXb/hmUWQsBvM5wF2s5jUXfBBYYuKlui89CIpOdFaX2iDh++FZ3RSbmWqZ0JGo/GJkt
lpGu2dDgdgDdrCjqXWa72QbiarMZPOyVrn/KVzvGNnXqKrrFfy1LiYXbl+kZXYEiPtKTtvpYuVHy
bpDli5l26cPbByKfNDGl1+mkioU7W6IrC5gT2gGo5targarAo8H1uqMZDlfz+livjh2TMR3lWi6O
ew7E3fP9Ad8W+5XUNdc22qMoS4/GKpY5TQswwyvsMbrN9fFeGYnN47nzcnHBGDDnzseLisZH9ozx
KrD5exQgta3ZTun766NcmBUOn4ZLo0JQ3jAXS5WW/sSz7hB04ku29vLI3UEfRSe3EUihyF59vD7e
ha1h2DZMX9ew6Qotj7iuwYpNBYi8RLQ40luKrm6JWJHZO9Pn60NdmBpcS8Niv9t8Q3OxYN1cHkhD
zCemLFHPUdHSdLAL86VBrnAPejW4cS9fmBpu6CD7KBFwwIz5z/96EzTcAXgpwdRpSPMeJj8nKgdQ
teYZv+XMeGkorKoZzlY8MMsDhuJBM9MYkJ9BFfSAvQsnoKWFAJOtXV//ipeHQpd2/tdl55/PyvDg
qcAoms+yWa40IxRHDzhhpUXmjQvq0npxZ3AXArzl9l+sV2EAORwCplIBaICvS5Ld+0O0D6we/bWp
jHb/YmZ0Tk2lLJdPubh7cf7ok85lK2Y4I++HXvobE/OwfVNHL/9iJMOVCI84wubpPv+GUP5x0rGh
iccVrfmp9b1tlWNaHw1+9W8mJSFXCj6hsuRiKJ/Y3tTDgVuqN1DNQzfgaHmQMJCBsG/YR75+rfF8
RuST3hpwRdxtz2cFsBz0jYfAMMo4GdDmHg2dnU9gTlMe49CXvqoA7zWGRidkAqV8N7qSpPdffFpH
OK6pO450ls7tOQl8Vg2oPhieVuKIBPecgmV1EE4f3biQ//xdZ+7iNmxmgaWFEnSADX0Rngg/bXKa
YnKdTVnwVavo4qyaAaOjAszZowiS+CmsKvOeBll9whVPPPLkTlva7c4RTI79e4yL7jcg7cwhxwek
RYc/PkShToFXgwxz48F6FaMufu5ifTQN0GqsHLmO6Vn4WUAX1hswQsD2Yot4u1inYxOiPIxsyPU1
+ROBXvtQxvnOQCcFwkvPyDVSjoAe0JlLnUdF8Wxd6qq7d2dYAIWCF6+S1UmEaXAoW+/Gr7h0cXH5
s15qvricxXUMlciMJDAfeH8oTXohiuM14P8jkuHljaHmQ/VqvsgpcMIBBSu1OHSUXaIWIp+59prv
FojNPY2ZjNYuqrIFkkLXv+6lweTsMAraAzKEsYh53CJuzFkNl9Zj5uvrXDeLk2ZH1d7qh4R6vAkH
7cb89EtjOpQMiEgMZRtLX2MXxjVRBGacyLnUKP3iTAAe2yuONuH6ccT7C0CKoXaIB/ZPoIuax1H2
5EJTjO0e1Ui10izf3Y4AwcsNlBqxK6ma769/mPl9WKwCPGMdRRWHoh/vyPmuy+Y1yFHVAiMH19Ip
geCb9OC210e5sK14m1yiWl4pQ4jF3vamgTYsSgjrehSo7JpoptiWsYKOP+6uj3ThfuUO13ndDT67
VIsNnPSyA3tHAEibqDpOQeYdC9o8a4oqcy9CZfuu1gPkIV3thJlI9fablaiaCw9bbW6JV27sA2TQ
sA+stavl2vtGCegWYizyEyzs5Ov1qV7YXxaGxybpArtLX6bT4CWhBZeMZQAUPrSglFcVBTvKrxGa
H4QFt4x6L6yi4nlkCfHrtmjrne8VfHXQ97So7YNeq+/wSEcOsGicU2U47o1lnP+qxbZkKFc3iG1I
n5eGzhj31HgFebzIiU0vKKnDFtXSMEAXHJ+1bW8K4x1mWdqNa+LCaVAAmRxlAb6xLH3+87+i0SQb
SsxuEd6zbMyIkOMKN15QqNObF47uBOrkBsUYG/HR81GUhrI8ZFOC3MkTH82yiOgdAEA+wLGMXbB4
XWncuIwuLp2ryCp583XbWUzMko3OHcheEb7flFsNibF36JxY0SaEaP72dIUPyOopRxmSCPh8fg2J
E7CCDPlCcgjQRsQ5Nsbd26oA4nn9U16aF5eW4xomvrC2XMwrRlQ7B4hsraGfWdgNoUWsJZjVtgAQ
N9eHuvRAz5uf5IGSDszPxbRg7gvVtkwLyyfbXxdO3llABez8gBSNQGc5gRCV9G7Wk6eN/e+qAgCP
s091N7U6wfn1n3Np5oq3jAY696llLV60OsEjyu5RzcR91z608KF2g1s/tz0U2X8xkuuijgXGh4di
vof+OhRkb9iV8guIFg3sBSCLIXxkgH3FH+/GN7507O05P8Njjd6vs3gn6qECplUDqSiA/B5RZ6TT
hpfVpqKPc4eMtHaEqOgcrs/vwj1KFEJkymvMs2HI8/n5NqqPIzLaoIoTH94tUIw0UPq30UwPxeR6
NzLei3OkhWSbhFioWy4WLofs4BgjKk5emLfv7dCM1jjyTAf0NeITnEEMKFAuvJEmzudgeZ86lpzh
VVjKO2oxxwlBOjB2CLkn4FXRPnaRNoNiFYTfrn/LS5NzbIcdyb5U3HHn3xI1NNMb0PJYq9Gqn4fJ
Ne6qHCBrhCvp5z5wklPba+Ov64NeOgqUlVEVdUniTGue/N8btMrs0uxRS4AOM2zyURvXKtHgB9An
3r95KKqdVGKoBc6ln8V3xGR7ZpvROoACrG8CapQnysrxLim97sYTeGFWVMmhOgmbTJGg5nxWLRQm
iFk1arGuELsYTCWtkEQhge28XJ/Uhc0B1Y+tSMBEDUYsFm0QnlfHhV6vJYCShwrj6gG+Z4ZP5/Vx
LsRmc2xkKOhygiktLlDHLrM4Qt4WpEvlHhLN0XYybcSawJyGJ/z0J9mBVih4BDFCsOMf14e/cM5t
WyggJfTJFBXC8w/qVFlr+bbknAur/2h7YvoAnhvZUqfLduWYaTfqrBfOgo3fKXVxKlvSWd6bcetB
OY7pKMbYWO1Dw7Vfag1iZ0hjHxETLCrTqK8f3zxJbmokYKSUQpA+nE8S+WOE+0FprzsXgbocpYhH
RV96hyYkuibkkTfW9M9XW9wsPIXsT0danEF7cWW7ST/SJa0RV2vj+IcVpPbP+WL/IWxonVCnKjTa
9WAIYDBN0D3AcfmfUuqOanN94q+/tmUrlzhCElvhLr44LtA4kHAKKY8KpRnvMU5MXmhE4IIK9eAe
uQTLXo3wa8wbz/DrTWWxqchWeIEZ2J5P8V93j0JjOHQwVsLDENcxsHnjBjPK+A4my282YXhjlheH
0525s+TqLk/l+XDIFuowl4A3zTqAn0DwmMcqMU7oXoEowqGzsN8+v/mL4vUFEV5njucDOmpWJs77
GvaPRlcy4sB+nFpTHSPL6zHRzJsbM7ywjpi6MabNO0KwungeZdmFKU5L0D/dtD6EskDBHnuHjeZ5
8SEINO84aZpx49TMN8/5JqaSz31OTkPaRj51PkvKsjnNI44qvh7gmqoBo8GYOMfWi+KXCsryV9TU
eAhAL7pxfl7f8vPIiniABFwBvDof2URdaKxKiwcTDdMtnWf7WEnHOKH1k99oFF7YO9RtdUktjgIu
l+D5UJpnREVgmiAcCnQbq2GctvCrgTlPxcfcw837+oG8ODNWkGoSuDrTWrwqcWoH2hQCOoHmnO1y
4kYA/p62Qz4nufERLy2fTlnHVS7NJmEvNmlkDLA70llDZoL/11WavzXR3kHlW36m8WvsETWarRIG
7UYsN18q5/uGZJghHZfgkS+62KxxP+JOlFYN5A+qShpORbuQSseNI/F64cg6KBqzL7lqXp3BTkeX
BPJ3s67rCFkd6AAbhGiKHWqdqA7hDnPjc+rzTlhOy55TMvpNBjHx4jhUokAouZENWGdrFgHVov2Y
BuaWQnkHSRwizV4UNTQBJdJDWabIlYZus206XyLt0ZfvBMJqz9e30+s1Vmj4GRTw6Dfzgiy2E5hr
H/LdvMamyNCTTGvtkx83wx6tIPWlaSBiHqJBopQNgpvL8ProF5bAJbsk6uMfGBuLa9611QAtF+iC
Vk/ffSSQabdgND1CZuIK3F0f7HWcxC2k05zl3FiSuOD8oOK3UyCKiEOFANR9wJQLoR176g9eim0u
lTT7mPspgpJt00RbCwDC26vANoeI8fkVClH2xXkSVoW3V5a16xwtix2Md/2DKBO5QXuovhEkvT5B
DEVEBoWUx5sJn8+1nbkHsQXexhgyGMdl0OxDupw3dvSFUQjByCvn2IBWxGL5MBWCzo7w+NpwYOqO
OADdoSnYba+v2/y3nB8bey46zrOB2cJ+OZ9LjnAtctIDGq2zptcYyO6o9Oir7Kdp/y9GUoR4koSO
OtkilO1QLoO40nfr3lcj+jSRi1aNd7Sdrrsx0oW9SMWcJERHqZp++nJ9AgdrGjXrx8DcreFHtNbO
HIz+nW5QpV+lso4/pSOMvdruyi91r95eOkaBDsSQASxB0d9cnHtEeqnqpKCoZrziiSb4tM17tClj
MZj/Yv3+QBXcP6u3bAOiA9O1dmsgK+FH+qm0Y/pzaRs9oXh4qx8xf7blVrGZ0QxfEYhKLzak42FU
pY/wLEs5yY9o3hVfCk0ZXwwNZO+qaxx3k+ZZ/ubnCl9egGsklDoVs+ViItkzDIlvdusBJOU95krF
Ru9d68Zhu3QMMLmj+jejCGjfnh+DfsQcWpjItMM1RBt0kui1yqla4+f39tIUUyGf5PqgnUod8Hwo
3YCrDLwasJONbYmNUOsWNzxr5UskWd5+5OYKygwdoO9tLY6cUdUYA3WyW5dePe4nF3XsgPbwLumG
H9dHunRZ0X7jmZlBVbSkzyelGpm6U4LjRlkV7bGparXOHDD+10e5tEo8qNKCVYsyprW4rArpUfCL
YF2WDtYhKPMjB11Z5WFq8u7G4/lqKCZBVE0mjNEXuJJFlDShtVSrFn9XYXX2HouU8VD2LTUG+Efb
67N6da7mofhyitIoka65eLk0zLxhFCF5FGepfwD47CND1ARP+LLV3yDJI0ng6jOr7M3DKqJcLIZo
G/DKLG9JGtjsgwI/TF4AourmK9aJ+j5JY+M3sqtOjhCUVd44Z6/2CQnD34MuNr+FHE7qB8OMZDYN
gs+x2Y1h3x2uT+3C4tG1c5mcBDMjltijtnKtKUcoYe6gySMORyMWSdi5VSWyA9eHehXizRMCK0l/
ls8IQuJ843ugSUI5xLMvZzLgzIayqynR3wGvoO2LzlDfCcHij4Nd3zhxrx65xcCLXYOaC1h6M5jW
TaP3O1JAxItCC36mPkXFHWLrwQYhL2j3eA+f6CSnN87ihV2r5robZ56WCaXo84mjsTc1lYvTiQjw
oFqFAlXLjR8k2clDFyCCl1GiCTKia3H8F1+cBjyyU3TMCDbPBybkKnVM2pH99tAfMELX+WrgQrSH
/2JvSmFP+7xynS0+csWNgvSlKdMZpxrI8wf8a/HJ+0Jz9czL5ymD4V+jQR/2J+TEhfZz6jLtqQvq
SKOCm1c/r0/5wqkhiSIB5mO7ElDd+ZRVPpnliADOukUDY9pGLbJe66jJwuTGnXBpIIJOSbjpgiFd
ttx4L4zSqaBOK+pQs63OWHn3QQBl5cYiXhyI8tvcOBG4MC5mFDaTbSZeLGZhZBxcc0wYprq71ZG9
cA/Y3OD/f5TF4QxihNrR/BBrlECava08pNwDd1Yhst9cEwHvRbBOawReJn2ZxXuBmFSZdoEB1kbl
xrdAG/X3RmvT5AJGtLm+Gy5sQ5uoFut6NXebl/A53HIcN0s8sUb2Dck9hCuRBu/HY2TXw7FqBpD9
qEzdyHku3HMELOjdzPER2JBFKCHswNZw2tLRmUurn5Re/kEWcXrouRnuYd9nG2uaDeZcG2X569O9
tIhqLnFRTqDgv9wqON75TRqzS9pUjXsY6bgxRhD8DGR23v462YTtoN0ojahXGFmXZk/lw++Bp1Tn
+7zI7B1mk7fA75cmRLUQ5J4NcdFZNgyDvnLascLKDSWpcudOdnlsytw84A8s31rPYlfO1ZAZzmmT
GS8uaXfAMg6bL2NdWVm6zYN23OH8Ne5hM96qgV6clc3dIQjVLTLJ8zuKTk3hjxqzCrS2OOZB7x8Q
QEfIJymnG0/PxaF4/qgpUhakTXE+VByCz0/txFjXeGIeoS2YxwL3lDvFNslu7L5Lh42V4kI0iNBo
a52PhWtC1DSKLyhl9TuGoHgIG3hyMe64mwazCIyrp3x/fcfP78hZosWqker8KZdTS1kCBArg7X42
cN2P7txp0ss42oxln2aw5vFgRIA6u4HueN0R+TMk4B9L506BIXs+TQv/+qwPgArGKCUjT0fFgdvM
2YWBheYchEJ9N4Q4ysPK6nBOKUIdYYXB1W+s7KVbhmmTuQPvojezuEVjW8ciKggBu0WO8aThxSIA
ZKh+TxWt/5nljQVhCUX6rq7krXj49diceq5VPPyo4lNCOv8EhearoRs9nLryqNy0pjnEqOOtDHcH
I6nelGbQbxsqeNvri/36JWRYS2cbmzP2apnfwtCnnNVCcsNW3dzaY+S9i1G8O1wf5fWRmQcA2k0C
zfsglpOLnWnEQ24AOOtZRyl9fLTQd9kNRfnlzSPZJhfAnEoTny1DCCzRqc0NtgEnURpbN56Cfe+4
5V6fenVjUq/PJv3zGaXrKJAXr8BkvgotLatDcPguiuoyyxEOFxo6VJnj7UC/aisb9e8bF8Lrw0m7
GewFaS45KN2P823S2rC3WwuwHozN8GCW2NpWOMwdhgaqbR0CGn7r95yrSGTxpIe0mJbfM+viuMZ6
Cl2sYGoh9w4VF0NO0nFKAdPc2Iyvz8D5YPM2+qszWLRe0PczXMiuGjSonRpxCL+VGzFZPS69EPXt
XOL9haH3jTLPpZHpnbFLFW61PCHnI+fCaiyfjufaR4zpsxPa0EsLdE5RIsUvdkCztKywOLZSo7tx
971eUMULCWdqJpBw7Odd9tec4dn6mV/jqcYNj3MHCNjjoCcwxlFW/hCn5XRjA70+ioxH0xmmCgNS
bjkfL0GuEaUfd8Q6x3DfUV0ecD8L5MY321uVhdcf1RZcLYZuKBJhuBbnQyEaM0xIYvQbq6g6zAS6
unkOXUTa9baJW+jBg/Udp5Xq3sd+/cZWev1ZGZu1BLxsUkZZsqiSUUc7dchR7yii4oMnI+8wYdd6
10uj3gdCb29Exa8/6xwj0vUl3nGAKS7SQixyBk2Fdr+pZMmV7UbDCtUMnE1F9fX6ifzT3zx/n+0Z
vuoacx9tbnCdf9YkqOCiu/64wSsWNcY+BTy0qky8UUHzyfZzhzTWk0JQ5xHM7Yi4f0QnZDUrQmNK
gKPuqk9SdaNR+voZsQ2uXUGAPD9gS6AfGlGtACTM5/YELoOo9gRr2Wfjy/W5zw/wYupQtaw5OiHp
f3X7wQnHZks3O0D9HgrWKajaDQifMtzrGI0CP5OgGSBDORukORu5Skfk8a7/hAsLTZllHp3KHJoP
86b/67yarodObOywqS0RnwgMmoOoLHEHJl7eyFIvDkXzDJYNNz243vOh6kgSe9R6vzEmrcH8LAt0
cx3UNRLPtuzbGxfDhSCMyjDJlQTsNud2i5kFHSshUCZB8KjXsnVr6HCjkc65k7BS112jw1GXY7iH
Euw81FPlP/mTfovSeWmFocfSDXIAaUP6Wc4ZqUBDzwcMhXT9NBoSY5gQL+wsnZAlxP4VQUtD2yQJ
XH5il/bT9dW9ODznissDRjW80vPhzaT2gpiLY5OlGb0M4lJaeB0caCeyBmQRQb8n0NKoaHPycs2+
haa+tOTkZCDhKc6TCS7WoFHgONqhGjZ+lxY/CiwK9wlFkV0ZGf/ihuThYS9D+6QCsuSt+HrrNMbU
D6ihxChmYJl86AcldyjahIjbGM3++qe9NDVQRrRp6VrqhEznnzbCBTM2bbZX2bnDJ8UAG0iMzX1U
hLdgG5duo7kQMgdJALuWO7lpBU6RIcDGWBZGfgwyB1UlnM9wGrg+p/mqXdxH1CN4t6G1QqJdslrt
ZOwKP+eFy0vp3OOGam29HLWhvG2mj42FwDWqWu72+qAXPiQP91x7mWEUxh8owl83EHKmdu/H6OYp
v+hxDcMcaFPI2RWoqtH4unEt/IG/LedIQx1sERyRmV1wvm4j2OI0EyMezQCMex2B88zF4W/KhL2b
yk6ftr0XNjkay+n4AwEGCzF5VFXR9S1n1Zmemmi/akSE6meMjcUDEOxm3NMA1f1d36IdP6Gr8b0V
No6yKLSxRvjEqOm9pvuat7Iqv3O2SLMPzV1khPk7Ju4nqDAbb6aFslck8Q7hkQuPwViUmLIgrxLb
atHeQ/zyo8j7O79HVRHTLPsuMfFOePMqwngjxwQRa1EhmVf5r1WMWw5lALV2U6XG9NNCje8uR4Pg
GyLft5DMFzYMJHkHUijAAcghi6EoKSWllrXmxmiz4j2SMOl9I6zsQEfT/+f6rC4ciLlrRRlGEZy8
imbbOgCZ2jIUXe/hnpja2ejNFNxFCd04qJXGycDt6EbwfiHWI7ikqcmXpF9mLlZOTkZleyiPbdJM
Ze9DO6SglRGEVT3g96a5BSi8NMe/h1sciCyZE2nq85sJgyv30Dg+umpiwh1x5dY8VR3tUKxnzEJs
r3/cS+uIEiayAOSclEMXMWaIQiqqghR0+3EQ32JKNF9L4ZfPSZxOT9eHmt+ZxaGnp0KGYIKhAsKz
mGOto3Di04/blOMktnVY4t7dyhdcdXDtGjRjneP48n85O68lt5VsTb9Kx75HD7yJmD4XIOjKqXxJ
ukHIlOA9kAng6eeDus/MJotBjs6NdtSmVEkkMleuXOs3v5qObsT5gU9MLgM74DR5mRq8m8NtYcEI
cUXYaUHWO2juSF15BiL1C7aIuBt7QJT2pJUX5vXE+vEo91DdpclOjDt6WOnWKCQ7jCnC1uWgQIPk
tgDxl/qdji1TCRZ5c/4pT7xJmODqgg6hPUgx9vApO9S/vGFGp1Sie/RFU/vubjJTPHtp3l24X56a
0IWnzdskiFPcOhxKySF/Fag6oC7aq4iA9q10+wenLx16Hr2ur/TWde9lDSHoz58R4qJhoLdEJmUt
s/63AJc0FHwMkkiM9lB5XmPYNb01uYJCe+4V7YX7x6kJZbFSuFyyZSLB4WCto/dZ4qoaGn7z+ErL
uevg9LnmxnaT6UKOeGpGreU4BI4PMuQYXpPh10eXw9ICxwvbDuM3TVwP3twCskE5ZE1rS19D+R8u
tEBOpKYeuB6yDIrBjHuUGhJV57RpTQwMrFoR+8nJo50TIia/aqYINFif6+ZjERr2cyGs4VfZUY86
/0ZPBQUqkwtYngYkX+RwkrEAdSzZNQaV5xaNdHvWvGFrVrn1Lc9adW/hL76OAfgF3RR1l8hbpx6f
Ag2gpoUp+gGmYOjjMFa2NJAEi8t8PTlG1KBmqTdPmQdi1qzC7BpHADvgoirW8Nzz/fmnP7XEuNgi
r7BIBnGMHj59RocduTXVALhplIFA/t1Pas/cKWhv/A/CA8zfBSRPZvAhNY+1LI0dBMmDQsYINsbu
sC3oZuyLGj+T8091ajEzBNgmru7klEcbR4/wliic1AgQSqwGKttZG8B7ML+XEvixj42LvBbYM18a
92PMRUyB7UNhEQwy6jOHsxlZVY0sWDsTlqS4H2BFrvHpxKeG/zt+qynYBH/6oC4aVuhHLEpIi4jP
4YDIiKNCKro5yDU9/dw0OoZ8oaL5mYp9U4E/oo/Y8ngh+P4+Og7PUZeaIp2bRc6BysjRlhl1Fc/n
TEzofEZqFYxi1K6laYXfJJTxpzyc4ps+6tC9nurS3vWwW24zHI63k/DUn+cn4OP6JQkka6B/D6Ht
QwtVoGWKDIRC4Q/J/2cVjvD3EmzgbV025dv5oT7uVZLABbjEicql6Dh70I1IGGmbzsGApvZ6LHRv
HeNPu66LznpO3CTE2hcBjTxJleu6xrr9/PAn1tZS8lMXDCSp0jHEPIIGbVMNQ/eib5MSXYYMNbwU
BEO2MkYr3HpeXl3odH7cRmgmc5ST2gEXJEM7XF1uatoCg8Ip0BYKhsjtdm0MirfGjGX+jt1Rs810
5+H8Y34Mx4xJad7lkCXRPK4cY0qmjUODGmHbJclLXuj3XehWj4RDZafJGGVR7v6BSy58YX5PrSQi
ILBgENdcQY8eNiow6fTiTMVqFYWjftSjayUHx5/1WXThXP+Iq3ddEhdQFFj7sJKO66pdP7S5tLCx
MACAAp6VKTryGcaBbhtWd10xSj/HUjZIdTnuHS2aHhPSrmdEVfE+7fPsVm+caHd+4k+tLxqVFOvB
XZEAHG1q3MRSLAsIJckMscCPUZnEhKIknYYvZZX70rMQdTs/5qmXTRJFnQZaHDjpo7pYWmHZlY5y
pp5dyxtv1vRXjFnzvdsZxc8Sn8ZrkDtOoGWmvBDDTj4tpxEoTm7GFLcPl7ZWIX4VNggjU+nv78ZO
q1b0Y5U3RK/6qzaOwgvB49TqInywnSwgt3S6DscrwONKJ8GJEpbosBlHjjySPpwgRre6cCYsL+oo
OhOmmE0a7ISq41puVeC5u5hhooE79g+0JkxeYy9f/vjVUalZblNUpMiEj7ZLg8Lf5HbphHxsMTYr
rAmdfVOihmNadbpTNexkgi7pMRKFzKFcWDcnAhOZGiRfsmMuVcdwXwq5jeioUwVzNNd4ZDXN3qql
fjdgQHZNoXzwR22s1uef+MSSIZ3gWF8gSZx6R6/QosNvJUm56KR22LeaJp4aWEBvVGG9uFmib88P
dypI0MOm5rBoGlgcuIdLRlJzrGcBj9CbVGcFOsBZU2kEryAt+6E2huqrhrRzMGGKsh5VDBDXbava
8EvD7DkZaoTpMeyOL0TJ32WV49VFmKApQucUC6ZlS//tAkQWR8uy66fArhz9PvOUee+IoXkC21Z+
j7B9W6sTeqmZbOPPNVfFHyl2PipikGa1wdcyWc94A9z0RKCdmqXywsI4Ue6nYkKzarn6mpT8j6IY
lO96dgwxBtKqOtRyainzIEE550unGoqzcRTcUK9s1C9+yALXyBWNSvUG3WUUBi68v1PrhZqwSreO
BixQocOZKlIqwnFF0d8SeFH6BVnnZkC9+XppqnN1TErjasJPbWfjhIyYuVf+aIH+V2tjRFu/cZTy
FviruU2curjJWonL3pAp1oVVfSKrIQCSPqE1uXQIls//9j4T0ThpOaljkIbVWG+N2Uyu9akqrjkh
va/ItqOfW6HkzlSWyKSq/RS+np+oE5t5oQfoKNiAcyIYH34DCxE+LCHpFUcJoeMqwhT7Cs8C8WLn
Lh0b0SOqvcaOz/3zIwBOFUMuxEQwKkdHQNo3uqA5jxkf4CpMRVvMoN/j1lAgSesgHbBzdwp9/8cP
S1NcMyFUAVMzju+7VqhhfJVINcBNqK2/RsoU71Janc3WxQcg8aMkLtQrrdD7C0+7rLajfcvAJBtc
FWAmHW8MUIYmlkcl5aA2q5tgSvEMxVUaX0gfS3qjuhQnlmh4PB5rn4sQPXnynKOjHW6nDh86Q5a+
shGy00KZYR841NeemL4bII02qTrc6zh97s0QVW4avsPT+bn++MgUJWDPcbqDLUHh7nBhmUY6y5jK
bACcTH+jOGRBlbOQY+pKdLrPj3Ui8IBeUclbF7AFzdyj3R57XHDUmX0y67KrrgtiUxkYeex8MYe2
a2+LeZpcbAfbycT4HQbjqgvR18aKpqguoSE+ZgBgPpzfbC0SWqQuDx9cJgZqJTAt8F4fJgA0jRZv
Z5xwLmzcjwHucJjl87+Fjl7WEEdcYwgAtbkRfWt3uO5qDAuw6ui+eakwN+cn+dSA7FXqReAEaIAd
rak+tQdrLDKBxRx8SLfCCAibUhhSGBv6IaCaCynxqXkEE7+8TsoICNQdPiAGmhoAhE4Ehmij22ru
ymfdGi8e9EugOdwqVCjQwjCQYyI5/K0f97d5pCoz0OEacA4z2+JXWsOk83CWuReFh7AQvs7T9RwP
SOI7afjQZIpxW9VREfSDdO/PT/DHfJxalAEEgxhBPnPMP0A/etBnGCwBbkrATLM6Vd7SQneuIk0D
mUB7HAOOUg/fydezS7WwE6kFo1OwQfKH/tGH8nyjIPMf6b0I4gRPiRVGHOG1I7vsulR7u0FrCJHY
306Gn2PMilehWQ+vfTP8KOLeeO6SOV9ndTyi6SecG3o2/eP5yfl4Ui5fb8HwL9xOqN6Hq6GKRxMn
n0LQWh5qKszo+jwqdhVvJ6U2DIybXQdujJCoBqWG+oSgunUhJTy1HjmiESYlyHB5OfoGoVuaYevx
DaSF8akfhwWo2dS9RMU9tc0gWAK7h+wJmf0ofGQ42gkdc7dAUVTx0lRqhsEj3qfT1pvnZiNo4144
FU8+GJUsyC/wIz520ZPORMW/FAE+3NUPYyiqO9eb/rx2T4ZOb5Jzd9HmO97OcKnLqoqJV2Xeq+te
CZ0gKQSeXJXy53gaqgjAxClhIO/GffpwrYSc4p4bO6hVCDfdVlJ6gR2r8TqMvPqPD/alYMF7WkrI
DHq0KAYgdXlieEMArhNx1WHo13qs4ywex5dKJKcWhkPcXSQNdSpCR/Gw7vvWrS3ir8nu+pTYubnr
dVzJdRVDbCiEF6hBJ85vDcIxCnLQY+nxHK1Dug1lPeACFIQQeFDXLtptOzZRgE5zeOFkORH4dJX0
F8gDVwfSs8P3BR7JSKlviaB3XERew9lbRaWSguUQ3U6PPNJ3xRzXlI/DC3v6Nwr8KPrrNLCpKNLK
5lmPlkqsAzeiKzMEphJ3L2U2OUmAFabjawk4uV1Te9oXhJ0xn1ZxLptWsaS82U1kqIu3OVZQLOYB
jzDOl11UQwQMzoe9E2+B1iW7kiMK3Mlxf6Sa3LqjtyUDgIb2dm7yLzWmPCh02xfi64kgcDDQ0evu
Qu7VMgbcONPGHwMUPHALMXqru1B9+3jf4HIIuZBTHWgYbYLDdz3gfS0HhVWsz7O69YRouZNqyro1
ldZ31VK9U1rscs7P4qnDDTKjTaWemw50t6MVplOmH4wOe9AhteNqNSsT9rvGjD+6K0v9u1IXKhoS
am8E6VQnEpcVw3wojbp+REoIDWgCx5CR5ITRdcqFcMuOGd/Of8dTEwOUfWmFEVDMY/GbDBNA26xR
LUk1xX7OsUJdG8mgrKPMo96Rjk6AhbXtnx/01PJaYHk0OSmqfNDARMce11MnFIHLYt6lcfVVhAkF
gjHqLlxJTu1xapugYJYaPvWBw/cept0Mx0UhvfCi8otdic8ZQpTbpO7LG6UX4Z4KC+yExrzEEzjR
LyFdZQMCQFxcR475rLUrw16zlwMVJH8XFF1b3SWTE3n+VE3WNqn6fFVwFYMOotVy1+bgdWRXgjal
i32JU3QiiC+XIjomYE4XUOThNOAnmUci13jLRZfvRdpRkIjVt95ppyt7bLrt+fe7HD/H4Q0hDIxW
lpQODNLhcBgjmSKFSRToWiwesdWBMtwXtbW2ZIP/OU6hyXWEINsdfsXVJ8Xt5f8gfrlUQWkv07ch
Nzn8AjrbDk8jrw8UR7vLMbl8nSJZ05eT44VHPbWUUdrl9FjOEvg2hyNlRR3TO2YkUtFxnRdYCyt2
W20yyxn+PFEH5kjHH+waGelxGSEt5ykr8CwNEkeXybpzLezeKElildV1OyBt/TuayliFApPW386/
0WWBHL1RmsWIBC4CCNpHKxQ9qrIiYuyhVOzNoPSL0Rcuvbcu/7dZmWXaX412c8lI58RCAjxD15Fo
sdzoj95jbDU5u7qFbRoldrnLVFX6qalwp09CZXwcHUM2W6ErxtMElhwRg868dEM5EUFAY1CKtZeu
GCLZhy/YxjPPnZWwC1im2cab8ienFrhIz/qwUWuv3qNvHwcdp/WfryzQCQvElLCOIM9R6TlMnNaT
fc4aThP3Kxaw5jaf9JouUTlcOIX1kw8JJZUzH9FeyEaHD1mqsxvOKtY2cnSs7y0+wVe0hvRtK3Kx
n/shDuLIjleOlpSvA86DduCmgCVm1cRmKHNDEcEQauVejKMRQALJsTCbSgfYUWp0n5vaiLElKu1P
MpwTAznzWXwtYE5L5nOWV0OeNCuihOX6FIkwt0vtZhdPySX7ipNPCY1zqcPBGD3GRbpujHNsJ/ug
tZTqWRnlVY4E2gSnU299mtuTgj3kON9S/mwuXHZOBGDQQ1x1CEpAh48Xso6JYNw6XR/0OEJ9IXA+
NUYVdYBPgQdYsf5yfrueSKuoSC3ciiXcf9D3GJrUjUkc+8Duam7NsAQHnP/KS2IlJ4IfCSI3g9+G
QtzkDpeN03ShKGOlD9RmwMOizIoEs7a6m65qFxPN8890KhYAaV0OMeQ0aRMfDoa5amrlYuYmp5jT
S+uabfkw9yH07UF2xi2tEzzLBKUELCS5Ta9lhh3e+a9wgrAC8AHVAvqHaHhTZDz8DgpqCkIYGqxG
zWpGZPORaUWhoe7CG3sujWjVRkb7qhuVWdw68aQvztsiWjV6r/0QveXcVGlxScvlRGgmqaUzQ6YO
1vA4QMWdlyPPhVkwUEd5U6S4RDNUvymiclonbafHPtI1l1TCTowKiXfBEHmkVbSGDmci1jMPi0el
CUTd2W/wkxvDx99setaSFlFj+hfedRYP1Y/zb+DUsCaKuNCwaFezxA+Hbd1WgBtFelqkroq4Kmyd
m6yil7LyMBtZI98MVoKT6sL2PTks2nvAjqnWcSQdDmuoiRbb4YwteGl5b1ajj9wczDAFlt9G9Ubt
y2Fjj9F4YdiPLhIEC+LgIvhJ+5Gz/3BctdTazNUVUPEZe+vW0Dqs34Xh5d8natqPqdcamZ/Drd4N
k1navpZlTR6EMm10kOYxfq4uOrSBhrA2EojQBlo8NnH/8udKid7Pv5oTweD3ZXFpQfNqjjMhzcpi
WXsSVam21DH6NXMvme5tAxWMAovEob0UEE4NSBin47cgOCgkHU4OOLKaIjcyVqpTg7Uni86v27xO
rooe8YELF4kTK4DNRWFiWQIs+aMVMIxu58Yc90EYptZb19ovVT0Xty7GvcHYiHqTNNGlDODEoYGm
HJne72o0C/7wASd6hmZWOzRuKgUHljTvHGy71TzyEYCTb40nL5WlT8RYiMCQt5d7wnL3PxwRE2Jz
7vuipXAVywz+Qjr3u9gd6admiYc42awp8a0TmbK4knNjKqlftrr+7Y9XEtxq1KhpOS859dFcJ3QD
wqJtmkArAPhOTmv4SuQQx2I84zbnxzo1xwjg0I9Ga4QU72gReTkVALZzE8RpKx4jLZ9eMlWgtkAz
Z1vOdXyhcndiHUFdxIoBjSPSgGPJV8ektgEShAthrjUPaOvhyjmqaTyiJdmnn5o6JMNDye8S+eVE
RrCow0D0I5FG9Ovo9DRyLbX0jlZVAgZmHSPEEGgu9+Lzs3liSyLjSLmaXoKBduhReE5UL3G8rO6C
PBsqiN3mdJV2TrqKvaz584mkE0XTgJxqGfPogeZq6gthDH3glVbT+FEGsiqrIveRGXiH0+NsYBhE
6/PPd2K1eLgnQpOi34fE2PHzpZWoCliDgWEn5a2YcJSdTeyYi2nSNzK8iE87sVoQ5lgEqv59vh+N
52YZAvoN49lDH/8q1QKkbg9aoFaN6a5J1eyhrPRLtNxTD0mfgYvekk9QMz8MAkNeti1K033QjKbT
rzli03nHbHvXaiKj177QIR6fn9ff4fPgfknbARoYFGB4SzQvjx5Uy6wkF5OgYqDnyA1IB5GFjaQC
XqR+IrQqDZpONV60xJmzvSao526iqem3kVBJOc1GDQ2EsipL/14g0JLfZw3bYO/FnaatI9mmxcPM
ply0GozwPurK6Gfc1z22a2iy3wgxu2955RbFauqM0dnQQM6jC7njh1fJduAYB9QD5Jua8/L53xp+
3N/GwUpanhAcykPKORWMRqv6eW3Ou9QSP5iCl/Oz+nFIWPHUJhZRNQghx1ok8QwOEdVWK2jSzhXX
cye71LcE91WfQkE7b5SMXOdqAFpzKT38EG7oaNJw4f7KMUL37CiEdyjyyGmKrKBLkXdYR4urfBLy
7i9syOX3HK6bRWmAugQxfJEeOArfnQuMQG+we0FURE7+hHj3CnPnao/6+kW/mQ8bg4eCdwI6cKHU
esfCJmhklM6AJDoQzdJ4yNCSuGlb435Q4nBdFQOH4fn3d2K8Jd9czExx1aBCe7hkdAdXdD1ZJlEN
dUy459ia7uZuljMgetbwk2eUqA+cH/TEoqFPRrJJBgDI7vg60Ta16k1RawXzONdv0QR1uqb7QA+2
QScIQf/rWuOifn7QE6+RHIc+MOUHivPHqVyFi+/QJakddHGjvIgI0NguLRVcZ6L6ouHjiWBDW4xo
w+2FlI628+G8dvqQq5ivGwGw4Lz2uz42bxrcwKVP2pE+qG4TAS3QI537eaMjKm3FqfJJqyz3EcOW
4pfeFGgPsEwLI4CqMpu+rXZi3OqJrqPrZUTKzhRJj05EGI9XQwprydd7FdSiE/ZV6qsKsncrXl36
1a6y6cv5ufxYeabFoeJkxbWfWzL1o8PHM2OLjA0LsqCOEvUGsL4ufW+0igXZ26atL0d3sNbc7err
wWpRpnQmq019ZUycHhcQwyl257/Rx/LS8o0WLjrlLO6qx110tTPjlvpkFXggzeSal5p1m8SIZmWN
8KFOi2OeuZSUHVAEHzP2/N3kwoMiY4Q73WpOVbtbtRijt74KCr30bSSwKxaoaqqbBCJAtkq6NL0v
GzVP/Nawpy/Uuy38vdGGz9YVliLPk+6gPZVnJl4UmCD3+2SWXoKov6XBsYEp/+P8M39c0ShnIFgO
gRRNFIrQhy9hyhuIT1NZB9Dv7NVU6fmuLXoADrO81Nv6GCYgAtHA4S5E7/4DabRpYWZEZV0FutsO
X2Jh2vCobA0bHIT0fJXb4IXdenKF0dfikrBkCCiiHD4clm+4qQNGDfQ+lWsO9mxl5m22dqseUqUo
Id40rgrGbLbWM4iNXTmF4Sp2quTfCKz/deDs3v12ev9R1VOboK5+9ON/farfy6e+fX/vb7/V/3v5
p//3r/7X4Y/8y//85uBb/+3gh3XZJ/30MLy30+M7ds39f7vLL3/z//fDf7z//i3PU/3+r79+VEPZ
L78tSqryr/98tP/5r7/oW/9tKS2//z8f3n0r+Hf3VdsP0bf8wz95/9b1//pLsf8JBBcgCiXxRReA
6sBf/5Dvvz8ytH+SPCF/RUj7nYT/9Y+S3xb/6y9T/+cCY+FeB5uF5bjgHjuo+3xkqP9cgiCq5Fyl
F08696//fvb7f5+0/57w6L36z8//KIfivoIj3/3rr2VZ/7/zmBFYgGz1BV+PWjJOP4crQ1ZlPptq
6qyiLnPuWADJg+jCZuOKiHt5mQD6qymc+JgBJbfqYMdPf5urE+P/ruEefAHSZfADKKos1akPkgKS
mFfG5O8rvqnyonSwGvpBNxm1HPeiLRof2T6N6kTfJXdWoTi1PyqthyCccBN0MJT5erTs+rWY7C9h
Une134yGfNajVMxbpQYbgJKhsy5H+1IOfIQmZO4oLXG1WOrDCzT3GBLW2FNFdgwP2bansdhNFJ3s
TZfUpvS5XjifOYuGfOONisYzhbOe7Ctj1LLradS7S8Sjw1I534XOGf3q3xZGoEeP69VK5nU51+Jx
NeLOWvg06zR7Z1e5jZAU4hcVun0ReBMtSjwZZLFaX8SSHuYhv2eD45kka+HM0Lg9ypebaerANRgS
fjZkkbUnBrfzzWnI4G9rcfo9dXtrQ88TZd4Q1jj43U6IcAdUqle3Y41FwlVlVWLa6AryRatcUdN8
ncuo8bbIOSXdta5KeUkn/AjYscwb8GK2JVQa+v6UCg/Xv5jTzNYIiqvGAqnl43taRqti9BA6NHKB
YXFTeWl8pYamUO4Lc/LM3BdDNUa9P1Q2Mll6Lrt1b+aKvTa03M3wGGyS/vX8Ljn1NVlulE+hIwFB
PAYGu15i4xk4YzKhetnIwesOT2pbZZt6UNVopepNTyKjD5W+S2dFj+/qeYzT7RjVNUrB6tyMa3CB
GhlU2bg9bTdD6hfAtcYSKg52MhwRG6IQB9rSsT5G8rLM9amtdExOKitqP+WNUaPPGveV5w+TtOfA
qqeK08aDX+BMBV1I283FxlRoDO/KoRaDH8nUvZqrcPjegaDZmPWYyevGyr+nTapUvj1m7SNmJY27
4jIjFLh8ioKMhSJDdT21XmSuBzstxKdWWqG1pdBlhy/UbuSLE1q55auD03VczQs3ulBHOWo0sI5o
n2OZS96ENifJ09EJ68y5Xk6Dk68EXi/pClJONPiFqoaZL9UiSv0qbNDtlNJM13LS1TesGoyblsJn
CCvSLkN6Dql+SaObhsLRSwFqBheGQplJ/YoOyFFu2aB8P7gmJolmW+FWpFWy2ct+GtPAk1VTfk/1
og1Jc5NyuM6Lfl8myKCsU0n/Yerde6iTSPJoYpR7p87HlRDKpkvb9nVQB/k8Gd5nqjnGPsd7OvGt
YtDiBTfgrLu2HW+8vgQiU1Ipc/TyU6KZQwdipi+vWrfot4bapiQgrvpcifJnWYblynDylzya7Tvc
gHFMUbFeWytcGFeWKotV2Mj1QrLBDrp/qukkb9p8+iUau/GHuvw6qlDRAh1DtWuptF1IuxuQiN7G
eaA7bXFNK4JvouDOVzY96TzLJf6ZtYga+qLh+7JUHXfdqYvinpI01i2t4w7/vikCRToMV9M4Ps5c
TrYRZbvdXKPUAlzkqZtrzafYqe7yMZ1vzTGnuOWGZUY/p6m39Wi73xS64qs0MuLbsEi0QG9D+yuh
9KozWhMqv+3tpkqNdlapl1djU3W+iJws8scePOEqtxBkCvJIt94aOxpXmaM8QcfHvgwd7H2uTdFW
69ViU9B/RjMDOr7TS/lYV/qLFzbZJ1zGGmBqreZPSkPvFICekpQ3U6Q4n1EcVL7SoeH6VKgpLQc1
7Wf1ypJ00a88OxveoXk2P4u+WFljt3bxD9l2+Zjf01sf140bFk913H/FLW/cIL72box60629ZkR8
Zcw6A1ai+ltPp02/Y1KE5P4498g91DJMf3V95/xsTMO698zBfmvH0H2Hll32K9WWwrf7WLkzUzvZ
1t0teYduFsPe5jaxg69DYUgtr1Wr8/a1ppdi5fAe1kulHGAa4KkgHWPHL+woeZB9L/fR3IZ7g1Jg
tZUUOO4E7SgfynJLZ8UTW1vIam90ro2TYl1udWHHr5h/b6NyNq7TKJRrVFjNqyiLFRcSRG5uBxGX
e1qF+W6eakHUp0zzUjfih8iiduClle03kIHtd10aOgtUmvPGTfTyyeq9lKZybtm+JLPJkACv4m9e
GU3bIVbASfRJ6rsg9N8UOuMrDvNEJYJrnDs0llQUYO1U3qO7qaJQqRmu3ww52hp2Zg4pOykru002
2k67j7sx2Q4pcJOhSD5HimU8uX0brhUxNd8JrBmyy3rzlRZ7ft8IKZFvD1tfm1JAR3aCokyRYAdM
gH1u0kj3x8mxs3Xsgp1QZ51bqaJn+ouFCLwftxGx3B7Zsl6mhfuiGbKbCbff26jVFjaHmuF6ndzm
ljIg72V6uxLa+rUhkLFOuBNugfp9r9V5eNF0Vqwfdfp4JRO73QjIi6uiMPOrPJT3hRRf+sEUm1F1
27030TJfIf7BlUXX5JdqzpIHT3Bv8WSmPbjSjB+jTih7XcgymOyp3LaF4+2AL7bPY2OhbFs4mbkj
qbnnp+Q1Vct0lzmL1m8pFGcfceF9zh1n/C4UO/3cT3moo9BCgbOgf3U3oT+107KeP8a4zf02nNqf
WpV1ie+kafmlzyaxmxQ995mkaRdS6cr8Pg+5Nxtlm79k8/hg5GnxCfXG6bs3Rxh4Tf33wrTevQa7
br82lPiaimP+RG8luxv0VPwakcMh9zXS6kYxI28bpkq869zZ3uGJwOszMok+IN4M5SrknHspuvln
myTDZxMZv0coGJI2n+FegdIfV/G8TMLIPP6A/Q9FsChwXafA5QVOqRXrMZ16aDDYjXJ6mNM20uJo
DZPH2Gm6koz+LBLZrFGUKV/1zDU+ZVY8+xY6azcGahg7TY2zKz2sv2l9KB7KfkyvrK4et12dORvb
UjLMS22Y+bKdVkPZdq9hWYc3uWz1/eSm0+sYiv6+ybvsU9czmuRvR2thJH62XJNbMU5rpILybdRp
+YoMTL4lWdnfZS0iJFsbmoS1CfMOcviUJc0nd+Qqk7Tw8v3CiqJ3FUih8LFOW6V0au/sjouEtHtv
rZBD8V9vM875O2IG4rZwy3KdFHZ7P6SiWMXCdVednaZ+1EyveB8jAV9hyFB1o/2Ze7+3MUP2s5/h
PeMPYYhqc6emhuJnKLdwsRIPUatnt5aI40dN6u0+RUCkooGV29XK9ESyd0ZLfW24mN2ElWLfVA2n
XhzGeuIztL7NkwK5VitxdqgVKj+wkX9PcPHZh4nuXpHxT6NvC/5wQiIaaFTZ0nNJ0l03cQ+gXlit
s65vN2Pr6s/1qCmzj0LXT6UzvBs3LoaYu9YgPiWDjkNJTcW9Hl66otS2llDt55qa/aYf8bqZs0r/
6njFpnPBuq7iftberZoajTPp5X1oRu2WJHT8Mg71fFeH2nCXWBH+V1HS7e1a1rPf1PgglHk9XuMO
P33idt7sRN+AY6UP5xMBjGuw/9ELZi1vYva8K6gnSr00G6qbOjTVAXB15vhukl0nObeumXWybVNZ
XpmlIXbFKJRshStbS9qhv9e2KZ8UIfONucQWVxTg75vRfYbfa4MEAVq+laOubQrXrJ7Y2fn13LQ9
law2i1YuGbhvhsbkN8psrqfKUl57a1LvEvSovoxG4eyiJtSStRGG3moKR1PzRcZFqKH78YzCSfva
RKrxWZEjUd4xUvlO3925t8vZBXZV0PoyRxR5V+zmb7ownwoX1+maQ2h0eu8Jr+T26yDy6EkgO/tL
zlX2Dto4fkiSMNvYvWLv3C7MXT/sqLpltSv0lTYn4962qWsmdfyzt+d4n2UW8hChSpMmoTdetXF2
2y/vTDdhOfqi5KzKkjrZpYCkffx/hW9MavNUJVXHzcIku8Cazdim46ytYPBqtW+IJHrQdTBobKws
+Ymml35NxwngA2LJ1o9aTean0BBY7fQynF6lqJWHuCbBD5S5QNWvhkTyeZapRVeuyJ6EYTVvTZVM
FrPi/oyhe7sB2BIigBl3kMZRBLxHw6Xjqk1R62oycveTkmQ8e1/GY7RiY+WB57HrN8OIykkhsuoR
LDkSTZ46/cQ4rEz8sZhaHU/txvmiRzJxfFWr+JP0z30xtdChb2d4aQjdlSENyq39xlPwpbuKJeJO
rxbGDxstHzxOTHrz7HbIgiaAxrotTEmfxvMaEtaJD9qxarwHkdTTZLBCQXnsmkhwnIeNXtu7EBTU
Pasji26AX0RykzZgKwOJ7KG1wTiOgBPpbrUbut570eKh+Kkbfb0TXPZ+RQ1tf3KLor8dhzm6L2Yt
oxc9DAhwpPM0EHe8Yanj2RSxh7K8jZ2hKlcAYH/C1nIFBrGClCdymi+cvPENYmTqTk1SL1qlI8qr
20E1wylQu55zA6CXvQ2VpOYUM2izpx5uXqs2HcxVBsvNDDh5qi9FEznjWnPK8MVu3Q7IpTvP9arU
czgDYtYc1r5iN3QDPZH/7KXhvuRNp9yNsuUXD1WD53GbVsq3kGMLgjX9ogz2lBM9Z6MZ/h/uzmvJ
bSvg76/iB/igADioN5kJQILkktuLVrrBrBqAg97L0+eHtZOYu/60ca6SyB6NxpZEEMBp//qC7hE3
1SyUfNeE2VT6mVM7j2NC/cEOkbr9pUiblDZaRXTdTnNnl2pYtuWNryaxjduxa+DxH9gRWl+tRCEZ
Orc7NfbVsk2vlD4m9X5WzML0ikmPncAam/JuYrPNngSrQr4SAbQfjDWaE69K9PiUlYNyNZQmmr11
uc78eUzG8SINC+dRq4l82S2pa2pHpYeH8rGGu/JrIfr4xFAulAtVVXoqFAc6DncShRAiID6GQK24
abLjGC+d9OtxJBmub0L1yWlTR/P6CaKEaVThfdULUGv27rVZ+rC0eCPwRFuxR16WnRyFmttPuKw6
uVEmnujWqXpzDOwa15NXjHncYNjpKL2hBN6+NSotuZqx4m8tF58QQbeqdL0qNWfP1OviUkFT8yVu
JmXahL0jtiQeWnflMl2gNLVuYHT1i0qXyosea/AnnbFww2QmW0SalaV4FGPEuwHa/94MG5aG3EJx
qDWG+7nqpek5pVVT1DHNzbHvI/EyMXlflVk1/KLxOzIYRkq512OjY8qLG4OMtTznzNk3+ljtUqvr
uzUnXioewRIzeQ8SpCqYjKEqaAFVCmVTxWb+Ud3hq/3875gHJUxk/hNvgisI7PKtqKFO46EdQq31
7LpyFZ/Oka2bRE3H1El+rpvLyfGyBRkiS6y0Xga5CHodxqyhqmbQ3c63sy7qrkuyjo0t5F6Ue0Jb
zG47mnrMgpZ0/ZdenzLLV9IxP6pzRGBTFw9jC501lRBZit7p/kDh58WY0c4JwW64Mye1HtURbU10
B9ddV4frfiE1/QQe8kN24Zw7BjYjZeC1XoH3jtxk640WoC4Su1Q5QyNSk9F3qkNzAgHCtvw5j3Z0
y6WMvioq7TaKezb8LOipl5Lg1vmdmWqXmTXLay1LILlJe54+iK57B9JycdiHVqeMA5eFpf8c4FNr
Z+yqml1fm9fyMQoxQ3uNuriSN5DiotMY4f3LDJz+226RZK3aGbEl9NbWnM1+j+Kd8z4rvIgOFTJt
pdVAvd9aG6NK12M5rFqlea429dAcSRGftpElumBJ5UehEeeM1p8fR60JqCFOVBjiN9/cKJBOJ4ma
e+FsvHTKVD11Vrv4ZWe5L7//Yv/4SSThrAHLMPu2fn6P86hUZBnNObiJG/vJ7KoXdU7PI6YD4/D6
Uf+KQHooc/49p4rOKaf/epl8b8q2/NW9/V1ndNP/HfySvtJ1/+V/cDjv+KX7F5ibP/Y/s5/Fy3/8
8d/a7z9p9iiLP16KH388NDT+vBR//Hj5gyNSzGP7k9FaaavXv/YvDsr4BNaAOxPrIhZBRitP6C8O
SjM+oTpHvrfGxUB9Wvyvv0goxf5E0S94PsAmBBVoKW/0XywUcYOfkHVDEVOcw6A3/w0J9WaQog1/
FYSRQkGJNTGPb+2xy5RPSV4CszOfZkHLdKJnm2JBn7VvCm3IH0E3q/JblBoTeHasiGb4JrQeYRWY
aRyLj/jS9YX9X9M6Kr911BC1AisHl8GdOX+hiTaYaTgoOo9oCNB2p2b59XFI5Y0AeZ7L5LsytE4X
B6WZY13Cc2+67X5qF6EQZGOXYaFsJ2vROX01rv2BkO4tm4ukHvaPrANqdhFh4Ug9v7rIRUlrI6Xz
yk7qNEpSe1vrF6TWxtlu7uYBlKVgiYylH7J4GdDyJtukG1nQWxSQKqDYt1oUOepH13XOQcEu83Ih
tcUmiHcPRnG9q39TTOmiFpiNkoumMLNy3i5qb0wntsI9NcP1mCmOTS6cjgfF69W0qJ+mURjDIdXQ
IDq+NsgQskqMyrzgmnfpOtwY1tzKhxzr7WdtSLNp2KSNTGKDs5oJlsyZkmiePyfpfzXB/KezxxlX
/f/dNMTz+s00xFb2Z5G8mWL4I39OMZrFdGCsteDQU2jm1vTkP2cYTXyCxn4N0OO9XaWY/3OCMaxP
OANYF6nXA+Z+TV/6a34xzE9kRRprnclqHYD3+lcTDHvdsyGNoGN1SWF7QV23zmhvh/TCFQwkkyTE
Xar5k2AH+004jTJ4Nbx44bmRYoz+HA2zs00KV1aEdYq89M3FECOBP8X4vR1q1Cqm25R4nXpdo3fJ
1q9wVOXtpjON6HsbFYT9K/aiXFX4KOe9moWRvumrttZ3jtDZFc8A8ZFvEA5JGXcUX7RyxYh0sTMq
t9V3RZwmj7j2NBSjBqauYMxrhJK1UYUveiXXsulGZKVXLQY8+LAME6qaYvVwJezSGO+06XVei7sk
9NIpH1v8DmF63UetgsHLFK22xxYBKyMKwaUXUrc2GGNq3wV1yC5EaTbHNBKQ7mM9ul/xMlgLsaiS
KEsqOtzlMKUUtPmQNvOPRmunHtSz1V5kWSaXMuxGVFnTcLK1kkCbbujBGHGV5ZFHDju1aQ0Mv72t
5j5SjkKhbGpn90OORqgyW307oTh6llEEWW6CukX72q1s4lYWOT2Td1LfiWKimZM4QDLPKUnrn83K
MHNslW7znEem8YUMRvPJjqbxK2rS+jq0kqHbaJMFd2Q2IlaCCqidUM5JXonK9ZOBOUSnPzl0l33F
gRwgxCn9rnSe3Kg9lrH0yDrJvUJLOPuroFXKtR0+59MN/cHHkHSRcI7wKRt7I98WNSIeIzlAjiVb
nNhzogdJNr04cXGraqdywAbiLJ+XOAWqLZfuapHJxiVHWDcVv9Nze6uK/BvU7aMDjEfbU+9XWn1t
zjmocH+pmd3Oypfrqe/BktyLWNGesvanrMabOnrKrOSnUXdQTOpz0hcgHokHrHTddx08Om1uSXjQ
BjruRkPswhiDX5oBcssrgrJ3jVHfMvw8a4SvF26xq/PZ11haR/uinFKU2v3kTZYe5A2KfieMd11a
nRYHHkkX6Uba+alTHW9O7HswhYMMXcp+ok5/QMAi7q1sKb9LtT2IiVfQGadpE9uYyfHAag/hYLPM
G9p2GFX7Hj0tzfVEEzWLp7Cv3Q7arDzjeQB3q/tfetpcWo68wT9XHQsTYoBT0PjQzo7f2GnQh/1F
HA3NlT0gFolsLxpol3RPjZ5sHKO/sVqkZ2LZLBw4Xe1FnYk9d3BnbDSj8kf1M9qYrRbOn1GcbfOG
Z2qbnh7ezOD3S6Z65O4vW8jLeyvncNCvfWtAo2rJq/3VMobbcOnuhQ3yIy2aXUn0rcQGvGgzyqvM
MgN64HzVjq5bDolMlhsDwizt6iBxrKMTo5AgjR3lwDFKUI0WCqUr5gnuY+O2sZ+pxd4Uab81uBaj
avZlV973ymOcfdf78CiQ60fzs27JxXPr77YEzkiOSZgFDFnfnfaJFn2PLcIJoxjevVMK6P/hS2xA
GkWhb8f3o6s91FNR7qBmvimK+8JbdxywpellPHiYp/KNkt6OsHR+0tQPdp0NvgpSypFK+LZT3eZI
sEOroKnMGoVnFs9W150Gejic2XL9dJJB3lX6AewLP9ayg4sAQhjwhPHNLLX24oKOU6n7Vjj+NPs5
RvjY6/otDecUEImZbLsovUkMZ802P015vV/faScbw11optmGtzQPtMRMj1PWYzLmY8Z6+GIrpeY5
cricpXUllvQz6oVdyb7JJ+ty16b9wVyceyK//KEdA7Yz3rJcq0lyQbVVUGaKXxq8yUObXaFS/ObG
jtdqSw8gkpiJJ+qsINtjmN2gtq2LdGisYAkZxe2zGLSvdT7t7SKX9wV+Z1QjGyMXt5WdXKv5yVxF
nqmzq4bsYSrtK7toiG8lUmSo/Kpu7m053OnKeDCcbqu1N8rMoS2J7kZrOMEDXRTdyzCwNXXbvrlH
XXk5KL8c4T7OornTxwt3hDZr7MeuSjeEfnp5CPjW7aYxFcDA43SMlpMNHNgozMuaTK6Bt04oNk+Z
Oe8Ng4E5wnrXILSTV1rKySQF0c2u1tZ50ZzoicXSVOaJ3xa5Z8BTE1+mr7SxvS1tdUm9mZqvFgMj
6KqsK7JBiBXwCqQFyEJF0Ovhr3YyD9JJ98loh8eicJuX3LTSjTo4e7uqr1mmU29RYOjTYXjEuOR6
cU1ihLeYEdrQ1Mr9dtxNEgipq04dXKwJY8o6u5B205mnNvzeZOoJ1sN3ijLohnyLF883JRbAPifL
QAeT67/ViXlSZ+tGgx3QxRKQNBDQVsJ8/G3RD+5SXNvTtYMAaGlv1FwHkD0aIKaWaDcaEK5b5kg7
yHqPX8TSYepTwAppqW6v03Dy+qxBpKuOLwjSTs2sfDNk9Qvq/9jPqeUJY4GPNBBYJAHgDLPt1AR2
fqjHYttH1gMB3fpnZ9RW4cFJKaicSavrHKQrZtbMH/vG/OIsjc5o+04A5Uaq3bel6YOxVcpvKe1D
FyakL6mwHqHMKBpmIxCZG3EUKZ9jpaEoLVFvZqJhNvNy42qHvEdLoEoGV7lRytivWMFmMe1FvjAL
Ji+QJS+0f/CU2+vF0S/1btrXTOaaVi6bzjLQI0enyFU2fTS6+8hWoZhdJBvJc6PYPKT0FI21dqtk
/PXzk6p2IIITR84rgspY/GsTkUcXmI2L68iY9oVjMjrNlO1Ntp/FM5EzzrFZYDJG83Kym18mK1yq
LSk2Ph2YMfHNedyX67KaIkh0rrXms5HnHhPT4zLpx4gygsWZ3dsuvHEi+/Mk0wNmkyAPM2+avjla
gkytnI61Wm2l2ftKFO9qkVyAgj/IvpIeHjY/X2TQG13i9zHp1nMxbhupfkZT+T1vSuaxed807VXf
aV6iMHzK7pDOaMEWYQbC7X9E5IX7pplcotu6GKsUl2WMbKWgi3ictQfTqhmQIU3WYhVdO615igR6
BZv1IPetpdkrpF5fSb6bpW661N312qDegDP6kmNgom0X+aMMQQkJoqCgDhpRIgjpppfcsrxsWHV4
92iOA4wXfp1+FZI8Y6f4UsHrD+585xDcJuavoku8ZIE8XIZb9NlbaZSI3r+YxeBNi+4BIF/VDjtB
YO+OpQAblersLVP70VvRXmeCTwcNRJxdLR7LREpWOtN3dAdxhoBqKQIz17ZaZUEpTjcuknbSvXyR
xl6H8GIxyierLDyZfMHGEMt2hsRI8utE0VijYAMtAwfR7KdQpVk2AzYq5dWY9xwdB6PTeWTWhRMj
ZDHyNtonen2QukqoJF90PiYOWpfavB91NfxsVqzHsSTRs903poZxAJGNpWzjZd5G4ffeaGdS+Yeg
in4MurGBR4FsxjJP3cW6uE4CoxMXMi3ltggHT7UsXs+OtU5dHjkXwc5HRuA0tyPb8NtEztZmSDhm
LJWJ4sNkM1yLyyrVn4b6Jxz+bi6vB/WIR23rhsXGpVBxlEaQVd+caULofrKHF1KSZxfZZGvyemm7
HKlh8TM0OTvn1+QFXJhdeWyxmT5j7t9hbNhkc71FOU8JYR4y0+sIFI37zGWz1UUHq2t3Wjb2P4FM
mXA6oEg6MEtTCh4zKrmopFI24qyR9jiUi2GlxbJnUWtsh4ubRI5egT/+Ce6fQGfV8V1dbhouwYtn
FepW60vP7sR9kVvsnDZFWu9HfAoojfy45vpIBXix252puF4i/WKa0WvYP1qrISRZfTB7VraFYgCv
jjtW7qxiEuwq0C9OT4vdfks015908QOKerwt8jULiEUnNII5Ci8M+6fhzF/r5kLMbM9T1cuHI9EK
lzMhXcncm7fFhIZyOSaK/pO4b68tlQ29shxy2AoVLqcJVWeQM4LCcNmv2Imt1tsapdq639FhVlZB
QR9jHqzlQzLxoMz8EE/fxmzaZ1JcyrjZYaVHJWXuhuZnpBZbkwQNK/xOwex1h2gtQiIrM8On3cuP
yuIY2VlgNTjbYhjF4a6193l+x7W6HttkP4/NJ4uVhiqwW93N6dGiA1cvLgl89HrH3htRGizDL5Fw
vtDnh6a1LodIPTlMllcIpnZAXJt+bG40Wfoyl0jThNxSuipIH1BuZyt+0XrFq9W13aTR6B2Ezu2w
xKAWc2GTllC5F4vpVbZ5QpXwdZqHfB9Jez9hfD2kVoSzclGuXbtnu6N6lBk9Z/Zd5gxUh6g+LsGN
rSi1p5pZ8yIKtNm2c1NEiZ+nF5psbgiDsLfDYpM9nRF/cFFkzcaJiktRNfBFfeRr1hzwG38tkeYp
AMzou3JzliQXqFdh9DQX7YZknUSsrqBaXmJQ8cWUb+vaaHdDvNLcCPA92Y9fY4f5XC+a/cL2MOeU
HKkvaSqZBkSmbhvd6j0ShidOxg86Iz3n/DE3GkSsxuEmToaLDPCe1hf3pDeMwS5J9gkg1N4128Fr
TEQ6FFjXtL8wgB3Oq74xadR0NVmAXDHx8Wj9sFOUNJSPNBfauHRHVIXCz8DOf9LU12wTTTmRBvCd
jI6dQAPN45927ijireXE86auyRQTa0w8gtnZR0ODBL4GX3Pqrd1kxW7oA23VzfWTOJqLejB6d5O2
zmVvNJ+Led7naeHNDunFSx1HrHKKT+ruSx4NO7um1rJClb4d5eDPEhDOXdjcLwc0i8NdLSRtLPpm
IvDMtveozTZFY+1m59ShivZsq/cxvd0ZhWodkuq2ahGyVdZ2CEvPxdc397+W5LA+vz5YnIq/RBoJ
uxe9kfPisd+ZnmKXJFxahJz2S1KjRfOSPux+hboR6nsISZQ2ZJo0YUBwlAOnmC69s0FYpFp4oHqF
bRcaPjT3IzldHgmYxnVf5pynMh0P7CZFyrRBc7yEVwXedTRStTZddrPFYFaE2l5UkRPpfs6+9TkM
tSnaR+YUqjurtLTE7+q6uh7yqVI25ZJpp7CoWYwoCwQKGjWtAufVZvsGWJujgSF7Fatm3+lfpWZH
1qHtBAqBoRVGvAtRLQpPCKndsmniHDwvA0fP1F3iZ5kn/H1OVC7b1Krc5vQfS04rTpsqEVulqVm2
hR7xc/76szsO9bL997zK/x7s+f+afQf/zG9xzeEl+/bS/DijTtY/8ieuKcQnwEwSTIgBV3GorMLv
v3BN9RO1OqtVDOclsehrGfJfxImjfiKwyIBoIYJkRTZx3fyFa9rGJ/LEdfK2SZ9efT36v8E1z907
WL6xYKL51rABYTHiCs8Rd4XXf0lbVaOTqh0xPDqMKFuBqPbKiWzTk8as4QR9u2p7ykTNupMy5Jr9
+W837B88PK/NeH+jS14vg6od7E0GKhfU3OeXUbAHbN2ZzR2GMJpuwmky3EMJYhJ6SATDr8myoCsi
ETF77mtL53zUoHXZSgttwb6v6vCagWkbhzAiAd434qi9sFBmE2Q/1wOTrm0U0c0H13xOWq9pFYaJ
pQhTKddtYsY7v2YpF1crrFJsHTwfniqKeUc/eXdVWmp1xNDK7jQN47u26ziewN0fcpUNvawN7RgN
Fq3XzPa2Z8eh81GA2Vt+5/XSuDZ1NfUi7HXeeAl6lVunKZogfY++THu2Jg+Hr9xOsRiCtltucWmJ
Q9Hq7WZRNG2fLGYDXN3XH2VQvCF0/rwQckVIaIdIfpfKl7LDm7U6NrbG4iqIQPOw+Dk3SnZj1soY
hLWToGJaENCjkv/I0LTe/7+/U+vzwUxC6CRnGqD7N8acJkwWzQltno8lFtWjvgoRSII3N0gHZ0Ii
TcZt5pV1/1Gd+j/dfrgsWtbWQnULb9r5mwGsQsqjUyFwiSKxzZXJrcEjdQedrSQhrRvz5qAWzug1
Y2/cjf3MXqmf8ls7Dd0PXVXrh53fBthZQhHBO6FiMXidX4y1OI25kG+11SulA8G0FdmstYZ15JUq
5R6bqCtKedFIHbnXYk3ZS6UtGixlVX9UsPpumOMvg3Fk7sIoy7uxMsV/5/dGgjOWMG3drVMbMwet
oa0DfNvhZdSnCFdGKwu/JPgffaIbs6sE6djjgJPiYTDVILNo/PL0Ya6+NMaknCaZmBu2mIjhyAT7
YEJ6/96+zotE8UFp09j35gmioDdxUo9oeec1kn2i/cOvrQm0iIR4PQuzK6PnQIQK46N+pvcvDzTT
munFfYIM1d62QZb1EuKHbpPAWXCaaHo1x37ZuwDeI912X5K81T9rfbb8St142k+lEx8nY0qC1LG7
D4rBXguqzt4drsABmCYmHvofDcz58+plJNVpjqagRko3oEeGkibMlGnt1IlsuStyt5gvdGbo62XG
sXRwEfH0HiJaFOCdoy23eApFcsRlpQ2fCbXdlEVkYgBqFlnhW+ibIRDqrJ3wFkTzttTzqdu1RWkD
U9tZBvI7T3hKPpi4340IwzZYYxida1YFHo3zbyUzws0SLcU4ZnbdfujHfq8VgGRjPCaboS5FIFIo
eq/Q5fcJv9Le0abhozn6XMrD6sFF4M3F9KWxMvGL84tgSibfspz6QLeqib1yV6MuH1SpXbqd/Uig
ibH7/df+h4fJ4orQDJsnbCkRWuefKCDTKm12qaUy5vGLKkoiSwE/H3Q1K5xNneANxPw6neqlrE5u
ZaoXs0n7sal3Npkz+Q88FdnTsIA64U2VTxWFH1u8DsdYm6EJ4rzN9yYQwuAhkysNP1FQtFtIBb7/
/ntob7csWNAQirIzYu1FJPDWKAejZoCMhUPQtQT3bBpD7bZW2bc4FKL6SC2AuQ9dNOiJElX7aonm
TZuX9v3YVrez0VSBG2Osw4lh3RksexyuzdGrU+Fch6kYNhUz6Ob3V6yvd/Z8GCGYYc5b5z4Lrcrb
YeSSR0y48xg4dZP8EnomwWHHHm4um29XWf5eZ8AcelPP72xl/O4WJYfEEvamRaBLl5KclRNxnYia
HKu71kvC7TuIRXKkQoppl3LiUAeLey2n7tGOlBTbc3ipCEm8+GizxKrKQAMxiOfN77/Z+5d4HUYa
UwTrrM4DOX+l9A7trEReE4S9Op84bPTYK4bymp3cfAiFIT94h99/HqoV9nGoBGicocLi/PPMnpw+
GZpTgE+5eBad8oNNR9Ju6mb8pkZJ9+/0dusgZTOKomhNWyTDy3jzeU01EOCQ9mNAUYXxiFso/aks
k300TdxNzlibH0y4b1y6rx8Ip0nKAgE3eOrfKu7sVBY0ckdzUDWl6ffCjmCNy/wefTIR4vNgXykx
607dK8PWGG2SWvq+AOl2S1W76e0uegD/RR/aTdb+94/6/ahb4wIsDQ0kWzkG1vmtRwLpKm0SToGb
iXQXzq72FFFm67mZ1VNu7bhbkGLtZwdb4gm9+Egn+08fj06JnRyjn7H/ZvIq69yIdRq7AzJrp0dV
qbSvpqvtFIO8uG3HKXkzKd0PcO/qIpaK/cGXfxfrzovADp+zCcU/qxzyzYtAPHextlmOQVuyZ/Gc
3jUfGqOq/YyO8X4jl/bBHfBidPQcJZAQh0a1h2sxm07q050DotNXoeJZMkOs3RfR4798OGt2Dx4T
4snY6PLj/OFYWZ9QrFSLwGIrsCeNU78uoxKUXa/r59EU3x1kIHcxoyoosla9//2nv9+ykLzAP6yp
awwDQ/T845O2LhfhAtFLYBnlTin78nFEKjheyZZRRdUmSIgfQauSLZa2uJsTzFV7TUOs4k2y7f71
1p8LWgss0FOvWsC3p9oIn7sKWmUwT2CX9oaOQINQLTE5IIJG5dGdeqX4S1h6FkzynwdhMHb5UMYI
G3768ngZ3ojq8sUIpzU2PEijFjpPuoP2qzPNZTfnlr0zhjH/bruFtu8cyX8rFb36aGOzvoVn6wzJ
eCs2oLvEcKG5fPMaTPFo6fFgWUGHywj7WLcs0k8xVhcHDOP1RVOqMj/MCf2Jm5TfcoqVoRxvBCXg
Lcn/1Nry8ob5R42KbxI6Xu8MDa8MHrY5XJX59v2wZtJw9R6KH0cb8CH6aNMH8S0Q+KrDEm8JNC4n
H8/eUmyK0soFjoaWbiCQZOuAXWfQ/G7QnXnvwhi6Ae0ZnB4EehR7UxGRdZ8ko0zQDvdLuGtHHUyf
jOLpw9bBcwXY+j0QS4J9OEwtDtnvb+5vU5LgWGkdeEiK7ArvnDOjSJE1kEM8xJhzwiIiiicWLa6L
0CUArSwLW/UxiZrpdkZZ2e3GJGqvtYI/6Vf4jKuNmGe4u9+PyHezJXsMfIKcPnkTSUd5M1nbpdWt
Fj87UAB/Nmk2m4euVz/XeuZe6smc7Z1am78hiN3Nlp4Ev//wd4v0+uHsMGlfAPWy3oYJGk0ch2mS
2AHQs3JHashwY9EHAOPK4QEQtv5AoP+6fTp/7cm9XhMTDRPnGrG559MPAENrabEgxM8usAErYtpl
nHlJUTfUUygoHNiGhjnuWVMd34lcdZtOaXkgdhCCUenyq3Kx040ZrZ2NuVnt8jmplW1BxrKXR4vz
HNuV4Y1zy/5qhtr4/d161/8p0C6rBKARGMUA4UucX30Mx6CofUKoAG/4lWhc90ErBOqxSIue8okz
b4bfj/CCZO5OGN1CIljmbkN6AP46XIBDQIlXVHywZ32tLjq/qYJFjx9EwaCgfFuV0wCZEHeLrCFs
ogyOhHUP4yKY+WNi0eT3eTJitTzAPVexb2B3L7foC6xTtwj7oiM7Y/AURaEWtu1lQxCCHoVIEZV5
PI61O6CGapLBPFX6GP+fXDhJb6/9DPr7HBveBL2wBgXWx5nwitV02hTbtLfcm8K2wi9FV6OXCLWM
qGyob0fbSk0bv/ZtkeBZAyHtPVMZSKFIWmB/T7Eje097ZLlmtq477laDA4xtQ1E/uvD3szerlU70
M73U7P3eFomOFfLrWdMWcoVVWn8ioXUvNBHgbBHRbaFNa763o3w1mla5jfS4fXDKTCI8m4or2TGw
P3gv/+Fy1qMp1hdhEPj1eqj5mxa7EwOnDvb8gWUTzBnhv0RmOiUXpWW2l9QOQuK0sX3hlKN7UaLH
uso00pH5xcHW5+iDaJj3GzBTMONaKs0x3CGa0c5HyZyV5Iy0EzucpNxlIsRao+bVeId8JlxhCP0o
orQJMCohjbKa/hGdabaBiR+2Sz+3FGQ0y01pCPRs7ZB9sG3/hxmIExAdsA7+IJKiXxfAv90rvSgi
u1HrJWjCQTEuS+Brz7UIk7pR4IbxGArMg5+VWel2JsIsNXAU9DFfEzdiA5TlOV2k8WSX2iX4GVhy
SBwVfQshIllcW0ucXyzET5LuZ9cr126GcRlkS8I2M+HU8tGt/ocHD7Gw7iYBR5gA3txqp0LoJRFi
BCiroD9jnZz5yHKCSUYKWgCzXS6Fzj5iHKIHhXtyIxpp7QUE3A5R6Ecp3O+iG7kKpnQi1Nb2Vr7O
m52/xdOLe04GQYx89UDEQnFVdDwNZMfqgtFcaNtuFi3cu25sw2nuQJRa9cbJpyKI60Hdd91Y45hi
ruBkErnGlnI4UlhTKFd/SehaX+PUlQfbHFY9Yiy/1nodlJHsviXlJL9kuW09fTC2Vuj5fHLlCIuR
i3VrTWp9e5xoJMUTaWO5gc4Au6ZsWVxaDamXbpGlL4ONwS5K62qrq8kMsRG6P5No/MaDqDZLO8d3
HVV9H+wY/mEZAhMDMGeGW5GxtxiFJDqOgP8lRF3QN6fGaqtTwvvqASsvGx0h7c7Ksv7ZZVW6Yl6Y
0U4Npqc0mrVd+CrXi1oYH1zTO9gExJocKJBH4r+JsXvz5CE960nV7DCAlbU+z1Cc2PrN8pI9/bCN
lVJ5NNqPkyvfb/KAfHnX4MVgDthSnM80qSkH4p04O8R1RLBIkuj7rsjsnWzzaafFeX50uYjnpJHy
WLWq9WsU6UtskgPmWQXuv5SMlEslcyHLdVEcTb21rhQCRbyUcN7YKxA37sp80LaKVLLDQmIFoSu6
fGChOREh0dgf3EXtFTT4+9tm8FjXgWwDZtDd8BZ1T7NGX5dEddsmNRo5MS1EaXW6aT9Idy2Qx8WM
YLqDkYg2TMLIPkWvu4cp71p63meOnF6G1HjxKJcdq6dCL6NooxeQ79upHVT9alaFMnqqOpAwMGmU
Ig3QEbulmJsWzxPBAFDo1gNtAfNziLsD6qVIn8oJ7XPUx4NfV2ZRkB+pddW2dzN275LyArJUGSZY
xdkf9+zdjPEm7bUU/Dm2x8S3YmP6ahbk3HjEtmigmimF0tQiReN2KAeNPJkc0SbCNGXZGNqkuGgO
TAKCa8vIskNoqOOVrWdUQs6mCG+5dYnwpWzSn02fCIkBf+o5uQ5RNBwHdjnhXkfki/lb79qWL6j0
6YEdQnoLkNP8Ih1ipOaLL7fJxxnREvTA6Pi1lqH5pqH8yogHuSY/t6UgrVhpJypM3FXUZZs1yU5I
2zkriFk5oluoUREYRIgSg0BixKKMiG3LUHULv8d8f0XdB2KfsLD6Zt+a9XBos4UwDuFI5IJhZBtb
FY/HtduihrrQSji2bbpksUWhj1Orm7jO1XBHplGl7UTaZnfcPKbDhqCehVy9SPUZjfQCaaVl/8hr
JMgfnU7emvVIwwZMUfXVEUgAMCeU8yFW1VZTxEzp21xLtAsyzYtAsRvGi1bTePHfCTuzJjmRNMr+
IszYl9cAYss9U/sLJpVUOIuzuAMO/Po50TMPraye0kObtalUlREkON9y77m7xJ+yre1wdHiJX/3e
ay70j87lD4fwrbD+7bHgSLkN226Lb9rm9yY421c7Ysq9yLd6mC5tU5TXrg7svI2rx3I23cUrw7dY
WxXT1BKn7aqC8xYlGKRrCDol+g/mQJX+9e8f6333xNfmU1HjxGHIbuK9kXEYOf3HvcRuvUnzq23W
IV3nSD0vc9l+Ccq2/0O39o/ahROOTo0XLPp0m596u0z/VbsMDRyqUC1RHidrcl+borkqW7Rfwcy4
aRWMPBul3z3uMxErepcViC+x3NosB6RO2DgBa4ta7J/CTcnXACnfWyAHbdIhCh9sOXNGjA1+PPQ1
LHVs0sr+dL6RhvaP3yTNZkiaA5MXm/Lr3eQFzW8wAMos8sGZ9zDv/UjFl7EdwzaNQa/icd+EuBZI
yPXJbr39beT+I79qhsZ2NIFjHsCNIQlvDJLMDNpKyPqzrfqvaFgNCZ0oqyfRNV7qdNr+XjYNdffS
oak+jLHqegIWhumT6vw7q8B/fyoiE4jrqLXCrN4QKPwi5E021bvIAg/7EHVfRLgbDr5JwwpjeAeT
oYRyAmDHlJPO+3ot2nyZl36/lHHbTc9JARsK+V0cXG/9dZK5tnKCvFNlj4ZzX+SPYair4Ugce7Pn
BZ3Ej2geuxZHaY3FJkwUhWPrK/xKYeXs/rXeCxfySKy2+71hNJY1Jb8vhnbqJwdEO31gCKN+CNWF
/CbnUtBOCeBP127vuo1dOmu9LJZe8NjGHnrc2K4QZdTLbr779ibdo7/WteRICx1zmsPbggmlS1de
WItBoAtZ2/p5C6CXQJ8xAXQ+uLaNHmrdYTgvbRWbszNUbXeN2sTfHmolZ1LGzD6cjG2KB9flaN/s
Yb9da/e16BMKIkD+8LGWovX/4gCKn4MgmYd0qiuZeWtnJewbazxItvTOzMXGN9+bOutc9GTspV4d
NMEhYFD7ZCw5rKkXNBowSmL7dYZU0P0aV1byrOvyFm0BowurT7OjzCo6vX/okO6bHOUrWLt+WhRF
+7I8rJ2ZVFp5fMfehJ2+4f2C+lD0kaXyYrZCiJqW3blH/ilw8UAwGD6AW9vJm1MApajzI0LZ4pu+
zlFl94bkFMDFvrZ6/IAocdbPUdR3ywmpolHwhIT1s6npXS9lwDsz33bthzlmvfGjVWKkP5LH1uFJ
ka7SR6bl7Yr7xGdKhhJR3fUDbM283Yhtpp9vBAIJkrkhx1WEto3PiDohEHrV1n1MaqZL92vMRcgi
FLIKpX49nySNPlxQhenkNNS1WQhZaBz+YdPMiqle2RfH2qri+tjvQ/va8Zolcb2rtgwHdNM9a2fC
tlHHs0V62QqSD8MEt65r5qh8IPPQxV+wr9UrqOLKR5AZF+u9q719eLP2Ibxl5GnbXCoVoTx1d7NZ
p7UL8Fv48RyxHsPhU9/vGzj2nAccGg0ImrU97W7TipMTkkNhGOjLXw0WjupgG1v4VzksIcsU/v54
BjaTrKlTWUgu3Wp05gNYeySeVjw0c2oYyO5P3Hqo/aXxNwxnolXHEl4ipLJYIaTSTjycJak+HOp0
LTR5+CON6+swlU6BqQ364j2/SMSgXLH1MjcWEs4irpI3KE9O9MyBsmzorxEYwsG5rWKIKV4+tDcA
WNvEcEnLco6adHF4bz4MpDPhrykpZdGPqgLf2ia8BoOqb3zIQXpo09ZtHYge/pa8ST37zrWTW/A2
6cr8DNTcc7z1hNOniQe28eiaVoqzLHy2bBbTR30Y1a6++i6E5BQnUjfmix6c7mA5LYYJXqeofydS
1s3Fdut5zo1R1acGmOgvg6ztk9+obkwDK5ig4gTIAu4wRMkba9DEAbFeXUfJPC+6S31ASiCUIln/
KHrbTOjje/0pZN2rTog3IGQ1KxDObMGBG5/aPpIid9pyap4Fd8yUzhBtppdI8EWPiF2oGFe3qXRe
RyumjaRp/6qd2JL5lCBhR+qAY/fFnobpavyCiq/1d8ewbbspo4Vfi2+WbFDxuHPFOXED9/QHFutq
yscgBPmuy0gfynbmUWeSTSJ4uUyQFjHQTy+E5k0fd62KKdVLM9UPCTkdQz4xL4C16Wn/b65u0N1J
Giw31xRJn6yNtKIUrdN+b4zWvzxPacbN+xK3uRdNk30BYI14eYdpE76WQWIVGVwCcqLWlUf/tFIR
L3ndriW2n0GCyWFr510w7q0Xq67b+dLMY/+mmQMgzw8nuT2sOFBmbko8VcfWclAElwR6NdkYTRRp
sa1xEcI22XM4uvhD1SJCqEGeN8HLJPVDZF5AAknTWCM2isnGdFSUc2xnfhdzAwtd+ldPubK7WlSn
aZBIxbUneGk6ba4EwhYOtvuhiXpdvUGL4lU+tyZRV+TcRFN11KZUbNP8YUja4Y71c/myNTyj+RbW
znMjZPhlmaJ+PREdiu91A6r3FnlaiFxLbFpPU7MbbC57RIxfo32OWAFoCAvtCF+QfR6msmxqlKD2
g/OJJGq0UWbUIAiveCCl4R1duZ/FPN9giXtSQZgbVmCxfdBOr2aJij2FfGZiEAV9qzj0VxwdzuoN
8Qu7g7WHZT0kvwT+Y7yw7siIkvnwoLF/+XsFQtbhv4IXYrisS7De7cti5iy+nV4HtZe8BScqApxU
G35kQKIVw7dkZva9GSR1WWPGrTzW5HPiW+OPvHO7+EtySFTtXJXbjThOjGg/bQPgyDvD3Hu7qDhq
ccW40sjMUJpeq6ml1olbvwsuRbij/rBudrRk7hC9R1zWxwZxIaYc6bkUP5RYd1sEiJQ6MCI3dG+h
QkKJDZ077H87q8+S/Kv7YYjZze4tPrOhijcGZCsD5itYOl6EHZsQqoKKgZen9/AV2dG0pGHQ2skH
2QpjPxKDW4u7uZzDH2jXkoGVtzuRD6ZUVzOLKJXEpThO38Xk4wcKZo+fRpe/Y+IEtpkvS6KWNO53
TXAMgQxT6nn7LT1yHbdXHDb7lENZWn/Oa2R/j5z2peRp4XONs4NRx9oZMM3gvE8hLPT5YPe291Js
u4vZiyk3kj42UM6DVdsYO8OysR7czmJeHiUwqPgZiS3PzQJ18rj6PW6GKm6jTI7LVoDWiePrFM2W
RfxJy7WxHVl+rJi+HphvNvPZ+FqUD5ABkBy4TLVk6gw9vL16QtVyYSazXvq+dKfXfe3IUYr20f8V
gbFzjtR8lv2yWyrqU573sDhKT0wv0J2mLV8azZ1KSUF11O2Ccljror6J3feyx2czwUrcB3/KkKnK
juAix1nOnd1Fy5FTAx6HaheCVKMkwWweYSeNz9jP4jItZs9/GUfPKFJkGus8BWacU4hIHR5wYxiv
k39EqF4wxP4FyhsmRViiBL8k8WSdZxXv03cGn/ZDD1HTIt+nt1vgabvun0sZzsXJBk/GWtPxMOfo
wJEABoeqo60WVnKsemvdT3FbTQwgtBbBqRj8UOYWa9H6wheEuN7jFL4gQCv2B+zrRjxhywwUsj7H
sk/N5jp/M3TyzHUdWqKVfRuJ/tL60s2jaWVBKXXSffIre4I5Dq9f8oxW3veGrgNcnoWGIJvWdleP
cEioLPvBL8ezrxuF/Wp0oj7jYe/xuoLIk+WMa04CJBWhaL+Xjow+tknc4VkO5xBorw+RH4K25kxn
j6ZL7KJr9LWp/TJ+HoauVsehaDiH4qEWy7kasdF9sVmVQYI2nXiaZumOd5zgzGFwwK2PJpZJc/WM
P6BuY0WIOWkdTX1scMcEECz22dzXPg/qPZZUTS08+FV7IfCwKnKXTcOzGEcqDDGoGPPQqnr22sTc
mnuRENF5N1awDZFDo2869XoOKTB0ZWVjD8YrqzxPvnLLo2ipkMSiufLbiCasGv3+CO+hvXNcGs1s
CbYwyqFTmHvXKWgieAc7zkNp7KVg+uLF3yfwzUFebHb/sy6wv1A0yuFSdM5YZi1ACv9s202A62R0
AW34CMZyGpYCckUnJN710S73G/yM8FZ/MnySFTAx6A5Z7z9swmXoQypRXtGbgldbh5pLaI28svEK
xqClUTiN+DI7y8Jx08e5cTZc3s1Ujr9Kf2HxtbaW8R5rK/TOhbvLHx5pBmG+GpCax1sakEg7S46/
VkX9dumrdu5PgegiGv1xJVbZwMIYcssqSgk1AkPeoSMEoT/GMOQOvh61ny5Noa1X2U37fG32my42
kL76cHsayCGQWODS2pTDJ/aV4xtxO06VBftQk8RRg8zhbI5XG+MQrdjBjqta43nxqyCttTedpn6t
IJkJlIHYU8q/TaOgo47z2MCo8wgPm24RyrntD+RuWnViDP719kYkiFGAhJxcbtZGtFb3PM/zc2m6
OD5O0u6+O7VuYHFXpIXccfZOL4ZWIsynWgY/x844VgkY2rPfYH7Ju2oquzNzbrKh59HpWUAS1v09
wZf0WK1U3gfZqvVY9rWJPyQTWr8s3gf2FRqCi5sz0YftFa6b7nKtnUKdKmso23yO/f3DUhIVcGGj
VNzLIVRhWrsOGHWBDFYfHWekn1Vl1cZ5WM/RcqiSPaqPVcn9kBUxDK05GkZsqY5SSbbCKUUu6vKl
ZRQLZCax6/+sZqv6NPtyCdkgD+sbczvxqsbe/ou7ogGCTYXUHYgYGPYLpfwkHssBCB4mSJCW2hH6
7G9R6x220LrhLuEZbJkfGb2+FNQWdua6QBfTUoobX8YZHfeE5QHXZEMBF92LvXPj+wifkTz0m8ZK
XbkJMwMFWLlLQ9eAz8ObHOknT4bJQM4XyG4qDyyO2crY7tVH07VmOxl5nBPVWIwWrAC3kM9UQc19
58fWfC+AcJ4T6jj3wdvmaKZ6lkn1bBloghlMy2U9uJVrXke7YmDg+aXeTj2vlugjW55O5QlqRIwZ
pZVMeEXX0XsaoBvjyp8HD70iDJAzT0zy1UMHmhfIyXkJULTsl8RtAiborpXASykgh38UYPIPiduW
AyWmjK4i2RTM0bEv4TxtJKnllNdOf/WFqqJMoSDheGKRd46jdY8ZCzMFwsK3+I+6h6We1hXKpLSv
vd0cfZ0IoInC/m6mKLbSmUrnivLINuD8e0yYDB2q+9tYChaCqZwNpr3bhq8JcO+c1CmDWmVwOfWD
aNDTXWAXSw83UBVspPYSq7YvHHNXRFi0c7+fnfYouvY29kVGGUaYXxYTpfxFspXQ+1WK92ETz9g/
mT3rg6y3sbkMW5O0d8GQ2MzJk25m4lwVxQsJBlZ8xDQaXJSJ1JTVRbF8EzsDhuPIxn/LZlYB45Po
k7b/kIyzlTxC/UwqxCx1xLAdATavydh8VUnH24oii7KhY+mbdTgraWzKdiHEZIiK7jm2qJgvqu4K
9xJtPv5Ha+t4p4yOFuN53W9nptWOfUf5QcN8iZs5UOIAC8X+tNLLbvlkKH0gtgzDfhzqxjEHMN/F
d1i5nIOrpJ9i54DyPrMIOH7jJROGZ3bP7nzmtrJn7CuMze6soPLsJ65y9ENYXVhABClqMgvGYYUR
ud5gH3Lfnb+kw1Q+bW0sdC/FUFQi74Ju7c51WwWnqOm9+rKv5tYk6qm91n7XOAeHxQks591Zv1QG
Ska6kjvIexAedZkmgrs1hdqUpKZjepDNMfoXUG6YJ/dQVGCrPb7yYdUjZ0MfgHjBgx974qgQyfFu
CtZ5epzmHdU7whps/W5vVeAKFgMSIBbxeIkU7fBT19rNp7Vv6u/e0gQYWsdaYJ6vw3hJ28gOx8ui
K7c8CG3EF3ZTQDK9cOHHJ/H2Ye/aksUCXfd6pdOZ2eD1c5F3a4+fl0mVuAJ1JhalgmTrpN2IR/cQ
QW0XmF3r+gGrTnFXRyoa7m2paNyLcRn8a8CL4+vExrQ6DML4P+C1tWUua3DsD77HVOToDlW5pQLI
KOPjvYEFsDGeXO+SZPX3lwHY8XyMOnwqqWYi/8XIqFZ33JiQRBwrXKKvnlbyi7MJNpIdz6iPq5+o
sbSYttlcnLLvH0hWkPEnNbk1So9QqGvbNQNWZ0pZmSaLZhYYhiURMSsi0RaT+4D3hdzI9tcShRHe
KD+u/6ax77vTMDR4PYN1Ywfb4bn8sXSrrdC1O/EjXDnmvnw0Nz6B4uLzkGDWEJFDNsELEkBfnRgd
AcqN4oKqbW2N/eDsdrxl/FIoxL3I8l46hj1gq02Z/EIMN7sElsraPpP7wnJwgWn0LIYAQsHKxLil
MzQzBe8+Q23au+VOyd1l3gW2kBfalhSApZ1tNAeLbwQIv28qOm6gZNGB1bcGdlBF8hdKm/0St7Pz
g+EgOpa2iPGg2buTWTRc26Hudfdl25vGpW3aquJ5F4P7tQaZL7IQQeOQrbMGhj4XUCHo8DF3UGxZ
Wl+Frf0qG0L9N7NuE70kXgWNJIiNpV493k5hrtCHdEe1R/HKIVl4bcZQIvGv9rxDaaTWjdc0sWIp
HrzOrCqDbltamVXR4hz4XZtLUPACy6I+HhCYTzvl20q3/qY3BhrXeBpXeR3EaD9MXl+9GW+gI9Px
BjTI65MtnYBinZSr4iaLqpgScwtwRt+7w7IWGfZ32kjaGvFcDhGe+AGQmTowx4geQNJV45X9dKiP
wrM784izNlKPdrQFuKvnbaGnccZm+g4cHATAFht16gVS8XawrW8yBGCE4tKQr7KB6GQkMgwPiFO3
5FKgS60pGSxIw8lSQzbRbatGHv1p8W9DC6gUTPf24DSit46e7K7BhjORgSz4t9Yt/MwQc8Cn7vWS
WUslx/HMN64HXPexq/MCo9VyHVsrsN7qwrP36+Q6M47ztgmTC4AgQjoAOBbMICodW/eVXlRzDIwx
26HgRNvvlo4a1RuChVIbq+pIKSFn92QRbAhxzgIh6T4No7AvFJYT49TdVU+Gssk5G+lGKNidhCIc
X3qsv40a6cwjOAvTXlfI61/8po5+IAd2RSq6SeCVbkdoXp4qX5YCQ0ZqK1vTM6im3u5weU7dSZde
AEiflzqwgQH11jb2N0KA7ObtHh99/3m3Q95NpvRqN9NBH7NeDne+Icea32Q+g7OvyT7Gn6NuvWnk
C0ZQmaQj3BhZ6i1vKId/9I0UP+x+Lr8VS623c0wyFCKcUFY/mfHNF9/MTnRUdgFKoE9GcEUiqec3
/EL406n4wio1/GaY+Qo3RjxRQqdjFGrr1B8DdXFrJ/o8Nvb+s6nUpC56CEiiKRuyc448z0N4KitG
5JmzTPBzxqYx0V2f3MafTIaNeHBWd+nhjBSCqPJF2b+YsvrFl2is+/Aby9utuKd99IGL1c7sHJuu
6eLXAVESmC1s4Muv0N0SAomrkixUx/goV2vuRO95HylK0sarGIRTzWn/CL+/fdDNwgKQ/XDzvU8E
eqNgE13Wrn5EhoQB5SJ2T3mHmzfkxMXgx4xOQY/vwrun4BwSHAp1sWl1wNsv2kcRhaY/7iylvy0r
1opnrELVjXi4NNEdteSchbxzcuV3FQgzBm0mwG1fFOE5EIv8Obg6EJnlE5nxE0TOjMLHQE047Kpc
7BS9FI09uEAgCcwBmuRBMLl6IUkpHFiSIfhIE/Ygn/1xrLZ7YEVzcl6ptTJeUbwRDKM2/4fkhv2k
yZoYctur23NSw6S8VvPEft+rStdjtgtbLGtqclX+XgPi31KDPnM4AvEP97sagLHYUwbkfoFaSZlz
1bMtywy695+00/WWbYSfwCTfaKgGC+Z8ViFXtN86gObV447Lr+YhToZzVZEqfd8pD83SOjKxh/Xd
9AnBm43lZqLbxlfddTywt5TFES7VAKzpRnQlvKgqyOqbxToQAqUabuEi9oB5WBUX4OAUi8EWi1wa
3JgcvSskL/BylR121oEDW2XBVntkNEgb4amNbDLK6p79d1pgaK2/GLWDMAgkiKGPLOD6J+QiU3AQ
8y0reF4GCOUSQXd1aiENPeEbC4sDtCgXjvtUqjnnD6CvYxv+K8bLBJ1rX/1zQxjAZzNycB0GuTfQ
4621KOi7XA41hstwWg2SjtdSsHQ+MAzwLlZroNbjHPXCdNZe+VhNpPkel01P5sRV4nWzFU4HnCrG
bMcDFt+4a2E56EuxrAshS+SaeakOG4QuZq5mtL8+WIeM4aFVsydCE5/1LILnbA8Vw7nFWUeZAkKv
aDWU7F+wOzry6Fn7En1fnVB/GDn6voBBmYnx2Hryk51q8h6IoOg1SQPr/mkDReZcEQSLhp3C4oGI
VJ5t5d4QCX2J50HIDPJa7JyDCvAhcwauFRFZt8dpam45Xi4QtpOUbXzSgtVcareqTU4TQmb6qb66
gQt1sX7SMur/AvhjWKiytYxSr4iKs0FgrNKOLo9gwjhSdeaZ2L9bxmFnFWsxMCOTxgKLP0RagOgQ
BLvcUa1itNNLEP6iFRrXdIq3PqDjaE18xYGFhqToaxZu0aJ6htJ1iRZmdeY6Z60U3+airvPUwsYk
6LJC18xOkWAfxZRZPdiIt28RPg7gpTYZtqNoi0UcVv7Ki5TO0qZR3zbiQsiUuLejCnZUUCXq19r4
QEaXpbXaK5Vby9wCP/6x4SSej50UcX2WCwMcRmvsUTOxG9M9ichGqNTzPcMT2TYAoWKyyE4sESp1
z/6QQSG5te7fddnAVj1E7Rq8tcorKuCEE/oFz4do5lSEdkyQPxhgp8raCjsLaVqB420xkxgnbD16
KrAF+TivXHG5BsVVr4Nd5noM7W9Vt9xATptZlz/YlP6HlgPbMpGucBRQO4KP+F3LUTY2PZszJzkB
iP1JM1TJJkDHV9uqFgyEffmztIl2yncn0iCDQue49iHt9rx71y0kEl6Y3b3ORDOfm161abdM4uPA
M0sBX5ZfHbsNcl/3iQQK2OqP/658uX243/Q4cChAb/7f7E9I8O9UHK3c2nBhXXLs8X+CXiHtVERR
wl5nIR9Qt2xROpJB+oTt3R80JNF7QSZm3JvUMvAd1sP8/3c/my3VHvtNvx+XwNVPc4BGrZh8x4U7
mNjQlXhjkQtTs/6uTzDxTJGpMNzCk4yM5x1xN8BwqFwZwgMbOjtA6h4z26fLRiNndONz7FBkV3e8
6MoXbaT5UEeu2R+dqo7rA/WqaSjiBxTMq1PMBQuNEAKajJjR5T4RFuooFlB8ZIqXMRsWtjRBropV
Do9lu4nPFfBgTNojmJzVWtCHb+NkPla4s72026efHnqmlIlu9xkV7PzMpkPldlyvJbqWBYBZqacI
hDHaUkBZgiiP3IWgW71Qouzjd3Hjamf2xBoOaKlbfycnntDaA8W21X1h6ow1XPuBRcRU0Dc/JfjR
l9LZPPt5BuHDKhw93fIqSkWeruOju+KELvpvwQrxJtW9sb4hXUFebpfCn5ll++Rd2TzYTLS9piBN
aRnHr3UI1OJPkvt/CIduv3ao0e6NEHHzNf7+vPgMexm/A12tWgCCnLHxocGPdHG5/Lk3tU5mon35
oZLm6xKOIHILGR27cn+AKcu+WfrLk6n4zP/+IPxDi3u7G+HiQwHwYYsgwv/9YwlmJi6zw/WICmV4
5GVmf0pEPZ0gk+1vxIDq08jdAL0rUSVZsoX3KQgNIDxUu6nriqU5uEZ6f9DLvVfj8qF4NLhGt3BS
G7bI7x9qcgfAybj0j1Y7lFeV9POtUxjrCxzY/WBoOi8Bkps/2RBuT97vp0KAl49YCBc7bOy/txiH
0UThBAnrqAem2pXSVJ6Nrx4R06MnwfDMCo3u+Y2EzOo6+stn/jPdUxt3+7kMI/sIait5Dhpb57tq
qJX+/Vf1vz4dfI9bchHOevv9DeSghm5YgzpHTtgnQ3Qi+aSNHB8Gt52XPzmFbrLI3y8FNhx0bpgM
uDOQfPz+GxBsmYU3lxza1uT/mPXol9hvN8KDF7v66W7UamNFAlDlD9tDRx5oFrdDxHq6+H+sp/+v
1fGfXzuCW4TfE9mkTRT9TcT4X5rBqZ4G49tiPZLaOr02tO6Mm6okIQ0NjuS/X+J/vhYIP2e7aKPT
xH38/mhmODkjrxD70YsGGvMIfShIQY+lIDlyEHVZ936ZYzr+mWLgDz/7H2JMJPrEWvxHGYl1P3p3
Pug1Llg7cc/PhMu8GskGIHYX6R1i3ercCSKC2P7927ru+18yZnpG2i6eK2wP9vvHbKBxsYj5LHIc
emhXYghHcBQXu88nT1LTe9W8XGCe2Qvqv2aENt45/YkBFi0+LZF96WKfisTsYBR/2FZDlpVj7Qwo
GwoB7heWAF5eUCVmJB/S7FWg5PU12JcRisLes1j59y/kvL+GQQLEJCLk48ag4aa5eRX/+15pVu6i
UdDAo3X+Qb+zd4cO2+IHjv/ubiwD83WMR2SWcuNMkxF89aBJmGZAnRwoCe3gMHvA2TThdw/zbHnf
1qis/5A88b8+5K3wwLDI/xB7v/uQCMSlZM99mvs+co5bW83bR7u3Irh70+roK+63efr+h0vz/oHm
0nCLumSWgMKJsV/8/lPRL9mKpMf+NPTzeGHyM1CZ+cErNVqR72zMH7ywWM5qY3tyMN2tYTSRV57Z
Rv/J7/cfd/J/Hy7hjSRGjAKNKUYB/Ba/f5bScqveZv90KhwbfV2PPPCu19p9CJpyj+6H0JXV3U7P
1zzyRBTOCQteHV0UvRNm4ogtxiHBFu9lWBmT5R7FK0sMRGTKuVsGh9HN1mr+xFaaY9xqdPDIggVM
dujFmkBpl+Ps0JfCFmdXE+KZVCg44MhqxsbD6lbqQaJyiK6Nzzl3reFMFvfBzoAt04b5zmH3DYCE
ismcy57Bg7pMA7pDFDX0WPeo7/WXAJbM9rWEVF0/9apjoLvqbb8blioJ7zxf+d6jO6FkqoLaDu9L
brU29WeBIa+3Zhpj9LjhxwiTd5GZRAbmGW2bWFPGl1gjFE7Y0x9uj/dHQcjr1r45NvD0u5z4707Z
rZ065o2rTZowSywgA8lQHZh74jMr7QiklTdi/iN33o4XnE/Cs1AEtrFJk6Ka2zuCCA2in9FWyx9K
gffHP+ewS0ZHmNxYEOjn39Un+DztW9LgdtrbSWTTVA44Uxue1vJmVf2DH40XKbfef9+at0z0gOV2
SGtD/RG9e+/1W21JHU7lCelaNN4UYE7/VPRj87f0rGHLPVwRaLlq5GEvM5FVn5I5ruLrzICwfNoW
HCmnZi4D+1sZz/Tba4Da6IX5m3hM5A3QWibl4t81iJKcrz207PXDKKqxzUfK5DUfBq3sPIjZcWSB
sSn39QYM6YFg1YHk0O4/F7yHAva420W5pDNXv86j1ZTtqWiM5Zb8a8SUfZqrct3OWvvt/jFy0H8T
keHDLfUhmjjnpCE4wbfwtGW3/eiXxCHMeuoLpiilE0GyK5nKUdh102blgNrkN1eWzsl2wiK8kuGN
DBeXVmFDZ8a4hNMepAm1v6ef0HCrgP05tdWJjZgUmSZ9BKozXYHOZ89aio+arf0pZO5OUvom+79W
z166IyIkFSNMHsYPiXJxpIyjNf899DIiPyQx7V+8O5j4yMSb5RfWNO5IslzlfNjWqi5SyiFPfSb9
r7yUtE8SnmiwvHr9EFKYFEV/w1MX60+Pk5UjvscjD8p5nj/EXpeYi2F76GWsqfWX2ysrOYxITAUQ
duNAdvVF3B7CuPX+dlqXgLK+mrZfxJj4b17bqOhn08To0S0xhnCASdBtaqzdpiwJLnBqlhDcLPeg
a9uGOGazhqC+MZfm6G3aEQVWMR/9SHbsV9XKXJHlD10M2p8Z4mlc2eDTGtmAC/X6sedTBLbHy5Qr
joElrstTSMO6p7Yzd1/jlTnwIZKLyzwrHIpvvCD3/la2Cas+9WsU5G6N9uZcEpXsfsI9i+XY3afl
6juKGN/F2uMcYV+MkZp1HefZXA/xuQV3JLNAxPrXWi/sHaVT0keO4BysAwo49g4o1yZzN/ICEscV
SjDhEPS//Zm5RNTdiXko7wzwxPHKjD3CkVVFAly/J6ofU93VA15jAwTOcSop00Y5PdsLMLt7ypnN
r0F0gY+WeNk6N2N9WT67Fep35jpB22SWZ2qdW2B2h9QLtXyz0ToHB6dbq7t4aXz8A2MY/Nprl0E/
1pSY+Iy+2J6IC2fJ23Osxk/MyFHCQON9JuBAfaf7D5PbZGrjDpD6h9/shAhTRtHrRFjO08H3V7Iz
fTlELIjFAvNogfPsdpLyyYjCLfNawWQPncZp8m5a0NtZsvuQhPV2+T/UnUlv3EiU57/KoO/s5hpB
AtN9SJIpKSVZtmx5uxAu2ea+7/z086OqBqOkEplw3eZSKMOoioxgxIsX7/2XAhzBT0Al9Y1I7Zi2
sJ6m5r4yEEy5KQy+IAomGaBLiDJ25Sm8YxcXafPZ3tEpNO5i3XK4pYcCJHBntRVQHQiyJN+IKxwG
pY4+U47tm/uwq6ZHFS8qRC3zSrsD06mgWd3JurijcIlgpFykDB5HfYmc22RoE8sD2sImtZtF/1Zo
KhW1NoZBuKOgxnIX4BYhlWmhOnkNaSxq3+k00bxCqq6h5x2k75Usi+breaK0BZIt0dHGDql0wOGB
qLDLrKBjNaxl9adxQqIQLvXYewZme1dU8YxrvSFjg0q0UnwAtl9/NSmSyV25WNZjPEyicQ00Z2+X
lT6/U0kRDE+mgEd29ZSOX0bgAOXBtgdEveECfM37cinceVaKxSuqJJxuhsTOMGix1AlPiMUM3YWm
TO7CkEoQdXIin1NBSWCsdMRltCL+lqUwXq6dvEbk/YVDEzghBhl6tlSfwwRgIKptyEy7Bd3Egl2R
sbf539tPGBnGIQ2hIPmCrzc8PXDeU+YvQH/2GATlaCDnaQ3FDuO0YF9ESbwAt9ST+UNn5o3jo41v
vi+qkBZHYUblYxsIS/caFVn9W3UBLO2uvRwcjFGlianf6+ZzlZK3+0O+yOoGCefl6yhwzsFDiZ0a
I+clviCjnYI3AbOUeJTwoSXqncIhH0Ya+OVczaFbpgYu2gGlUEweHAtz8dQoXVlJELmRatXPIsIT
GyhCjNIHqHn5YUwnwk8RdcH3PKdX7/ZoFBF+bAekYzdakEzmZHlakPbKd5PZ6B/J24rEFQOViBuk
wlZAOz5GsbtYWBNMEV1Eyle6ou8m1cT8JdJVmd3Sa5o+JxPdUuL4NEWPVtimP5tx0T5kallH16JA
gpOAtXrdhFOgWV80+irVzsaBrTkgwKBArBQh1xHdtS9aWkDTx8Itw1wcqSBPnWn1hJk2VV+aKtIH
r7ELYOmEKbrNJqKECHzMjrm8rws13CsOyCV3WXBfuZ47UqUdSG5N3SuVkfM4pQuA6/kAz280Jlvs
I1xgxT4pNbt2o1Yvf0F5Q7S/R5paA/wKJgK4DUboYBKlD4fpgJL31EGv7KGGLXo8rTXssn62acKq
lHx1JNnFPFnyehBIbH+qWtuYAFz3g/Z+0hdbPAWCredC/uVSQ8uJ2pYzBPVOWgAwvCQJwkc9gc0D
BXzAgZzsoSWQw9XaOaDaWJGO0qesVo/mjL7fO6cFAOSxtP13Y04VnCjSUBnkPiZK8N+MmoMIXqhk
fiMnyKHqpKstt2ndBDdDrGTxbZSb2pM2zk5+Q9keAhjl+u45BahVQL6oA/WDreamL3uUfTzASFED
BkxLip1W1V86rGBNPypAs+01GUH3mG2UsAC4pivFw8lpnmVh+JgSlZ8Bfycxi2jg/jy2kDjA7xYx
zvBT/1lGavBsaQsmQ1hhTX6U5tWPlIfisq/xc/wlQxuUX8PJzHEfAoAFZ6HMezy9irkgOKXUwkbM
t1XQHtxdEDGsbnEHmJ39bhzr6Vby5KEbrC3DeK0oDbo8HU9g3sQoer3TM/R6ntDrDejdKlMt911f
io9dmuThXqDFPe0yYbT896qTPcllHluuH2e5G8oUgU7UgIqbTOdJwMHr+WpdEQJrLS2Btzxikq5q
w3jYB4sJaXKKbbh+9qSDfVaSLkGbt+rm5QNsvgrVwRZHMFweJjP3mjSf6bNjoZzQ3S7Nn1MT1qs9
VqWb2KansmGftxT1F1UC7uxs9oETVh+1PNExfwf5+DRUc7aQMVqmm+trhSjinMVuOFe0w/OkmxTf
pHRW7Bannuo9O4UTFBo8+fJ0mYc72jn1DxSuoB5okzpYDwpN5REH+1l7t4CoI/QsWjV5Bc5m0V3R
FX2zw6cr+G4NofWrJpxYuwE/9vK2mAf9PWw4Gjywn7tU3CoFNmxeUmGidrBjtD69NCdY3yGMUVWr
xmlS+dwHsenro2YiuQ4iyAY4N0y+0xG07hV68PeTgR08CsaxJT6aZajA+IlQ8zzYBR/JW5/SwEgi
G+9zQwVZtteTxrojS15mz0lVbEmMpLS/KuEUqQQnIBC7AmUY+zoK0wgK8BwvCukGakD+rADvLXaS
do3zLgp4R3iari22iyFSvTyklphKPBGwA/TJqrvlmgQ9aHsvKnuI/2g/aF6ig27wAUyiAT9MGYli
iHFQ8rUCQmLts6GsNa4tRcFSQTe7ezSllfyQU9D8sai9Thm4r+PnQPCtXeg1fXdXauBkb+vcyMQD
mkdi+N1awTD4KTj+4aZIFvODksSmdUVG1RL1QbjhtDeD/VitjEznmxaZxfUUxTgT8H8xITm1qN68
j9vIpgUx6IXqS4oWuZ8oCvQ200q68C42Qyd5zMSI3Zggeg03o52F0ScJG3PlQ1ZG6MdpomK5soAn
uc/rSWR76CHh+FUbwornOF5rmFQENKXuZBYFwxVNvDJ8zNDHhh9QD1iy0vQR7bwXIg8SIIZTZtOa
jTR4l2AxNbL+GpQKSH5lfI9AK16IsHHLD2HXgmOXCN6NrjHSu8IyiHrpFzMyyw+gHyG7LxHQANLL
OP+qzmGMx9T59/rbGhKZPjgWzZbCcJDROK6gYEphAQ8I+yugauU7VCC+VzD4xh09Y9Wr4umSOu9a
ODt+Ftv0CRASsVHsWJ0uj8dzeHxn2Mj0+L6nw+fWiHGmTJXkcYy6fk+3Iuhdpxi/IjTT35PvXiKO
nxqeAgDqYpSOqFRuptvbggpzQ1dCjUfgS32poHHRmmbzNJpR+9nR2vB31pUgp8q4vVMM5ff55d6O
v3ZsqI+A5kZDBeb6Wj15VVekfDo3DWypK8o1pb2DwkUVhnzsBvhT5yPjUfuLXQ4rGg9QPbll7Z3/
AduyxFoFoT9DsqNRldbNzQJUZBMqKu8zemHAycFchwclrtQvDlPHPqUfvlncxf75Qd9oJ6yjUgpC
L0zQriTNP552CDdPb4IIrXkl/UzHJj4MY9G5OljV2FMTWA5hYtu3iYa6Rgbu+xFtifxC/efN0iOD
Z73oFKBhrBvO+vevlt62R9jCfJmriDS0PFgCVbdbdeyH0UUBsV5ua6SjiseoNpufuROqD2iqdO3+
/Eq8FI5f73+SKlRN0C6gDysokm1WAmGWotSw/sXgA9ljKqdD85faVOPys7HqcXgEtaJLt6GaYq0c
ue63TiIe73HdC7v7Lmm17D4zR115nxZO2f4euyqDBBwLGd5yuzgG3FKOE/ZWHQowQ7VkfhBUmDmH
agQcyYwE8VZp5t5Pa1AxrtJpmXq7TDZ42qmOynFfmaoIrhPErPIn6Bdm+RWcuK2/s5Me4oUVBT1O
IQ1Yth3Wi81yncl+NN1UUATZ96VjZlDIYRzuJgVnlBHCsFV+oe8+a37f6/lPqKNqtxsb0INuhXDY
J6rveKSaqKZkt2k+BdaFIvmbvqTU6CsjIGMZaONY0tisuAqGdpbpCLMMWWdvAhizD0p78axajz8n
4EDusG2eDninlLuS5PoBNXnrKq3W1nk/x26pVuX1+V2gvdkG9MHov9koX0qKbCi/HW/GDqunUEGH
bu+0NjpPI0wz5dAViaZ87uYcXQAbo0hISJlRu6GBLZ/fSxKjdw3lMo5IgVbo5wmjjOYGVNusXgHe
0eqdOVDz+Am3uv1sQ5sPr+eAepE/Fkr9TWLzANhzmqyvVW/ZgtRV1l+UtsmSw5QAAM4Qyq33Ya4u
wbWpQy3Y9bWOEuykF2Az0MkA8JIHM6lhSNXPz+KgAjbYp4O8ha4xFgeKH5b5YTSSqdpnJuqyH+1O
hPUNWWen0sMpI3MP0X1Udp2S2Hcp+oemh5S99UWvlyYD51tPDbXyPsCiTZPYY8yd2fPQRcCj2Zf4
38D2ggrHC3mg8uRqXWcBudD0Lnk/k6fKA68f+t0ITy+JP2OV2D8IHSP1q6Kom0czAaoPi0Eb5huB
EJD43GvoZoVKYoCdAp4hnkI+1OdxKI0frWL11W07UX3xowi9NhCwehDti4XuCgDpFlhuhKHtssfr
OIzfjV0z8j5uF/uTOZiz5aZVuDy2HCxsgxEREV5CahDhvqdQVJNWPsY853qctyhcOTzxW3phtAmd
4Z01JA72xk5DwRx9yMbnKyyBB8dwTvetZfc/qiw08elAcuUwaSGY2D5K2n0/YfjpksQxhaiPBACm
Eb1O8AEmxpRBril+i6x8/DAkSNwcSjVnm1vgiQaMDKtyfEbvFPD+jg2ANjNqqx3SPPTBFOMubDAS
Qo+oVRgrFNkV8FV7fl+lrVrtYkW2X3mRkQeDfAEI16Z6ND2ErVOLR1zRsgNYJg3guC2yCNpO3F+B
eSq1faCleA4WyqRZtzABmXSMSFz8DkGD4CtUdzTQndQ2GyQZUKPKGy34ZUYdfKhsHsGLjag2Htps
ku1hVhqQTIooxs952vZyRyFY7S9cYttMCYFD0l5rNb9ZzVOMDZQAxfNKjeIlRF0LcbxwcpoPS4PL
C9nMclOw0f6wjbuOR5qwinrxPTS5ua/IRft+0BnPyBXjI/rFz+j4ADsFcPJXZDXjX+dj0pseLuMh
lW07GEcAW0CD9TgkScWpMkRiYMNJa7VfaqaHKHT2DTzIb0mOsgyiVkN22zsDBlfxaGq7ztGnK1rt
9jddhD9SqRa8j4VJG1ciMYt2dGK7RTDGgecAlHNJh8q7tBqKuwhaNHzT2Pxyfg7brvs6BWag6zad
F81WN1GV51kQ9Smqe+GE7AtkA20v4UV5Qi6UXEMdQTSVKuBdDyvh6vzQ+tr2fH2xA8fBmAHXIxr/
Dlpsm2ZsWfbAIvtA7IsYxg3oxRSB3HYsYJAFqtU77wp9gE4E2hikaytCoB7KmCxfp662ek/vUAF3
yRlRdmp5YkPUM3q8Z23uggPyW8uzyAR7TSzUJWB68oZxofc40d62erDMYa0p91UsHWRzKD8Nu/Oz
e7P36QGwtoBGCEGasc1alGIIwqIcKtjJc+IJyj2/wwQ9V5zA8NZTNCW5kKYaazfueDlRGkTEHhAa
CSMp8/FuDNEaRH4orK/GWaXoHYTYzdh9jkodzEsuArMZ41tJNSK/whxMYNNJXmV4EICM3le7OJ1d
s1Thl6DO4dDWEU3+uWgzswOAEMMZ4DkGD1lGBhyjhV71ZyXvp6dQr+PwBiQRtfoYT9iMR7F6DZsv
58lqJtibAuF4rngc+uPaPCb6tp9flvq/jmAq7f/8b/78XFY4Q4VRt/nj//z/5zXGM+6/XuYU/iq9
H92P//WrQAdpfvcj//Xf//Fx/PXzV3HsNMZ/8LfTmG7+JwkaaALEMumYknm8chrjMGm0knkyYsVk
cuT+cRoTzn+qFnc98u28RmjmktS1iD1G//0flrU6jSEibaMK6dgrnPT//rD3f2+wv1ebH/rPn1/L
o28jyvoDwHHxauG9CoBsc6r7zIjo6zmmq1Qr26/q5Ycsla1nQzy6TRWR/EzqLtq3Kg4PF87cmpe+
PgHr0MQyXk4AyCSmOscngEZp7bRpZbmyQWmLnm91H0OS82zkag6vPseJWZ4eigKubbOYLOjxUGSq
kaYvBfTg0ay9PJ3QWKirGo1FgMfnh9qGyXVWDmmv0NcHKM+w46G0kE6nQdMBiDlaRWNvwRHGVumC
uvapz0Yxw1yVMHlAOJtXLqpvYRJUmFFUi3CuO2MOQG+q1QHfiZp2hc0VNrUNVld9QlH8/AzX//f2
u4FlBvW2KoqzbY9nSNIssiSBa10rYFeh1zQFJmpI4AHBQsiKuq8bjLBhz4966hOi/AmZj7q99kad
0MnGamyoMrnooMwulbrJrfu4QIIybW/OD7V+os0EdbISIXEz4Xi+hO7XD+lOo6IKTcytV/QebFgR
XSVLWn8QTTp5po5CFo3uwIdFNd0HVWv458c/sYXYOGs8APy8IrSOF7iII5SPMj4uyp3JrV46nXD5
mJ11YZztpcdWZRxLkkeA5YNoczwOGeTkhElCgx9xmJuqA/Wg2KK9q4qogZAd2dfn53XiE+qgElUO
oYn/29ZwwFYQA+0TyWNa1YxrEYK1mGcxP9EcuCRmeXIom2IHdyyKjfYml81MXUXaJ7coB9fPWVPJ
q9DOug9YxVyS6D21WQwGQsgVegYf7HgR4aM5LdQTFpEnmo/yO+aioMS1e9jo7ad8Au/jjlYVfVYB
Td+hfJx751f1xHGk5KJRbRTWisbcfEWpFFqi6JGF/oeufHKCPnYlkuU3YMR57MwOvE4dD98Lx/FE
AGKLAiGk4kAe72yCQDnN1A90FrhEbGVXY2vi5jau6OE0KocUAtVV3zjWvurj5vf5+Z76tNhFEgM0
yaWqbwLsbCZQczvbdEWffsEd0QLvhB8x5Bzxb+ZIqkuOBgqQfvTxp9VaiOQ8yky3E7zduhpR1wHd
299VO4j7nNLJe+DwDqy2ykQf649nSfQxBKqugHltY7OtIJkloVrRKaLnnV23eozrFNTNVdskunAs
3xjFEAeQFZfY91hUusQ23rVAD1NNZaywgcbg1Ag/ggXAdtgSWEPM2V0WxDpNwlp8NLCv9bVE/lSA
KlwIu2+KqC+/g3UG6Ul0oPF4vN4U8Qdg/vyOyAArwHv0aZCF46P6QqW4olyfRBZ4CSf5nmCcs1d6
9df5RT8REEnRkHXUbSj5b0DNMBfRLMDJyW3pOmFdZKW3YJ8imo6olkOLii5ssBNbGXINctp4ya+H
aDPhqsDf2LSoLqLuUu9V6BYeihWxH6rKJVLFiTAF4JfjKq2XhG/9Ka/utGVQGtUKctNFqwH4ghxs
fWdq8/hRjH1zE+SWuK7lUP2S1Zg9NAOKdOeX9sRUcSRDb9FAwwKU+mY/C5qtkZahzAHPL/AG8uQd
QNHmYEGhuBAQT0wVryXyYmdFz5JGH0+1qrqhUFEydUE/qw+zacQIYg7VLhmjdk9lSQfIAusLuUeQ
QsDy/PMzPXF7vx5ebKIGot1KWM4AUlpAnh6nON3X7VxemOTxVn3J1EGyaCuGQfIna7N1VDGPFd42
KCFkAFsMSE5fpAwNrwQn4wdUqy/gPY+/3z/jGWt/g7cqq7oZz1AQHRrRyvTtPm0A9ozhdRrFuQuS
59LVcvz9XoayUQ3iNU6NA9D35kJTMSVRkazrfBUhdzBVabjHZ/hHWpnBHmFz7RatkhJyXx+izhmZ
F6Lh8XX6z+hcbHQvBI+sFzLfq4Oi9JraxuszGvhnRySajV2qi/bQq7gSxtmo+Y3VGu/P75lTg64P
RHYtQPc3HBKtD5VZ15IG1SosHLJizHy1NRPfQZXjt0RC/INc+vHCJz2+wl9mCkwfLgOXqEpRbJMj
BUmW2GgfNL5SW8uOcoB1HVczOiT1IqmFIdYIKk3v9+FSGRcW+cTudTiZqgadCjC1vv60V4vcBzyt
c9w7fezcI7dDrO+uqyCqqIPUfIrl6s359T01VapXay64NoPFJluRlHoTXUeOF7Aegl7wLA4SATww
7ELcZWVWA0AxEMao0k6/EONPThUOJW81clFqTMdTBVGayyDi085yTG6Rf4KR3XXTijuW4OimS0v7
0ln5f6+Xvz8rNmMENxxZCPib8KcOuqAzYjZ+VRnIHOVwEoH2LNAJ6XY9lVLUtov2EbrOi+lEv6LC
dt4neJfcGHiPwa4eZXbha28SjL9/EhVeKgwrU4h6x/EapApNKcAxDWC+8YnzZe8ddK68MLGQwUE5
CjK8Lu6S0ID+rjZoE4yjsYeLfckC+kQQwy6QMuxLFZjE9fh36PTHlia3WrCVcn4fF4iuTUPyI0ha
ecF75vgS+HvGMOQo6ghTJZ/YfHXFKdRoHJLOz0Pp3JuoBl0NQdV9Pb+tT+0tzNsMY60QrS+Q4/lo
XHLRLMrOdxotRz7CyfZoJ2lPai96b1KL5M+y0n+mhYmeIExRttx6VnRBVMtYhZM0NVmxR6h9QnXL
ABZuoC3453MT5EXUu3mmspeP51YbYTEnvdn6gL9rv1Jlcb2Askc7uUfjau7q/fnxTu0NQa2N3gcV
Imdr1tiuwv4luGi/boZx30uru65WGTa6Ypf8S09FIxI+AUxEsD/0TeA1J5XCSRThkFmuKDhrKT6V
9NseMjPUV7E41D8QSkYhZQouUao3BmJ/f0HMECFH4npL6WhzFJcKmMwsUNCyc2HftM6CiEWMYOos
h24P2Kn/FM9t8DzHqN1F2eJg1BNSTla6Esm7CDz9A7owrZtPwP5uRabTUzaVKLgxNVTVRSZn+8It
dSIb4P1lWY5gN3CiNqE70Nug1h0oESNiX/e4993BgtCQ30RJcwqn/kGNFeNH3M4QI4rJuRS6dLbZ
cTSl8UStS8JrIHXdbovMSmZqmAGhK0qRZ4pogPhDjQ+5FyvI6IO4A2e/o4ru/KgaRXht33ftzjYT
+8rJiuYpsRbj8/mdunknrd+Qy5Mn95rNky5sybdmVdVDJ9PKD2xUpmTU27sokd1BDZBEgJSlrP2T
HAiWntkf8qadP8xVLL6d/xVvN/F6gwtWhuotKcQmzR3MyhgBaFDysCRy0XUKzRRe0pXe9sqhLkv7
esmQRtXmprhwUk/On8cSsALKLZSu1rD4KnvAazaQZq8wtCPFdYX11RXXlmpc1VVY/ZbKIm5aMYIX
cYIq8o1B6A8atvFP5xfgbcCAg6oS3umOWNigbYJvJANtKQvU+WE7Sc/MdPqFk5Y8yLmcb/7NUERS
ZyW9GttNyGEuyy5gKORyur8apUH8qW3g13EoxYXzduq7YotN8k1LQJNyc97GNLWMxIDzCP+tBU+h
5ErnirWp3yB59GzHTfE9kC0QTr12movxad02m/O2IkeIxHQ5oaau5/HVt52gkaCbGCE2lEb6bSAi
G/pgqLpt1C2+qobVrdNgEBkiIQqPqsF4o9AuAGrW7bP9CTYPD+ouLzfrJkuA91XLTs8qHzeDAgnQ
Ad2VJRI6PEu1vNay9M9TRIcEnKYO602PYvtgHWZkpWwTqfsEu7FrXC6RDGwnC3dVlDBv41ADynp+
Q719bzAinUe5hlWkFjYfOUDWhq414IyBIhOCk0l0j5GXpFzXoiSIUhD4qjT9F+cWIQvuPJNxed9t
7p6hrJBXH9ISxeYuuDIyKwUw3Ib7yQJqAB5FHjChXNUdQoxvk7JL34kuGn+en/qJY8u1R+OVki3t
hC1xvbX1wmnDrvQbc9D+mrUhv4Ioke/RxmouRIgTG4nLmk7QS0uIXs3xXl5UjaKL0uDAANHxV6s7
xQEhzmmHahJaTm2y1Bc+66nIuCacvHHWWg9gy+MR2wwTsNnG84Fa8GBh3tUFOay+9FNgKcG8UzNz
+F4TUSs/phZ01Voi6DwjDGTm//EqG2u1yf4bkeZszhB/MyiZFdc+ERyDjsxp6IVNpoaoV02N8fxg
J9cZ+QVuGkppXEjHs15sZExBJ9R+OnfWfZ/nCKeJ0cIcRPkr1Sfnws23frZNfIBmu4LtDA4sJPrj
4Sa5BPFQMrey0ObrcbACWDym/HB+UifiMJUdxlhf51S5N5NKEOuNrRmkO7JGBqgiI0WUP27dRZKW
Aabm73bJBDXmarGj5F/sXNJgggMNqFVb5HiKhSEalE8lebcRtMgxx4M7IHUzQbKatCsRlQBAzk/3
xDckjVibmZTb2bzb6XaDLJF0or4k834XzUmGfnqKssSQCfkB67ji6vyAJ+IAJxKo0yosYKnm5qLJ
BogaObJZfiXj6SZPHftdhzzDY4VJ0dfzQ52a2/ry5UZhe7Kux6tpVK1WKRBE6A4VqVvVCKUVQa7c
arENB0uUxYV0YT3lmw1qSkcDC2ySKqL0dTwe30kCNkYKQ0+iCkok54EH6SxxPcJvrhPleNdoTcn9
0gWTv8yzvFDOOv0DbF42VAzZQ5sJWwOiaZPFD0A1tvjeBFl/p0N7hJbd53cVULsdKkPhri9k+TVp
9C9/vtw2SAYLZXCDLGUzetJniTr22AGSXWCgGNh1tGuBDrnDoE8H4nx+YSu9LbmsbU1gTSuOgX+x
1/V4lbTInCKbZWUOYuepvMaBjAQFgxFPVaZPRYKvyxD1GKkvGCcA+04+zwiR4y7o4Bqr2MOflh74
MbR0UcxScb2FBnD8Y1TMRnrH7BwvrsfuvsHdypvtwNyfX+Q3QZBReCquJkPka7ybj0cJMNKc0xEB
KkMiFwFzaoEn0lxqTa2f6mgn6zopLzApGsL04bfXSMkcAQjqSJfjCLCz1em5yQN5pTUQOPCLDa/P
T+pNTNCBtVFJ4Q4BdoNn+fGkoLIR2oQKgdQJi28jp+PJnlvpjnV8qbd4YigSPZN2Lam2ClLkeCgH
G08qb7Pu1UG4zChOxn23M5IQ0sBUmnPin5/Z24XkM1lrx9aBt0ur+ng4q4EdAKTR8JpZ/KXkweBb
41ztMRikB5KPyoWFfBMAGGllQpBeUkohCh0Pp6VzaCxy0mm8RJEXF6J+lyRF96CO1nCvImByAPuD
5EHQRsv10DSKeelIriMc7xzmyme0AHoC+lyhVUdHsiorK14VQQeCbOuGWrDaogST+SUabHSbMWYw
voDhhtxcYvmSggdKZvLhScujnZE28LXPf4H1Anvzg3hTaehmUQPd3jdjhRCrluX48+FG8t2u8DkC
ZVe/18PscUbs+SNAku4XBjGXrJpPfHqyUOC1DgwBioWb4IRGR6vQu1a9rIznA2q/kKzVsEO/F2US
QOziQvw58e2pTVCgoHvi0NncjOegWthPPV62VNOom9RGR6Yytk6GF0VRiHunjM36DkQ2AiBOHNBf
GVSdwt755T5xvvgV4D8M+lWoL26O8qzBxSgIzJ4+z8lNWePjUamz43OwuwtDvc26VxANtztflsI7
197xXsPGV2vCVUvcoCfnJ+gc+GOZDrfzYBZ7mDbRDuOFwl+WEbnxAbIr0rvtn7YZ1t/AepM8ARt6
s+oDloXY/RiQpaVW35SBBuojQPAcLejKH5GOvhBQTnzlleplOqsa3pp5H8+5qmTXLiWsy5wHB3zp
qL7XlFo5tHahoAJa5KOfInT4EXTINLpBENqXHJRP7GugCmuWQzGaytymipoEMYVUbMA8qmHpQVc7
iPBBuzwVMLt/jSXb7MISn5oyDwzKEtRgNMiEx1MOAb05CVGPHn1uJ49paEQHoOuphRC1VTcuLSC7
3hVljnt8u2jae7hQ/ffz2/rEb+DFwcUBahixgq2yXZRY4APsSEVNY0n2KhbDlGiaTFxViJ3iS2jJ
5mNW6cFVrQ+Liwjlv7giyS1MFh2a3dtFMLOkAZPYLN449mCSey3dlRoUcSwTxgvPuhNplQkeW13R
YmSSSBodL/gUDpByK9tE4x5LVS+tFsMf2f93dtQEuzBJ5bcWMRvPjhT7Os2IMKRXmvVubiQ0Y6uL
Lqgevg3h3GQG9UZYEiQJ25LnTHkP8eHa8tD1RDE+FhPGHmaDxN2SHQocDJF2boYrStOXluJttkUt
imIvdxo9NBgHxyuRIk5hTc6EEQyi/tf4+gwHTBXNCyjZtyeKzGcFHK+7C17GJo7FM41tfIAsj6OF
/ERY61dJHZkevt8mKvkEkQuR822QZjiyVQiDdF2wgDqelhK14Jzxc8Y4M829IpgW3zDaeMeXrvbn
D87JoeiTvfCA4aduVnDMelvBs1d43MGaa/c25wbPFJjb8lJoPLmMJB0EJccAL7GZ1RI2saJFgeWh
CXI39Um4j43M8AcYb24VI7pwfmanduXK2ZG8tND+2hIJVF0ZF6HxsNMxxvgEFBhyN1hqt9Pb5LFa
0ELMNSO4KgViIudHPjlRSXVrVRvj0b5Z08VE+8kYRtY0xlF2qPAxnWCh3xddm13TLrnUjDk5Hu0Y
FcLQC13jeLtoNnJEIZUvD12U8RrN+vyTE1o86bKguBFxdYmg9DbYUkpbDzt4HigRW/lB5CbwTUgZ
b0Q9BBbG6gg3W83duOTmPnRSsVN65LdshGhvOohVF7bsqenS96SwRbynNLI5jt1U5Uaasbx6NaMb
EljGFWCm0DU6TDqWKbzUHV8/13GGCvNVFdB74O6Cvdns22oeUzMcGuGlQdLcZ7SwPyqtMEgZu8Az
2k7uQxFeSotPDsorTlAIpCG/LXNh1Ukd2C6FB9bSPDghKjoRXDm/Qqn5elYG+DFVp19Y2VMfVvKi
5LnOgw+y22YjTYnh1GNheS3q243b4xizb0GkmDstGsRveJ75gFJYnAKNiQu04BoZffrzswP0b0V3
8gB8097uonlcuki3PDXoIEJDbYYqjaFgpSyd1/fdpQfRqc1ECYrH2ErP50F9PGVnsrMsp6LoKbox
P6t5ou3BeZbfNDD1BozGMv3r/ARPBFwqXhQJ1vIAhLH1B72qiaSZiiJdj3/R2KJY1kdzvMc7p/UR
zHs+P9KJqVElMADpUvHhItns26RLkXwpF+lVAKwRrPgBAy724zjJ3aQWl5r3J0YDbQ3WmqwEyNYL
G/vVvMoUA4QFRUtP7Q1KWAaVCNkbmlenWOS0CHdfSDrejkcEghwDQn8tFzibNBe5sCgXShz604wN
meSCdkfkP9wcM293Ql7kQhLwwoU5DgMCrA6dXfJ7njNvpG6zwUbGhAdDU8z6M7JO9jM2n/mHfBzU
dzgBmt9zpM/fR1ES3sQVBoS4vUPTU/N4vOMtoNJaKFZXhcD+QgLLM/f8116/5vbn8cJBYAMJH5sv
cbyvHEOhI15EgSf0TFxzMitXn7Px5vwop1adk2IS+7nIyfmPR2nLYYKFMQdenIwIwbYlqn+5/JRL
p73B0+HCDn4bBGnCccEglyA1IEPrr3m1pwy6fWSO7WpM1Q6uDqgcsdASB4CwmPaRJVE9j4pLCNK3
B5RKEHkDX3nV998CK0wjaZNILKFvqhmGPUseuUkamnvSjEsNmhPzM8maSVHAwa31teP5lYOzAB1t
eRtn0XToQil3psD0GIdsGNijWt8upXPpZjkxPzQcNMIPtIgVCnw8aDJFE302EQOys4C2qHnvhqPs
P+Zd113oGL+9T4AA0AriFUrBFej68VCOjb5SH+qRP4gudrOht/a4deTftBwNJ5zINAMj6KCrURLs
2vvGglR+frueOrQWtzb4FF6H/MvmVPAaFJhEFbGPi1L5qxJD8zCOS5+5g2UpV/wYa6/2JiDAydab
Z7UvSnzM0Z9EgBTeaddx/Tij2T/NIXZGNZCbC0nqSxa6ObYWRRJgtZxcxAg3P7DMMiMIkaHF83VG
ya7RUH2M9Up5SGJLTdx2xCw9nnL9/TLq1Tt4F/N9UCSRV8Fq+4Kd1vzgoDoK1gKU6oSwCU41BfIH
uhIV33QLzjGiWQYdzVqZLq3t+vU2P33tg0GNWGveutyczsoE6JMHXeT3avGxrNTsBnOxaCVNYRkr
QQVFeduhZVvp6ECn3ZXCRQtVobffZajP4FdEu/X8534TnYh/MAtpC9JP55/rk+BVvFhhY/iFLyYu
UTK6CYu0RbUWKZ33KUJ2j7hZ5vs/H5AjxKVAH2st+BwPGHQFYsuTYrpU5M1rPWqNQ9Xrkyezoryp
hii9Oj/em7ML841hQOxSVBPE4OPxZL30poXjmGvGq5Et5BVACqASltGevPNDnVhLsmtGgZyADMGW
1k4irCSDVeDeO2IFtmupHv12ljL76OTK6BWl014Y8MTcHPR5iLt0Hlcq/fHcFJ5lbV7VJv7liJNB
1co8hHrhtZh9/3h+bm/iEiNw6igKop2CKtUal1/tE6NL0NxpIF1gCwmsYuFVrc1FhsyJxBvCRpIN
e5fyMdKRvcDP8xLA/C3ul/HlijMhvcctYksSi5SA6q9IIH1A6/EsvQ9vnQXdQ8Pq2kdkuAykBfM2
aPfx/+HsPHrkRpYt/IsI0Jsti1XV6pY3I81siHGXTHqXdL/+fanFfSoWUURfYGY2giYqk5mRYU6c
Y0zGVziil3e517RPSR5Pp8dbcRc2qJ8CnIehSgocdLVvt6IB/2B4CfMviRkgyAD9SlT1Vf/6i6km
Y33Ph2iM7uPGy+ltOpqxV9snEP3jBcK9Bkk+CR6wGdFwr62jFHF3VeRsao6TE7UdxV0YEYHkU9rw
vTYm5MxJ9VbCyHywd3fPt9o7kgcFcsMLbkNQY6LnVkwIXONn438UYwNiqgPUsjlNE+0EZt7+uAA2
Ophx3ruZao4HvnWf0bCtREFGFGgguGydhDG4P3qzKqFnchv9stqtkZ0HqzsqEu1b5K5Q5KOyvcXZ
dWY7wv6u5PLGVQlSMQyxpBOTjeiuwzOD2PhrD6XFW0hSRkWZ6Y9texNBRjRXK+yZ0tRgTPOHN7Qb
nQPnff/5sEKPEaRKQAC2naeBHSJJqVUzD7Um+Qez87Oz1QXL+6mRBcjNRUOfu9Z75wBIeL+ZRF8o
idpcBfyPu7kLpENcasldsJkofJJxlz3Z+uSf4djVXxwUvg6WeVcHw4sbNqUa+MN4rX9KKfzi7Oi8
l0HTB4CnB7s6295cvZEBPLGIHRIWxRRPa8fvw7q0j2bbdvwcphUzi/qUQPU2zmVJbG0CT22dHDOH
dXRAHBoZRfPc9V4ZLWCTw8RALAoCjilySqgjNVezPuvICB34n/u3xdK5FMS8zH8Qbit/8cseDCOI
VzfDy2nGmJ/jtoVNxxg8CIqWo/B67/NyrqjPE9LB4bAx1YsEEv0Y4ohEDk7kNdZ86oxFe0IzACnD
Hqm/x3dl157D3qqZY5Wh3i6tLyxjAjPKceJgnROtZAOR4X0r+aoMyfbLQR68t5WAR7iZDpikO5EZ
6U4ueQM8Drmvy9DQsyJaYC49S8M8as7fe3EIZ5QTp+qOZNE2nBMI+LpWhanOS+Q5IJqLrMp/NcKK
+wF2gUoicSxlYrXgX85GMi1JGreoRU6M+YYxSt1hai/xqYuzv7zRMw58257XAYQExopOEZuovucv
5tahTCED5Xv1c2YgDlVpJw2Zkefaq5LzaCTBeS6Mo9HBPaM8VLATqZER2lO3Ro1moRPsDfZJ2Av6
0q1py3cmc25/4TScd9rowoA75/r84/HZ3HM9TAwTWfBMMratftYva23S1eln+P1PnaiLcwkv7NXQ
guArmW5DylIFESSz06cGNoCD5GTvVlCqJa7hkfRY9K1la+6r2oWQ94SmVHvp7aENBTrz1yAZ0IBH
PyJ6vNKf0/U3yRCniK4v/A3QT1Es3kSvVeHouasnXMM+mNLQTCqXUclE+v8EPCTwCwvgVsCaYreM
XCtx9HApRfVen8f6h0FGN4c2RGp2aM2VkZzrufHInwQ0seEs63EMg7SYoDQGk/e9F67xH4TRkwHJ
c7PsnwD6o5ukt1UznhajXYcQ8t78sy8MJLfoAYDccLJVVshgjM1rUQ3EIYwGAWfDHRBubY7zUKdr
Pa584nZmPCjNXTe0gmI4K/YjqMklBPqB256g0IOWa6iO4EIbDUlmPrBPed52YOnhTm1vb2D1QeOg
Fgvhiy5+XyyY0sPS7fS/pwJK15OEC/DLYIBFhVc/r7oQzn/zK2JVyJSug7B/oN6Y0CpPuxbqx0HG
Hx0hW/TRKW8DSO6KdoXRD0b8pHTaMUzovzB/lJbUDR4foB23Sn8YvNNPbgOygtsDC3Mh0g+QJJ48
zZ4jI1iKL9OMLhAZ+HJ+vSmGdngzuB8AvTfOwCpk0xi5jTJAC+yS70e/xuhXXoxiOCjS7vgdNR/0
X1Obx7CyG8+wofo/OY5EWclsih+ryopCEsC0CIeqnZ9Q2F4PNnPXrKPqTiTLJrHd7WbadgKbimCF
BV24Iuwap0MyHkESVB8a2fwIAqGdY7vzD+zufERaqKYBkwsjWQQbt3YROKnmlN9z0jurRJNUtGEz
+O3b2NT/fvwN1bXauBteKgoAxHQK1bhxN01bV7NX5TAkTFPxb9HM3iWw2w4FUFG0LyjOagcOdect
vjG4CTNmSOCqRBIsp32hfxnhw/kDAm33wI3ubiAcUVRSiBoRDrzdQBtq5KkwG9g9jKQFxt0Gn2Vt
Vs+ijo+mpfZMIdNHl4tJBCYvNkczm2fBlaa+IY1k+IDw+XS2Rc/YVFH98/hb7ZxG4go6IvTyyBO3
wNOxRF3JTGOymaUDAQWdxUXzYZ+GETG55llrfF7m0vn9sdG97wW2TR0Oulskwbc7KRDJ8OqR71Us
JedRjD488KDmH1vZ20TyawIKCr18s833omYqXdQXFKdDZ/6edNW/DYImn902Pzjve4ZYCkEK/FOU
tTZfy/JGAKrjbJ3qdBTvaqflOTGTpInWNdYOehy7thh0UkkaAN5tUa9RpBFFwAx0IIM2gqNuCSls
FG/mIraix/u395UIpmF2sRj/pnFz+5XSxZggf8Y/Gn02IzQPLao3xK9GOlLAU7O7TFyzS5z5WyuW
OdV+li0sKBt+LLNsz5QqVkSjiD07FOQPDsXuolRBlLhdpZ2bRblasNgN2mUnQX30bYVUXnqKkRHS
o8ebt3evGOT/rx31HX+JLtWrw+Q6dqyJES04OpvQtFsJDChYL3mz+M9Q28vfHhvdc7zM/wFjATYM
UcPGKFMt0OAiVHayeuZNwzjuxfdRLMOlTT3vXTH49VEPY287yU+o9kBmTQivftEvy0Q8sM+kztFP
s9KJCqdCED3RzYO0bt8Kp0SNt0AFu3m6FrQnJtPtKfGU4/ActBl4fTOfT493b++TqeEyncIZhau7
hheKLKUYTOsEpEm8hX0GmuJCdFG1oIaixf7LFMT/eWzyfmGUWkyqO6AhXSiFVC34ZvsGs0E4hliA
VCEKnMb9bIyW//WxlftMRxV0IEhlOlPVWDaOsC9HM00ZtWWUxCuuaePaSJf13Se0uppTAug1pI/p
AoLMjtiJ77cUyzghCsp4K6bGbtcHTza99Y71VaU3vrM0S3wH1Sxf6qGFvygp+ou2Ov5BY+/eRVJJ
UqVHhahlEktt+i+bSnmzL1JuH/NXE5KOmoPuXm4aTyVKpE+Pd3bfFKBORoR+Fs1uTTlLbdDmAiqR
JhJZKK9tT1kwmud1Lo9YHO7vNkpasFIwnoeCM7fg1tSANEPnrtztfJTtSQHzIjfNU8heRf4tl6V2
UMjdO5rKjahZSAKQLT5aoBKiTwm5C9lVcqJ/OT3pqW8ffKu9AwIig4rUz4rNtvaVdRDhMXYI1iTo
xXty3+kK/3B20tcJhWrR+hEzc0cCrTtLo2cEoQi0+5zMLSYYIGUwMIrNAdGS6aUwi/QcjHiXV58N
Uk6fdj1dSPp+myDHbj23HAqsyHIBautVaShst/8A2Vf+6kyGAEfVTvi7lFG3nbeJCtTollxwM0Pc
lA4NIoQpYgLB2tQnw67kaXaSo3HknbPv0qhXXSqOyF27z0SIeJkYgkbDqxh/o5FVfQcDUUai6Ivo
8VYqN3GbUKj5WHAW9KXoZm4xvBDT055dFzjA/GX6aGcT6nwDONDCJosu2mY6MfBePs9JWn72U/OI
rPF+pYxEEDDodGZQx3A2IUqBBKIeLB7gfJQc//DdWG+Ra5Llea2X5EixfteYKlnwMV3GrTe5TDmt
sy5X1HX8Fs6uViz2225d3CvpqXF9vK33MxDQz9jwuTMyT80UcoZbn1Jpnon85VJG6YReh0AuDa0x
szgHSEy8JMOcv3Vm+I/m1GEQWJvf2qPffXz8G+7vInbpUamXCeKYLcQADI3mWitEOHDwzm90YTTn
RKzp5X+wot5XokxiPltt+i9PAml4DpWoX0aTKYcnQWgLhsKyD278vYtWwQkDNKq2x6rMWyvW0M1a
XlFDs3pq3JZYxzfmMCbPwp2WMkT3sz/4gHubh/+iEM2U0D32O7F7CJIBDkRra3WfByN3342N3x88
cnvL8kB/gFQxFa/lZvPKjPyiXtMKtFxuP6UzI//FWiMhps9lOBjJkb37N4Ed/MXe5qVbajrJzKZU
kbdo7wrQUN8pwS5PwqkRAl39P4YgDQ4KCHdLZJaYhpeCz1GsA7R3++X0uJJNmcDyOpudHY6ZDE6T
7XVPtsKdG6I+Au3fXXLsMRBA+cmHLZQ0/9YewuxrP2QjJ0VLkdzoGro9FkAGfuVw4Ds3EgAUIZUt
BMl/HhKGpjfR34x7rCHwLaO+G5fgZE9z8oOzNH/wVjlCW4ciG502NDmWEkWVtgmsP3WRmWXY5Xr2
dlhT89uK8MrbYsmgws2LkgLSPAIutqvyT6g++P1lWX8nk++fDLdbPlHAHqFrs1pUg+vuoEG5u3P4
LLouvK60SG93rmqgd565TpEoZ/ftpHvy7IxkOH7fH1WV7s6h2jjMAMJQ7KJb9IGcPWueyLdRG17+
cCa/+nOKy+VaZUMKZr7ts/FkF+KI9W7PqsKCMf/Iv3eTf2igLrVrzairacZyDta5YfrB0cIYnpxL
OWg6IH3zSAprb1epkDB5zHwwUL+N51rRcI5bVyvI4CAh6zJziXqINykQVkcw7l1TdHlAlcEjSE53
+wGntV+8BFhANID9QrnJaU+5mOIope79Wn/MB4RND2J3gAGq2nRrKvWTyZ58xCCHqfSvHq20aETO
8Kyh7XexgjL+7fErc/+eKoOAFm0GEOCB2GIutFn18gCsRMacZF1o2HWglC2LZ9lp9VskmPsXbUbP
2cjy+h/qoObZ07P64EXdOUBYAfDB5Bpthy1hS1CCE6wrlID6UXhRJyxke2a7CZ1JLO+DOGjhRrer
A6M7XxXXSTxIPZ2Hb4tp6cuBcUXEkCP4C8U5zuLp62qgDdrOwCMe7/KuKYpSIDaZ7iAuu/2qbcWg
8jJhKun05Nr3RXIZfVO+752ueL2zAaejGEXVsNNdZ16U1mhblYapsQ3COl79i9a286muuqMSx12I
S/SjiOwA9Srxre0YV1JmCpwU5xC/lEGkJ7lzbeAoPzljEPztOu1M+xXa1E7BFKCSOkqJ9jYVWLYi
6CKNoBix2VQiIqRbkyJCBrAIR6nB2tqgAmw0sTwo5uy8tQBKQTuo1gBOYOPBVy9LEQOVRbRao878
WNd8KeIVIey4q54MdDivj8/L3n2gWkr054JnodxyuzRLUhhx87mI8sRsnkvPgQOmMasLPD+0zwwk
jbM0aw9cj1rETcaiPucvRjePrljKdexg0Izm2IJ1S5bF8oVJbvdaV7mHXouVXoLcQzRtts3898cL
3rVNCQvABW8/AMnbBfvGvAxINJGuzIP1slb6EBIZOie9t9JTV8k/EUoznuXsHsH19g4R5WJFhQtb
KyCTW8PBUlW+JkQR6cOKyht57zdGb5MT7uoIALprimjt5zMJDH6TJVHNKqpGrwoGCoxPa4l6bz16
02mVenxQodizhAQpgyMMH8H7sFkUmzbbzOrlEYg6ZLz7VTtPM3DMbPa6y+s/HLkYg+8Ee+AQNzej
ohaYuTruBn7Q6s1SZl0bBkX5uW077Wo1zCzzSGqn1Ozmb48t771c1B9psmDeUxKgt5/OFWTy3uTg
6VbNiMwgsy5tp/dvfJT6TrKblzT0hP99RIyxCxGlQ0qKutpBqLp3U2mVM1+FW+DV3qx/iUWuaiZ5
NNhZ8EaaKQx9dpWe2qL60/DhyaZ/c0TjdpdCcVEVvIQWEXE/K79deCPMEjndBZuC4c/Z7uUnCH/8
g2La3pVkJAXOIlXHYOLz1srAvP2c9shgdXDKfKhsvqe/zPGF1/IPL3aa9dQOXvN+ceGwONjUvYeF
GT0muuji8IZtFjhVI/xFXVlE9mh2zckexHSe+zx5cpy8+54Njf+nH6DdHHZ+uZyQCtS1g1+w5/DJ
HmF2V5weRCWbxcu8TWEeRQOMR+5E+gw0JJVZNOlUb7LKPhr537ux6gUlegdETTX/1p4oXJqmGvac
zClO/hKskdG62SUNuuLgxu4tjeEfkn6qQ1zbjamsQ+dP1BZhTyDMMKh9l0H+uH8q3Go5T/1qH5yj
+6XhXxV1J60yKovbHr5rd8aKsmMejfP0Oel6+TzoBJpF7LYfH3uEPUsAMNSi4EiiDny7iYVi9kKi
MY/KrJHXSeeyA48fL2U32gfn454yQOE8+IcWtHqmt34v6CubQnBJxKqJ+Xezz0dEQ6WAcarrp/XL
Qifvn2ku5lMfSHERriPhFqvc0KR1cSmnqT7whvd+iB+j2FFxicxebqnpCl3z7GHN8cOaKL7WlTPl
p8Lp7Sd3olwVxmXTf0skWqkHQcOuXSos0Az74Au2vV1p0ugfxiyPYD/9e9Y0cQZu4L2VDmVwsu0l
KqVjfXn9d2ZugyqBIv27g9gjyGsp3fA8siejYFJwyhEnnPR3i4WOxv9gilcNgjy8AHnS7ZFaJ5nw
P+Uzd0AaL44vVm5M6yJg0h3pTt3fS4Sd8XfqxVaQ/o3L6SEedaSNqck263DMmXQfKFdHqAvrT6DN
zDevX5p6tYDWgAUFr3m7tE640qyKlttSOR/Qfa9PvOXVxR/S9cDS3spIFDgdCqF5914tlbB8ptRy
ihJCERIxrLC2ZRLOQvRfEDGvDiB06pffBrIKF0LUzBgGWeX2o9nmkmhe7SGvaLTtZfS0/kPrd+an
1+8fUBdF9a8m2bddecOsqfGXTRZBZTqGVD7cs5PT5pL4nPNjU3sL+tWUcny/lIIrYQ9VOmDKr3Pj
Qz7E2RX27vF/uMrkUTQfAfEzr76JwWeeQiNB9AamsHx+CarBfxd3UIk64xz/5VUMODfDYTN+52wo
eRHFvYLf4jrfLi3pq1LnuRcRHbR/4pjSTbmi5k1DBs2u+FB6dmcnfxJsgygl6Ydc5tZcDBUVgoNI
8KKD01/61J0/Mhf1Or0zVb4kn1CFMKJ9mhXbA9gFZmmjfi4iWTZjF2pZXJ9a2IT/mFNtfg+69Kgj
sfPyMYxAXYFIlJu2rYVBvedj0VJnce5OjH05JzdNvXDJDklH9kzx4FFYoJ7J67dxU83c5Uk+8MGK
uOwiBB/6y1Lx2IAZOeph7T2yqo7JHBWxCtHuJmOy0pxZb5xuVEyxHiJbYvxtxKihh7FQ3CqFUolB
mSBK50C/JlNpnuA/Ka6VrKrTVLryz8fXcG/pCoqgc0xJrbatJ5tJ88nROgEjuyY+GGsRv8PpwVCk
J0fAx51n1aM9SqeSNqUiQLw9pz2iV265NoKxVPCWltd2AHAkUOtUdCMERUZ8rvNgfXrtAnl9AAWA
MYJ3AE6zW6upSRvP13MmrToRnM1ZdshW4xCcTGQHKer9vbcYIgYTxuQ7XeCtwAM4fq/RcyGicp6K
UPTteAalhk5LzUx/YDRHXDn3Fx/InqqsUuxjkds8jZlgoGEDbPrr2qXfqfWWZ2YFteurN1CJXimN
G84rPu12A2U+Iy7MzYvmYbKiss1amLJ65HUQfgkfm9pbEFOrJGYwVt1TtU8VdHOVoSUREbsG0o2Z
5Ikyf/TYirrNt08pFqgKM3TOKeQ03y4IslHagmM6RxWEVJ/0LsgurgPrVEdueM35a6GXaNWnvl2O
EDE7B4RHnOoi0ZBqOW3SFGbMvTlAMTbiBUbGZQjkpbf65d9qzZCKqPLl4Ozv2qNs+nO8giuwifQQ
XIp7Z8Be3JULsKm6OJW6TN4EZrtc3YLp3YMPeH/FSR6I9Oi/GoojZputNAPsQiURMurz8bVhUBd2
09U8xQKyeZpV9rMlZHYQtOwZZTIVH0ZmD8XYJpIYc4vIfJ7niBn56mzm0jt7PfpWhiu1t66Z1J8E
mmYHgcW931SA4P83qrb+l/BFNzswEgAg6IS68aluV/+FJtR06oYi+fz4vO6ujzAdZn9uxt0g8pAX
3TQ2nFdEcZe/DGNCM8MXWnUR5qJFfclRqmrv1SNj5IFMH3LlqUXD67r5lDaUQvWcFnOUOwyp0HVb
ohkOckaQsoD6nuO/3s1gjxAN8QCVyG++YiPXAMGsao4yb2lPhDrD2YaD8jR5mXd5vKE7DoDU7icN
IH0v3qLbbxfHWj/Wspmjnt7NywqzwrmLLQaNsiwzjCeYcLRrbOjVu9qa4gPbOy6O9p7qhlGGoSiy
OTcwqmeyDdaJ92760g/B8mFu7ezr4wXuHE70k5k3hp2JWGNbDiFqMiq0W6dIppYiWJTiyvPeRLlY
2oO8ZOdwMuFHz1I5NggHNuFMIPJ8qQO8p1/Rne/ycaUiqVfPpUO/r2iyHun0sTgwurM+6A0o4Sk/
avDg3n7ARddWSjNiitxgDsK0KvQIgvX+KfOmPny8lep73D4WzG8zHM5YOuUXOBVuTblOHxvBxIg/
J1L8oQGCO9kMSH2mildGGYX/g8rSrj2QmiBxAB9R/bi1t4C4aKaOeMheHP+5LGbxLi2ShiHjOSn/
agNZHhi8P5AskN6sYmkjad52nHo/bafZWMfI6FBGSdpxeBHM4x28RDtW4J1TACNFCAQZxu2y0nTN
LbPVZMSBZZ4ZGMQz4kTVgVPe2TyKNswvAsXhVG4LRuto9dLgVY3G1JosIuppvMZTkn/XOileVqOL
D6oAO8tS81GKHYL6FO/s7bJqZ6oFTV0ZBbWtXxtv1M7p8WT9/R0jbKURAT2OsrNFJ6++mbeBu8po
cHrxMemG+FnrFoFnngzKydL7CIlJd/DF9vYS1gnCFKicVGp5uzQhNEm84kgwTaX/F8y/xSlhHuYp
XeDazsb5iOTm/k6TgVF3VBSdzARsYZp90DLs1ZQjIlDlfDZT0T53NgeG6u0R6ePOV6O/ArKJehuT
mFvUzyKzYO2HiiNfje1zm1nGNU9JSR57jp0FcYuBg3GJqSFuH7TVybTON1jQHBfFRzPrhnNm1ygL
pkfUqveWwIuAsWaKHpiMvfUZNKtSb8hqYhFf7z7Yve58DcpyNUMxtUF6sKz7YUo1xPPzK0GVjAve
vJ6QbY0Cxbw5kiKtRwjAKwXLX4XvhZBZkF6tdFmeZFIu49UhpoHnZxEO/FFVppPCNrpThDGKxH8P
q+b0pzwY6m/TtCx/a34vvi6pPf5N3BoA1GvhQXtaKDFbYTGZ1ho9/kD314rhPwoM8GMooowtSmRk
mCG3EjFEIqFeE6ZzWX/LaRslYQlFSQizOpNXwXRwr+75DihQUh1ikAB6Vo785vEK8Lh9mTZDNDLV
9X2OVw3e49FZjXMj5TJchZzci620dS/dxMS5u8TWfzSva9xwzVM7OHBh9/cc4m1yRwXhgFh9q9M9
p6D/JzoMMI734qUnUz4vSVGcrDEfXnLhJQfvzZ49etKgRmiNc2bV5fwlcLaReM+NbCD4Kh3zVMKM
ew5aJm9TsJOhRDXr4E24v+yUudEhJyvBwdw9qP1IW6VgEDISnmjBOnTcwCo/ipb3rChXSceWnjuu
+nZViH8C0QaMGY1VFlxr5G8vtKS6gxN7f9EVFZGiNOTBJh7ZBAfj2hl1grRslJi+OFN36z7ZcZuH
Onfw1egQZYoYFcZmGsFbDEG2AGQvgpbwH00x1KbL6Y/SQ4iVkHx+cuM6+e3xZdxbGtwUUC7Bdqm4
0W83sNFLi/El4uLGnv1TBy15FppVDVOZ5RZ/v96WCkQ4fhTvKdnc2uq1RnJgIKhaejt94fWLzxSf
8nejtlRHqlI7ToYDQayqtJoIFDbr6ua5whMkJG+61J+0OfDC2EzrsAGE9KZdnPlkkqafHy9wB0YA
hQnBMWzUPAwgy29XGBvtHAy68tFzK0ErivRLmU/ylFbcL39x5NMCQ9gbE3W4U9/q66VfRuPH4x+h
bNxGzgp5R/0WzBYUrVsowxwkwboWfFHZSjj7JkU9wlMw+X89trN3cgiUoepSE2kw5N2u1S88T4oJ
OzBvZlFJSzEsGr9BN7aZD/Z1z3dBNIQdnlnS1I0pegnLpC0xzGbcwzCDSu7SZPAYZH734ubT+Pvj
lalzuNlBokp4YlTgZwElvF3ZOucCzViVp1aOgV4oYE0pgqYNx3U1npYBRsI0lUE4WusRz9rOsVUx
GBkIHoAVb6I/gBqGWXY5IUWy5iiIWwV8EQLYgGUO2g+6hVU4e818fbzgnU95Y3Wzv1aRLOs6UXOw
IP95yv1ieTGSZD41gTwidNlfoKpEK+5Qjs3t3rJordUX/NusJ+Iy2+4CqqWmvCF5jpFOn1783DgS
u1D/0+0HVZBUYMV0150tZNKL6xlKDgPqv1yHKTrpkvfxtL4ems3rSlNSBVckC1tu0mKedJhkBS9e
kPwYisz7XKxefOksaR6Nnf5Mf7crotRH3ZtYCi1Etc2/vOaQF8TrUAOWcXu//OCkhXwzJrENiljU
74151v4Zlm6IzN7rnyGGrj9bUz6sJ5xD/lmMa/rJjN1/ktSOT4Qb/X9ouFKCLZwlCvxEHrUc9745
o3TkaXS/kfjalEPjZIKasOH5NNNVUUvBDl50ICwzU8RPsrSDMy0n6+vjM31vlBIzflDHG9P52B60
yR2cIfc8uKv0Rixh6+fNJ73S2ymkYC8+GuviG28k4z7JwQt+f5kox+hkb5RE0YHYohjG0QIyslD8
HRbXvaxDG7yQ3RfhOsbxq/0iptQMH5TOdJG2dNXuoMfuPOOoskWrmNv1xibSusn94Gh124d5b7nX
x7u6uziVJwIOARyzJSHXtbaDsEXyrA7OFAkRuJcSEY1QmJ1xELDfe2EWR18V4h4g5ZybzRGPpZnZ
FaemHDz7Mphr/m+uVf4HZHr7czMy6OcMDIHqen4E0b9/brCMe6I5R/GE2smtZSux2tYNuMhLs86n
IJ/jt3XJ85bGE8wGVd50Xx7v6q5BFJZoXVPxArJ6a5DQtV0CoWJl32tfPEb4wqLO6lPZzeYlFYCD
H9tTD9it9/BhDaWDhSyLymA3W5vYhrTjBidcooH+LDpreg4M+HcW5J4i6JmKLzVgjms9Nmtor92f
r7Zue6qebvEDgEFvEtnELFpJT5D8z7XpKyeCom1olT6OK+iGU858x4URs+pdJuRwNsz2CLW2c4hv
fsD2kZ1azSgnb4iGliYe7REwJEM5vu2d+WjQ6f7lIZKgdcXvBdBK9/n2y85G7gUoCskIres+ggMS
WlN/OBoz31sQ3o4LSSURVtjtgZ0mx23GVkatS8s+XnA0SyyRgUf75/T44+0cVdX5pDVBjKKo1m8X
JPjDxrCljPQcidTYsPOwmiAnbJZSP6XaIYfU3tIYJSRaYGUEeptYbKy6uXEaXUZOnlRPvoYjTYd6
fdeA1DxY2j0fNQUWsg4IOegDIku1PReW6oJ2pgTzx7jyKZ3dOj/FdrtWIT2tYA0R/3UuyCwv1XUx
dWTEUwh3PvgydUpabRJuIeAShjxTYq6/5EvsvjXtvM0PHOPulijVRkj3LMrj6s9/eftpuVEIKgYZ
mWLonuQIJdXcpV9FUgRfHn/snZoJcSEaXfAJAAekSn1rah79JGgNdkSvm/7S9TWidBrV3KbLmnPb
pV8yRqWu6OXMXFvdP/kw5T4zrdUdfJqdU8fvIHSg1EYCsH122oUJXFlwCmpZBAkuY3XCwuSwkdVa
jCom3quTG544lw0m+idU3TZUU1OMTZklUzSnQr7x/JFS5ThSb3Ni7WBtO86YmQGg53gKMsZtp0Mv
a/B4yzRGlWshQcB42Js1K7MIjZEhYqpQME6gj0/tmq6RVYoj0OXOaaLETSEO2yqL2xx66TJFK2qf
RotI9Ge/sP4qUd35bewO79eOLyR9A//IBaMIvEVit1CyVLqIYW2uGussh7z5usatOOAC2F0PGHPq
ywgn0Qy+PbJOW9gpuegYdXO5PmfrNJ3TQhjUS7Xm4MvtRCiUaWC/YNQFfPc2/Gq9oCppvoyR46bl
N7n21XMRB9Znw8zNcGzQpKqEMYflYL++IAW+myoKJSkDlF2wcQGexokCbD5GZdEaEdM2hLltnZ2X
dLAOYoVdH6Bo/GjDgeTB6d9uKGTGsh8cmn7dELQX3SiTa1ll9XnO0y9D7eQfR8cc3uKLymh01zyU
gV9fJbnQwW7v+QAiambLGVMGJrnxRYb0/daviymqFxjxwmLtaTXpRjF/TysbrHS6wBf22P/t5BAA
oRkdZoCStq61uRv2YrrFmtHPDdpB0OwfLRSpXO/FX9DXmZEeO2kx/FCPje5dE/Vh6YFDr0qifLvf
C1OE0nSgU+nImsLCnbXP1lJnHx9b2bsmBNXqABGFMUR+a8XLLOHYHfJ31pA45zge63Bd8vb9bNZH
w+W7u8i54RmhUASm4dZUkCyZRNJrjFA1hjTRiJmuFXKsz5BA/jvM5fit0O2jlH9vfbxXgCg4MT5v
161RuzQc6db1FGnaNHMoZV9HunTN97JwjsQW9hZIjVvndKoGw7ZlV3RrbE7pgssxxtR/4zqDEJ9b
GKOdb9asXqmkhh3XMafiqCm0dycAnlIGwKXxemzCy2ldbHuAYyFqdAjpE+L3qBl7eZHCmM7ACY/I
OY7sbUL32Ihnq8mwJ5ohi/R2TM9F29UXfQn8SzJaRyxie1+RQRZAhPxHfc7br7hoiNbLpR4jDfja
d7T2UMWWsS3PKIGLgwbJka3NMbVmJv9zEwQA6BPzPC1O8Fwt1L/qJT2C5++aokxMVxlOKrqHt8tK
BquFFZLev9WUzrdBor+SjqV+njX39eN7NHcBa9BxU+n0thqRj4E21SZns9a64AqbnX81OwAAAdfj
8til7DkuaHBQRiSGJuvZHA4eIL9yzHGMmKGyjXPFfo5qAOHIK+8dQhIBTjusTOCuN64rzQVFdtsn
KLVd8cnWCpeGgpM9N56d9PAHr0f3e+9zKdVWxiBJW5l1uv1cPsLwcNUkYGWJ0C66K+1LWyHEFs/S
fH1sTw6n6FPAUtzPiNDUTSpzjQl09aU656iFfuVgSMoBTnZgau9zAcylO0JRlKRxs41d7JsIAIsx
CuKxf1OR1n3RtEN1gt29A0bu8ozS8N3ilBSlO4FliodKpuUpc0uUr9xR8trM5lE/fs8PAzD7r63N
dxqs2vIzD+wCRAPFlSkm/8XTZv/PoWCmU9NTL8qYKvsfTj2tOggWQJZT5VRB4i/ZWJE1QyszXBRV
jfrf0ugY3koGPz6ICnYP/c8JXDXTDNLm1sxoJ9zulIPhNTXAQ6NI7Gc/sbnEPQrwEa/SETvS7pdj
DkthNRQGefO2dEC86mRpSAzG3o5Dq3HS52XoNPI9A1cfPnYeu9YABEBKCUcRQty367PHRDqIfYLa
qEf3nRskb2Q7K8Ee+c/rDbF/psoi4XXbHvvYyDxDY8QuchOdCpC/eE/IgHxLx1o7gKXvpQfkH6SR
ZOowkG9CEHdtO7cSbGCDptV3bYZYwKvNXNFei/M4DHpYzVpxWufi++MlGnuHRYXJSDUi2s7Nu93M
xA20vJzItCDRXl/cCZXv2lnqayZHSN6l5lyL0p4/ts0ofkCfFL90ZibWE1Td+blO6/7qZon1hx7L
0n1buGn1r7TG5T+Pf+TeB1eq0CpqoV+5PdCQjzeZEfAGBvrkfMnSCXBtoSX/BGN2pFiytx30ZQBZ
gJdUXYjb7XAq5lJbj4epigNIafERF7dfoPY3gT4g33U0U723NIVsIdoFmADi9NbeUBmC52Tmec8X
yMQqN/tuKwL0evD/l0SQgULaZir/hOXy1hQ3N6U9ydLcNkOGAeWn7jtU2qN7Eg0SIqfXfzP1XPiw
ATHdtU3BkppJj24xxqhtbPMZDoLhqXec31Usc2Bp75OBgVOpF5gV0Ka363I1XXOLPB6AoSU9sAv0
q8EdNiAiAnjouiQxXi3rTOhCYZPKAWgtkoaNuxvtdvAtkUnIy2ztTVKYkEBXY7pySYf4IPnae3ph
noPkgOKBSk9uV0dC79WLja16tMfPee4OWkRKOHoHu7hjR3VZmRxjgpGW1OZt8sx+qUoIaiNnstI3
Trm05yJuy98fn4pdK+AAQOGQa911VxnoKUdUh2WkySRez2Xix19doNbN6wMWGkH/b2dz1qniAEws
WA3IrDlc/LkBuZWKg/bdvVgEXX9Y0H6ecZq425zDsQMxGqjARo1ppcuzW9SzEdZNgVsa2yL/oQ+i
/nNa6v/j7Mx620bSNfyLCHBfbklK8h7bcRwnN0S6011kcS/u/PXnYS7mtGTBQgLMDBpIT0rF2r7l
XdRwZdWFQUIypJDtbUAlPzCzMq2dvjjdtaELLUWjxzPzUJn+2IdQtPrvfhmIRyGG9qHPqsKMhwqR
Le6kohIPo8qr7RZcrDEck8paowEWbU6lQdrXfkc2sVN1vr6opVDJhY975sBtZD80YshJKJydVHkm
dwI4ZmPjK3wf0YAyWz5bbj1e2bWsUOdfLrGbzm0aIkKW8xeY/LSPkCeVHTSoQcSdkwRPi6Xsa3AX
1qXQ/ey0IFPAGSFuZ2WPTxr842xKCx76pLH9PTeafCFe02PN98dbkWVp/PFZOHP1b2wKGs9UH0nu
Tq7+lY7iavV8xlJDs0zJqr2y2hGn0mq2L6zYuS+46VfS8EEJgRD0eGpDQUkF7+uefZo7VL/K/KtF
P/hCEHNulK3+v+lxbiy+kw/YaOZoaqKiWdfq2huI0kmGE6XxC9/tDHKKRXJo8XAHE0SfPmRO0Od2
Z/o9atPZoMeuP4tHfKksRGMHnGoeWtWJ6X5SVf8Zt/blL+m6mrGzjRxjk4+X8NyMCdko5+BqBPXg
5CQYs6rXJKVll9hyCVdhmFfdYOoXqg3nNibybwC0NioFlLjj1WsnfdaTFTt0nyrYN+GU9dU8txX3
Wl/MoZ8PFy7p7ao/afki4MO5JiLd/uFkHfNZ5EVnaV0MlJ2qWDtaS3roSUQB4GZWNUe0ubL8OZCa
X4So/s1/ffxVzx0MCqhcMPRTeCZOQtKlK1RnYG4be9mk5fjpaN6N5eXOA2z05cIKnh2LN88DvU8y
fappkzqab2vaCNK34PLVPM1DShkJ/8Y1mwv79uwyElVupH3KcKdCCwUu13Y+OX1c93Z/ndu5gnjn
rnjqNsO1s2ke/8FnBLyL+htoAXocx9tGUQ4mnOV+sbsxuU1rzcI0JzBurNS41N04NzWaypsdOtUj
IDTHQ43oE/UjagHQhjvnMIyLjNLGy/Zel/SvGuNfCFbONRpg8VIk2GoFcHlPtug4ehPKpjAfSro7
UTkOfhD283zbzNUqwqns5i/Vai9/N6U9NEi2C/cAykE8uVZeVX/wnf/7W06OJxFtZwuq8PHIt0EG
H8YmQsEOMiipOPz+knLfAXH5pZdwCv5IU2ts3RHyDEptAx5glQFmU3b7Vs327uOhzl1taABv528z
/Dp95A19koijkfumi5ZHuWlOdxRe9bePRznXRwcnvYkwUE7ZoFAnO8e3VTdrMzeoqj0Xy7Qi3c+F
XsfA/eEYu/5051iyvksr0Hhd6yxcs8kw93uVDx4UBgotB6De9UuVOM51T758If7+Jc1wehsCjgUg
jNgne/zkmTYRTaxQFxtgkqn+n3qV3r2tL8t8qDjHh6bpMEMuc68bD6aZqxfg+MFbalv5HtNd+SNr
LKNEFnf2rQsLdO7momdJ5miwPuSPx1+ualAIMih5gzxVXha1U+JfAcl0vncQa/9gi2+SAOQGvHTA
Io/HUnJA6WFeSA6EHD4Lb/kHS6vgus0y++njDXFmVjCZgAmjPQDn7fRg16mWdjRPEFblRrMJdier
w/SMkA1yAPr3FyZ25qlDFBomNxcJbdlTmqmNlOs0+tCMZOLboTugm17ZkxdObVPdA+M191mufzPn
qbuQOpyd56beRp2dl/0UhuN1NdTQAuYRZcgJEIlT7lpUKw/66F9SVzgXL1Fl3zDRJERol5+sXgUp
abGMlqNcWdlVuwy4S3nNEAYS52Kt973ISLrpSWhcItqU4ShgLb/t0sTItCgh9KLrRnZwemEngJvS
ntbWMAQG8mLuD9ps1a5D3OJPlpRkDDzG5jNx6qpbJwO19plSWoUP3xhC7PJvggkbFD1VeYjCrHkd
YA+972u9vPAsbUfu5KogZPrf0KfgVR9CBu1/5OEbs1Nvs06n2cU35DP6BdXNNGfBUyfLSxCfMxc1
gScdZw4Lqcvp2eySINXKEkzI2I1TiIKGeZvAXrqQQZx54TemAn0oqgObD8vxDWDVQ922G/JkmKT2
VaSyllFr997DOi00owaYohfW8ey8WL/NhZGZnYYvup51Q9LpfEw7XdawDJReh2Ya2P/8/o0DUfl/
45zELlAA0xYwAvvFaZr9NJfJbq5NP7IaP7ug6nV2SibQHYxJSPpOg83CEKvQnYGuFyqHscQSIYJD
famkeG4XoqeKWgxbEcOQk4qRa6FG2chtqWxieGEmW1xrz7thUW2ckrFclYt7iVx17j4jpKUMBy8a
mYeTQX23Rn1z+FWirasbfUGgunfwE8MUIb1wys5uxa0UAI4ZMcrTvNlYwUL0Pc0ot0bbvMIS2QhX
n0sNAl0Ri6rrPv/BDtkkhyxIJaD2zeO9P/noQouZUMhqrRKl2NGOZDn3zxZmmNd/MhRhF8kIkOJT
ipWxrL62bI02o8tzeLxLHbe+9HdebV0iYp9bMVyoUE7nv9Set6fxP80oW6EMb2jbZdXW7evQruI7
Fh3O3VQZycvHszq377cofeN8Izhy+sqSn/feMG3tIV36L1Cii1cNLYIL++LshChskbIi9kZSfjyh
Xtfgi/Q8c5TltD1uHW045aq5mir90htzbgtCEQGVjHYDeownO0LgOjIbPq93Uwxij3a6dlUomb+s
1qD2yG4lFy6Oc0ea3j+T2jRp+IzHU1NQywXuA8Sgcml2gZdnD6mY53CgZxViLjuEmrsmf328aue+
J+tFeRNoEWHKSeDrSq1pZjxPYlHm/gu0/QmX76G5TSYU0j8e6lwY9p+hTpMN8mKgrw11VN1Py3mf
pZn2UNSe1oTulAaR1zvlPTaZYB657oL448HPLSbvJtKkhAzUwE/2zdrIzG40ijibD9A9meSnwlF6
rJvLep+Z6SUz9XOHAaQWrIGtlANe/XgtTSwPUXmdgHnbOowf28EtvdMvyTSdXTyyto0gxk15GvO1
2DW1ZU7NyMlWscPWrNpNadNSek66C+fu3OZkU256c9QZAIkdTyhNEGbCBpOkdB0W0DfLssORugp7
5Zh7K7ew6kjRm/540c5+RSBp9D8ANAGHPR40N0tTio4aIKC8/ND0eEvA87jUMjs3Cvcwe596I3iO
k62RoOphuVkBfHouGwACmMYsfVLuPp7LubUiVEWIBEg5afC2Qf9zE88rxFpnZPdLhDe/ZpLKHkyd
RYRe7l5CZZ2d0WYitrXL6J2f7D6K0V4xuBQrvMZ39tKpS+gy/iUW17kjRUDK9WjBTSYKOZ7R5s8u
00GH9aP1PfLp9hYNOOWhKfPy2vNqEX/8Bc/VgwgFKEFuCATGPHnMaNLpQCrgQmKCDPoyW4NDoWXu
na2t6W5KsCW31sbZt6vUwj53q4h0Lzms5vLbrvCbLgxsTKp86L7RGDqe+aIHwvXKhTYNfmZ3ll3I
qATEgp0Z3hIiq7S3IhfOheD83AZCqWzzCMG0GLj/8aD60iRJ6Y5TbBe1dj/qA1SE1s+efQny/+Mv
fW7/0PTcUBFoI7y3R8+SxQ8mGGvprIK9CLr8y4Qn6uHjUc5NCHkp4i0kAQkpTyZkUAWyjBmSU5OY
WlgZUsSL5hPHasEfsNQg3cBSY/tssiYnF0mtuBZx7IYX5/ZJKJ2kDlsjGV+KZVou9EfOXJR0CmiJ
g8pBoPO0rt7lHfWvYBMJSx13b8muCpeimfbonynYCp4f0XG9JEB45mndjDpJcNDj3wwHjvfGmAxZ
4Rs9G9LS5HdT+tZVrcYhsjqV/0svbYX4mT0FyWD9Prielh1AQhrXZP6nTfIGZMOEFvYUj1oGSQsJ
raiWTROR1P34eLe825MUizZe40bEQS35NDpyR4zQac81iCUXXbR0kPhrGqrPH4/y7k7bRuGNY+VA
HdH0Of6Qad5WFOkLRhmH6cYFNfNQ4QKyJ058Tkftt+XLt+HQWoBTzoYhkzseThTWpMYma+I69f2D
pg8q1kZb4rVqWL972uDJECWgL8UNwstw8iaYC03KpO6buA3m4cYOyjXuFlneIqR1KUbf/qqjCskm
/8cXgTFFeorO6PGs9F6UXimIQyx32mwiGif0lJsj5aoFVwkI3hBhlva6obwdTsH82zJ92/Ckh+ib
whOjwHg8fIlyV511AHtKtIx2VMra56bcaKNEZbGq2jqy1XIpVHl3mW2D0g/d8Pk8CKdzbnSFY1gp
2nizMoo6GOb7WsOy08oSsf94j54divQbsBpFb7bP8fzclYe3c6wm9lZvPXTS5HJxidsb5S0XHoJ3
lxmzIoRARpKy+Oa3czzUZk3lZubUxLx4ugrx4+m+mbRC51A0tvZUW73zBO0i/fLxDM+cdQBFGxhg
SyhBvh4P2/JT1CSMJp6NGvmBhUcvE3X/B99xmxZ5D484cOjjUSZnFmTB7JNq7KuD5Whm7Ge+EfaT
CHZ/MKENBsAVRon01KtWLJ4W2AkTMnWvebZKDimFNRcloY/HObc1KD0Bz+S1QxL9dEo9pe60sBu0
u7Jy57fy33kI0rgcg0udo3MjbeQ79PiYELX844+HhHCgUTGpY9dY/SsfRErYykC/G6XT/O4bwyak
Q8UaAW3Y8KDHQwk2iTZ5FEmcJpvCepz0g7/OPKadXVx//P3OXP90QOCysyngwJwyKdkC2Yg+eRWL
2h3asFsKXd6b3jRdAzbwx02PIi8vrNm5MekOAOeiWvi+EY/5m5UxQ/xNuynbZXgohbKb19AwevNQ
+f6lZvi5M/3f8U5ihblIWM0R609nMHitm16L5Gwu1/6QWMgwpOmhafNLKkbbdjh9EihrsPsNnrx3
FiQV77XT6W0Vm1pV7aiP61FBdeV2nn13U9guw6nQPUJNX0TW7JoXzt/7OcMW3fxBSCWhuXsnc/Yy
R7mN4h6r0BK7LsRqxVMPs2MURf9Zz6f22jM5MB9vpvdHZKOoUnMgXYYtd6puF5iTTT8GBQb+1wrX
tdJuZnKK0EQC4revMvYs/6G+gYoSwx0fkaEmQGNHt9D/Zue1G+clnJ2k/Fwqr7lwRN63SmFYGDBI
6N6BqIBwfDyWdNxCW5lZjER4n+El0fkyrLQ6/1bMVQ3vDyfgqO1K0UfDbHT34Ml5cnMIZiYvlsi+
uUmOaoJvA369cJTevxsk2JuVxi+Ci396fNuxphxiu3wGzZKfJdW6SMdL5cvH6/r+wNJxAgiBqhLl
AkSjjj8AhpB9kfqEN1I39TDPNCcU3hi8DHnzZk69f6GJeG5SDEjOTtUAYPS2zf5TOFgXV9ktJc/Y
d3t7ryB6t58wHncvkSXOTWujycLoRKXkXbmTgne1snFaKMYtymJ9WoDKcV0RVkEnHrpBu1Ti/xVy
Hl8K1MZIkjYaIECPU/QwYk06NTh2rS9TcT2LuX4ISApfeg16DaaMjf3iLQkMwWT0uvtkCIZvuRt0
cZIH9VdZ+e5t1wv/Vh8r8jkraKfrpk1tXHKleC4aI4uNsr0IuNm297sfjTHuVqRFvuGU3uElJMyW
nSlItn3lhVqQ608tjt83FqaaD4HX63eVs1hvi6EFF1LLcysEQmGDoBH5Id96vBMWxLRmf7SIq3v7
32EWwUOwttUu8+1XBbD3UnXx3HDAiuDW0nnckMnHw1lVFiS6yrp4wYHoZ6U589WAuwUaD5YfotJz
qb5z5r78pVDmcVkSwZyW9rPKtat+1BQCHOb4kPbKCKmi2teNP11qO555DxhqS/EI/zeY9/HUdDvt
9RwTHMCmalz3fjs0u0onQbgRLQe4sDo/7kCDXqjwv69gIeKFgQYvEdJl1I5O7k5VYymrckD/K46p
CF3JDos1I5lUKAuRfEm1Znmu9aGO5ZQkLb6WQTffOtbiN6GyRXFJO/39q8zPQS566/VuD8RJ5bPq
ksLvalPF+jQMb3KwkU33y/lOGVO6lzTdvqXeXBf72pyy56XKh/3HN+mZs8RbxQ2qU3ul67btwP9c
bUG3JvCsuw78/pK/NThrhF6apdetp4nIz+T6sjTDdNXU3qVexJm9tvmrk52yFjzRJxkGfEHH6Oeh
ixtf8+LWncSjqYv0FgRD8fTxJM8ORXWG9vZWtjyF8PQQoemo1Ii9VHgVl6uwwwHQXlRm4Lk/HurM
iaX2synL+Fud9LRpWg8GlHzENuJBx3jmsGpq6nmaHS8PjX4pd52ZXsp7Px4S7NTxEvrSwncJMU88
kj36pq6fZCSHjqtF2aotd2PnzBeAsue+5/9PEpzC8Yit5y5S0xIFMH1dY+Eq+kX9st45OSCiP/ie
22GlH/xL4+p4qEnrjCyx8y4OSAnvq9rMHtax0TChXjLYQkXgPn484LkDgYUIFW5yUu6mk7k1qdvo
a4ZcaWoOWZjUVX0djNk/mZmpRxjPy43XOcEDogeXiDxnggwqF6CtUPyAfmydBMhIGnSdlSkVJ0Pu
HkhyVISM1u8njRDQKMhs4KCtyX5y7S5tOVguWXcs9OZHXRXrvWUYCezMpd99/CHPbBJ8+miiUvBC
jeO0INp1Tb2KkaTKTfCSRHqvjacJVwgEbi8hQ89cooRBTIsuHwzk026+vRhmB4yyjJVlDV00G7K9
VQNMPxSAtO7GRzPrNR2n6qayq/xODgDsPp7re+jX1rdifOpdJMgc/uNtuvre6FUbaoG/fMa8d/o5
jhT1Wq22D8qibmOkrr8TRERh1bvBgbDdvvAbzlwDdKFJYAlL+A3vBMSkvsx9hkm7XU7F3pX29Glq
A0DJ8y4rg+Lq4xmf2a2/iphwyzkqYCOPJ4zweTcnORNGqyK9LWo3/TIOXXZhlDOHkVF+1aB0h7T7
5I0oBiP1CEKYE2bB30Y9d8PAKtv7wGua2xyLg2eimIY4cL1075zbUgR50Mu5DBC5Og30Zn9JJ6VT
EhCGc5Wqxo8rSX9JZHK66rJOo9FmmPG8WvXe8+fi9ePPe24xYRbT4dqabNQzjz+vKfNiY8ewnwxr
5crx3lpC5H0x+P/qWmpeuGTPHVXaP9x3YBcJbE8WE4yPnVYZl8LKtpnDuqu6G7MC/LDSBLiwTd8v
Kf14RqEDYxKInfJgaz9QcmwRXgumZHlKXSeJSkwzQvB8zgGR9obuXQLbKeGHfPxN32OgCaOBMVH+
QBsIGOrJmraJ6IZUNF3sOQJLvzx1sp05aIqLFsfvItQX077y1snZFb7y/d3idcW+I7XJ93md2qHe
t0qGcsg9M5yttItHe+p/XPiR27c+Tm7A/VKpwPKcAiLh0fHK+66QdTahE6pmsdya6/YSDXkdDv1c
oXfl93er+0yfPw6EPaWhPrvOVWap3wa38a1A+KBotLHN6Ywc/wyUJNwGShxqV7XlXvfa+E1Aat8t
o13sDVROdzJZL5VO3296WNkbR2STo4KDs/35f2JRsZp1JpIOXhPeM3KnrfNohAWKmfphMha0H4Ne
LfLw8Qd/v/eJfW3adgB+6KKdZnTAzTyrGMi5B7xGIpqRIppHN/nUycK5UEb4BWM4XluPdJW8YtP2
pjFysrbDwpEISpSnEq23q31iWWMQ5vS62P5NOt30GfrjB5wgW5LpCZRMNFbu/NeqtNHaBZZEy0Vf
Hf/eH5QqI80bxm+TqfCg0PzFf0Xstln22AyLPuwqvftUj4V/KUN8v0asjcMHQzdi63SeRCmrodVJ
IdmUgyQXsifXi8BLaf+KOi2gRo7ly28vD9kJIQTVLgowp+kaHsn89V6uYk/awkX5sgmeVsQNX5Qz
BRfvwfeXE3A2kkNaOly8/MPxDmxyKZ1FefiZQ41o73PTSpxvUz7hVO+nRek/AIVxplDDebePtULD
Y9IpB5nsPfrocl9Mmw71oormq0k7sQvr2jXT0Nfr9F6UGQXzYUwTKija+mANYIXCNGiCL21jZlZI
QQ27hWTyvUe5VunLOqyNGeoeUvP7RDrpJy/xh7vJ13QR1zXxUNgWKW3lvLAQRgRb2NU7w28cfIoT
UH/RpA2Og085Bn9XI1SvJZqbacn2a1rJJhRwZcVNmReDFeY12uRRUMx6ES7IvwW3OLkIiS12Jsd9
r7X+cDsS4aVvCiQoHgVmL0ykBgNUbi2hJ4/WnBvNFaJkuF9URqE8qmOu/31t0Dz67fwKUATFF3DY
lK1oRxyvENBTMzVdqtjCy4JQ4MAeOaMo0UgOgl2xpN7ud/cflCM0g38BJDYGw/F4WKO4Rgfwe8OZ
pG+d3Ta7Hp2lx2pCQv7jod4fLXJTclRkk0gAyIiPh0LxX7TQOtvYnNrykPhGeustBsgrL19uoZ1c
SsB/tbyOryP6euwqLr7tpTmt9lj9YgGIAtu7JA6+pYup1q+mHLLhkPN/uKssK/mrQ3NXxESwiXgs
ltouo5pSzRp5bhIkX2p/nr7wVGd1mNMMTm5tpYyfddOqNuRxab8OvS0fs7mmepJmYvUfEHcm0W9H
MV2XmkQtjmzLnCOVu60e9mYWpIjYBc6r11nizcFR+6U1VJWEjls6DTz2YhbhCkvmVaXlUEeAZJq/
K7xJP+uy0r71I7A55CMm/zXtELYJVSa6axq5xRpn1aCehNT0f0Cho9LdBIlcQ2+pCNi31fhqDvbw
is6be1N0ufnPMmJOErv2mv1FfKeanTHj5hI2BSa9n9bUL2mTyNZ7Sseie4XBuVJQ15KujJoOGvlt
mRv+lxVanXioulR3wpJ92nxeh3RKH73Esnu0DDq5FrEp9Mp5TEpkwqOAsIuDhzTATeEH86vVp04f
afCV3zRVZh2kLJUtVIPcFslN1IIoXmFKmccDCLOSqkaSPxX5ZjBtG8nwMCHLpIfw2Zc6NEaqpvua
2sTLoEnS1wqHkD5yE3uR4TAqcbsOQT09DvOq7YSgJ3Zhf5++tJsuOpEsTXPOLvSNk/09cczACYME
m13V3Bh9UNxBF5FepBb+4MJgp/nJNpjHU0vwAhMGvOTxYep7genO4BhYnepFNBeDt/eT4RLo5101
cWv1bA59vExbAc+xjoehG2+30Pcgk8sq1XaVL+ZbKk3JzhHcu6Eyg/lzIpzh1h3bDpncwrensPB1
TUI/N9pLmFe0PbaJ/fdQ84u277whszc18FPAJoKBZjYvHvYSFWHdizcU2khTzwkUiuRu5nydBG62
dmf79GiMFsUEMTnVeoVoikTRtGrnHmSBqeHs3vSqeZ0xebfAT00pmApRTWlsBir3wq4ZlLxKcGWg
stX0uhmBL+mTp8aRubWrO7NMw2TOEmOXl6637zqoGDsDtaRHNXaCf7tItysnKLrQn/xa7EEvrmOE
ceRShYMzev9OetZWh8Aas2IntcB44qbwql3Rz8En0SfTd9UY9hq2WeJkh7YW/Vuhw0WNRlvjeKdJ
xwefhNvNUerW9o+2GUF5Zm03PCQF/PlQDNXkXstKZskuMRvtW14L98FDQAwvYnivQQxEhmMmCUM5
g4JC+M5uzfpWpuk83tn64L/VqrUXPGdUed2layeifE1bfa8rf/5G56+/XtQswYXkifEy2H7vhBoE
n4c5F/Unuki1jGexYgDX+n6ehMPg11YkTE/ew/lmV9FNW17yRno3+AIQ1qEgTTelhHvlh9giUb/u
obgMB1IqhDbzYllvRVFWgMhxPIk8ZHW+cw74hSaYgJtBHxwBcbbE+KQptHrat8Je4Kf5s/yM9JJj
xGPutASjKcaMofJU3sTJWKaPoiJaeR78Vn1PpY7es8Bz8AstvsoP58ScvlUoSmpxZc7VT13vVveq
RqF4jXKt9N/mTCiNSKcTeQQKwnmjSLt8Hovef0h9nF6jReuDv1d+/OdZNfgyoLPhfutrQ5aRrtnB
F32G/L/r3DRp4qVaDQ/0UGKixptZTRUDU0n6aPES8WkwqtSM5r4lmcObWEigOdachaW7BN1rXfrd
z1Er9GUHRr55AGZG+8HKDOeuXFszj4OhLa1QtbB8ASgidxMHXS33qtSQhFKoPlh7movez6ovln9I
3j3+6tYcrP668B2o2GthDP+STFRql/rz+sWBx7J88SyBSSl261oXZZWatLtpUU4beakvZTxmnvvU
dXX2eYAU6dw6OV8vJG+GQ7eqLkNttHKz8sD5Ec/KGn0cwyq19pK3sB/vkGAugxtH2PUUjdnszrt1
Xbw0nHpZVLuqpdmB0c0yWtdVN1dvGN52c9h6nnZIZY9HAFI06V/ZXCUP9eS3BeZGjf7mVGbvhaVl
iadhWleF9IFpQ0nVSAe1yekebc0pzMhNF+ufURVeH9oD3J1wRpDlwUx9xRbNx+KzgHNsHtCSKm7z
MfGdO89IAEiKxW70awwwbCeSMs8cGYrKq8zIwUT2bmsifi+12eSszrl8rpKtrDbn6/yS4JGWgPAV
bhOWST6NUTADv5ots2mJPwwb35saltmDSyIkrpIxaz7BwXd/NNXkqbBfcWmJNj8qtUeuZhhDS7Gp
bmxp5Y9CswXhuDU03tcgl/5+1Dcb+bxb3MhOcn38BPWuyJ5MLHzbqJOqLlCgpYcbkhIZfqz14/zs
WabyY0Rm/B7l1mb+7NFwqKLeShOwOcIvalqqLgMbs8yKvaaqFIqTn6TrbWdPqrgpV1v+rSWkq9eF
FPWyw8cn1fetj0xpZAjpBXHCJ1tDf54FflCLNj3jcCrqXW9n+QMS5OBJzBS/tBuYp26THWTS1GlY
izUo70fhin/pUHjeDlT/Yu01e0BGwCsW/cc80eAN0S6ZnFgZufWTTJsYqF6kdVgHyo3Rplf4iPZI
mURtk/RAc7zJA+9tyoIKo+30+o2m1YHgKK7WFMkV4s69ybZr+FM/eG5S0/s0eob9XWTBlF2tTTO5
j7CCh2Lf1kFa7qui1Z+W3FmXTaKy+uRNKWuC6U+KB0pWrGxrs2iupemUP/RSjk2EB+nwZI+lnx7w
q63mm2WcK0g6dWm8rqXquZrNOb0ZUfJ06FOY9Ru1OntEP6qaXvMFDfNwWr2+x+YNK+hJWRyXGlZK
uy/t3H8alYH11mz0nhMDKF79ndYlqQqtaspoDXaV/6+aB0cBPmirV46lPobYuWjF9WQm+t/SXtvm
Zh1K4wnfDGvYya52b3I09JpDUxSdz0eq1XPiukSNujLd9WlSUtxqhKZEFAnLIjoks6890RQvWqbp
HQ9hV/7I5rE2w6Zt9L8g22ZmmCRLf68Stnk8zWh43aBb1dXQAGwn2ztpEFy587hOuww/WhV24HyS
fTr1YxA1itB4qCCTxMDjlH0bpKpHOV42cwvQq823sliwfG/HDRceGH3/1a6X/lORGoseukoh45gP
id7c1EaDmjdeYtk3oksba3kjqOvIGwEt30zZmGaRjeN3Q1RgaDeEpw7EKnb9Whww2atzKLzZYOMe
utQIyTuysTF57q1XpVruwmwdsp/Ad4UZaq1diOt2yBYzrK2xqB6TlmW5rtfRbO+lj1rLl5WQO7ur
6aSkIV2VNcDaspIb+iU1PuWrUQaha5XJsFs41mMkRqOwyAh6H2ZvsS4qdMeFps8wmfUORNraUeXo
uuVq059J48Kry1e9kDIJ87ZuPnVa7v0Y7JJ/TbrCQflnVsunRkKViITgpto3WSCDEESB/Jppsnlq
6EH2uzE3vHmPbOpkYkqT9zLicUrQtvcamCO1O5kyIgVX+6IRC8UHYaZ6OPozu0N1znTfGO06AuOZ
jenOMGYyxI2LYkdO0ybP2HJTLjdEkzxrmjFUkQBS82MWMrDisdUT5N4bnWVadKUejLbWvcOUqUzd
NA5Miq9ZlhHBeXJwvnZS1/oI90rvzV+pesSmU8gy9MwhQYotK8Q9ku6JH1I8HqZ7J7UHL1z5W0EK
1tQtgt7UihCur0XBQ2SavcRD7dNw9xtdkrTjz8k7qph5JEpz/uQNi8TNK9HdRxIq/7ozh0mLKkb7
iT+pQN1YIMXRWYVV7G1pzg1Qp6RfDs0aeDguS8f5oVM2D8KkUcnfIArgAJdNrqefvbzprF3jWs1X
aXhFGUp7NO4Cd1xZm9KwXlOqC8j9aLl2hQyR5seDOdrWgQu9vfPW1Q7CdjH0f6gWONhQzgPxwOQn
cTsXxE66laTJ1exPmR7J1klV1DiTI2M0K4yf0BW0bUmEwf41rDxGR8kf9si4VM9W7QisQhdzacDQ
ZO0amhDZv0OU5fHIOxuktFHgdMBTUdVpVAvpT7cWt5S89Uc51xzoDugJUnnezVqCyg6XqVXJnnOp
2qh0+/Xerjozif1BFEuYAZXjcfVsRVUDmNkUFePQpIcB9vIAKaOlUQ4qArtgMfjjVWZqhrc36sr8
6lTUgA9o/HAS2lnXn8iNsnznGZUf3KU51ouhnhTTfWE5eX5dGLxYYWNlKM0mtEw+650y+l06rPoP
/NSUvk+EqdRBFlP71dNn+kgkEOLRmciiojZF8C10AiTrCFoW+gW9jp+ScCv/hvDagqNOnbQ8ULXS
3LilXaojzG5xgCuc/eY9zRotDd1NlQ0fH6yxyeRqFwvFFga9TcJBqQrvA2AfDoyUCBuN7iUJHL5P
h6rQWycQ9WGHposf6UPqE1VWzve8M/s2KjAD4kZib/OeUzu5U3PbcM/oHVAtk06VRonCa5cwN/vu
vpqLfAxbpBBA6rld0US+YvNG7lo41t4WlA/CxAlAj7P2ULkYWQBznZrhr05mbsX9Uwav0h189BUD
ZSdZiD2OKw/J/1F3HstxK2navpWJ3qMHLmEmpnsBFKqKVjSi3AYhQ8H7TLir/x+op7sPSwzWnNn9
EWdzgpKSADLzc69xJmB/jHVaj1wM282gAOL8RPZsk63ZzugF3ZRY39saubDAxCZq2Hta1+bvvXr2
GWcggOYGQozzCKevpa9fIeQYKdcqhqgBYSgCQOkwSSo4Pdxpvo/VSL9q1XAoESS5XK055zFQlzIO
lSgqO7QgnqzBatXFGsJVnI3QqtV4J9Z0Al0K2OK5SxKnpCzI3Ou+6XBJMWuvdomDelrexdzln5WQ
hJGcfbkGxeqs11wP5NZW05OfYORrPtdFGt/3Vd19GtZKq66tYly0CKW5GeqlhWTNxl6Jwxz67pM+
LksXjvFkOoyUPP8qTxZxzxcxrLCnFtjDvzDdKKvH+UOSL4BcCgBsRmiPsZWHs0jcK3POAInDv2lv
xLQQ4fvMqzPYbYxFd/Hk2CUZV6vt8l5TS+gPvfPTEavwr0Qr0w8pJiN8fTXOnxSKHDjdSa3/0dg+
PS1jtN0Lo7FHM/QGy7qbLWOpafd15fVc6AOQziJt39tNQq45JjmfeZJ4JIVOh9V80FtmJcN6buMr
s0N3LpyKXFq7bE6rMhyTLn0ckQvuQL324F0yH822qzZVU4xHjTM1AU1N+dg3s0AZa0jt5hIdefGc
upld7DLZUos7xpSgxAsrrNkNmSOnoC987Wmtzb4JBd3C5mBWrYJXpSovELUDu5Y/QUus0ikHhrFq
VLC648zQzPLbbMf2tL8R/+KvqZa7SdDPrcIlnEu9wtM9lj9EJ5V541ZrOUSWL53nuYsrDELXtqSc
JjsNhiLP8t3k57TbCvx/WmJ3xR9ZLdzHfhjaan5XXcI21vN80yuADzAwHsmW5yXO0ssEJbD2naiR
hAlHGmIfe80GZInpe8VB02uNi3FQ9pNupd5P11gEHhaG9NJdPs6Dez1VtryvlZN+RprNKXcZVUIR
0LUd1ssVN71ndP/lhUfa5YdlqZffDb3QJ4JwRk9B9Z56NNspS45SB2R59GJr4gDqc/2zmswpjwqy
s4IuaG19muty/KrcvNFC7Ez0lg5M5dOBKad+Pm7EtzYQ7Wp3gRjtsQuVp9x7rReMSBCGtoHDxojY
gdocXMXN5xk3kFlAdNZdYrkB2kPZzxLngHQLl8hv12DQf0j8i76pfEgLyiimUjvAUqrYLYYFLZCp
T/NNxtj27WKjzA/pnI7djsyszOkpIp05ubHNx8Dujn6QO5qMEnjj017vRvFJb0cGBI6fI7lpZY3b
MEV1rTrqZ1387ByHmmLMtnEnSgzU3nkGtpntVUxBVQ/TBzgoSRYmJFGP2txqkuRg1o4dwxkvgP/W
E5tHlQdagZRFYMUTzrUDaf6HruosDNrnUf3Q6qS7Lbss+V4VTfxxXrLsiyJjpk+N2PNTZ6DKHMZ1
sj4tOJWbQWprUFtL21sCCzWRJDRLPLxd6rMsMLLEvOkX6pwddAlXj5bZSA4jzsoP/dLIh8XLaLkM
7ZAXFNQdUbGn+YwWa0qACNHvbt977jJpgZ008z3XNX2EfNamr61mNz+7dmpamEuZ24fjahd1sKLT
d496l/WI5k5xQUWgfopVWg8pB+h5bhtAeyXtk4ayX6dt66eWA1Oo050piJHK9QKdOhT3envxnjqq
wzFIaTl8NYyhSXcgWtw86lqMtQJkjQemKmLt7+jlLCX5tczHkIFM3d8LytDs0vJXCAK5WVmf+9Sp
75Rpjl/9oi3G624pvYmx5OSKQO+cpL3O+tSrI0pwZK9nf2p22dD5zUXB2OBHRpv/ysfxsb5ER9K9
R5hsk5Rj5NiG9rIaegQRsL32pCbfF5O2fkdXsn4PA9ct9nVd0zFWzG5v3GFtEtyZHGSBQWwVQzCo
WnysKrRydmvnte3W3xoecAKLzcCwtbo/cv22e2lXqRY4ZswFPhPDmInpjaaHFff0/WoQquE3S5qR
4P0Emk660dAZzZP6wXB6tVzS1rAfV9JkxnwjFXMEirTLgoSe+0qbsZwvxoomaVhm+sCe6TX69lWF
u12Q90tthKmn+WW0SGuuwl6VaJyZoOrelb3VLcfE9wvv1mZm+LPE4fapQZFNhdOypdDpUngXSVxN
OWma3k33HAG6QtjhqNshyesenWlnqsLSRwM3LIreehJ2w7hC4gWxDVy02rjuUktepnQw4mDq4ese
lj5ZuyjOarekljZmppzT2n6fljl7ApfbdDsU95J8F6cCp4ChVzbJAIPzn/E0zddLN64/yoJ79EZv
jIljCQNcHkh/x0uxNuZwXLpSOzqLnigmQY6K9xUd1vowkLN89eeZItZqV3PfxlZX7Sq7y+/xhdXe
2W5rPw4MT7NAdY57D2W5+tyhV5lFdeGKNhg0k39yXrAcDx0x1tSEkx3TA5gXwkVPwShCi8u72KUy
3uDGg9wMI+tFfiGRzT+myiMYurHWJhx6j8FV1ufqSFNkVXBcLU5FUeSUWe6it6gt6jVaGUVHcuCL
7HtsjWII5AgiC12xOSkZwZhDFcBcb+YAjob5REriPNjl7A6hKr35Mmlaww9aV2gX5bhI+2pygM2P
qlLZsVzM9Kla6SBdp8g5dvvElW1Gfj9SlthWKz6vFCtphOvAQEjIh4JY4nqxHy7M+p9QBhL5HvZZ
I3aqXLp0z9Q2uQciVeKbYtCVahvDPwCfV59FN7s3/awVTNUKU78A4J83jJR6DkJR+cW1wQBLBuZY
ZHeaaRDPezUOeVTLOv6aAPhrg27suQ1xZoYT5pWrXQU6KdRjjH82qWNZFzJyxnj4uJY1oNe+5aoI
EFXsnyAuat9zNsB3CZQhDRlSxJ/swszfDZKsIVynzmIgjr7LQa09zb00a2sVjU4yYGg4VuVlWSst
2Rv6oF163HZOhFiKXe+G0Y3rYzGUaxU6+CJUQZs5RJthEMa1bUvlRmgUkG9R/kJhNt0s3fu9mTRh
2nfGxUqHnoFC06lDzihMBAq/QVLcapw8uuudrGmcOTbBmSuWDCMBzudz/SxMh/38xu0bn5RIrOaP
ChDGt8ZG4DUsjNIgD5DoWvgIEwSlQhU+ZN42uIHfxP27qVozY8fJqFy0PBas/GxfLfbBMUo9oXBI
14/SEpMeFovTWDup0ewhgzBUHrrNbH9sSkDcVyn2SmbQgyy5WbTFN8LOr4x347qVllw+Ir0CXNq8
j1cv3VAkpvEgSJ7R/LMFc9yqLC6ZcnhpWOVSe3Q75ETQzMrNdyUVTn0fm9X6owLl4F00dq2evCxL
7pzO22dJqw/HWTNoi1VOb9IQsJfCBl/g+zfSX6ZPzCq89gg7qrqiCOp+aGXCzYCLKn+jqDTzbp3W
wSefHCXgUEqAdy3xBycqb6VpG5M50M1x7ZIys7DSaCuyx13SFt6OizXx6dpMqjs2oLtoG7UlA6AF
t/fyui+tlMvSnvLbxY7nzx2x+sHi42RBqUnzZ+OlZLqbWt61tPxmPvCMzTs7z1tS13yOaZFb/EzP
MMfaJIdRdV5Lv6QEddnmATYWNrzYagQEyIe9t6aYpj49ffHFmV3SBrOPs++AIVB+kmh75oGLUId/
w0SXbp9X23Sm8K8R+m5hhwqu71KDygSwpH+X1kmlB42DfBhO7o5Moqbu5HvbxxPsSjHRGKKlhDhH
CezAzm2dtcUMBKfrr8BHina/aNTVEcqiBBuzT5P14NNtf4IebW39YkG1sozMmo4L7SoVyKGARZb2
RgKoKHErO6AB7tH80YgdhAcnqSN7rREVJNMzyn22FmAfI91Tvt4FVjctYj9astJuK5rOeNa2RSnb
5zbt+/R2TrwpPk5DVpDl4FNpLdyimVmYUVnOGoiTMQHD2d+qjHn0EjqD1amnTnXdeiBraRMtyGML
MJM/g9ZEo85MtUdTzraH0rxZgIkKksrhHozczqjzBytxujEOdKRES+RCl856b+OrW992tTbrNF8I
OvZx0B0IVdhmmmTWta5pH/W0mqqLfJ46vAxQT8maqxTBCvXoGONKfqV5q9c8u01mks8w72MN2fpQ
FwLVaGKitF8n3TiKuTCnm86me86ooB3rn5Y2jmsTMj+m+Nr3rZPEP2N/dbGGRlG2vBpqnG8/FkmZ
yB+eQey81b0mdsIZVfn5A3OWXn9fjU4x5mHsO5XxudFaoTv7smQ4eIyNcWSKPFirt/7Q5mZD8JDD
pV9rsLLFgWV6xojJ5rS9EBIxHvhk2ZrO4TZcZPFBn9E6M7TA6+0B1acGRAJdF0YpqDwUvB3YEoNy
xXEUq9IeK2E2ZBpqaoX7cYjHfgHTLPWOIyUAWnjfnM5y3G/K8QpXHjIGpEka2LOTtwNdp8yuPrUe
UeaHT7mK+p83W9nVnGWlfCeWztgwtWmJtDeMl9i9mns4GofMGsfqWqcqtw8e7hlTVNIzX++dlt+/
CXSPGQH6/Dj0/UiyZC7fO6muzV/iZSZsMCRZ/GPP/ubRHKPwD/TD1XhhyJGQmeomMxRaalN/uWgK
7WZncIvxOFQTPiGyLrOJUKmG/BYEVNrtm8lVzWW/6msejaKyii9Ie8Qdte3g9RHtTls/9mBL1iCv
yV93lrZULkMMGizhIuza+1RwYh6QB8zn62ERlDCrTnyN5CyRRUDWefmskjl97ufV6C8cLoFiN9tF
/FlL+kYPEm2cnkRNF3g/6z6e8U1lqQD2fImJEuHPjhA0K5ovyVDELgWW5c/HpOUPhcSNJb5IOC4/
lOhyfDsANy8HkJjGE4wj+kqCZr0fKJ/eWwCLRrtjhJqUu8LL1y9L5zYP0KGN94uX6C5V0pBFQ5dm
NdMDcsQg7SDaBsxO0puaevvOA9EIctkeKhHETpx+kRiGGOEoejkGiIUunypzXSYS2VHXd4Yyu+9L
KfRPkyrmSw096xIcTONcqAFNeyozJ9IszgUmlsWFlecdIAG5XjP/GcuoSUb7quH0TMFqKuY27RJj
wGtnU3FduphgTrZk8pBYbVsFY2q2kvlcBQijpfHzrVqN+X3btC4tU7cc611XgmffrSkj34ecG/G9
rvUDzeiqBSGnhJsuDDQsUAel4YDySHm777MOOsmuaMb+E0Aj7yEuKqPYJ3Xsug8Npt4fOwwrQejY
s/jhN2Ox0IARA3X0Iqo6FNNcRH3iz5u2Q+GixZwUtNWmGZfb60EaE3IdZVddjPqUHifQy82NgLuU
UUcLwrff1/QvUJZjUIPuJP2eydTTazjrogxbFecJ/eYBf14Cf83Es4tdO+iE23/pEmJTNC8VAI6c
ep1oXPg426o1Xo60shJ7N3hDlV4Bn9IqnAuzqoyyeFVPK/iAIaJ2XL5VjpF+zzXsrwISzOHSSlrb
2C9dl33p5QQ+2UvT/E62dsbM0vQagIrLKhmvSLO/ol6iZkVy37/Z+AxJaFROKkOgPQxgmKoy5pVj
jblBW+GrGmAoOhCsxtLWgi5e5WOaUg4HetEgj++S6fQ7e17mO5lbY8srmYUepNxAa5D0bsmNZ/gg
rJJx4Dr3fRTUDwZtzI9M9IE8jAUC1CHbkmZ1vmbtVTKTYkUjXJ2Ry20zHRRr1n0uOst+r/tzXAZc
++wbc1ikea21fZ8FOiOgT0kyOCU13gCGuxl6RslcRl66xyw13Su91VToMrUy9qXhD/diSNYN7CfM
mybpnTukdVB8rRou8UBbC2+J0mxZ7jKwuI9W1nXVVe87TRrF9pgnYQfaQEaxiBOPIQ9Jxt7rGYdv
fQNa+aNQSUv/0hDd3jCrvNqr1vZp/FAA0niV8xiqxVBfamKvHZYGOjgf4VTU667TAbvRa0vdJNJT
P0MH3bWGK6YnS/PJyFcvi1Zb8766zeBZYYdHwhhxuBFPyCvkgDGSG3z7otMbeTPOOFiFSCHRWfeq
qr40G422dWpQye1JEMwPnRj7Z+5QplpFpm8dIrrZOuXnbHhhn2P2/JTn/XrMwVCU9F01ZrLggYqn
Pu3Fe2NGmvjKIN7dr5XhkA+8jcr8DUgGPBxdJQ/VI52c7lT0qC7lokiq6L22eb+v5lRcjPnZVU7Z
sOj9IneE5Df6dD6aRyfQd4qUzqnW2gvblr6zW/L1RWMAdioAc8yLlYQZ8uNnHu03QN626C/8JxRM
uojbz/+At1eJQSSKkaW2cRG+QjK5eWxwEjhUzO7//FK4IoPORT2KqHLK0EKBxyiXonXD1gBQYHmZ
PCROoQ6p0dVntEpOYbSbdPLmwv7L+wE9uhNIXjq1Ncdu9MI4B1dfxJgiFG6VHTgLBYjN+tuf3h8b
QBjLaeTNQAKefLliadcY6IgPbmAxL8p1nC887tEz7++1hwLBDIfVRAj1t/0Bnb1yizn3QyB7+MlO
IL6t2Ch25SgY9+a9OAOffGVrGNi0m+TxsCOY0L/cGiaI8GGA5B/6Tvcts/Vil0xgyjPVnNMFeeV8
4VumI1bFvc5mPEGFQonr2k7L/JAGSP8IEMC9Kcl6z7y/X/IbL2CR7AofXh4bwkFY4ZSX24peUBzy
mTRJ3z6ulbgxp5gOtInzHKYC3JmdN4ZGL9ywi3UquQ7MS1Wk1gE8jb0NGFVkgpd5/PPbxxfgvm3C
KKyaEzw71Z4LVYMXPfTA58PMB7YCYsvCZOfthX6HqsLw2vYpuok2js/WyUpmnkLnxuQ0BJGj76SR
0SHUUogNhJw90r0mX9cUaWABJA6F1hi7HvRTsE7tObXP3zeXhXYkgy/AuVys/skJ1VJjYL5Cza+l
xfyNIQsT0AUdhU9Q8bJzptO/36wstlEUrU2pnsd/uZPzfDBiZiF0yFzDu2nd+mvbOhqDK+5U2Bf2
rkjG6QzR59U1NyEPTusGeD5Z05m9XiP75/SIUexbjLvCTtnuvvLbdqclzhLqRmXs3/7A2z/6cofz
oNgXs5uAIkPPefmgQE5muysYPEk6HzDdAcKDBFz2m3lnIO2ii0yjA29aq3Pmv69+z81XZGPfuvCD
Xq5c2x1inNXss3sH9TQP8/xhsUr6rtM8Ve/efsrfrwsIviglb8GS4HWqL5NZQ96One9vsxrvoE9L
dzBWJg1vr/LaEwnKX4hH3BbGqTYBNXxMz9Xlup1FD5+4YbKl6upqAT1/Jly9tleECS8Mqqm7TYte
vry18IfORa0p9MF03c5yiW9tEEKfDdQa9Git7XgKyBhyEb39iK+9SMTyEKLFWhGS7fYK/hD8tVyn
Waoog9fJrL6UJnZXu9KX1rR7e51TIq3BtQPt0oXuKRg0WieRZNAMPBMWx4doAJEQ1VhOXC6NHeOL
AlRrTso4KfGjByp5O1leeuYxfw+cIGtgAiAVY6OieuoDr0aT+S3T5zBGXDu0EXkPcjz/dnLKEULU
5Tm5vtd2DgKPm3KrRZP/VI0zRaIjXyC5hp7Sxz0OMfcxHkK7OnO8Mxf6uZVOXix6o2u2dLzYxGlg
rFYGRhF5Ee8qjEAv3v6Gry61mbWaiFogTXZywOl9xUkf235oa5n9DRkLnCisrP3QZuk5w/LXvhd0
in8tdRKlSEccxVTKD8fUR9/aLBL8GmkWYfgtgG1iMvn2o53emiaYwY3iDcd7E4UWJ+tRCSH8pgoV
TdpkHOAmzWC3Fn9fbJ4DljWPezeh32Mt5XDmJjt9qb9WRkgIxuEWjk+ZjbmpYDyapoq8ofB+Vk3j
XxTMhxHUN5ozZ/C1pZBX1LmbkSYU9skd4yDYXy5SV1BqR+8nwHs7hDTxXo69dq6mOP1+21NBJtvU
hFEVJuq+vFbKUvVmloB11az5hvGM8aGvpj5gkuE8lF55jjN3enuy3EbdRUcGZCPqmCdPZkiVVLnn
j9GsZSApHe8gflErYFowYW0afg9GfWe+3OmVti3KdULGZm9VoX+SsmZi7KTbgN/0mIhem5oojiNC
JU89TOI92YaI6Ag1l6nqvK/pMk+Pf3rLks7wFamlLJ755OCPCRO3fqlkVC29PMhi3zQPVpWouyr1
RMRctgFT0px76Ff2ELx9jshmwurCqXr5YUdF6s8iMir6nKGOY2prSO7q/Ez6DLTB24/42mfduPq2
t6nlspleLtYpoCPkZjISKDOGfuVMt02fDnexsaR72YFG09pGP/NZjVf2rsF7ddlQOqYgp+LmZeYm
elK0Erx6b96a9HgZ0XiO/FbKxj924zS9d9O1uMzlYN5TD5Yf6SBbUQeft8M3h7la7FcZbSxIHVHc
xFZg4DJ+Lnt+9bcEwrbpDAJCPd3yMxU99tI50GUd+l4nvTVgl4hjX2rDsXdE+f3tb/Er2fljYrlt
dxdGDHx1kA76b+ndAKSxX2YVpZDIoC7O7pP01fg4Ncq6zUzaxGYSZ+/9gf5v2c31FXar2Q7aU3xV
ZOVwHN1m8vdnfqltk//2S1GY2mhKoi9zqi7T0yQ1UxTYo6J1qivadtXexRv96CZZsWuHZQ2bQYqb
QV/bSJQN+G8+etQpJNtxZG3O5Iuv7VdcazxSb9Ql7FPtHpD/SdyYjKjXKa2uAJzLfSu98R311bei
TVxmVHN3Zru+tiYaEaTDiMwSwE4iF2Kd+qpNiYygFOUgZsxxG2VJ9z5fvLEIGP7Rjqhi2z0TTF5d
F8uBTeMSWMOpo5rBFH1NadNhbG45zB9kvQnPKpxKmcak8Gw1HeWyorPPfPJX10UWcbv4YH6ffvFG
pnOmRC0j3Syto5sXjgMUWeZXMTTx3dgsBkMVWGhnrqLtNZ5uNE4bUQ1BbaQfTzQbJiDByrSgiCC1
OT5l2TzsTOWIp7f38yshBY8geOacaZQmT4UHwJ+WQvrrEDl9k0c+MkUX8AkAYQzJT3jOYziYsxmS
LVhItSrrTH73yqs1+ZD4fNoGcL/TVITUYekLI2UrlblzlTvA7T3snQ4krUMkaxP4XzecU9h55R5j
UdoxJAob7f1k/xLcEKr1CWNKMYN2l4KAvdCUL9w4C10xjX/+jKKNZG5xG2Nm/TRsesMm2Ox4MrLL
RbsanKG/T0EDN3sdUmUW6qVM9ovvLndvf9nX3i3tHbI8XqyJW/PLUCahWggQ+DLS1CoPS2NURyla
PYKW692ZYNxhFvbL/f9hUZtux+ZktKXTLxdtqyHTS0Gwdoq0uZpt+ua9J7TvSdvOB702b/HfXYoz
J+WVDIHMgC1s8h5NFPxfLrrEueuUdiyjJq4GmuSWepSLBwnX8nu4q28/4St5O84YkJ3ZtZuf0Gk6
Ik1zVONEDrZARrbgnV2KabUeNeaggYTuHVpofO9lsfaf3l75t1Yi8ZBBKh6zm9LW5oz78jn1eiXq
Lz54JJoHzDeW7rZjiPkT0sayT1sLA1Wr7cV3r41byO7gmgGDaKZ+WeIN/sQ0Z7pqzalOd6Ci4Bi8
/du9dqqI1BwsupzUFScfQYyTrnFzExc9wG6ebED+g4m4YbKuB3Ey/lkpwF8vg+Y3LVzSNMw2Xr6M
JfUMt+uoYlIAloGQyB2YdDIPmSnNPx8ANmVhwKaYtukY0LxcilmTNaQQyaIYXPqBLPhDzSk/cMFQ
zvi9eOebVRH9+deJZS5CeUjw4+JzcpDgwjUOwG8VYQZO+8Co1bspq5fIjwGm2NjGPby93mu3BaJ8
nm+R33kYSr18Rq/W12Zc6jEa7Vg/zqkyIN0P8gnapAEt34j5hsZ0JsN7bc+ghIoPDBKZm8riy0XH
LEVcERpCRFfcCh2/A5hWZtoOXKG2SRhYZz7kKxeFBarYtviceImcrtd6XMBMradILElx04qs/9ib
9nKgw1Z8fvt9vvJodNWRjuP5aAA728//0OUSK93Pdc0nppigN12vc6EfOxAXNQVgHKX59UxW9sqC
NuxsYjijwk0L8OWCdWNDWoFfERVdEu9rZ3qu7Mw8YroGqhlg95n9+cqrRH4TZWAGxGhQnBZKzOEV
Y2N9igburAhgYHEAFmGDSHfOqY7/UoE7yYS2NAgvNWTB6C+f3HtOCvLMyeY5knm6HIWF2kGXaeoe
02Jj50xyoCDV67tMDfrl0ELJEYO/vtMnlXzJkND+BhvcRhnB6o/j5ufiWiJ+TOJe3XqUgZfsh/xY
w3s5Jkkhz8mZ/ZKV++2X38pW2pDid6es1bAw4wQ+F4l+aEAYxXC3hDmLK8zu6o8NQBCS2GVOPvmE
44umy9ApAWmkPUuryeCRICQw7N7em6+EMOYDjNkMUh2XAdjLraJrDUKqPVvFcKQGVqnyNrWmERUX
AGFIWxTHVfMHSJmNdebAv7Yy3Xpa20wnUDY6vWWEwjU+TeYo190f+FXY5OurvIWJLiJDmuVHZxiz
YBp8dSbRfGW7MhRhBEXFxnY1zZePnEAYq2VrzBFq6inoNKcIcBu0ItHhm/f2233lJkWne1uH7jh6
KCfPaMkysYiGM1oP8Ybtt6fqANBnDlo1g41c1v7oduZ45gFfOf7bTYODBXmBbp521RdDqL5oIMS3
C4ooOoBaoN7IfBzXaa65AZAEacO3H/S3d8puJr8U27SCBt9pgQJyoDFmTy2cvmy4HYy0PpiNPR1A
Yp6bIb62FBsWZQuSGO83U7s2L0cnd9HP2DCbl9D1sqAYPWBK9LjP5DGvLYUylcUX9BxBYvFyp9RG
u+Seoy0RFGJ69lVvq1CAeUlBOU3lmb2yRfEXlwOig7Qq0Vmn5Qpu9+QkelBrANIit5CBtr4FwJ07
0OYahFve/lS/nTvWoczafEZ0NN1PLSkhNEyQXkxkHRYcfBFqTi4z0WKGBGEM9gzewalSzqU/g3N+
e+XfTsMmq+iQKHOBU4j8ksb8Qxx0Ch8lg62jDvG1O0o1tNEAP3Mnlbbs6Y0vH3WjnPZvL/rKNxT0
76xNjZa64NRaK0ViD7qrAYQJMBzyG2b2UC809VwJ1Pb/spSFlcH2cGROL7eLA3POAAO5oaUk9rdi
YJ6PfB0Ae9/9x8DuP7/P/5U8N3f/2BfD3/+b///etAsKYak8+d+/v2uf60fZPz/Lm6/tf29/9V9/
9OVf/PtN9r1vhuanPP1TL/4S//7/rL/7Kr+++B8IFbCM7tVzvzw8D/CAfi3Ab7r9yf/tD//j+de/
glb789/+8r1Rtdz+tSRr6r/8z48ufvztLySAf3jr27//Pz+8/Vrx9z58ldn3r/V/hPw+v/2156+D
/NtfDPOvDGdxHds8zmx4JNyP0/M/f/JLeHoLv66zdW/qppfp3/5iG39F3ZFKio/nMGrd0sGhUf/6
ERcAf54yAm1O7y//fPoX3+nf3+0/ECK6a7JaDvzDW+3zh2OO2jwDFQCoW+22zbG2y/sPh0AiXpJM
kGwDX09hs9xn9n0sv6LyHzAQHOrjoh/c+VGHJO4f34EkffCzdxRPUZya2J/iili1e2opMOQdgOn3
dffBaj+I5SmdnvT1Nu3uFBYh+cEHTpjPBydGne7eab577m0y4yf3IIzHX+//T23F903Ff6e768WO
/P9qD2797P/851f+bQ/eNLV8rp/BO7/Ygdtf+scONPW/Wr9SYQIUhgbgIf61A72/olaMCiG1HINo
VOj+vQWtv5KUbBZrXFJYimzn4N9bEDYtDXCaUfTmtpj3z1/uf7EF/6E792IPMgHfbkPqLGZIqN2+
3IOa0EyhrLIISwjLMLuaXsekZ5T2EKAqhubKLNv5i82dYEZqXEy0kfKxdAL4wDI5go7PHXKLeYjG
qjX1CBCEcw2lbVijHDeUDIrKor+3zbUwNjqO+6NAEQHIT4UC+LUwUV+aSlFVu84sgVFLu3927dmc
D7BdgacsUuw8dxONUHFawoRKpvGdXdvohc5LDI/VNvLlCX8jWgnIVCBYBk0jPXjK9vbUWciK2VNr
PVWVNnYIgygsFnSqrzxY5v4LuZFzY1sJxJJmcIcnC9gIkjC8AS2EOxwbKJo1dLJL2N8BZUgFh88Q
0DfhgOjH3NIszO5s+9npMF8NDbtvLm2AYzkooiZDycLLvM8g6RvAvZaEqkk7ysVtatLgpU0CJimX
VnHp6W2rbpmGmt6BzCk9Wn1ZzbC4GGoeaaIn78vVIizrap3h3ZUwKF1kzm8LZ3UAZvG6P2ulRBNl
sEz02NTSXLnoFC+klU0zh9DA2i5qfaRYJ7MF9pMvrQxbvXKI8pM53ule24mgsbvxqdMccG5psuBA
nAjGKoEfD+C1lQtOOmihUf0slLBvZkgl74C5W99ErSx1qCpPyMBrlO/gZlr5/c2SVMalmY1ook1o
ph9hfpU7F/3Ie6p6T0X1ioiQidkKfO8pdbQgA9V+VzfzvvMVLPkuSYtrT7Ozj53R+h8cU+oMEmPd
unTJR+ygzHyNZymltiBj6T+4hVZ+YIOXaaDQSp4jT0PvK9JiZOCCIRatv5MIfPS3+Lj1d+C91yuz
XT0EnLNmVDubzeddaG5rfKiYdrP9hYGsyzQ5SZSIrssjVKATIDda8lV3YpXvtGEynmxHG79m9Giw
zZzBb+wRgkH8pBht6UCwSGAdt4sP0Yripv/MdKS0g1Wq+SYptCENkxoTVrRuC/lQIB94M+UboTPx
bXgMNXboU4j8dHlR1WiGhJmbO36AVAkyA5qnirvBR1ArRPKthjKit40demvq5pD1e3sOaZ8wSU+1
gRWExlUSwBN0br1ag1ptdLaEVzY2WtQis9UjF6Nnz6m5ps3FCjP+xtcGupfcQEfXRJkzcBpZV7um
WPrqsoH1eTE0btWhNIzI5P/j7rx2JEfSLP0q8wDLBLW4dZIuw0PrGyJUUgsz0qiefj+vrp6ebqAH
qAUWmN27QmZGZaQHafaLc74TBk1qNaGhY9yHMmKdl2TSozQQ8503+T2+y0lgkF8w25BvkvX6XZ3r
enPoLG2+qq0CxnXW6E4emoLN+uNQe6jxOUXRiP31u+nfXjz/dD39t8XU/8Ay6Q9Rz7+/oq5z9fNf
L6c//vjfLicsC8EvRK4MNBh8uQgOqXX+Vh/98VusmRitoAdx+SI6nj8rJPhxv2gLKNyRFwNGJ//9
P+8nzQh+0VHDHr1saC81l/fXLqh/qpH+KNd96iyPXuii5PvXbnJ1kDRUgdY96Roh4jhmdAmR17KO
1eoL2F2rJ66HPMFmXZsLbALefzgl0jR2VuCuEw/ejEEnJ2PnapIBIBtzrKdvHKGeu8mK7inDsC6J
OOr6c9fr2ScvWPl/UKD/f/rkXSY1//7Je1BwJCjV/+npu3zJn0+fY/1ibKdT+/Ig8TD59MF/Pn2O
/wusNgUyvellYXRpTf98+txfuvEH7x2YLj0/+oj/fPiMX9TS/HmkN7SXLC7/yqP3N7HOP2oj5LLE
GiJpQKHEQ44oir/ov9bnqWlKt2Dls1m73AAhYILm2/pm0aIfqlzcM75RdTduy/4eSsM8vdRuQzZX
Ct3nwoUpkr1dGOlzVvpMPgBONRz30F3M0JiNGvYCPvfQMIGHx4Uz5NtizDCoZVOlbRvc33lYO1Px
Xmgrz3ldecra+V5PUrLt1foM6cdB/+n55oc9K5xUTgAKnbR7L1NwnmTrRX2SmGZoLTjBwqCgabiU
QN0NiAsdUHXHhD0u2lnusK6jiCIfGTpWYa70DIPrjWMIWcnzgEtJ+9Mfx3mIphZa3Va5btkdcIsr
bTPqC3Xb0DRreQcICmzZkGINiH3WbAFbsCLAiW+5a7lpq8z7mnDxPjfaNK3MXYd6Dg1yPu/sdE5+
22xdnxJnQrVktfxzSP20XkDCZ/csmmdKgkHVsfoDMTT62pjFWpk0NyT+wZHHXSGBXQ81yH/oSCDa
kDjMHzIoipeW+cp7njeALxg4zG5Ikjw5jcBccxV1gTm2UYk+JDQWlLQB2lOq7DS5n8zZe2lThZct
I/vkEaBuVkeAM9Qj8niSpljs+tcigyQbWoMfvOaVPt5VgykkQRhjves63cj3TY2AjikjVSNyJXXE
dZRfYAwNlMKkFAo8Kht4cbZ9NI3hJTajCzHHYSibbUs++Aa2RnA+Y/ORFL7ZX5mY4d0IdyH/w3QK
7N9FMY0ZFzhe5Ujwb/XjwrPXIRK9JpbI67WOaLGVkmBLQdLcWUbS7kd+mHUIxMcBezNOwtjIxqOu
9K0u/9HTNn+F9QmrdllylgSriz0e2kw2gCwbqgKFRdUALut7yDrhintXbHSYsMmW9whGVCINQCdN
r0vA6MPqeKdMtuCB59QosAEbSsuPDALm3zWcQO3QaV4K88xfm/ourbpO245uFdwtQg4zm0LTiJSt
yde5Yn56NGzCdw9uIpOHYYRq3WOw02fzybcp0z77oHWL02Ku44PRwfF8aWis5sjLSawMDUfr5r2Q
WvKgauqtUGmNRV1vw07c5JWounvNXck22Exa44tQJ8Js2meOmV6PiQA1hWKapbHdV162azANFVeT
OU1nozU9FU26jmuxT4f6osZojTIOunQdbhNuLTfqaHTA/iBwRqNmu7O3UFJh9sdDBSQU/Vixil0D
ZFAdxxSl3p5RvDsAI4DEg0/ZgfYz4gq46oGgdWGi4UYPm6wtitgxu87hR8Qmkm/Q1e+MNhMPhC6X
GTIwGKgHIhr7R8zlGiyHegi+QUzbVlQEpfZRTU15A+KtGDZtzc+CD7OwPoDvjO9Tl2WgY+Z0uvbQ
nQEXSTKMqWuASYPo1rrAJemtGq1QMWooQNqO/zZF9yYtYxWh6ffuW9LOGRJgx1k+KhOehs7o4kcY
EIWq2VVwXwpnBQ7rdkset0M76TvhVhZNTuBlV5hjpDz5VlJ+o41r+PRAOt7QbSrYKoj73Wth5/Al
WvDLbuhpq08zUlkA3lJYB2FDp1QcUt9SdyJwS3gDpHHpoeVA8CZlLxvo+QZp+qHWAj/q5rVK4tq2
4P1NxhqNowfSdqYCcnb9mld2POTEO2xIc+gPwRpUKoayWV/jPu/kJ2ZY2WyWNCMbLUh96MOZ5yV1
LOzSO06lkl6cZe3I+mkCuMwRCARzlfJ9ArZF22RLoYWLjl40XpzpjIoI3kHRp2xblZPStoLjTYnN
Tbr30u/Hd9U2M/vCVc7jphJL/pmAMFGRXjgBSUlweUU8+zXQkqAxrQuTRWBJ8KVEXoGUR7yYfdv+
jG6zfjeLpt+QuHA5cwoJu3upTJsnf+7pWSAz4mVVI5TRTbDQZoBP7aDfVnlv/HYmNjYYpGhjkRh6
2R1gDec9r5Ilxgh3rDyMg4EoZcLhWS9bmD0kVfXjMj4ySFgg5/Su/UD/1417nW5y2Ax6qz5zUDVZ
CIIj+MynAa9cYmcAR4MchDRNj8O7uULm0qjpaNfMMTFsKAdu+TwOnqNCa4XEHHVc4+ekzlABThJc
gqmhcqL3tlO1g8JXv9Ie9tqhB0C/L42FrY+WjbkT9trUpJvBu7Qxhjtmjxpm8JfR1Xg7aMEKg/BC
N/Pv7EJhBa2X7j5tarpS6M0ZdJHRdbjjWtze4Rrgofi/17yMP3JQ8uc/GAT3/7FVzTdT0rb513nc
/8A2xrx4E/6bYvJHfuYf/7WU/OML/pyyWb90TIGMEOhGGJtdmpU/57z+L58EPvYM/B5uKzqVv895
3V+XfRyLAH4DNYXHuuDvQzbzF/Y/fLoUk2TrXsbGf2HIRkX4LwsdZEgm9k9CVPDvsLP+VxkFTK48
4J4ToQsZ/5hnpRaDZ3OOXH7th9Ua6sVki8TLCoRlWOZ3+C9k/pigV3yquKt8wuaQCGILgyL3D1W2
ZC9Zsa5bR6321QCfrgYs43lYodselHPSZCdaq+aWZBxCLdo+/z2ltn6nVbnDATZo105SynumGOLa
oIQgsXpStzpSyjNHc/fcr4StEq1QxLzoTkQtpMUgWfpYBqb2VAzCjjrIbofBWDBXQ+klB0SfxR3U
efvBlt26s7Sy+Gw9HyFdlk8YF9ZmP3f1cDct03qaB0LC5iEzrygoV8IZ1nrruMx82n4603fepqYR
p7N3Xxlo71bTeGD244cMWEl+GGbFx2AlH4HPHQXdK57B0G3sfMnCtTO/E1BjzZTmcY66HxbFUUL5
QYY/bAuDSR5m7qNpVTdu+jQhl4EcL/dZ6ky3aLwpylGeBBs9naaXRo7LVUOCBt+9Gn78qbN3ObSv
vbGa1qZi3LnRief6pKzRH2xVi4O22I/t2kxvZRJYYU0Zt4NlEQEBvS4w5u2gaEAuqlvzvBJA8zQ1
bC49V7l7r9XGxzSH0yXdDvGhqVfTMROTGw5lr54HC75COGWscVOGlDeByr6IBogJJGg3NZuKTZVA
1dB8i9bXG5IvlY3Z7sIavLOsLtg0EI52HYD5qOvsGweee2S2w63XD6/aqMG9EFY4Lfjj9Nk+NNCJ
Me5Fk5OpayrU57Rj8rTMUFtK9elZ+T2pqnk8l+UZj2Z39JdCD4d6zbbApNu4ddYT6PmT0LJQY+TD
Pf6ZmVyQqUrLuKnHp9H0IS31qcquIEFoMBVExzfRG1IBAXDbyAMnhzBGPYObLE9GBlw48fl0qHhh
ALg17fxSW1t9BOqRFsSI5E08iW9T+EgVKOE3lpnOB08cEwhLYUptFIu51XZIGxCgrXy8WZIcW8Uc
oRnLs4TXhF7LLyK393d+YdmXCa//ZTCp3bbChrbUZ54fjYahbpfJJgE93bk+1t3FW4DKoPB1oB+F
hYO+Xmqxbo/bCsiDNYD3a1bqb9FSeZq5gIIe/EhpHDT246FXDCfDKWai+xa0VIM3n7MROD3QzC0k
0DQep+I0mhAvV6auUWdlYzzZ5Ykq3TiOFY0BuKKtI40eoH9jHfLOsq77trvuR9++m5kKb0pPfPWa
fPLGqb3BCH/XmHoewkIqNwsEej5ze409T/uYO1le9W5e3EudCh8Wvx55dhuaoCAJq3EZ+HvuhTxs
0/vyIsiPdbDdk8wA9ZWL7oF20MILLPlmGPgXdUX2Zla1DoPSmJ4VVtgtKSPqAT/veaB7C4uMcI6u
OXo9sOfG+l3U+UHaWX5209l+LlE0Rl11M/QBQfALcm7p21lkTdNXgxFjkwrdenbmmow86eenQGhb
K4fTOdjaayBynfa5XCMGRdDFZORyP1JdI8U3eJtAicL6hZLYPdsLg0ua+a8qK+5AsKrbvLfBCttn
8C4HthfPrWfWm5wAxAiZxEOS5dRM3ocHXdQZq+4aWtuF6FxVlwSUfVblxRHGLtWAcuVBg7L8LLSa
zAHfIm7E0yA3rsLbJtB+v6wxkFf5hao1zdX6WxZtGdGPTHCO3RSbgtfvYMVz3PW6vsDvKRJIBbZ2
RKxCBGQBqb7IKt4n0U2hbTbrDvQRdBFE9ts5CzgNgyQD5JV5uxp9JykwqRvrtfW5Tra7qSbM1Z3d
zLsU8d1pYQ59CqBT3y+eZ77n5GDAIcsG43p0a3nTJ/kRcBzINdEBgKiCfJva67kqFwBQfmNtGsPN
vl2tdPfGGBSvKXSSaw/cyE9Q1s7PzI/tWK7BHQt/htT+NH86hMl8LF1JpIuTkF5TrV5UpWaUihRW
AUilUTjGQfpp9VB7+fcwGF5kt8Ii1MJontthHe87s66e+6WGsemuh0zq5QYOUXOngb7Mw6UIgGoX
q/uqzQ7pCkEdX7ZYi9c8JbXdRlOxahaU5OSaQIGvKYMT3OdDTTwusC3Iz2nGuy3Mjy7L+45O0eyf
cz8Dpt2AqNU3uZVa27msaAnMRoj7ZoVQFPYMbvxdv2j2wddm7Q3oS3NF+QEYruwa79FGCOtsLpOI
N0/TzD0rnuZ2gPN0gK3ZXpltq0W9XRAEZOa12WysdJRXFp0AtPVEmk9dwyU15rhMyM9V46eCNeXD
Ux2TvVGK7pkJm/NoAwXtwrLLQJf2dOXBfmgT7YNwAnU/Ms960Cy/uTe7rH+gFPE36H7dsHIVlNI6
RcxpWPCjSC3atIEz30B+WM+j6NUxK6tu5yRr+dTaxjNyNB4xVbcnIvesY04z8sHnkXEBu6L9WUAP
b8iyUL9T/tAS0TNYTx5itnFTpCYnJPDoC4HUui2bHQBIYOZ9M95jQIyFj78ZEU4epUnwUBS0DYV+
DTz+nkgDbuI2CdVl1aKC6sldquR3Lid3u1javu+XXeV8+34TaUQHDPYYlfn6qZvbEUJrRD9rF5sy
SJabvGqTK79UAxOh6WAb44c/giLb1BwUoZlr3eelXDxZLLRua8Su7EDXhETxzGP2odoPeG7w6lLV
XR7fswOcEZX+ppgYKJnBMO60NXWebEORLDNN1lknY+tOL+d028BOIat5Bdjm9Xcjo8UnyetUc/jP
dO0oqGO/sINb5Cn9Ry6VAwGBa4Z0KBGrlfCEuij8Q+a4TCwsqr906OR2CCb3x/X6z6Xy1qdKqIkP
p5a7Tlf2t7M4WUzt1XODktCpAMPf9cI4OfA0HmDie9s8YWIlZ3fHcE/tvMz49Ar9mY2lioh0aK5b
CO/7tBCc6i3QwirJ9zoNJaTKb0drrlIfwGTicUoGDXxR09afc37GEvqSmZ64hJqfEf8xoHRGjKsJ
rV8HwmxtCkZM36IvPwg1kDdkHcRFNztX8MKae6cjnN4GrHdLqJP5JuQ4nhptbJ9AtVs3E0nPe7cC
TN67sxF202zv2AQWX2MTJPHYswVdS8t6mkB3UAo0wv9t1ZXFq+oId2d2lLNtm8Kjr8PMqDalO94s
6VEvVRs19c6ZiB8AebKvExcnuAYFPsXpdwQZK/dzD7o4YCV6o/vwUWMi9roYIpsWGSnRHQ437KEx
8zu1Lt6LY2XB9bQSniCcllyXfDTaJ0AqfRu2MOz0jZMtQccxnltabLeMXoFrOig7tOJ9Wsq9pSFM
MpIH9uS5vwqwgohdo3RgVKQKYhY2ruUnBxRwxu/S7vt9BxnLy4HoyjS3TgR0iI0gmm9fZkt9kLJT
BzIAzBfhG5DGKYSBH5ptUIVO7pb6pha9v/GhB8fKk9US0hv1GzxAyVWqGGVT3hdpEJvEpx0ZJiKt
tYliTqBceSVvqa1RnJlL2gO/4jnP26V7l3POftGBq5M37es0VMyy1iWf6ogHP410HcQjVZSRhXzK
4J/6JjnVvGiscEoJvZb604ol680pZs4W1KREBdpjILVlZVXLUojqm7SvArH1vusvE7oKkAg7+1W9
TJIxD2FITKtsrILOxsuV/tikpWnyF+UjbLaCYVFUTXrCB6f7zwZMvsuYBuJwZ3mPC+ljl+V5Wt4z
E6t3mp94ENTWFlKdLcRmcTWLn3yNqqsDOMUIixl9z4b0sZrg6rpWUd9w/qfbgoijuB8k5ISqzm+Y
3eVIdhz5YRYzL7RWlO1vU+vXj5LMDYbn7gQfQzyOqBBgTwdyCmFOXnsYZkDfFgaWq0RY11q2J5TI
vaod7iSrlPW1LZU8Fg2xPCZtAAcTTR0XiB3WFt/AVKX2O5+OOkDbdiMSIl3siBoxMGB/r5JevXUs
VKLKH7QyDFTu7B0okwdVJxx5je42N4tCNI78HxhWl16QHkjYW1CSR4PL+SgGd91VWq1Hvmy106RB
5NYmd92q3tdPCTdfXCfSOjRFJvaFY18Y+/Avw85T9Wu/dM6h6Hxif3wYLKtrLExx6mXPL3Gh6pKm
ZddPpfHiTuNaRjSs97oIPkG1krkBDzsYp2UzXOL8tEFAx2W1T/MlaIuyWefoGezlBu6ahf8axjnS
PI30WDyZD2tm3U/SPvo9NIvBNW5pGN5V8G3N6cEs+t2opuCQ1zk1LmBdsjDuWzq+zWhNwRHgrkfU
nJ0feD7KcBim4ZVv9C0ZG1LEhvZFm8iDhcs8fLil/TMV2WkEukAmG/j9et0GvnWexXyhiQIC7L3s
t8UOaKPpHfleyqRhCEYn9or6ZfY772q21XMAWjouFVzooE7Oa1YCkppUfS0tSMNGWvn7FbBbQvRs
5py9gbOKLJCo8DT9qTNzWi6aCpJFzSbSZy+hOiQhrSH/SKPq7dfCurJVs8sbozmhxgktWW7ntXEe
JKEWWy1p150wyLxPMv+Vg7DcT3n53uiNm0GVKS65YbmhPeuQJuMOKueOH30bJWbv7IekfJxGOkSO
tpzyIhjoFWjoWcV2zX2bJNrMRDSZgNObwL7TgKiEWOijFwJATyLjki3CF4p4JbwyL9avxU+HKNMG
O9s0hSIKoUtuhYcGpRTes5U3AfxsJynAFhfqsxgNPXSMAU4or05sdTPpkwWhfuasXXveGNybAcqn
UCb+WdAY+Wo452Vd3ThMbU6WyN2tgLa3dQc7dhzpbyaPTPjZojuy+uWcwGncBA4FphiuAxF8FYoB
r8Ayw86uBwNgnsDkmRF5skG0+OJJOdqD1FqJ4OHC5zX6t2Fwpz1NJc+rw48DmAzw9NEl/NJOwRgW
XEhTep1A2TmOzrLeGHP1vto6GHxr9PYDYSMbmhedeSwqLJFfm5pMDzB5Nx7zVWH6+Y41Z7YxFtmF
DFfMuEhrrJQGe4mFggdDGwUIf/vYGx/5IBUHq/leOMKPiRUjCsWSUTeqhEBm+FT89CwqYqQs/ohX
0vfFZbe33hHo9EBUz0EAlIVEuASRVTgcwrbRbY3UJhiw3iQsX0rzUzOncYehatn2s8w/AfKqDWMu
7Gjeu9ePp4FyXYDj202Sy7gtjQfuiv5GVao71qCJQwyD9FiTfWLBuR4uhG3TTVLk2Ml2lMOtaAIw
9uCfp2DZw+RHHDa5G2kYHDhp0xwy5n341AkUMjAl3knXzncViWVbsn2WyC36lylw1E1fNjobU/81
sDlVmrbYlQkRkiBNziX1+L5L0OUsKwFgVt0/TXWxtWRx1dbyu8NeEestTMyUf9cOYv16bHrxahmk
FtS99zgkDlFCgBW3nDDDroHpeA3o0wxXR9srW/QHWnSSN7wWKqct07CyU3fbkgsE0XxYYlWbd4HM
Pc5SzfikffsE4VdSzNfmoavYBZk9OdwiSfB5OyEI6RGmOrC7NM3gtI06WyX2MiHLV1LjuJ5hHusH
w+U/WmLKTnAVbsrOwCeZIgUjbjIGqZ4CUHX1c4eFO3Ks4mlOrGv9sqbwQe/z5jHiCUZJS+8uc7QS
0vmV6yXZd7IYnA+oCUFYZs1DZ84fg+WCJ0AnRtQ8SVtpyno4v8S7sVU75HKQB+FCH+2aJGBCod2z
IT+mIqDddNmZtVa6TysmejrBslEBDAwWgNhf5PKo1vQ3g4vnxq79s05hHYxLBNxHhKVenqameVHS
KPaaq+db15H5leGDFrOBrXCiXJsJAbaX56TZk9rDdVEnwW4Z/DsKDz12VbBw9CuIdx7CMREcwSBy
jLQ0mIoXlIQT9TujKPvxl+yLUBEXhueC1C/12W+O5BC1ur/cCGHthc/LST1FSqxqWJ8Fwz3IydBd
VR9yZA/3NbtPAgZfyTIUh9WEfwZKA4mwccU+8c5t3J20NPe3z4bGzpNd2a1vcqKcINSOIo5FVohS
AQ5ulsud5tqvA2vM9yAYUyJYk9Ayq6tuzL4I/ETcZ/G5sfUwXo2aD54o3NCtWCka43jXzsXJHPot
uH5JkA47lmEmfMzOwy6bqyj1mubRLutsN9vzCVugz8WxTNt1sT5gUBzrZLgykndv5LmCEf5T1W2O
OJIn0B4ZVg4kWMuOGt1xmuHkKNeLpG+VpzVz7+aRH1cwyTghNy9ea4ikw7rGmcfKeSgL9JBrE5vJ
Nnfrx9wNDkaJcrElRpCIlMuyHWwVPb0ZLNaTm1m/kXoYV9nCvkhkZFxpmSuv4IdoV37/Th7Mq2YP
bO0LK3Kk+Ia+Om67fqhCRS8Ym2tRR0AcA8jRU/PJPYsxyynDycI4Vjbz27wi68yGmeRX8SNtMzbc
+Zoh9MYrqy/Vz69k3QI8c5EiunVm7QuZFud8ytYrQ5jO45pyuOMS5mmxXzRVfLTmaO2D8azqVe1F
l36VuMHiRegzQa39HKlirrbMvylbWM1545WR6yeQVYIuGtZ8SWLE2rnXde2eM1w4Qcb6Mxk6runJ
XLem4+pvObsGfzbRVHZJv7eWOpy1n76Ne55/Md8iWo8nQ+7M8veyPiv9DRJYlHM3rmXVRICmfxan
2fodBo1uaIpbd+2rSJEQhUCgHhlhZUT0VdohZaPO83jlcZo/kpwLix8o83emTDeqG0s/emQ23THO
ZCGtDSRA6bJihK81R8rR5ApQNcLQ5sErkmtkD9NuNEV+Rg/WhV0/P00JFToxAvC2OfuVhj90RvTI
yuDVtOu9WmECt6uWnWz4xWc+/nmrKWefKJtvtM2aR0nMR8RHpV6V9uoE49ZcZogDHnG3Vk3aVJ0U
0WIb8sGuGaZNvnlMjfVQ8iYSdVZ8uWxskzI9EZQZKjV+N0l7jYk22dIewVXucT0JVrSVftLadFcF
KZ8Y5KaadSvStFiryGwrQCvZerYe3dUBEJpX1nb19B3bXuOUzY6KW6OzX/5AaRB2g/RnQhbaZz1y
HbDfZyAf/n4memNLO1VRaHf9nTkW2iFnYyA2dgVHYHYHrm7f/ukBMC9MV4x5/sKjmm69zp7fSl52
GhDCgqeHJXX2bs5D2OJY35Fdc0AlEw/cuA7c9Nx760oUEJKvVK46plO2nFc2RVsiEeIRcd6Qe6G+
MFFhLG5S//K8q1vlWWAMigepijWSMMTfiaM/FYnG7Gu6VxfS+CUhiRle/9RQNbEfDjZSihH5k+cd
Z1z1ESofxv259zVXthu6lBILKKdd4QnnJF1uKoZg8mQvTZxO6iKuYIAgPF6EQNgnwWDW4tbLW9jO
3urq3IzYYkPpNJPDIt0kcVrBhCGhAgnweWY3fyJfd2Vugo6rHZnOYXLuzwxIf7cdaTZaIjh4iUP1
4rU3+puBRNG4yjQW0zbXJJr/dL/4g4wo1sg716z9oNViT+hlnm46g7oHjNMUzdk0bMBrBOdejArl
chHwXjdOxslaJFUojMJ78mbu6UnBF2wppw4jMmDiSISbZVHtqeacGCTVbriD0lgHvbMrFlpnQ8D0
5q8Lbgtm758aig2qOx+evc6GeuuJiRn/2uofdquutJrUOALkDkFvZS+mM5gROW3WbpyF2o7k3hzM
OUjCZOavWIzxgcV88sMPV8Rj40+kSPhjSrxyob9oVa9/E2rjIMtMquynBclON8lEzFcKIREf5JfT
2/pVVnn6h2SfvnObYXptPQCNJbPnsGqtFkQC6TCZy3Bf5HA/U2Zdb6ZtG2dGQs6ukBSaioPwJgly
ommGhGy6oLnL6G4+R70XEu18MEcOmtFoUVb2PBQtu/myGNfrRiDurAYQVcbci0uoX35eJtW9Ko9E
1kmrky3TqZ6qthoiq09MwhKljAAhf6RC3hJp3JO7xCypd4R2yPrCu+aBUFtA3jmpn4bePlD2dSeV
186b2S41wVZOOj3PKNGOqrYN5kyJfbOgzU+ZRU76MWhXm4xtY32YC+oRtzJIh6+bYeGqNdMbr6Ie
roiB3w2V7280T/ovkz3L79HpVVQnfrslm2GJJ6mv23Et7I1hEWWUT2tUo8G/JzS4PZhm1782prNc
QXBsT22+Jt9oX5jBETmZGi5zRGnzVNfN9+QxyLZzj2CLtX8aNEPnuNHS9VsB999oRI/sGJVap3Z+
JutH+/DmIaEzcoe9Wevqrk9RYPjrzE6OGNYdcdlF6PaBPPVJP3OFUVyU/XR5ecSC4wQBYD9SF1Hj
CTO5zZNx2utQfk5GCi9jIfCSCsGrvjo+gOPasHplxEAYsDe2iBEZX95LOvz4f9m8yLL2md6uxUhQ
+Bg0p2TtCY6e1zS20tSPKi3NOGJsefvXVeX/z+nFA9dA5/3vpRbXFyMcApKvn++2+WfNBTDwy9f+
Q3WBmRJ7HTlsf4p0/6a6wPWEtu7idwYihMEp4Gv+Lrswf4HCxl3nYDZHf3HhRP1ddqH/8vlF0DSo
JYBWOX9FdfE3CuQ/5Lse4Ag4Sb5hwE/TTRcJyD/Ld/XFFSZ1WUUCXDv6jK0z46pYzJ+8u8bk8log
d4VXgGDH8d+NvnvNMu3gupP7sYKu3zWZ/HZS5A2jr24hzdKx9a7T7q2abAYHaZMK3qxUM7d1aez8
xLgzyIS1HHGLYPm1c1i0t9OQ/XYaGmSuM+oGucFcu0Vedd1Wv0E5bghx6JO40oP8YQDgd7NmnA+H
finrhzJzSlS/iJEKoqMoIDYB/pv7VsiYk44cDMzjbnFDKEAUGAioDOKMt4uvreeM+/Oc1w1DBJum
ItMxiAzNU9VK4gfX88De3iCjZMf8kGWURi7tRRHHAgNhmRUvHsFkc9u6Nw6z6LOXksoB+6kOuI6H
5KBk9TSkVrDrbfDMuf1lDXyAiZQssOuUuKxW/AQBs4Qa7xV3cqgZQ3c1CHVF4/6d5ca38LV95+Dl
KvT6xRv1mPfWeMS2ZW1V6iMmaewHy2BXqpAXL7XUthXCaolCYUnXR1F2P1amjVcsFh7L1ntDsXl0
ambOVmF+N8haC8PKonnR7po8ObVNQAC6TBeidSvyauoquGY6bkdD0tB7kwA6dT+J1KO++93qcpsP
Xv9TG5oeCfSOQBbEeeWLjarOHi2Xzall93rsKcfcDFJEzmw23x45oBt3Krz7zKweM3lPQg4FQ5VQ
ROWCgdUM0L4K+kfPtD6GiorQLpjxongoJN9qbQwMAxHwkCi7kqHpk7ms5fK6l+Zwg5QXktjCDZrX
1FiJ4XZ8q6kbmirdZ7JymaOWsdUOXugLdLiMTYEe65WxmyesUTNgrw2eREjL7B43WoONSxdIL+cp
e19ynmgmuNUGevst92zMfs4/aSiRmWWh1+AfHBvmaqLC1QfegtqO6paMB5SPnzlWIZSSPRwRuU9y
/9pjLqVwbG0Mc9wtwvnf3J1HluNItqa30htAHSgDYFMSJJ2uQ3hkRkxwIiMyoYVBA/O3st5Yf4h6
Xc8djiZP5rAHVXVKuRHANbMrfkHnocNlKQlJAkf8dGMHd74cjYuOMkI3S7BBhefbLRpx9WIz0Oc1
HkNg+pyvgEe/upFWxjuSVLh6Zlh3p2D8EJVIyTU0ZzKLVhK1nNV0d1NgnQhzv9aVuQe6+hl068T+
yNQfDORALZQzeGmh2V81LF75t/ZhVNonOg19u5NaN5o7mcLQpkHKNtPyZ1FiJR98xcNscbK59Ypj
Mv/WpaYvowiVnZyUuDP9RnOjRxHNHxr8vW4CzwiekvoGcTr4UN18nor4oEsw6XVe/qnVdiZAFYP1
YZhsWfJb6OpAbVofTDKDs/ir6HGY0UIKcT4KfQA9BUkqsHABTr5P8BC5wYGkuhHCHZ4tsuJTOVZY
iDcqO1m98Ykx7wHnq90YRQiWOPpBr92/7Nl6wLQmfMQr8LuYAvcxqtDipkbx0tCmN8mfdkIcSobw
iI4/4gnAEUzrRk90mnw5uUM3K2DoCQCdRUTmvkmHgLkCW0yOEpFyC+O1nqp16H4oEBCgtNNjVYsT
cj0l5uh8nzLHL6Mwqx+YCFq+1zUtsqt/9nV820XRc8TPwK+spAM5fpdtVDDVzvah2etPUFZ929Du
Alz62qWLIzvcJ2q2TAgS2NKMkybHb4ZifOeZ84hEvNdSKStiBbVe8hor3dvN8BtmQffJoEAFzbgk
TjPVREAXboxw8gLgNifTR1o0fFbs1Z0Cj3f+0/iuKM2T5+A3icQu+KWULgHDFzK+wYeUOn/TU2AY
lvttyvO7UQ/jxzovkoMr8uEAUf2rEbu+aMf7EEG1PRIKP2SIjZpd0nU2QPvOD1oEkwB8s7uvS3ET
tg0KNdRKFiC4fdX1n/Wg3w1q3lfOt7AycIyDoPngOni9ar+PET5d0TjfKHrmkd5895R3alX/eTTo
XE/jb1qJ9qyuxq9T1z/QNAc+g2lqHCo8hDT5ELoDZFO70G7pv/hzvKCP+qLwW4VVisDF9Af4CY1+
Ka2iOh++xzNQCE/OH1zG675r9NQWxl9Gb7V3gSpMH4DMD+TVrZ0TfhnCKXmwGAB+izEnODqJ81sB
wWaHkfKz03/WRGjfdmamaMNP8W1QOS5Gsqp9xjGLChvhZj2WoT/JsDiPEr+oLKJM15g6FjZXoeOo
J4Zc/LU/UCak6R/mX11J09B1vzLEoKEMfPjozYe21Xu5NxsXGED8GBvVs6E1d7Tj/gorhdC901Mu
Svs2Rg+U+hAvGUoDe0+v/AdmwgA0KtnukYx8Cd3WAJLu/JiY3x3lAm3UF5BjiHf9rvuFfDRa0IHp
Aoe0gkp7yRaIZFcY2gFUOZMX4cYH/MnDvcS+7Av9+/YBD4vuWehav5vjXD06CwwTmLz2iKOoOJc9
/Mhw8KK/ggW42TpT8ax+oTkjLJ1PUrbu75Ex4hfqLMBPo2nmY76AQStTuGe5AETVPFt/yAU0mnGN
kFKkIFNAlIKYYwSwgExdt+h+Cz2Ap7XS7FtlMTZXBgV9syTT45JWe0uCHSLeOdJrJ+1uzCT7mM6B
+eRp0Dey3vMTs5j2YCfFTRe31REaQV3trKhs/pJeKfd6BzXUpkH53bGTEXp3I27tPKdYzmvzbram
75rEXzuVacgZk6vPsqOg4aDg2B2ZZDrT4CtGHx/0EHvRQc8BNY5DAP4PvY2zmlosxlq1TMwZHD9g
RVXdMQdlLC2U/gTTFmdtdjXnes1AQOSxQvvZGfcFHj+i+y68cR+EuF/uirzNAPNHT7kZdU9j4gnM
r5SjYlqBdf1hGKWGdlQLGwDsGsr+EU2YxLGHx4VXjcEzuBA5x+GtRuUjdwmyb7syCWABB7EoD10W
O7+3Yzg+Ran63tKB9WF6D38MwtSwTzPLUxtOS5ersDDPzWjsfsSbbr413UB9XLxNju2QCjyeTICe
nIpoF8bafAohmN+5ke4wlXgE3AK4ozlage9wh8nme2+MtJDa/AfU+702OT6t4TssrBZGQHYu2r59
ibMRzvngC2/4luTZnTZR1DrZcAaGnDx1XS5AvIWg9sKKQwmJKl4sDHYQfYGZmZCp9fsyog0+R+Zt
1Q7FbqghbDeJT0FYfnDRub7DoAxly+ZjhyiwBaEaWXHiNuOWmDF9Pw1J9hP8Bq2z0c1epqD/0gQY
3FqpxRgcvzNmHHDhiyJETVpiqGYUR8Vc8UmT5UOZezdgrV9Umnb4mkv1aRwQOOudDzK6G0w24Yyl
1B6W6g5vLf3RbiKwM1gs5974jNLTXq/h7aTkoZjPK0hOvNUML3NLK18EjsshvSDbnM6ApnAndo9V
VsWnQIs/DiGjUljhjBCp3fM4+DLPLeDACr2sZHLyW3fsaPt3pfwwhgBEMHM+2al+8ET0xXJqde8i
97GrwJ1AsCim3ykqfueSRuG0oq/bihvTw31cyCcXnfnzWDaEPv/b7zCSFsUFbgm6E1S1k1877Q9G
3PNtJz+PaXjPZPvIqL85yLEZ6Dfpix0b6j2/BuCAJ2agwWnz2ygLPF3IBbNG+tR1zyYjXl+npMFQ
+Snwhlu3denIqyD+Uw62JAdKHlS7XC7tFyNS2r3lpQ+FiOdDNwSgV8IH0bzglVUyr+gf9Da9n+z5
1pq7Yj+X9BfMLP0kBVhg2d5OiirDLQu/QKwpg3DX7/WWltKfWcdMHIO5b/SuYyaD852RaTuysWo/
4ON76FqJMU4dpcc0Z8JBX+DW7sm9ubswL9kpNvGhcrB0bOqRi4E/oY0Zeb9j7IvCeUQHmhN4fmpm
AMJuwc+U7THEP+63NGbqXU+KcfD//20B2NXoty+eTpbHFNiyl4L5/90k+N//lX0vfv6vc7P8S/Oa
l7H5h/67Y2D8y0CYE545vFpE8q3/4WnIf1nAuXQY5QAVkbiEDPJ/Cb/6oobiYWbl2MZbQR4h/+W5
poEXpI5aFjrp1t9pGazF0nT4xPayPv0Jd2H8vm0Y2HUK67aPZxBiI0zWrhtumta5VUndw0Vyxity
VFvLCR1bFzoeqNC5C2nktfyPo1D0lyhUJ9KIDlXp4Ua94HxqbrtDgyvIv4MS7YJtvaGl3/GqH6Iv
jwdFAs1otBKX7svb9dIGdr0SGchujX8aBqN9ALjePesZB8rUNBllVTm1ZwkA9ijN2bh5FR//LT7z
Ru9oY32Jhprt8gtcujyr9TEUNzzQVr4TVc5Z6fDeikRkp8urrEW+eEoTejgYPdQV6fqsV6lJmk0A
br5ZDQVpSlNCknKqfa7H0+HyUhsv1GQ5QkYQMXzDtw9UV00CZ3Zi1G5TgLRSmw+5UJJEvMxujDgy
9ujUgiwatHmZcZRXnnQhNa0/qImENCKSDIwE5lVv17c9yCYKlWFfATMEVE/3mPzBw6o87dhs9J7B
gSoGL9A1VZU85HaERg7fuINWqKno0+gMDLTT1E5f5qGErRn2QGH8vNPCZ7Cc08846NwfOoZR12Lx
l8DbKhhNGgfmos2MWKBc7bVEkgXkdK39JK/kwYlwGVMdxtIy8bTnfNS93ahrD0ERGEB3Eww6Iead
Ce7ipik1wDkyirktu8zXwA+dL39XmpPv3iuMfxdhC8vRhbX896825hh7bVEFwezjIt5Qi7nVCRQk
cOGgh7LrIpgSg5+qlTle8enaOBFMC78sYS72Icg5v124RPqFqZI1+wHIuKPbAnVUgNv8oh9/6v01
q7d3O4VngzYFWW5RGWTu+3a1wJ5RdMlG2x8h8hwL5KKfQb1iUa+qa5qQyw9/87WXpbAEJUgdD82Q
5cFfvVEgXI0yGppZMMQtmvFJeFNJPXy5/N2WmFmvYtI2Rjre5Zjzlgd+tcocVKA9I9hNY9sGu8lo
1SGx658SpAf1XT3v5xnl5MtrvvtkPBmoZoTceEIX95y3a2pG1yR9jYVxXwbD81Bk6gGp5MiXac0o
pDCaz5fX+0UVfPeQiyyylC7+RzaExtcPmafdaCuHBWPcxHdZVaRU6mHsG7YX++2Ufm0wZLnrHNV+
QrKgvsmLxjpookivnObbP4TocWnnI75poVH2+ocIZ8iBG2p801mbb7qEZim4HAuwKRSd3KjyW63T
SLSarNzNYlTnOh0KNMS4VS+/kvef3UA7drncTE9QRa/eiFNVVcRgT/iVIpV3Yj04/TLDsQGpUZdW
O/po4enymsvQYxVrLAozdJlgwDsVq4h2CosRlith0mkQCVIvgCZFAw9oGp7xWQLqfrCLU7gA5aTH
cDYn8U+xfDpa0QxAOEgKPHqU7tPQebSUqu+kE1q+K0V7JWA23g5bAUqqw+AZX6dVgHbKLhzgJbrf
ddlHxwGqF0KD/phVzteyjTEJVpkXXVnz3cXE5AfVaayXeDkmqtpvQ8N24jBAKF9HM0qpO5oa2g4h
0tgvOVY/69H4o9QIFOmpACoRjgN//9ugmcdRQ0xYyN6uzm/HxAm6AHnMrLZxec2gLkWOEMaY23hI
Z1Z3jDPNOMT4ooJQLXO/TezyNOlA3nFqEAckE0ymAwzG64GbPC2r7uBApd3JCvj65R+7+apchmoc
jvC5loT49S5Csb2Ks37W/YRBGpBFrX6cS2bw4K9wvC/jswq9fd5kf5IrpneX196IYRSeCAsuHAS7
mbe9WduNZWwMDZ+pbZvuEVBjtCcVrG8rRr670AgxDecm/DyKyrry1MtffnuIESCvVl7tHtS4OxPb
JIKSxsEBhRhYVkWfYI41QQH/T1Hy/O+/+Trp3Ap/bjlnMWiEgm2v3q8qUSlTc6dzyZXtQdUV+cTo
eofQMKKTME06kSYyFJcX3fqorxZdJ2YwcmRbuCwae5AHDLtyb4qg+DHr9rNTuUBn00n5jFtcwG7V
380h2HukLDr11eJs/IuK/uoS7Dq3AaLKfi/hg/qKo+VeLIJraQEvtdBjcSWItj6lsDkMSVtYeH0N
TM3gZAojGd/OCxdtwiA9Banzh0vOeqV+2bhxeLSlPDR0He0Ne5VvayDIyprrH6JO3voxkig+iCFF
7WLnJznRPlJAf06j1xf+qMF8SmTnHgqdJtXl7/vOckNfXjIjbweTCSxGfmXmr16ysPW8LCJTB7EI
Fgumh9gDT2LaUaTZwS0r70nr+gpadGdjmanTaJ5gpMRTEz1ZaakfbbMdb0tK5fOVH7bcdeuNhWrt
MvzGy4Di4O2WjqbOjhOcI/xewMaJIhMaZfXBnBjj1cE8g67KBwDQMf09ESAIWzNQljVHYGFYw5XU
aGvrOa6wl+SAbHq99do50ZVdD3B7MmYrYYG3beVU8U0yae6HxYHwEVpPe2Xrvc/HFr/y/yy63npW
VtdoW+JwGaI5s4dBHh+DGYUhRzDwMyonebn8xre2Ome/YyNk5qH0umyPV5HgdD1qL1DD/TxxKGGQ
t7xx8ulBayEhCD2LD4Wg597VncboBDeEy6u/s4hbAhHxc7wr8E7nDF/l8F48UwMhb++HZeGcTcrR
e0PXnKM90OvSQGFhNtbT916KQoY/NZOrYHzkfzYDv5EDrPKqOvZV5pydxq728ImTf/BBPLQiF8Mq
in+5OupN13GaLIVPXhip+LOXmb7P3AyjuL4cjlPtOVei7v2lZnI44LGyJOP0GVaHxEBZMKVIHYKv
iwK47mhq6nUxngNmsTtTGQ+SIW3WoMt2+VPY73Ye6y7pAcLtUn/Xd0AmwFFzSbkqJnTFIbGU+x7V
xSsf/H24sYpEEtgC3cIBtOy5V+FmKq2C5iBQxeLwf/YYou2lhYdclNntOUjBdDDMyOlsBz+90fOu
nPXvN9eyOgk/2R3CfGv3ma5P8qFEt8+XWiRJXYXpI24XvmQFGUKokmteZ1vfEgdnmiS0cxBOWSVy
6LvW4MvBu8gWELZSmBcI+HCk2nlCwcOkPRA0gPUBtMnf/5o0IZeygr4OUvxv37MVmHWeLEgbvbCH
h5D8zW/Sq26hy195e1qzaREzxDjaw6Ll1zXz6mt2AvXhpgBPQK8drJsoXUByUwerEzbc5QfaXspd
dMuXzGCdkiO0GkPg54GiKpl8I2diOs5663f4CR0vL7UVJTRsBf0LEksMmd6+uyYEzYqnGThSxJaP
Q5b+EWGw4sdOSy9sYrJ8ebnNJ0P5BVFsk9bzOtufnQAjPMEwWiXAmBtFMWpKcComPIErS21kIKbO
Sg6FFF0ruc5ATK1SXFmg4ZtB7/zeq7w90uD5UWsHRq/pKA/CTRhN2kUAAdAERpmP5d6oa/GPfskS
ODB7IIav25woSaQ1fiLm4p+eHoeg7A+RB3BpNDxgJEPObA4MHgT7skKNN+x3TjWZ+zbS9PxKWvb+
mqdhbtBPpJ9HfWqurqBSc8BWA4Lzh9zrb0oI6y14oSzRH5LcTW/yDAe2y19866hleoDzIlm9Sa7z
NsBmBeuBStLwG6a7N7DggNN0Kr0SxlvPBahRSA/8oqM7S9y92pz4uI1GHLBKN8Xx2dJHJOKyAP5P
V3wQy2wZ1eRrhiZbBx5JNDwjsEJsoNXlFTtGWtDAWi6RCTprqVW3JoIPJ4TG6w+MJ9DFNCL95CjA
wJff6damJXFabhYIfzgAvX1aFVmdLarEhFGF93vZ1fi3DEbhd1EZHfqwuLaVtnYtTj80ARa/UA75
t+sN7ZjYg8bbtdAYP1h5J46xKKKj4bK7Lj/arxbH6pilYiAbAKu6dCRW8WIFuomxXcyubbTxoWrV
udU1EDd1LHEnB5epQVJEUeAsM0M+TJUu78FHv+geapRQYsodRQ7OCeGAOgzX3y4yQEnPYDmteUxu
BhLNk56Vjt9b8YsehICoRGS8YEgc3cUVYHPRQhIskOs4BQDo0OWQTAsaukUa2iznOIncc27O9Z0Y
EAGdXIi7oWV0V8L51xt99xYsExllT0eWeV0apHGuV4gUUhow6L7P5dTB8kInJ84ddR4TQNv4feIT
ayF7FASWOMIFg5CA+umZ3h68XYXWO9pB9b6vezjC6HscIniqV37nRmAYgIb/8zNXH6vvCzOdR7ZA
NOSp71Rm84F2TMlS4XzlHNmIeZaC+4VPCx28tRkbuhp1WlUUSwNxesuk+TMi8emXlvEZh+k8x39/
jzH8REjYWFyCyRLfxjyiBRogOpI32fXBh1wf2psmkOJYd8hZ2Wq4Zha4+SoxK6EqJ4l5Z8amhYUn
Wwep2aY2wodkyirUb6WLSAYUzct7zLP47evo4tziCCEJRoBv9dk0O8H1d+mzoJTbfpmjAIhDNFva
RwR4BkCjaRQ/p6PrPstW/zikY+8DNIpvrECTj8ivVr9XBog2Zf6ZdI3xUI+4NwMith17H0E5JSLb
qLFuq2qUMBXKiNYYvtgy1WtfG2U77AfXGCG15FDT90FQDQLiU9CD09WKGRqyqtwvwJlMbukoELfo
MIBKNbQcs2pzbobnUcb1rcTHembSZHWflEu7BAxyhlcK+bh9LMAUPWUImeo7pIqc7wKpUnwkhGX0
/iDKTJ0M6JDiGLlgc0EsGkjeCnwQILW7aftVBlkKbq7sGE4AqjmhXip/s036az6e5dPvuZn30Lt0
sz5WoivNvae15m85hU4GLVkgjQbCrLHAbiTttyFR6pM+CeM4KJP/W2NkNkQUt/oqp9j42HZkdrth
Dg70gWY8OYxxKvatYwHnysOo+RmKLs529OkDHaEPm4Ogod44VSFg/yshv3GJUvxz+KK/yJxALmHz
6hKdyRjcTjW0GJnEQJd0fldZFx+sThm+56DX3jOWvrLmVtiTFrDLUFskXVtdLSIpNFBirKkXVAhW
DZjQaqIJCahIXQn7zaUsOhwOmSfTreWEefV4eEMEntm3NNs6TpCi0ptTVHTl7/PMx7m8wzbPb1IC
16DZBilfrHIDEyQ/NKoesLpMXd+SrbjT8wgeeihRBnY7oHV5gbWHp45yCo1DjSfs3qbhdwsvoNiH
joUurkkJpSUc7sOMNEtgdvJ0+WdufXBkGnBdQtedxHB1DsxeM5o6aoF+EOalDxs129P6Rm6kbaFB
B+lw3yfutWR44/BZQCMIXLnkFHTl3n6GobORqES+AAk1KEdg9YruWKcLhjfHQLrcVVaSvggPycGd
DVngpU+88cs05cGnQYEm3RnNlH1xmLBey6p+GQiujkXToAlBRgeshqrh7S/LEX5WuKTCOZzjLoTu
NLbpLpuMIfOdIh1/SyneEWkxLcAQgJaSx8iyFCKVnhn/XkRVDXW5yO/D2KmiHeAz/RFyFUR/122+
RraQH6o5iqHbkZv8obTGfRmr2P7ZYZ/tXHnHG3clgxykS028HWggrh5EeBw/RY5DW474ztGNp29N
1dn70YNKLxth/v0wMk3GR3D68Iijcf/2vfGK4VdigrkIiduHzB3V3g11uOlB5DyjW7Uor7GlL8fu
xm5G9tWlnOK8Wvwm3i5az16v0M9EGEPFIT3askGNRspz29nqylLv/D91h3KJrgYQKLJue91BdvH6
6eeYBwQHA+FzCqtD4HFbuEOL8IJmBj7+wsFBDjOVXO7djYNeHNF0T5DIwNfn8oNvdJV+1W6UbzbV
pL7aP0mD0lAgMnKuAsXFhu7ODgGH+bbCWhiizlDc9R4uGg5ux34lkms92/dgEF4GDuiLSTTwB/td
MeAmwmwjmqhW7bg/c6OLP832LKANDulJ5sL6kLYe7ew0r188lNs+VXPFmKpdNCoiZ9jBQh93CFlR
uDT6dOXg3Yp8j3JzwdiAYViH4jyiewKFFGGuXBnIqiUPdj2ekFmKbrMwma5cXsbyrlcnBh8AyWLG
HBbX5ioIkW6jxTHRPRmboPKZkZk79B0UQqM5FJrYGhBJxdAhsdsvtRaczMbur0w3liP63S9Y5isA
NfAfW8MoTFEhXcvEwA+XzY1WgAnstDdv/nbM4RCDKRMufC5IhtV15rgolzXZgJNd5hgfyslE9SmE
ip317XgE41X4kLDrcwGl+twpzsu/v7xhMXAnA8GufY3dYjAUZf3UWEiV0HoL5nH2Cx3TjCTI06ON
8plPkwHiUqY+V5GrPV9efSviLR6eOsxiWEee8vaoQbvT1TEmRlYhmBHkVJlz18FbQCEIZ5C296ab
pSlPz3H0Dl6G4AN9JQQpAgrJZHAiCAZZ6gPx/ehVQ3Xl1Wxc4RQMJhMY+tggaZZj8lVSE8t+tsvQ
Mv0JUoQfzabxXJOVnGGoEIsWFLZpnq/1A7YWZYgB4JHIJ61fLQq8HuiTg/xdiLxNXaePVlfMxxi9
4Zusm927qb0S5b/q3XWYk926CH1bbLV1mCO0uMjtsqIcLAlSD0agqY+Ig+YAtSM3spZpImLBVpRD
loSx0Sdy/JzK+nsmUVfTBNIzl6Ni46SxkGIiSyBTcN+1gzN05rsSlLuPWgpKna7TnbS+emmqGuHC
HA2Wy8ttXHcUv4ifUxvyBtbzuTSkvWWhvuvHBvpVSSWoiDpSSEd23pULZuvrOgBddTJCOpZriE6F
BlDWKhRcRxSM9/qESDOCdXilldpTqmeIXmVVf2XNzZMUTDCNH9yFXHKJt3Es2ONZKDPLZ0Ld3v0y
tu2jNtkPo4GwR49EcznA8EpqjTY4SgLnKnKKK5fH5oNjlAUD2mE8uIYSJoVqEFvgN8zVoI7tLGZ/
zFN3pxu530QLe3iWXy9/1s0lAUMt0BeMsxZLr9fbNzEwV0GQh4N1jtrHglSTrKkGvIJWpw9uZkJi
fpDXzMM3TzROswWMCsr43SC0rO24To2A4E2t4KyytDqksCHuVDDNJ0/FBsZ4pXeAVYpLX9Am3nEG
q4fyWIFE84Rkl46+1GGwXCSpXD7Q5ZeytbVILvgCJBoksKvjpcUtzG5Q3/HtCXMWp7Z+xDgP+1LE
2h0EJXntcFlia324AIvDkIBWCNPh1fmOP3YDvBK5ST6ChzwRjQcnMdIjig3VKbCqP1HdHG9TSNNP
VVo2Z/Tb5b7qvQLFCTFgvBjuyEWH8+W3sLXj2X6YfTJwovJeQufVyS6qoSsov21/BhYJnQuAWpNN
futaxZX3vRWEv4YBCxITH4XVSqFskNgGDegrLXTvXVyvaCLPiyzvyCCvFfodkmDXUEVbi4IVsvnG
oL/sdUqBiw5ULLu1fQ1FiAN6wyesHtOjNAwToEb5GRDU57//QkHWuYxDXeDma1zraPRZUtQJwIbQ
zfYDanf7rlFoezTxfOW03kAcgg1mXCgwPKcoslZJemxFoYDAh0hVqlvfnLCPb4Qu77okxA+h6jjX
chkfImrbE6IZ5n6kO41/waQfPdG1RDmkezD31bkijcaCE0vOoqf5PZXRlZN3o5zglzI2wWybu0Ws
NlsSNmGaNi2cX21ymbmH34vOqG+jGgOMoE/T207M/Q6rIijtJr2uy99kY4bCFGOxbePwt7Flehvk
kJWLLixDm/R1Qom/LYFfNHr/ceya6kT7Un/Qc3ji3jj9g90lgVkSghBpFmfeN7srwisjFkHGwhF0
t1r3wjt31AafMqX9J0vBdET0AmFWutNvl7IRwYtwpQLNGCBI5Ok9zLpo8XFXUKEuv85f1+T6KKNf
SeTRU2Nebb1dK/KwTDdHGpclYuSPRoXZkIrx95VID0ZeoR4QnE9u1ah+MLEzSZoExFAkeE7ZbIJc
7FBC1PSTbJp0bxYWlUuA3GdW42FE8wAEUjbchdwWp9DJdXS5ggEevrKvPMXW0YAaCNUthANq7tXm
mWotm/Gqspd5/niMkCI4WIWtbpWr6n0XNj1ZASIWl1/dVgYCDNajqUAvkhNifQtoU5ciYMyrQ4D9
LuXk2uUBgJTRLWO/bvXJtzL7S4dJ3KksEfDqS5iHl3/DxpHP4bQAAUEBM6ddByXjtCB1iZRKQ9jI
ACH9VHnu13jM4/vLK20Nx18vtR4Eo6PYd5DXbR+uBjImBoq7LgJlu14MEKkaOT+j36jdz4ZogYSl
A+54MoBFiZj+lV+yUUPbwI04kpn5gZZZvXe62XJMAtNGFbcHZ4x0IF318a+0GLyjk5btye0wkdHz
iY6Do2n7EUuhKzt0q8FDQ5JwY0wNHGk9XCrzKdLi1LB9VIeRfWhduCNGqe0GE1PrghRgJ/p+Plrk
aoeBxu45Q1BwX+FitJ+gh1z5OFthANBkmTtBBOC2eruJVTzqdQ8Y3c+YOaCaoKXnJEL9e6ita3Pz
jdTnF01vGa2ZjHZXEVcM2cSEhohLFmkyHejCwWyGf9B5f72KvdrQTehOxWDWtl/rAceGiDhsBWoi
qHtc/ZTLCbc6Aen7GL+oicTTGmvhIv7deFgw+VMxIedMCwhBYR2/PwDw56ZPObEQDT3rGCGfPAsj
EqnRX447sJXISEbIn6GgfiXElxP+3W8isFwm6LS+353KY92ocblsHGZEQKPA7UUWXoONWaujiW/H
jziYbKjUxfwwlFW56OtFp2TAxv3yL1n20rsf4kBEYXJIt2iN0cKARxq10m0fU0i4yTi3+SkOlmcs
P4rnCFjBlc29vR4L0ilgrLnGoIkJYE5dLvsqqdBxzxWiEx2i2RFXO9dHKq6l8ubWA9IlECTzSxdw
FWmVJQKhRrhLlf5sY9GyE8X4LdQGJK6nxGOwsfjDK5F6hxifhIehjuQxHpv0S1QP0dM/eNnwfsD9
LPOO9Vev4hLppLJhb80d2noBsutNppSvGrc8isjtsitxtnVu0Ap0THxo2c7mqpjEBK+smrK3fB0Z
tds8Kwakb9GocWNsQy8/268Edh1JJrgqG/Yx7Yh14YrYUThouIL42MuIgw6/iNkvunFRJupdX4SN
75R0ptHrkX45kTdmXW4seszasUbj0KeNHR5wFUQRqq2qc4Ha371nw3X0EOk5Ivqo+Uzfs12PBPrN
EIkJaaEBXSk7K09K5NG+GC3vGGmuespgTR6juDABpbjX+msbCSq2OgvRepmLUn0QcK+qsNn2UC1H
nwc5pTz2EbCRvhlFzknRW8L2qKW5jGnDue7wcb38irf2DjkxrFOP0QPoqbcrQ1CSHjZLNujRxWCo
Kpvn0NEQZTKTgCpB16+E69aT2oBUdYt5IP7Kq/WsSp9FBLAY4k+HPVNf4+igRfegYNpzYw/pY1ej
SlKiTP74Dx70fxb+lZi9esVIQbixaaPLEjXuhKfL6OzQQgI9CmoMORzLubm83vIg69Bd2mj8w2Xg
vC53I5EwHNNBWgACTv/yROHdJljY7r15Gl4Y0KYPOdG0j5UbHodEXhszbtWGfE1KXiEX4PP6XNDq
WstTMnh/Tjrs64Iy/hqQDt+WmRzPETqd+7Yx25t8RCJ9sFvzBo1j9T1ALWXX5EjB6qLvFm0Jd19K
9J9cx0Rkm5vspo/T4sq72sCso/FnOMxSXFr//OK3UZhg4NDZE5r4s20mN05f/LRGRe2CffBJLSh0
PDyHXTAlOTi00Tx6LRMIKNX6PRqf2I9NbvIwqAr58RDBi57c99Plr7mZyZIq8yY59/mhy6n4KnwM
zJMNl1X9QiGPvsMe1j6UufkzRrjmOOBv6AP48H7LwtQ5WhrNYMd1sic9iOorl+vW8ctsBCqwq3Mu
rmdPeSTqCZ1whkFjY78EVO7QSWgp7cjxXi4/9FYIv15qSetePTP+iEY7CphntkHRjhtGus+1FC+r
OQhvnc5xTl1vf51bXT/itcak8vLyWyC9pWJnHARZBNnG1fpxn+hSRCVgrBQrsMHERbzDnsWvbVGe
OygrH0NvccCuECxRKplOoV5EZzxC0v1YBOIjaf3P3Ew+Eb/2LfhMASVitO/sIcJFy5UIDmUO6PjE
CfYIpCORP6TtfdTNxtdusj1/1vsWM7hF/ESk5WmUPSAdMyzuMZsWR9QRvCM6I9a9YAx9KzpTHbvM
7A6m4QxXKrYtzACfz6OBy45FqGEVfbwGG5tsoJFcWd2HKILcC1EPP/chDPbIEVj3fdW5t2Y+qQdU
baujF1XD3Ry3Dg7i6JyUODgfmC+huq5c1++qbv6Cl6T5hGVVcbKcpDB2cTL9iaOUeRC9e22yshW0
8D2MJUvhPl+DWOkMDYaJLSUqi/z0KY9QEted9MTMo75ywWyU9ZT0HLtLE8QGS7oKWjvuvQ7PJ1ZJ
EfUF7QK6BUuUqkrwAAEH4k/wcx8uh+rm83E4GPTjFl/XJWF8tVPQJsjhHjCmEW7WHa1e5F+Gwf1u
gA77B1UbkIvlm2K4hKjF25WM3KW40Viprof2rDv2bSB78zl1rWuZwdYzLdkto1CGNGBo3q4E+ULB
y+VMxqipOpt5UR7m3ggOpjtoV+J7cykHfVdwMXRH1j3TWdE8AzfHN7NL0HaOyo5uQyIUR566krtv
hAe5K0NWOA+CxGeVf+S4n9U1JiFYmYXtGeHSECsUrFcAv8K1RhZ+P2lXZ10bz4cSI/RPweZf0Axv
X6W0m9ArKmn6zuDJQxXaGSgsMaLGLq81Wn+xy1Z5BzUmZyZhuOCoVw/YoCqCox1jDewki9PkgKGM
wY0cdMTBHrTYqg8j/O9jNk/5Y4aPIcabhdpFWIr7uASlPqyU5oT2FX1ZGQJhRCDE59YWR7QfvXtQ
gt6HGlQzcGir/LMy2/AOp/TixCQnPGGN+O3yxtrKDADEMCxjCMrQYI2WMlDh/DfUApZReRNDathV
WhPe11kd3vZBRaKMrtzObbLkiMb5dHJGPb23MZbYBxUMIX1IWh/dQuuh6QvctaRTfrn8Ezc+LpBC
mssWgC5ke5ZWwau97/XIBuolwduVkXYbRajK2tD9cVlDyvPyUht9lDdLrS5EemnGQuQFtY7y7cF2
F1m8CFuEy6tsXPvMgBk7L/IVS9i+faBsQHewpY0F8AEDstBN+1OjOmRmYZ8dYgTM0Fwtko//h7rz
ao4byfL9V5nYd3TAm4g7+1Ce3oiizAuCbFHwNhNAAp9+f0lye8RSj7jauA/3Tky0mi1WFSrNyZPn
/E1UO+0JGNzqnR36d+NJPZZ2JRV7zryj8TSHmf70jPIBOusZg4qF6uLKP42pF/tff9G//SQydJSi
aIFxlX37RS3pgCTRMJ60SZoPjRNM+35IqWU7zvQyc9oz/V9KS+LZEfzPpp37LEnl0Y//+f+bKLhG
5v7Fq988yId/PNUSvdLLh+rpn/+x75+eai309aPOl37Ji6wX5a0/tOSSTW0MXrTp6JPqRQncCOw/
NKKMzUwFBf1VjZF9FfYKnT8QTtJF2hD5Bx/Ky19S4Ah7AeC1CAUwa8GF/JYU+Ns1ThimB6mBTJyi
4Bct/2gnNb6caazl00Wnhg623RBiVrpy5ZBxt7dF4hDr5ipDlAJdvAlXxQkpve4+xuGqfedi+pzG
/iti62cJADzRcSRZARFwDEogtuZC5xYXJJe+nW9Lx0zxbJTZZHyUVdD6FxDEBXnTJHPKOftk7sb8
E3qN4R2SFhltfFkVzYkRRmiUR2PmhDfCqLPl5IfpvX55oB9lE34ashCCqa+7aFRwtfra290yKjOI
leeUFwZe5MnKigaYM6gHOtMn+mvZjG411a791KPOvBqxF+sh19Bj/fT7j8Ftmpkz9Ro6njln7ho0
ZsryokqKrH7snXFMd7ZT5cXKgeYd7AaIRD7yz3XSRme5OZbyNJGqCR9//RxHnRyt8IPUS2hrYQXK
Uz+RDONc5tS68f2rkHpJrVO/kXih+HKoIvOszZLFvpNZMSEg0s0GZJ86LdqTHFuytYqxeX8naP/d
45A80QlGrY4OYHQUzFTkJfGUO8FpW9lBfTMkTjpjVaK1YFHIjUTt7pKFi5QuRSNdhh3GiEcnPdci
a4qbBhGm+Z1bvV4QP65rWhzMEmVZMP5U/o/r8aUzZxOWYMHJAN0b27Im6fpkn8vEq2A8JXnQqpVZ
lrOwUcj2qvy7J3tjfO8Waevz4s1jUBdFhwKwDQmREx1vL+kYSw+6F2LwHKU15lO9IzKtgCEi7baH
iCf2iTa6BEV2GeBIg59w6kZt6mLpGbSoRhXD1OXfTVd55rqemzyf15NhNFQb0ZrENmCLbeA8nyUy
MPyHVKlQbHuosBQTRxl0xUOFsrj+jpHRFA80w/inxLJRhpvfW5GQKShJ08iivk+99CcSpOHlQEWz
CccSSozQs4IKPGNz4nii4CkrYdUGZkpJN+q/K8fSQVK/wx8z2AHUiTDftPtey2T9+rGOloETABcF
agUIg+sRTIWjhdl6GLFDXxl3lcxhvhk28PdTw1qSEu5p4l+qlN27cpMUZ88uHOrkvZ3x9pj3eIDn
PgS8Y65nRLCjWI+i64TEaNPvLGo48kKFC8UjPNC9b649meVFShNbXvcZMrYYdCl5nyZFa6ITW6Iv
J4EeT+cJt5F2D5StnBHlNdXyBX8r9R7D/G0tlkDCSaiZHC4bmLvQcW00CEsBwHtGIKs1/HBnicJO
wUqkQlxoUeIP0HlG9c4mPY4bfCiTQ7KFZBUrB8nMt2FdQloygikddgP+UeElBO3M/xjnVEuu3FRM
qElbWNN84FLtdoegr+Pyous9FwcJuyIVfWexHAkY6jEgnGp8EKhH9C+P++OxnU/F5JRihytTdBU2
AyYHg5Xl1QlELovDT6Xjjd8uPTJmaWeBTMyHmyrvBe2eMFi+wBCM/afIyP0LW5glPspIIAIz8AsH
qubUOgqr4wAbSifJpPF7Z5N+eEocIdU5eKUw3/Tl84ergDV37oTNV7/DFjIcb4pJ5UGMXj3eSd6i
pH2/zP6irnD+y5rv09g3eGcVoff06w33vKN+iHj6Mdj9WtxT39u949IzcCfT6Njn9JwQM1KFY90M
E/f8dZ6MXYK/QAI1DpMRy2vPy0zmyZmHhRdkTxUrta86I3a/l30jpua9CHW8FXkykI8mWR+1S8LV
USxII3fI7chvd6lNeRlVKaok66TssGy1grStNoYnZ2dfdlCmMIRNh24jPQ/mRZm7ZXDnuhiOJzDW
5vZD2ZSFd0XlxSuuWNmVeOca8vwsR6NIwHKh01NP4n539KzQncsZ4u2wa0VQfZQB8PDtXPZjD9lX
tMVpZVkDNlnI1kIyjGEXOv5sJQe7hcj2KZgd9Iiq2KnwZqsmZE2El+6CyRrUNonx23bdbqkRLs4N
nD3jJXhAqCNTpwoVhtspMLto22U0ifGvHP3TLKuliyVnq4wcC4cgEZgvqqT7EDjTgEp36/IJQd3w
KmwsFvnw6wWll+3RSITUL/gf/2BT6gj/w7JOyF/6NvTETlnYdd+YYPTzVYndiXftMHndSbZ42Xlg
GtXH/8UHgxCCrqo1Io+pghI8JhxI+sWyrgrajJ7o9vBNk3RnVnU3nLoI+5Uk6JaU71QRj5JdvYXQ
o9XMXBRq6KnrhfzDVw5qWyICRlSE8+KpD7juBJ8i1VdPC05c0ZdgDqhIS9WicVBxFMPRjnvg97/9
9UlXKMHp/tHP+jGNg0e3EU5yV2ZmJ3bdoKxhbXhW3iDAbiXTTRv54aZwCtwOf/+TQQrSPSKVZOyP
jkyrU+0Uhq3cgYHAQ6Eb4yr+LtjTiJ0ido6PTWhhDgk0pX/vPNK1sKPFxgUPGgagYfPnWmCDgHut
5kjsAm9AGJh+jtL3H/TB+3ZA08s0cnpaSAxin2EFcbkXo4F8D4dlLM4a02Rwfn8sApSmNTeDZt4x
1CMXuNvU6SSIA03tnRdh1D6VYRWdd7ZhtE9jr3AiCzFCf2f2j/MmgAxIviKHq4myYHOPDualrU3M
UzgJPbecws2s6vCuh/t+N7UY++Dz3bXluk9sKqbJ4Bv59tdf+/hayhagjAhykWSSJiInydstABEt
6+2lFbtiliV2K0ndjdsRnl2wcXNaLMBdTBylchvP6HUXesZVA8ThDIurZTp1iENXo2wjunYYAYsV
Vljv6gL8HJf08EAHBBhAsej4CYc+HFojTnnCjP7Tpij8cP68KMs4iaLYEp+NqXCyTRiO77Ey/m5s
uKrDn8fkjLzymF2KN0mA9+8CM9uZurshkSmmwmymeO1blQ+K1q0hcuKLjeN2rok8KEyd+1Zi35iV
v8AGny3wSeceHPgHG+Z/+M7h9TdZHbVSMMGUC6E7UAx+O3ltOi6LO8XwC7Kl+HN0UvSSvbkuwEBj
y0dXyLPzLxkTf+vMVn5SUp8e1w4u9O+Bsn4OpDgIQj5FMMnicY5PUVsWI2KsVY/XjZ8arGXMvXBk
bWzjpLYbi2bQ5EGxoQsnpvY0sWMk+lxgU7fvrOajW6BezR6XD30P1avluMUQIXHkdZFBj85vFvDm
xeAs23yEx7dCcg73kkDE42PTTRgfGOYYf6kL8qDdXJb1BSIFC37zS1F/nLB6Ht4LeXoy3oa8KNC0
T+5JnDrclN5OVtpUQ1d5CyAt9KfQmRjD8twwQUB0ppmckVpUHweZ1x+NBiuwjWfIHrPz3Kv3VjNV
T32Gec47Me8IPUAaDnCLFjONV5pMlOOOHkmZgHywUuh24SQcGuyi6T/GkXDLDf1J9LUWFbr7ofSz
x3Aq1QWMNZya6Mlxfa+xBAtJ4STDNxKcu3WjAiyb3DqHcF80ab9eqsrcDYONieg70/zT6cFBidaf
nmmomVyn3g4lqoZoLxsoJLiTD8V7E1RUsz8OkJhSWIViDm6lUq36Jp2kLh5wNgnTa+rYqv+C4yaW
HXblGPNr8fdN7ffHytkReECPJnk4OBBkqNmUdDPePpXb1q3h+FW2E2bTBFhoiXLgnm3Y2H5f2XEZ
+qfDIAyD030mL7wvmyUYb5dpwH58G1TNksudct26+fDr4XrG375ZeRRUn8FVHPbgjo5LNLWfLiMd
uXjrGXXfOiuHGx2VTycBwVisINB77qGx5xRy1hjQ4X+o0c2heoCKhS/Qw/X4T7nZUtHIsVO/5HXK
O4Bt9+R5m02Tezq7XC28VWygJnNwI5Gb31DSAqmx6gTezNU7h9ZPJwIdcmoMHJhU9KHaHA30vACM
wIA+2iI6EKpdkw24mxqyjvttEU59hglPjNohIpBLU7+jhAck4e0+RnoLJTXiLY4ULD1O77fTjECc
cggm+X5uOwzUrlQhFgYrmgzFH6hdJA3AYiOaRgyxnNENxpOC46BDTWjJ6yufjrz8Mj3XjHJHUHNK
3XFinVhDqotk9N4aFWJEpRIzP5itTNSwp4czGO0BjFu13KtaNfl3J2iN8i4xm8X7knecx5i0OaP/
QbgJVgA8gNnN4dqquIrFH6pljGPsb9qkXu6dmU+AEVaULlMjljyKo22VN73J5i4kb7su3B5j7nUG
fIJfmarG7DCwLIeujPY4PBW8fJ57uNngEQv90bEHDCFE97yLRYhDMe4WWLtwrxpoJkWlXjq421Kf
avGe5xcRgcL2Dm2TRIhsn2A2x2Khgl/76rYaA39Smxbuxvx1qMQsP1lNMluYv/gUlwjiGMvzVsr0
O1wA49EwcrVOYGRVMGrL2nXXU4pgYrmuuhrBkQ3iZ4XIV14RM3KbYYz037WFL/zL3stS/d+43lne
IayqSOD07coFvFbAYKvyCp9kf3JujMhJbHOfdxLp5pPWd+M4xwgK7SxPz0/Gze5sMmx22LVpjWTP
l69PC2CSlsBuWfA7Cna5GjDYxKlaTDZaUoOfLffxTKkFJ8cltQx8P2tPsDtjsK58ZZZROTVnmIdS
Y/Sg6GLmHHs2V9NdMuT45Z5azeCw8FKqogy9cnKTMcd0PWdgU2x+Bm78veQbaw4kgJAlEezwwm/z
79pmkXlqX/d+M6VMeiEqtOs2cQ22GOnyl5+aGVSAd0D+oeLb+3YXNfc2SqvebSiccrkfsUOWl5Ef
J999WgPiI0KGU/uQjTXu9a2lcJbQzpkDghiYF6WuBp1FKXM5FPgzyjVUEo4p+Ip18OB2mCzfWHOm
K5gAxPRs9fApCpAWtel99G0Krzs828ZpMyAGMdz7CM3yyOXLs6Yu9duHoInrOV/1eUHKcdPak1FE
e2mYlohX+bDQ3ttY6EGzK2Rj6jjtyoTC0SoMk86/jDD3ipwTe5p1xbSYYEVHp6ZbR7K8sJsodrTP
Vy/mVVWVZQNJ2fLxrRzjYBLXo5ePPq6GmSlDc5XAqlbn3WjIMF5R+Vu6fNPhjDTuk95ziAopNOXI
W2MZEHh3E86nzb3VWyMNfdkQgVYik4VSq8BeGufr0hj6kXP2EkmvavylWNZ5O07VgGBcw3fcBR2G
5/MG0po33kKxTYjxtdcVy32LqDdjPS0l6wAvFf1rbsfioVID2Mpqr0MrW1iCJbAd/qNF47R1aAbL
wjcuyyBqstuljfURktVw4w55nEgWW+BBdsn2XjzqP4pR1QynMKIi//6yyxwQoLzI5fLMvrWXKB8R
enAmy4hWFBvb4mFAdJPn9NJsZq8QYvSkZy70VcJa07NW8z538s+WEffdIVpcd/w6EvqcHrkwwI4H
3DKz+LYebe18UHDiTVgkAHd5MhUGIqyjJNH7QnktsTOhkYAcS1ZIf7TXbTXq025KcEBdDzk1xJsI
65/svrUHs9hbHUXjcIU5joXvgus0c/6BCDhGt9bsLPxNUDgL4jMp6W5zHnfcgTo8sJ7nCa042jEr
ftsktFdq5MB/+cJZionAiHaFNUUXwyw7+n+l2w5/BtjGDZ/6IsmQW/WcicYgVM1amauwa8DAba2p
HdotrnOe8a3prc64sPq+LvArDYawv5EiApaAr5ifmqvUGNAMEcNinBVySMZ0E5a5Ux3GhLbZZU/Z
lV5WHBcy3/alYUwGQNksTu7dpLd54DivKNS+bgkHf/e/ehqMX42VnVXbifqYLUGDfcgC5qYpNvbc
6300yWGZz7qok/wQN4nu+QxJoI/KcAyt+UwG8IYfgN3rZYiYZeedJIXwoO5h7FJFt7JzBS+l9aKY
U6r0uq8xYSLOgFaeBBC/jmtKxgOBZZE+pWSkVc6dYcyycxZsje8EzC5rZVkllRvBMgnD0wCGBhva
nXK6vlAHMh3jWiFtjjmHs8gwNnhEipIq6svBRnLhqXGfto4Ahy693kqvSwgY0+OyCH1ev+ZKrhXr
cP16lhdlHpNg1sak91E6zw7vz97XHaLX4zfXcASe5OVIswFhsDV7y9Xp0kvi5Ulfn1cjjhO8LJC+
DuLV0Og9YS6WPovzLtOHaj0JfX7WwO6YrlLGuR4qN9Bb//XUA7qCp8+a/m6c2f/dq/ONVMfNwFd9
hOkyvJpgbTLqC6IqL00icP/P7yxtvaOiRun1kHizbjzVIfJSBkoZJkmMrKaEt/Lqknla97gZ0unz
01Qkt7MZL2X/MTfizvDXk1k03S7Fhq8lOrtiYld2IXafzon7kpfSH0f4j6LHFNXzRrAHQ+c0j/m5
OZOy6wkQynAbXhDQMuAMMaVH02ttxkLnFNbL0VcElV435DV662W16xtqOwKw1xHo5ROCAsgogugz
RQf8qDPMmsMN1t9FAW3RwWqXm6EP3EeSSHh+Jz8Wdm+05X0PfoRhiOLMMPOvqR3rUe+WALwIdgYK
B+iKezgI8N66HCo77ImNo9TL3GksfSyLWlHX2TVOXfEr81hYTLpZRPpbkFGXDGTLknYPrTk6i3Vt
d2XV5w+YPjm9dZXUXsFQNNmIn6iFEa/Bu9crELrkfjgFWuPzSNVpoD8/BbcVf80MX3Tl/WtaYGVF
Jh9bMYfDx9lwHDYj1jVSF6pLrqRrt5I6DGdpkOmHbl2dEzoaISHRAnIdeqiIV3LsY1WJr+dBzn7B
dLzmHpnd49S07ixXf8kqjciIP0yYa463fYirhXM6RlUdQ6cp9Ruizz3wdbxhaNhEoAkMRWq1gjdq
+3TUCRiN60LZgNrHRHpmrZuXWefoR3t9i6Ai2W1O+lY2PJrnCEDv6zkV2H7vsbtqeBuryXBj01TW
rh8vMNrQ67kWjZ46NLv1LnoFhLRp5fNYTuWQBzjZ+PxxoCF4y4LSB+0Sr2vq/Du0KpygNmT48Nv1
CtFfMy97KZYN0g+FfVaWicggWptZYVZbwzGC5JK8v8nug9Ho689RGofdUxDxeevBqk1X7qNAtPVn
ty1N+vpdjsY2Fl5m1bfjwVItlH2vKj2Bv7RL5rnJafUUnwCHdVBYIXYuYFzSjjJngyWiiIbrpliW
+VNXN06FomufLhja1X1hk4aNHTPjXKQSyolYFZHXZMVqadA7GbYs6DAtP6oEX9byY7X0VeevZ7Az
gwI9GasgWnXDWKltp2gyRStQnSXGFkXJgrrmfT1KFykw+vpbJtNRIo+f2kvcrRibIrDOkblp8vY2
BJRjonJolqMnr9wIyZth32KnZBHsssS7sSwKVvJQREJ/PqD/UOXbzmj0T25pte4B4fOiMraVbQ/V
VSvGzAwPqkMyajkNg1nWDv34JXWs7SL6IovXnbu4nbWjNxjjrd3WeZMflGhMni3tapAJ2SpSi0X3
B9fc2ujRo6z1QplY3jrigRMfb+OXrPk1ZLeZHQGLIbcxSiKx7+sYTzsnsqatDPM5fxCi9dIaAjAC
AdZWch2qPuQVarMpwblMPOzaIBR+yu0iZGYnpCd9uRqixcJOQFrl5K88IzDLCtnK1mvNdRjAtQs/
hYvFuvGzuBc2jXUr8y5sb9DpatX0+tqGtaw+5HLFOVOu7Xye+QrOy6/UZuKGEBmrxZDlhlasvpRx
ARGEjJe7qdfX+r2QUwT10NceuzeHJ7Wo6zhWrtixaCOOdBYKyeTyfD3Jo/z5XCh5zdnQOvqsd2bK
Is7q5aZru4k+vSFSjgPY9tmOG7Wj8Bvn2eVruACEUXMiDG2roz6JX9xbat3QxQTOL5CEl9kt98QY
M2e/cNFgWBdWpu8rfTDq0D4LQ+eYeVjpAzgIE3Yq8SogssPTt2P5FbUhZGGglBXPOWkMmr5bveIl
TL/hmoU4uw544TQEnBliNPmGCC2MjKldtxoskldGW4+7YnDzvjj4iPTN4T4CVaa2CELW3Y0jnc5m
rgeGjajBqvHMuLA5V60Wy+7/PsZrP1fEyNnzn8fl5RpjCJFYHQBpX9SbXoRjuqZDJIls5hKxytZL
Gi28ymkAcR2g2OoompG3ckF6SZxlElGy6Q1HA3JqtBr4heol5MkUZtC4fz1c49bImJACd2c8W+uk
oqKyauJwYQ23L5lPJmMd85zZ1KmCHSY6qMqXdD2JK30dbOjW6AvFbHNFRGtFlxospfRJF2KlywER
CksnWmaH2nGzLTND+/W2czzbX2cs3adl7zHACokzl3v8B9PtJCItNTITyRMkfRl/iMa5Kw5Llhrx
sh5zY3SQxGb9VO7KTTt3XieUKKwea8CwCJ8oE5h3XRN36ms6oXmlNmnCNO7dasxAuY9JPN+3cVFN
6PwtDsbKrXSWO1KrpTP2ook8lZ3OlB+xg+6LZinuFR4H5hc7rqx6a4+QUgyKyxG2wNglDQIHbER8
h+YWa+/Fz1dZ6WThgbq3kXGQLfNcbCWclAcrLpV9YtSyyx9ziSJzjrFNsK8dFXX1KVo1o3+yyNEY
P1R05OKrMcn0vhR1kjPoqiPB+x4vY55EG1+EdbFxgaz43FmQUfAOc0PEkhtRtSbaThyTbpxd6KsZ
KtWWknVNjYyRI3lE+gvfaPqNVnnupZ1YHl9vXK9ZNmmAznpeigQv9xXDifWB6w4pt8okakngAyQs
jRq5wgEAHYzNOmBRipeLesL3bTYv61+95FDwz/WuUvNCuXGiesTyyABfFg8vV+4iXnSq+Zrnvm4J
qN06re7MSmfhhiM78wtlg/axG+csoMPi6nnfLQ5yaKhPBEPV2jB88LEnaNshK2yTyvE1HdGpdZZ3
OlqIYunzc0mJLL9q7DAd2lVlmA1GzuPiF/5mTpQOGdR09T3I4ILAx0duq9j8RVMhZrKilsFVsu0K
qyMFHayoABwZM8MNUmYtrp+bIhus5DtxqSR0Le1sRduiU5nK1tzKpvKOLeWn2rhj7s1pJTyQIiex
i1HPJRPYTpdJ0YSIxGWms2CkJrEZMbegL5V4ws13EE/kEkOOFAesqHvMf0yWoehnmT/K3ED9aSUD
sD0F54Xfu8N6WEx9n8rmSeOeoIfX81dszXT5S2EW4D/lQEiyfB+LauT33NnU02UmSsfvph1Ni1X+
XDwK6OU3PdApEI64SxutHo66UyaBtCdjIDfqMo8fRhH2/iXOM/okwPMbl5ndawxjx4WUJ1IxYlBt
ZlZnFYjGethOrywP0Y7quqMVyYT5L+fQYDoVj1O+pPO96ejbBp6ZOnxF1kIu6hk2mwJBHlG5GGm+
HtK66MSwNwiOUda0PMog/mQPfr+fPRPoIkXTsLXPa6/Riy/rzIb5RpR+ZKJt4eiCRue3QvBhdPbg
S6jAGYd843sqZmGqV/AgReAyouZRYUGzaZDYiaKVPUQFzIX5pQZQmTUVExyNuUQjQs3+iWvocP46
siTeu6EcR/PT0mZU3AFatv5lkLU2w4YIYDLdJa41jHevZ6pZt8/F0wmg57yNg7idH2M36axh6wDm
0oOGoCJjPdEX4WuTcuthilNlEJkNk12OAlsyi3bNEahPzd6yZ8mp6bgUg9eBYVcMhpn1lpArpAjL
od6qCMluhChb5Pmms1doI81YnWlQgCgIDv1rLY86LJmDlIEOIq+XxWSMBVeKavCrBVgJghwKJ8tu
VCxgOc7+vA86ZwxJk+cZaeV1L7xJV4cSQUXskOHpy7yA5fdR7aU0GqKHWKB4xB81ylrwvSzVQZ9j
DaUVU9cD4OArJIavE/wqq5n3rHH0D0Zae1wBsiAbK9mt55dKTVaMgXPOuDftZSmp9z0tWZmY5F6W
Wi7d1J7GfO1E4aTsT8/tmd8iDdw1Ff//P/o1fxEL3tIM/nP/1GhIvvjlL11kf4LYar7L4996885Q
Fl6fTuP93/ywfcb+3wxP/Xz7JIZSPj8F5Af9m//Tv3xlENzNLQyCP5uhlvrdkqypf2QRUEP8oY/1
E/PgwwNwp39cZ099//QPbTh+kXXDU/k37/FKRfD8P5BGcDWWAXoenVaa1K9UBP4KpF5I8xVALrjZ
v4gIbvCHrq6i4IVyHZx8zZ8WzSDTf/6H6/9BJy8AmxhCM+Tl9u84jEOBfNs2oksPxgiDWnAeFsD2
4xa5awwOTPAx3aeLIw7BlH3iM3edqM6DTHbUFZFuzxfMP0pLpusgvaXqe7bUcbgLx3yflvwNYLX0
4OUVOn6W89WbMn81mN3WrUPUKrPqzK2WU8okO7MxPwxN+XXqy+9u665nLzgDO3JKKOfeBwRplan8
G42hkyly78MUtpUVK7m1h4Y7Kbmu1UZr/S954hUbkaft2lXJYwUN4ZAFGE6DpVOr0QkeF0s8VUVk
bGNdXenG0NgWZlJuSJ1u+MKXjlt/zUz70CBdBtEIMyDhZej5IniTuiJal/XSbEx8Hy4WpEUP5DHc
uFykHuiwraMs/x5SvQU92bOVve5z2VZfo6ZC2D4+lQOwiymPT+cx2FkpH1/J4tH0+mgPIC/ZjlaN
srJ+rEzY5QoY277EPGaNEcfHyLhSrXO9LCHqdGHzdZr9yzShxCpk9o1LOeGWJ1m0KGiN8zSVePO+
Ssf22kX2nZ4PMVVNZMp2MGxwmvsGXDHH6eARP96KSoBL7tEOl25jfaqEwY15+jr6871Ah5Cas69W
UGMfpyU4WcK8XdNQbIEcZu1axP6lWFDkTHu5rery2oiWT8vEONkecwQIdEWV5GaQ7XUBVGydz3yf
Ilqi9RR6zh47S5pI1nmvBnlKBXPuUJ6sgvAzSNF1Uw5ooo0+ze9soFO7mGvlfgnMEeFptDXorKQr
p8keY6Hms9Ao220y2MY2mt3iNG04h2DEJqtldm98uLa5Pw6oGhnc0IQqTzKKR7du7sgdN0RKlZ6j
TsuY26soqC4KxHqK1FfbeaEuVisewai0liwRvaijeW1Eg9x65iDuuJspMgkHbL3s8zWbOVtTCmlW
tRuf5r1JO0W5e4VzzCpzHQiMo7PyK3k5B1LSPGBpllTD8J9gsfvesApaazs51trJoxMgHVDc668L
3ZIN99kdwOJTyy1uy7y/DkxmP+3kdUU9LkEQtive4ThqLMWPTXiEP3xTK1AC0wG1cKyj7iMy7CZD
kOyRVQOY33j7OfcP9A0dFlT5HhpeN6F/+jTgMGB7+FREzd82qcfBsgwjjZN9EAI/9pMIaUBEZZv6
M9SjJS4uJw9pCDJjFqT4/EOcvn75lF8CIZ6/KkHVx4bXQ5LxCJZUV5bTQLhD26woHuFTNhvfQIwD
fSS6jcSa54lA1BpvjPMQlXtjCXa/foRjhIB+AgtotKZqAhM4ViTTwEMKclZCM2q8cG2E9FP/pOsq
rfmybeLineEOOCaOhxuKG+cFwHCYXMfsk9oxRU/zL9nHXMnpRwBTn+/74kq2bHko3LqcGd25RRet
U2+6R/D0QraPdkdfw0vWhVSrMM52nqzBaLv3UWNsquGsy8f7sAl3g10cnLa7rKJuv3yjXoOtCQWM
YG631kI8qgfnpp4xhlqm4KRtsod8EidGIs7iLt0SjbZmmD75neIiOZRfVWmEK7xvzqFY9WseHMD8
KLc5vhxxSLEyTaeHzonuKrq7KwQn+zO7X4z1OLnfgq7/nHPvXKFhI/btYN2kLhSBMqLAXSaU8+kS
34N2uUOw4b6Yw7t0Me9n2pGrrA8vEUyb1w3i6XU27JrWOLSQ+1+QQf+3c6l/mya9yb/+Xcb1/2Iu
BUjl35M4V09ltjy9yb34/de0KQz+AEmjkXNwuCgF6ezoNW0Koz9w8dMcSsIWxKp/5U1WyIuol6P1
QFteJ1V/5U2W9wfwNi3nD9YIB8fwd9ImPuHHfYXmGm8Ayw00Fe9lBkdIn8HOEiCHmKtIIz0J03CT
1f1p0i2/Fy5ePga9lwjBBTiPxw5Z89KhA7jMKCMZxlkjTTzBHmMHdRp6fe575tvH5JeXT8NRAIEP
SHPIFL6Nzchv+8glL2If9pgMwZ9FHmj6nBkB6loAUNa9224VBzxXcGvTA10D6/bViiuYQdkFvh8n
qr91/RRN4UQ8mlF0J4Vx/8P6+LsQrgf2h/Pj5RlDl/it3f3w8H37jNaEEaai4UJAUxk4VngPrUPc
gKq5oUf0IbW6u86yD3Qtb9vCpoCKQyISHOqaG+S5aasT7oJi1Xpo6aQdauqGqt6ZtGNY2/Mzssae
AXdk954+BH5A72vIAkomndjDDSOl6WYgVP1uzNN8RW57Sovws6vkKmy7ZL3k6iJJXamVUfaKDnif
Dt7aNIYvNHG+TnX9YUnqQ9PQ+UR64z2pvKPc/+VJuWZoWX1oz8eeA4YmQ2NlIvaJjWF1W80CdAhK
zw4Y4aKJgoPrW/Rg+nokhpubX8+lnqrjqST14DbBpQjkmn64H4bJHDCLLTBx2ZeE6dqP2UfGl19/
xPE2RSDMMkGQe+gi+NZPXuuwLDJX8+v2lRmeDbM4ZB64icZ/55g9xjtzf+JzQOhr6VsIueHRqvQl
LZG8TsW+j/onTM7aCwEofAuFoqYxFpT7IszxG53LZIMgND3ZvH8HYfys3vnjaOpHQL8EvUMGVEup
vR1ND6/zsiyMfl/QsDovUIXY9rB5AMjO807SeSHzlNP8KWszYzXic/glKTwX678hPDe9ok3XYGiz
J0we0EmPgiZce5WjTpbZnw4Uvqp253uG+Kr6+CLuosu2C6oLj0L43irGkyVf2k3qWro0Q+FtbK09
xI0r8PHDHpk+czMlwdVYNDuVL/FHlGWtFbyvc/D1zoHHAG7cj9sZ0t8utlRy50pTG/nkKVgBBATd
uLmiFhZscRI3aU3lKEv3AU0iMz2fCqPcQrA8kTSGqawi4usHyZruoYHfqVHszCipt4mrHt0Koq3l
g8hHwWbrjwfHnuytM8ro3IvS7a8X3rOk0PF0wMKLwMdpLPCx0AuY6rAcK9GDRAZTbufpfzF3XkuO
I2e3fZXzAlDAm1uAJEiWN13d1TeIqjbw3iSAp/8XWueXqlBU8czo5kRIEYrRdCcTSKT5cu+1U6rh
IvKYGu4tZq1CxPdd5FDEG+2x2FRV1PtW0eiHqNbkX2Cbn/peEzeiJ7S+ZGR7+pxbfpuT0SijB/JI
rb1qB8MNG+rM0L5C6evY8H9WTUits1bC72FCVE6c9HsWEdBTWo1RQ7Z/f97PUx8YjI4F9cIAVNcI
8CmURwMvasME0kpfMkyNV+HcPtZ99uvzhtbz/jK8iet2tCVsGonYak4V0IQb6iONX8lZui/qGbWy
zZZxotLArJVhu98ObfacMA7cz5s+1UdM7TremyUxbu3AkTXETFVXNX7LncAvhMNXnBmV52AuzsUx
rk4HyzRCkBowaJt5lduftYJ3bo0uk4PKnwvr1ujryK0y/SFkm8H18G0cVD8/79mJh2qq1J4wGso2
1v2l529mYEUagkKQWOjLXaxvW9z71BTd2DC7TVApV3qqeF12jiJz4nHSKAJ/CNB/osPfNyrh9c/G
WDR+HmrpxjGTS4hoyCj0sTjz4k5Ny2BVeHEW3DKVr+R9UxRqbafG/+OrVvUrnLhAtbjRcwzkRmg/
NoYYD6LvftdyW3htnv74/Ome7OgfTNYC5SLO6n3rZm0PVuMwbnD8Iwwzrsyo28HIPdPLE4MGqrG+
mG2BzNPe+2YcbBBdAHTdL2dc7upcPMVNBo60yly8x4+VQv7x5x1bK82XcWpyqGTN5iTNndx63KA8
JPVNqn21c4yvJlZ6tWoPUeww+07Z/TSN0QbHQXUwRahubbVJnu222orOhAlrivkQTdwjnPlRq8rC
P38U8cic7lWCsNe7VxMdul2EC9otkHf4ZZGC2NNL5fxAKpG51jxixpb7W8NRKc+hxDiz6zv5GvDH
LGY1DvdUZd99S1agJUYjOAkbIrnvHJJ18+lSNYvrSQ1fE6qkm8/7u7zW1QKDL9PGzcyhhkPSarM+
mVLIjGnUQO2do1qXXzmVn3nPp7oEsYLFi6MWtaHVBg25fp8Fs6gRBEf6Tu+GwlOlBt6kMn0LsQb1
50BsH04gy8B606K1mgBDCBljU0y0WFbBNgmk4aZCarHJi+GlNSp13DZWwW15aaOOE+3eYCvXm+kz
0pbrzKz2TmKMPmzslyFXr8Lllq6xtHGfWPGvz5/+qW9bx31qQhlZDoErpNoEzEIuhr72Uyl5srAg
Ca2+NpLo7r9rZjWo0r6PTLMfah+RnLxBaoFbfUw3gSyiM7PIsj1cD6e3HVoNpzJrnHhG9+TH8/wD
d8g2H6SbrDefuvxctt/JafnPOkdFaqENr94y/nI10jPM1IlGFEahX6YYFN0mVa5b27iS7ewgpdle
jvXSt4zw/vNHeuq7wVFsUg7D48t/3n+nYoxjIVcMsVwtSKI17eG1zcfq23/XympSLoEuqBE7M3+y
oeyjrprCc6XUE4u3DdcK6xQTP4e31dgYnQBLS61VQMPGq6EUzwjE7pU2ubWi4EGuc7xyDqrLz/t1
8t1BwuPJ0SqMttWcQB4Yzo3KIjIIp6svFWO4nad7bqnnw2gx+QVx4slmq+yTItMOgaI/nvkBK4vd
n2me9Zx+47Vi47k65yTjFIzqmPP+KuV7WWdfpSglhRPkvRLmX8Y6fdar+HenZgVuPyV3QVpvPv8J
f6KZVt8KZ2WIe/ixuTlb22/LmOGVoh7zS6MJ/LnJfuFWvh+K0XIbFHHugK4ayUd2V4tGO+awA/xu
ULcRQs/tyDl1QzElvWunIELDXxzD1uSSph2y3ejYiFrNcVOPaXqAEe41RK56TTlfO8YQEsMnPbRN
1F7gvn+CioBmcjQuxtFJ/Y749k0Nn8+3EMR4ikYsbyekQ1YX87c+jjnThegMCSJG8McbM6V5ovqt
cIeETJj7iJTbHy19EFFGEGyp31aNRSBDGR0jxxCARQkSIv/8CqxVd6nL0MrUOd72Xfg4DtmAaUk7
js14Gdqx5qdRXQM4sRMvn80B/Qp3bDq1Bd0t5pZLpDjb4ct8MONJ3U1SaB6CWbuJRg1LSRkX2ygV
xbMyO6orl8FFnTfCb2dghq1tXw6o63eTjFzbrHqEECgxXb3tlGPa2NJSqPidG9Zr3GIGLKYD2dQk
mbYOjq+yMS6Wu4cDOTx/feUHGkO8mQVCjQV59a0HSQH/Q54qvxNF4s1iDt0ojOBUxLehk9zzp858
hCfWZWjE3AyDQ8MQsj7qY9YHxBHVlY8gcfKqzA69PpK3gZIe7XmIPdGdC437UNJiYSZ/ERwDPCMu
iv5UH96cFPSGe960NUs2mUiLawPhGIWv5KEknRYSfvzSE03om0PqbCvHuMvz/FdVdpf8tOIqVCvd
DaooOyhOAqM2HqcbbhSKV11StV2vmK2b2BmKl88/07XtdZkpuHJnmmCWIu1kTX6a7DyF5RhWfluB
3beqYz9K3XHOoxtbqxCM2Fhhg2ROyA9Qfw+S/aA34hxF4cQ+AeQMOwRoHsxYH1g4otasrrdKVpvc
WxIH2XoaXjRb54DryyBbzUnICJb5kGhBKg6rNVXDZ4FYfSwh9effzcTYceA4s8NepvYPTSwyBbiF
ignn7f3KSbUCVVczlH4q1KdWNK0XFQVm4WhPXSZ2l92PGWp3Vmu0Z17lqaUOCAt7BsNARvFh0YGL
i+1BLn2Um8eFWJRVwSNq89spKm6NEgBEkQxnmMonNkQLEMs2luMENaPlI3wz4lO7sWe5U+htSrrE
FMwPJDJsrRgjmx6IM42derRLqDSFUG47PlQ3+glrxgjZw88M8xZedOrpfe6lmnlRWTiIdetBq80H
9PRn7n5PPVhuLxa6DRhI6lXvO2kQ3FpKulL5A6plpd1WKgaHDGsRgdPK1pgWfUKafv38w/xzIl0N
JIqUBgmUC9sZ0OX7VtMBubTBwuYPs5MewABewjJymMeNVy0dQwBRk+naY/6KwW9PeWlTpOmFMpkD
eseZx2I59Zaiar4LxTR7YaMZNpJCzdhKJdN9k/zQ9YpaoNRuCUVpvcLUDAAtzYOVGq9kdTxbFVEX
1ax80dLecBFIXs9WirwW8a9rl9FLpam5S9U4pNZoX1CnGdxeT6NN4qTRtmlrnHVWQ1Am+pLNENcP
nz8edfmOPjweSmkcIqG+fIgmNTLdrGBhgXxvczZTlqS76nIAq1rZbebSOOpTb+2qQD5Oy+6AzM76
O0a8HUq/+UEmS6Pro3ZrlfnBmMtkq1ilzsOodS+J9WfThkqchLGzKxcf3uc//cTCBOgQJTMAOfRO
65QC0Iq4B5uKVcKEkwVmYHYR5QHQb8fw0q54q31t22e+nROHRqAL1NxZD02T2/3VWSzLRoObYKP0
G6F3u34cLU/NqEBUrMuUQCriAeY897AlBrsqixUPCB5TSVLIOKW0L8RlvY6ie4KDgjxGnu8SPNTH
sc5qcuIc6cxm4cSqtGwSNJI4uVzBxL/65LD0hbXV64UvO4vvJHnUiqBzccZiRkHTuvxjfiaWJ4UA
Wi5i6nwvVKGc28N+GGPKkmeDpMrB8MH1z/tPcEzQpAe2KHxpSi+ySb6W5QiDNYSMiIT7ybkUMVtY
uz13zPx4foCaCtZKp8hJDgtj5X3DRjOSSDjEpZ/1FWh8xfGraE7dqbNR9L42QfTAKHVHo79CSfD5
6PywFq+aXvW5bmMlymWiddRu2mMWOpAzeSmq4cwbPtPMuiRuD2oWwd3kI3CGK8JNKa62vlqeqzd9
WPCX3kBrBFXMKwRv+f5BhpB8eg0fjS9GvTkEZl1eZIp+jmhx+n3hMlyuzHEbqssy+WYZVGe7h0SU
kEc0pju10x8iU7824+h1cJzbPkRFwqXWRY33We3t7ecv7HTji24SgA/7Tm21UFQkr3MYCGm8ko6L
mqQPkp8ThmF3ql7qrj6EmP08u3nEV3840/aHc+byfN+0vep4IkkxQRe0HaIKMZxs25jLTS2Hvskk
pnR4rPXk22hLj2NbXRJk8Fen0qV58mi4t6TCyq3H++ceFtYILtcp/MF+jSYV3XB4IeobjDh7gKNn
Glv68m7FWTW2qonMEnLkVFiFn2NbGmzVRUW3wZRE1fpcfNe5plbDNsDRBq/CLvxWLki7zr2Q2U8Z
7lWK8p+/wdMtQSRmWVBAp61mGk3vq9oketrvsRtsK9MENyvD6TKsebqG+Tf8nYfIVTOFJXtJM14t
Qzk3kkgF6dnkENUVq2noNkNW7YImB/A9atmZEXqyf2/aW40QS6RDr+a8NMy9t5YirtqmPtQ2MBW1
2/+NR8k8gzyNHfGHe5RkojqMcRziE0Jht7L1a6ctvSbLcSmk5y7TP+xJl8H4R6GHFAWfweq9tZJa
ABBe+jWh4TJNrDF4NXqn27b1fEgy9AiS9uXzDn5clbm5px5o/rlCRyO9+gL0RpbkLlheHil2JREt
5NhGr12NhSCsDpKeX9ZRHbvh4qTsrIdsOJcPdmLVePcDVt9FjxxayODM/TpGdpOZe50biswW9593
9MSqwZDhBEfJmsuDtf4wq80ZzicPt1WU6MjevHbDtD83NBFcfZxRKBIiUF+AZ0CelsH7ZtlogfCF
Zcoe1lSl7wBHAlS4ubljR+BlbbFthRzdTdUID06bfkxVwuUtJb9NqhLBjV/nIZXq39gnaje21QGt
aNIcup76WlZXD6msmjtrbvaT2l7UpXaVjOodiuPSTWJzPAxKNOxEbEjIB2vh9pAFMDE70GnU6gv1
qfZyInjNh0w37sKm0C8CLBmL5KVHAgEgrPBIOiJjK5SdBj1iiit+yO3f5SCH+yaLjMuSnOuhkG6H
XssvUlraQDtBFS7ko9JrBDcNGtS0tNsNi9N5LqStGJx0P+Bl8QuL3qf5/LPqUv26DvRvIfWtzcid
7+LTdq28G3xbl75oSZZd8pK+G5k5PnScjglCC2dX1ap5P4ZAreYpsLAKl4WrGll9EIPUbySpKz21
Ti76edyXVZa5To6q0gKQdBcluu33hRXc6Hqu4GtUkFGaaCx0g1OTqXRLSjQu/UB+rtr+UUiB5GqF
emMFyiFVqqnibk81dk1bmegNVOsZiC4oFIMIrJz4Hwp+0nQ1pbLYROkc3EWBMXhgMJojl+W2Bx2B
dJJGxreyFA9FlKa/pFmrj6Y6Vddyw9ZzYd1MfdhsnaQzcAqpyaVthCWpuPqhkSNjC5JCPggI3ei7
ufvJM3GIdWXYFpryoE3hS5ADhk3EQ6xo4hgrVg6ytim9zk5/FHpWXQ9z88oxe6bbzkajfu46+tz5
mpYlWzJU9gJtwVZHEMYaCFFlEfrsodSlrpoo+6GyPQeDB8jnSdti4jI2XBtre+ifN1TeeXciwEQR
j53lzn1pfJsqcHrgXZL+AnHO2Li2FgASJv/US9RSbPMmOsIEa78oiFwQndf4Rq1c9ZU8NDfWrJdH
vW9HbKtA3r2E5NYkLL+VdpvtQi1JUdYLcYc5K+B0qPUHqQ2uKnOSvwopNAAZhultE1SahO03sdzW
GV3YbsGlaUv6JtB18d0gJd4vePBk86AC0Hbk08j1fhgV6crU67ShfNwYBQaMCT8rIHAL7i3Qh/au
L3rVx22RLk7g1MMkD9RaqgvIElV1kXNVcQAStjXaFmphWZr88fLJkru9kovyxYCAeAgS455zdPrE
3aasugMKyEM9mN1LpFXYDGCFB24xteKXEUWq7ma6GOqjo9aASKVJSrw06R/jSdlbFCyA5kVeF4xb
8qS9XHPg1UadeRxV49mKRuWilhV0d1VmucKy5htEgY0nQmnXQ2FxZ63nhFy3fbNRek5sKIWDzCtm
Z/AzCDZMKZIQl2oYvnSyMLdBx/qaa0aibdQmnJFRIy/ziXVHXsix59rKgThVGlAoFyNqGwJrmFWc
hSVlTztsZq/CtYlXIKxVX7J6kXhVM1ry1krK6kaSiuHKyp3h2Cp8Mzslwd2Wm1L7EE+SciAUVMfW
nuvxj7EMbqzIbj24Lea2HPTYG8jlupMGrlddUTKTTVjdLoNEHAbRXmOlE15QFz8NQjMMr4ricFvV
ztx4Elk7tRtkgXlQWiNsUcY34toojPt0YUd3nKAdqjAXaRoBt6kCfVNLoyen+k3aJ7dIFe+Eou+i
oPpaNcnPZqokF5LNhZFl13Yog+USRx2DqWvFJoYLK4q8vlG+SiBq4NMgwejthEpylh0nZDb+3JYX
tpndzTKpEYA6i+3cStmG88c39AikrRZmt0tl5atlsGLUC9WEpJ5b6AQQQrAW+GPU3VKz+5nbjIux
ncRmEOFBiXThseQ8gdgPiCuxftNQ72VI2bp6uAiq+EtBmrzQvg7djBKz6b+2Zv41kjmT4xzikCxX
98LpHnD+X0l5kbppV17asbUVko7oqb4fOv1Vt9ADCVNsg3niUjrehzwZZXLupC7gE3ty+qZ1JVPe
YiXb2XZ/VZjh0bILw1UcAQ2IWtRmqimkmg2BpIXhBV3+Kxl4gM5TVDpeXTlfiiLeUes+lHr0O0hI
s8jbqzCLLiKj3wKp+CVnxRcE8RAFFHGcU3UplrKLNxGNJdqDpUgXrP6ewqF0ig2f4jnMxGcs2Bmf
efR1AOmkpRaoP5HUnkiLW1Wb947JXDCGWXEvKXzp6Zw/acPkCsACilHecFfsmUNnLP6ZH9EQDMyu
4bWu5Bs9Vp4lvb3TofIdmGfc3ra/8019T4fJsyys56NSvDoU/MIov5CbxvZD594MzJ2kjPZLXqZX
XW5eNaAmvGRgOIpG2k+ZfuwCQ9lr/INRC8rbJIyyTa0bEEBkoAvGsI3ZkEAX6JKNPpmdp9uzr9ft
fVqMvwQc4GPN3T1GJNILzdGPzCFuv03ROMR3Rq4XTXkXlNYYbdFImrswTucjFczfn2/DTp1sF2E7
dmjYymz8VoeFYAysXpqolCVqc4kRGz0gOj/7WRU3ZK3foMZ9CnWx7+343Jn6Q42O8jlDROE+AqkM
t1bvd2Z1AVeVYVT6bdvgpbP3WQdHTnooM3FNfPOtVkmHQOZGFa4fr/IX+I7j1Fh3nWJdzO0LmQaA
x88c1T5uflHpmgw3ikLL8WK15Rd6KYWh3Rd+GAweJmhCtAtPQg36+VP/uCkFS8elmYOWj8SctVIq
BS/jBENG4qQK3SdWXQnmwDjfD1jSZRBkZX2uIPqxYzLqGV3Gg8OFCVcJ7x+2Lkc12mCqJ8IwD7Yy
eGy2rwDZbT7v2Imj4HLbhYWHG0hNW1dAoySWF2JQ6Q9tf4S/5ueRhBqy2cn12YSMpT65qhXQFtVd
mXgdxbRWVTS9NIm0A7/kA4ZlAxDszOlFLZ4WOJeHK51LIY1YekrLlX3u3nP5qz9pei2PBF4FV63j
aRKNcBHG3B842bL0VwcBMgbTZMs9qHUcdPuvH7Xf9nn9zQB+ksjwi0pfC5xHpYGJXlS7vi6u1fGv
RZVyNlsOopT++UI5PiHKfz9ixtlIx6qg7CQVHDU15Y4jCuak/kzAwIlZwDAURcXyR+ollzHvmwHb
rpgz1/t+L3rXdL6qmeDKSduDZdimkvWX9fHkUy14aWacP/jr1Qcum72lkiPOdzC1RzDNx7wcpH1j
p69zU1FC5PESr6x9CevoaFrndKAnvkKY29xc21iq+RWrSkkaZcRD5iWvb865EeimFCQhBs6mV/Qz
X+LHKUZesiLZtIKp5N559XVMFainsalLHwK6cVEZOQE2uTpw+SDifWog4prbedzac2c+fD4HnDjZ
v2kZj+H7N1pJBXODRSet1j4st4eBrfufN3FimllqQLxGWM1oj1ZvMZxJRp1jvj9j6i4Kc2/jo+Y4
YZjamYZOjM7F9k7dDkUrmddLX99UD3LTaaJAMMfYafNNre+bKf0JDWFbt+GF1Zpnvu5TwwMfClV0
XCLcSa5WxFmyxyZld+1zZeY1ABubEsD5eO7pnXhBy/mQPDJLX8z7q0+uick8VSM+OSQJ30lH38LW
vfv8BZ1sgisBivW4s5hI3j+3Ede6DL2Lm8N4ujLzvHbVzn7879pYBsmbdxOqI9huhwkqyQ2Pa0e3
IwL88yZOvBCCR5gAoVijbP5zQfqmCVQvoqKcUfidI2M0jX8OENUiefobqzN//+IH5KCKZnj1uIbR
zkfZpJ3CAhScJ6+Dhtkc1fjf6s+/21k9MksPh9qoqO0h1ZHcOR02wrYfayr6nz+306//3+0sn9Wb
5yaJSUODR3+w+N3JFmhoSHpnqtwn2wBs/8dPRfjE6pn1k9mYTrCsT1aw7QN1X4PU+xvdQNfkUEC0
mGxWtdjKnogzKekGCVnHpCsuh0Hff97EiZmMUiOiDmyEBn1ZTZby4KBOdCj3ljMkiqC/WsAHNciL
2Tl3nX/ygVncz7Gt1ZQP93RKE2Qmr7/wxwVhtgAAEqzff707qGMIO+TlQ/tffsObF684ZQryzix8
dEjX5PwBOLKHnV7HnpzYZ1RAp/qzbP6w1FnYOKzVYmoSx204pUxbnXw3t/chVIrPe3Pq8yeGm2kf
/+6J3CGlKU1yp3g5U365nCoXX3xuxWe0L6eaQYLioH+B2f8xHxIBiR3CDvM1C5IHNGLiIT0TAMjn
vVFP7FpZLi1259yeEA6w+ipnauF2AHzWpwh9U05UEwkMVSy3quqNVRk7KUGB5librjEOBuUcYlp8
0T6nJtw7U4H8VHjpDzj57CFmV6/BGauOn5bVhv3wsRD6Q1HOW8lK943Wu4p2PRjGmQXyxHL8rger
db+NWpQAjlb4WadRXX7tdNVP5PJK1Zutrjb+5w/sZGsGUjYMlbyf9ZkpdHo5tioGc0z+sjzfwF0C
jQSmq/wdO+cuCU8NAnYa/2psNTXnI/Y9O6YxGd4Z64Eb9ZZrmV//TpfIN1w2hqgoVzsMole71h55
gCOpnHww3ihHfojuvWJvb1pn5s/Tffp3a6svdBioOVcgfH0QfjtLm3xDeorUM9vN042g44Auweq5
IJPeTjnBYIH+rZCx2NK0lYo72QEr19RnunJqnmbH/q9WlrHyZmLLBtBwlqlyLZdAB3Qu5j9AinGr
6P9ld1ZDvEIcPUwaDQ1aubHzH5n6bNTqmang5MhGqaQR2ytT/F8dDljryG+Gp8s+gIx78Vsza5+I
5w3lLk+qnTOHrpPP7t+trb00aBfivhW0FurtdoTMCFfPnWwAuP1fFp8uNaVlNUUmwr3iejCYtVxp
sjkxGGRSaUuxy23rzLM7Od7eNLEaCW0f2vIgjYwEkuGpKhPNuYm0vzXeMOyy+WRxQ+P/frxxnxMH
3G4UnFOvjEjGuUHKnMyp+JwJ8uTLYYGzWXpgO6yP+aE+WQQVsIp2XLmNlrmdFPIeVAgm+ZnV9GNL
1NYUTr+LLk/9UIIq1MqRk5itzkIW0rT60LbckNT9TcLB+/Np7uNKR1PYxZCKa3+cuu+f3qBWkdJj
efMDydrZ9fSE/MGPlOhaSiM/1y65ri2S7kyjHwcGjVJjgyaEUBetzPtGU8izZg4zkpuLeSsTk1hm
13krzgy/j58urRisRyaFysVu+b4VhwycGZg3AyOZt1hKuADMIYp9jQeVqoJ55p2d7BPHZiqiOII/
KNdrTGVGWPM9dVK6ARfmZxL3hWLcfv6+TjSjUMnjg6V2SIFm1SluIbM0SqacjRaY1FK6pOdu3Rdn
JqLlr3lftqPezt2Zjn8bFdf6yCDPKHzj1M79sJWBUNqV3D3aiZmcU4mf6g5+MsuxENsTv7VaZcNi
IE3WgWORl/oD8TcbRRi3mFv+8gZ4kddreCE4x6NPWc0RypxmWmZpOQrStPFsA41kLBln1qMT480g
QY//6mik2Qi9H2/wuUlb7ebcV51paxDfkcvOJaThrQqDhXi/189HwrnmVn3iaC1ISpdzvxbTjiuJ
G0KG3eUWwFlAw2X7/DeagzgCv4diNSKR970rolJWB3OguQrSk+34pDT5UaG5WWyD4mrPfLwn5iUk
L8yAJs4IzvurgUGaZyQaOc99MefQXsMXwu62yPvgwV3H07TvJ2svhec2/icm3netqu872ZtVOkM+
zn3UCDCrZ1RukObAthK69c8P+S/Rpf4TFOodOer/jS91Gvr5/yFdymCq+c90KTxz3cv/uY9/vLwl
TC1/5n8JU+o/qGRgbAa2gMMZ88y/CVPWP/BVQsNDpw0+gKmGhPaFvqko/+APoErAy8NMw/XpvwBT
Bugp9naY/Re/kcUt1v8ySm//OR2CN/3PoX3L8Hg7a3K6pjZh4LiClcBBeLXhkfK5J+7dSXeiZIFw
2f10WwKFmqOEI7f0HPjmmzrK1OsG2e5Wksxog0AAyQ7BIq8pKp0z3+wHiRy1EnBLBpdMkJfgki7T
75u9+EyCpp4OtrWdRlt5jFpbOzRm62wipRK3Bek2/mDGzmW5qIJqolW+Fqol3xVxMz++eYv/91G9
xfih3lw/G65Nl+WR+pDKI1+r12HhZy1MRDj2sBzc2c6JBxqH8lBMoXKhKs7PqMlGb2wIqfZsYrH9
cSzbCzsarC0qf/lyNgrl1kAQ4U2zpn1TA8nw6wYQ1BwrSJCKbNdHHfEDMUbNq84Kx12LtAbzhXxf
G92PgECObZkN/aWeJvYVAs/oumwn+chRpvNabqZtt2zi5rbFcXZvRSUXRbllXDh9BSMYKRUeG2xA
v7VRN/087YOLDBr6FfJEyyv7bMmwbX2cCKUXS3nvC03/ATqYnLQy/c4PQXNkRNNPtAoFHgsJUUmr
a15ohfd6ll2MTqg/ZZ1J/LqWjy+poke7MbrOMpQrtaz9sKT02UzkaxFVX8TQWbuaG1lPLeIrsjGz
b4A/Gy+rlOgOYW7kWijxQQQqxmVDKqorK/W0FW3TXs21MW80EYy7NDLaL4Uo4Hk7RXuArImPM1O0
Awm1ZIWN+kQAkFqlKBy0G4j9+g9US/HWIAgK2VPyI6/tseJgIsk3QS8JBCUJkrVSCyLUbvL0q5hD
tFW5HGVuOaSq18VG28OhhR3+kok6zo7wTS4lJYqDfeMoZKLNbGTKPdmfsicNT5UhfzMtXl8V1o6b
R62JCiN/labmqLXRb+5tsRFH3ZZlHb4rfP59CIQF6VjZXCRya+4nRL2b0cx+OHZAqUYhtMspxaGa
xonEKKO7KnSt83sjrtxh0onzM8SFnDjRFzW2UxILO4kwQtwMw4yFttReIVnv2lGRDwjo8g1FTkyB
mpo9WihtXLyzl1EWVXupmn4mSMG2lMIxRAjITqokZBKMol9KUu3LqfhGwKOCOC3o9qRSAGpPk47k
EeMBBHnv6lm9tyQZoaBl5+BHrRsNHVLmSrZdH+ROlrfcNN4HfaMKl9tyD8yNfEuSyzTuejtwUJmZ
+m0YhNN+mnvnC0BNXmlNAOBcyVLs1m0QH4NYVm5KMx1vY42QdM+erOqCC1LztsiK4bJAQraMZIw5
2wp5tOH1Kuz2TS8RD+c5rYguSmaTDTFmkE+Bh+Mq7qeXWJbTO6k2fclYxuCc6pJ1RYQScSnCSs3g
wnSGKropB66ivRiFFKUy0mnU2Q2IxRvdEfeJ7UYVMPM7uTTGeU9S21TuLGPk5+iiyhCE2emNCHaj
EabfYP0eoBc/ynFlbDqyDbhT7gOP3GmY+jMOstmYZf7VqDpqujDup2QGH06E506tIca6Ut0AIi7V
F5LolBcmPLR3BqlrbpCjhRtwwxCUkU7G91wPpF8y4c13jt3Lj9KAO1YLcvwMQWDVP6WSCIlSTeud
BLPNzZppcBu5ighbEY1bj6MKnrmFi2HLSOiCONpYWTf7msjy3jPGKN7bTjJ/RfrVu2KU2y9TbDq+
7Qx7VWnFXhWx9TvtWD42skKFsSyG+iEqQAt7zZCbF6KpSIWYKwUhSIKUcWCrnZIbWg2b2KB2ACiW
ClaN3seYGGiN2giy38wxvS8YYcxpDNfbfDS6pyhFtuXOA1zpXW9IyUE2rCB9mh1h2o8JOc+2jya0
6WbXJpKn+jXbBJch+EuU4DrW9WTnOC2F0qRLzC1lQuI/iTcxrogkd7wcta75ZBG88hhYxaU6BWjR
OLXf2oZoGrcJExsus658m9R5GxPRJDDRN/0PkZFej+FCOyRaIQhCkgGLKahty8qpNFasRGyS0RDb
pG8Vz4Y+cdAqi91a0Sc5o30sd7UTjMc+0OZi0dgpj0ueVuDWA3FrLhFK1PbkZhxvQyP8ro2BU3jN
ZM/ME0VwWadW9oXyD9Z8gkdUzSvKJPkxWcZD3FBZga5nj7fg38dbhsx4a2G2vST7ICLZoIikZtu2
lfK43F0+SjH/kmNnxkEEKHjqgQlDDjlWE2HTP0R2I/YU1fOHcMqzB9WUbvnexSHi+V/1es993RzI
zVVoWCH8aUmBpoxsUqA23sd5n/MSC/bHZR/7YzMwwIc5vzfNYdhoNcxsN8ks+9JJtEMlNHDLGqi3
x2autecJoUHv5SOhAQ/xYjbslCncheWQEEhRd+hEo9JuZMR1enVlRbr5tWIeGl2zL5MrcgtyTwoz
MqUKywAf1uXhsKl7ghP5X7UvmignKS3FllZW6Z1WEJVskW/XI7puzDsuJJWedDmpIWyqLuxtWFfz
TWHWFhJwaMyKSeDMlvjE7F4qwq1qV+kXo8yNcG9MJdPAMHaP+WRdjvqg7RiE8mGKbYII5iHfOhkE
8o08iBL3qej7x4ngztswaea7Yig1QlQ02c/NbL7MlUp6wmqeeWRy+VIA0xGFoXFUxCwA0KX1czYT
yDEFpfasdqXwiDZx9mVAQnWYRsVj2yT1c1jL5hUutep2gh93nUiNszNDHb3eNDo8U767kKzn3cSy
EaPJ1YiJBK1gQcJEUBgkGrNWnHzjji69hx2DpkkWzTacm+BiTu3uQVZJAPTMXibjqcok7RAR0or0
OukFYjCrrV1OpNWz044EvYr6US4SwlJ1UkjqJVyLj8F+SSeVpU5Kyuh2SP+HvTNZjtzK0vS79B4y
zMOiNwDc6e6kO+cgIzYwMiKIezHjYsbT1wdmyUoKZaa6etFWi9ZCMlOIohMELs75R4ZU9MRdu591
WRyWSaTPrlGNaKwr0723VDtM4Vos5UtGXggC+6J0To6gzXCkCRn9qlfz7nd7X8Uu3t6EF6pQJ6cj
gj+2Oqv7QelkGue9u2s9le9tLUvu1Gr7+6lxusgwrOqemq7mTAe8+UNgyNXjz2fQXAtuFlG5pATa
qJiXXpDizuvqOksoyfDTRT+YRUt5XGvMyJXG4jTLoPn6eUCkUg43WRAkX9cCxXHRB8mlMdrSYoLT
edKSvJLHxdCEHXFn1buEjG43zEaK40/rZA32Wa8L80n1JcnGozSfiqGzpQy5snMQB5lv9Y8JSck/
5DhyFLjuxDHj9/MdATydfBYYZTsmEUEtB2XiPGsWPru49BU3PD0vMzGACVOdW5nz3edruTU7YtrG
rg0+KpEGNwEy8R9VpwdDHVo0dDzlmc61NaZaR2SulEFtkmeMaGHbPqkiAvyyeV+m6XKnOmp9UG5N
r+A4WDIpJLqjdg7ZDIpWghKtvvlq1Wt3TgJjRFrZ2vPd579k0uCGzByLv7sIzy2elqn5SniIGuN6
cHwZAWrxA9Q2Ymkc3EwLYm7c78Ip8w/Xyu0j8gW+zHaR+/tlSrDMNBvzHVkfzVfk+M0rBSLcn4GX
4Sg2epc/csfmK/2/+t3I5H/VzC3fXBZ+G/VDGxhhR8Wu9liO5XSt6pHoEVvnYKKBhH/r20N6F2SE
GHxefspwg1vbaf+xqvy3FvN/vk3/n63l/wN37k3S9K937qvhrf9ZvhV/Wrm3L/l95fZZn1mTSfAh
RQjRDavdf4Y6B+YW6gxhsaHUQF/bH/2+dHu/IYhDu7kp1hCQbXDYf7ZhGNZvxJ+hEiDjFcGVi+f8
ly37323dRNj9ebUkPgM+id4zPhvKE1Rjf95y86nMMTlUOYrhWe4qHvuwdvo8Zuq40yU1ML3hEEGQ
pR9+ZlRPuqe0LZbnHkHvIcsWFZui6fZkGabEn5vLMXHy9Gjm3uSFfuftEpDwiR4BCqJSzI8ke76b
K/mfi9004bBM3+qMtsN0m3orZ0BjbhOsoXlOBJB2n/vja1UyaQXJ9MbWjZEgH+lxmv1x1y6LiMyp
/XDoHAKddunisNxoJdjnikxXIpqR09pIY0XYDQs5an5Xh4OA6wg7q09Ap7alo4Jn2feT/pQamRFa
0rPiQvj+Sx+0eh8XqV0RqK7QqHN85N+XniyghbLhPX/sns1xXu6bjGLh0CLj8ZBIq4v9vLTpVk1q
ogCkvHiNcZm5lmd/6qq9LZvT2DJkWT6pMjTqcZ62Ai/W1HTXDI7SCytCmq+o5XC+tclgxYrF5ZwZ
6tJkxrOe4OygFNUlL1NLPzD4K9yJQXCpUywzAwaclNPW5PQoutggdzLMy7yhoKHSDlPeNlQNTfiv
5Nnu1Lq3S9t5pkX82SEp89BOenquxFAeu8o332pVkd3bLr0dSxaBb8WE0aoyVpPdLR+7kzMXXzGI
LD8cr+1upF24R0wcy2vdat27Wbdv+rpUdpjjF+lDz2odnUwHmruACIeZqxlMKzvu5FGKqORxcrTg
Fm2rFbZO3Z5oDNdok6jaJ+qAZdS4nRZKxsuuMYvX1U7Ko58bQzxmbKx+N7k/UkXxSqXc/IdUAzM9
LofBvBduZWnnniLD/tDPZk8UTT6XvOZ7LdvR/Z6fVhrCnWick1GBnhAEBXVOA+icttWBrjJcHolf
5BmAqVk9iLRgj0IBy/o4UWRcA37crKlj3WAQeuC9hAVo3JTtlccaswreJsp/cafiElDSQrvrEpVN
8WL2FJJROvmlS4IuttTyyPRoP7KN59deLaomNNq81OOBvKwhYnlalpcG12H7OmpFfXZayz/0CnDM
qYbuZdYmuZeG9L5TyZk1MRPB+uh2eXKiRTeN09RdXvRk6vbzVPaPGUlJN2XpJE80rAVXmeZV5ALN
jk+1AE1UQ4aKxoMHfshrVdzOnSxfrYVHthhq/cbT14wO8mHJ6ltzmTTuh9KSewqktJe65PU0UETN
cGO2OMLA84nsc0stuwKWqA9ML/fAUx96MurRMtVbs2jgha4/FPFqGAYx0dZwkqwh9B6Ut0WSvOb6
HGujpx+06batqaqYHTs/IseSaLDKn5QUznjTrGrfjvq+zDCJ09QyxFal0YFmGUFkV/b8ZBQsckkW
dSSY7Koy3Q8ZSemJTC9m1v1IdKv/2QuFulkGBoiLbeeEMF7bhhDac965vpA3KtWKors0di6dZZdO
3Zotuw7okFAR10lMlADd1AxfIMKv18S1vltkyPwAwHJfnbpy75JO2Ke2JQJa9VTdaKACaU+POa90
wIm1OLStXR6aVQFWbDka95l0vvc9S1Y2B25k4pWsxBjsCttg40/F+KUTiXWptAcy1xc3Sqg+iwm1
mc5DO9dUemXZTeDn4msW9MktOcjjOZFleh4A+iBUyN/YC6W5l3Lo+nbXadaeNLubeaKtO/Gu/UHV
4TxX7+YC/qETETN2FVbyZohMGvPYw9Uj7hgj7gL93lln7ESVF09Njxyecvuoy+Z5r+Vtfqrbr+0s
ImlhPU9RQ18TdOnfqSIhR000422QlZSAlVb2hR1wYDxH1B/il2dSN7KtZw+F0F7PjTys9dmbw8Tz
IBeMupY7nI/xqtbvBZLSuemYenVrGo8NpYNxJYX1MXqk4xQD0NcwLvfbmQn54Z4p5hlJ2DGu+X0B
ArrgCrKSlIG2LZgEKrwnFzQC85Zx6xdadaDtff5hUg67nzpAniBdjNPcy8fOJojMA2N5slyAypo0
5qghECvGOTKRKqTSA3mS6Y77t4kMiVI5rHr9sVBa/TB2M1WCc/uqa35xTQOlt/PS9Afn1H5uqYnF
v2dh2yRX3BuCkmYe0a6PvRF8wRvq7atK7JkOcly3xUtKR3VY204aW6i8Udks6g7BKvfjPPdRAUCk
VHLjkC/0DW6NJHBcJ6GVFPreXacrIoWquJ77q4SOwp0og+mWXPdImfmzXYzpVVuNkmjtdt77du7v
O96VT16fPid2q/g1U/FX597jOK2v6zjlj2OXtaxG03iDQ7I82GMnonoexH7AbxkzgxCwYuMQxIaJ
3bi+pPNw6QITx3lr+tdB1pCIRFTaEVXAci0QEhwIuVYRyxa9hGS3kJ6wIavMwzu5AIDB8kZ8RB3F
mHbv6wOlDf1S0TCU3OaJcck9xo966CiHtRHT+N5IgYqbzOzsHExq5aTq8+RpmNd9NtivK0FLdExr
bfsgtq2EF1BnOpl9skZhj1QyCYdiF3MxGrEDXNC9L1qR5hRhkn8SU2bu929gFtXtEtS3lWHuTUaM
vKi+cHQ7oe2aYGxjb+xmqZHTqERGqJZ56KvRfjF600EAJw5zEJxNr72n05pwx3E5W7UNXZgK3oDu
GcnjngTBuMJFyHYTCk0e8UqokHjGirapap9NmLjlC6/Vt3FMcZXOLD9B7oYLt4U/gwstrWLWQnyh
9/RbJQ0nowBcXI6VkLsZ52o3qu9Dk4pzOgbzozaJO0bRB4nFfC88wz1oea3HZpeTo2/xtnPjAhti
yD3PyeUn+fe2FsYjVu+9V2xzmsjoQ5sS59mZGhFDQCxxSknp42TCGJhT8NMJhuo8GFDK42x/n9mI
9/XsqXtNDSMvkaRv8K9mNyjZdUDDwR4nU1BXvMhsNxQM3rtmwG3Wh3Ut5HpWKjWHuPfnOr/Y0BLO
OR9YHbPQcubMO2pBP00hsPmiHe1FZOMLxbEy+L4sHQXI4eca8P9sE/rTvvSvuM7/gesSK8m/25cO
dfVjUG/dHxnKzy/5fV+yfsMPF+Bb8/nHn/YlSnDgBhEpYfmCH/xje6BBdQ5cnY0FZVtiEDT9175k
/gZjxnsKyV7Ar5wt67+xL32mrf6RpcQ/5KH/28AAy3b5OH9el5A8D4XIXXc/L9Oyo1M7BG1xrns9
u7c0Aj8JL4iHxKW1wUfO2r6AKbmnNS3N44inamdQvLcyNu1LQz784Tr+E5bwUyLxp49GViXeEdZC
wl+I2vqFQJVeN5m9zbm9TkbytUiqBDqozNMqAp3Ir5qpS+cdaGN59OpVL27AZnD2ukSYHfVEWx5X
SY9Vaw3dkybGbssm7ezY1gyGNyC9O7PvDdKjUiHvsnrtt4bbxB6jtS5Ncusy1qWhTpKfsJEB1n2h
wF8SzuEbzSau6d//qJ8pkr/8qJsoKaBkVDcI9/hlae2EsogJmJljQEue5mropz1l6ALPt0FGhBwk
mQjaevQ1Yu6UNsivpdNoY9gtgkWB5hB51nozu5UYa6/gfvwf8N4GY1mz+5tPun2SXz6ph++Mu/Pz
H78qYQV73qgHUlxlE4XtWemVz74T7BQ+yROM73Q7gpk/z2JW+1WN9u0aNP4xWz3EpXWfDlFC/PCx
T2p57a7LtP+bT7fdrX/6dIihUK+hCAdrQHv1y3V0a1g+9gZn3zRd/1j37RxTwulHk1GUh5Im1i/6
kt9CrCVY9Ck0dNBX/o1Y6h+JWr98CFxCW0AanwNs45dHCiMnYjeVWnucTlpxJmE5tU5p6Te7zM5f
U/iYeLGKJQK0UzHcqw1ZUecU0j6vA4ppMnCN67xdTUbySb/RHALI2mmKrHGtwy4d6wc278YJa205
uAjAgBEd886SznQ12wbbZfZt6ZRB6LCefSFas9iotfxLtygZlR6xCJNpR0qbnkCXm3MLXhLaUC0j
+ZGDfBLWJBgVUhP5/lh7b+jYDIQJuVnsE42yyAgqoYrdZBDPpd4WV7rSb4hKWv0QlnPdBxVFiCFZ
HuOxVkGuhenS61GG/vxlSJhBkAEjQYdLBxYpxibYB6O+C4zsCTv5HDO6mwbpQPb3iS6bb76RtwfZ
km7cARcyEqY6iXvr7PEst8W0mwoHDKQh1fgnLfNGRNOzQ/QO13fqVUIkcgacOKKA+gLou7Bp0ISz
kjz9LYB6vmjlZkLFrHLVm0OyaxL2duHM9UGz2+4twYua0e5742P127fLWJ6G3CROAmQEQKlQx7Kr
L3OVl8ymrQNTSpdq7RYuizMBjc2oUb3pbqWsi1HdkBEpfgZ9kcNdtOPR0JpHi6aQuFQAQqal9r6X
TFf6sKyvXlE3CBTd4LZoA4VSdpRgSV0QfOun5CtU0N266GMbjYNjPdX0NEewUk9ympsiFv4SPGWU
ZnykRZOJ61kL3Atqhhmq1jBCz4Q8GTW82eGSc+3RMs2X1BQdjIcyy0d3gSlcKsO9ojAc/mjuH5ey
qfe514I9d/TSoMYp+hCF/5MQWRCzNS1DREL6HBZlTaen5Jc4m7XYA8obR9Z0+dPoFicK9Ip2xMkH
7K23fNLpayEC7SdFXiR+zJ0Agq6/zcKoIrfmIq+E0OzczE2uALy+awtREckcgC9P6jZZ+ncGbDOa
g8ahgdzSohoOhfLVcedohMzQptHu1qzqYsmNVHazeT2u2r1os/sicbq7nDnfVu5wLPLVingak709
JP2PvHDuHCNZr6ZWXMomnfYCNRsZN953bYRiJYhiC1PxnX0mS8qAAslvzJQqMgmLpwI7MchY6czr
eUzEBzBId+Gs0QMWNmF+nVYSimojd/dGUo8HuaJ0jOpVGZQupctRkdSy05rgJ6/qLiTHo4+4J6fb
ZsnXfZ7J/mkh3z+kJdy+a8lJrZbVIGWnGONGOdi4JRjejdOqvAydSuo73hrzNzJrgnerbO0jZLD7
ChFhfyNS0w6XwJY3SdnpVjQUORlgkt6Gg9OtD7UZrBeY3ZIcW8u99duKbKflJe06qFGsuTewmOmB
SMNkrzW1/UURJ/MoRHJak2I91WWZ3Oezt9705bTFHbkHY4uzzihfJYfWMLNDHmSgGU7myyBsajF8
5Dyj30xMfD4hJiZACbzBYTPk77eu7MhaMlIeJ3p/0zW76hWhP7ACc/MyVHCYWTnxuBEoMRTL8KE7
63Rhw1A7Z1XVShtngVAndfPsLug6LQI3fs2a5UYltFmKjmOMQJ82hNpuT8ItaUzIgayWTssv/pq6
LxL1EoWY01xd13hxWRrl1y4gu0Zp4oGukvZip2lxYG8dRFhO1cnwWjv2/Cl4mips4Jy7xkMHUxjr
ZtftXVcwQunwykFozKKJnVTepmKw9rUnX2pUxDKm0Kdr4nIcCDG10az36aiZoV0Z6ipb0VPUXq9O
utXhq9mWJO6JMkKwW6ch5CsMVk9kvezKmG4vcSyNNnudMkM+63mlfwDrTmfW03cU1/Lac4LmiJrB
eZqhjuMqDcyjMWUfgds+DkVA4HowvK6fE5VIm2ovMKOeUzrSjjm6d9Q9jXduPVjbinrS28wt78u1
p360Zh833EdeU+JkWTOCD9oNjpTW73Wzbk6umm4yt7v1Fsfasf5eGmCqUOtqJ8qlUkevKcHF7NY4
5HL1ru2U3ukREdpQDCSJTU1IegEWEqV67X4k3JeAiyWJrFlC8Sop9kmWvFfkasUCdUtUtm5xSJcU
LHlsXlSb1m9G2zbP0syKHaRoTR30qOJ8sJ0r6Zl05BV2hjHaniOLXKCDmwcpD6ht7uZgFEdbtN69
3fsiFmtb7MsCTYX5ybn7yr4dygw6srW5v3nzjQfCgPLrmonveQkqop9L78dsaqShyOchwzBiLMld
O47NTsHofix2Cf8Ld3bOEg8dyOxUrP/JlLJISudn1cniw0uH6dKObRqrhuLXqlzoyjYq/W7OgqbD
9q+VdWwSQruGntawIHZjMqPCSHuOLwNTyxD66TwSws/SqvbaUHX+tZJEoe0qPyVesR0X3d7lyagZ
FB7MNVs5CVaF9bhITwHry6So6EtoWxFPmqzM0Bl6crMKAPfiamis8nvFy6k4t2M2edduaeHAMXw6
A34QKgWYK/HP65HODVQfKoqVbCg/urUfAdzKGyMpBs6nAMB4dJ2+v5AIXbuHtO3oCCspwEqPuj63
7t6cLDURYrVAAGjEdTHyeB1IJeTT2bCn9GNQSyBhw8X0aNbMVxdu84EFRpEkP4uKtrhuJulp5nqY
0PKE16IJmRjAsvFmKwYq49VcuhfbKIznQcG/2ONYXJrK59BdHGq3ZRm86XlvHZRXW7sq8z2MofCT
Hg9sI/IdzA/9i+TNQRVgA4ysQdi7YV0KkrK6dKEQwvKouTGoLYk0fZyhRcx6rXeCxCkirWoPZqnv
++zZw9au3ZX2YBNJ5qZ3g5D5flymcscpo1+jMLXOlkvlbjHVyVcPKYra9aaXN/HojfWyE0JyNgUq
I2VobuwiBIBITlqpJ6ccZEaPXburjk3lTo/WaLcncxgIpjN1sAohKeFUCE7euQLMaUOVNMygmftQ
t3VyEnJkNltLmjFMoq7oUhvfm86Up2HVDBWpRMo700yslxrA6BuztrXjP1nfNctbd/QZV6TlaLX3
EymI8CJPdvajV06PauMQhrr6UraqjpNAvkiuG1EICE3M7ELB4Eu3MRGrbTGwbuwEppJ5Z+bdw9iO
1k1dLXAYG5sxUH0a9pWeQ3G4bfVAJpDMDpm5+pAgk1FXhyYZk8hoKZXPqPtWUUX3iRP1tZOdStEn
2c72hrG8aQoipZyEIvIDEU+Eq4mk78x7uQbUga5S5T/ouh9A9FL3B8h6e637hK8CmZVHtfE7AqKn
3hifefUkcXtu86TVtKVDZ7SnZqQlY/Oe3mpjBm/UKxikpYFMyj6JJWPjmNxPuin7pJ7WTxrKNKu3
aZq6dx+d1StdPO7R9uCtulwtP4os+zpvnFb9SW+JukGHSuvIN1fWLMCrylNsmb35liVFeYTeSM89
CuWDTEbyO5TzbG1s2jSk566am1djZDioZqaF2G2G+k3rhZuwRxf6c0XDIyFjrgAtlsrNVgyvYgae
IuX2R9mUd3qhZRee3/LczCatjwMfP4Xhs6xYMwDKQ+gmZhvX/yCL3Y3LqT+NzYikNtdPaDJEtgvU
bJ1zRuSdcNr+tjVK4uWaLfHQBqxIw6QqVrLDOr/5gVYOU25px3Vn1WFp1Rp6F7+avgUF9JPu9/dW
kvIlFTRsrGdV8pLbdp1FWuX3V1AxTezNQ3m71NComxSx8HilkgQNIpkhJPTHUYvIXaeKAriYphct
hgY2IkMFWmg32k/0xPNt3mVH3ruccknVf0gEEH3YeKMfHAbX7r1Yab1L7lXV14fe7tJsVxQTmldv
yenMMvq1OzZ205255h+VLoF/g8U5WHWnR3B/O0X1bOijUJo6Sxw1J+hRz5T3Uy+LOM/9l7Rt1wgx
D8Okpd7SLp2Q+fB8OSN9C8lc3OdZbpxnQmeffXPFimw7OVVgkqcSRbOdoPQKyj1xbvM7J8pKHFEe
Q2qjnAY6PbJjNVHWTE4YuOyo3eCLY8oBHCeUi0BUpT7AEYpqbn4w4tQlfS8IBBgS004kMy/7Ukwi
i5yWkZPhe7yp61IcGOnya5sWzLDt5+mJKs5jMfc3ymiLxwVpeWgW5bJLGneTp6i6em7Weo7F7I1j
mOFsdkkX1KzHfs43qJhEXQqp9FKFM/rGa0HUfmi2nObBYjiXObPNrYHL2nUmwWm8cUBfMyxgCrPO
vpZ07pCP5L0Bvn9pCte70G+bvZd52V2XUzDt4IMEI2t3TIvs0db8/GtCRqlzpRdZegyUlX3vmZVf
xOxPe+lO6RcGW3qfg8G4acpxehvWTt2uS9vFuoVpeftkuTg2vbRob6wsxgcUvt/1KQWgN5bG35fK
9cZI52VAfCAq6c2fHCNSra9lZmY/P+GT/w/xPi3Nz//9v77XQ9Wr5eFnKuvqT3jtFij0ryUxFwwo
PCzDnyQxVF/+lybGRMJiYZDDPftZaI5c5veic+83d8tzwCIFAoynEuHL75oY5zf6VmntJFSGtAR/
C+L6XROj/+aRQs1C9X+lifkVFEONQ24TcBTfH2XMLziqV9DICuTV7VmKWpATx3n0bEANK6nyvwG/
/mJDI/CFwDTst7aLCuhXB1/tWo2TyUDtt0LftuypYsivoL6ebPSLvacd/vB7+CcQ8V+/HZccvNR0
bfzLf6mryBvdX4jvVXt3sJ7sxN9ZaGdYhjNK6ZbivGZF+jcI41/gz+2XbG7YO3Ezxl8ygEbVOWoZ
+I6CVxCncLubx3bHWPx3MS1/LWziO4H8Y23iTtgMTvxW/+DWcXAvZJW/qH2bJt1hY+CJRezRHY1N
uvBqF/m143X9E1LuBhJ1pJJzeuT/9G20m9dyca8qhg4z9KZgRZ+pbnU7aXaumRwrDrEHZyjbvwmv
+Wsk4hbCowdgWdxjGzvx50+cmdiYiyAt9pnWn926vVnK7s5Lg4XsDxYVoY/xCOIfluwsO1T50+7f
3w1/5TK2D0DJAQ/bZs7/NXJ/ZpnGEesTDmag8Y0qaLPrGlpyH/COkp5WheQeHQNDi3yaL6ljviFP
8DSnzpuuT9d1OmtRr6/fiVb7uyqr7Uf/EyQMgRH42KVwYMFk/OoFk77IhOOV5T4xc5I+EVWwsqeW
0xGKXemAXg2mZKsBtJxMh/hPghmsu39/dVz/Vz8jBxHGL84UqB6qzn9NZdpAeESsgdyXzHYfWoaf
YV0WR2BF2xJ/UdzWodi8D5Usyq9aop6SaV3jBMl1hQFoGndjs3LdTN954MuaE4CLvqfVxd5b3vg0
bJaLYTNf+DwhcdDUT+w0x2UzaMBsmKPlP9mEsms7cFgbepZYtQljdOaZu2zJKLijrGUdbhBbwYNC
xejvbtN740NqFca7XxXZpUowjvFi1IKvqpX9S8dfL5gu9HdwxamBAlarF1esGCg+lhZ+opKlybyZ
LPuuyYKrcVDMEqnbbXIyvSLXuawu3rQwLggK/KgBZFUjA3ZI2sjrVP7Wkf36ReVU0XEM5dYOD8d6
VfXFss+rVrsi6KSeX9DjGdnVkujLxoGMATh8lh89V21LJUEoF/Jt692Ya83Pkm/2ZBEJ7oaV7xc3
ojW6sMn1/sNc6HQJc8NPLkXX1y9L2qkbso51m+FyaZ2wYGwwQzmuFHihXypuLOX1H8KcoAG0Onip
AhwloTdr5WvlucmFDOTpbHi0lY1GYR6LXuZtqDX2GFcNVbdRj2I5jxSe75MQPWDTaNfLoSoSyP4O
YTOWvHIgL7agz4bZzKURV8DAD1fd5IOI+GkzRpCL7k2wdgSCZ4XZvTdSaLfp4DTLUdCvuBB57fHL
RDgJrqBmd10janZpUeZabqoxG2D+VLa6OpLf0fBDOn4OCY/6pF2OrCJGfgQgUnEie+FEcOLeXjhO
Ho1tg6qGgNPSvzWlXMAkSV1N4tHKAQIGt14j1HOGCjF2Pdupk+lxYnXzm2m3MPi4r0ijzpURuLtx
7Zf0vHaplrETZBi18jy7T3K7CRAgltpTWvsgBIrZNK5aBtvdkI+afHdWH+ABusklIJAU65qaCM+5
nzVKIY/+BtTUG2SjvMX+6X/iOF0LvJ1v4M4KHnduHb8/c+GyD7WBQM7i3yULCjCrSJ8DPzjnG2C0
ghw1G4TkVWV+rRXBcJAWUZk4QJoiQlBu3yZAKCFmLariN1BqGi08AzC298sGWRlE1u2cDcayN0AL
59cckcCbXYsN7io24MvfIDCxgWFMlMhm1qB+7jaojF7EFw3yKjKtpTgUDUBGuUFrKBneqbBP9+YG
uxUbALca4H7dBsoRjtPN1AEC1eFn4lov9n09zica+7zraQP2NCGGuNjAvqx2bVSH5I/hDLsQIWvt
NHO4xQlxY2xgYQlqSEzDfMx0ZexW0a+H1fAfiUpCbNFB/Ywa8oqq0G712mJHN1Kxm7veOE6DVx77
2m/OFJVXewvCjNQmAE3TpSetas07E6gTnwiYp2T/dzYcVNONBqYSbHTO8vd2Q0v1ylo/5g1BLTk3
X9WGqhL4XsZjX92TWuwi/Cw5ycsNhzU2RLbjmsTNhtJi43UJmxhonf8EceWG59I4vKI0XlQTN5+A
71QWL7ajW3hE5K25ocJdUwMQO/8Ai1k89mpDkBVQ8iQloDIMUPAEdmPHWDZPVW4gNXY+cWiWnguC
LPGQ0zrmAVbbuWkzGtXVtevkQNl6tjovLfqzS0JD3bXcMG98y+1pFP0Q15LVSZtq72gt000zYZqt
6kJeqlLeT9JgrXc/YfVmQ9hpA58u44a6C82nObSXHWTIRI3bJzj/idObG2TvNkYRq7Q4lhucz8Lq
7dOm+wHt4kX0ire3Bn1jFVuXrl0hthk+evS8AcvoxhOsiypwzDFWhA2yWqwHX2b8ETvdn9cbe3aD
+6oMlpPh9i1x0XZ28jLP+iI4LK4o/iGhHQDmxuhnACaYjHyjNKaN3KjrdUVQsz4ExBYffA3Fz1Dj
uTOtGUpo3eiRdiNKUg/KpFyb5bXAHXkqNkLFVf38DTPuugsIMS9DqdXWTY93kpen5L3i48C8aoiY
v2trpsJsI28IDVv3xkbo+EWBi9ezst2IgBJXEeTPhMcikqZOgpm5kUMpQYf7fu7qnZGtVphY4ivg
K62s3bAiKduYJV7JqItkUFNwp7CPlUW386WJc2NO+P8LsV7JjaSyrfZ9rNbTWK9veQNvinK0iBp+
BGCE5L3jeNr5ZfUQdNbKEmvdWYMZFUKot5II8StS7iFvmxpQQqU7Y5TqbhXuLYzrY7Xxam1jfk8t
rD8jYMJOVFulQpLTymEYEagP0r+x8WB7ijwqtfZ92fg7tTF5CaYjIvpPNjpfuKvkqsoHGD/Je7tw
pyricn4rFyHgOiuyF5pe+2l62UNK1noa4N1sfFHsGoN3G/2A8qfbNsax3/B/GYjgfsA8jvTOn4mI
H2jkTevexuhFMn6oNxxUhe0O+wxgwMUE8w4ANryJTxZ0cQCG140aFRRCID4zlf3KtOFe1lWnpGA0
eWQO85AVz1LrW+TVUK/NxsGixreexsIfWkzUw13Su0NDD66t8PRD5aqU+AjgkuKRbsbxW6A0iahO
5QOW8FrKa7Z+tCiLCL6u+era0Iw2DuYeH9oXngR5REmONRIBZ/szd3xuoUA4/eu64PI2tGm+kk2S
euTJoT0I/4O9M1uuG8fS9avUCzADnMmIjo7oPVGDJVse075heOQ8z3z680GVrqNNsTZb2beVFxXh
cqYgEMDCwlr/UHaJik+wbkAMinodGxV1biEFwdOtyCUinZwuKqHKomMH8ghxfhcZFC0JqmxfTrX2
2gzN4o0ClQmMZ1YXH31LGcWhNEeton3u5tVuqqLofRHFgAbgpcYFQHYr/qhnOX4/EBibX03XQQkf
lBEquZ44UYGvclO+TyWqAShNCmE77w7mnBKFSkV9RafAuI8ofhg3iR7YPq3EeGw8K6vNO8eJ4h/A
OtLgSJtSv26sVn+F94ZzVQZG+9adMlTfIu7nTzExYN8Ybf5u7IqjnhnjbUn3pt5Zos0JWcL/PCXI
wtKmHG4hOAxXwH/KuwhSwDcAj2SYO7PJ3S/UX51faVaNHrt8fhjswL/K8exQD2VT6Z42ouoHoLJQ
T6jlT+6OBo4NfTGfKR936RwcnSmZ3sRaYPVvI9eZwkMXiYwr0DIPgd3q/Ngm7vdjZ7sliO8MB26y
nHLfaQSZoo2TVwmGOTgJlvn4pzogYSCqzgzdg9+2Qt/VFF0RAUPqNPtAjXL8bvO0+ll2zvROpezr
Htq0rBErr1zzYI4BdU2tFuJbBIY2Bs0uindVkKdw/2oZDChOTeaeuMEtPBUua+lPxdsqZUN4E/Dd
e0A0lCGrbExBYA75UVPD5k8l1Nw/G352eAQNlx2sNu0fVN4IN1ERtm/zaFa8dErbV/ZQNZ8aqMIR
CfVcgXyl3/GxnCDWklR1uA0owYylRYX+XHFt6Lg7k3fO+rzP/LG3PqaRSSKGO+Sd9sgjRj7cOsqq
d7JjaeNT9sg5pts4AfgITbjIRHhJTI4eWcp6CRvpvWjSMP3YSiLz9MhpdkcXfjO+k+3H5JH0/Mh/
tiUVutIkK9qQBOlBUqUzSZoGZ4qGYQCLdo5bP9mNkQa9WlO4A2vJudZT17wNHpnYPMWrd7OkZ8eP
TG1VkrY1Nxmukqm7qsTEK0RSu0dJ8rYl3buNyghut+SAW5IOrjl5eOgDt7i2JFm8lLTxUJnrHclD
eEeFv+dOoNQd5HV18iXl3JXkc+2fPHRJSXccyOmzpKk/viH/UyDcKhA+eWofvqJJ8zNvo3a6/5pR
Vvyfuvt2Xhr8V2HQcv9A/tJABhkXWKpiEkr6V2HQFn9QkqPqh3itFOSWf/W7MKj9YWkS2Qk0TaWq
KPWsfxcGNXChDqUVEKASGqm7LwF/arKG9LQsQVkJWh72jBTQqEsslToVB1gUciI8mQc1ezDFALZ6
noOrAWEbiR8YMrZglL3vHCW4Uaeqmz2T3sG+VObkfdSU/Y2IMunYC+IE6ZJYsgDU1xyIsjuoZDE3
dYF6l8UT/y25Yf6udxqnOGkWdY6Xb8z/nTTS6/5n3Xb1z3/cfS2bf5y6/MfXlnLwf50hj//7/I8Q
EP86InLxz/5wfNwID91PWVduurT9jcWV/+b/9i//2k5bm5Ba5L8vUv9PHnRRek7bVPkv/oIhW6CG
NSo/CL/b1H8euZl/7URL/wNvC6T3gP/iJ6erFLZ/70TInmieCiSJHZMaNdvtXzvR+UPlpwFBlgI+
SC2/DIbMlj7biQi3IxVrsCdUysf8c147nLMe8hc8+UOBWMTBFNGnwIXyj8HK98JtvzmR89BVk3oV
akl50/R01yeDftCTL7ZSTn5WweSwyvNoSH1A4NBLxU1IIpxGqhuHDovD287pb5w8+9nE8ftRaei4
KPASYhsZm7x4BbR/8DbGX9az5fg2X5kTTp3wEUb+tObr8i5Um46nXWY4SnSghKfvYWlVr8vMDOEL
0bXF11pBwY6Sri0AVDiVgj5MkwynIc1hGGWUw3dBFbglxM04PFhVhyQL6ilXaVqWxeE/x27ZHDJY
pH9/7PZfp+xr/o/rJv2a/zgjAcj/7q/DZ7t/2BRegfgjcylvAU7Y7/6Q+odBXRycP0cQ5rL0Wfx9
+PivEIzC3RnR1XOhMtXlyLJDXUROgXdo3BC/485f2/wSZ/pRXfzpNUBRmoo9nStL/hY0G84PH4ZC
A9o9IelslLQYGgXwIaUh16zaJxXn71Orq1QThPHDGbTgDfomk1fj6i4qFe2qpPcP2Am4V6Kdil1Q
T7G+K3F9PPbZ7L9pjB6oUx9fd1b/OYX89t0FEXttjcaWIqu2jCFyGjSdDC5NQ9rbyN7Nk45JWKVA
yPRanGb9e1EGyQdbeh5q1ZDAjxrD7n6aJi+EAqzt4Xjn1LvKEZQiEidXmJ5HrwttRqhTHa1XlTLq
NwL4Dg/NfDR3Kq39d5idlG/HufxEs3f/ZM+sBB5dfuGzFdBoCkiWiKHqkvuzUIvUnCSqAmLkqaG5
QUpt1O8d2A2fC4MX9N6tVXoEY1l8LSYjf1tWwwe8TMVdHqjdfZRBv+Chn8dvepGVH+MKtQ7KYy62
vJbFGy5ws+FnqPUupKj281TU+jVaXP1XEAJas3OmLH9ona4AiDSBmR2FfV27hWbvwE/5hDqw+ihR
YZczhdEnYaUQPixDlXk7PQAXinkbf/tPVFlGFXnOL0SVRUYp/+3fscSAT4TgIc7vqPT+87b+HUuM
P7g+kWDQHGFzgajc1n/FEo07HnirhXHYo7mIRnD6nVKSoxJMNLgnNqKrhv6SUILCw9k+RlsX8gru
XDDs8TBZ9rmKqm2Tpm17r2mc6VTranCIQm3+57Xzb6UV5UF+elrkKOQdhs7/YGK1lAMtwY2Vg5X2
nlL2OoJBRUIjIozBe+vu8cl3XzmZW0MRuZ/GlDjGFNZWMzBYANFNSKsH3/GRIKkBKF0eadkiZFJk
1Y4khIG9JSc/H4mybmqkmtZRnFQCulOm8grECHopSYtnOWbtpQdiuzm5utp8HsCafL08/srSIe6r
ya9qq7w+ZG7yJHqqGtA7VIo7z0IBeicUF7quj5b65VFWvicBmg3McwN7rKW9UlOGjeonVeehtaTc
znEVwYzRlF3dwvu+PNTahLDSYR/il0zndUHD4fHiKLPI6VcBefUwJEW8I3T13YtHsXjB4XZD4EYu
dpG45jrsUsgbrUf7CcoGEK93pNT5y+dCJgCOxIVESDaw2BydTe0/LY3WK53WuJ2K0ae902y5+Mlb
ZnGuWBfeB5j/guJYstCKFhW/YtBaL9Dy+pouLNC1Sji0DlMbVzrH3nc2VagsQlf45V+Rq1s+NR7T
ELltnmw+gXBD1uYtIowdhBKlQCN5iKzpxYfZ5uMROoHCAMpZqhbbsyiiKtNQH/DVAip3pbxSx8gC
AzrXG/Zsz/c58BDClCGxP4IE73xCvmtOoilHTKHVzL6Ztc6+htNT31e2mV9f/nZrQ/FoAO8AUZJu
7eLbQbkODbjwJVtc8JJvalRpFC0+KbOmvHiZUMx9MtQiUdSpBBpthia83Tb6FW625u0YZFsTen5w
z0dZRCI6z11ZIiyAKptp7Fy4iHdRESQb2KHVzwYtVwJ5sMAwZDx+suWiDN30KgiYyxxMVyZ99J2r
mJGkokcbQW91Qv9/qGUkgg/U+jSYC8+fbOcancHZsyLt59/YBk8GWQQiEFBVWdC79coYdcbQ74Bw
DwqqFk2/pdi/zFbRYuM9AprsEe+Gk9z5pxMCS2lfODiIgYbygjYzryLRZifUlb4TDdONlVr9fC7A
Rp4nhm6Y+vlwYaBQdHVsUA92pJyAH9NGpwf84kXCrZFng0kCBaPDWny/qkc7JqO45SVh+7Eb++RY
usYWQfXZptPRYOa+4KHCtuWqPp8KtX0t8luRei1o4r2lhu0PPWyp4pa1tfUeevbZHsfCzgNTBUcY
9uKzcVv5BZli6pW9NX71cWbd8QihFXN53z3jLnObm/IBa5N4AjKU796nB6lAAj8LgcR4AomWe8Vy
o1fS+fs4JCZ2XHXevVYBhd8p+lC94ommvU7Qhv6Edssc71UFmUagzPOd3SmIFftjfMsN0LzLAXdv
4NOe7Vr5e/LReSPqjuTcn/+evtZFZgRQ2uuCzv1S40F8r4JS85TAsIF+9C/OP3TGoqbFR5Hy38sA
Y2gQa5rATj1NVT6iz48Sl7DHl+5aBnF4uzMSXgaGrN09/fjJnKNPJuDhJn5an+ys6o++2Xcbn+4Z
GJE1llemwNxXWuG6i8CP24gulE5JvIZl+lrSjpwOKCfCAMoNp9yVDYiafYlGP87r2finroeuVyEV
955ITqtKa8p3DrZYtDgrm2YfH2JXKWisgAVs5iNVieI0lIVaQI/ry4fLG/T5OdAQUEdCGocRUs9l
VgN4ZS64RBIvSSdnl3Ug72tlck6XR3mWO1FEB1wLs1tzAfMuL3wlcEXnVF3i+XVJmxF1sz3yLsFp
QlP9tu7rGpmu6acNiOXd5YFlUfc8a5MjmxL/SsHQhXl+vgXA1eSKY7WxZ8PJRTt5xCjcnCfza1HW
U7QHC4N8F7WF8WGKRYLmPGiyBMnxJJhflY7LsYPP4n5JaA9/CUJrwiHcbESw5S3z/PjxtiC/M1Dl
R2HfWVwanUk7YcSN25utVD8MafzFlIYReZtNUsS92whLa+uBgI0g2RNSy1/uiifXOzjUwq0R+PJQ
Z4dwnpvoi8mnx95qI9+z0HH70knhuXKy8g+XV2Rtw7ERSMXI1XFAXQSaUKvjqQm72BuBeR7bsEXy
Chku7/Ioj0f7LFvX2XC0bchkbYrVj3H5yQxxAKc3U6exV8U1WIVUqBOMqGx82zSjcQMXTL+ZAAh8
mKnjQDUOjOuh6n3j0OfteC01Hl96TcvfR77pYPsRwZd3W1Qge1YAEkPcVCRsflSJa8k+uzztlY+r
Y5ANthypDIOtf76u9TyNc5eakdeFyngMtKwEJdPF/8dRFkuoIqnTlVwX3jDZ2ARxn++0PFE2Ysba
0eXkOtRKNGwMyd7PJ+NT3nO6yQg95AVeO7nQ34VRgJMyCAxwrlCPumZfVpNh7Uok0t+nheikTDn8
eux3xHXkWkiYO7Gr/dA4VL/K0Y6cw8u/NyQE6koEUB0vm/NfsS0iRQXTh95HB9A0m535jZECX7o8
ykoM0+lFspUN3up8jvNRULtQgziaIy+Cjn5juhVIVbcLj2Tu/cbSynRkeWzw8FUxWKbQyk46Hyoc
0kYD+YqfVT+A7bNfNxGS/2lrfyhRAogd7dvlqT22rs4HpEWG9wbFKgT3afguBsQ1fq6BrXkghhIv
60CrQqQN2kPFE/61qiJcptRWC+pQoHxgBvkJ77/wDUtpfrr8qzz/ypwcDg41ZJpb/wSIP4kYYCpB
HyRot5R9Or+30D9FMQJ+GlSkbCMYPI/250Mtk8JZb9GjYiiNtPpku1lyZard5IFZC15ZtLj+j+PJ
6+Dp1IymFwiFhB5FbBRRilL/ESXJuKcZA3MUBs7G0X1WrSMIaTK3gwKCrA1V07PxIMHVrSuK0NPR
fbiqEgG3NrIjpM38qVfvlLxO9oMNsNH3W+dzGvvqr8trubat+MRSS5ck07Kkjc3TGYd6olTIooB0
rLTqoR664qNNs3rf+b5+O7DKCG5nKSAcI7lxgwqvXyfEDaDsX1p+4EuAY9Dxq5b1qSXrIxwLG85H
HXrjoFLH49hBAuiQZbNSsRGL1vYv9S8TPCyFUgpu51MGD1SrAdKwXl2DAZ8nhHYTgEToApbTRpRY
2786/TpSK84LBcTzodoiHlHytNEMFCFCBuGIfVtt4twwSRGbMI039tPza42Sq+wC0u1TVW6E8/GS
vlbQqdED9GTD4hZNBfWXsPN8oyr1PPYxCjkDVWbJ/1AXp6Qa47Jt0AfwROH3n5CP13ZdoKsnzYZI
PfIuQ04k3ir5rk6NHUpyYOp0IRahIKDWSKqZB16qi/LdjLTkQ6jqw0YAWEmHkBIFomBTdCObXSII
FEzgR8gkqIWlRvaQzMn0PVCN5oZ2pH+PrrJ900x2eDRwsqE+Fuf7PrfHN8g3ZTu7yOeN/fNIz1pE
fQwbKSRwPimlLvNPJC4JIEDLPIqRxWvwfPrHHO9obtCm2rtxor8VDnYRO3PSq59FDK9AZJNxBd00
viu1ILjW8yTcuvvWlgKgBU91xLhlvfV8l2VCRbZBqQLorq7+U4gceJvVo3W4EZtkdfPZ5OllAxDh
5ct1cz7ONOgTKM0w8Dr2w7dCK9F6revy1s1m87aEnnE9uXUI56NRjkiclg/zOCFi+Xd+C6TGwVNo
NGmWpXn2gtv5tqKcEJGZ/8yH2tjHBbDTNkybfdW1DiVgdEfbOY7v58jOdwDPiz8v/xIrX5ySA01d
CiNAaJYP5x6RThUIonLKhI0lDk1rwItJvbH5V6IVDTxCq03ogGa2ONfy2KENPSinAA0WBej4XRRm
p7wyR+KXu/HgXBuM4wVEDQ9FNOAX51mPSn1O+lY5QZPoTjxJ7SP5BNpJae7cEvWTty//hER9cG82
TAiItuebKcRuwUT+hcnp7nwY1GTYoyuebDiwry0UsZE1kt+QMsH5KF0+kDh1aMHbUKt2wJnJBf1x
q1yzEoANgH30HvgHcMeiLUCTI5zrilH62ozfBBNy9ChzcfZF0Oy7opI+B020MTX5qy9O49mgi6Jj
kE511868XuJ2Nu7acmhvq1bCUJvC+GZjAXbVICHm+aVvn168dGDO0OFzkUpytWW3L8kV6jlRoJzc
IDQ80RP1ZziE3uVRVtICNiNyf8ySFdTl3z/J/aLEUgezHt2Tio0LsuczPJMCWY0CIvD+8lAru4R7
jAquzaNbxvbzoXq/VpEwwNIlDHvngzNU8y1SPMNGSiUb9csVI63E1Vw627MnFzOC8CPquU7Rx631
8TRaRYiosB8XO6SdxXddHfLTHIvohxU76bwfzT74Xhideq/BLPNsK0HFjTv3TdPpSgD6367VXUkg
3Df9XN6FuQkZoOuGDe73M/qt0Kmr8lA0obrKl9zi4wgeNb7toyGOvHR5b6SAl71Z1WtUrxxUkrKr
GCm0aUc1c3obpbOBmK8Io++JUiRvocXiUzLZUFhaVYB1TlnycmcZ2KAjrx7g9XF5JVc2jUydZTWK
cj+9jPOVrBK3sxS1c05KnyOlVrrRDgn49GjXdbJxEW0MtWw7isENJGnIOTno7b3mmmiuNW0c7qpx
9jfWYGuoxVGf+gEfsqJ1TmHiNO/zpBZXNr2TV1WIi8/f+IA6zVT00WQnaBGWuyIJYpfu8KkTdY34
B3qD3T7Ra/et7/z2R/23iI+Vc4eTBz1pGqpcpsuqj0LFB2+K2jm1JrLsSijZV4j8bExpfRSbLFze
2RTWz/cE2uvA/mv2BJV7TBNzNHvKEJubyx/uGcpUnhPq0f8aZrH1Egfa9JhWzkmHA/axGiva3r5i
vFJL8StuA/Wr7qP5qdSwSURnZdCU8D94eWTGZUrQ7SJwAgqWl/yTmDnYuGIZomH713hvClNHHnMa
zI2prn5QxItxW8YlHSXf81Hm2U3UKEHGxFEj1eNPaFFhWXB1+YOuj0K9VRqkU39fbHpniie/z3Ln
RJH8VzhWwUnNq36jBbJ6snhoyw4IDzVjcXN3FHF4b7Ldo6oz7jFTSD+is2l6Telvldy2hlrMp6jh
9QYWh7hK2uxWJcv2WmOYcRYps8PlT7c2FDgFeXnydOJsnS8QdNhQgn6cE1plxdXUxs0NZJ/o4A6t
fbw81Noq0Z0gDwAZwTNt8QEbmm7UNjnCBYrYZHAFJFKk5jeO8EqChd6AhTYxLzfwbIuo5EPBSfI+
ZpmG3ryppii6wWVCvYJsq+9wqaxv+zwsP12e2uqgZPjAmgT6cPbiMPWIgqH1Z9knPEIw96YDdnTx
Dbgt2hYXu0RpaTXo0Uaolz90kdVhZg9pg2OFAfwy5y9rF1WpiV1fxgnWF8OgnzQH0Vkz7Wz8+fT0
5RHDlaharkrQaZYl1/dJxOgTE/J4y1lusdKB0AYp2SyG6uXrRx1cpXtAyRSwzmJDGrqKlXnPKKpI
+uMQCAdpSgv5zxKv3zppqw+V221d0Gu1A/o1VJ5N6hSAqhd7My6ysu750lBTDOkVqWjNgxbg6QB7
Onc+dykx0ij1/E0A0fFURrKjNiBNdZsngXatkLdsfIaVcwmYTMDXkKgyZxk4ddEZ06Tp9smFQIO5
Dl4QAiORk+G6f2ddTVMFTQ7qDwdo7XxdDUCadYIQzakEA/3QD2aIEWXvbKS0K6efuh25Oe0OlRRa
HqEnuweBikE0BKATIkDlsRNIJEcdfhqXD+LqKODXZJGQkuSyCRsgrxX7MaOU4OZPsd19nWt0rF8+
COo2Bk8auvp0vM6nkti9KNMMaHzUxDOK+akDudV4MdRKLoZkBoBEkW/oxQdz3FmD7jPYJ92t6z0S
rwhsO2G3sSxr+ww0CtKfUG9k3/p8LrqqpNgRNzZeKJNzNSiBeuMrYfaA/0B9uPzZ1obiDQg4SHbv
OOLnQ81QTnUYzvaptnPrYAVWdFR4hZzyUBgbK7Q2FJwJbMVpOatshPOhklDt7XkM7BOIhfKAczNm
RKqdHQIFXc3Ls1orw9NGIpuj6wnOZlkoVtUYnDUwj5Nam9dRgmiBhhA2Reo/bQXJZyWwP+R4BWPs
gnPj0GhfkDb5dvl3WJ0uKBM2CjJYdJzPp+sPkZ8k9AKJXl1+KkyHql5i5Me6coeNRZSp6eLSkTkQ
TBa4h9AsFjedOSIZk4nJQk1HU26DwtQOJQLi+8JHe9WM8KIbh7w61m3YPzhVs6W+tXa+uV+R9uf5
TYq+iNOB2yYKR886wQY3draRt/ueWLkRfJ+vKfrSFKvlRWAb6IcuEnR0I/MJeVPrhKyOsRtyzInx
3EvtHwrC47e4LRmHsvGtY13ExYduMPpTBHvtjRHP2rjxuzybMb8KQROoDOglmnfy75/EzblStTEZ
O+vUOiK7NSzM0q1efLq8gbRnO4jqmoZQE7KMstzwqBz1ZJShHBW9B9d+Mqyim45z1eGaONQZ8EuB
qOXJydXph68nZFOVUNSRasIQ3k/ujLqDrYdpvUPQSR0POMFlo9e3wu29Hir9rwK7b9QiR5tbtfbL
/lZ0aZXshgmi+jsEGsUHu6Ftd+xxNjV2uan2OYKVItkIczJYPt22MGtoCcgrnl4Z6luLExJM7oBc
d997tlMVdw2vBUztsGZkt87iquxJK0SsKT8vf9blV30clSIROnHgXWjVna9difBVpqmQIay6ao5x
gn2d1faIKtRNc7w8lPxRiwkShbiMqOo/XhvnQ8G48E2Huw4sSOaeetwG8GUz7P0YaMqbsDTEKQkM
52s7O8kGbWH5aamKkjPBUQZdTOxZov/cEMl9LZ978AHG9Iu67I9ZlEiY10F1lVhOcDXO6C5dnu3y
wz6OSeWZFFEOLIUTnx4KHATzWutZTiOttcMcIGsgMKfeA6+bNuL7MsumAmcIG1AjwZUALwmwT4cy
nRhVIoyoPWzwkKRXmRrWgZx/EI87xcrdjc8pf97ThZTjUcpnqxqyrSrk535yErWomLK+7ypvzPXG
K0Ztvu6DGJvtDmuFoxoOMdoDroUVQm3d0mLHwfjyt10GnMdfgIegRrQhJCwrnBWmAo5vpZU3tY2N
Uj8X3C4TY7bFtX2+byTfmAYC2YfsYC8Oh9OpvDQ0SC2uEwUwynOt/z5avaQcFJgzOypeoRk4Uu/y
9J5vHYal7i7ZUFzbS5YNYoC8HmnJeEmffkkdJ97XZfUeouMWR2nlO1IugnBFiYzq2HIh9dIZlEqd
Cg9ypXmNEH2BYSyOLS+eDvICsuzK9c/TZXEhzsEgrLKvC49az/Bp0H3lmtw7Pwg8I7feJM9nBK0M
ZWbmA40CdNv51pwRakJHL869UMmanWE36o5iTHq4PKPnBw7MnkZ5neyaCvuyaSeKSUQUETKvCrD5
dtXW2NNc8wZDDZAUwmD28nBrk+LlQ8WPdx+5/OL1M8aIm+e89Dyl6N09oKHglCbjFhR4ZVI8XOF2
u9jqgi9fLpOaxHOGqo7XWcknC3WTfZwYV02LE/CgaP3GJ1yZE4sM0ViT0DIIXecLhXKFbZKZFV49
ivlBb4vpNLjipbBa+cCSTHlYfjDGJP//LFJJ64herdTCq8rUeDXAm/2oF6LaWJ/n51WKC1BuU7lg
TGLw+SjplCMB1hpQDWbhn2BAUaZXe8MbM715YaolJ0STEQAaLyHUfBcTigW6qAnWrl5f1si5g/+j
T9/NpxdvOJ3dDYBFKnFay1REoZBtpmMKTWMY1L1Wzi2EA2Wr8ba24aSaAt1ZwJiAlM4/mztC4M1L
N/dwSXb+xFZAPXYTaoeJ2yP5iJ3PRoK1tuUeeWncGtTnl1jUtFOzpNLm3EMay8XMSAn3Waj8jcPK
RgDbwZ6mjPiYxj65HMeuHLQcnQPpsySOeZOC27cK++VbjoYQhAmIAlzG7mLLodUc1GqkY1o99NkV
j4zsiFRZAuC0dTeGetYKYM/xcMSrnPqjQzVhEVPxkI1wFOaWoELb4jHsAFLWP9Gr/VaH6a8s7W/D
Ln9XTO5tGdUbbeGVNZNXB4hdBpeEzPM9MtR+OlBcKDy3C6Z9rPYliNN8a4orB5gfDzoZdCfEQil9
cJbQEBYb3ygYpcDrqW4JsHGTPkROvRX2nqdOFP9NyS4lwQd2vRjJnStLgQxReMDQMYJBMQvDdr3z
/LSJ7/U5wCMKfAc2tkOAvJXRbFzFa5+Tnj7dDkiaULQX4QNKr11WXVR4doGVbo1X2olmaLuxY1YO
Nh0IrmCwuCqQksUkSTQyYfawlMIWK6t4VgB5R7NR8ZJJdPQlE9FvjPg8UXNoScIisiTti2fU+QIm
apYrCD3mXtpM1S3vQ15/QWHc1YgTYkwGWxhlWjANG9F49Wi4BC/CPkrY4GbPx0W4rMkVPySEjTPN
qS5SPuAOm9w4tYb0IUrGu64L9TdtlNc3GpniR3y8txqCK3M3QclxHZAs0n+Uq/Ek4ERGNqidcDFp
bl3lJsYp6c4Q1LwbE/P4Itb6OxABL8UYEBPA6MnbAS1twvciJkB4b+uhJAOqQY5d4Q/g4uYTtC/f
riY5viQncVS4jxZTI1o7ZqZlnqim4GEOy/agUFk4Xr7t5D1z/pxBaohGqtyrch0Xz6fQtnM8uofM
86sWgY251F7DV80PY9OGB7+EcxlX2A0WVRccLo+8EncQOeJtwQbiXbzEirYYQcR6XWUeDtrVTvBQ
2iX6VJxmTQwbb7ZnWD+5YhScUW+x4ZuQDJ1/S/5fwENDmXmKZX1XSwyGEEBvI/cQp/Ubre2vLDT8
yCic62qqDokS40oaXNVl8enynFdCEGVpcmYKkWAbluVvLUfXr+XSgkVdEwERBtm1STK/fOfAAea1
L19SwJ8XIUiPoQ6lwZx6FW6TZMu6eUJQewvruxLo+Ji8OCTGmQL44puKsUYZOwPAjDAxtjKI/F4r
YM6QJAl2Njaopxd/OsmiY6eSXZDELDJ03R/Vri3txIvqUhzSKq8/GxiB318eZSWeyBeU1FuTChnL
FDOzgyHS1STxTDcZv4Sj1hynucdfBgOvm7Tq1Zu4D9QtIujj1bM4hTJBx7kKMQSywkUYQ9E5zkNI
Gx541AJHmC5JvQy6zhUGN+j9xMGA//ykPcxqph4gJNBvVmrpEG/QqEVudB+Us+7hdm1vpCDPGm+c
HK4yGr7y2S37HOcnZ1JwZATmmniFXuDmovj2LgnzANyP+8ox4nsUzaMTzl+v7TB7FefDfVY52i42
xx+XF2bl5AD4oEhIdknWvARcxXVu9GYFOU2xWvWma9zqNE1dvxENV0cBdUtfjz3AXXo+W+qMY2fm
SuwZ1dAAh7bqG781v1+eykrgg80olxootFSKOR+kyVOnNCYr9nygdocRKWDMPyFIdW63MZL8SYtt
RT+HjUyLksOzRFzrI9jbGeV+zxrnBGck4luDsVeAk3s9f5qDZOsx+Kwwz3aBK6WCv5BwQma5nNuQ
pH0E5c2Zo+DG1EdEnLJAid4NbWB6pTumB2WM6kOTOi4GAFN4W08YPM1WlG3s3LWlRDJHkolN2dCS
f/8kM5CZ0qj6Weypoq+PeEYrewVk5QZef20tKcs7QF/pugPUOR/FscMgDbHxhXZbBKcu66uDC5zm
gAqU2AhNzyf0WL2lbOA+1h8XAVBMoTHYfpZ5ELBwk/fHb81giOuNvSnfTudbhlFsKPbcynS2lxPK
K4RLO3RrvTJH3mM/TGVUPRgkcpgyIKzT7PMBwaljgoFSsBt65HZ33KfaawmnByCLH8U3ar9pv2+A
jWsUhOiGoV0/1g+iSdCdTzA7+2YWdvAjCeETA/TP/PZ2tnBoOLjkqtY+A2v/Y2z16P2Q1SPeovhB
9EKrXyfxUOs7RdUbA+PXOs+8wZ7mAHJU2uMJTAT8KNpmKLzGnGrEsiz3MPmq/qXSQZsgR6Bnx9Kq
xNfIH9KfymSI6WC3AwJjTu2Kb2GlTOqxTTv/ylBMxLK1ssjmXZ/YQDc1I0BjK6/taCPgrCTRfG/e
XYQCicNdVlknUcVxq+nQw+Ny/tTXrvW5ik38T1SlfiizEMNEpAa5v2vtxs4xUFCd5KXdWNJYfgeK
huD2yKSXDwjen6k2xSZXjjUHp1Hr591Yms2uNXC2ury/1jax3Fh0sxhQW0oedEPSicZF8kCrUFEr
Jj/B9u1vvPTw9Sa1RHhKMsAeVVWfnH231M0ca+bUCxNfvzKzob9P4dVtnP21uZBMwqmVckx06M/P
vhEkfNJ5gMGFkYroIVP4fqZspK7PAwyqMU8GWTzuQm2KwmRikCSK6XHGTuKVkRXuaZxvMZxWh+IV
SbuI0u4z8mEezF1h133q9YFoYIdV/skHrbrrxqndmNXzi4lZAdV5LOjSoViEzRmozoRSHQuEtcBN
U7YaZNoiE6jB12WIUPe4xXh5ntgxInc61Rz5nlqmjzHe4ZhsMqJZNfqdTcl/b04Dbn9Ooe2lMsup
j/WXF6oYlOKrJD2BdVmmdfiUUMh0w9Sz+mhA4l/H/QV2BpfwtNWtWdmMsEvY8DzmaA8vq/LOOPRz
nruJN0XZcJdmmvU1qWzl5SVYWtCyA0bPlKqlvriEbGxyhKh1hjG14V5riuZzmwfZxi20slicKLII
HhfwJpdYJF4V5P/wSLy4SIN9WFbqNWqKOPLCqVbv8Fu3Dn1tOxt4vdVRTS5zXkyg+pe5P5TIzpqw
+/MCqGmnytCrvdqO8b3lJ+KE6nn80Zpd03txQKQcy4pRzpQ1zUUtE/1nTValEq8tVVzH3dbfVXb0
UnUyIjzuwfR+yTclzWMRRfiUhtoUbeINcxW8GktsRXeF2RcbEVEe20XycDaM3KRP4u6E76gxorzn
ma0TX+MIAPpgbLPviMokJzdqLC+NXVgOUxY6N3rrGxslqZUV1LlJEckh8QPwI4sdT8Zvcg1vn8qP
vTk32vseha/9aATVfuw77dA3Rn2tZFnw8fIKrjyRaCFSOKUchJQYCf35qFEzZXFZVQhZmH1UHblo
3PuorDFC8hv91+A49fe+FvYtaVW/00Q8ohWvaB6i2/mdyBJ/Y0ethHE6gCBjLMcgG1/C/vGUT7UR
c2lc/dRhD+EyxYxeFYcqxJD08tRXgg6ChFLWhM0LPncRDTLHnzT8exKPrKLF6rPCWDnutnKktQnZ
sjhlkJDykJF//2RVjUjUeJawqn4SQueeZ9z0ROzc6eaw1QZcnZDs1koxYFk8OR/KLoSvViZDhZX7
JbCcHPn0cIvttbZLQUXAJuYOBKi1OIzdGMJ4cbTY0x0c0OOxGo9lPgWvjBA/ljCwrGvwnlsvs7WZ
USIm46IG/9x5L/azonP5bCgL+FjHO9rwduyL6sPlDbFyr9ML5JJ9rJC6y0cXuma+oWH44NlmNLxO
gqB+k8c+4iZd7rb71tfNjYizNi0XGiutNEjTQAnPFyzGYbztg5rCCf5WnqkYzUmZxJYs4VqWzksS
ZTM+HVDcZfUhVUTWG0kfe27aDzciHMbrIVOjVzpWLm+CAL42iUx6DZw8+to0M/W2MJuLjdx55Rzw
aRFYQx6LMshSZa2JG6DOc0CccWbjo6vE0a4SqFbUfr/FpVj5rBw2k24Nk0bxeHHkuqEbRiebIiwq
Rf7VjQx2Z+Pmh8u7ZW0UsjE6Z/grIAW0uPvwKgHAPSUoxSjqlyoDlalXyBRcHmTtq4HzkJwkLgZq
lYsdgvRikORh5I1JoGBvlfT7XLXwq9f0dmM+q0OR7+EkSTHgGZkmm4fcqks79NRQ+VwFo3+IBu2N
osT+39gJ1LN5p/PRZKXlfE7cfmU/2ajSFLYV7P8fc2eyXDdypu1bcdTaqMY8RLS9AHBwSEqkSImS
StogKIrCPGcmhqvvB3LZUTxU67T+1b+ww2UVmQKQw5fv9w7dOukHaykIJE5/WRRC5YBu5zv0RjP8
hRmLjd0Krgpkqaz2AP43wl+1tcw//Pwj/aBwwHkKuNWj6b5zV58/UDk6qjHh+x1pAuIZgXQiLRKv
r9zpwDddDjNm+mTMw37ZwrlG4cFlXHPOCIhebF7cfUA+9rbOLog9vZvu/FGyoVlfOGh2bwpVTpGC
uRtSKXoxMZTpr8L0+3gw7XdodRdgndwfA2GM+F215VF5XpME+ixD3xbZmfn/YpFRQFKUYKq6s8eB
Tp+/WtvFUpcLd3E0gvlx0CTB6sa/0z3+V/Xfd3nfs8pvH2U3Udit7qAenVReNAOAkIuhOGpgCX24
FhOEEA2vuzqfrLd+EVQ37lymsWmP2tErDVkQyWc2156Jx2A2TVUTBYaSCTGPU1gPWL4SzbkcFpiE
Se1oWkx0mBPl5JtokWcN6622Fu6Hn0/CF8t3f4Zgh2Go4nA/PnlTDbaSoyl4UzZhm1M8DC0O+J3v
1kW4UNCe2SzM/ZU8f2XolFlQ9MM9Osankha7IIcdvju2LCbRQmG2DuXBT4FIr3Swk/Rq8nbGbT0u
6ArSZfg6bmt2E3Rzh23N2mmkwxn+FYrt9mvuWtqxW01iJqfM6a6L1lM3RJtlBynT4rrbZg9Kq2xD
hXMguWObfSlE6R9bpY8XzWxbl0OqPUCpPiemfzn3eER8HdBSortil38+9wpDbw1oETg5dbVzs1ZT
GRLbWZxZRz+IFcBmjbpjD1vgfZ7CPW5pZUZdyvyYmgQTys1M9N58mw8C1nvwYZLmK9tLb7Hhq0O7
sRNuxZfEbZPR1I5R3q63S6vuU0VnY9ZnPRxnEp1raYUrXj2dtZyBPl6+kx2R2oUpFJiwDk9WCtLv
QLPpNCZ2q8iJaju7Ia5NSu3M/Hq5mzHOfgGAPYK087RkySr8MnAvIKA+3ax3hVe2Xzpg/4ZGfd28
3UBxzwz4owfbNR10NqGC8Z/nH7uavGWUHA1JGijtMii5d1lLXv9qwQdpbqc67MK6vXV8MqWcoECS
SLMDfcM4X9pSFPFus/f/8iwQRSjQdzTgVBDuWp3Y+oZnIX4pv870YQ77pirOXJ9ebjgUWZCJ92sj
FfepKjH3zU5VM7IQMfRD7JKXq/zuqYWdcuZxfjAX9moOdh4OZ8CVJzcOMslFl0++m7RZtr6ah5or
uOVx91DO/H5Y3XPr/sfjcdbs5EPo3ycnW2E7oiGJ100apD2fZ4nLptvgACVw3TzMneGc2bl/MPV2
FR5sVM5tBOgna2qrWmFg6uUmvinMV2nulAcwoyX51fPh+wV0p7OjXMM3/PkER7kf4F22P5UFdSiH
kHIxWeuCQZDrnqmHfvQCOYvYOHeaG1yl50NZq4/voLWhbwH9vdq2wXqjFvod22tnLPsz0/Dl29u9
A/EAorPOJnpKyxKF03VWWljJaK4u+eIE6YlZs8480svJvrfhaKkChnLYfT8O/3KL70pnWxjGTPwh
+LK5lRE54LTJiN7kDI73o+eB/WBTHXMphCL//OWJQZHoOZtmMhIhCEvekXGT1ekvb0Q8D8xXetJ8
Jo6356OsVqbPWWaZtKFLYtUqabzXJkPe/+qcgwNEewbKGmAoItDnowT4T+ZdOpsJQTlpghFNkZS9
o7+bTCc9M9QPXhtn566whX9gGKfC3s3GCZkkbZO6e7iclO28ko13zgXwh4PwcWD4kwVEX+P58ywE
leNPzCAuedig/Z5/VczauS7TS0hurzqY0ZQeO63iFFVtVY3Ba9MYyea34/2YCzgpbPYiv9NsCvtb
I52nKaz0vkKklra9HvYIq7PLbps2XKY2PD8Pm+uocxvjy8enCvrODYTNuYsPnj++npGxXCCsSOzM
rZ5qGJf0//XhTKf45e4BbK6DZO/aV9r+J6BI0KzNVDutzkumv+b7Kx7zWf1a5UMfOU09nlnZPxwO
LSedaYytUP2cPFRpInNpMj1hwWyXbW+bSeFizJSpPaJKb86Zsr54ibsAhwKA2oYNGbL+8/FUWtij
3dpOYiuXeCPPaA/6Zv8yvYlR4IhyKnM1Q2p4sov0+ob7nPSdZFqLr7YSXjROq413gHjUNKc5c/f8
0TMBUnAVcK0ddjnZ8BcSGadh1J1k6e06woK+J0rXqs/s9C++1D7nOCO5ZdNseEGgH5ApEuZr20mQ
u9lxCegC2GqbL6fegzNK/Hzy893rhfP8d9UtGZmsxe+OEiczsZC0bSRmqUk5pHQS+02JlPCQqR6j
bbChA9h23+dA0ybm7tNWm044jNn8gSQOp4zxnev6yFKmKSM/n4VxqDtDszg4hk6EchYwsuu5X881
ufat+9nNjNYBFxeI7KhBaM6fTGhZUkmVxmAnpKIvH1tIF4e11dzY6tGxYZrkv16gDYRn3tW+9b0c
FYthEJBdSXpyoMjF33Qv436SbXl9060qeBXg9PHKr33izwayI8LK7ebYyXpSDncFXgIQ2N3YXZl+
UZYrL37+F/rBlATYgI+Ganp3cj5ZZhkmD8ouUekHbW7frFgIhXq9Tr96jPKucQvF4QRcdQ8ueb6Y
gcsE2TICawxhr6/tuXdBsTzz15cXFAvOA2O34X6RnzdaZoHzR2UnxFVukaOwv5Y2M+znb+xH8wYL
BUiKBvUhRsnPn8Vs9cqzZt9KSHXo0qjx6yU2AlRS4eiu4wVXIvsSRO+XW7879I26DEXMnkV4qi5f
Km81aov6TaORGEJGQK0rgvHMK/zBw/kmPWx2eHZDNt7nDze3ttQHqZuJvdt6BwbjHHBaM+J05jwP
CzZFQgVd8eHn73TfZk9WBdYHzBBYSVTUp65/7lrbmG2uFAzGkoVyXer7cl68g9GvPpBWKg+dn+p3
qb9++/nA+8d6OfDeLEH6sVtyPn/ewfAwLWfvoSqW00GoRt5UGNNfrtI1zqy0l+gZABDGAPsNhj0H
64rnY1WjLHopVyNpCx2R9Zj3dYT92sRTL71WxSmQ22Nul04MXds/0KSWB7f0Sjuyt04c8JMbr+Bu
bHG59mOysuVe1VlO5osnsPnVaJgFsiteDSyQMF/NJpKF0U9nQOkf7Bf0XCHosmfQvD+VmwU4c+l8
GiMJnNG90JaqjFJ6JmfW2A9HwT7EZIRdRHLyqqbG1gFQhJFo7vhmnFLvVqSlcWbS7b/k5NtzOu47
PyNwDJyc/d0Elrno0kgKbWPDLdSXoCfQvc/V5TpxTf/5TPvhI1EOejQEAQJOSeFtYeUynXojEQSg
hLqwvMtqI5jq56N8j4c7fSjQdQ5jtkGg/JOHaskEGuul1xO9dVry5Ntg/ESgGIggQIj/Raua/EOX
m2URLRYebkCJyzwltQKjDLNS6kgifWP6NlhL2ocjdp9PFnnxD3M6KuLWyce0D0ghxiLSRtupoxGK
dXHExI9zq7bl1mO0HbgPTtMHQWxbK35m/Bei284yVEH9nVptWJR2+7mZU/9rQFPvyeD6e69sf36/
CK2wYexY9iciG6olRN3tfLSzCekA8hdhhDpqPYitpg97rbYzfYkaLG7f+pXS/YgoEzoj6Dq7d3Ux
V5+ycViyyLIbU0VK77YxMnp/aXexTC1C/uKrc/i733le7k8tqatpXbqhm8EPDvXOb7+c+TQvphsS
doBSzLDQmdEZfr78XRJWlG/Wa7KCNHHKC4mvYudPICfOObXXy8m2Fze7FNmmb//iJJRcv2aj7Nek
6NQYZdIO3uRzXn/91SeCCMxpAYJG5YBO/PkTBX7dbzC59IR7pncwl7oPF63oibpazvlRvdR2cC0G
+EWDsPsmEyTyfCzdkWM1bcOW5NzshohL7HYJBtFSSDRNMV4uY6k0fA/zUsa1zNwPxKj0X8xubl7J
ok1ltNYzkK9dtd3jL7+F3a6KbhKmTSy9kxW3LENfdoiwIJ8OZhQg74zphhqh2Q/nugkvTysKjz3S
BMIQ3/bU+4vdPAtGJ9+SMTXmA76/dqLp/gwBUp174S8LAYba0QiO5Z1dfVLTS11owu+cFRPRlEu0
MaT9nbHZJAvbdqbdYkNGoFC2Wjhy/fx1vpy6wCx44NH5xEED9tnzD+0Ip85Te2GZzMF2VXXpt8CZ
9TNlDrOGX/N8n2QYuutYNaMzQTv9fJh+a8W4GMGUpN1cBRdDIFbt0NhEeh+sdF0+284AGVrvMqsL
XRG4H1ThlzrvYXahEg9TmsZ5t9RGrJymNEMsfDU7LIQ1FKFhzEZ+WILeMQ9UMot9yJ1luF+Crcuj
OS2WEsI1DhMXhCACwA1NsAxJVk8o6x0clQ9tna7WxTbnfRUtE9hxyBGGtwvpB2UWFSko3k3fNES6
rFvtlVHjmNkfw6p8Lep9lftx0Pb+azh1mX3hZgPUWG/sgrCvZvNel3LIQjU3GiVVWmbqoNyxqQ5p
1hR3LpTohvZR5ovou0V9nEo92x96nKtoN5Ldm7ZGWseWsbpEOqdm80exivQdwoP6TvmZ+3VIpfYO
ip1eYd/WG++8wTA+Skv6WriMfi0JpuoADIapc1xYzuZ8bdeGCf3ZWYI3rRy7NAwqr3Side28JZlI
k8aW2dO27nWD5xFN4q1DmaMKjex5zDu5XQ69HxQ3XCYbIqeVIW4B4icELFuuvx+UXxdR1VuqwsBj
a5pwK5wmDQsL05Dj4PZ5gx7NTMuY5qbx1p7HwjrMtTn1F00+yg+Wk1sPdHYFViM7hb0YXXXjalpe
h37GqnmfFj2J9PlmbofBDuZ8l7h11lF0fUtIvV65cekvjR/aTmZ/C8bUdbDycVaIcnaeWeSdrcYb
NbPFhlUx6x9IlbHHhKoqCw5MlfGu7jTVkQ5gEARlbKYA5HHzQITeWmoX00A7NcSeUks5t7b1UzVV
Ay/N11inudRWcsH6iculCnrWcFHQGwtSSz76qWN/0aQrsPlovOJq46e/qGxY+TKjTwU6b9X0Grhn
s5J+Uta9UkEtqSr1XLDqszmIXHMxXSLDZP6ttTr7tenMxS2NUDwptNovbmtq67d+NtQUuYHXqlgM
Pi0IvTT6x3GbSWSSXj3zaNqUdhGb3YxJurTUVZdXzpcKjgOdOpBMnqwJNvuQldn6rR8r5505K9fD
JN40aKkJd53j2ePaEhH/CoRKmE/OJtX5crvwmhXb2JYvdwuhlWrFhX8QkakO+rLMebqEje8v8HjK
ov9mdk76GeOi4VPrI5YMJ+54dxPwvRWZARdj5AnGeD25bzyVvR6KPr2f+0H7xvVvqqJByamN8JD1
nmZkEJ/KUprGcQxqe01MZTXNq9q1edtzUY6PaK2clsy93M8TU+ZVEY6+Km9a+MJl5Nmr/9APg3oq
wIvueDsp4gcm0RLp2Lg+dUEuvQi9vNaGM0GgD9joy/t1nfX+2OH9zP/rBUrEVmNYXSQxpU7Dra/K
e8DQoo50unVG2OIR8GUKQG4OpIebTizXlBlS1U76Bz9WwFKTsxtW2VzmUeEM3gEao8stw9G8t0Jb
McBzysoPLWMSt7XV4zVGSKjHtJzy3Ye+CPgGU+vlfWhBrn0VzGY6XKY4q6uEJRW8cTPbJ/BsWen0
20Y3ZuHkmrRIC3z8vBCgb76nutvGEN7XXFISGtYrv3PXt1ZT6tFcWmiMZ321r4YtMJi0Ru7PV5M5
94h0udCJCI/YrAl5wJncO8+dXmmOW9ylrljauGprh2wYpdvv0jxt7tx8mFw+YWcQS+YK48KhhXHb
BS46Jo+2DxUjLjzDYbKJTdAC0ULnk8XrDT/X+8E2jS1xvd4ZrlqS84ZoKhSOwesUbEFUqCp/vSfR
MDfs2V2SjuWmkm0RXXtUsuxboLnWby+qflSQYIoGBuvSTX/U9CSmKKdHevTTzGbH7Vus6Ztpdl77
ckRdXpuDcaPD2XKjuSnltTFM2JM1ZDgeSeVkG20JByyuiHfOBJkp+WwcHVexaQ7oXu7Hqqwfc1Ob
s6NT+EuWCFW2xbHGh4urHaW6dSycOaDs7nP2pjIr+s8MsADC5tQnKGkD4x1hHhX99VGjFBgpxVp4
uNpaRVjLmx+3hujT4yiVp1+QVWvmocNXrPgwBYqhJWgWJ7Rk6nchSk3xR+MXOq4LpY7Up/Xs7Q/S
tgls2xph3vlmVV9aEvpCWMxDt4SWhZnAofSyYrpI2Y312Mykp2EO13nvMszM3TDg0LoeWXTelef1
mo7duV3XoVm29VNdyBHPMQyPPtG/H191WNGmMMeMEVC297harFu/3qbBpimSbdqGTXxMnSX0yhIV
eKnZLZ8Ze+3LekmdsOOCc5SDp0dbJl4joppu1aw5HEYUc2Vokl02JU7fK14B5hVEmGV73CYtbnlr
F0tWhnDXsk+TozUyckYFnZ8GW3mlS6f/2gEYcid1pFOGpa1TYlMIa31cly1lcLqugxFmvdsV8bp6
2mvZ4FQKROTknyxbuNfbOszFkZ3SWuJeMznQcqPUQi8oyXuUjT2wYQ7lcuvIcvrUdGndRVbnFSub
qVMh/ZqNPo03WCdV2M2zo2IWTB0cskaJh41myhF37NW/mvOiuhhGzo649KhSHyqncrdDUc2ZcZm3
Wv7Z05Xdx1bumGUsjIwktaUxjmIpumQqepRktlUNRtSuffOad1myWRfd1EXFpmV9ZGK7d7PViGe/
2OsCXCwr4d73o2M95YGLXted6lk/1MLH3r7lYWVYGpzXoe6PbA+ic6c31TgOT2LgpDviiwj/zJrS
lfsq2+70lM3S51jSQZnbVF8/GtbSPKnNMCkPhnG17yulzY9i/JrXiVE221cypf1PS721lHQ9WPaS
CrgmJqQIP9SU5w4x382hmUvG5d0gffEoZK0+dthz1+GAAvlDsXjqKxcU6rveNfo5XM2J+s7G8LB+
t9cnd7lctfyo6hw3y4AgLxWiT0BdMjpCzhF+HksebcuGYkgPCnU/jqb3sfcd8UflF5O8wa2gfUTH
XLmRPxneGDapNt54y1R8c0Rr/mFads/l0E7Tb2xsnM2TaYMkEQjbZCG/p30r7dZ4X+mN904Nqw6t
p9Ewl4fHUA/xwjanxazGOrikjHKXQ9UZy6W7MZ3gBO+zp0L0gHFKjv7Vz4R3RxBYVYdL3udoQfH7
utO72sriWRPtpz6tnKcKdSFVdKmC95pj5haGBE7zNKWB9qYd1/a6nI3lUCijWg+tMTZ7DkMhH5qm
Gx7XQSAwa9K03+5n9HVMiWLJ33VzQNXuZZXhkb2I7DFUKd6IPEO1Im9uu+o9L6xSVwqTlw95pxU1
8oxO62+2YTS0WOnArbHHft+HoHAcSGVVON6xNwxQWCwiMieuM2EW3FSmpnyjz+7avZ+Kve6YRsve
4mrRIW6yE4g7PNHHPmoDbxVhw1S9acdRv1trzSUkQ5/Z3ii92jXswXWb0MiJew19WQZrWAV4GIa0
FJ3swgxIqCO5bhmLkPZ0Lw+V8LMPZN8GXzs6ZnAAvSXfQgGT7101uAT6CFfXPjeEqWyU0nX+djY5
RcOiAFxbRjvdQjOH8xMuXdZ1oZbyOVmObdZeOcJYciIvlHXT4PVrHidXFt8W0Uqu1maVxkG5NB6C
tWW/fJSWISICL3oZjdiDalczUVoF/hJ+fl96tbLZ/1Zt+UAY8aouAn8T66HhGkiyo+4OtNeJS+WY
CUzNAY91ZZ+46Va0FwPqhNfmKMQaV1YJ+L3VQZWkhdlNeOJZzrc9MJpadG5957KT3fIV2qjXXzW2
lY3hpHkpaJOZNVGFaOIPy+pYSZXwOEi6US7TG5P44eYiG2UdROPsFFVsLNvyobWEfEghVGZRJVU+
ReYs+ociKMYsgm/pPbblRoKrbNvNDf2a7xcVJHI7oa2J8aPQafVB/Gr8h7qTOAeijAVCaxone42D
/KAddOEa5cGa+pyMOk5mK1wguWdx7ZZ6Fmtbpng9W7FbDWbV1hyV2aC/MD1VFkSs4EpydL0aZ43Z
lWDIWdlZ8w0WGO18qybPfa95uOBExizYtXW98C6UsOQU6qkPEIcNLt57qF1W2K9Ae5GTqUG/GKba
Mj/V5J7IG22aej/Ccam9ztds6C6Das1vGuoEN5RVa7chF1HxCQchcTsapKmHy9Y5ZRRoFKMRKxvx
3eaYMo1a7hkdBQtt8dAf1pKyvayrd5hH1VYoVRuQ7znJaQ5dPKNbOirBNB8Fn9s/FgGhHZGf5Sp/
ZbZWsL6iMiIUwusN/7Ieeh1uXYs9bFSX3viuNir5ra3YEeO5Woe3M/2uu0ZWFP1lxv3wVZlONXsH
GgnSxvpO5K+1XhuX0F/HXhF12VQYfBcLK27J524MMRKyHxC2T3lcuU5/uyzEpVxolAHHqqIfeuiU
nn5eK950PFLaVZEvBv2ulwNFozXrXXlQUmnj/mo8eQek3gWxqKSYQn8LBissW4sXJywz66kn9U5S
wyxMJEAemvpQ+RzjVVWw8VzlahQdFUjWf/Q0XRSXFTKkT76OZ0K8bdm4xU3Qki1ezyuWjVRQ4igk
gC4eyCk5oWL1lqcG54WrSTncXtVG/FeI0g0fIb0fmpTtym9UiFA/u55QoN76ee/emZrPlm0MWaMf
Vn9IzVC5VM8gw2XlgZQUecBYsuqjIPcDIIFt1h99NeIUZ/aL+DqUdNEu0LulSbdsQRq77dQ+yska
9fjvVq66niS0Oan2G3FXmRSPg7boTvT33uXOPjTQCug4eJTsYrbuvR7oKXPwh4swxSUpDHOIIA/B
1TOb72bV7/g7B79sxekBD9FG92FWgz2e9sSMQq2dtbZLMir7GiNNl9N4AjL+ZeDL8yDTYXTsosgH
UXyOSJWr1FRv6HOioyeF/YvsqdXXcx77L5seJBWTqIh+jl4pE+75KOy5U57hAk8UlCyvmzJvbscm
qK+M1LGSofOtMwYNL0k6jGeS7oN/E80Wwz8BErdisDbHyeZkton4c1jHzag43azlg4b5Sei3gx0N
ODiHzkbx3pR3pUsVPf5q/KGDcMjatXvW3r6C3vf8wUehONEzU+A8VM4Xc09gU4vLwS9/REbBLgee
Mk9snBorVCaimsyaRYJIE0316E2UB0TH/BwjfYEDY5VJ1woevr4zGE6JqwBjddFlCpPxdFbXZU1+
DHCss5fTdfTzoV7AsZgxwialObT7cgJzP39tYhF9tqm6SQbhTdGYt8XttBTzmU7CjpE/R2NR00CU
wgIPSBaDhOej8Je3m4nvwsepaewoSj23fFxSBeCmfUJtBrf7HKH8xUvE1Ev3d6UciiEQ1JP1VkuC
HoXu8KnasoqMptRiDy5chEH/L8vy0BkwLyhFWAIUNCcv0dwmZ0sdsSY2MTVhwVXluOHNfWZWvPhU
30dB5oE4g2b2aThTXTbtLO0ByL7XtgP18xZuRvfLhl77KPxnT1WnxXTKYcoab/YM0a50HhY3dECx
kkIQ7rhN2p+mz//1THAy/fO/+efHrl9HYnnFyT/+8416GoUcn/52/dBPf0tk+/VBFF373/sv+c8P
Pf8V/7wuHonn676J03/r2Q8x0p9/k/hBPDz7hwMBvWK9k0/j+vYJRZD4PkD21O3/5v/1D//29P23
3K/90z9+e0T7KPbflvGX/+3PP7r8+o/fXKblf/311//5ZzcPDT8Wd03RFo8P7d/ePvXyS108nv7s
08Mk/vGb5vq/Q0fG33H3dUE6uBMZ5qfvf+SZv3NwoWakVbd7xO68g7bjivuP34zg910rByMHSwFa
7fvRNnXy+x95v0MLIkgYZuVO+YPo/++/5e2/Vu6/vhQv5c9//lsrm9uuaMX0j9/+RT7/6wpH4Y4V
CIJtzgFoyKf0lV6rzXK16vlAg8f3XpVgWGvSCSyLkqqqy3sT0H8+YBICIrWlU6mSCVrDEMppqF9N
ht6ZsaVVWXc1OfXKvxjo6igNcLSIbPviYZMmaPpWd9ZX0F7ymSqa0U3Y97Z835YslsibYRCEpsi0
kmtlMbaXNJk6N6690X9ftEYHNoqnDfWwsMQaFq1vV+HklQMAsreCySBT86vrtm6mLBzVHJBMJr20
jOhmr9lx6kpPoxldWTeVKZwPhluKPiLYDsduo1kwYh23yesPaeepp0A6HpiO1i73I5V5c1H5/g7Q
2K6tboa8wYUvVVM/RFqQ41kTBOnX3TlMhmiWTDtWXETewfWs3evWmPogqigcr+dABfKKbElzDdd+
8rljjkvTsKQ2EyHFDJSLSRMy9sjgwjomwvCL5ob5Kua4bZQlQyglw3jg9qggXNKLuVUOztbxTDLr
g7G0VRt6Lj8ZwctcpgMWeDj7WG6qmdGsF+0cd4uQ+edctPobLpF6Hxab3wFacvCrG8pSez5OxTx+
nBpH0bcJ4POrg1ZAFb8Y+r6652Zb2ZEqgua1VeRqCemVNdepp/SH2fPLN2QYeF+wibanMKVgRPZP
iPESEllvG4hr1vJNbQfiQz8ElR9Zva8XYbugzIvzVLO+bN6SreG0lNv7jJbiDE6eLjS3XHg5yQAB
G5hT27QiWrsJwsDYYwpM1ungeHelByQQktqonOOmdYN1Zdt5bnLJmFMVdej/CCtyjOktMnxvSHCc
S697RwkzBmHxnvY+eX0D8mO+FYoM79elrUz3opeWWcWbvfkkES9p1cR+s9QYX6coBV91OKvMl60G
ahUpczVnboTpJOJJLH0W1SLDXKQ0sHOMDDUEdoJ/ZK7FsnHqKu4rq06P2uDb17bblCLKxAT7YSQo
zTouBk2apCpWOHJ5N8m3k5F73DtSb340mnlRoct2Y4fgqLl63QoaInB/MUzMuZksUQAw24eeOfpO
pFVqu5T2NGGu4s46PiuupQzwvRbJO2DxEMT+WHXv8ItKAelbLQsirO8MpIM1PLBP0tFSnx4Sbuah
s1TaRzHhtxtOzqJ9GAs1z3HReM4Hf571jwFNyzTkjtB6fPE9EgOAj9la0Cey/GV4DLoBzzO71Aki
actiBbse1RevrdSttiwLhtVqtWiiwRj/BnaEzfhawYPBAmeHskXztKawH4+Lu61LtBVVaoQq8HEW
K8gZYQMdm6iuFwLPqzybHgWEExHN9ea/7jOa/mFXDiwbLy+W+1xWzo1NGxlMrw0GI4YU1CQefifg
Xtnq0Uno+uyyqXna2BACKaXEkq6Ju54w+ZhKpO9i0xkDyH6G4G7VsEmTYWOPxKCgaaNbEhCxtB4A
37xrmgFGH2meQw8jWEBDo1YVywLLpZmtV2bmYArR6PpjY6byoR1tcFlnJm4OGWpt2+HqbtI4LkjH
3ttl2YJyEP/xzmES9og58wLEP3PkR90Fmwszge0IpJ91wcQHQXkfF4qpG852ThPct2fwloJPYMBf
zbIvWZrb17qonDnUpWkRS6+qoImyxdWH0O80zNRsRaZS4kurKs9QoU7LIZwq4IHiTkDyNZ5Ap4YS
LnKobXMEnopbbxxSMw1CMMNz+QLfafbPDzZrF95R2HnwU4gaf166mqOey2kZoWPgEiTohoyaG+mC
xSDlVl7npT7SKy3Tz3OVO6+MjeZibKM7S/5SF/zghD2tZl2eEtEBKjbMiLk9npSY+WQN8+Baw8Ht
GuMK1FB9cvpyej8UrU1R8Z8S5AdD7WTd50+MEShUVEQXiFbg9T5/4rZNA2Oqix6etiyaSNmLMx0q
Y+YrB6L3jdfjUMP+yhsTEh1UJF1GU9kVf3ra/lJ1+L9Wes+qw/9jDfn/YXW4m57/59Psxeez6vA4
PrUPXx/+WhLuP/DvktD4HcMFEoChS1HdQaz9T0noGr+D53J9pBLz4G7tUrp/l4Tm7/gi2ejj949M
7cc9+d8lofE7tE9iLvdQFE4rODW/UBKeTlggAXjg4BA7OoCCZf/zvyjFVqKC2t4bytgqtTKa7ME9
aIaaLpxFePFf3soPJuwLEfY+Fn9d81/WPTzx87EMGCfGgv14PDiBdl2DyIVpartxMK2fzWpHdqs6
P+yCJSKO+9saJIm4Q5pD/spxCHWjjIg8PM5yA4UE+tw5hhM8Pk0e56ZLGtWVnLljQAuH1lzrV1NI
7A+JGTVtHTfvOTmCbqN2FNbdzx/t9OLMk3HVA8hBTrCnx50Q6z1CGYMqZfhNM+pEUP1HxjJ1B06P
IbQQgYS1DNxwoy44s+Gcbq//GhlMZ59i8PFO9j0Kd+jn+BpgVNtmB5wdgCF1ez1zp/1uAvbXzYZh
UAjiWM1dhP91StCmf2MUMgiKeHZKNcajo/eHSuYy1gMkGxzx1hibpZ/WhIZk6SM04ezTisfiMJer
FxmV5r6DPHTlcdYfIU3R33K4JHzLZ7+4g5El2tCA9CM5x/6HvTNbihvb1vWr1AuIUN/cqslMWoPB
GPtGAbZR3071T78/YbMMiQ2bc27OWWtFVESVTSVSSnOOOZq/qSJGu32fHk+2kn5N28nyIULRBAZZ
pB1roGwO+9GYPj+8wP9GsSc17tpaeSWK9bfff3BU1D+eBTI+8zuQ4VYIFBCOivygcvE8kK30Y5pG
rA/AOL8DmXnAcqHpQpMMyD2Iy9+BzDiw4UevzDk6QArR7D2BjBt7dhzSF4MnAaMLEV56O/uIa5Oq
zZm1ofcZaH8OW3VxK+xR/HGixAFh8caGePh1zzYElwMKi845Gm8vuaLUXgwwKTH9lgjGIN+wu4C4
MH6NsCc9WkYBix2oIuZwRmTF3/GRq8td3WrKoZwtneyaSiLHbmL16pdWzZl2lqH0EY0oxqGpMusX
akmm5pcadYSX8pW3wLHbLeMdmcKkseGANODFZoaDea6qVzFQ79qbsORInAGm1lTIh/O8TMIzjbDr
/dmgIIrMOY4gXM7Ac/CIzi7GOLYZwDtD+kY8fPB/3n88mKFDNaIJwkvh0Ht6rEghCuIUvDweJ2++
lm1RfzJHzsfAlMC2qw2HjmtOg4UNVCl95b/0aKPqOVABiVKHKj+NgS4uKY/AmmQq3sxkmuSIKvqU
1gXzMMz3hId+CPzppVwU12QcAW4pHXpQicAPA6Uyle9iGNJ00xN7GYKmM6Oq1GjcrjR3k9wBsrTM
1D6WE2CG46xJJxXEk81iLfwma1RzAEeFEl1oUZzdAFhxlxB1tDcOxQf1zb0ntXbySBVVeFmoVD9/
UsvS5jU8FQHycbHdYcgV12BMX+CViSE09j5pfYKMprRVQIJ1Sm9wikRBF6PfqSaKelwq03TZjbKx
ZeAHplQASJUz+RqKQbQtxJQHT6LCH07xF6rTbDSoJ7h6UPk6ZDR7Z10eWWOdqXnnk4EyE13scDdM
zk3SguOzdJRssS1kJD7JsV8mS7cpVh3HPGuHN0YaL06+9T5InYBgWWunf2+JdblBdWhEnb90nRZQ
wmpoTYm3kpYXg5OHr7sqocMYIonbV9pI06ax8yztfATW1pq4nXwbjCrzBF14otOmncOcJ1hJrS62
KuERwiuqZ1RoRSl5WL319F+GuVVRFaYM+vUa5juE06cbC9BsaakVVGYgjc2JWuX1IdhodfTitZcS
xmNxIWshkOeyYEqeqsvRTMly3Gdt+cFSu6022Eu5SfntsTsOZXg69m3zFiV8XbPP1zSUPJR9oOpT
U5PcPr/JqQMq0Iay8JfRVP3cSU4XpTzq6E0c9faHbunUn4/lXcf3h/pHedm1P3509Kj3W87/JoUI
h86T3fqiEjm6LW5pUz89wB8+8esEt8wDmGIq2xat5F/H9GN3msY1pQnsEXzZTAj97OrHUsSmFIHA
zHqz2PCE9N8nuHXwMGJby5GV/W477znBIa7trRuSWFlBQZpON9QpmLnP143awcZxaiXdLIqMABq6
EsktvqR0PEZdx+IGL8R63YOO8rHCER3kjyibwccgapjdXAZ85MFYQ2S8KETNQF1SdKwimeGT88fW
CWMmrWA+vwJwJo2+UW/m0s5KctSaxn6YsSZ2ltANYXaqIEeH7HPdoeAfYFl1FIdx8XHOU632GMEh
aWdGdg6DAPcynSNVB8qcg6MtXRVF2ShYLGDQbhIZ2nWB4Pl6kuvaSR6q1U2Tc/wygDK5QVULP9h5
VQKfyBCBwG+hd9JtYwjlXIxy4exirZiuTVsCEAjcfGlAmct94RXNqIPCFLNFXSTZZxXwsomGtDL9
iBRnouXbFNMnJUU1ZVKyvPBk/AoP+SPnm4pA6WfcCNQ7gJtQu6lLk9teNdvRbdQsQiokMtQk6Hp1
SgNl6eVrRuL650wkRbIDkO7cWUnTHOvgEK0A3SOp9nAAb3TgE2me+v1iS1eKAf/AQysou3EsU6eB
CsAeAHQf83KEZqc3tSUkAJ4ritUFcSFUwMNhOLtWx6zMoxcofQVgNSg0nwHJbxh+2gFFhnVbSaqN
aoSUdDcAceJvawVpu5VZhx9U1G4SF5nUVvNx+ei+grfUNDpwKjTgmjNtOYGXnN5IkHs8YQ724Cd4
Efb0XztjovaQkq+tLtWZKxWG0EFcO9qPoemnxEORYaqgO7TpRggjuRnUUMsDM6LpLukAT90pVEfU
+uBGAMKVnDH0hjBebWf6Qb8wBThGPKri8UifddwZuACkwzdmxMaL3bPKb9ANYqfSG9hnQKWVAF8G
UmnDzLEMEl6iy8ZWN50DHOhJWPlDErDfe2J2ipoWsh+Q9okb+2iCvE/yCLBRugFvfS5ZS8r8ZkRH
32ilAOj5DMsgGU5q/vNcSeXx58n/32i/N5REk/vJa3kR7U9vW+y8kqb/8Szgrx96LNnkA+SC12qN
up3ZokE28Svg03uiWQGxzKJcYsS44lweA75+sOajTAllNBNJMn7He/0ARAU/QuZsFUblNHpH6+nB
buF5mgASBVzK6l3M0bPPxM5FDzKriks/LhvgkY5lhbsUhE/vmtQuV8UQ6+DNM2szjdrix1E/fjYX
of8ozDi8rSVrh8cy7llqnTpoa0xqA15Y2pY4SUGMm6RLvUM9Yklb5ypJ0Re3xjTf9uro+FNWl1+b
XshXFQoxP0RtXESR1ZjurMmDj0Jdc5wOavyBCVl4BPgr9syqtTRXnYV+Zq/kKKuAfwBQ0Fa+m0Vv
3LBJ2vN50GJaTpO4jGpVALHtCgNPuETrLlOpxAzdqPN7ZoLg+ZtZ6Qymm7p8raiN9n1JISS4Izv1
gmlh70Za3QGTn3S98lSwdmCODXA7eTcY1UYbBKi7SpmDUIuWG9MMYTJzjJxWjTx8DYvGcp12BNiP
HL616WeLgVsG4OiwcjL1e14N0bbJnA2otPM6HJVPgMHq7xq5+rUmVQBcgbPKO0vF/HBaaiyl8xqM
1zClzSGDmFyGurDoR1Dc4BTNUz+6MdyZN5rbL5N7ugjrqkUjcvVTXX/+pC0JeFDRywgRXMMUjg/U
Vz6UZ+kXkfO/geRFIOGs+Hvr57QCLfCjbW+754GEDz0GEvUAmNPakUbyHePDNSY8BhL1QNUobh5K
JFy6VwGXx0BiHjAEoUiR4cBDIaVr+tjDNg9o1ZDi8Zc0FRl1vieQvFC+IZ1FTA3MngamDof5vZJ0
sEdhTioZUG9q4lMK8eVLnE3bXs9lcKz6qByN0qhdrLbTP4AUm+dIDUxHJS3vI0gD/RczylTwnVl/
rMJmP5wTNf+IpWae/uwavWu9/bvPShBYfG2tnYPm6ap/PibfqqeL7eFTj4vN4GhiarlWAgb/enpq
WQe851Uom2PrVw/ycbFRpoCuQRMXIJ5BzvdktVkHnDEA75Gq5EgjFr9ntT2MEp8eW6AnweJQfYPU
oen+Qu8sGSIkz0QBc9eUArj3o68L6JtgwlGvxXgg9xuc/I5m1bq05R4SSVYGtZbGtOoWGVFWM6Ho
YDAQdzYdn1SyT8w8vptBwR/FcUNqWjbHSo/uQiINzoeI7ulRk89d8OS5/yGH2y/SKc5RxCfMYg2k
M6JdZxpPQuxY41cYKknB/BAfcWnuhV+EyblRyMJDTBieQ6qMPzcA1fWfAUhEkGeNAXJTkga6F4Ck
aBTvC4rAW4RkMjOoCGs58zUnv8eY+asjF+/VFN2/0F4HonemJWEaEQUUZl/bFNKBXThXrz/A9Qx6
ug7Wa/Bt5HX2Qr69P3rpei0p445iD/C67bajABvStfUbr+lFv43LUGfgGiqzdtHM3vsqzK3QzKgL
VJnt3vGBGx1XhfM5TAycituboe0/tfhZWxkyLemiXBT2dP7699xvOT3cAONG8nxg1yhOP18oZjUo
Tp3CMnKy6iSHKXVKA6dxswEWNOCQt0QzXozyH65HIOd0APSq7kOEoZ9oCAOuzP6+mT1AYncxaBUk
UuzFDXPrQ+nQZGwN/QK23P1gNpevf13kjl6+WFzCMflli5M+09V4tjO0cpL0RQ+TIHHqIyqcs1xa
1EA30/uor5cLKAgXUOrKbTHUmtta+R2KAPcYo53Uape6cVELP5sRR67kJd7ABNXPe90+axJIEFZx
Ykvm2ZJm9zK5ZJnY0Atm+BfzKMGD6aHfKBlJZwG0/TxTgOiACfw+5OChWnkFRYXaxaJlmlsuyaWh
NF+z0LwStn5RtcaFLXNl3aJFro05jf/0zqLMdpulpbvM1cYOWvJ6G7ZjAiIprasRMVIogMqF3kd3
IYJeIFrkL/acOu6w/sjIVONSDqcuMFWkD/LYbnemmFQvTrlULsra0yEl+thALBd6W9k+vjPCrYfi
JEnVi1RQqj98MzXVT2fYa8d6s8a8RMK8RBpR37aa7DTJxA2CIHwrGF7MZ5fCG6fR9iUUcwKU+c8a
bSwgsZhfJEuUnzuqax8msONVSHFRSsNjM7JB4xsJZ6syhnXLprgzc+uMBP3MSLtqlwkGv3nWO5vZ
sK/MtflCDF9O7VofPCuO0WrUogRJKBjynDxnilGu6b5Dji8h17dY2kWdFXfZrF2riar6jiVuwiLO
g8LiFpSknD+t7zW0ypO0s2wXT/v4Q++EAYQYxetrW9ASLmR/qHUp0ONWc3UBMXlaH/LDY5x09LpT
G62SGEzZJwuxU2QveAgzXJVNqZTOdo5lx7MT6wyTK2drtPO8RU7YRikpudNLOOta1tUbGQCoG8H0
DoSERMkotGVXVcZFlZsGaDaWAhmQcTzyGGLm55sW3YUgXZz5NIzo4DeSlvkG3SEvLPhjWHLENU1+
b4/1jRpbhw/3zgyg3MqldVgWC8C7CWGiQb0HgniF6mG9iWH5QB7nSw5NfG/OEeDSaFSRnp8RLFBA
XvbJ0AU2hiK7bMgvChOfcLua1CDRuO/MSZaNE4obCESyb6RmRpvGmdwc5QtfgRTjOnESbbS0nLdU
LqyasrtZDBaAZCT3UqSX6LO3N91kZcFkwwAapbz2qNhK1L4mjlcnqUECKBeOAgUafBs9nLTh02F5
sm4aeeAXj6iEeXQCNQCnxgXqAC3ANXBrA64n4D9DfnVPx38usntjYJPlS3GHKsVZPCqnajh+aGTn
qmCM7WboEpw2gGZXW0xnm4SqcPtRv1hCoG+NmGw0Q82zskRJpswTi+GUc6bM2gUiSMJVzehOc3gw
c6VwjbC9MdTqhBbVjSTxpGYr+UwfjSn8yAtTFr6m6sTSVYqb5GlsxbOrZ0AAjWHdotbybcBPyZts
+0peFoTOCumKXH+Cgm1faRFAbpHflRFbFvmsKxErUrAG366zMr8R7U1aqBdtUrNpoYDBDmfhyyEC
AzgcANaWYHOqowEVFUUETSdkLFY7HdVJNx1NBS6dhSnRi4vkzlUsPT6D1beEHqJSKWoFvBpDcJMy
/h2nMhBRjCdstmid3xmdyTcoYK+CY402UtNAaxyq4luxxIeZbieeU7PjRdretFaMNmN/0xbtDZPu
Vf8evznLbAnKFuvEjrnvyo7v8wQFo4d9KtXWVZHLy7ZP6RFG8Ji8tmqrXY3weZBCn/VhA6mePUhX
05yxuCTnyMnyemPjpfIRycb8erBC+FJymM7b3Al/yLRIfXXSpEDS+VQoqxd5VmguR2Z4K1Lo68aa
9oXOGhqbSTnRLOiucHoNZauJEStMwxo/KB3vcon66dzWCIIwbrMAIKJ2uFbF7tiytPEQF7PLS5F2
UQLjO2+l23mK4nPNLlTUxqtq16sE/Myobkw6DWwbargTHfWzjRIt6kdlSYCDDtLcHg/WTKTVMgmL
7FiSkcWKDT6p9NKu0Lll9EXmbQQNKmjngUhfaBdtTENjmfrBAxqZmfRpU/G5zeP4QyaVeWC0xi38
n8zXlUL4oyNsHyaxfENHwzhGmKqG8C7XXxTJnrZ2Gc6nUs44CV2S+E5EUvYxkaVbpYHRB7B7fX+p
jH4qrGIpUEdFDYax0b8DVka9R9EGL4vYLENOmwLR9TyY4HD7aDPZG6sZ5Bv6PnfTxPG8BidUTqcj
jQObKV7KSdXePByL5K0X89gyNxNp7Ql5PRezsD2GGAu71TbOEAhPgKCzDWoChkY/2lcLoz3WlU7y
hBg/GEOXfK1KIvhDjMgS80wWdXkpleldlNchpSaSH12lJhtC/Hqm5Fd4qeZualqwr4nHE/B5L6uS
+75Wz2utP20r65se519KKzvOIKEDZyJLEBPqB1VZ0MEZZBWCPhtOJcRt+oRGTyXn8EGQd3C1rJiP
p0bOTubJolAJ7davZMYSbLpDNRsuUzEUGzWXe7+bjOkchyAQYKOgMkY71iOjvLHL9WvSnuei7Mc8
a5avfeJAtojvEkTj3KxN7ldmkqc066ZdE4yHdAFe+M1sZncYrtacWYIBrT285dG0j7oiL35oUKIg
RVUIGWYvTyso9cppiYMcA9fAtKSrkSsRNNP7MWlV0MPI7quylnivZ4gPLIlnmb+J4LkOYm91C6UM
3EsQGfOIHp0omErW8CFOLL/r4iNNHy7CDNmUWgErEKEu6cpt7pOPnJqddK1YzU2Ki5CVlYwvdM7z
RddI2VBulNsGMmyzSdvlMmJA4UYUbl4sxGHYyd9AlkhwfKXP9FYujbo9bhS73jSTQWcy+qSI/nuq
5jslskBds6yHPLyvW8DmcZEcoTtFmpYP05khddlRMbOXy5DAzajvcFxz95EJjruuOSPVz7SSqJNq
qwRXToQUXfZhtmszd1vIuB4AHrJGprleMorFG+25cIs6m7zVDTjoJfUN844XBeoDJILGNTU2sN59
C4CqtmpTJLbkmypJCOQ3kjTFPFys6D6tiZ4crPevv9gH74K9F4tbCBBiGhAsqX0whtprZdeEueSX
65Pi5eiYl5DaarETBUIsX3rbOmxSTpUi17dDaJ+t6aS6ENALcDcebGkSeHAi3pozySMp0PqWW5KB
WcvucNjJ/IIYgtgMXabBF9ClDys1v2/q9karyXT6hbom1S5wfHbgt4I6T5KaLIhjX42TPBg6sEE6
qeOabkoLmUNBEi5kdidKTFkgcmJAPMgdWRtFy0NON7SQUxbVvrIFW0TifMqyVtopI29blMZZvfB/
UkjdTKkiriocxBJkl1a8TbQyI0KO8Z8nIzVXNHIwjLMsBdMUQ4t1ROvAyK8JrGjHwC7nVHCcWVoT
O+b/fGkoCRkYAOVCS5ob5Ei6gOQ5PIrwKPj68Pre1V67qgr+eXX8/7/rwG1/VCv5S+z/qvVu/sV4
+3+DvEZB8mSdv5gTXd7CBvvnOOk68c9t+f2fsx9DIp433/j8Y/MN4PEK3WD6QxW4mkw97fRiiKes
koer0D0w+9+dXmhqClhm0Mzo/8OdoYfw2OoFIwBMyEb4QlnbZvK7MALqi2YEV1fo4iF3ydjd3HfB
TOtkVhI7kn10rNNTs9Kzj1qp4S6Olot6nqJsghVnFR8ZVaJEgWZUg3BTEaL1ipFTCZBA6iYSiVH5
VkFY28iMx6+TeS4riBDGfKbiE8b6VpeG2GYU0jEirl/taJju0K41ARVju+nB+2x/oC/f+09eyx86
ci+wRrDNmUKveuT4kACbWb/8k5acYwJ+Lcdp8SNUsm4R+lDuJ8WUTlJQl4nrSMDHoGsphxLuIpcO
HS0FQZoluVma4VBHSrr7edC9a0P9J8BqIEM+eVN/2UAn/bfkGbTm4VOP24ZJq7VivB680NfW9O9t
oxxglUczC04OyQI76Pe20Q9oMGGvLK/mUYAa2GyP20Y7sPBcwB1EhhbJprLf07N+CVfFKooVCdWA
XQrAh637dGW1s9GFNaobfjJrG4heiRMIfGs3MlvFIZf4hm5ccwkfqTvJFcRXmIQKbNDn6pjZW4lU
l6GjetFZ80W5wGdzjUJfbtG7iU+6cSxPFlNOcwSqmgZllDDuP6hTe6IVjn6eSapzCw8tOY/mcPko
JYniRbYRN6dijqHr2ZR3rkCaeIH7PcubAihPGXRGM1xjJ0KfTe4prvKw2E3dLw71f5f33vgPeslr
y5ta4TZpfzw7EdZPPC5t+2B1OWd0Asz5F/7rcfZnH2A2sUZ3Hf7mc9SYegBSjEhNvwmWkrH6xD0u
bZjQKun62tQmgvPh/6ulbTKJWRFtwL+d9WJ7oDFE0VIZ7zUFZdBO+RybQKWmTp8YxJNPwxhBgZgm
4uI5bd5cOxBxLltdDw9FYtrHhtMgKCUvN+Go01ZoMrv3ZEWE31AlR7AM6NhYoEOK0uloaPFGoD4G
MXbpg6WUu2+6mpmf+j4CkzbSWPqS5aV9iqmE+UNKojR3wWk3h9OkIqoxZbZ5OiJiuJltsGpzX8Qb
Hgxt9LEawy+WUJbLJ+/wD4fJfnG0PhZGPEQQ1GQ4lfdqlDaPFlBYKkKlQxOC09IqPy+HOjCgqPlT
VFaHgswuKNCa3T5c+V3b6n+XY/3/ywgjz3nyOv5yYlwn5TfUBx6Sri7+8c9PolhS/hDP9tr6qx73
msKBAIuRA4EBCIYoDNAe95pyQPLEOISZOQkW85jfx4h2ABqHVwwaS8Uu7ckpQjbHkHLF8nDAUOq+
Tz6AX/Rs4sUeo+BWcLfjNEHZfK3YnuQnCMC1trQIhLmGkobLWJQEb9MZEAisHRQCyLQy9ZOeadp1
Su88dlX8W86HLhef5K5xZQTPKFIrNdzoRouHuxoaKW1FS4YgPlUn5HZdjCCrGl3ZJmqPEGf7y7mr
ijno4SnvUqG+4V6mrrOrpwXfGjVU2gi4qCoy/6zf+Mk3ShwJQcq0zHw6B8KPiCPneo0cTZpqMXKn
Aoq7EDRDHZSH5bnKT7VW6Be9XWdbuq2ommndgEizcp7m+niUr5VhHyPWZ0YGhFcx77qyFbsnS+kP
O3t9ynv3zAwc2gnDQFCj8t48DilF2UDfM2M0gK5ANy5TEI3F9biUg5cUaNp3oRi916+p/OFBUYQj
eENdvBpi76WmvCRHgwuf+pBF1E9ZOl/XkLVdpYeIXFk64m2tuUkxFvGYIyabGg/yN8TCH4bD+98b
sJiKoBcyNbDsnr8rq6mR8By4hbps8RfQ4sSddaW8mRSt93Ijtk5lQYsrhjq+VaRUCjJcWlGC7+gN
wXw5jmkVulqdfauLUXJTTZLfeEh/IDiCO2BvUiDZuAvsTy4XwLBFX1o8JO06GU57Ol4tDTsGpe6A
WlrTIr+WfqCp4S3ydKQW5kmufQeugOIBqnih4c/qVoqKbc4fl972NatkSP5ltlNY55/ryXIhgmwS
57Ltdff1F7xfV7ERgANwVpAsUF7t33oTp2VZ0DnzhYQCwzK10OARDoZos4z0iJe3fBAfzPSev00T
dAdVCS7QKzV873yyjUF3ekdJfV2V5s1o58cyhpXbCn2BIC+y8JRmzF3fpcgQM3MO7GxB7mBENUTQ
lXZtYZrbLhzea9pFQxF1INjU5DTYAO4buTLSaemHcldOOw3eoseqV9VduyPGVv4sgZF4eOzvOiv/
Iyqs16GsNBA71Pv+uUa0MSn/ORQ5jYrnp+RTWKt+wBpdKya0nCziNpHg8ZQEu8pagqjDovp54P0L
jWYfIDkGnxqQGEETMMPvjBT2gwyaGRQbRRfn6LuOyf2tBH7BNInQKMgB2qDt8TxOzUvb1pMwHV/o
6IzqMBC9Upiw0rZ9/l7jpPVatEdhTwKUp/GydyLLAhHOQeD13ZVGz3QtSgOTuUrgxOL69QDxwjfp
4VIPflTYJ63CVs+/1rTAjggTvhaWCPhaO8eDfV0W0+hDV8w2RYsO6jQMh2YWSthU1TezNdE7lM+Z
1VZfC+1+iD7Cx0hhajEHB+mP7C/6NlqmIl2gFUH8XoOw9X7pYNEmWsUYQMY/v9/URpsQ4WTH72f6
mYtoZE8bqzWILGuPPpx9iTPmDbSOvj6Fp2HNBrTGClv1Ay3q7AeKy5OEIqdSzvu5cPw6RZnFbqqL
qBnuc9XJL8ypPR3DeCUvjNVpnDAxnTQl0GfTOR0or0tkMn1cTPwksS9iqAQYF2ieJjAeiJrTerie
pGzcJIoyg+3AwGBewJwZBSLY9Iq/zobJfKauLsfWvJgGMQWdzsB1Bn4Cz8WOA8PCIciAlRcWzIAQ
lJ69toV3WET1KoSSfxat5GnTkLyRY/2hq0XaiBUcS3TFme+nDiCRozHJOqQo7H7yW6swPG3OviPh
lLgJPUO/F9FN0SEzTuV1IofOUY5sFqJRkfmzMvkr/OyFfQ1vB5tO3gr5MDSjfQO8ucosHdSOA209
gc4xMpqc62mdotqcuE2KxWEuO0Gi+lmsIG0jus6b9RaaT/N5xKLjjZTmRaR4fjvWXibn6AilZwNa
pM5KOkHkKPIHjX661l+3I7Xr6zt4zY/2luYDRpbMUYbG/SLXnShNtcGx/YYRh+uM3RAgWT68sQP+
MByD+wd4G2nLlc21r/JQ6PWcI9bp+FIOP3SYuq8aw1fPSvrTQkLHIUoXf55s7aiOkaIJFeNoturZ
X1zTwkVNIEcLH8cSW3MqPtbaqhmbD7uytL6jhcWQ1zntcyU8ReA08iSt34SlOgTY8G0lXcJQeRaS
6wxMa5PBa2LnU2soHxAm1Y8ZYzU+tUvtNlHMLDzBUq9G1Hc2iw7AhW8jcHCIwGqBtnrV+oVkbUs7
LgI6CS0+R+GtJKffs3L8EuEbdWIzjZacaIELKqNl4BBSsuTTkKxKmmYDHbliQsZ14iArwf44Q/km
E1T7w+ukEAMdr6DpyeN+Ht/iKW9GM8sRfs0R00UsqUqjBcEwo9p1hnSFVG91rMixSbsvRmo+8sn/
Jj83bG/gY2+kj2sw3V9bBDzkd8h+NXjMz2/Gcuq+s8PQ9q3Wjl1wDCaS0BUT0G/O6NYMlUEpdW/l
23+8qE1FgrCQrMJMfH5RmeYMQYKLlhFFZudAcMczTG+b0yVpLdeG2sVq+/L6LvpjODNhO7KB4M9Q
FD2/aonAlj4gqOsLoz8UNLkC5Emy7cAzrQbJ8STRf7WqRQJBZ32d5Sw5LgZjx+gtfmM/KzQDXjx0
Ov1kQvQKAOfvpdBhZyxV3UeAQttR9+YCO4pQBqMUW8Dl5AZQ20KLwWuiqT0K23QCxdPZgWpJZzVZ
yZFtgrDr6U0BhHijRH0Ape6vB9alRUecQggfqecPKYMfBouQWOMUXzSryT/k89mcQTYczQ1tb4XN
g/J1pWuHmuYtJvgP1IuJFkbSB2lhrGxrzigFXWnYfK1b1c4XUWiGl4u4YEL9MVFbfDlE6mCsC/tf
Uk3Zs0rT0+zeDYf0tLFHOwA0+2VKZh+3LtQGsltTRhpMmlkdgEGyMd0BJAyRZ4lKD8fG1O0kuoGj
Gd8yZpbdeJk3olKWEyv60FglY+4Cbh/2H8eS3PQ+3k2pl/Ogo2hKfXNuLB98EgqmTU7XWn/DufVP
J4WlruatFkMeWq7Pnyf98rrsQ8v2x9QZfK2XaKIjONEln0Aj/vKYfldR8m/fwLNYkn+nxFze3t0+
a9Kt//tjk047oAeB2D3v4VdT7V/lBz9ay45Hut1ql/3IT7AOEM5Z6xaTPtzPzPCxIc6PEC9jDISc
Ex3x9/ET1tnVXlhg10GpobFFu4Sm/fO1gmCEaS2hrSKM4EjbObN2WlM6WBiM9+qC1eR4ZdaY2AAS
/ibwBUHZRz6kwAf9Udg+3gon9InVU7LcTS5p+qnR/Yyg71pe/xE179q9fWWJrVP5oBcdSrr981p3
/eDjYlNhvEC3JZLSlKHdx9t+rHU1FGVRg0AmDA3xtQ5+utgg5K8B9mFhMbb5Xesyqmchwsn6Rdl/
V637p3n8OlmmJwxggKW9ZilP6p0ioROZlgrTlya0vNkC0jndRlPU7UoHbKDA9zk5mrU2+UysJH4j
BKUakY/QNCN8XCs8mOw3IPXSTbhY4OTofrW5OFdG2e36SvJtq7qEay1vtXS8qMbF69L0/0jg+D9A
PWJNEP6+Hje3eba2Xf7UfVk/+WtBGtYB2AQmEDLFxEr3IzA+Lkik7nS4xgRGBByQGP69IDFIOAAy
QhWOcsxP+ah/rUg8ZA6Yj7N+NX4lNTeth3fQivf6xNIam1f98v0zsk36PByKLN9lk/EB65XGrbsM
sJqBW/fUtdpXrD+kT5aWTzcJkFWvSpZxUyC+A6timj0pn52tvNQYesuhco1gTeM/eZ7nP9Ofp/LL
e1o/v++MR/Z0k8RSKg8CIeNdrsXFsarP9Uk2ISib0sk6VcssBALoGEETMQlRhjm/7LTl0yDFykaV
se5DrMnAmWnJIx/7PKyi1KTxtUooW6uypyBn+PrxjTt93u7/fad72xkBYzPunCzb9aGCeG/bQ/qQ
6sKlTo2/ybkeH5v6VAXDEpPuGqGewPQX1Vsdg79dfa/FpNl4DA1xm+3kRjVWNzcYVWhoBHZjgHON
u2K3Niq8eBxrv1bG4dhsgNq9/tWfn56/v/neqVmVEKCRMc12Sxmhg0thnEAKr8ShZAjDM0ZH/oiL
Di2rzgJp+fo1icZPTuzf19yr/wenklVJUdNdnfXFZix6E3h6mZ9Wofz99SvsJQX/usSLNrtu0m5b
xmw3YF15vNQNlqhwba7gXIy7FD3gIMU33HOimQS6LsodjI5uY0fLWZaPvmNIk++gM33qZOKubEx9
UyVqz4xOCd946er6gH+XDL/vcH0hT04QCW0T2qNk42qWTnRKE1qY6FVvciqLnbbI5REiK9lR5CBZ
a4VmfEVTJQ0ipXGCqqcJMIeRcOc2t7ZaNsVHMvBwEI39hFZgPR/Kwum9rLEAcU9zd/b6U/3Le7P3
Sm/s/5Iux5lrt4ScYKljMFFHrGSLkubl61d4UNP601PZqzIhnES5no7VLh/k/Ci2NOiipS3tjLye
jocCIyMVZ7atJJzKX8q5PezbpsA+CyNSeeqVC7tN5gABEuNDlYFlk2LUbDo0u3dRHfc7K507D7mY
0guXqNmiMrfiOatha8QKE1jRK0GWz5glqlOAmZe6GbqlPNaHHjxDTblTG3xlaIfTsR7pjSuyqvb7
iGMCMv8pJoD2Bgli7Y0a6G9Pe/37JwsknY0lRX6z2pXhIjOOAW+NWnKLX85sbV5/3Htjzt+LcC9C
N62FvCGWdjucfMUmyRuoWsRqD4utszoqPmO8/kXvkKoYqWZdu9DmN170Xlvh95X3Im4thb2lY9Sz
gzDQT+jYpTpWkmC5rmXsln4Ugw1AG9kFyyQXmhFm72vF2TKQjlCRMCdD3i2dgiXRGw9iDbV/Wnd7
Ibie7LrCP4qHXRfaCVyWgVYh0j+7GQlBkET6UWnDsGgMhHXUnsGcpGADlItm2g160b11G38LCnvR
eCgNtrusVLvIiZJdqabY2A0z2ulR+KnRRs1PygLTVBlofDw2drC0jr217aV/4zR4Xnf/fit7kZn8
WZdgZuc7exzQL5WRnoiqvDku0dnwEcaLgtef91/W9osWDmigDipJvhvIhbcCgBCHvdP4/8PeeSRH
jm1bdjr1zQrPoEUXgLvDqRnBIIPRgZEhoPWFnFGNoyZWyxkpmMhwd8ts1v+ttJf5SBDiqnP2XltW
mofTVzjMSb94oW+S93ejp4UBvYS1kwWwtVIfQZDhp5nk8AYV6p1aqmxSFSDU6YsdG0drszIhbPFS
NEsUTGWnbefMzHA/WRILD7NOppidTy0v3kt6/aPv9dY3p7Q8M5JWXfg/3tm6MGdZs00Op5B2SRKX
F10taZ5c2cvzjIziuoaPuzG02lk8KTbaXVirETHICsBcF22b8SoLdmSu4MFHvjYmzk05h6EG6Xbu
AzJYiy1xo1GgFQmU90l36tdMtovPehLX+LDJY/YkgnPJlARl0/oJ8ZjEBY/1fNsI0xG7048XJd2R
t7leeaa0L2E5lwHlyfkbaVmw9hvu/MI0FsnZdgbP3c0oolukHmEVzyPZJumzD4Hq1LqTC5LRDhmR
Zt2aewlnYmqOfHyJCE0vHwjWmPKWYC0lnTGeqCJ8IZJMwV8Ya+lzNnf9cywPkV/EotoapIu3HktM
RqCqwVqF/ccqCZUrYyfbwaSx7mQyclOvckKFHpVNgIQ7T+p1B2rthuhYFRkdWOR9Pnf2wcakEJeT
FxS5XLnM6sk32QHvTDKSFT/RtP5OUuumRcZdWrcRMJyZ5xunl4lDP8CbzKI03LJTpSf6NdkPx5YI
KReOVRVXuOyiZ4Nt22XSp5N9MyCh3hjmRKJ0ahTYLGqtVR1wB2MKuj+2QGDHxPxuNYIYxU6NK/NB
6yGnc2fV8kMKU+nreBDQqiFBDkEzl9p9Yy9YXmtH0q/a1MTs0SGa3Ch4yGsuOpehHw2FCgW6wrJv
OCH6Eyfm9tyucRZEeLbWGlfzEnmaROerU6s46LX8AmOilKONShAgCrOxsFmpffqSytr0oCVFdpt1
Q71vAFrvjEiVhCtagzefD6RuYIerMYDSGx2ToJs7/PulChaIB32Iz8hK5TP1UEyz0Dxtkg8VM7s1
SdiQLmJhdN8r08h/jGntXLaNVdNarrtywx6s2ihINyBEJK1ovKZEg+GFRl9Q+Gwn+6GwF96yko35
B4wpxPsZtUrIrpkU5mdpSarMRT+VQZrTHDox1qAUn0eyd0KamYlOL7TOAMPGJPMWgTPF2ud0NgfE
F1n7iaBd4k8y0/xa6FKKhzaq5vJTI2Tzq2MMi7TlUDgJH27TFN2biUZbVKmlKvay1GY/r2Zq9UEv
iuIxUqsy8pZczeQga/qm9jRFyNswhyi+b4ZO3WfYPPstESnLBpAgBuJiIou7M2YH/ZA0YAVO6mQg
RA9TdE9Eodzf64Jx75a93IwHu5v6sdeRsfkJOTHkHcxl7o+1gaLNwQJoto5zabRV76faEm4UJRyF
S7da8e2Uw6kb0iF7dmajaWD+LcQ5qxjwPza1gXHM0Gcp3cp9TeiFjZtMn8a+8XR02/eA/0qs5qHN
x04uyQ8jLmu6IQYgKC9SUmPTVuTBula/NIHkKMV26mg2345CMT+KeMI2K0u12EhIsSOPTyfyjUlj
M0R1P73vYsxHbleYzmvFWGtcK2+tj2Fflz8krTO/YpFQhB/Pg/G9AYdHGkrT48ADnjd8SiUyxeju
Wc6rGDoUfkhQy+9k6KafyBYGsoOxVOsBmk6gFAGVzIrbKH350shRf9MrmvoEZQpuodT2DyYGZMyI
YaTthV2FBPkAflW8MFZv7M7eRFMN17TuD+mokVHTSrANbL9GfRHl8/QglIJkjCktmheLzymD1YD3
LlCrIt1mYwxuPid673kg/DHelKQcjYUc7xsRtgp1J6WpA3vKsbZHczoFQic8xQt7ZXnNaDCIYO7S
edmoUSpdhR0EaLIlo+JD2OQTs6aon6nkzcWFXIfyddJry74hhZrQlNqqHjH/8+J7Z7avlGbJxCZr
m61uSyM5wFGY3CgNw5cX2QRGM5L3NWJv6Q/aLNxmuUU/tUhI1S7FnATDrKPLQ47sfDcOQfRY+ciC
LCJSOl3O60a2L52pf204EZRbu2bydGuLJBfP1KX8enYqQfIbYr4RZFidui0iMBZLug1YZ2r9WXZE
8TLkI7Nt3qla4TpFkxy6KxnfM7jlEORBwZzpJY3TQiKOY+PKmXTG4ekl8MiG6ZDb9f4w0CAJNfoa
hzY3S5w3uZ37PATHWS1a6J++xGHP/4sdk7k6C5AA0xVNgX3azOZ2N4pZC6J0noPTv/3QCvjlr19t
+JNFrWgXq2UwFVW+UcpM3rGd0N3eiGZPJ7/4Y27khwg+JCGUHXRvCjXzom/ZGjpVEm8zZN2+bfTk
JOmV4casglt9SZPHerCUnaSKwidkIQlSw6KlVaessmO2XDS63d3IbXpOOLji0/yx3fqbHigdB4Jn
lzxI+zG9khd80kYqJX6q6sM2WWZl00Vg+6fU6fYN29Ad3PLpSqkx1p9+klQVf/kgV2cE1AJtkdlN
EhhzKt+mgx5eT2MN3hM+HdQRtB1JpEWBBJFplxL4c+asqB7ZUZurs8FszfkQ93oShMChv9FGEcY2
KVuSoiFjX/UaVhqg733YgL8oxk/C0LsXwXGFemQ/D/LOJBdqIPO1swgqWqZiMyljkniyTuSWa4VD
88jJn44lNXeihyccnQ9SXkQc7OO8cjZmPABCEdNwmY9WxRpMxBETiA5E9l891wPQ7f0QK/U6rZhc
4yDuJxiic3woFNW52PTT2BEv3IR4Y021jnQkS2H5jTbsP4w3/OOjMlbFoKUFVWeC0Q6c0izgsk0o
G0gG9tM6rc/ww48c7dYmu5aMpbaxu5Sdm4p0Wyp2BW51L5aSb5M2W2ce4pFRfujovH+IkbUkUtTU
WZAMmn4VddPgtwXb79Fkk3n6PR0bgYcW5ftrHAKvpVyb8kAzAA21Y6x7ZKZQ94YWYvkWy483Gel8
V5ZOy7dXOfvRXtKdHKnh9zN/wmHS+sVcaa0mM6uWhDNQoWKUiWqPpmzeqQj/75RMJPdNJATB0nH7
CX4NUE9gb9dpUxj35HU3AJaZU+sw/81+clTkdWRYru3iJcpSPkyRBRLbZoLA5cwrZGN0q7yS8JaR
AW058/DvalLWau6hGmbBhI9AbNja6JnAoL1Kq6SN1obVh9PP9tgXtJpmxKwQMNtqhyJjqm6bCIhc
CObIz0ZFPvORHlvpViO9np1lAGtfUVWcVFdLusrv4Iid8fEfGWgH/OP7z9MOR2oBlklwfGMgoXKc
h4qM48suH2cc5NE5i8KxZWB1JC6HkexiTvdBPNXLRhbyeJNH0nVUz8sV7iaKaTPD2+wNtjgDydmn
386bzOoXX/5a1VhOxaTEXVkFRSg3j5mdcEMmkeSdC8lk+ZxoJvkeipxGHHrHKCHSmzQAWEVZQQRg
2EjZlchbAC5hmGQ/SruqHiudg7ALl7qVdmk1ZA0busOBWpqZi5cyZ8bXjKbazfgX7upiGj5bUxJm
eM9Kea+q9Cr8ELIOipaQ7eZOzjrOZpbUOJwgSFa/VzLUUqAnWmHgkOuG+yTss8dyPvhv9LLBgXn6
0RwZiGsNvUMYBakfWRqEFUWQHOH+tu7EcqXlKOHSBAB3E+fRmY/s8DH94jUYqznQVEatruw6CTJ1
+a5p4n5ZlI7jSwq0bVB2nT3mX/TIOpfffWzONVYTnmymcwpFKwvKPr5S7L6/l+F6cUEbKLCaAGEB
er3NneyFfrb02TEy2e1Zre9OP9sjk4Kh/nVMZUpIiOWUZoHeUcmCswWCnX7iVi3yc7rdY5dYTW0t
LRd7Gso4oBXX78NElT1RJNVlDi3MP30Xx76Q1dSGsTcr6l6KAqFBRorGZoBWYWRXdavU+6kZsMoo
uvT19MWO3M/aCIlq3ebkbkcBZ8fOs0fZ3JOPC/lkkq3N6UscmenWUvMYddiycAQKCgpOd8pSY1Ap
tcwVIlt2oRjOfX1vv/AXX7u+musc0ZDJ2bI9UkKzvEzrGZq+WYW+Uun6tpQ06bq3u+yik/tbhYF/
RyJqsbGUqn7sS1V5qcYiZxepfC85YrhlpUA9EPJDBOsjOOSNhnWQx03nxlH2tCSJuV1EHh0OyaU3
ShiZ5j7KtlIrdnFVUJGqC2MzQDql7jFAilGMryklWE64ieD0ITkBYV4wwqyY/OCKDdBkxsU9gQ39
JsxaluN0BGvUI68ludT0UQF+sUTSbEl5FWc+tGPDVT+8sXfVbyhaFUoGlVMAlj0oUiWosFm0podN
2PQJSLR3cavKQSuN4XZocuk56gCMaTDBzpz3jnzr+uGzfPcXVINZOIumRAGI2OiLai3lx0Vtck/t
ZcUbpIxjeVvpw/fTX+Kb7uZXX8hqPoR3BTVxzqIgF5Z8bZmE0GlhuQR117b7cVLjnTA7lVNjRyqu
BeU1ITTTK9RBh+BlHtQ71ScQclDyiqz1eqOVt2hF9U2H4f+LSavl0CJM4dHkqs8xnLCluTonbT72
qFZzK8HJnYRMPAqsiWBjpN8yjpJyvlkK40lAtLpfcgocpx/U0S9jNZOSlZSlRd1EgVpwFte1udvJ
uZhfrWEm7n5Ihgtk0t1lDNHs45gVlbfEaec3SXLubg9v5FdvajXPpmAOE0kW3K2QTH9OcF8USXRO
I32sE6Ov5tgGLs+gRrQsIiWifKsqSVAtY7uxloMefZqsy1oCLKgWS7pvDZDxii6bZ45YR6bcdUSU
DFmuHmq2MbIBjKzqp9KHc0UYW0ls9en3d2TKfQNevBtWFJ1SfQGJFljzrH7WQnXC/Rl+7Ug3wren
6ufqTSvG+B8n0rXM3p5L5ERYE4LMQvzRONN8r41LcTm2QvhqFao728jl7ZhHir+kU3Jfqr20ScyE
LZ9ZI7o2qe27wDbmzRBZ2sVsqKXfWWb4L5/1aobTokgTs81ynbdleh+qlIOVRQX0oRnK4+lnfex1
rqawZLaJDRz6JBBx5uyEhK4vxgV7q/eEt5y+xJFt3Fov3o25PFlawiW6tLuwwB0Gi0RGgWrAzNTr
BC5epPQbekb1mSseu6nVZCMVWrPUtkgCXp/wTPDxF3yyHfblujgjbTkmvlmn4GkgSwYdYFpgWFL8
QAm22A1Oq97lOAQ9cks1f26q4SPXJVqhS+JAneKG/B0bLKtVEmWoQ/QyrElHyD/lvl6aPeAxvru2
nc4dn44NpNU01DuNGGkOJRyfCMRzRpK159Sat5VJl8dKlmZ3+g0fu85qPgrNRlIJokiCVpkNmumw
CZfKUbYx5TRYdXN+Zsk/8l7V1ZnWKUo0Yo2RUL3tlz3oO7zTgAs27UgM0ulbOTJzvzWg3809Fd1A
oSyIE4ZhDDeorPVr0ZTz5vRvP3YDqz2eYg5TyVdfBq2ZmO5BfEtqNiuEPdO1/3eXWM0ZWVMJrc/R
L6VlRE9Jta2brl5u8VOOZ5bXYzdx+PfvHhFR7L3dzjk3ETv2LZxOJGZVu9wNQ3HuLRz5oNY4AClO
FsfRnSKImlA8hiGu13rKlL0pdwS5EyW5P/2wjuxK1gpn/vR26jMtDdBZfjS7+iZKcfMqlZRDcw5d
GfPpme/q2ENbbUkWk4VlBOwQ6CX9AJX0RDe1GoUqQnwWsn74Xb/Ydbyp8N69GBGppbDrIQ3SFB0f
0PHwQp4SCV5sqe7GsRO45mjZqJQXNkmmCLcFx3DRFra1yS377L782MtbzQZ2bFAWKDlGx1VDUtvo
2KLzFLzUX8KmqmvQ22m7J2QLHm/c9i8FRpwvRt/VlTf0uvZVzNIIhxcUoQ6KwkYal3OMsCOFAsrp
t74iZ/2x7r9ped89KJi8Bsd7NLtaD+s+XeSPs97Tu0+nrdpm7UZMlFuRHiLqNSvb6zTY1vSR+60T
9aOr54bhI92ab5Kc1zjmekm312qe+kixd4KELneAr71Be7kQuzBGwIbBBPVZfNmO3RXxC52LhZCe
oB65Mt3Cq2GOzCcztoddEWnZto/aS95gsxuE5Ph6Eqk3kwweuz03RxxZkd/WtHf3n9dNqtYKHwr9
f3VPkC3nFCdFdyu3HBYX9QeWEc7uWIjPTNyYyX/9bb5twd5dEqVmnNlTnJIy5+Blwx1rXxJkB444
ZxO2+JPcRzvDzklvq0OpuFaSaiC8TaK+B+kvSXyOj0hS4PqzzcSB2iquNdWsqGO6lG6LZPyC5tvg
qYa0Hdro4IEpebaeFOXjlyKfNQvPnhTuRGZ3ezXhXEDotDV9i4ewJeWIVfvOaKThFlmT9jHXlOmu
b0zjW9yUMZglGeClJ8BKXY+0ocH1CaJYcdmo4W3hSEYFFtgZP0S0Vgcf323Vb6XoK13SsvKKOVRv
SqEkaD+KjB6EuhQXlkawlU82dhO5wOkn35plFOoJ7cNpoyRZFLuzbeVBv0x0BSXitXPfmZXM2oQd
5h3Xluziu0khx58sQ8KdNmndczvIRCoKGyGl1LQO/QjZAJ4I4CN8kZV+eqzk4oMwCaozZvqrneLc
1tHQ0sqeVdA9bdzX3jCbEp2FzlKvqrGUZZIXY32AaN3Rj+f+km99nitXRICHhmdqfdj7iGTardlU
8YtqtR19zTBFqmckBXnvWqkrnw3RqBc5OWAbIom7ZicXJaUKhSQiGMPj2CqeXYdNoEncTjJim/Zs
lq74rmA2ULwy7FPNo1Y+fa/kWgwfUE42H1IrHWiV204eHkQuztcGAB5uQ8PJg4iAs8ovFTPEIlrP
hYRaCxflDY6p/FtZt8bnHH7B5EpmhqXFWvT00U4TGYqkGmdPYxIbljeN9hQCbB3tT6ISU+oNS1S/
pv3MUFmyfAH+Es3DXplSrSeSV6Abi4xG3SLRwXWZL6p5CEAcgAXzQY6fZ4Xkw4tEGexPtRoCskf6
lAC4L4rMt4ouBIBXpobXtSVteX1GhuHqI6kybm0b+LnNSPQ6Obsz9i6tLdEw9UmTbjmRGAsK4UKf
dtkIRZIsMYD/dRrpugczJ7kezWRROKmN8v0YxYvlVaawgck68adIU/g/2EqJPUKuJ1nbD8siK242
R3m5AWePegsiTfmaCN1svKkXzpfRcrahTd3bq6dyvrOdGUosNmVrN2Bm0rwo0UcvNbthwfyfd1dA
aOdsS1WreZ6HJHrpZBIMJcIZDlUskh1Us5Odi4F2WuU1tsWfPtIGvRgTRR08OALRfW9FtR2wvaPz
ZbeSlW/6tuaFMnvrr04a95+ksCsmWE2E8qRkZE4eDGaY1mSdQOOpjP5z2DfDJS3HNnRVuyUukW6S
8zFKOilDb0s/lNa206YfqDRXuzKVjK+DOdcQzQ/E9D4sFmp9WZN86svQIuvbyFi002LikThdF20S
UVaopBs6BaQx1kvErB3W19E4JdlWk/LuPjJKefZs6h6GR8QmGO3Wbvveha5Izb6KF4Lk5H7MHiSQ
8SS0dWrxCUm0pEOWi+1XW6k4aWam3ixYFQ76nA7K6+1iH0T8VTaYuZ9aItwhlmvjjeSExrJtKCbe
5MWUDTiAE2BKGU5appp6kHCX5B1yMngl0oZg7Jq4Y0KMqk212GKry2H9gGUGufcgW1eZNmb2NnYK
8W0YgEC4i2ItW/JPZNo8ykgTRNcJw1t0NbddNT0wg8VAnVwTI9iLDuw+v8/21CmMgjYkPPmi75da
33DryAbruM2/Oc4w9uDAlH7bUXR8dvRWZurKxMwTaobB3ms6+ii36AzugM93uJyWLLJdxDnGrSzb
dkQinhj3hTaliWs7ZKAw6hskhLHTpMTFOv3sz5E9etVS9u0uoor/ahjDtV00j5FsJq2v2LZzOalS
9L3g5/kSEPO4plImt3phaV/DOMIqMaQ1ULDUVI19hLze2mox89TGWRI6sCXIkHvIMFmyreRD1XPK
Ld0F1wJxNq77IWSrI+gbdGU2+46TRvTeC0VpXKoz8udwJpE8EEV42ySadVtog/KQVHQbl0wmhKFR
a/MQ2ZQ76AQo/pA/2pT6VU63jQ+9HsO7Sc4N3dVFrTxbldNXkACRGqGlam67UBXXOKU/IVg8yCac
tHyQsgWDMyXb7ls+mdXsdQi7KjTfWfEld3L+uCrJZsVLQx13OZktADz5ZOFpVNLoToktSz6Bvv0H
FGnjhzh1pi9RpXfzzhaapG7MzGiFlzfJOLP3zJ3ZZUmXaU9VkRyUPAJID3n5OiXt8LAAu7+ptVzo
SMUiOFBlOTaJP0mhNHgmH04gV91MtENWjZEnW1PcQ83uE21XY0j7GjN2n9kYtKpboDeukdl1+L7n
IWqXg143Kz3ZCR1yKUwr3Ot9SbGPjm5/RV+bcNqx03ZUzyUXwdpVAksb8rihdh/+tzPwYbBrsHdD
mRZP6HX402KprJ9Ob0GP7cBWe+Q0ZJbsQd/vyO3tyJhRvupj3t06zF37Igp1mlusNAOhNmfqFUfO
Hwc/6ftDG1PnVMaHC7Ie1fcZQuAfnHPNPbFmX0/f0rGqpHy413dbvFHWu1iHo7uzBqpipabJflXE
2dZMlO5VmBYNaDHkoDy7NkiQG/oir6bXMxc/sr/8GywJlagpUcXbDcr4EBmK7M0D2KE6GzVPjUj+
VOEPbKSIb1tlVt4D2JAvx+ZAEtAzSGxdLm0zeXg5/ecceb3r9NNpUeuiHkZzJ48EiqrRYG7bpexu
nCSudggXc2AOSb+N2KScueKRQ9eazMKyKTJTzTBKSGn2qOIT8omXZs/BhLVHtT/9y+/o8PzfvWSl
GmVNVUdrZwi93MS5ml+ztxz8Wk2y+9MP79inuqreLXlYZ21t2btlmam+OOZtPs1IXMPlnLrm2BVW
h/EuLQiTpXm0I337k0g1DcSjUiJimeUzhYVjr2NVeWuKMqdnptMASBp1M9pdcVlNFSlutlPtlB6i
/+lndaSAseZFhq2md3U8Sbsoiz9ziN1LyojWuIi/NUk17zNTWGdUMW99yL9XF+Bd//XNm23eyojy
4yDscWw2VR7dWU473NJpMt1FdGagmT3q1C4tr/GgaV7VRspGjePJ11g8Hp3c+VGMLXuWRGRXQzgp
jykUUDw+2uirnIw2doR6Qa8kqB69KDZoos2NmifmnSameptY9FpN6tIo1oinAhfYemLWi41EF3Lb
KDPydUfNb2HjJjvNqrPrEB6D1/XzeDVI9bSJLbnYF3lGeziHEMUSumzKMS02GVJ13+qRSnASFegJ
u99c6Ed1S0c6UXj2//rQmihPkdDl0q4hiHevsM/cVMSH+ZgYiXML9dQv7RmjbZZJF10i5A+xgt8+
t+P4zAeyYjL+XutQnVXJMVOjRm3J+9oNI0AbUEhLDqVS1Vq3xU2xgwjbqL4tCHFAbdh1L4M6FL45
mT2pXfXACWLOFMgkhnHjpNSnz/xZv56uIVb99blocdSBMBvjAHCzsisT1iS0nKp/elQcGd/rKMo+
UyRnChl9Bi4Br8rJ1DG0WWw5BJ+TOazQeb8/V+0N4PNuIuwx+Mbk/2VBC8bJ56XO25pMKQ8qT/Q1
bNHnVuky4q1tlk1VhtFzb6I4Tic5dVV1mS9ylYMdsT3RbhkFTszOCUlp65MtxQo8mZFzV+l5fp+J
6mtrOMn29JM51vJ6+0ze/dlxFUZlT8Y7yjPSOiBfG14xgJ77acNehHXXauZXuNraVT7rRuAktGbU
RNZZt23nTiOs7QaJLEMv1J2PemwYrto5yj+Cp/35UFdTvx1NC/knPNTQrq17xzzQQKmVeqpDDD0P
VQ9OP4Yj0+abBevdU8giuSBWSrV25NnfObpa7TKn613LNEKXl7hbIlwNpy91ZCV4mxneXaqwh15p
wSLvZKijVzO6MI+z4rgF5o/vELPHz0f3jwgs/78Dfti+vXv4Rwjd7gskwf/7f/Lvxfye9vP2s38C
WODBwqSyCMuFuXzIFf6dd6ES+gCOCU77G5rlIPL9k/YDAwiiqPmTQnpQ//9J+7EtMLv8qMoKCSH0
n9AutL/OXwYcMnK0FRjW/EpIMOtAlFBE+K6yUfXVhSV3wNjtTgIZ/pB+0hpSGiN11wjru5OGD7iw
crcQCc0wIn0sqjWeUJOH8MpubWerzw5Jaarll462L+cUf0EvHoVcRx7yh2uHs5AlkfaUCKn0MHpg
X1rA3rWKNOysyUKtmE7tBvzc8yw3xq6l2GIOiC7f3tI/+nT/O8CDYEuBgTqBa/l4wAddv/ABfy/f
f7u//eDvXy+MIPaQhqVgyD7w39U/v17tP4oGAtOhikoQA2TOP79e+z+ySXoAZDnsuIcf+/Pr5T8B
S1chvPCLKWT8k4/3FwQ7YMt06ciVJ6mAoIK/LvGiquJ0DnUNmlpEyhi9TxeYwqORuDqaNUEQoBtW
5UNfziNA1Uj3sjwBJSlPOEwUWLNaNCJKi4sze4KVqPcwqEj/Je+YCiBwQWUt7h3zZpJLY9AOZ8PR
RStbBiihLqmHvUJikzYEknyRBFjvOF/uKPncZaXV0/SpHudFnjkw76zcILG5tj8pSitTfh5dfBzX
ECNzeHK57FIW5/xb2HfLEna+NVK1RNzdgGTV0q0fZXruOfYBeU2GJZWieKeiFTbtDJRDvcwbXZcv
64Wk8f8ZXe384Xu0SkShbn04bx+HIf3MzLpmdIGj/l/b9oUkh//6yzD7+Rt+H2YQjCyNpGjs8zKz
u8OA+X2RYJgx9jTwWMzRsDFZP35fJEhWwf9pOTL0I5hcB53U74sEwwyIkU1R0bJowWDb/wdIpL+v
EQcSHC521gkTtvlqmGVT1okJlpg/L4oaVE2hezEyX1ovyblD5t8SFRg6rJJ0aoGBQaZe0+ewojh0
PDhFpHggA6vbFC2BEWpGt1SrJi8ardkthyj1WtMpfRyq8TzlW3AlkwvkVN+JH4kcGQHKWce3D1ZG
OYl9vS2vrEw2tu/e6d3PA+l7INNbRPuf59Tfxjkzn2zoMuu7fXhw7zZeqi2sbuDl+V1lPUYZ5VAS
o/Mr246vK8ClU42ZuWEQm4fRbDWBLM8l+3NiU4vOll1DInu05iiBn9l+zZLmwWoTy6tJBC2sBvWi
0WsAD9KGpVLyMxKut1MyiF0UWxfw+CeXJF/G/Vjafnqjiq70SmDMkQ0aaiS8ktjbKtnCB7qgn3LZ
AudHIfUNpfkHDR3aDuvrg92EF0ZYGZv/mQd+NQ8cRgTQdyJVyN4is8E4oHyOzwo3VfujyrPfCGnv
p4Nf/qKfkwPryH+Ik9fVQ6DkIdTljw3k2385kPNYoCF9vbH9fpsaJNXmhwD7MQPIJqi+d6EuJGax
cpuGbjuOwaqJseYfzA2Hsf/nECCvzHz7TUxDnOMYBfx174dAbke2PoZN/NRfzMC+XGK3z1gzVsXe
v19iVRUSiiZaZeESvv0pehk+57cDkAJ39MvlzAHqrxPd365kr0rmuWVVmWNzpWrTBnf5z73n8QrN
4cf/9qyIceM1EhYDR/yvz4pTcZnp8Rg/HSgKbn+zPIVb+aG+OXfyfhOpnbrQoSTybl7SlclOa8SA
TyWzZrwpFtfaomZwXuPtfnC1C+NCXNSX4R17cLffz357o23m2EUkts32pl9tCQdWzrkbVru1357u
u9tfzZZ5OkUmEuz4qbWBDnlZsK2+O5t+S43Ab1+mx+ELBn5TOffUD1/gqYexWr3iNlT1xuKy8oXi
tw/TfrlKEfU9dZ+GS+UidLu7boDk4ZYXF9bDu+H9iwXil7dskQjBJhmwtblW/2IlBj2VivhJ+Yq/
1oZE/KXy+mcY1/pDiyDiNtsmKjO4m72evvJfqw4/n/X7C6+GpaO2aivTPX0a5w28OaV1l8evVXD6
IiuMzN+vshqZnTbEbM2H+MlsXcIEYBQ0Lu1lwqO5IP7zPnbRhgEJOX3dN+Hr+pWyI+HczMHVVNe1
FTjpqV0qTvxEabYtO7GNItAJSDVqtzZgsSBsIK3BMu8LI829edprABTdojXFpaVIudcnnDejoW89
OZ6q61zRbxzqo342WR9Tqf0ilfZjVtgp8LIiRGcw7Wjg/ahmZNxWhe1aGaRkO2lg/svuaZmXboNp
57d4wePTxWGUnrrL1XRRYgifJ1mNn0j1uRV30fX0ATDGTeQOj/Or8kzD8kxJ7G0COnXF1bxRpghO
BnWJn7SPqBKx90iuvik2aCFuwY/bn+2z9sdz97iaE0KKVUPbKPFTsylemiDczLbXb6ZtfgVPsKOx
uhnuAEr4uNzhoHggNtBDODDocUbH7hi5YxDv8n0X5Dv+d3ZL0/gy/LmbOfoifjWBvMXgAabXSBta
PZXFHuQYdRXz1tVy6dwUfvozePjoBd7Og+vnfshgYfdvyIDhOWW/n6/JKGs0vU2Sp8IlnGPXDu51
9qH60H4TSIHcxpM2IIPc5pP9vFzG/nwrntAp4BL4Ii7n/lrYW3M/36kfQeK6CMOfIj/coFsOI9fa
S1vl43TH1tNyw++p5zyPrvGt1f1M2dzLfnPXf8vuQjd1x0ta6C6E8ujuZXTPZUesykw/Z4r3d7j6
lrGFKbKIpfjJcPtNvB/88lZyEZFQOXcXX96MH2TdzS7ij/Zed5t5u3j0NP1iq7+aLub6L7Ib8s/m
Y7zpXSJZzq0Rh4nq1AtYveJ5nhdkZGH8NO/SKyxosdc9AjHdDYGofNyftthNF8qFfEVO+51zVRtn
/oA3n+mpP2A1DkhWHGV4GMlT5tZX+kX8TBxqgALscrzLvAcr+H+cndeS41i6Xl9lQvdQwJsISRGC
JUGXTKarvEGkqYL3Hk+vxZ4eqafPnGlJNzNVXZkkAW7s/btvfZm7HEw3d167sHdx42ZRtGHrDGF/
Qrp/WK7V58PH13ItvNQvnMx5Gx047z9MRvJxNLOzU/0qP/aHWbSb03wY/2JD/lOH4vevlxYLcSgp
m3KH+v5xASdyjh0NBuOvgzu41b6TXT2wvjRfcis/8w2PPbnx9NvmjZf0e3CG59j99e/PhH+5d5mE
taCFiZT5KP/8EWQGaFZTz9LX9EV+kX8Kj+o3LJ8hrGi+ba4KSgpWVfkXF/6nptvvF/6Hd/1TcLH1
ca4BPk9fM7+5aDvBfuiP6BvD+fBXj9BfvtX9yP9DUEe7urEYW2WJMOtplyd2hMhP98j6z2ycfyUr
+23+/T+syD9c2Z8iCAhbuN3UVfqqBlHIcJgbnSNncJcjPhCOcF4+Ge36Ie5xwHGhqu37G2OGbvr6
F9/qv3ww//Ap/hRhMCRVbEbJRfNQBnPQ7Lag+Ewuyad1jkPNU7zmNGUs7+gssncG//7d/6SC/P3b
pfiJ5yC5Hcb1/3zLq6JiWi7iHgDBcZmBu6CLOhRu4gpO6jS/5h+tO7qR3YTyIXa7wT2ZDjNI//5D
GL8Bg/7DN0GNgQr9vaqr/SkrWUcrbmqVe/C2/0Rwab/dTp8vfnqmZO6y4npnOtT25/70adiH3iY6
cUvHk20vDJgnsh/2qlM6F9kRnTIs7Tc9eMfS3C+DJ/aQxH/0cmd3TFw/t0teb//gqVzfZH++xP6t
tC843fKb/sGpnM5lFMw+MQtn9/b79WT4hzp4v+b2ZeN3Nds3bM1VA9G+4hNzXPzTZXJnr3ci1yls
J1jdh5/+w4/HL2+94Egoe5uf2qeL6NDec2r7MLl6eDmp3vtT4ij2r5wrPb28u6399NLy56/OXZ3L
abPVfWnvavupsHl/W/IV+82P9oJX/nYDJF93EpdX7XnVzf55eTf4cNfaLe3bebW/T+8bl+AeBNd7
vNidfaQebGt717+GL7U92yeu5xtCm/+8+459kw9XOI29ex6dyPl+i7yX92jP7JrzwGgXO+0t58+1
c+Fe3lfHcvjk+4htJr+55toR7L1mX083d3JP+8F+Chb7fQ3eD843Ewv8p/eFixKdjV2TsxyxgtsH
l3cyNWIuy/FLJ9i4wvw02I/Q35z1QedVSkd1ee58Xn+wPdUe7Pz+hy9P87zAtJ0lVBzn5oVn3c6D
/YO/2D92z3xUxQkmZ9/bD5THWbfH1/PtUDhn++G4sZyPuxDzGad1vfAYeo9H0w4t9621D7vRvnXe
XvOOvIlDpGU7Ecvr14fp9g4R6cb9CX4wGsiKe4i9ITRttvfTaJ8r29tpxBKM/Tmjc77J9s5L7O/N
17ihSviVuMHsC6ES2rL/YZ+fVzd/iu33xCkDnRvnPfJ/jR0CjLRvmf0C3cit7MphZNk+/jQcL2yC
6OCFknP/ZD9rx3dFFhszfZfzkTficzqNc7qkrvfLc8Pg5z3Q8c7fp9EJR8+yn9nQqK0/eJUX/ISG
sGu90xheV+c0uZM/uZI/uLvc3p1A1Tpy+MLTzRgjS/Zpcv3VWb3OfX45XTT7bWfwREyuGYiBtxtc
w345Ha588twlIvMap7JX+zB6l5fctWv3l2Lf3r5ZyffHyLB/la63e35xvIeQiVf7HPzg9pX2r5fd
22xzd1eKex9HZujt84/Y+bH6ixd6wxXLKXvzJk8IajexswNSIu4LXwWwQjv2d9zsJkzs2OVV768H
783VXOH+gZ69Zz7d4IWRc7u+fc72YXF7bohh8+T5vd3tn15EvjE9MLmFV8MtnpnS3zXnLqyc8K/8
aNX7Lvrv9rc/DTLJgqmnasv+Bs3OfhMOb5v7eepZNS98Uzyw+8Q5qY7Mra+dz6dg8Mr9F2WDdv9q
2sd77Ar+wVec2/9fVIgDEYk0xV3jz7iEJsNdTBC6lMpBtRe9OHWioNnHuV3cMh+gnTtf9J2J856n
OAyq/cXG/6f5id9Pnz+8/Z9OYCuxEl0FaE5MKF/f6/OyN9gHg9RTztFOv+h+E+aX9i9y+n+V7Fgi
3h6YzFBY/PM1i0meTjCJ0tceVKKXaNGDdacnC1L7UWF+aVcbIiocoYy/qvL9q1VgUbDEGfLeZjDl
fz5ry9KsZ0ngjWdv24u/zF/qj/lNfiMjaU7GA6Xqv4fc/0+d4P+JfUr3UaQf1d/g2f78GP9W//rb
7e6o0g/pV//f7i/2VTdrl8bJ8D/++a/93/8e/6zvwwH/9BevGtJhvY4/7zXjfiz41b/ngvef/L/9
x79h/c2rPK3Nz//+X77qsRr+VQVaJuD8zwvOwKlADXz8sdJ8/4Xfu05YcahUQyhOMWiAp9+9RvyP
rpP1X3WV+rJB1eru1H2vsPyjtMw/6SaIE1xlVO3exuUVf287CTIjDUwSYJz5v/vF/7j238tl3Lb/
NC8mvb4/+/9nb6DqrZETK4rKWsTNXDb+lFiAz+7kmTarR7Fmib1I3+pSdzK5G6dTFafy/CQw1yeG
RjHjVskku765XS2p66e2DupnHDeR8Q7gPIu93hKEwVF0fc0gVKoxrs8wnnLNHmqhehxqK0l9scFK
gawBJn9sL9uyJJAh10q6tIXJuMO2NPNmax0cpaMo1qrZOKViJPNTJTUaAfncVruIyeRa8aZc2+7C
66Fte2+Y2jV/Keq2zfdqC8bKVztj/oX/3PCexZ1s+OaAjiddDZ1xwZw5JCtFjwemtxtLIPsYGnpp
Vl+EUe29vEQgmK7piz6O9ZcwyxrgzI40NV4/xdRUDtsihAy6owe4I5OTAWO0rQIH1aTMnjelpAZb
JhxEyWwOea6h0o5z5tb0JtqvE2TZXisuqDVi3U0MxcFT6NpD13WZl23dFBaVNxXDdN5yBRaMiglc
bSTXqJx1KPPdWQN9uh+StbuNU6N75hSbe1HWZQfV9uArGtMIpbS4UguEWdc6gLlC2Jj1L0mAi4Co
09HqWPCB7D0X4zQG8xRvvgEy6SoVMmKcTHVgQ6mMNTbtc1OmnZfLZeVlYv4pxOZ7tYDIYiChDnRx
+1L0RLiIytgwXJa1qM820hiTdEGu0+mWW+PbykPwCNVKdzGmH5EJgofP5TV/T1kBu7TRG0/o9cUZ
OqQdQE4LFELGPC5PlAQT8XsGRPciI4mjNjMbo35rq3Td61YZKWE/TYPyjcO0abAga0FA4omhrHzO
UkW1/CbVBsZABV08NvKmmh6SiDYJk9E0bgJKLYkxyPUuY3IltU2l2UWvYVLrMQc10R+MdbDM2jN7
qdLMX40YD+t6jI2xt+SHRI2FOaYwBos8DftOaypX3YypDVqtpBmgxtv4GItNvR7MWpQ6NxY66QZe
WP4wNsN0hGFbdmOWtFfseKwrI52M0mMV5kgYo6+YkUeJo6eD/sayRQ0njKZdk8Ax5iCWwy6BPHvq
oqz5pQCWwO4O5ZKj00UK5ypezwCAjL73arh9Qv/Sp6hSHCPDwCZHP4wV3gyrdlEeYqNW3FZXMFAw
hQktZKknlKyijFVszmMzHUr2CzOUpWJtjKBvhWUDUm1glxwvwmGWwO+Y1kCDNNIURxWAZ1iJTDaU
Rm1/7MG2dLu+6TLR7asl6mqkH6v1aSVthEp7ahA2JxHsQTWOI5xs0IKtbf+cdLX2jvVugn8D5ph2
Mwuzv45N8qDW+hoYgiB5liBZPh4sUG/ajgiBzM0xI1O35VIt7KRO37ZGw7UU3PNemu8jHlm72Tk9
CtuqmG5PmYkKe7XE7Ae9iJKZlz6V00MXNdW+iTseWK1bbFPsmKaM1e4NDIJwqAcMDWaYmydzm7MP
9AcVU8Yse4ri3AwFRDkYZ35kwzx4ntUiYODLDPpeSrBF6Iz0YHYTsWvdMdovC/2+uNshZqOG2Vva
WEda6eYZ6wbFra1M3Ilqmh3mZBYOtCTV51RDS9XHCVjlviu8FR5MnyztTeQ5sX97S3RW7U1dI8Ds
1m+fynqJqfqSbU1Wqrt8HbxvOnRvv32Ddd+Iu3rZmCOW768g6PPPbkE0rJXJR46u+rDMqhB2dTLv
46RanmDT8WPZHF2GQUEFbvQAIbqGygimnn6v6lxfO8/+LNZWoI05zbCGEbW0S0t7XlYZd8YJg/iC
1ZM2WoLuUP9hRmv28dv715ZOE8XQiyDv+Qmxja3zb/ewjuvlSVzKYW92arKc4kKjxcSj9x33mnmq
lET5XrJBvPZ4gnz0RgG2pduyj3xUurcKL5LPpWQMGqrTKNvmtLL14fr9g7niZc/kkvVkAP28IekQ
XlJEyIDwrNTOJErwbVGZxxngOtwlc/6VzkJ8ynvTOFjShoi8q6zGfFVQyQgGSE3GgfP7PdZlmUd9
q4spVBbIMpDNNVECO0/sixDRLrBgDVVR6mF9GmCeharOn/pUU8KFNkQwzPolqsXb0OaPK1DGpVI2
tzZnQsQ5kIt+zwSTL48r4HnlszHN2kHDqbpm3FehiIMnEjXzMistC92UHjAIegVXWztK3nZOo+MA
vpVSH2zCILj4xLCYVvwzgcR3toVI3ldHDVg3dG26OZuJODmNicct0S7NRD30uFkFFOlJWaZUcfTK
kHCs1RAE6izxHkWjBC90+DBaCWbrSH09mtcXxbBS7n/9lMvR+9hFX1qLG45UCTepm9szZ4nljPNa
7ZifLD0wxaxug6143BLaEhuuGzSN9Oel1haknFv/tiZD4xkTfhVA8oWgrxMw4B3dI71PGMxvVzZu
1fyF0N7fVmOHe4QNuAR9At5Rj/0QjQdYtUGPbQS6HobHUGNf5FwwTo22JK45D7HTG6l5AIwhOjmY
7xKgOkbXyXOE6ZQNg4wEsu3Ddshe22ELGsRttl5MejCYCiVjKf9K1XRlBhnnnqKWu18Ddva2oPai
i/oaxmQq0VmX1t02Cq03akbpiRb0JcYAHUGdTT9W6726TrK7ZnpxjItGaymqLm5doXKqioRtEFZN
OImgB8Ru3PO8ZoGwrLo3gubDT4G9Gpb3EK/VR7amC4fioFxnVVeCGB60o0VQ5/BvbR8lPJ1o4RUi
6oXCvNWdIQdxBUs7h3tAY6pIFzcu+xThPHpRFykkWAFdsq53tjvRILYVqTUD4y9URvCSJknPW18W
F6sAXc9ePSEsXQXx2plR94pMQW/tbsLC2UwNyyUgpUKFY4u401d5CA0r+iYtWs+RLM0nsRoKp85V
RDBNU15TsYXu1bbxXuKQ9qKyiwqOPH1wI3VUgs7IWa/qlJwjsWr9Tsy6p7LJVYqmQl27o95u75VV
CYEBLc1dNIa3ty2e96BOdJwPM0YVl1Y4pKWZ77Wqlw4KNgu7mf3qexnrhiWZCZes7iaWaZwf0X9s
PvuitJ909d7TX+YFFaxgle6msskkuqWsKCtXGUeo1JBhhAwNaphUmPGE0hPrmG6YPRsNA4lNWTen
OsXOOsvzwq9XVIwVhtW3CkN2Z1WIGHVzRamdG+v7JKP4zQo5jZ24M+JHxkJn18BawauWOfmZaUwZ
zdWYBS34Tpy2FY1FAXrBHkqktyKRuhtt8/rQzLJ1bWAQEEIvfq/nwnmu5+iLF84fcB0vvKFl/5/E
AY+7ZcUpRB0wiBCy/TZboTKvqgt4ff0Zy6X+zYi/GAg6JsZNnLtprqi7NIsgjUfRHCxSNnMg6kbq
olkYiI85k8ws+mVRcPbwQIFMmOZvQz73Jwm3rKuaVwh7qvqlTbvcaxJxCWGQJE8WIaNLqzrdowan
STkQgKIt1r0MsL6HAdMvTvTHTUaoG3GU2djC4iIyPkaiSg8TTTMP0SyPu67jNIksKIfqiq6ZqIZd
rV2M18IanjJC+zDW+m/DGrHSQ3a0MT/mYnUCtnmWOMxiedMHtktYCZOcfeKJRqcszj6MAqNCmGMU
S8f20vGM2Tk+i/aqjZy0DawzQg2qlqYuA+IXC0eMRCpLg3HCgkM+kouUAYRK1Lxikbzg6yjR6rcK
8xAr7Md1g1ln2siORfRNx7+e/aViH+3I7ewYOaufivIHDlRcXyZWH8N9RRDEh2uDAklIamuHr0Bz
XSpjdkYJkyQEnRVfkxy5YN+ncBQX6pPielsrU9+pbSvaqWLI9gT1y40K9Vxp+odZ9Fh8qLIvGvnm
rcOoOZh9CD6ieR0CSpHz0G/No2AQUzKydP9SfyqpSUGl1ceHuJ5xe8nbnzMEQbwnOjRmDRpiBhyq
m5wY43USKkyy5FSXww0jGUdrzYzFNkYvuGAIjUuApfsz0ZK9Nlu7z9NODSwDDctSWF/TKOdOro+V
o6p8T30nR5AQhAE/R+EprzGxFsw2jNRZhGia6hfYvSdBlbZASMo4lCw1xljibsGLUYfdxxaVH6GT
nWLst2DmNtoc20rlkaTH+1jDVJF4EteedBMfo0QRXmfIDzZquOtajR9MKhTP1cx8xqA2j72gZE+x
KsvBpHbKD/Kq3l9M8bulExFaysxeaLQXcREum1ifS6MKZpNIq4qFxgFsUCH/K9e9VCsdAI/kM1/S
o8h9fY2YW7MJ1/kepfvscmqFOUQwG4U+XhhYFbga2nJvkoscmacsi7ZVNOpxxgjlcVahBDA5A+M7
uk+TyLnoT4BMdkAxIg/LIuswRTHhmfBuVMl4MqyJanopTD+jzOxeFOxukCemSBKEWduxf6FAyJvo
hfm16lyk4hxsiHBOVJs4wmBNuPOCK5eSEvNE3ExdnOOH2VAqd1t77ZLWSd44el33DiP1M37GGBZV
kqKdNEUuQY+Nwxm5bQ5IRlnsbS3bcyqv2NACvKhsiSwe2t32XanW5mZLMl2XFa3ecs9DCVbw61IH
jcS7HT/VRF0I3+TVLSR9pZNTJpWzCMNnwsDLfZwldRB8yoGeauOx5sGec8T4Gjb2jmZmUphqrcr6
R1RP6eNtBSnotNmS4zu0iK+VYHTBjMnuU9Eb4jWeBvWYWQ3FhQU3IUxZN2eK1/iQVvl1arGfjwdd
8Su5eDXThCqn2mhuA5HIKSAm7OfJxJ8kaWe2DR3mqr4u0QNXl3rYeZ7VrcSdZ1Rm7bZl6o9OVzd7
0fNktEdMpODJV5uXWnL/WeuMElcZ41BEaKCoNZFIZByBVkezDnVyjoudNgjiodIzTCtGciiiDeuq
KsV0w/UpJmcHROU2tbI+JjVaUHLhfFdXWkL8l41HUtTBq43Y2E+J1LtjBwKjtsr6UcGeq7dV9tlT
qxTbDtlhd1BqLT/DG5i+1yVnHy9beWfkRXwr6TpDXDErb6lV4W1Q9GUHA0GxgSY2lxIKK5NPahOm
o5A0NmTQxZeAjdiDqiUvfZJdE7E+qST/cSK+F1rTP+NsBUZENgq/mYldKytqg23RntO20LxcW8u3
Vi7aYx43pq1IVEXbxiiOY0YQIEnbRydPuNMU0RqMnbYdVa36KVqTdIhhph+jWZ6hZozLTsmXgWhi
pLBv8sjBhOiBg0mxpwlqCTEh/qqh+nhRFn1ObT8GRVeeOtKvfuvrS4ec/2roq/4r0s0Cvg1IA4C4
2lXoojQAtLqB3pji5r2qtOLIrQOgVJhqYKyyhdFs0l8NgvGHkWSLInmE4ICig0Ods5BAUoy6K+g8
LPd7BPr6bgfMB0J1ywNhSTiG6Zq7Je0KxCJrs8c56Rd8xioDQxVpcCytnAOrMgTH6low2U2kOiIu
Bm7dRuVtmwsmxZOYSQqc78OGcAjwBzVGO5NnBg9xvmYRKouG01Q7MR+5ylNQw8LxxiFqz3k2RucF
x1KHgLZ0q6VS3+uVD9Uzd95T52j1ndy05eNGWO0BbxKe9YH0JOkwkBplIw+qe5UA+yHRFzJO2zUX
91YrDkBmqI5ZC8Ukag3FSZ0KWCHqkP4qthRvZaORfKgkBUNmZR/g/rH+6Bs2HzG2ugLGeqx+6XKr
OFgsmh+mVude1lTjbtMGc6fDkvdXyjZvhTiuXpaqAJ7ScZC+sZerXgazAaIipaP1KDWmeGm3TPyq
rCHytMlEaTkY6s+RchLSEZybGK8DHbZmlQ/YZMZAikVpwcd/oQQVfY5VVp+jbBgcAPP1MW5w8orn
av4CD/OqxGp+Bljf7sahJ7DRrKV+X7FmepQXEbDZki0/zLQZ2EJU83NKtwSQrDjtcg7uEibSqj/2
mpDdpj5iE4bu5szlPdGuViGsF2lz+zZJHRUiyaVOyJrtuKxEhWFDyTzlYPQPONaknwoOYt392Il1
e5LL7GHoNtpYk5LhNdSnuJv1nXFWdCFfD9DC0iZIdKW3sRnzcMDJXbUxegVHFkjUeSZNh1Gw2r0a
gQbjOWitS7VkxiPVtvwkNXn8UcgtxK6C4Qy7m+HzT3DWXkspFl0G3Kyvjprbkxrr0eEuN3Wh4si+
bMVzWKdp44xKlRDrCcLPsQGILIvpQ9/G04NcGktYRyX1s7xOA0zw2Bvz7YQXNgAg6o3HzMgjNM2c
qHO1Wg/yggdYbuq0KceiOWEUFYXsreU5ySXFK7V2ufB4DLaxxsO3RSDU1PGnIlufgibeVIqrR6Gq
XgcpuuECQjw0gbQQtQVyGMvETOTvshxHR1asd33MvKKIuFqljA8UF4unAc4fUZAMqdd41ucmxbGP
oqG4xr4kDYzeqOhHJJ4GT1llVyOQRYmUxA54B9qVS+bfhw8DrcUvdG5mAsy1CeF/D7dOMFk2fX6a
klhmuys2f8qq2UkkWQ5bRZ5csMsvzFa/1a3FRIM2en01+TXZqC1F4nSSJCqIUVTueMDv0CghOjXD
ILsbRe6DIVbGbpGKhhs/E64pZuzGVmI4cjZke13X8eVaoM6s0Chd0crDuouGE2kSPTFpUT8nI8vc
JObkT0f5qtTtvGstwVcnBUVxqsRB023qT11suhs4aMHbcoB8s0Iita1F5iho1nZzspi2MGS5oyca
JIcUfAAxZ36aMV7ZpeVQYHinVWSRWfY2ijkggUQVH7JsEE5pK0jMv2yj6nGkWBcGWRLPSqcnHL0k
V+qNCP8Hxp7aYUB8rymF3+pRcp0GqgfibAhur/SnLSai7wvKt+PYxaBk9fpUUUvyjW4mj1JIspEX
ByNaVGQ3Eh37366M5fAEo+sRogzDGlOu2sSdRH1tC8OIzAoEGJ1ZxElOqi1hNMp0mY2qOc9ZvZfr
7LXp49PUCN/gJAWMuuXJE1cjPYtxfxVX5mgmY1idWIyM3WZhfifGJtGfBq1Kh34Um9UbJZ7WgaLD
6pLNZL8q2Kg00T1uL2W/Xqj/biPsBlSv16lRWABzSUlaYTaEdMJBU9M6uDwIkKuU2rThsV0SHm5H
le8m7lle7s3SOA4DHDu5fptXUbPXwiANbk0nV+mQZsC8SR8iIEyF6bfqhqNYrrd0NzbRpTlxUrP6
CQsdzreOmmyl6MfKwv5P6egYVEkye61iLN5WLqmXmY2vFyrVvaSh0R0tMg7NufJkCP0PBoDIPWhT
OzGMHU5M8RDV+eiArpwx0zT7g2rOz/1qpRS3atEvG/EtM5WYrSWfdvqIc4pOyNUOynJiSK/PIVx3
gaU0Stho46OhN3RHlmI6Q22MGXbQhcaz6iXFH231LXl6nxLrpkWURLI6C9jpRzcf5Ii9tzH345KL
T4SPGXSwr83UFOp3OA3movVEHPkap8uFRKO2Y6VObulYfWOAlZ1z9HH+KBrVSRWkbyMyKDQ1rgjr
UuowH7HardrNysi4pbkEnJhMcWPWbRtSOgfrPQ2A7uQXavM9DeU+qeXnqI1UUGXi4xapdZjFZXbs
SjJbC9o8lkIfuplQ3wIOwiE40dqK1H6fQ33EL5fjg4Hv6rhlWUiWFIezITYBzupfhdQ8xXn6MaWp
FMaNIO3yOSuwaSjoJBGwHuIh1gKFUO0o6jl+dbk54zFvTR4O09ZlVeRvpZyKWy7Ky74W2hVkXtNc
FbNFDFAltRsnMB5J3rtrvMlrUFXjj3ThGDnO8eymyRNb+rwvyrmxlWLEG6mksTPpdfzeLEDVxrpi
iYt95hB37YcZWcMaCZnba1PAUOK+mLcf5Sgd+3j0N2VZ7HYZwyIfL/XIAky1KPelIvux1uqV+71f
FBUgyn155hxzayt6VF0DeGO3pY/cJaP110Koe8Aet7OnsTx0bb+6Qt880ml7VJbOH+Vk32imW8oy
c1Et5pTlxCdsIRCoEYOhY/IwWtKLEPOoN8s+z5WEf2UEuViYLxSkz74U9xpPw8TSCOYxOzWiuUfs
dJN0pXAmtQyXnrk/JffQHeCBlssPS1ZLNv015oKpULq6KIZF3Vvkk63+knTVm5YhEjSr5ke7CA9a
njiq1N/UNmGWZ5P2M53IhGwRNt3avIlbdk4iuI3l4HJEuUvRPIuQEElcLL/SlbMiNQz7w4zfj1a0
nuOo3tVDGjmdmapeWt7VAiu9LhkFPRjPz01VjFDoTODgwjwSZkVv2j2y0AQiKL0YXR0PbLy14t7D
YPJHmYizt2zRSSZt0SZR9Lo2Ym/gOYKASAe3ti4xDQRQGkYYm4l1aHtQnvaqVMYrBTHNJi1M7Soa
5otpiId2I47TSTW9Uh9Sn1JD86Z26/CwGGoWClmaniw4rFQSjIxqKiqOQtED6izpPukF3R/kYuLJ
NcbmRW2z+ZMpHdCAC3UXFnlVfKS6RrZOXK1G7PmNAu5P7LvGWwjlhCb/1vWJ4UOGK2jIiPDIrQ0b
Or2np1sCm80jSk/JpBqewjcDPCHzYAdwehOaqJHkGn3naeBJ7ZhqRjoZN6Bw+W4yQAur/fil5jmV
B5pU1CxsLDv3fIMO0WBNUX2s3HauOzYNTQvluXyUSn2ipSH4ybi+qFEVtkYOoFAUH/Rxyz3ZaAqn
jLDOS8aHeZKfaYVCAmro/wsIeNxWirt9tXWr22rmVxe3WAYLIvPhmV4/jfVkhKaaPQ7AzszIUvyx
VSJHWaTVHtXtKjdbg4x1qsMOWq9erIy8V9KPacBJYcZD1dEozveqmF81vlHDyHW7TDUC19gIVhqj
tkmBFtJgD7w9yt3FjM55GT8auMIqvTHR4U8Gm9NnNyUow6M48kFIvvem9D5OS+F09BS9qUklu8uG
l7gevyxxcNvIopWi48CixinrWHlIxrnx66KnFVSIX3qOabugM0CuGvTnjDwxCB1kbzI3hl6xhu4G
OLTjrO9rI/uBaYhX5nh6GMNwxgxFCVQm/v2tbx/NSCLl1qDCGt0lXozF7aJFP2JawujsQHkbpPcA
BjtXQrMyHGOOa5cedBIOU6r6m9TWOysnbKd9TjEdfM3R0OsSNqr5IllZf66aXDslQ3roq370DBwr
pGi5ZCrLULwfNBEJRpflXln3Hp3L1J5ypaMCRAc3l/GvFREu1b0ow8pe8alJQWqONOy9RCVQyE1I
y7TK030BN5hPCd9CIC2wo2I6aoV6m7ZJ9xZtvrYKEyOiIb70fYayN25U/qdO9ukkf9w99rS6PA0x
w+irXMEzi1UG/BWrcCSVRMUAkhnWpWDgeByT2N2lLRl1T+VlUpqlKB/quPlf3J3JcuRIkm3/5e3R
gsEMBizexh3uzjlIBskYNpAYMc+TAV//DqJSXpFOFl2ie9eLykqRkAxzADaoqV4913J+gXwLmyBs
qN5v6KSrxnOnGlR2qfWChWndgKe9piaLXZklsRk+7zzDsq6auo2NmlRFQyWqjQwMgGXnT21AHr39
ltYxjE/Vd8unmFSdvutIJdUbKKvkyfjDSV733D+rXe65c3zL+R62H1qjmn8vmfbaHaX2mnx9QRv6
WVHIloa2kP5se6MplYAmjpqKthTZGtYV6g8CQndW8ZemniLnppdC1fc2RTGiaeZ9llxpmVTD/diG
PoFrZDdpMKBRKi/KKPZhY1PuJnkv/cHd1k4zmocKE3FqzdlSZcZlRO51vpl0yMOFITaprCzRYers
pdwWNj58UdrEAXlq8blspsW8AHi8gAhOcUrod8Q9rvchQTzBPJ4KA0q74c3BZKV4cVgrmgg1hXcj
lPVdN/IW0Cv88HHE+dwtE6jP3XTvOQItSFo3ZyAiw5TpNERfi3Sqb40M52fscPsFLanJWbo1S8s7
R+hxv4xKPhRR9jlq1d5NYxLgVri1i2HcR5lz603FTwdcioECp9ikcyvuKJxXFxGeRN6W3XBYnkQy
eN7vEUblOv7oAqPtHqe6x72uAe4chT9iMViHIlcHP20P9KVvKdZfzTKxgjC10BSnGJRPbrxQhEnI
Oip7T/GCxip8mSGz9Ms5Foh50DY+sh/V66dmkWd1q6vLsLe5vBH2Xk7FjO7Z1/ZlIeM4UOtLKrHY
JfXdHlrDqc477c8HHNe+l4Z3E9t+wR2puZhqYjxuR5oNbsEGO7MlkNmIfdS167VFjxUy9cp6DDvF
fqxt9zqHCh6QvQQHmqWIv8dWrC7P6BSn5VPdZz8rgo6g19CwuiU8U9DIt1GPk12yyPRTWfs/7dlL
z4dquKlUmx2qcXqIdaIvRzJfd03jrW31qt3DbP5a9mW8TeKOU8YxyEe3tPrtUy5oYFfHtPqmPC60
/rLshaZOruPuPOxjvSvRrnGpaihENPMFRTvnDJLDAGPbrnfCmuZDHuUuUYL6DKeYm3LZaUy4QxdG
YBHBJYWiygUW0aml/GtPtfei9OoH5WMMlg6Le4emzz+bmkgBJM2bH+GU4+WX+LTH4fJFbaazzroR
jVfbdtwlUiq1WFXBqebpN5yzBorIpjxntZN39SClI6b52VA4ILm/gHaYJhwd7NnclpkvN8AC7M0U
Zl8yl/tnl3C0VXb6MUtHvS087e0ow35cdFFAIwsp6/oN0eCKCApkkYIFF05BMING6oKC9zCjtODd
b0iLzmCBPH/5hjzM/g4YVlZ3vc/l0Carb+3L3NKoBeYKI/HejM0LienS92X0yQdCeG3klYDbjM4+
F5+yxEqoMFb1I8o2eYnocdgaDgXOYWkvlnXLgsQSZtfCq0vKYeUV3HGY0PjvUc2qu2BagxurM5YV
iZ4+pVkdo3mKpwu7C/UFGxiBtYfN+7atmQe7Eqh7vG1XRPCmK6ea7mKoN+nG6Qft/eTSV9KYMUh/
B+W7vGr9LKhEM11oKLb32Ep2F95Q2IGODffWLzQdb65Mb/o5Lu/juvxht5F9zSIugSflxl2VFXcg
oerztjXER8oiB1LHv2SbeoHRpleAktgKFyHu6sGClJlYoYEhWpSGaIDipb/03Oirk2PNZXogdhP6
sBrTOE9Drsh2ktzrjEKemMlNcQ6fAWYzfpUNGoPKV9tuBidqQ5nXzTKds0PsJdbwG49FsiuMFIRy
l2ciwFXa4mR2s+tImR9Hn9qemVsHKl+4MYjpsha9fW47Bu0gMHO2Y4JFtZfx7jGNSG6VKVZL45J6
ZB8rGgAL7OMRCDzada9uIrdQEGxb3CWqtKUx1LP7cyvO5k0X2+3jAo3UgeG2nYbmJxeg/h4JHiqH
avoYs+0u6K60/uUq8UCCKNkP1Fuo1N9HBW1+Yesr4u/pgRA03RQm+0QzwKrLhvrT4mMexEE9XYSd
yaexemrik1uut4upnUykOLP2+/QqklLS6DypRweG9nU+yXyPkCE5aN/epeiAZr9Ydmsqn7HJb3np
Qh58cKtdgb62v8LhrhR72zK+D6bn7sgTeee2Tswbb5gFq44ZFlroVKbWQ5rmROamSyUsTNQBE7jq
uceyKbNulqr/mslmuoYokh3ytJt3+RCJS4qR3Y2jG7EZzfJnuVLn6yHJLpsW2eqmKKNfbpygFGp2
UALBAtZXs81K85uP01ghZ6NocVY045XCBcDC1fGscBB0OP1iEYxDzqscM2Gq2x3xj480w62wm+3O
OpQ/lN4v/ME6GyjJ2XNPH29HY2KLIqJLrY9+1N+oor4qbHSvC04p+7qIENiKVmZBLtSwixa/plsf
b7O5A1UvUSoFLchl7JxgkLpxCGMz8cKzrhX12UDijedF+JX481Nh9dU2VzHpfN5S1iURst6UPgid
3hud8WT02Ux9i5ZxX+pw00/zwlEvbytYhZd5KalpUTFPwqK7NLKp3CMGPaNUp4PYIiSvKhKVDjRf
xA/elzwGuSi08cOx5o9LPdjbnvT7LmvHq2lKDXj0cqk288L1UHri15p8Pp8W9ctK+7XP2h37XUao
AO98Wc5LXtZ1CCuCG8gf8fdfSd7/t3P71t7q/yyI3/0Yvv2s2ueC+PU/+EcQr+R/UUz34aUIgkoL
PNn/F8T7Ntwyn6QURV0bEtL6R/8I4q3/csn7rxgySPTC8enLpNLex//3/xgSehpVZSB9wvXU37HO
XjZmSPpPlMmv8gUIKJ+/7Ki/1dAV9ib2sqaQK47W7MHpwYgUv0spznLtn1flYaCGVD7l6spT487i
Nt/r6rwxhoNu7AM75c7U8/mz1/ePZP85AomX9Uyfv/4q3wRwZIGfgcJmH3tZQdcOPRLeYDxMxPCj
BoY+db2/62JnwMXON/41hf9jS8CKS3w5oAdoinLg+iaQLNpHzUIhVhoYQVjuLlnwGNjAvJXFTe/i
/rkZKdRjKUMnPfEi9e5u65oImanHIunrrJSkrBXCYtvoqMlvhgXPxA0gdNK65iA7WuDNzrizmrj/
1GSogndlRrl148BPrMmcCftzjQgmghsRr3elHjHwoHR0CLGoqIPR86b0Y4mtrrUrbLmQAq+SJtyv
T+LuOrQaFmoY6pEHF3/jnJCjTbwLTOT4mnla4qIgF7u/Rx6hrG1FinNfa2uUh2TxIhRMcyqD3Bhy
sc/teNijCzFxRqwd9wJKcjkdkkY2cqMpzX2KkHmTxBWx5QZlWqbgE8Zp+NIIFyFzSvlsjyh0xBXC
svMuiGuu0yijBJqXUmofVYKP9nnrR1FD3swqsHpJx6rEtyGGOEZiZl5+eGFDZsQPuwZZR1RLlLNc
ACmvOl2VBWU0zR86x0Pr6xJAyg1CZnQVi4Fn6gYJQdHvotafQlLgBnrbwSAc2pjA8h+HpWnnra48
90kbnIlQlCerx22lTm8sw8bz4/3Z+7K7mNkLANW3PMczfQeQkWJRP2+pNoY0yXUxOyQGnA7nr9y/
cfOG23VlYCC8DXONaNFI/YKUyIDqxxzp2DnxG15PaMvyaMAx1x0C+NtRd29nExeg97B2SBxJEOdJ
j355GT2wXYsqM2aKMRUEABol2EYTK3f791/CUee8lMoWwrP4PtIEMkW/zcu3AIraaEmCAWFIJudh
yJruFqL0FMxD0V4N41Ce05xQ7kMroQMmTLwrpILTRoV0pix5HAUxUrF/NWf9x2W+tvX8u+2HnyQt
dhN+kW8L1LVy3Xae9borw62T2UwtDtswv/ZFO3ygBNQ+vv/kb44Cussn4oSD9Qfv9myUSIPgpVps
Bbajy8s5KfNdHi7O7v1RrJfYp/VhHISnfGTbcR3fVGvn27NhmtTsw4pbNjKVzLv1R0/eD20vflno
uobFgz0DOpWtGf6xiPCAarL4xC59NMde/YLjLiqrIrGNuR1KJ+s3Stk6qPBJwEx92VRuo7ZThHI4
xWXpBMj9aH29GvfozEJEX4kkoSo9kly8WGrXuEgb8bWJG67qfd3g7E7V9+dcuglNv1wGb99/9Uen
05/xbRa55btwdlnoL988+d60joSx1s2baB+Kgp4oCsS3Snf5BUk39/v74x0xGv71qR1QbT6YGKbU
ioN7/qmTyihCVJgmJScUooYXK/TJtf2I4tXc2kqn5xIdP9VIgw4qS+pfM1ebjzKP9N9Rz//8Eiir
FqpTghIe/2gFVSabM3DtNb0zhxvWmH0vaEK7e/+B1+d5uU4dVqjtw0hwLAsZ+MvnnbzKckC4W0Eq
zPSh92fCVyBKDzJeUELSh8dxGeenvGpfr1vSO6RaufGShCX0ejkqYow5y2ums6zpD8ChKdstOC6f
2IPWyfny2YQJWY+VC5WTuHBdVM+WbVVFcuZzmoFQXbzX2DGRJmJHLKw0//L+a3w9TwW+KIDhOIhM
fH2OgprFi4mxaAhG8TRO16U/VU+GLodNVhuCZqko/StnjXVyrLxKOEMkdrimHpucGlpjfID1Oj4J
VXOQo5ETVU7kWnURnxjqDwj/2WtkW2bTs31ToBglsBZHp0usXBRlkNCRbWPatYssXGg3spbVd2cO
mxG7MJuSuEVJFFpEKqYz2+yqEjelpp6vClWb/a6PGn07RTRI7LK6NwVeQ4jMNtG0KnHf/xJHH51f
S2QNZVXQ9Y2RwbHl7hD1QrVVau+SPERU2s8VpW7kfKZTngJ72Efnwr/GAuNt0mrJFeHYItFahgUg
4GzvBncwv04knWou+7J7bMvBx9+JOpyNE1ycO4dEa8r5WFKJC0uleB7BwDEROAEtwyEaJ9NvJHCx
0RJZ6PXbgkruQ9fl6E/dqrNFsCiJJVhozbl1/tfvi7BJuCbNuSuJ9miHzTJfW7JMHGqijndl5zTl
oS2YLzHSGO7fH+por1lfF7sZsT0aV9rDzaO9tWziDk8hjmfRx9ZhsaisSeDHBJZpS022NMMH2aTD
iR3uCG0EXJNhHQmA11SCvcA9WpsVqhemYoGAqky6e8QtITk50nB7qw2rZde31hhvQavTtZVpa9r2
hY3vWBrG5NYypyvds35paatx8Ja5SNx0qQ4UK5ODbNHPbMfOT8oLC28ueamjHH21Jz2qHl4PSHaT
WSkKj/df49Hm+ed5XFLGfDLUr2q9yD7f1koPv+bJ5JZCirG/piHPJ1OPcvL9UdYt+OWqV/zVdIJ7
LnJN9ScmerZ5hnVBc7P2rF1OYzP5ycH9Wbmpu3rZeYg6ULXtMzktV+Ug/IeBg+mEnfkb40MkBUXl
ChpBxTGZt+DQ7apUsntGJF9b57K2oWqp5qZxk1+4Pg6b0lNPwql/vP/cRzv5+nZXWCuLGnUbZNij
9dCUhp2Ukyl3Re2MgKfa7tys84m+tCbZ9YZSf/2eAawLm5fMFmLRyv/yaxaicf3IqOwdDZ/tlV85
+UeBbPw84xpN6TaJHXpSbeMg/LXTNhEgsd5/4OOQhyfm6s/aENwePE/ZR08Ms0wktmp44ngKPypV
ICedp7kH3eL3yHcrS41kIVxrAoiD82m6NStkqBuX3orHBgXBKSfy1xOc3I1iypEF4OWsVOznE7yN
icINTIt2/Kncek3526FXb/v+Y/95rH9PcNfhWoILFekP/p/0rjx6bCUNeMu1b+5MClAL/luu/FF3
Mb3tXlgqsS/Y3G+T0sIUPe9JWAddJjz7MJll/NvVdf4FqD7sO4VdTI3cBMzlpjJVdxlj9tftnTQp
bVI4lYUUIl7yT12WLVhVZ7iIUsb3p/KwdP386/2H+kMyPHool0yVp1xnjXvE0WzykbPUZSKo8ufF
vots4tjURUs+FO6PBRyCiTljbnxNZq3ajUHPwqHHOBLi1JLoXbfQBCSSUt4Jz8ge3/9pL89lXrdD
hskn17L+OAFx++VHpa+aTjN6lQNPJU2AdALFpU0G5w7TZvn0l2MJa4UmC0WajcLDcYppGKYGc1oq
/ZSrBsgAUREM/YIZJ8YBJ1bPq8da7wquSfs8ezGL52gz9mPR0+c6wO/upXOV6QlUnojHg1S5OnEX
Orrm8wrXsUhgwpr2gWmsec/n6yJHHWmSm/YCEw3mwq9iPxrG7VBY6odPVX/nOaSQqnEZ9ubg2xex
m+K12WSr2UBa75ssEieuh6+fnuidM52Ddb00/cn1PTsk7L4tHSSqPL0h5n1n9ZJ8HooSrN/Hv37R
L4c62hSUaE10FwyFO167m0lqbOkTZ5/sl+jE1vAyTlnfM/lJLLRMbvoequaje4PtpYUfDoAxltIc
b0eznZ/oQDHuFz17d2MXodHOS+fEefd66a6jcuAyc01LcPq8/LrtXM6xP6aKwHlSCA5TY+NrkZ77
S2efRXmIMlZVVLBjPMzcpIuv2NKr2xhr0p+j1dKqN/pyvF/yxv77j8ytxnXFmiVecTEvf9hSoqQt
s14F2B3DvaAvOdDtMO3bJDR3f7twHTLxvHgHK1TYNUd78kRLvpgKVwWUhM0zJ+rcaxuN/o1Zqfzx
/aFeHjJ/PjJDren+9Zghd3T0VFbdVKxshuroLpWUkun3mE9tDy/zNv+MQu5ojXdtxjkaxTVkWwsn
VEGsVZ7u7dSSX5wuKi91kSJ8G21/wIC4XC69MexOTOOjg/1fg9t/XqaQrkld6uUjQrZcRBwNikKy
M1yQSMdMMmvEB7cI6yAvYmqjnpRPZDXyPXYF+TmBf/ItUlPTnFi8L4O5f34J/cK0k6oVM380t02w
LDVt6OAlszm/RtCR/ejcRt8U2uvOHJyP96qy60c1mcND3Q3lCSzyGwvaA460XpTVnxP/5YvI6KNM
+8xwA18a+rIwTOdJiyHcp0P/QOA/IPoe4s/vz683H5lyJjAsDqBXJ7FburPh6UIFusqXbebbpOy4
+57XsWd853idLxdhFU9Th+QkxZb24f3h1zf6IhDATIDMkUtMCZaY6ffykdcCMo67jQpoeWn2secM
t7rIwms6NYef7w91BBH/5+s+G+toazbriro2lM9glEW74QYuL5B7AAQwhuZyduOWHjxIM2G+jHdS
TZA+I519KZ3KpdA9x/+NPYS0CGub0gBimqNAYxYzBnkTc82cmwmJHPuoGVW/CYb0/3Ck443RiOib
MBipxL54G5Jn25W49FKtMZvgxDte/67X3/PfT3UUZ+SmBYmIxs/Aqt3pw+IW0U7Phf0hxtG9dpt0
57WVj52yAl3QJc543QJMyXP31LXwzXm1XhhITZLWX23NnscgA3lKwXGgwBnNbbDIcNnSkYetiZV4
J575raEch7T+6sxBIvRoWsVhN+MPz/blxBpj+7aXe7vRDp3UqX32/ut9een71wxmvmCmIVwALMdD
0bnsGS5IvGAqqS4CaCq/+tAvLoUvij1GLP0JVp5442ty9rAhCigJ6vhIjeaB+8FQ8TUbS20HilLb
yrb1iQPgrS3IoajrkkqiNHSc+FCFKOzGYpRlsboL5JLGjQPeaWOYrYOQMYu2fp8414VwyhsHFc+J
Tf+tXff58EdTViNtVu24bvqStH3exd4+p9n8gCIVXS7xMiJXOz28/yXffLOSJCxJA1Kux/lsOUZm
ZbAM+JKovnNR5ucz0cuJUd6cmhI4EuIA0rDHFwwjyYtaKB4tzTEI9kot8dnDGlLRPfX+87y5ubKm
yA+QLCe3ebTJZC3xCZYmKsj8nBliNKRBoHfpM9pAgjJM5p22x2q/CByThvpzI9XyjVq6Oe9q0rkn
ZtSb60QJqgW2yVMfr/5atKpvO95uOnLHNKe2uRaF4193qYOmfOqH8/ef/s2v+Wy8oxuPGdP5Tq2f
h4/9etv0kYDD5fgn3vFbo5AZdMkZ01zCgf9yTwuL0UABxd6KvzeNBm0aBbjOnnJ5PjXK0c7Zl1Nh
JUvNmneX+DBElaKleUl277+xt9Y8gbqz1qIl1+CjZ+k0ycvSYM0nedNezAoszCaj8+PLiM1eAegN
ua4DtsSmo62xrENuj8OJn/DG4qDWIkgf8uXYuo9Cj9xPnXAssLTSUzRcDvGwoKWLs21JEf3p/ad9
Y4vxibHInlEPoVh3dNa7ZthCtqgYyo7KLzRj06tEyqjrqvor+BJzn9O2vn9/zDe+I2NKhQsi1zTu
/C9nS6dnw8hnxqRFegniFG4DNNZTtas3R7GZjhTI6GY/PpGwy16Wuc29YOjKEpBa9dsBc3Bi4r/5
+lZbKo6itXR1tLfknTPMkKS4UzvF2mdqetkOAw31ZVGD/YH0cnY3pXRM/zdeIJk3j5cHylEevUAi
cbrNRkZFzJldk25F4BifLOTar49YX0qTyzRRCjfro62js5dkKAyLrWPS2SEbVPup10m1p516uarx
bnxIF2c5IJJtt4Y52YestufzDpyJ3BhNcyol9earlqCZIKGse8zRqx7psqik4hJNbtcH8pWUeu9M
dnPI67ln6y6m61k46Hvef9dvbAe8hX8Pu76lZwmaOImVQdCkAjlP3c6ux/DXYtRql/V+E9DakaKy
dVrUsB7Yo17DLHp//LfuoJwWqwRkrY+yUl/+gKTTUZ9XkRdIZyJUpacXLf7krACppVtxlFFv0l5k
l+KbkVM8BSYF52hXLzICYF0oajAnftGbr4SEBpkdi8jo+Azr3T6msYuLP2ErcpHBNaEz97lxwyXZ
u0lyw/qsB0HbAYwwEEZ03cph3rSDOz8skxC/ujb8olQebum+E+eNH6V7oK3ph8RN6HrHnG88kRl6
ayugMEc1gh1rFSa8fIWzzA2voG06QOMCGi9S8bkZhu6Jo/2tCQr4F0wHE8Z75cTaxGVDnRM5egtk
AZLWZOiNr8JpbzkRDbzlbIMFq4zlpHHKq3UqWBBrXphsLSHb0YFVwr1Lwfh5mM5jNBwj6dm1Ks73
aX/Sj2k9eF7eoRjKoZyEHImLxfGXn9LaGHxkboE5lcVtNw00TqTTCB8hRnmCy4hjpldDb6riq8og
k52Yec7rOxxTznaI4nhQ1CXrzHy2GKd6mIFkR2GQDeGAlW3SZL8yYyB0QmMobkCv+REUAtO9kim4
rp3bTx8Ns6BASo8/eApRxou7owWl8AJYuIiibQPExKZzAWBvQwkjGdrYKL4lYI7HLW2oYb/nYLRv
YLzBELZV0k471P3tPRE5sAPykd+6aDQW5Od5hWlciQx7UxVwJso+7U45kryeyNgJkwNCrsV0JT/9
8vl9ast2mXLLymSCrQRth/ctyc2/TlcyyqrGYK1wVh2HH/UgExn5GSm3dqCWU0JBkMv4C8ywPqGM
eGs+YQ7Mtrb6gr/K2HqICzGEZySUqvW5Sh370RwWZ+/UIH1ocxqa30jmd5MhnVOlgDdfJa16q1Ex
M/pPMvnZVIJwIujVI1nMXQ6Xr0nT1Lz2Rhwcc1afwylqDkABIBl5qtuPCSdgS4X6kk3N2qW0VqQG
4BFZh9Pdid113YyO15jDRmGvei3+5Sj46zvJ0ZaP5J1Ab9HgbXX2RxcR6APlH3GjZR0VKCKs/Mcc
OQb9/L2HZBKDLq23WhtRsy3cYf7r9B9xmuDKst7t14ryy3mXhNA+XH9WAbOyusnTPqTbeFx+WgJ8
I00xS75piuiUbuZ1GMwkRJJKKZO6F/HOy1FbG9zOKCSR+FJM28iW5Z7r00/aof4B4f9HreWRQof0
hSSiwMV2xbzbaEGPHrANrc6HZGoEjenlFx4q5U3t6Oie7Wa4SrwkHcD0TfbXvO+K/ZDK4VCVniAF
DJfJXor6h9eI+GetbZqpDd1Um7yDQff+zHh17K6/kYmBCIq1Yh2n5cIogqyFbC5oZK5vB/pJf4Rt
GH7rMnfp6b9KYvNQu7H+PfDTPs/20h3e/wGvlszRDziKwFpMdmP4cUYwDDki89h/XEbwru8P8mpL
WAfh3kU8bdkeKo2XHz3tFbACzhk6Vo21meoiy50VAedctXK87IW8l117Ij5Yv+6LJbeOifZ19a+l
hnRcY5gaUceukRiB5xJcYqlH65VXui2X2OaQAPr7/P4zHslh/5luwH8Irrl8iWOTVWmgW6SVKAyU
OYS0kEcSr2df54C+RPtbj0XzvaRhHElfMQLeRj3oFqfu7K9W1/rQBAyrSoPmouOri2aexZGsjCDx
2P9iNjwKn6a8Geqh/vj+8745cZ4NdRR/UdqMkMkwccpSi4tUxfeQjvOz9wd56yNC33H53x9Z39Eg
sxKjjgwwOradx+EOk44Vktx45oH+JfOTRt/++/0RXwV8XGJ5S9i9rSJJmhheTlWjmwHoxY1PEins
Li0vn69Vp/K7XEdJslmGNN+XiyxObAOnRj3aqrKwj8Z8bv1g9P1qL5EV/babKNo3nT9CKZb1lTED
Dnv/UV9/QU4XpIBrW5BEGnH0cptsWVwdgyMVaaIuhVm6V6B28/P3R3m99hkFRQohjk9wqY4ebWJ7
8RZ7DIPcp7kWdBJq+1hQqE2mxd0grS2iQwHYdtpUaZ6cmD+vxQFyHR2XDZ+UuUmI+fJzZgYhY17J
MJixe7npcq9T27HsmwewaFd2Az+7zJv6fO5i9bEu8uJnpmhkdynhX7QYseIa0Zy66L/1Qgj1aK2i
B2CVSL78STgkJG0J/yRIW99D31dlZ1o57lPYWn0IpKmS103pTgD67CXdvP8x0EO8sS3SG4IZPY40
zish6GQVM40ZY7SLnR7S7aplw/amWoZdqmrT5NJP9FOpWn5II0sDNpW9pkEkmUBweI3tgo/2jLbd
0JDpykM51IlDe4yZf+K0x9HVMm+r0PFhLFPzEbu4i1u5iTOnLLd+WDVUkytjTnZhUonP8TD48UE7
FQ2BftW1t40ZOmJTGtZ0J6DEfBgg9iSb1CzagXZhgx3N74w8C5rOG13gahkq6aFwkCLVJl9/A4vE
+UmPhf5dorm/8pes83eZatNPul8BQCXFXdLrehEfnXqunlqULzxPPTdPMlPmdQiDpQRD78OkhXvB
P8HZU8OaS5Xn2xKZ+4+lxw5yI90eKDTdPy58HYgf+kKZ49hv+rCdaa6uplqTAwey52OtIbdqAcSz
iV14OFeGtGfE69AdvvuuF0WBC1TrHIXK8EkjjU53fQ2FLHAxD4nvMEGBHeClmfeQOXObgR2b6G7d
kkLyxnErPeNsBfcjvSgHrMSDeilaZT9alIi4GCmer2gCD5VAM21lUYePSeRQ2YA3Uz1gkuB5NDKr
Pi+oB04womH7N2CEMD3Jd7Qh+w7EZKgtgXQHq91EeUyBxGhM9a3Xcfa1BcSdblPTb3L8a4XGfyCE
8bGZ6DMGvCA19/4Fis9qXZDoX6N0zLuaOvSveMrUSkYpQDLnRhR1gUffwvLUeXTJ7t2yCbOzzhWw
pJbFxClWa+pBQW0ZgGLbwSNsa+Zu/GjhcUHaGMZPG9Sd5NZqZw385Nxp+2WnVorwBbGzBxhQCaB5
NTwDgAaxE+EwG1mIgHocZX7Dg0o3Wo4W6RURtbdkWlpypZmCozoROhh7eKQ9U90Z3RtPLgtY6sEE
UxxX9Dy3NaWbKnc7+pliY/5JFQDk0OwACm8c9h5Yi6G6HRExAtisdAnmZHaQWxmyyD7PZUR4MLZ2
/oHw0rvDT6L+iBYBqtjSVDVZTru0bmcgD0iibd2Cy3PkNF41YdVBZVaGxd+PhgAeg1nBt+HLuVDy
pDa/2Cy2RzI9OEBIm4zOdoncFm8I0xw3IMtFGxAf6e/Umcdvjt/xF1EEpLPQKLIFA+Z6XACjReZH
6p32V0k6ECu2MQM1MA9L+1DmndQ7cqcj5rZO6LqBPSRgzAaMh1jiqZf86p1wvkhHMtwrrjK+DYWt
+wvHKoqLzKi78tBx6mOxImPdQkU1QIERmKVUxyOk3w3FwejK64S+N1pDfV2wHbqVnerjM0AitC0C
DJJBEXrwuGJuKdDWUoBKeanUjwmsnMP8m0bz3DBcQAlIAlPQyTMtStuCMuZCOjxebbxNpwMbUDri
V9NnS347Gg5ciihOjenMNWfL2+Tc6ZyNsnUFOqrNyi+NXZdfwFc4T50Rz6Bxmhb+ieqk/9VLo4lu
aDvEUMivI1itRTHhPtAnWQmu1qgjzjgY0RD5nfgwpc704OrMPutkbNC86UNLqpeLIcuT73pGQwbF
NU8/x9LE2iCus5YNWMr2e0EnO/Q2RNnb3nP7z1afu9aZK9UMbIPuRHebDVn8aEau+2inQ9btgf5r
/EynpNBfyJo5Ohi1kNluTmL7TifhqA8sChA8fuKYw4+kbXJ7W8zoqOGnJJ26TKLZgOAuoJXt85bM
FDwJTY0bc4WVHj6HAGtrA13Sbo7yLNnTFlWBW++1eeESpeYbl6y5Qbo5M7/WIluGs1lUhbUZc6NP
SHFxy9mk7mjOgeoEQEpMXoCfuaATMVQ2YQ+CiurV1xFI2pMAP9SRJY1DXBBHCGPgnkwD6hbODeZ5
hU0Q4H4bJRWOCmo6eKmbgjWc0mw4s6DLP9nGOGB3V7ltcd6pcajhOZjwxxFfhfwTSo7aD2ZYJJe2
q41DHHfmb7td2wgFjiPDVQ6iF9PClIh6O3RiwlmpN7ry1rEpfxz6fOlH5kvk8qd0lmJcjcs25Gsv
mz4PSnpYJsoVhGk5DSCTsqYp7tGh9bX4iZ/VNAUwY0AqFm5XX1qDPx3AULuPZuMvnwURKL6wtgd1
OnHC5JPrAGAjVUdDxE3W07C0y0RZpt8x08XQybJpokaI4FMPNYecXK1jzeYmW+rB3yoVG99Go/ML
8jCkJoI8S1sdLFAUvyLz0zcLcJ/snqk94cIIpOkstRLjRyvEMJw7Q1h9MymRZFv6i5dy07thxN7h
9/7iwIqGdbKpSqPHq0T5k9hP6HrkDu0lIgI6DPpsJ2d3/gQAFGSeE4b1Nkoy9gmDOOSbB+nlSiRZ
a2/KrOBoN0UvHmDMGp+bToxc2R29YjW70Rnx2wAWuk3xKvgEKc6KcK/oyscC9ZAdNNVo/Taasf81
Ocv8hS7piYXXiPRSha0iZChnNW78RShWl2HWl0tLJnlfhtUcHXKV5OdS/j/2zmQ5civLtv9Sc8hw
0WPwJgC8J519O4GREQz03UV78fVveSizTIpUSVbzmqRZpsR00h0O3LPP3nv11E8tdW3dIqSU74ab
GmfKkej7VKpphidT5tn1UK+mjHyKec49/1YcsJOFEAbfvvhMTZHSsZPXlR0qNXGcc7x8+qJBioc1
DaDOVU559PvYyFELFl1QXjqpgdix1yz2aaj9fjhk2doNO6stNBoVytrAXjJiUw4hb3D/pJ/HppGm
Lqw7C2jQQ1yDDdq5bea152m1ZooDZ2RQjnEjhSBEjTiIEPwAXiVHzOwBU1ANeZ2gWBw62qQ+iqGu
aWXMKxpNJt6Xa81tcEK7DUlxAuaUc13K14+xIWcWFtWXOdEvFLagK65LM82LaGVbY88OmeaMS4in
DRrStEuHhvYJr+28re7P+VvD93GgXAPeSVTLdlzpX6eBHPIXX0L6tPoPqdRihxMTvL2huNM71o3Z
DIHUdDKVAtfcR70AdzIBiiX0H1dBRTvjDmCI3n9Wi5vo1BZC7Qgtr4rZW9DQRA6VAcEOq66n4ndY
3fVI0cilxmvV5pPUxvSMZawuIn1wrfuS/kFkRkp4HNvir66KnOOx1Rk8SmajLckBTg2P7yamnwTr
qzYrwsxtTRFwkwA1zz09BoSGX2BD95sYA+78tEEK23M3XdV0A624Wffdqpbxh6d3nIhA01EzRMAG
voScMN+XKnfoRBk8raJYxpdmKI0VpNayELum+hehLhCdnYwhAU36tDn5cjvz2dmTareBqmxUzltz
GbKMf1Ktf64F/qyvEH9hAcN/XkTEX02plcTEWapUi0iipASDmGNaMCBNe1KoSEHsKPPIxbzuta6c
9p47zLf26nVUT2YUMTuNdtB6d937Y+LeVxThIkxn8amWkx3Y02TuGviTO8B4BiXQ+qXGd8Szvs4e
9IWe0pG2e/r70egv9BtSpUSZSdXoVFL8Gprv1mmd40GPo4tdfyec0TpYYhXgICz72vFH2khFnJ85
YKdWCDPOPPejk/6DBeo/BRwi8wz0zGeXN/dXodhdKLCj3NCPLKMcwlnPx3vuNRzHa9X97wfzP73U
L3Mo0Miua3KUjr7WUgB3on/QkpJuKoaIXanIR6xt92hxPH75+3f6L3QHYj0kqGzP9IkUXUbUP6j0
sBHkzLqbCi1HGpuyKLqNRsHG5u9f5S/fSVzMTNiYHr1fldVVrwsPiIIfkQurXsBZepAdyK3tUN3+
MZvz1y/GOI0726Xx4BeRw+eJbskM/cbKFxAxDUtSTp731PDJf5jg/3N+5wJBzPj3K/3y5jWVTDGd
86mxEFv2qUtRqwc6DM8hnDLqGWHNpKB7/v69vPz6v3zXkTUxDZAc5cv+0431h0/MHuc4bcvRj9Qq
RaRAAUS0OKXtlYjjfwpeXS67/3gtgkescQRlcL9eHbJOmqF3K58+SMP6mv3eBhJpD9YDS3Kdqvus
fkxrs3w1xlXsYJQZz3//t/7F1Yl0al8WBsJiIfrLOm52Yo7dBrqxaczuc1cSZnTNbPp9Hfd/lUX/
wvsevv+///qZififO4t2o/qoP/5YWfTzB/4N8XV+o7yD7D1KOgs9Sov+u7PIEb+xEuXhIy4ra6RF
LqF/dRZ5vyHaXmoKLrs2dvYXo+O/SovEb/yAgT+JDQSXF7Gc//oF2ft3CF8C5X+6Tm3nEpMTZDEo
SWI0xvP457uYbbHoKGoysinSvggyruQa2aCx2lAuDqcYVvjr+0Se92ltU1ESzPTzLLRXinjYTA7T
w0z6GYiGKMx3XKDZrW5AEaInvdYeFVM4GNbWJ1+XUOqrx+093JuLZqEt8xTQub2czJZwML1AU3Lf
MF67oVavxd1IF9uVsGKXcW6R9vNCTVrMYFlTyOyV7YwcZSmAMyU3fH7hlSF/TigpD4w4T157HexP
lmZIUP0ci2Gr4y5sQzcu+lehY3yILGqMuw3QC/dDWmNy17XxRFfvaBZfSZ8y/ssmYZLFXiTRFGcO
M5rsOc7pKZ29SlYJjUBOD08FKIN76ozYTujV1oYkakvanANp8WIbYTQeRWizSN4Gar6vp4HBMog9
TnH0B1fqLhUE+nZOOvfHSgdyG1X4FW/kmlnllvMPfUZG59dTULg0GQbVSAoo4rZBIxqfS2Uf2lUn
P5Q4Lr39ScpIldiL+ybsIU5Cy6UTPYr7wk8P2kwRUzC6Uw5Qmf9C8QNoagSiTvbpbkB43nOqLOzD
hQpE1Vt8r+VWAuEXF5kXtOUg7rUqTUokDc+9tvj9Eiw2rj2GiemuT4mMXStw9BScMAEUjbZeCFwM
JLFSAAxTA4VtHuAbl5XmfzpyMQF5OvbwKRabbg2zEO1Es0BlP9gD7OTA08rpcS5KRhth9WrbJiNo
yiVlBjZG+wgFad3MM3zaoBn99nqqZpsCpmHmOl40V/zwNFOrglhdhNCxEz1tlISsCuZinx7BtTSs
Lhxy6TCpc0hraXTS9Jt8tNR3s2+ar4mOkB+oyfqNI9Xa7eLaMFvIMjgfw3Yu024DcM8n4mhpAx8Z
GJzP1JmHOeBgC/MEeZ5S/iVuAWA1QDSouUYtqRUd0KXDuSFY7fl6xduY0cdd055H5SD6Hodi+Z7P
7AECZ+5DozGmbCusYrA2HbHLoz0MnKhcZAqUnyQlkFB1FfqKYzSt/FRaXJ6Zk8txs6ZufxizhOpk
j6iotVFY/e2da0zlimA5Gmtk9FRw5mZFA2Xbto+WXpleyJp2QCAznI6tZjbRMImzpFp3jcynO8mK
Iz+47EYVBM/SFKGnrd5nW6/CCaWViUuDr2ic86IZ48jUtM43gnpoJNJkLL8PwuvlSfpuetU6JfFQ
S1+Wy/m0RUcfzFW3wnbls7iMI+0PvapTTB1l/Jr1zfqhNXz0oaE5zluNaslnp1sttX5aq10q1SeK
MeE/EAXJqTMNOogxFXCydHn0jMmm5rcwpvMEzy4LklWM7/aSm9C5LKXh8KQqLKjmurip11X7cEey
xBFbfP+72yeaG6xN3D+y5HeHg8ntL2UXMHQPNSuXO64xs+fdb1sbkHhT5Ju4RyoMUejAry2mkz17
sU5d71Bx4TK060ZCNRzlYJuaQNTIxrj1xXHU23k5T1a2QKSaXS+D+TUBe3UAFUDO6ZCxwsq+TOCj
oZU0t5erdB5ZQlzq+WnpIRzGeY2W4G08wuKJOBCMpxn+eXEGZZW5G4n2kxHKLVx1nc8pOVFBP9mn
ljMP0ZSdxt6uLFcg4Gum06LKVmBZbihSb/J9Z1IOAjxKXio/nNa+HUtNDXfN2utraLHXjxGCydvf
W0JLjaMkvqgftS5b4qMcK5vWtzVzxGhQxNwpZwlcWhpIPkqR9ZseZARF7jO7bEK2ELhri4gYJjGN
6ztNzXo8G2Cx5DO9XEP5VZTFpdSMfDTiOp8r6kLneWpXJACngYVSMYv707vtuRaBsxn8fFQthvi8
LJI/K773OXg7Piuk3myma86rBio70x46qdXV/jbvenfZalbmAEJRaXq29WI+9uxOXrO8ioHXrn5+
vQrMATsgZDTvA/iAUTLPTfsN0sT6zaYB46bpivy9xZV5SlNHvMR8ob+JFvBXOA/+QjSDhm0ZzcXq
fnfneXyimLzRA75u1RCadTzmwTjFKYIb+rOMZB9z4DcIp7+Y0+I3JwcdmRKqtRqWTYddf2N43Qod
p+OWM8JzNhlZG+42bO0gAOdqbUQ4+RdGI1GS/CoDDPaAOmCp/dy39nMzY98J82VUT4gBXHsTQDWY
vF1C46s5z7CPsgHb67aoZAVRmBpBUsByTbqjyBACKDqPi3QrJgNyYkEOkoN73I3PnOotM9ToJaBT
U1x4FvDZKOobZzN/yty5h4Lk+kQRByKcgEndnFfN/bi4otaVv4f7MawnO1m5zLLGeDdGi1VQww0F
NEdZlNMWfc9+d2jT++EmPqUfbC9aucVwl7/VTbM8kz6x2d/FuvMJXWt4pIoADb0CpELk3+jpdlfL
0H9zG80/TIPff/cyVdz63dhww7Amo44kPewVHFG7hMyY5c2y42lLCe6pZgf1PAJLglGRDB0kvEHz
fxTQvn9MlLH/EFarc3eqrDOkJgfgQSH7G7vWqn0bq+a6r5bhtfa6Mo1MWlAfs97uimBVud4FoyUM
tDLRunvQ6rjd69iTV+WAoA/+t4Y7ARLJGCMsfcM+jl1qHMVKaiJMPYX6jvtV/+7My6qipWU3sFc2
MmFk5uzD9WXy6UvMDeORwKD1WDd54m8NSsAu3Yp5zNKUrsArseTeI03MtRNm0HDYGrREDkLgPPor
u/Xp1Qewa27Yw7DUrHvTzAJyNOuZoKIYo34c+wNmWc8KsrbMz6OVAK6pkGGpg0JDe+KJoheH3C/E
s+t2BhDhpY+3aX9ZPcFsGKxIpZADN6Y7KnNrLHWpbepaOk8DSVII1JycXi8WUtp/iDs9wklrbylB
AGs76Zreo+0V5RU39fRj8K3pezUWyXdOs+qzHPPm3VsL9isAs/jooDob/JYuH3XId57KBNESTw0d
Jx5uMzdOn/ql9OIwGTmOBbOr0M1irSge6f6H80DZh/Omxnw91Qloxy0WaN8/tu4gnECiwIhDn8Ws
wOBsi+eumprbxFdNBdG1XL7TaZX2kcmz4yTicaY1F+7fBDUBQGuQxp17GMZ8MoJBEECY1zW/sCRy
57jWSUU5cWaaLMvS3k1CrmFwMMqYdJNwZhvvPHPi3rgyGG5WqjGSLcvxoYaWvIhXzghVGoxUZ+Gd
7Pz+JR1QS8M+Hln+ALAvXGQ66q4hXkPs3dMgmeWQpWPKFmq5+veqXtkVWZ47P1p5l740JiIxyzbK
tpHKjRSMpZq/PDcvE8i3HJ0gcaLYhj+58Jga07ux67WOaqjZfazanFU4z/jknEkPOo/QW5WHPqEg
A4D0wk97beqfV6hCJpAVOmHMUXs1qQ4197lmomk140yJ8Vyw7p1sZR+KzrGe8ilvucEivFKfZ/fx
zWQa/A5zHftwcZQAfjCbs1mE/piy7Ps5dv/fQPzHgfjiJvqfB+LbD/mRjB/qTyPx5Uf+PRJbv+Gf
uRTysnWlKuRieJy/+oFCXsf4zfnpqyS85ji41fHy/Gsk1oT/m3HpPNFxQP7+D/97JtYM9zcHjhh+
JzQlvMeUwf1vhuI/jcSOheeWuguiMJRtOtS/XqSdP8hEqmg8Y3YS0jJJ+VALY6QMhzssPM5/qgf6
RW/71yvhL9axTBJX+EUFs6YCXBuJW9wdSp3bUbdvZxB0m2bpm38Q3P7qpS5qgsHEz+v+as9GJhoH
Y+CP0lNxm5Z9FmrCvgco8A8G7V80tp9/kknayECvhGZnX3SpP7x5aBogZgtYQcVi0JTaLwyc3BnE
qfWYoe08KV7+cHHd/i6p/bHi+Bcl8fcXxCmNN5KE7+8Cxx9ecMqpFMf5xTaulvDjG48RKpfX7Iet
LcFCLbDT/h/LF7yfscE/6HuYiVlO8Jmhk+I7/qnQ/PHvxLfXaX4PzQ/5zb1l5VR+1a2KNyzJ072Z
pt7DtLTzWRUKftLQt/sME94R07B7jhkyIluaJQWJRfXicxje5omcjxOa7O2KoSW0KmlfpWqUB1/X
2r1gwH/Ip5UbmlhYIlAeF4dr5RNHhwE/nNqp9I7O0hRvpWFXG6R9jjdFRxV+KIt2iHSILZypSh4B
8ToNoTQL921iO7yDPz1YQT/32g0uCO8bUErr3eKjw3ezSurnZbHQBToO6opG2eHDbcrvaTHREmW6
56l3c8AUPru0tgDAuppDzvsBmH3JbHiGlckCScpy77GyDooh016ElXpn2+3mjaimYes4YwcVj4P3
c+3a/S5TMrspZor1SkxJB0v6w97Wqw+9gfUbdxfdoqOjheNlIz4kPQgPLYg3HrKYqEbAUuqbjmO0
ZM73yi1T9rjj6eUlyA6s4DVnBDzsZy1vcIml4MbmxAWcvlvKz4HEQRgPTneVsvfNwx6QY4RZS75O
IJfuwQDNj27aioN3qXo2tNXBU1Ybn+xPNIpaqfLrOQaYEQW82hV5RcAPGdXKcvbGbwllEUGcAlrS
zJYNKbRdG1b0AAPPaSTILLhRB+qm9Y2xdkkE86A/wqwsbvJSJrdD2cUH4Q4rQw7/436sdE2EeVWC
ewHPsS2y3HKQlJY4zMh7HtupHx4UOFEwVVU9C84JlXsccjt9S3DPi2D14oYG49IJ17Qgp7bq5hHB
vP4wkl7SOz3kxrcpFszwBTiA/UxlIa6vQTocm6W3F1nGJNX1Um3GEcuWVTXTjs6wGxwWax926/id
KsnmCAh67FAbGDMC05TiftAH+TXqen/K48Q5ODpv7koMe5v1iIkhwxYBMbg/Pb4Hzjs5JOvXzpmS
gzPlZoCJAv6vr1HZamLvR0GHYjhV2RqZapr3l57DZ/Sf5tagMGGTJnUR0pYVv3jDmoeCnqxXmMr6
0YNe/2zrE/7brivfafFgjYlPcJev3tcg6no71Jn7io7BeRV2w2Pmw/KqJ9uhJc/yn+KqgN6cON6u
T/Tk6A9pfa3z7VsuMHT9yVzTi9+vjc+CygRWlivL7DS29aho5vh7BmvthnLPPFwVYCif6MadZvf9
q2dycLyzmObLDY6Duv+mpRi/NwZoinw/1EpvtrQXsDlwV1DrGK9heTb3sujNbpdMRtftvcVZqrtJ
N/I06kb8bd9rv5zLLcdBjCL12nn1Lra9DMQMPM3mOtX7eE8Dop8/AfozqT9Xpf69n/zR3Sr8I2qT
ZJzIws5rCoxJNt5HVCdQJGEMv/x97TRnIJm7ui54oWocIi0urJn0OmzewEm8W32o9m6uC5sYsoUH
R/qtNUcc4DlZ1ja/7IfnqvExmxqriGxcju4GNdq69ry1Z0RTVjUfU3uOmyOZyumlrnRrQi8yl49q
QlAPOou5KeyMfvk20qe07kamked5jH33WLjp8KNqe/UgVJWajznWZGapytFYg1TGmh6kpoFFqeBb
LKc0Zw5jX2qW9zJJvEDLsBjGhdzpuHwCzPl0jffDla2zGVMJ22oJuDUaBxlvJ1D3IapWi1FjvjD/
th0jfMieE6D9lOH4rPL8h5Uq+O2gvDDM+6DsuJwW/sXWcwMLNtsusc2jrJk1itHXT9rocL/g/QCc
pH3ltotVztLa2wFIXKiXI4oW+6J9c1nVc/E/FFxezaBTEy2Kvc7r7cTicu2l/mM/9jfScfZxXXkt
r+VBH+36XZs4R4qBMFXCscAdaokbw1LPSO5hTXydJ9DG6+SJZffJSbVD1bqncimf57l7tRtySEus
vtmd+DCnLsgHaycgaaDkPXl6Oj3xHNoh9ux1h6HTkRhnyw54BgUCKLLGjPKcjOAQmt1q2FpAFPq5
wG53IeOhndNvUGbyqimKa56SCNPyR98I6N/WjWW1UVW2D01X3tWmX+MQsHazQ/uqm47vI/eGoKJW
JLJc5+BOjGxF3VvnqY5/pNb8mMnhxhVcJH6NfXM8ty7AhSb1X+SlpRZYJJY3bCXbpO/vvJbraFr3
rt6d0hL5V1GEu+bpt0X3Q3J+QeJ/4RHEwGn7EfV/z03bDkGJ3z3A6jYERVZiazBD0dVXtr28ZY67
J+ZDm+gS0osTEpHalFg9rGH4kBO/8SquwOXcsFFGQus7mMCC82YLamXotj2xPjd3b4Z+rjC6OOek
MXjum+O1TWXhA4W4GwIAu25aoJTNUIpR6647qCsoNlxHRrW3R7FVcN4Dt1RvoKLaEJPZcZ4HivW9
MjDwAXKz1LAoAC6L5kazdiNOzihZgKypenZCMYPqarwOK5StAtqzw8YrtcBwjR1CJJqxkrdamncv
wsOc2JqWvBkz99acLJwcMd7oq3IdU1Qq1hrTmB2tbPIjJkhMrUX5mNkcDfWivkbcSnbUr22B1x/0
1cO3nn6UTfEdKnB3jyduo9xUBZZhHCkr5RtF1Aex4cGvvJOCjXuTY5QPvVnz97wAf3xeb9xYRa00
9a07aOhDi/eiYvUF8vYCXHbGkGk45XY64i3tWUk5g3DvDDdvz5mORaYEoQH8QJ7bFgzi4mvjHV5e
/+A39muv5bxlvTr5bh5DB9YPKHH6LmmH4X6SNFA1TTdvKy3e+6sxfxjakl53kCuPQNtv46zeKx1V
0WJncF1o9qHztGZPmuAgk36JFld7N3nW78W4TEHliWuWEnf1Mhd7MGH4XJF83wrdCxHBzyX0ydeU
CSmcJQb3sTd2Kp7v66ovomHMXgff6bdySV+VwyvOvEC4eMtdP2XPjZjvK886+XOfIBo28Dh8fIWz
YZyFq13PiHRhSlaVc0H6sCj9DJvpYFbtnW+q45j1V5OQyxKQSFowJYO6wAF8jTq1bjy9ei+75ORY
ct8sM8IoITk1GleWvTy2Svwosnnvmt19l8bPlBndm7Z5Tgp55ZbpbeGD16PrkOLiVce+OpohtZbf
HIRsBcbUKryDP8h9P+e7tbNAHmDUsjy1xT98zcqFHGCRbz0vO2Of+zSXCrdZtpsGZPhMcQuCHPgu
rO4+UTR4kiu5yYtyw5Z0axTiRkLMCskJRyJdtStHrx+HVf+sBSYmwo9Rqi1Z1JQN6waOLMfeVEDn
+MMTD3lNLSSLnRKXfoqBHMu9I3kurVfdIgAY813vpeRe2LCFyjLbvHe74Sz4h4EHAJCmAG0IF+n5
Qdui8Azt6AY+/fRaLw5144HMlKsbVPqkDjgSjVCTxnfd40MsEEd9zVpCUWjfWvB7eCiAueHNJU6Q
9k9lYz3U6ajRMTsRFSYhHfSG7bPlBHZ9Z8sOFiOR5iAxDOrMGlpMR2/6NiVNHNZTez06s3YkNL5Z
+WpzqfivlDO+L7KO3D5fH1Z0MjKJOHsLEnJhTxvntp19sR2m8sUeJsX/5fymKnFdlTxvXAfclGgx
E2oG5lELpl80LH3+3ZjcT8L6O9VrJyWbj4sLkAKc+Ibb1IYiJNCnSTlsWypzgs4RK5g/J9nKn5J0
Mj1IehyJQTgH/n7+FKc+51n7VS79CQ9bypNmUaHeQX7PevbaRlKkp8W3OL/leArtClwNQN3+FE+9
tW2GRTusmO9zermbGrt2UYNwc3IdG2qbc2ZNLiBxcwzMRn1V69jinZvSi0QFs7pu641Rdt2OTnS7
xlWet1iN9eV5BSN8ZK9kfyPuUDwWvjwDJKWcgY3yAzR0MrWtVkdzGhtXVUF7K+5jBzUdVyjREc7H
BMbnz1qyGIFAmcKyMRvvIaOVAv/aBVfKd5GrLsE87PhO8wUgb73SyOo8T4nto5TjYRxmk/S/U+Ut
qDnsdh5OHDB4oHFC0lvpPfKr81Ho5bKXlnm9mnG6BaZWnEtlZF+gDd0hwmrvvGvgg8LRgg4TsktJ
cbHGBVnPzj+QxUTCY+ukDtnIChCAp+Ht1rpmaEpEZVzBcM6PVENga5y7LqqzYb2NPWfaOrO9nGXR
DA9w3e0b0y2qa1n4b81K0DJj6/cVl0LEQZxRYFw5iRMmBddo4w/NleQuuLPYw121snAepKrzjW6O
9nmoNXDXRrnQVCO7qNUQf8EKTTes3p1nNdFYSIvvyBCl2v7amSf3BEGxH4Pc6+O71qdgthCNFmJW
5us0deNLplLjRMBH3CEOtDlxMLO4JmubPWL75/gb67h0w+JC8OaKdb+xHSOWwQP0ZeEq/OG6o4Rg
PxufuOVhk2NmDkdHtae0ktg1JWg9cNlAXtKgS2bSlTbf/WMxz8nOSCZ330HrvrbjgYKLTP8aCWts
sT4MkRWn3mNOF/1N54vuYV4NLVL9zPGsEoeUNvagmLzvkxRsfbmRHHuK6Qt9wYub6m2jTqxbxnsJ
nwhVw80BKvS50dURhiWRHdn4a7jKydZyajJuS53rVl3pFdWM3o+6p1++2Xg2l8Mt/mKlxmvd6jIx
R52zFnkEVQiE0BAo1nfmhkLxXIblHDvVZindskHx0sR1L+3YunUKT7wMVoVF4rKoxShhNcl9Zakr
YVvcXPFFH/Q0mbB6ZE2xG4zOe6kVcfRhZQtgxXNVcYuhRpXfnoNoamKGlsZWiLK7agEG06/qXbI6
k75pVDdubMKRG9FV8Y4eZXtLldS8n0bstFgpN9JUXcj/R0QYqmYJVrtIMLkVEhUcInRC78oUlhfQ
N3nbzRck7eKzrlP+soMXTLQgzw1oVy4fV9FO+LHL5cgurwX1Gj+oCU4PH7B3iFUGemnoNvkwJ9d5
v7xZ3vrlZAvEeI14zmQO2mbSUvOYovDTDnHvFQw5xAPA3pM/95tkuloSNUTlKuztssh0M7XjeBxw
zVy3gzcDH1vLU4pj5pjlneCEaZqvse98W/g+7xJyq5HFqhrAtAMYLB7VpqmtR2Ape1fZ/ZYFHuip
wUiGsF18CvWH2DkNRu2Ftq1RRwgIYhu3tTwMjU2HOf0TPCuJJZ3HauPMntguA2let1XATO3105cp
Vx5BBFJhprNVouOLpYyxCqvUubMt6yTx1tN4vF7x+9ihTewR12yRd0HjE+tvPf2wZo17xVeZagFJ
/6SGD4g9aWrdyLY90wXkH1JHH7aJtfjHzp8JbSJi5S89AEEz6AmxHEZZfrZEkGB+Y+bHIDVtepiX
u0V11sbqEztMdLOKsrn/yNRa07MJZrPJPCjlcF8PKTbgm64Z71ldOpErk+dJZ5/gqrnYyE69LwNI
x1af4k1lNP6e77u7TxZHbXD08LSe9G1TIUNMtTBfVVV323hKJXQtyFuzZ56ROtW5Q6mNmCqriBFj
PNkFe1yzLzSORLattix5KN3hsVYJLsxEL2JcBpjC6TOOTwxqH7pR/JBOfUo9bs3zWpXnnJrj68yP
bzybRagtjenNZDd+8BXGJlLWJttLI+6CToz1kz1xFyyr5A6sR3blaTU3NbDY20nP071n2fobfOb6
0BY6uOq6c6+5xcNL7+h9ZYwpNzwISDp4bhkueWZslHTtg97b46Y0xPK6Iq9ueorDr9DBq5t8mRWD
Tl5/ajHhTRb9Nuhn387f7KEuNq0n4kPMH7/pAb1tOmOw5gAJPz6MVVodDaoxtroc9Hu/tfOLRYvV
fEIb7JMHzQjviAmTrqrHh7rWzBOzeEvk0e1eCGrNoaATCmtE7R+0mJBVYK05wibZGIaj3AeO1lZQ
3fGlCwxT3bMai/Wg4sIMJ9Pl6jRlG1HdABx8Lj+MTPAcJh5KprN7Xi3zLJJWvyHtQ+O/Cxr76HZ1
vmB4mwkNFMp3n41cKymSMBKIpFI7mr4Dgh6rByJE81Tgy2KTL5q4Sd0wBtnEYRG3xIxXLlKL6QXC
Xl+5HPJ9L1drM8w5GOG88UVgTBxBCaZxupm4UiwOyr14r/Db781BIDqb7OL4Pt06y9RTblR527FA
r89JTYa+1zq3E8bRsyXNs2wJywUrS1DSVbpz0JrsaSjFk/AwW/SQ4oKpsTn/qQ4WWi25S3BJeBJ/
vzkVoTk4z93FLFNb5JSqdQtADVcO5LKxJo/Uvrm5t8+B3JvKe6+W6ZOjlM0RN5923ewN9KAu3612
tba51Veb2HIZO/r+M02ogC1adegyjSGv08HOytm+5Tsnr0GOD1eSR/y+ykUftVmp9mmXLBunNYtt
krmaflsYTXEkUHZtZ+rF7NSHxpqRiW1WD/Wq9/fWjMBBMWEC+E1WzsYYjJuW3ip2oAsW/moWMxCH
+TQaNGbD0vZfqDVdXmyzZY4yPe26GTk8l5nFEh2bW+IR/SRi+uBM3jOlM6cGj+62rKCpFjZPOJmw
Ol66N9qFu8iI5107Ecl10z2HhghB90q5lvfeKZ6jRarTtVHvJ3d8mCUOqsWLyDzeO23ZElR1txCO
e9zNzbW3skeenBr3MSGjWmbZ3Sz7CAE8kvxQY3Mt5mN3mOvs4C722c38V1/qpxyLZWsZuzXJj0ln
7b21elwsnZpPzFV6Nu7Hhvuln9312vg4pe0FixPKxtujqW7TpdqMyCF+NR2TPovKlKBnLL4GFgQ9
tW3K6W9r6qbeSTJEEm9AKXjYrmCejU4DCiIpEFLrS+5W+5W4lZ3aYTldSi9dUH/aSXZ8e2v/ZLpi
W8XTHKI6bBdtwfLY30L92Pp29dziV0kz+UbjetCjxsyX0WZNjuQ88FO120LoWws309tUOVtZ0GTT
9UErDeyImHKPynee4nYM6V/elNbIVbRGftFtVcFSP09jqtW00DF4vrkQ2v4/e+fRHLmxrun/MusD
BYCEXcwGKMsquiKbboMgRRLee/z6ecBzdYcs9rCiz2xvSNGSotVMZCKR+ZnXUH53/PQ1FUV5MaR2
velVbBvH6axX++KhF+Is1as19lFbLeBWD71h6/tiEeRoXmqotlLc3Td4hJKYslc9sc+afkvBwB0C
CEw8aeznj0VULaCKudwfizQrruiGPpgSx6Dlc2mjLJXq2SGrKSCBqaG0gkUVnF/UtxW6Agovo3Uj
09gPZr0OjM6l5nElRCFcPwpc4CpLs7FWkh1ne5by3Na92wb9gFj9W/Tqvg7D1RDGV1qv7bDxiZHT
rG8NL7karYDq8sAPofpMsmOr3ar1/b1v5zSawvTGk8vzZKT69eFKrC4mwBCLwZALJ+vFtR+0pTvZ
T2MqIXCMhjmXB/VRaTOoEXKFs4qBMewB0JzXVsF5YZ1LbbFL6nKRwN01pHybeaT9Ld+YPdD4c4q+
hWacp9dF4u9FFz31dXs1+llIC6E5U/F2DiAvHSis409dJIvca5uloaNW3WoQmqW5gFmB1sy74VrE
KmVtHUry1ERXXPjXidGcY2GymuSYAoJKaY3Zx7isx7rd7LosOJR4pzuV2e2KpF4GLYXYpJfXYYC4
vqagDI+1Qd1jdU/Z6QpM7h7r9QTdt/4AguEGM7aFGak7dMI6NxN1v2wFbqSNzWnqSeBng1y0qyaU
N2HgkXuyr8htl0akPQnLs6hItI+51t5V2LCuwVBMixjeq6Yij+Qn1avct9wu7fsQDFvIK1sttxdD
Fj52gXlNx+gXMkZwhcf2KRHdboote0sv4lbj1CroDdLjPG/s4GXsxrOgs1deZFyNdrTxLY/jkmYP
DpQgWTx7ZSrVodcpKqi9HbpKOOxKTdnqcYobq/7LmqRL3L1q4N8TUDNfu2lD3Ni9qnFBC533XfoW
5cIZcMUtBunSNoJnu+4kl7oL5F0SvzmVy5l6L+WX5CYLIcc7PQl2nj0cYqM8tCgIu4Fen2VFfcH9
95SHtuaiH/Ur8YNhnaoN8ZNpLX26gm46ZZdmFe8rtY3XnjTd08F2+hQledT7kyCbyCs8eW9Ncnij
+OTh2JJCLJ3oyuGv5xNpdGp7M4XpbRz1gxt4lEliWfLhmJNpbQPNU7amDZVMkeNx3yty5yT2dFFU
6CpYNd8F30eyrcfSXPuDZl0knCGbpjSVX+PcF5R9VH8yxcLY1FQbe5sMQJfVNqPgY1UZ/GvC2Qd8
3vGRrUx72oUYIpyrut64MU6l5SovpWCpVNUcAlnGikYyTeQyiTdxkwQ36eRFL7FQo6tkLKn6xPZY
AvvDVQ8PLPXQjaF+JcxAZjIQWjepF8tvHeIusFyVvuUg8gAI+d6E/4gcvCQBvrwbL8SXARUUv32E
Co8gitbn/ZVStpB6BttquaxU6OL87Jc28VQXo9LquqR7uMlj1bwRoT3dY61gXRZpZ11INiLXLnWj
ammH/rSoO01eBhUqU5QOxaMnBfJTTyV5k/czIltPvGJlQDRwI9pwCQoJsxSm2aQrzwz7A3Yp0nIk
vFl6BcBP4PndMqv98NkuTUHFYmoXxtDAeM8LQTw+cvpEzbDT20GsaCeoBHaefdC9JKHHXJM3JgQX
kDAlVawUqiQc7DgEgh4Mz61RN3hHmdrfJZk3uB6Z+1mn99ZzkNrczypVUD9uNceyWqz1tGT4BWkB
KJ7w3zASqhf5OIbgI3suADT3ik2tZu2Z1ZIT9WH9GgXBk9nozWVI9WCpgIG6bVNNbh0tr7u9PcT5
dpza+KbSKawWPa7rhOHBAuKT4pq5jkkarRQ5pfLjcVDSlKSAirr0C8L9MCwC2+63g1Qn6wKlTKeR
J3NlWmWxK/Mq4wPiaCt9rBdz5SKn5r4aKLsdbHmKdyEaEwATrmkNiQNqrMTBZcX/LoPqWQxWli07
ou37oR6mbSKgy6l1k9XwSbn/dR/Cfh+O3bKhhIrtK6WmDv2ZqzL0rHMvN6WLMQ9wKTa7IS8cPURz
IcDp/VIde1pmmebvtGrouTt6b75NQFw4PdSBixCYIiRvJdp5cNmvMRx5Kiu1XFH/qXHNMBKkeyYb
uKoOr1jOudjxOWgu5M7MQ3ZATbMptvX4rNVj+wYtNhv0XZvXr5OCAsoMEExXpdm3l1Yhp6RrBlzk
dlLbddfbYFmR+x1I8U1tPWl11RAWRDTTKxSu+NYon5x7FdJTteU3Z1pcJMBcywnGtoFYQrdKhyHa
tDRAIWf7kUfsr1baLWqaWE7ogwAMaMtUAIAf25cIwsF6KEZpJGJsxoshbulqKT7iCrWSbuIuDDDJ
AG04NI1+DuYx52dKxkXhIY+tA5BmTccU2F2Uq86/Jrzo9KJVKCXY6gh23vJl1eO89kgl8sRTHmwj
MoIHKH5wpYeAzhYaT4Mstv9qAqROSlqRS78DYEV7Ax8oemNNKV9gaFs363/FEJFrQ1CoKCKbflYQ
MpY7sscHNyrG4M73BDnx/6Dz/DDPPkPtcHv8BKBaPDfP/wXdu3hO3/73//pVtcfgvI8/8Q84T/wl
oy1uwiAnYyXsAYH3X+A83fpLg/0FFAQUmQaJEmjXP+A8If+FVhtWr4ZqkpfrM5KtztsmANQntL/4
M4i5/fNDjf8vcJ45uxThq6DIeOR9sz7JjabTtF5Sl1OayY91MhenQKPfNvJA9eTTyvwGWvaVGwcQ
cB5LkTXBjE3giDOm7hO0DMBviKJ6LJaYAaDM4RnhVYeO/0rEWrtuMUC5iaOcDKEKTjmfH7E3/z0y
Y0LyQz7JOrYgsAZBkKwCe419yue5Dmq3oDnw8/S+QQLn6eHHhLQgRHEUJr9OL9XaRsQ5g4S6dVNb
NPFQN46nxc+jHItE/3sun4Y50i5Turym+cwwfdWFF20GwKIvK+m20CQQ5Jw9CFYOJpXdIOG4woD5
Ppwgxg2tfwKa+CHK+QWz9zFhpBT5S9MxRv064T5R+sDqeZ+9K7swA938XHJpC7r6WuFXpXIRRHZV
h9K02yysa/JKN32hoXVG63x7Stjzt+8YqOk/TzP//qfdlSEHYGhSIpZd7+ck8/peQhHhD9+xKfOp
AovEHhU+Kcjsr4No2tj3XpuJJVBzfSWpSXJRcBs6gRjyzc8v+ng+SO8pSBAB4NVxeISfejQUzldE
1tG0lAH/OWWs8kYbNNF/HkXMyOHPzGrgG9woZPbs2Vnu9dheWm4lemQR48TVEHmAWsZg2qh5O9Z4
uwRetta6NgjWKLppL4IEBPdHwxPFE0BB3MYcU7aaDlil7BEt9j2KUIMVeMUaNCRorLgrob44NNS0
S6S5cVEJ4aci2EVvm+6bVitIoKgqTpBVEtKzJNNMCPOywsivoZ4AoNHGEaWgHJmpxDWlRLXO05GV
2UYxNLE4zMcLbMevIa/sI5XaipOUchg6Eppfbm37gwLOy+y0BcDB8ZfZN8BFqq7UMEGAa5hswvnX
dRGHtb0JqqGIboSaFZR1+hIcp1Vie7YgT7TvIOF4HlC01rfBvCg6/bgRJ2lHRYkk+jvNJg2cQF8o
jzCJPIlvD6LX0vd0pXGktJDuLETE0cyxgSJUflZH60bTwgoIleXXK9RaAtVF0E5b1wiroPoUBcQA
hZIqKzHUFn2rwBMPQ6D04UJYYbMdECVsN/4koa8ymXlMR7ixXrV8KJRLO4HdieyO36jO0HnAN4NE
CWnMtLJ0Hmp4T697GJXjsjcS69WWI4qea9Me0P2TRuZrmyMUEklYpQzquEmeRSSoMVdpN42rLBzA
98QUDJClqspsSfsoQ+bJ85UrtVJDzzGM0boqM7SP6Iya15USGy8630juJkmTHOwuUDqnD2wwKmEs
Cuh5ozF1C4GU5XswiKpd6HqIVGA1pHSeCi3ob2Po3QO9rn7Sab+jYu0QEFUIRRVq8jf3J/XdXunK
x1DLmtStAzUAuiMhqsQtqv0t0V248DX6Rw4fLFyuoAhAERem7xOKN37yqNlZojitQBfO7SWreI/h
qZ5T+ff+9v2iviLunkhiw8GvsLVvu8t+LLJ78H0csH7h+5ehEFJAgSi2rmuw+JMjshrWiBlK3c1A
I+q1R5IcPUmvH3JaulKlOYkhBfdTOXjRIsUCHBpWCHvO0ZQquQCZ1sQk7Fazb0G9AXAz6u5abUUC
L0SM/YXwBfI6Wgf5rFIBAi98Va5/QeSyt2jvV/DXEtPwoSHJOveCLKG6M6Za7EphJ1+PQdrqs410
AcTVz8ARwdSEf4oAW3apSlU4IaRmoiEoJRRuNNgxrVPHChqKitbJu9xOkf+hofakFqJU1mwz67Iv
u4yGVtP0jduaifxk2Bn6jTKopQIqS6EdbK/ju/QKLX+nOWk8N9NIZ8Wu8miGgSjRZeYV4y+2FIBo
H2boAshkP/CVRQWgOA7KC4g/LFNEAeBQc4YoVJF4DSTN44wBo/F07umphuqgIZqHsbNSOnXIJuGB
aVqHNAMrDlKsSt/QMwS8V0UiZt+OAEVYHLng3soQstxoZZTudOy2K9fSogS9MJWPm5YxmlwkuNDc
QcuYNAbGCgURl1I1XY0QVHEAiWyMW1cNivwJ2rfJKaDo3dWgUG5H6csq32RZAgZsCBXU6Cgpw15v
s0Tfh3HZ1E4SkKqtzNCc4hV8QVtb9jq9gWVpeDryl52u5o6E6MxwXURFFqN9n4/0hdICzVA1r3Xr
zKsLJDgnvaw6WIsDcD5tglu4V+A43pE5tVBSoanfBLUmU2arhRy4XtgJUJ9QzpJlkEfVdF5AAL6a
oJ+qsEAV1J/VDLadD+ZiqSsgy6la0P+di8s6lROvLaONPI5ISVJZG8RGA/3LC5Mb+KK+oRU1guUK
gmS0Oe2brozAqsShRNElkzPZWBvUzTgGK0OCepwqQ7dG1x9QjoZSIELgYw4PsvfVoFkOVouUUAob
eXJqs5DpcNKKkwHTF2mxooFr9ss4lNuSUowFoSrWTWesg6Q/GFURUsDydFXsJpV1pkM5DmD5uyCx
NplG+2khpkG/GtS+KtzCHIS+DGRsRtwpCwFUKDkPv0r1XJV2sG/1CgE8nGMh73OiRkpV/CLA9LWl
FXTdhazIkrHEQiCxljAeQFnmCN7IWINTj8DjnKKeSzaMa7ohR4a61+HHAJ309YQiphxgs1Hg2dbc
GhTU+wUXp7jXB/ivG3okg32QDI8FQyWhHFaBKlcDelxI0zt8X3qOSKGCaBbUbK+DsR4KaQk2SsgO
kMWsdhS7ic45ViObYhfAHg0BqI1c+NONgjYYWP7O02+Aemmgiz01I2gcy2qht5hjOYh7onyGfhxK
f3t0Rvv3AjVMQPNpVBZuyn1OLj1l5KIYJ2j1WYJOrkZuns4tKuaGpEVmqvdk6cnlGKvGQ9NA8NhL
gVTnnGRSoQAv1MS+FDUASA0buXhVAYF++oh3/odQ9olQpmpQrP7fhLK7t+xtat+SLyIrH3/mn6TV
/suSkQGmRY9Qkoq4z38nrab4C6kfdE3wVp7FeD4lrYr+FykAP4esgH0NTOW/c1YZGpqFKZttw5C0
DBXVkT/JWdWvIauOpzPpNCpAqoqwuUJW/TU0lhEtSKV89BZ3l1CQnden0LkKnUvfuQici6u39a+z
94fXs1PK5rPEz/9Nd76PehT7T5x7etr13uKpdO6uc+cW8ozzwH+8vO0p2Mz//bZePt4/X+zuLvbP
v95vfu1er3vn1HOceIyj/A+E0CBNMZPP8ztFfqmC60+b4TdZ+ofZ00/zPOLrqYPWqPo8z9x5uLvG
Bs15unu42728UUlzHvj7CVcK5/bl8rC9fLrd+s724FxtD4ft/uJw2LsXy/36sF0fDmfzvy3Pzpa7
p5uLvXt2c+Y+3ly4Nze7y2v37H13c3F2vdjt3k88vz4nRj88/zE1zzKoR0poUy3On84frs8250+X
T7uHh/X6dnf+4DvL/WG/XJ/tl4fD5eFydTk/4tn1zfXuZnlxdiKH+0iefnqWIzmgHERVUdMAYC1f
5m3DWr683L5d+c4tdQiW8fB2G7KWdNP413z+df12+8by3g7zbr7n/7wvnKvHwHl/frx4f318vg6c
s+drdtfj1Tu76/rm/e79lTiUv+6u3+9KPoiH6/3+8fl1934TONevJ9b3Q2rrpzkdJ6ZxQ6ELIsli
sTpfbM4X8z9XjrPcrlZr13Gdpct/OJvF5lSqOi/WTwMLfv9Thl/AuUYlcPAWzJBteP36vnu5ROHR
eTm8+c7hgrXKnP3j2d3z1fPFiTc5f1U/jT1n65/GbnqNJsLIpCVjUxr3ofzkx1chvSRAxU4u3/38
DSrzN3Y8HDVDw4Q8q8zOb1+H02O5TQghvMVUlOdhv29rsUmt3um099JEnVXET9PwHEpimXUHrbvX
tJTfO5Om5zH+1dMJaW99EV78/FS/PXf/XY6kjiYjzPH1qeIEj3cTMC27+fYl5/Q7hM7Ly9Xz/ur5
8eri9UZ27l5Pfc5HAoz/PnY/D3q0FFNQlUBZGbSWQRTr9ybKrDGd3/HGsn2narxFZu2U5kRx69sV
Q1WE5NCmoDdfacdy/COiO7MjMxIdJUrkUOYn1H3T3l+MTTf9/fO6Ho9lIi+KSDJFXQNClnXsT1R1
fVPlDRzHYDK787ofxXOn9eoBHdn0hLnDb4cyFEjhXOxzgfnrG6Q6Gcp2h3FZgjP9jT75TeQi4owU
czKlv36e1vxJfN7D87R0SsrUuCm5Eix8HcvM26zVKhzEABHrl3ate0ssGZITm/J3o8zGQajiCAIL
+ehQ6Cp4GFRLTTox7bT2etNcZ5D6Tpw933bhPBk0QBFYmRn2FMy/TqbQQzi+SByi9DQYq4Aa930/
Jb5wMxRBzsK0UslzvSZalLEFodWw7L+jjB6Q8+drCkmaErMGR5oY7etjmG1Qauit4ykLZZZyElik
vp4a9w9HwVgFEjbhnSqjxG0fRTooj1cm0jli0dZVuI6tSXXA6wbrPx1FgziAHh41SSjuxwVOHzha
Hxgm3JwSKZDKzqipBbZ/4s192/HUpvGRQ0bNQDpVKEfhkoESSqTPgC+4u/ZZUCq2S52eZN0n4fl5
Qup8FH3Z8UdjHX1dtp3YKXU+hKCryEFOBSaQ6ZZ1s2lbbxuZ9RLL3PscabKyM11/Kjbss6VUGitl
aDcKOGnwzEt9mJ7xOF5QigZR2CEeIpRfQ/SnB8H8qEKG4080DZ/t6FFxSEfkWOVRRRblq8YSD8IC
dRhGkFB+XpVvH+g8ksarFnOTi+zh65YlGU8TkaMu74mU1iXetLhdCPPElp1D/uOlZ7OSEDAXWkvz
U3y6n3MPZPZQUmgJrc4EwBNi6N536oUxQvQuLOCPP8/q27umkUSOI9PLIgfRUX/6OmDYSIhQKNW4
UPbVlX7Z3mXn1YP9im0b+IX7ahfdjVfTRfA8vYdX9pm3RELlREjy0bX6POfjRziacz+UiZT0PEJ+
J27kg3mpXeTvxto/EzjROv2VBVj4l3wVARnY1htxKW61E4fv8aofP8HRqdgFAqIHoPEF5qiO1WSb
ytdWqt6f5XAofl7w420E+xSjZnROFNsi8pCPNqwU6YXc1E2/UDpomIo1VTcU0uWHE6P8Zhhw1nyk
gp3KSX+0pn4hPAXW7LjQgnQLQqNfjJ3yYIGeo2wMn74CsBRDG/gllH490CNo7V9mCqev8FDZsXA7
gWVplw9Tv8JbEZ+PXVL1m1SrF6l0rlKoVGQAAXApRfRsw70c65emf1SUxwE9Sa/YKuO4nuRXlRco
S/emSJzYQKQKJFQcvuZNQWE1WenAK0+cXb+ZNy1grNOJdywq6EfHZB5pdjJ5TDfNJ/tliH3tKU+T
5YnVPfpIeYfEVJqg0IaYLpofX7+ZCPXsRgVcstDGVF51VXcNV2U4oZX9m5kwCPc1iiRoSc8d988n
AYyAqpa0ul8Ac8dZKqYNkDRW9B9MhfVS5pqGQrXkKBQ27F73TDXqoanVYq/Tb6VT1VonTpn5bPz8
hc8LplDgkKl3CLAr8/f36VSDbmgoQdn1iyGOkYoHknVj0xU7x4eRLi8CGW48DuoJi7z5LXwblFo+
68c6crh9HdTz0zyBGN4vutrKz8yqei7R6wzdKZEgStQlaDUFqYtF4rXKn+9CS8EBUgEYQUz8ceh+
mq8uUilL44xV1QVU20rCoas31M2fb0POEnAPTHJOZL5OUFhjKE+V1CFIgqtHpCftmcKte8JIUzk+
HOeXp83lMBNpYc06hjtImCJUeZ32C9TqBT0O+pUlxsBXXT9aZ7E30sWKh3RVG5nK/yKUZd3n9SPW
gBut6wXbqTedKElvi95c0rY74cf6EV4dv2YsN4nPidDRLD7aW77agmfitlwodJqBDWIt86IPSnFZ
hQAkHC/2DobRZZuJ/JTEWvHr63oAde3KRqLSSprU7O+f38u8sY6eCHFmHega0S1PdXTEA7I1YKUg
6A/2C5rBKCBagJZcJW1/6vP93VDILJJd01+nxHl0SASK3c+QtHbR4k8zG2vkw3WkjYJyOAKl3YnD
Yn7wrxPjHDJRcLLZD8TtR4eFXlh+Qe+sXXQYMKKorA64/4wo1Rj0r+B5hftJyBtIngfaGsOJyOjb
VBVZtmYhJ4N/zJ/V192OqkZlIeiB7jNdah/ZymTugZtdoq77IKmUE3P9tutnqIIMVQ5NLIVBjy5Q
eXbTSeinLcaovMTI56EQtPE8c3yiZyyfOC++HVUogdNrBzvFryiMHcWWElJ50LvRnfcis1nKI9y5
rJ3ardHU3aGGnM111idrJKyt1c979dvJ/DHyHP+wvHzoRyMnEoT6qrbjhTHS4VSlYl+1WHKj6f2E
MMsmyzP/xHv8dq8xIgE7auU2JyTqZl/fYyjqgbq6wbFYVjKNy7l5PeXJ4ud5Hb0+Y87XZ5gUnyD+
qNoxUiqlUZQ05kTTSol0sU+tMKkPRmoMwh0AfFjrPBji4sSNc7RFGRTTe3bMPCYt+ePYLsPoGHBk
lcJoLOq/Q+iDa/p8NNcRmBLPP0/waBnnsXDynHsX3Gwa9/fXZexIQjz0sTG3a0Ll2osKb5YjLv7s
ZX2MglCZJlSDgIcCyNdRvGn260FgZCHQBltPShA9Vwhs/um6sR9wCCa6ALrDmXn0aYdD6Rv5xLqB
9YRsluJjcQ9xr0hWbVXWJ2L943SDogeQQ8QAFXaZzJSONuAIAjcpO0Q8QtMS1tYsNCohmS+gJFiV
nmjXMvB2gBtZOU7GZdFX2eNUoLqKrEs7RssET8vGVUMIWE9plVQvcLuz6M3KpOo8hxjQLwOI6/3c
+1O1aDFAYK933aTWFiSd2L7+w23AZCx6R7wjOknKcZBTQqQA98RkxBTZiN2iOEZP1zsRaXz7mgRH
EzkvBgMmH+63KHG0y26UqgR1U7AFTqo1A2oEJDCW28il9KRw++h/Fv/ymhRF55ZBBVHYnBlHm6KR
rK6Z9CxdUJIrl31kjzOyOz+xwRXBDv50p30MY2ChoiLtSHb/UcH+FKrF8BW8bubylwOsW5ip/gWy
6wh9dOV0pvRWcVMmsI38IPRXdTsEy8aq8SVEnGNtlrW/QbhKuf/TdzrHygT9mqFyJB9bLadWo4Vp
BLnXRl1pE0Z6v4ok7JH+g1GIGhXyGO43dV6YTxOHHhymackoUaWHN1YQBFd9BPHzz0fh+JiLGRqY
w7mj+3kUqYYdLCotgWipwkJppXYNEzb7D/YKEYGq4qliYBF39EnHmFVKSWEnRNkd+i5Dry7ArYz/
yVyYCYUmBgLL+HUuE2qOJVEkBn6ekrznQu6XyH1g7fbzkh1dyR87EqFMjTdD/Yf08usw3Js1Wm8M
k9S5dC0BEHSycAK90QTNmrpcvDVDiDI/D/rt6uJr49qiXEB4x9SOVnAKGz9HlCNZWJaHjHQ8yBst
hk4MvCq9/Xmo+Ud9/eI4QIghiXdmFOpxiSsGfqGr9hAsqKaSGCkZcljRlMTF4udxvk+JvYAKm0Jw
relcLF/XEQUmDUAahdgMKsdD0ZMElGhkhqqxtPVGFW8/D/f9tamU71ELFxQj4XcfrWCiVEbNdc1w
OYyeilNCX439CEekQEltHcP/38i82vWfDsub4zKbeyEUu+X56P70GUfImQA5TOCcyogkLg0FIeW1
Xs4UuLYadUfhzIoWfppWJyqvR8kA23TeMuxGdAGpNH20rz8NPFRK1wxYm3JS9t4uyM10G5s+ukvD
OLo+hl4QDWPpAkhWtMC3oT8x7+9XEhUeGYaTTYlE5jL/Om9QHdUA59dzTXCyHdpjU5Cu0lSJEEFM
BQVhrCQ75cSW+r51GRQBJIObiUxYmffApzlbnZynmoE1J4qJ0lJqY9CUUTScGOX7xmUU1ldVIGqq
bKmvo9hREwG7Vz0ULLqp36PvTn2uCYCKLNBHgQf78w76NhxRl4onHD2M+Vwzj441v8UttYV8iejO
JCN2Et0lQtY2aom+588jfVs+9gnSvyYFSRpqinz0zqS6basKXwnUi4JgZU30Y7Cj6k8s37cPcR5l
1mcmbKCZdlyd87F/RLwf35KuL7ODCrPwqSSYeMSxW5tlzMbZGkUzbn+e27dVZFRuuI/UlC/ieBXp
SNpgflXMWL0hO8uAJDt1p8SQ6it/9fNQ88H15QBl8fjQ2X9kbeD352X+tAsxjrW1CXyiG6hmhWCA
OnTXRptIGOlGsZD9czJaWGVN1PiIBIkOsdE/DdhJOuZqEIVlfpKpHm2ZpNYqelWJ7mIFARW6EFhB
wzdr7vLS0v400ZnHgvZIjYO/1GOQ1AivNs0tVMGCqC3O2ljKz1UtPJUv/ub1zZ6E1HUVAgkupq9r
Go1dlkrUEaF4yrNjnybh8YAfKFo05UzvPfElfB9u/sIBfancS3Rejiopg1bRs+Z2hI5qdLsoxgjd
ywbl0ky1dPnzbvntUHOxhu4/5Tvz6DTxcacPEqRZ3RTx13HR6aX2OJYSSgclxjEnwojvXzjz+jTY
0dZUwiKGij1qrt93/apQs95BACY9cfb/bkoU3olXaMzz2c2//+kD4BAe1VHtNBfNDURkoqYyDz7o
6L2oLL35D9bP5EA2CVjI7D9gZp8Gm8KE7nTL+gXC01dak8gwWTRprwL3PzGvb3caxJW5V2Poc2uB
LuDXeU3eiDZVxFCK2dbXwSSsxWTFMnqKyYiqc5ae+Ix/87aoVsjUnVToM7p8tI5YFlcizGsN9aLG
vO1S2d/YZpovft6Avx0F1hwHFrW7bwXaWrGLHINqzQ0RZL/MokTdpm0U/WkiPK8d1X5a8dTESe+/
rt0QNKgpmQnbHEdfB6PkYK3003hiM/zmDWkC1XeMnuiKEgd8HYUfPdVaJqMr1fjmK2+wWLYGnP64
rOmXgjDvTize/Aq+nvVsbwqfMvUXUg/9aED4KJVEMwF8hgQVxZWnGkO1ngrkG2V1GqM/v6rvV6ei
zZblGivJWXHcUQi7xNRLn9GgENswnAOI5xls5XO/L9CFMezLrpf9EwUZ0vp5Fl9maekmhQXuFJVA
EvH8r8vadNGkTrhxUcAum9tCQdJ904iw2QPnEYi/FDp0x0ytpUeR5ck5XnI9lf6xsJapNEXmKrYz
1IzMvAkPfiRG26k1WAmoNGoQoSvdwn1I+OlNXHilcAwse7BKMlDaXxGiNoULkSq48fgUcCJomnxn
FVBGXB9iM0REw9Ap4EmD+kst9foxhcqGdoVfQMNom1xd+ebkgaRpNO1vjT98HhfaZC1iYUY5jm9I
PCw0v4jpf7Zm0yERlo+36Eso2yqYERY5Nk9nciSbb7Zko+aZCq9Zx6UX7dEe8qkfCs/23aDWo0ug
LGnm+mWfbCrMTfxlU2JilGsUs5y2pVTs4PmS7yFP4J+E+bKEYHdlqpAYosh/LD25gJLk4/nl1HIk
dqMhj6j9eq1FJazrLAgDeP7cxwHS1ayR196S7MaPbdd4iZNyPcaOj7Thoc2LaESgiuveIcgLH3TV
qmEKqUY+rpRpqF99RcI7SO/r+Na2EjFus6yxEFSesmsQTUhnpxAnbjuRh/D9kybctYVh5m7UmV3l
lDCsNok/oeWpKmj1QM1oULqVi1K6wo49evAVIji3CXKrhVMCPd41o9ksULKQl4WkJuGhVxtpuTZR
niwAhIl+9mv0IZVqU9Fv0HWuBscKNNHjVhSEj6NiBI9IXiHTV9WDqm8lZBa6RQva4q0G+7UnzmfR
xhr9ZFkvhwodx8nfIxDWpEsRmdZzJGuJ6sS+b6ZuMxOHXYw0oA01WtK8mEWPvUAaxtp9V43Vcz/W
+jn6O8ZTSR/d3OWIjvVO25klulNtrzqpbaDKAx2xPvge2oquqnklNnfQZYflZJiQ/SHxTIgnjl1q
Lbu6EFs9nPCqxrpw7tzLokKjLmYwV8SW2NYwS15idUiubJTwX9sgse8h1UaDO1Hg3flFlT4phVbf
07eTfoWlov3tZwDQEBvPrcg1iKPLpWl28jYINQIxI+y0cam1mUZzX7RicLOgky8bG9M2t9aFcoss
CUbXeWY3V4gJF6ZLgIfKCJIdNelwYCQ7wQZ6D+BreovBl2oZa0MP7QYjFv5Nxwl/2432+IAweYv8
cN0ifAnVpS+cRLOa3g3MUl1iUaWnKzJjP1rl9GJxEesCJM8oNfercZLqta2O0ow1jfEuFX1bYDmt
adNdmnTlzidTDpc4L2ivo9mhqGqijh5vDLsrUXccdM+tiN20WfZ4RBbVr6CsBPbUnsmUyu6plE36
KuuEdF7C9HySkG5rtiAlsp3shQVqxJC3rkPLSrRV7TX+Np7KKFrQeLRQ8oVwF68ksETdtleJKFZT
PSXntdnpb4lhDQejzCYDuYWugnTMEsBgTZtKXqDCm9xKpRXcSbDdL9W+hrjqj2nnA1pJG8NtktB6
mpShvEgjvkesPVLfXtIhzfVVWinpWSeGwXSLWhrtZYjxmbUQ5ocovOFBuQpz2G8LhUIJYEfiENZO
7/SXbvL7ygmiabjjEjLMdVuPiHgNipQNK0VSdai0ajpkq8GKoys0ISx50be6ftsqiKguCjEGGHA1
VXtRTykuUh0OgbFbqKavuf+Hs/NajltJs/WrzAugA95EnDgXhTJ0kiCSoswNgpJIeJ+ZME8/H7g7
plVFHtbRzExf9OwtoQAk0vz/Wt8qCm2Ao8RHb4Rju9ChHavO0ImhEoDm4Xn+zoTjA8soU/FdDsMQ
LVabfG7A9f0wKTI8w97tmDWmUlJdNKpyy8ApiLMpSaIIMzuun7KsAzzTN0uZfup01LD0m+b5Lq/I
bED2nCe/4KBUz+CRfeLR2JSrC2Nebb1T6gbct1APppDDVeJgu9xA4czv7W5wH9nAd9keGPf4Ea2B
8RxPVf1Jg0w47XxSzR/Hjo96I4vB+hkAjpkuJCfqdlOQX/oDfDxZg4SernQfSgrbzOqa6kpkmfxl
xUT/EGmrTT9RRk36PuB5f3BA98U8uopR66Km3rsVwoBdPPX8nUaiwYX2tWAsDmaVqc9pHmuf6cpq
j7O+jB/X8/aPsQFhvBGVZTzUuAoljdRM0slwSQeE4TVR+02diS4Ibjt6jSXQzCurruQvNlPifpwk
g831a3WnEy3yiyRGVoRphBq+CUqje0xcNTM15jEriQPNl6W5BloCuCytCWEDsxJyPo4fun/C8nCk
rdF5QhTVZ0sHsQ91dbDqbTuVbR4WJMFFvT2I34rww8tpIpIv7Yu4DGXNi2O8ral9LVS2exY29yek
XVL9+sGYHhJl5d/bl9Q/i5WoDr01DFCbevdH8JIQmBQtxkLrJTnQsTT1wyjI4wtJmSNaUNmQWdA7
lDfFS/Zg6o1Yn+dm7Hk6L/mEsiqKL8VLamEgNBIMibglzVDvmPkwTULZgndE3mEb80s30HXJQXRK
+Mv83DUfcUxXGKI+kZC6ndnMmvvFTeAC+pgx1YYMAGC6QabMdG+7LdY95nfnIfYXZ75wsV3emRrS
wV2ipQ3JNOj5FqT8a7JjPMaJtbHWwEcsz9xF76fNGrlQeQPGtDUkEkCF/3V4iY4USRr0W1krbsB+
iZecM0XUpP0SO1l3gfwyrVmUA33hfqslpNDzWIZgCoOc5MpyrM2vHW6+a1vN+Q+qbv0nbSDrclpT
L7XUwGFMzYUwTBTvsXFg3c8/dLUWyxDXZ6Ft+jVJM34J1TRNiWE0BkND7GDmgtJe2hYINh1afat6
rXXYCYxFTmAwiZ1SlObPVhgNoYJFnw88+Mln0iHnU0dVDIFHlPF8cAs1Mg6h0iCgfIkIRRVmxP42
Y8NHUA2NApH9MoPC9gDEdYW2L1TTNN8Dzl/ZVmN9abagjJ07aOxJgBk1IXtzxggLtTLj2R9ErZKn
0ddBCOcLkbd7TVbVN7adOJo4IJTLYRAFX4yx0LYjJKnJ4osJVj+fHfDhAda7TKGYW3aL+d70+1+5
cnS5p8dYLiHLEm7ctMqJn8iySsuvFNVlewtdMsBQ7zKNehQmwJxcUSQduOky1/NrCbIKUhGu/zyV
YQYRL7j1STQAjD+K2vs2dVVy7xVTP4aUhvsiAR/bu8kl/RttefC1vnM/CfqJy2Vbd0t55dUlqtMi
k+wuwizwzfJaK90GM6YE+38AlTwXn1MrBeaYQ0zcJhZZi1eKvbZ55VROIX7bKZtMEop6DexBRVWw
xMhZyTmsYVrNh1H6GXpDGoBBvNP0TE+2qWoVQRAFLpXvxHy28XRBE6lriSmx4jm4QuxTDTe9MbPx
Yzqx5V3J/kZeTwqK8WcLNCGO2gxpT7/j77by/dwkY/AFxi3SttFRfnAxMkXYtxZbnjgc6T/mdw0h
h9UXfzQLkgYNTy+Sr570J0y5Xubr3/IapIPOdwKzk8XT4cjAv+n4l4PdQQKtq5SYFcK4EPoU5EHA
+GQdNaBAFqScsEmrIKCyGDj7zGO5PPQV8/S90fHibuQC2vjKy4ZekaQhIKzNXeapL4ZRLEtkp1QA
28uknFrkfyOa/Ayeb+2l6smPYziOkOzHet9ZWgWAfhSp9uCR0VV+6pAyA24kONJZtgT0xjpxkfOK
6JVwN3+Ilv53xZ6IYwvcL4gvKTDlpCf3FcD2LpGID+79xCIWBw0X2ImujOGTEp7R2h1ZmkpjNiDx
5tsgDdJ3lZMaxd6Kl56dnuusB7JBrKjTdkq4MK8vu2yJuGI7FXhxZxDenYvhY6vXiskVgwdAOgWA
ebkWMTWE54Aw6XJnQfk2H11SPv0PjVsJddv6pWMdRJ+BQ5ySoVMPeCm8dfkfq3L+OhtC1fAtPRn3
n+D30Y7YdFre4Msu054jX5A14rde+AVbNUGrn4qEk0IqQycY1o1VXjYqU8ulmWsO4Z/KGKqZWIeu
LvdZmhb5TTCkGcDJMfdUZOhT02+Ea8vvnsLK8MnqaQpsrL7X5W+MHE698x2lvk65yRTte6PdbW2/
r0Ddl0twSwPMqHcWgO8mTGfkx7tOhzR8kF1qwOm1hceJIrCdXt8vUz95AooiQJJd3sddy5YOCLn3
DPrMiD9Og8b2Ts2L9SWeVDaSDcv+Zi+BfMNHNyvP2goT6PY1BXcsFnplQRwOyBecEEHmyrwXvMR6
D6egMrYx2Sj6TyMobffCA0JuYaEWwiOVp5ua8vM8+Ea/Af0tqg9F7sfZB4CHqIdmiNLg2bRxae/o
UwCrlZrlgF9UbS6+jHZT5yS9AdIDbJKCvDgEiNSyy0QWK3XAGi1tL8a+fY6dafhmeMvSbGKtl96l
OztJRVS4CcdYJWNyGwQpMVAJKOY+7HRrLKF9dEUTEt+Gi01S876i3WyJEKwpxygqaZoRDTVNKTzf
E2fW1gf9sdFrKPNb6bI74v/DLV6WouFrLecEul4a5C6bDLKCYZs006x+TnNRBxH0iCH+mS1GnZI0
U1r+NfwRv/g6FRQ1IEPrc32TWkRofFT88OWjZpvj+KGCasDpMyh7sMbsaWE72Cka0YtWnxj/w9ja
LmwOxwNTOkEx8djbLUn1AERUa38seTc9ZdPogPWtY65z6yVijkPkdka1qwzSyzy/JyaYAqXjz18k
xLXueYZRXiQXGQnGRuTqZfVggFDxdpPU48hua87qmazjnWxzfBs8sPw54ZMKdsT++tY+BTPRb0jL
ktmWW/evS2KnxTUAYI7vpRXYV0Q1YL8vJkfeuE4PSkAMtV/vOgfqBcEstfksRiL3thQYWBmGou1+
OSrxOYgN3hTlHko6vp4SDmTjFjHp2wPk0z1/Hyo7U0ucbxxxm+WwyKn8YlhmuuwqGBdVCMtmgO7j
CPtmzpPG2jWqMYfDsPqdQPYUpTzAnilNBDHkHe56VXjPS58fgDY27UG6rbpp5EoAbAPioVibq3Gz
GGM87IDgd9pmKvLi2quzPoN1GRTjLjPbbmd0Sv9pDVlNvla+fue93kE58XMvyPZ0X+dthmXrnj4F
VQS2DfGtANFeQxsdzT7Mu1n9ckfD/T15SV2GmpqW21ZUMzU23eg+eD1Iw5A0IOer6HPA9p6D+K+b
KmMJRWZmjyBcmmHfZWryD5wp6/Zjr+ktZJRMn/SEsPZs/u15A+padicxrHXNdYpHZ6mcGzOIxyUM
JniAO0fP1R0Vks7Y2eAe7kpI+oSdmUs2haPRygf4KYAy6hEp8XZEQPe99wPChN2RNKKQVJABmKvV
6s/dVM/2bjLoWYTzqIuF4F2DsqvW5+0TL64EWTFrjQqxmiU/QMprFAbsnhwlTPf5NyOrgO/ALWXx
TIK2/tEMRmHtW6XNMVQmpX0f6yXXUmhAhUH8jSNNYzdbCbuQnEOiDIehNsDmTMrgEU+DTQW7btqf
npU3FUDcON0FcqqeBjMbOMM28huEL+mFMEKAQc+WxsY85cjwBR/fWGx86E32doATCTpicrN7PesJ
hhHC9p3QnNVzWlPgCecWpOYhIFj0d2+ttOiSsfPJiicUjC47Y6qXvigKkJC1vJ5tx/itObmcNmPg
yXtjRFg2FbPF/qKj3HdRSp1kFUdWrXFllmMKIRne1+9aFB5Bck2ffasFNSTOO2z6t1quLzVrsT03
UE4D9T32C6MrOCmw37Dh0RTEdG5kaXrXi9Vb7WaKE7itiQWJBH5nLjgAV0HzfTKNHkwFzGCaJ1lJ
erhmCSIziqpyF4jbGpOtMbGrha2d+Cbz7OhQzOznsQ8xQGWEf8O7+T1BSyGZIraDNd0919pN4PhW
xGaI3Szh2NMCsUkfnrps4sp2UyVVmPms24jiehQZQhhJcUkuoOYT3JHl7g6IT/asgXaBm+/nzrep
CLJhG1ey42Mv5KhtZWNQIO461acfidcj2TVmShs/ZH4JTkhUPoH1Rd+a7LuKtr1hr0h6ZAorllRM
fVi+2lZHJ9abe6lCsi74SMgG7YC7YCFb6caT95TIeAQCzpxqXhAwUFhwQ3usbVnSDI/zMkzUGtWK
/RK2gCpI3vkACYXmGlEBOunqYUqlhYqMY5d3rV7O1UdNS/1iZ6ZB9oPBWM6hz5JrbF0ORQcrbXN5
qTqXEA+fQj9ZoazuDvpUsqi3XtNWyWEMmnbZxbEf93s52ED1aSrWzjYRUztscqurycemNMdUVAeU
LOTUNyk7WACsQV+ZOjkiAkgTVneS0SWttHqnQUYSWy8QLjTewk77Cy2u7eASwIrzJDOYtTuioSbU
Z36S3I7CnMhRq+BJy67d8tejaYS7OmATDXpoU7Z0ZnOrK6Pqd60ZqJlYo6YH5dPZKt76xeLqO+XM
2XOlOp9M12mx0ssSOx/hGJxW1HQHHYV4dYXMj7LRQH5s7HOCCZE86k9+FZec89kuXreVPg0HayE7
iaR2do5bYZnqVkjP+sLnASW6p0sMErwxoGtppfyIrZU6hlYVigaXRqyLk7fJFvYYnw9Vry+52Zgm
Y8HXv8e4o7Jd0EB0gYGH5AroWl6Wh8yY+NNTXhMl4iw5lXCj8WB49Wmma1u/jCntUi3R7vq8yhIW
90b/ZcSZS1gklZn0chlFOR0yuh/+xlR1+2mqqQIQnEVBhBODnMEdmCq4zuFkL9fVyIY85PCr1xet
cKqEoLCGuSrxB/+L3wYayx/7qWy7oEYUyS2NjbSKek4bHzOYcOnWg3pHAtDc/Go1z07CSnTlc9B1
y71Dl2rZrFGYBrW1rATWpAw0ZZO9Wu0dIuCUxNhcyL6+8GLfyVjQeMjUlObh0yTlAni7ntkgwdMs
rns4UcGu8l22vc7kXTFzLt86B+ccWaAtVmn2eKM6UFLVLsRkgeZqiLCgcKXBBvtH+/dXJJxP7VN9
R0zsk/jw2P6f9Y/+aloygZNUvAR+/+e/fVJPPcKnp//iXxz+ay/r348CUurpnzn6K4b/+/KPk6dm
Czb16L/smITF/Fk+9fMtzYDyn8v9+9/8//2H/0be3M8tINZf2MnF+redAlwtRBb/bxjOHclyVVP/
1+VQPta/hz/Jr+sf/IeIw8n1XwZeaHQjKHDclYvwD8TVcJx/OQZMYRSAeHX5Z/9huDogXD3I6PwJ
aukwFv8Hh6MZ5r/oUhMfTrwqbX8aG3+Dw3mRbP2nC4jOFfkFTX0HQwsOEww0x11AsxR2X3pVFrHj
7i5ov2LaicvgEoqPdtXohDtUVBpDXcGZcholduwFmqie6vwbn+bTH48v+ueyf+aHG8e90H9+DUQv
Gr0I0/FRnvwar0omYcMYiCgYed9imNb2pnKm8t4Ccvw0ziXWPE7RpG1OMPNg5yaf9c7lmNG3VoV6
HAkngao0Q/J5zf1r7ayDlgYRseE4Wo+/3v+5L6Kw04eHxhb5BVLe10QEiwKDC1szI4GLWIBtQ/nr
vldNNxD/7GmRP6ct2cYQVy9rZt3baXaaJLQSmIaFMj9yEDG/qNaf7un8Qieke9s/lWkTH7TJjT/P
FMqeTch3vxw7Xb7MbOfvaCjdkuuqPbx/I8dqgX8e+wplYnSCB0Z0cTwIjJQCDotSFrl4Ry/9xKYz
g7hz//5VjtvqL1dhuFIlprjg8X8nagFEEX7WiSmLKipTW2Ub1GunrrsGVXHOTX8sGfj3pfAg4rFE
vhSc+tNUkQWt73JDWiafS4WZVsTmh0Hj5NeTevD394UUFPkbSn1ixk7EPqDlHMvv7SxSiMivE+in
oUOuTzRZbnWmbf/GiwLA7WE8g1+Fdv7k+4A2koGT7PMor9NsP67t1AV83hn9w5tXQSOFIA+VPn6s
4+FAYLmeTQDmojKp8j3/Rg9Aj+rT+4/t9VUc1AdcBtEl+m6wXkeCIhNmAXtWI4+YlKgZsS3cx35u
nrmXF4H48TfKHsZDNsJfg6/s1K0nJjvL6rRgKLAr2tYkNV5oFMI2GZVGL6l4gJ1pkhTm0+edGlKc
0Z+dkfwcawfX0YhI2Fgl8qvJCtPI8Z3mhIx7rqJNN6bmM4f//sAmShzSNTPJXjL2YYqTr6CwdOaL
e+MR+xjbWGl4xLiA13/+h4yKTXqMVc/PI/KAki09aEKRm6498yJff2wYojCLoNChOQsP+OQqwjf5
nyyP9C5gx6acR3Ouv2qkBhDxdOYDeOtRslSiY0XFZyE5Pb4W9Jl0Huw2jwT7YAoNwtnBFdI2nd+m
W2sKupvFpqNTVgBz3x+ub6xNDugAZhSPafIFQ3f0MFUqfepXQxn5049iUB8opu3GjC5wrhN7pt3n
MBjNBAFxHW8DT99Vyx0A0kc6wJtppk9eeNtC/n7/R71+wS7yq8BnG4GUJzj9Ul3VpabTLGkUoER9
IDsuuKUO0h/ev8oJNnwdwAQnsSIjsF9f9alRIbbAtNI6ydcVraBtGhThOLriglzZDGRu6l14k5Z/
d3vZ7PDXBBecqQYydppzftTXrx+w1erVZLitcqkTZ8to2L0fq5z8H4rfF21riV0BbZ7ojxVHqtf2
HlFGdotENw3ffwavBzlXXm1/YA3RhJ1O8jRwQTFPDLwpDQhknDP4lC6JJQH0aMJLc/3MMz9W+r88
cgohrF7wCpk+Tq9nGhgAHQKmooye2f1CtRYJ0aS1gqQzi6x22wS+goO/qy61MqN2GCfLmVt+67Wz
C0VejRCYAKU1zODP6aOdM2u2RZVHXmsQ8CWoVBK7Z25aSfqKUmTGUfQXd/nkQfejaxL6KmPt44x9
xg7/giw7nsRXbgdLuQUq3kYDcvxLZGuAzporEWUEzyYkL7UU5yGdNpJoM4O2U64RSxNyck+uOWvv
XBC+pMX1NEbDhu7KEHaVpiI7Jv5l18RVQfydREG0aRLkhGT/TC4WhsHKqK6K2L/pRW1+b+o03SZz
EpAuN9Xim6fs6bbKpS/DyenrNUdau/Umo7+tSjcm0xHJAAoSpD3PLeIZ96+nWXbG65fI//LJn5pO
MqDcdpUWQ9RoygyHkg3nYGCLIEw22NDAsu7eH/Gvt2tsAHRqjSZEE7ZtJ8/c8pSPzGMaIqvv2gvM
tA5bWQ8xRqM7f71OcSmmL4TgmEN5y8ev15BtNwvdGKKMBflKK6w1eUt3/zdXcfV1qcKm8EIm/XM4
dzPEgglkbIQ+lxEztV81m1SX95/a6xmZW/HwunLes9bz3vGt0Awnzs1qRCSpfe/LJTE3c7BkZxaj
N64CgwIP0CqLZVY6ucqsdS3NGSEiOzHLHSW5n0VKAfKvb8Vi32KwU8cT84q44s9430CPy6g05bBD
EPikZtmfucjrE59vsfvjFMr2mRPIyY5WsMYHwptllFPZukycmdJYoJeXuZsku2WxqhCB27ll5K3H
tx6uYaHxjrDgHL8k1+uwr80WF9VFQ1ycktRVynO8tTc+IDAkjsdhh43Rq1Fd1UbvBFPfR0VG7HrQ
5dqWgG59M9FVOjMeThy163Kx8vJsTvLs2C2G3/EdWdXgKzDUfZQ3Mzkaeunt0Boa+1Z68YeYsLIb
k7DDEBJSR13OxNubdNZd2TX5zlXe9MUchXXGH/rG7btslzgdWzAHmLGOf9JcZq6gUS7YqqHOsowF
pnlbIttGsH1mEBlvXIuzxIocZrEyrRecyh8bXdESVqf3jogKss4etLknxpEwu3qtTo+HtKFlgn4U
mzgQeqNDJjvOFSlguUO1nciPfOuqQQz72a+/Ypc1memCpqp3f/09sZLjxVoLLiTJnDyQivZgSy1X
RpXnxCtcqL10pkyeeexvDYWjy5wMBc9rzYoqgowM1M57hxbOJzvV+r27pk3Fmikuk9EzotYJiP7T
0R3byagd8gGifW4kU+gtqXfmzk+AZy/DM8CHbPp8DutYPZmvajGn8Ww4Y9Q20C7yip6W1bceDS8y
2n65RubQ/wUAThMN25i7D+y6jygEtXo4KEF+5tqRHrbkW8LJSL3UNcM0mXsAhoEUHrrysgkQJsth
nyIYHDcOqQDE7UIGj9wGceiZnZG1Lkgn+xHKJbhGfA5068J1PLZ9QjaxvAUyyjpr2BVpn6MFIAah
HqlCe8DeN5WbP+UeNah4GNRVLK5QCYpVaZyXbr+b6zLZL5Iko74F6WfNJtWjsjTvm8pUv0eSPVbr
CfargTvNHOeZprAd+bZK9k2WmzeE2NWXYz4GBx+965ZcuuFSM+k2oivFbhT045ll7fUHxnxpc9YA
z8KidnrGa3WPXMhUHyNdG7QwFUH/1XX7ZlPo1t+ZStaxgj+eZwqphJMWO4LjZ9tNUtnu4o2R1s/W
IR3Kp46y+cXffotcxNN9PIP8B97X8UU0qxN9WospotQ2bhuNOGdKfOfAaO6rYULBy2MjAEMHN519
soWaRQEQzXCnSOXDUyb8q9wb9zoWgo0S3Tm2wFuvCGIUlwGlYlMgPr6leLQJ9WziCV0eMaVoVeZ9
RRj4ptVI/37/6Z3gqf55Ryw3FD7Xq5FAcHytgNi8eHaKOeoTpw2DxM8uO/zxe7NDBKBqrbsK5mJ4
NDLXFCGvz732ieUlPHhohoATTBUIekC9FVD/IKnoILxifM4teqBnvtTXKz1ndgcrGadG/vjpEWYc
sMXqrMIRySdtqEvyE9yexuiZ53HspXl5Huxc2VbaWK0Yt+vP+GP96SpT8yqD58ECp98HQ6HIHS/s
Hv2Y22Pp7T29v0A5gYLbHgbjEQ1OkuzpFw93sUzmc5bpN8YdVTlgwBScWHxPy4QOccaYzNolGpfM
eFyIdmV0e3lUe2va9IQl/8z9r+/7eD7EmvXHBU8GeqYDsag6Lihoqn6al6A89LZJwHbpJlcz2k0O
R238rdZn/U6UpbVX0/R3btJ/3oFFUYjSDJMH5ajjd5AmHrTWalqiDv/NYaETjKhCE9vaSv4uyevf
l2I8UbUkYYuZ8fhScqETnlXjEsXuQikk6PzQkngv7XEYzj3adWl89Wj5wghUoApANeD4WpgLaAON
zkLZybcOivIz3ibSNYui9y+0VNmUIGAVptksd0sQ91tl9VmYO1p7H/dGfmakvy5L8KJh3wAko19E
6fb412ht79cE1SzRzOSwGQzlfEFamiM0qIcr9KMDhDIx79ij/up7pZ3Z27wxxbGfxKqJCZA16HSb
Z1BpF3mqLxGejG8icb3tVDUPg0UW9/sD+o3ODuWGP6508tQxZcEtHFGxVS5Jy7GeB8beMAcMeYEh
xKfFdpEml3EpgRFYqL1U0pvUItrKPSzCn3CAU4a7TwT+hs2sO6YiH4W4Ucr3QbPXarP/5ROnJIH2
Yry44QuF8EPKYn5Tdw0uwK5Nk+7MPb2etFeOHHADDoycS+BHHL87x0un2nA0K+p9stNxzGiHVdcX
pTaS/a0/tjP5XTod3o01mc3nYGj1r3PR6DBwOz8u9qgOFgJaAjSQBVIoFrJRuys0ZTy8//BP5+wV
IEawHA5ZoC8BjNzj35lltLiXvBmi2NAc9qTWgiRj+DsuAtVwSls0HwIaKb7rMKCPrzK6VbEKlyXl
jfxWdaOPnmWGM3Xm+z2dirkMR0yaQ+DQWB5O8X1Vj0im6/sxMpGP3yQcaDctOpsvWlZ7l5o7y7sz
D+90vrCgE6z7J/YbmM6YNY7vqy0NCNVDqUfYLr1foiiLeNMZXqJtJBbIJCxzjw4AUdQ+WYsUugXa
WMvJoTcbye/BKrDj90PSY3tRafbV6+Rg4EuqAzSDxmCUqPLRMJGktqaleSJ1PxlVhhao7VzkNvxp
PKOWhoXVreXws++N5MMgW+86HTWA5k3q6IRYLUpnRapj6muZ0Q/ou5GB2th88B1tWrNYrY098VeV
xDa4TUcb3iXsCWwywkkdovAcq/2QaX5f4LOc2l/vP8IXfvWfUy67Bfy/vuPT2oWhejrJSUk8eF0T
VR9kBlm7nJeXiwDbwUe7w2ZhaV+cYpm/LyAnL30ynjY6IIhmS9ciJx3bzoMrvVna3zWC1WxTLOQA
b6s8g8bbF432dVaeMWCF8PSrtJ+H9gZy33KZxUaqbxY0Tj9TEsYwUnoiuOD18maqMUgjvXf7eyKn
aDIkpe+GcukLfZNL0VofJBl7YBJxo11VUlj1xnJnnUrkDNd6IzAvdETXK/tBygT5dDLk2qEqnMRH
jkm2EsBrc/yQLh0peyl+oId2ydFANj1VknBlkxXhUEvZbkZfOp/pAyKFJhI2vZrRg3bM9/GyQ3JD
OHsWzGidkVH3y7U24jm/MpUtvphFTTS7koP0w6Tv8vTad6v4g5Ys6nPT+AR2lYn+gxEmER2nEq1z
XcZQ3WevSzFkeOkI4IN0VHlwTPw2DLWkuaxN1dxnRdEhbxqRoJIi1RbTrkpqB0mq3R6quprTCzLk
kIz2ddw/mDZHGCwgZC9uqsX6FrsGkjkm594/vD+ATiewdfxAIKX6x3EJbvnJBDbMVWbK1pSRjkN4
Z8Di2sHmtPZ/fRUqZrRnOb4AQTrlb7VlRapbXbMHt4lIs6xC25UF2LL3r/Kqf8rNcBn4CFSV2Ou8
CEj+2NrGjahkrMk5KocB6LwrCPuk/Bjm1jIeZm96dBoDUftsofWSnLThWg5nDmvrYezke3T4DNcG
5mrHP3Wqp2Yb4ymNJf1Tw9jW6Dh6NaQbKsR1WGI0u+hwP3jB/HTm1tdF/tV10Yyyw7IwNZxuvRqh
PEvzO/oGA8BXRK/a8LXiMVDq14LgucbR8RywCynC3FuI7naNao+DJIhcTbND7BEPRj3WSETZHJJ0
P/di44+E6KFyxdXz/o998xnRl2Le4gyIzOJ42h9qpS+5tIkMVEpHQkomYWWMQVhQzQnxtyEjbAPB
Acz7O1wle1IGiE/Rfl21aQ2ewvwwXZCuV7oqkqiXw1HPOdpRwv3LjSdXoZYIwpQEC/A7p92P2miE
1+naGI2+ll3oarHT0M8WBLgk3FffBX4gSIJzlz4LrFNdGHfxfK7s88Z44EOj+YgwCVrDaREkV7Ls
y1njOD/6y4WBbfOQzGb22akJsS37+L4Snnn//nt9Vc5bb5ztLoV+Ohbgf07KeQCT3VglxhxlenCB
t33DLu4jx8d7k27+3OkhC+CjKu1t4YuoZWovDTPEWnBu9/jGpMbvoOcOteql33w8wADHCibehDPP
JKZLPzXtayxD9hU4Tm9DsCiMVzNFSd4aLap+8ptrZ/boGGkYwCVK/6o2jRDJjrU784BOz948IE66
DLx1guIQevKASkiKRlPww3wlJ3gU6bOvUXLp8qy5GEymxs4RGA1UUjyWuevvlwa9r6jZwL7/Q94Y
HXwFKD3WF8V0vv7zPybKoIlBYK2H7mSUeF2mWn7CH6dvdRIYw8RqoKNpc3v5/kVfBA8nc9S6rWTD
TP1//USOr+o6Zd5a7cyRCGXQIXZVvHfbYjiMixZfIhWr8X0ld51Ryp0Na4no0pKHQbeAkALhf+aU
hbW8rg3a+EV3Y+fOvNHQuV4jMtL2vVy8S0WIwK85yMZLK8U3OCm/3JrKsK+Ubj9ggEp3zMqcHHjz
yG0b7doUpG+qZcTGUdcVtc4eObru0WIRxY6GYgl+cLY+2Jmqz3DJTzfbDAV6YmsziScCz+fkhDPY
Xpyr0liiAY7/zldYoQNAC9u0wkObm7N9ZmFaF/LTh78iIyFyOT6NuPX3/PHKO0GLvpAxQ8+UY1S4
uHZxcItdnvbN4f0X/cbnx26UkjOxuwz0l2nij0tpCf4BuRQ6dijDvRiX1D6oQDt3RnzrKhS1aS5D
VXbhBx3fENA7I28cpUeDw47WrJV3oXS+o/fv5ZXodH1PLgvHKoml2foiPPjjZurFYts+pEYUlyyy
KGbWTZ/FpvqzcuviezJN6qsTpKm4wkeT3jbJZFRhVzpet9cKW+/Csum1c53It+79pRZMUxBu0imi
mAyOzDLSQI+CwEdMgv8izJhrz5wHX8mIkNDSeWQfQ3UOyu5pmarBaWFlXm1GBdp2jFRBQgKKXmXY
4LDKP1hNnn6lgjvLbZwkXZQrS3JEKzJI4eOCjZQWop1d4GGpf7p+Ony0ptIbNh5OpyC0bUzjZ6a1
14+F3wsTdT0wo1U+3XzlKqCoNjuUOPSZZRUf1taY1bnUqNdfLvV41HmAl14ojycDj4O+j027MSPP
ZfKQFkZ1u7PEzTKU6UU+LmN15j28eUEKw+tKjp7k9HtiqUuWeVjMyI39dItredggZjJ2I0fLcII/
tj0z5k8rZ+t7p5X+Pxdcn/MfY54SAdBVaZlRbc2bxMvyLUawq8z2bvI2y/bG2PgXShPxLg/GeA9x
wj5QsCm22L67W+oh9RY+zHzVDN3jVBBJ0tGuuKzdRdtPzpm91utpjZ8KXADdHjULeHnHP7W2nRyV
Cz910LAisrxi4EQ4GeJOKM5c6s3X8MelrONLBex4lokuQRTYldjSL6DCVNrGxh3ndK9V+blt5Fuj
ma/bNfjAaWCcbpMTe8YzYlZmZGV2cplkOncFaOLMXb3eCrx82bwBgI26656MZsLIm2ksTAaX07lA
KTovqt0iD232JHucrd4ONVnw9f0R9voEsCbkUo22+I5os55ctNYNFVR+YUVisdwQD8yz3jr+PT1u
92bQ4fDQT10e4wxE1fsXfusdQhEDALdKEJE2Hr9Dy4UL6Bi5FU1Om10wa89b+s/LR7sqaXPPpvxf
XM9nQuJTWovRp/VB2Tp4E5PJisgepPzqaNkHL+jJkU5t4qyoCJ85Wr3xOTBcOHNAPyQH41QIRc07
mydZLRGHHDZx+WwefGk94WsqzlzpjdFJUxKlMsZZrndaLCRPfRozp18iTGb6oU69D+hgz4np3rgd
xMA+b4qL0K06eV21Ndn+yu2KJEj+C/Zk6XYx6dDETZ+cuZ83Rga9GDTXHBtoTZ4mkQYk2oES0Rbe
lG9+ElNjfSgKtyKUZTYOlALLM9/dm9dDHsoJmA2M9+rWVtDbCqOI8nyx9x4Htq9dKX9olld8XIrp
3y4onEyYiaL/Ju88euvm0jz/VRrvambBauYAdPWC5A3KohzlDSHbMnPO/PTzo96agS/vhTjuWQwG
gwKqypDlQx6e8IR/+DvQO6GrLFN1Gv9hCkh3F1gokshnhZ4JCi3mjrr4qJci2iODVXtKmCES4vso
CIlauA/MSrLL1Oz3Gh45182QCBsZwIXPyTMYiM4scQuEotPdl0ttN2Vc4Y8IA5T7COItPcdYOShU
WTem98LyJHJD6YakABH7tdwjbP9W10HePvaR7N9MYxBTz6vFjXPsrE/BTbk08cgFLbAAYLRO3wgl
YTPrl4hjMszyB3oYXMgKDEkNJv51I6bhjdgGw7WMdo+jqG0EVboV9kqpy4dCL7KrVIlekceVjsNU
5vs8Afby/oH3VtJYf/flYIeItRC71mGyWcfm1IiZ+DhZXXwMsLW91XCkPEZN9Dw2S6FSUqLrNM2+
yEGe3xpTqR3KkTpwXsbaF2ECOd7WJjiKHpx4NWjJTsjr2m3zhNLSRqBzaX3w1VS8WShj0To7nU0z
r1BNwfrw0WjN+iBg9vHUG+qSnvtbNKILN5BCp5JaHQgfUAGroeRZ9fVUC6THFH8UR6P3cDfWaX7f
6nEDLNiSFu4WXkWh3P58/4tcekluBOxnNMjsKOqfvuQQyU0Y97MEyaP16YXO3xpt0I5pLG3ZMZ2B
opfVyTW79AdkYOjiar+Zfjsjk9PIj7NZ3hd0Ag5SkLXfuRryD6mS6jY1osbW6MN8k8ZC/qQ16XRU
jGijFXohxOCcI9UVUSzncF298RhGEe4tvfwYyPVgc9zd54OJuAaVEneOaWb5gfTh/Ul+Oz5Xy57e
OleGCZ6Fq3B5pt9C2NLohWT0NeUROna9cC7C9BYfFxqGtC/TBFGN5Bq6Opw3s0hwlzWjWjP2mCjl
Ee2bKXnMK+0X/cU6dGWaKjtrEq0vuiXo3wUCTWEfGgFMbjMqQUN1RpL/iuNhHJzMbMrEQUcN7bNa
QG9gZxqLW6JZWfJXqcum+0kbhwO2OYJ+p2pNeG1UFClslnnlJGaW3fjJoNOSRdWjpUmhlY0bFT4y
paUw9DfQk3raVXMzwUcTwzRzJymYS1uTMKd0xlDS0RugdXYnGZMEkIFEqQAELaCFpGtdMzrp5C+U
W5bKQTN0xAiFPP8BYUxHlYJw66GRdZBqUCkRdKFmWDhVaxZfFGEQZRfZGBO51LDsv5RzlNkIrMc/
fa0uyqu2C7Sl2ocllJ0F5SJLYRXxwfD9YAtafmlRgxiSeCgqJ5BKV0fuTCMKEa5GeQSe82DMpXSL
lub8CRHz7pc6icN1C4nRNej5PeeiL4wA4svmXsJC6vj+GrtwxZAIATPj+pZg+ax217D4X8j+oFBi
zYMr+ogwEQ0zOPzxKMsWlqG9kovL8vIUvy3k3GhkPxZ85TGtInPvy3qyQ0r55Q8HkanUYHIjiRjq
YPe6epVRlxEyb1v9MWqHalepuuXOuCZs3MlnJx+jGGi/LFQ6GWbKqt3bSaE6ir5kPI5o49jI58n3
S5JzrAx16+g7O95pZrHzF2YyYTcR5OmsDUOiKm2UCI+FESvoXpRPiTi1dprkwjUCca0rWuHomihP
bLzjhYEXVCAJBkcvFNVVxKrF8ywVyBU96rSkPaMuByetsm6H99ZPUww1FPjn1o2Gbms1/l0GODny
wL8vQBe4g8j/c96evnMF+hR9lijxzMYgSaWqE+4bVC3vukaIZpcmmECDWKr7O3qB8VFrtHJXRjO4
4wzCqRqIFC50JCcf1NayfmRFbHyOkB146MUEcW7Lb4riI4WVCL2FZMr9vRQMerMn/Cl26JFmKA75
YdXsagXXRKNpxuK60mW5so0S2I3L8Wo8JJLRdrbV6UXlCGmDHG6NnvCxnsugROhgHh8tzQoit0/S
yNMFq/fSjA3oTAiPPkpVZt3jhZu+xIWEfYLZWE0AfQ7UfyLoyZc4nKTehpUxvOr13M223jbyq2T4
o61NQ5XZ7WDhQ6KqzR2naCwdGqmavrTagLu5BdgB/yYMWhZt42ZEwURTfmZ1IP4qoACTlcaNXNoL
otTaIZwF7znUQvlq0qJEc2GcNq9Jll4JnEwc/4EPo0dpWQxHIUkGhIgs9UOrzeigBFGqH6sBScfQ
Rjpx3nUWSs1GBkjBbkJtCt26VbqffQhtx4mGPtgFvaz0exHVmGZHzTw6SkIqB+5cdBRTzIq+vZFT
SfcLOd+jXvqtU9LkS6aC4eDbFJbw9lbxNdU99ZFCYfxFNasmdBDB0WIHRdzma6s2CPhaxFtYKc/x
XrXK4Ar70+QZRSoFAGjZKfehBu8FsdMUwZURXPyW7d9ZkLCsXqoQdI34xtQFTlfvgFahQWgQeWIT
BvZoicJOiprCRYaz3TXlpLkl0rcbAed5dZcOCAYYS5SEMLy1JvaKQqXmemcm2CjRiNOGqvwMe3By
KkEoj/I0xAcTebcD+m3aInArHxU6ujMinDdGo0d/moLCiSZloRBDGxc2+HJ+/nbUxzqf10r8zOM5
wh2qzoobj4NqN4jyQe7yrY2r5bxfTiyt0aekCcGYMCBOB+zSFLUlhLU8KU46WzGE+YADnfYpKbLm
Ye7N6UZMkGdpykw6RCjoPUnonzz/6dVDvUIltec7cKVbq6tHNFHAMfNY9ozAR1kdNcgbXc7+zJqL
xi/yE6Q/RAsLiZvuxOmbBmFfV3oTqnQmZY3QR9NdMFVbFcLzC45RuNeonUJxwQ3idBROLtkAmqY+
amod3BkqStxpHgiuj5DA+7N2fs1gjLlQewFNvX2905G0EKlQsU7Ux7mBEBLS9pjyKT6gQwXRt0fH
rZI7hQNZt/6QH75MJPEFpZ+FJ05qcTpwPoWASaNGfaxlq3Z0wWheAvzo99ZgTdeJPgxuPvnFDoW+
LSOrC3uVSveCbKfiC0l7bfjXyChqZlWmPfrZ9HlKWv2j0ekxGFItvJaS8NAW1XTF4RK6ulpY96MU
X1l6emiF8Pv7k/92KpzetFyy1G3orsM5pcJwOgmmhBJirZSxF06G4OZRGOyDJJO/oiAtHMRcCNyy
NaVjKdUBLgG4nSdKZQBVU4QP3Dnmzk9i5aibiXmMpM7YTR0EYckvO89o8ui6VaZpB9HpUQwaVO6j
WGmujcZsjjrQiGv0GiU3ztEVQl6q2ziBLi0r6jPkppzAxllTUi91PbU6TXts/L570GZKAnbZ1/JR
TIVnlhV8WsgxGUFMMn96f1KXiOx0TqnJQohaDHY0euOrc4BrPy6zSNEeIVTMDqZM2W1kjMFVNqXD
Q1GbN3GZQp6OuRwCEq33B79wEjI6jB/aiQAHAEGeflElzJF5HQmA+6hA7SSPStQkUTZC5t78ZiCD
ZYdqg5w9j1V5AI/SHZLp9cP7T3FWEmRv/f4Qq/Pf8o0OL6ZQp8/Ti85oqSyrgRqB1qKdgWpAtHt/
vAvrGFcvHcYkhHniyTUcZoQRMSDGqz/WYiYAnYvT5Kuix9mLxl33pJVgb51WNNPAactW+UpIJKG5
1iZoaUXytEhRhT7+A4GBkve+G5oM5yyAt1+JiYD9IWemt3YFFLdEh7bB3W5CqQ+KqW7B+UBH+Ct6
ZrIA+S3pjqkkDQ2Ka4PwY6wJ295/03NkikwiQOMb2iZDAzg9/b5VMRJN1qb+OI10+LExEK6sprbu
48zv9tQsRVukpxUqug+ms3/AEQNdBB62RMdt36ChvNVbPf/WPBD5yVJtFpEHWC24Ri4wQCoq/RHM
X+3lufXK6TUcjTAzbwZ0SO33J+AsV13en8VNH4IAgyzs9P0j4I5VpI36oyRFyq1WIGoZRn149f4o
b5aJp5uY8xCIOAIi8Aah4Z8Ooy1Yc05m41GtBO07wH7qE1PoSZFsPchFytYVWuGrMgnNxx5FvTsk
fG/a2BJ+wnwjMZCzQNsFMtqFrihn/qOFt4krpkoSObnUTxsIjGU7nT8sfHHaa5w769jPSMWo7MxJ
fxyMYAbXGci7BtwlbMdG3r8/MefnKn0FSn5oqiyIm/VGS/Ry0KNSMR6TAc3SwLKkgzDXgysLGLii
+Jq6WjFYbt2b4sYevzCyRlC9RJbwvM/K/jlKtxjghIEnTfN4pO407oMg03epJXQuLgbIUdWwcP1w
2MJnXDhTqYcTytIm51AH73O6GBodZXtj1ENvaEJPFjNth8RfdU0GW7pRJav2OA+znRDXekofPyuo
VWy8/PkmW54A6xACFYqPyI+dBNSF2mqyWGihB9CGzBAxAocGWYfmOujHDgz0xvV5cTxyCcDYnDM0
d07HS8TMCKbUDL24q5AiNJvsGFSZ6vS1icQSH3zj/c5zpgU8BFtM56rWwNGfjhcChk4npAY90YgR
j8gERF3iq3K0cpw9AqRlQvTv31/J55gQMjTquHDEF+ANFMvTMTvg2rTapciT/XH8MGE70di4BKfq
XTAJqMr7eVp+hBQKXjmRW8Rhg75AqjoE4wjJKQhi01blfhhsRY1Gr5115TULh0B09anJHmKlztON
R77wVWg1AQtmDwLjWR9KuuVrUYHziJexCNqa0lMfRSqJN7qoeil/e3+Cljk/PVVIMUAeknIgRcIZ
fzo/tRbOWmsGsael1mQDtopdWWtEx6KqvJG/XR4K0C8SdEvGvPoU6WKJLs1m5AFbM5G2LuLbQgwz
rH2aZmNln98fvBWzZ9FK47RcF137pBKCGpF7T5mr4ACZAzOhxS3z/bm7+KV+G2VVtRPQCJ21mFFC
BaX4TsQkwbewKBAraQ+tZnb/C8PRG1iiPszn1ktZHIfeMHsx9oxJUz9UXTk7/TQhUR8K1nU3hFsl
ugvblaK6bijISFDNXXd+wlo01RT3EU8G87eHU9rir6CHh0EmlNIWY4gpqvT/wksu7WVA8bwkhYXT
9WhMWYANgh97C2nmiII1Sv7g6XZhGP0olHgrkj4P40FYc0RQxkEDh4VwOlyICU6otkPixVir2IaS
37Sj8CGr1F9yr3jWGN/iEHU/VvmfKoAsoG4Kr1D5IH+DSVglpiFFEk1KOQv9jsM9CgxlV2bTlt3e
hQiHi2xRuSTt5lqVV0u0zf3GD0XKVGiawOeAUNV+wefKEu0hISGz51TQrlB5xeyi1Sl+dtA6EeDu
0RmKZAW7CWlQxVfEpx/DeR4Kx/DnRtuZQzzv2x77KBvlh2SrzHVhX8HxYNdCh18EPFdn0oh++uwL
VIaNIVta/G11iPQkOiRzrDsTjM2NfXzhYCKqWgj4NDgVAOGniwC6YDqZfkxVre6fI8rhV3HTv0KL
2ZJ9unAsATaHlr7AiBhyefHfKmbV6FtZ2RuZFwQRlOkiVp1WNrb8li/sW2DbdBJhx1HU0VbXrJ5N
klp0auYh+UOXTRR0d4C65hS6lexydJzcWlbN3fuH06WLdhmRSxZePutoNYnZWE+90AW5N0i16YCp
XEKWMbARhxcPJgCDQx0Wg5eNKlj7AsW2OLW0l1Kec5cUWrNVX44dy8JnJFIgQ9WdWd2r82YR8cK3
Ngktly4YlVu4g6efYOjMLAj0KffitEtuTHGmxi6i0V+OZrtxlF342nxqioQ0qyhWrjEdbYukkwE1
35PRenLqXEhsMW2y/fsTf8an5SSBaAkCgVvhLXA4fSPRGCS0l5LCg9CkAhhXtGu/1rKvc9W/7Wpa
KfRcb+c46A8Udop9mcjVHaqk1Aw0rdqXcwvFRyhf67KI9oCn8l3tp+O+n5PoSu/TZznWoHrL5fwj
gGbnpAIctPff4dJMgVGgO4oEHdHIKvQWhkUZsjcLAlFR4hRudHQwwi2OyRuabBXrLGI5ZHwLjwc0
2OlMBVAAAflZpYcBecJyjPvoUGYlkm+YHSmp2yll9D1M4Aq7ldwqn+cpKA17wA7rhdaE5PWjPH7y
5aD8gJ+d/t3Pp6bZW0Yde4Um+z+g1GGzohNt1nABWgkZehMfsD+fqqUKvpSf3+QST99htiqlioqk
9BS1WIQQWpT95yaznt8f5kIFAsYTCsYgPmBJErefjhNYeolLmRV5iu8jrzBgpUM7JRnohjVU+Bv8
EqVdXGHZOmuN043DVTOId8VsHN9/kAsXNBVqGqN0WSijiqv9qqA1wAfNY08vSohf+M5dxZrSO0ps
NQdrHn5NubHv/Lb+pIx5uoEEuTALBKqkwibYRB0p4lV4ICW42EDJy71awftubvFjU0JMX+AU6YcY
l2Vc0BQxdjSxCO8G1Eh3pd6bB0ir+EyGtbbLVaXY0Om8cKdzfC28QfhSQIKs1fUIXy4IQ4XCnqGM
wUvdJCihK6C4niesJjJbwOvLtEUMpdCuU6ObuKqVI5ZYQBu6QBL9XcTf+p4aEmXfMYqhl7TV+AtH
UQisce6LNPpEUdzqaLwFbqebzyK5BVSD6hiG7mvd4NjPxhR2KTlUo9ZPShXqn9JgKcHhxbboRiE4
WbjkH5aPAapRXfFFygOq1JHgDFGJ5W2l+dhMVnmnfi98Ubprebm9nI81+2wU+sX9poshA/pCITgN
ZyE0Rr2Tge5PcvLYCyrsHKMUmmfsOvgZPEFzQLO1RyVeHeMHc4om0y2Vaih3ErzoxG2teLrDtCbQ
XKqcI9yewIQ60Fg5Zkp+Keh7pQKeuxvMJsK8C//d0p3FyqBWBVrpSgi6ULwW5rA5UFiQMzwZzNzT
pVoFL1zP9U8TznDJ0yFeRhbotLFxj6rR/FgOgDRmbdZ/YBGh44SnCvXHrpW7xJHFcHgRa0NNHNCf
SmyXTZL/8P2+eG7TWR92RNT5sTVRY3GSxtdkGLy4BjiqgMOEPY+YAl5HQ6J3VDHxSnMkzndEe30D
3EmV5ZrXJlolUyENpp8J/KPKmayGDiomxKgoJClKlHbXNOavSS1pym5s9bNrYNlqC76NiqdO8We1
sBVB1TBR1GZPrxIgRJwHiEZWRSliU4AtBgzk2SAA7GYrPwhWOoifYoCu+17OUQEEKSLhdCPMY2k3
Ra28yuPof9Sw++3oucSBU8+4btn4umFVQMQnfyv72W8dWHTDDbx7EcIrn+Ap6kjqdl2gys+R2YaZ
Pc01THFVqXU3nqTxRh7bGVZuWFcMncqKPQHce4lyef5ciCkbZ7ENUVw/FdNHCYUtmk3tlGAU5+Pz
5RRFlJe7ZMTCVkVvVXYL2Wxld2DHEwNZ0wBFIzVJ7XDmUJ7HKG+u2gQdDBtBzmw6aHE/9XatqvRh
xrTFjAc4FjYgmOkmTqH0lrY3u7KXbAHGRAtxfYJmY2D4ssMiKXOxY7dSR6nQYqgCLfzpl0ERAZgM
QuzsUoyDr+H24cjnx0r4S5zb4AsKn/EHCSMQ86aqdRQEy4WpoCrCJNp0N6zdkM3g04Y0QSpeULL5
JoE0nWPsq6vP6Nr6HJZdELz4VQAJf5B7eHKDEcIOF4CXO4JQ+XdhkiXFfYC/4HCNG5HYHzAc1cb9
XBfFh/fX2Fl9kYbgAjjh9FjQPeIq0ggjP05xCW28ITZTRytLzB7k2mvEoLZ7DaVSLR2+N6NibRRv
z1Ia+AqQy+hb07ZYBKNPr9MJy+o5nqfawzpbcYoOSeUikJFh9NXq0PabbLML77lQ15cyrgilbY1d
auIc2xvVZ7zUv+lS2m8dtjCAfbMbLDEOrK1i18jKH2e1RKG8I5EmrUa6n6vplfVAMme5b7xwYUQv
QvE7DBa3sBdnMTxtAWOBooJXogyyjuNw3WV7ilnvSZXhjV34kmI2fztg6rSxWi4MROijUzsEMs26
WX7+W77mt8jiBHLXeQXC2C5JCxxNWgL7pKq3wvjzBUJNFAwWS4QSP/W/06EGCdQC8ePo5QgPO5wJ
8w5qpXljTKnhjAsG/v2NcF7upt77+4CrfC1WCkBL3Th6szpKOwvOoGNNUPGVREb8gtvwIAFY/axp
XMtlGNc2hfNiI5i9ML8aGiAkZOApLHSPTl9aNYK4wZJr9Cwl/1VYWnKXTzOGLmzfjRT/HIbJ65LV
LjEza4bywulQeh0nlVYLozfKUnEQMr2/qYUp29XqMN0AkjAd3AHjp7zw62PAQzuA0/CpwgRm40ku
vfObyDYFJ9KQ9YOMU4xEbtUOZOcq/nhDpe103N/dxAq3tMrOtDsptXOhIsPGplxefzW/SMGA3knr
0WvwmUzS4NtgmtFzVVU2dpsHfGxc/MkP01hdgYK4AVj9sWUZ2qWBD7hRTyJsYn0jnr/w+nwAwI40
EimCrPOKqFMic+6WT66P6QEByeEBn0jhupYpLG0EFJfGYieRF1uAtagDn35zq0r7SaUG4tVaCzoN
g8cP8YAdWaYgIPX+djrvTVM40ukhYowBMQ2cy+lYeP5lQhiokjeA4iX/w9ZK3KvEXrndWxZcv2iI
SwHjuoyQN1uUDT+JgiTcRs2ITm7MlMn2bGjFY8XFOdhT5+N3QTwdL1qq0BtwlFZ2oAD17zNE0Yc0
4vJ16nH4Nc5F8oNbp5vwWxLmK/i/XM3GCDbtbvaH/I+LZbwoT7dkh2+yo8uk/3YmqmPRK8GkT56m
FAp0kXK2Q8paTzQXqo3069L3oy/7N9SKKuZqzwp91wtTIkyeNeHDlS/Kf2GWwfifwsl9//tdOg65
sWSUnymYLofw6WuhBVfIs85YGjZ1TtHizqMKOrrnObLmihDewZAR3ARm/ZHvcTvIVrFxMCwjnCRI
C4SFkjeaAySaAJZWT2AJ2kjwPXlNCuwf7a/F7SxA71SY+b8oxj+nYpHbxJkYab3/9hcun+W2phMO
6w8y2eryocs1ayFGzZ5GXmOrGT3AWh8qsiOVgUdpY7gL35VGK4xnCOpgf9dac5We1r1hTKJnwe4x
Irn6pGRKezUOUNHff7ELxz7UrYXrRPRF+qmsAhK8lZu5TFPNm0FTfPItevqxZbJ1KozELbtHyPeq
EMAh2LmeIudizdYouwHWiGBVG+Pz+49znuAsqHhKwHxf6oJruqNaBXjKp0bvJUWeQC6uLcca5D/G
anDoL4xoal1L6Wa9lHPZiqpKrqihqmGyH3oc7WNZja+k1qx2Sd9KGwWJC29lUhzRlngMAcE1WoB6
PBIcQa16IqI+Nk7quVMXVrt/f+7O1+hStQPrZXGNLy3r0+3RlU1NwbzRvbzW8usEMsyxC5TwQB4x
HqdeFP8U3cQxt9SxAcUvX2qtse03VTpP6qR7dFYkvL5NsM/iEDt9kFrHtpq2wJjn2x/yD/AmmjWo
X/K/p++X5QGaEFJoeJKFBbUPKx0+TCtcBRUFN2nG73nOTeMwC+HP9yf27fucHjxcx29ARSRnVQ7B
05H1sEVGpGZmccoafqkqQXUgpHiSdcInprh5KumUu1FjgroXU0g5Zay7tHnVHSIJ070U4jxtxcr3
hggRob8w90z0jPd+a6h2ZGDzu/G85+uN24ckihPrjWa7OiibBKuvsVMMD6PCfId/u+kYXRM/+wWy
beKAeiQesZFLujXdFk1ekh0H0U5qS8FtDL20Q1j4TjKA0nn/wc6fCxQFqIalckGHZw2n8HumQ8N1
+MmXAcMTS8tOjGDl1jWxdAZPPxcUdE4kRFgYA8+X088FPmvQYprZTwKVSQ83RIFMHD9c5GjKdngp
Rl/1jIrygTPTVzH3cYCsENbgklQg/VdjEEsiUzykXHcwscLI/I4lVSdfm5gmHfM4sA5hHIMlw6Mz
muyxjIKByldTze6kWa03VRruYnpOom2LWlyreMVp2WdkxucbXc9rHFTn0IINARDdXnqP884I4+QY
W1afPRs4NiB10VUVvsuGnu4o2hRfrA4uP0aoyRPXc/bTCCK1PaJIlX+qatWKd3kZyU/+bBh7Mprs
RayKsEayw8fVU+dlXsEbiLPNKTQ/y0qCfVfTTmhNKENdX49lV/u7QaqkK2Af8c+olGL864s0CRwz
U+sKCTu9vGm6Ov5VEZOicC4H85eqkPWHuOqyxC3mRLnPZIQHD4aBBw6a4GMf2F3fwVCr/TJMD+mQ
904apjrrqqLQCm5qbHdyWmq3QuCHILVKdcDnN9YTaWM9nBXIqSoQ4LMaAE1RQFNOlwPCml1lpG30
hClu8GDpA1bRmdF+bVQBSRelb69rQ8BWuqLdNaMntxGjnR9bDP9Wt6PDRWNzFTpEMw41qo8xUJ4o
X7MxhLwSJrpjDHjrNorRPdI4me2hR9/0/d22/MMn2wChVYIkUOXkMCgxr95bj/Cs6QARPNHWqe/G
wujdOtSl65iy2F7z4+COoF/Y2OJnk60RmXN7s/NAKJCxnk62kLIt2U7yU1aHwUfdZHYjXMd2QZ2K
e61IfEyfk9jOk7L4CVO32riT3sKV1UuDjUBpFnAkegnrykdby9LAE6hPc6gDRhs7UxN2sawND6M5
SfdSHFLs9QuxVGxdDTog2b32rDQq4sFmUfWo6NdFc9OTEw37Ps/V+9oaUHLKs1kc3JLwCKVJjBSo
Klp+vh/ioAFQi1SPjdpeF+xAZGKXqxbY6ybkMwSjM5L7riTlJfJklMRzJ67B3IM7xuKbMnLLtfX+
Zz8LA5h6zj/+C6swNHNWOYHexvVQE9w8WZRpAWtZGdWRZt6X9ZDvMAKJ3PfHO1vfSwHtrYxGdxXM
xvI8v6U7AeLbGEXGylOj18kdHkeUYjXfTD9VYvExqUX5uSoG7RkzxGaDunB2nSwjozi4tKm5lte9
p1oRmkYWJuVpqEcVk3ohdQDebF1a5xEywwA7RKWXyaTwvprQzMrGQS4r5SmaguI6slI8M7UsPmYJ
hae4nQOk/+T4XuLjftOm5KuJP/cVUtVbGm9nScHyHCSJZNBEQPRnTyc6LdUujoJOeYJRMX0Uh7w4
WiU9vrAVgs/vf9NLM/v7UKtQi4AuU7FgVp4yk9rkWOJDTFi0hXY8PytIzwnAKeYhoAu05PSFIkMS
EVvq9KdwUqR9IkbZFchxBYvOKT92JT7pgaxgtSV2892USNLG+Xie0QJqotQN/ADMPPO5ihMideCu
1331qVRHcxeb2SEKYxzL2+oGIOtzn4v3zdxfFWr90BvR1ujLHJ6eVKB3iNdJpTWdrvpqjvvBEMQ2
D7WneR4xiE4kxUNVN7zrk3Z2kaEYbpK0zO8TRcy+1Wn6KS+iRci2jreixeUeWD0Iwe3CF+MzUPNf
3RON1RmzUWfCk1iTPdiSMdDIRp+lfaj52aOe4RJrV/lYKo6Jyt2vIeiOLYcsjNKhmZy5LSPJrWYr
/v7+IjzbeOpSj4TkxWUigz1bf58mCUBgAw/zZGyzD6Oo3ZrBpBwNtVAKrHOy6Rop3+ZRS4DOVHEm
UIVI8pcmUKKt7bDeehCkoNWR+lOTI7Rcg8Qko45CnWKzl5dyFbrNJJSLyTuRu5VUSe5ANqFVoSGF
Mt9apRBC5s8qNNwC1Wq/mvyu747os08g2DpJcWfFTJf+16BGu3pGnMkW1Ubn2KRcibJoPue3vpEO
hl0XiXCsU1X7UYHEv6WxMNRwQqPm2eQa7Wx4JOVgI1ref1e7Wf1iiWV0WxUirQWFbMlyihzmn5PV
S8UsDpLxs6lMLZDeOLvBQFBDXyvOZZuQrZTdmvxFQMWknEdqu2keU12h22tLYxZt2VOd6awsWRSB
AmxNYK7nQkBi0ObSUFbJh0BNavlqnIHc2G0YIPIY9WYj25z3yWufyOlHbIMa6nVz0n6Q2045EnSn
3yMpVgEkUyKmWBhbQeggyEvtQsJ959fGOlzOgd83CM+K0QhAArjuwJXW+UQ6a0WTxTwrBF00LRMz
bZ2+r6RDpojdQZXD4iqUiuwgx3XyYVq0K8Fe9K40JIlD1XNLVEVab1i8XGi6gDxZaBncf6sYC6Xd
aKorQf4gYCaCaPqRkvRO0r+FJnWMRt8vci6F/pJJ8b02M3NFf1TH5A+jah4CHgKWqwjlQLh40+v4
7dpHaUXDP14WP6RFpztQMfkC86QfesLt66wRK7ssw+HbgEY0Ip4bMccZUImolqrnG7+MW5kT9PTq
aLtW8w09Mz7M8mOU3jXSQ0FT1lQ6F6lKdzFWU1HnjeMnvbVwcvs6QfhS1NIJtLvMuKpqc6fmkm3J
X+I8PohZvdtYMusU9O35AExyvi/Pt7ZEG81hFBIpNT4Ajz1kO/Oq35n2uAtt7/2B1lfoMg5CFbQv
WJ1U8VbzoA7liH8Q85DYsoMqitPbkFDsrRjv7Chej7MK8iLFL/tB531ER7IbJ3QRhHR3sQ005O91
9e8nwlbNf/4Hf/5RlAiuBBj5nf7xP++iH0TZxa/2P5Zf+19/bfW3HsrX/ENbv762dy/l+m+e/CL/
/r/Gd1/al5M/7PI2aieve62np9eGS+1tECS4lr/5v/vDf3t9+1c+TuXrP//6UXR5u/xrQVTkf/3r
R1c///nXoiX177//8//62f1Lxq85xY+i+bf/dvP6mkZ58N//7apJX/KfzfofeH1p2n/+Zen/ACJE
FcwCOElyuXSvh9d//cQEJkhFgS4IhA4WRF7UbfjPvwRJ+gc9fX4HiAtI3oUyjRzU3z+S/8Ea4hfQ
16L1Rlnvr//5oI9/n4R/f6LL0mRvq/u3AxNEvIz7zyJBD4IXsOvqgMKcIE5HUvGD3me21t/EwTGq
b1Bhy7KrtnZ1PAnQK8qp2as4wInHsT3qyg2aYfaUK5BPrnMioBTJRxv5rDJCz/coDo6iX9cmRiA7
nbqa6jSlWzUf+vigCAfBP9Ygdw1Hq24zeUGfuaGOBtt1nV8pw62vXw3hzu8cLXX19pCNNyWuB8Xe
RzVr+pjVgH3uwhvjc/Mx+4mm/K/xBfiMej8BEI6fJ/Uq87fgnMt+eW+GVjmFTFhd+6GKmJ+wa75N
r8aX4lv1TdYd7Yv42oe28V0qXeN78a341r3moZ0k9vx9BF/4ATaIv++m1ykCGMOJZxcdXLPjEN90
8Q89AbBeHeL5rlGcKd5PBdgYNKKQbH1OhV8E0Rg6hPYYPw7TxpH8pqf3ziuZq/TESMtG8QM++mB8
LWvPTI+ieaMJn0oZBrB9P/8SPPNrd5t9nD8nz8pOSO3kmWSt6h3cG6zKQQ0TGmn5NPj2hIxWDb3a
VvjF3zbVv9bq77J5m4+5Crv/Lz2murFA1o3//wcWyNapsCau/P93Klz45ugMEcws7X/SnqWg91tI
lUkIC+mZrhyivDJtKI4pRhcU4n3dTaZ2i4+wNdrqkP4/HG0dsS13AtKiiERRnkKNYB0R1epcBGqP
sHDn6IfJwQ3Vid3YZdM71o4j3pn5j+ZELhx5N3C1jeOJOP38yP39AdYBa5Ymc+kj03pQD8MO5UPc
hDpgpnaTIidla18np70FR9n+D/a+s8lxI9vyr0zsd07Am414G7GZCUdvyvYXRFk4wlvi1+9J9ryn
anRvITQjjaSYFlVVXSSLSKS59txzUd15YzwNrz7ay9zCKQGvP74vGgAGSbIsTqgMKlEEOToo0ZOf
o2U6ULSM5rno2/QtODRIhWk0QGff28VW1kmzim4FFEfqSLwQeDTuWfjHL0pBBp2gJ1MfAzSFcj+i
W0lOEItPaituSONT7SZYN+9hyha3i0187NGGHSmKZbAPHsenYgCXDs22PeuOgUL9M137pF1Xd9qZ
Fmey1iuiPYh39SuqGnaX+34VsPRYEpRLRkfwACAVJajkRrYHONMlHc80R+vZmPahPT4iFxoy8LJG
7yFefS9espfipYpJH/D/5YJo21dhK0Pt8uYiGDCVi1sE94EiPScO4MUVSJTQfARtMb5Iq4jVBtKe
hMc9T43jo1wYQIUVgNRzJKzzyzyR7z+X+a+4zHPSZNqD/LeWJpPUyldhxlk4QUUpIfrMZesHSV12
g2iEl7PiFFLw1ksKWCjKiDR6jV5doEujC1mZ87fnLjlRDr/FJade39fbRHUkwpPAdwJT8O1tJqqU
lAAeKg6Q/XRgNb25B+hyS9uZWMLshSbm8D99IelHSg9NfOCUIKSHvi2TWYykPJSMukT/Ct/3qWzk
Pcl0dE4D+sOVomGw62IIXN1EfZUMekx7gcgYqbRE5awKhsVpOdGZ4pJ6FzksliGamlAFoHUweIal
rV0geattWSCzrBkQybGfZMxPbgZJOYPwrZkrhJ9i6q4L9PF2JguU1YkWVVGsOKZMUxr26PxCR3hN
IynB5WTQc0eDjJ0jBmXWgeyOCA8DepaVeygOvyOInenDJns6p0QHeJfOKd0fHtOP45usa5CeBXRw
wPgusOw9sBUWnn8GhRaNT9XOeNBcw5UeCvgGxq5/7jaDU22imYzg3JJPCa7+4kuuTvTbv3vJ+Y6b
eIGw7f7ngE0RpXmYZoK0gJlXPpVgh0H111PdEoAD6ed+3NzWmmYtfo+tNXevk/zVP32vV+6g6aTy
9gYS0ID8v4nUqrvwHI9gQHUeHgS62wWkIY+Pt6fTTFTiujifXWciTgIjA18hv85lGRwbDxhAIix9
J3Ab77nwKg/lhZZGYSB7NRmIs3BkCnolAttuXWwz8vS0ZNbCsZYankQmfVuQe4VoJCNb9OEi5qxR
L00i81f593FipvKlGoyoRJG4kyMXcIT881FmdjDtcC+GVkLLnApeNdIMdEOHYlnuKoGixaiOirFb
3ZvZkDNjuWYbP9gEYNP43cYyt2Gu+vbDWP7ZDfNDvf1h/q8Mfx+uo4YBQpEpNkxng9ZMW9ZfPCiZ
3FFMkBJYs6xuc+t9zYx8uF4fl7WALKXiNGx4SQdm7s43IG1QgegJWRgx6DsAOxqdxK4cUVO+SToE
D2nJUKF3hrs0h7WYOzHXhfgwoD/8xMyu2CRh8K+u2JTjcXpCp0jmWmvNLomwQ7KU5o4At5j6rqIw
8V2mYYJeqGwxx1gyu0sm4vJ33yWzkzCRq7/FJPwogAg0MIjxeB2f+V05jxwn4tgDVOcw9iUnXwq7
dzZfQJnMHuyYkbfAIjWrmbF7pIfakol7Om2R3ycX5q4u9MFl7m1M3M9FJJDVP7AOPgxKmcSIz21j
gMAagxIcJLcZFA3VDioZ7PBGc9oL6VjY4bd6ma/qJQ7yg7ZBvvuATNEL3lnQhXvB0W9smdwt7NfS
lR9V1lLT9WnpoteiZdz6cE4OvnW4Q+n/XrPQs4rIrocySmowzUMgjQ6uwSKnITrFl9UQZ4+sqT2s
QvsNdEHWSGtWWG/VSkHjwJs9QlMLC7bzW77xmbJvyNuCOl7i6FaHCdQItR4bkuDjE2q8GuztDG1n
0Yoswatoh89Q1c+BU9toTYs3g3SXvuzVDUnXe4Pplmp5JjSUTguMQ2NnYtV2QwSvozqeVvAOsCfQ
yPHX2X2ES2pMPepbHi4THcG7j9+bZWvfo4fdEvfzktAXja0fe3a/Ncg9wlv0fn9MqYMupeuM5B6Y
XKGMnXu8BIZ9oi6XyEni7fLyzGNvgo3GxmS5PR0OQKgSQASJZq1qiz8ewClOVq/DDk0Q7JZWrLYa
tmrp650E0Z8SUICzmL6q+DtQjlsVy9Yp6eyHVUs2Zw+YZwYFwXr6sFnFXsVKC9GhXbheZWv+YQWr
7NDrl91DiQ4NpMhJTy/LeB17LUCsFJkf0i5jimZjewnhw3h9Wco7flk+Qp/6+LpDE2I8EvK6fVQd
f2eQJ/e9JXd3wgE454EIhJRrkFRijgurZsKD9Zh4jaWRzsq9x5q1rGfjsrf1DaZ5QQfiBcS5kAtx
M+r2uL+Zk8BNw+8srV9O55S+uGgBT0RBo+KopLbOuFPcwMb2ciciu83ARjtb9xbb6w4Ku5ePtWeJ
SwzRvtgWZTNW35ykmNbA/Vskxdz8TDBJVVOWDXgL+PzwTeVv9F1vbUAtihT3F5GNzCQpXT5d1tSS
HZyBjAh2sF8vl6fDzPTMC62Jmf9TaP0UWv+ZQmtiO/6eh3JOPkwCsL+n/AQL5A+EOdJaaG/FqUm/
Q/gvlMYfQ5DvQDdVrGKCw/VjbXV2Z7dWa432iJ/p3WAPNnJPlL92WZbQks31fTwjxV8DlNLOnzJP
tEXbWI5MoiJTbckKaWolVmTFbGF1rn7s3M5dUI3BoGEmfkawqFXQGBCppXplZ3ctG6hG1i2zOktd
dtZTwExmWFyTgpPH663F6QItCoSa3eNZNC9kyNPAZ4fFcIZVA2m6jUlIbp9k+lTgee7iw2hw3lJq
7HNox2Pi7I8Ka2AYdeSY07XUkmRtbssX2RnpGpo2I+v9+v5RQ1AgJO4Z5sNdTkwyXrU21PTr6k6F
rYB4hk5gAV6oSg4teeVz884HdHqH+sbrPV7nRsXr6yuyoUsaW4kd2GcnhfGqkIvd2oXFpwWgzNuS
XWzNTlnhcKMANU/s7Hyut7GeM2s9MeUjEIllQZUj8o/VazF7LTXwxVdehirnK7nqGM9w8mVUlr1V
eJlnOIU3sIsl2wJSjxKCKAWs8MhClzA7sEI7xm8Z4uuphYJzLLjMdDvE8vPnSgfNSBHMiO3IqukZ
r+Pddk4ja3RTJ8Grg5ts4POiSZKwS3OYNII9wgQFFdD68oBWxfhf2YlOZfV27Y3WhcHS9y2JSPZg
oUIA1nQBGww3g4eIUUWWj9vQ8HWxYL0xHRZ3abU0XZWWvNMc0RYQCDp7nV0wNImBBa5i2xtYmdxu
qOQWlGbA01ihS8obwRu38iFfl560bhwaWgEDXpbGZMRwxGXmRoTAPLdKJ7NTy+69ZttsBVtg2RKf
tDkw1FnRcIn2dRTdJLCFuemJdj/0DEMShiGN7jr8frZyNuATO2ST0WeLoskGa6wGU7FC3AkGKPrz
WYal4UvHDcFo54cHgQFXX5vryHZNQOe0m8uutUnkBR4FN5ITzm2fWVExCVj9FBV/WVGBCrPPRcXU
2fVbZZGgaJ4Hx2oIitoCOBYCf7D9w/APxeDjLEmQEfwV9QGEE5APIhOsC06g7wj0ApRExmI7dRb0
pYPDik1reRH4cR5quAMtG62URdjPOg7hmZ6dJcs2zab3tIcB+1khPuKw4/KyA+yA4VQEVmYDfs79
C5zeC0XyHx+p7ASylR7CY0PPS9NrnMbB4bNlB+grL9zmHpL61LieHEg763ORCkqLmXmaZDSqLkY1
bF8pjoyQAD/RLYUnv+kpV4+tpb6MdscKqMXRVh/O3giphN6bTGZcTvKHBkyqRlvnzACDhsRUrDOr
ndgOMW8B/g0SITewfAYQPn4GVu4Ey8g627VTOuIzl70JJGsG+Rqz3AlP/O9SoFP4e6NDBOULSB0r
N/g7yF7xmX+C6MZ2ib8PGdbGSqnPFpjwbpU6/F1f31m/8XfkeIQ2/x4sz3a0FN3SwU9cMbJKWjsp
xh1hXc42Wsvje4KRJVZqFTbGhHvMoAXQjAEj4FLfZyHuI3XwtUkdfj88chEsYza6OR+PzX9inLiT
HO/iV75+7bie4H8HYbvt3BQil4tdHQaEjoBCRPeJl8JmWKMjIOyHMzEP6rL2zsf4qDzkHsQ3dGuz
rW/EZc8GGxR+Tns1cgZ49tyYQTEBE1nrZFgFhYY0gZZrLWgMyG+QHDn5VUbnrNmOFqQ75dpFwnoF
Lt+PA9ZAwCnxrYI2tKICA6faUaUiEgoJC63FPrITO7RCi4FNGsbJgi2g3rnqKqEQKtu3Lu7ZCaDS
LvaFpXitsRFJ4AaFgrF2NlfVocPjFGCygRJA0ezxwkS6NuziXYVh4dNwA2o9diHqHrndZcBOOVA/
Dtpq0swxjrETMah5H3rNpzBKLjhbFlhTqIqZRErGRBQop+CFcVRqOqVXr+u17pw2JVRlBTW26aFD
JQy8ogl7EG0VN11jgmqrwLbn5wvMgwA/JbZMAwChVu7K9Hpyx+/QwMRgyBg+c1sX+Vyo3BYHBKNl
ldWyHKGtwtIPqPjAtU2LQPV1hOiIGoz01vWh52GXuQiFe7UnL+u16EgPyov2UrPLS4CdWbNkbaw7
14NfndORO9pAlMP8SskKoRy2Ge0Hu7MWGywtLM/AAUptv1gOztmi7yCGo+/vZ3p4RTqdnm63TzG5
ve3JK6w+HwtGWze+1bZsxa09kYzkyEMsNbnhVynxjxzXMmEegksUF3x9vTPdiiEMwvg2K63eNfcB
VtjATJWwpy/YWnxJVWbg7ZWNeJPTu/kqx8JwWchny8fSlNgHF4DhkReC1bMG8Arhvd6Wl6G7xEpy
cxwkX9h1fDMhW44t5FNw7OLfMf4AfHoQsCXsTKo7uac7IiZOXmoPC4SGMge3RbcSU+kFE7OmocvD
e8QyHUu20l2we88Bjo8dH3s/wwO4NtwCF9QynjWxhDoDazc+ZjETslCv8JdpeOmDRzIN6SgF+ph2
Q408yTVaV1rS1SfhB5ZbqPxQIINy9U+GB+578AOdb6F87MBFs2N7ZNWNaotMoeJahIBtt8FKx++N
J1hyRAJXofzsanTDzVR1XdjPImlvIcVYtrtaqpBqXI7BYrUzO1m2Tgl5B+v1cLltneoELtlN7YgE
0g7vgyR0xBValLpcMseQwDl0FZd1sHwR20w4ShAPuBkmCCF3w0E6Sado3T6KW3WTrANP3Xb3uTOQ
Bf7KtHiIFJHVvQnfgMtCLofRuotdpSw0Q+IkOLcaZOHXz17gt2CtkAoekwIbFtvGDWwDh4yvEg8w
wrZeidZAw7vexrsQzu3wN/2+o5o3rCCZnfMpsPgYGxcBW4bAXWPBgs1uA3aGjY249H1/XzktK2F3
RpBvCT4fu8BCRzqIlxiH+AKlPWI3PVWUwqyusD2xTljB0Kmfz3BqCiYd4Mfh/HMXKHZED9FQ7EKE
S7l1i5+dzVe6QqiVq04umnl0nf8LYUao/BJAngrBWHin2IiwGZxod0GMc4FPzBxURuNTrg8L9KyQ
TTysCtmFyQixq0XEx1uY1QIkrOn0cLeK9y2wkLa+5kFa/SrGAtjueAlVKDm+w92wuSXeIsQ6YNb4
nw/WCF/BhM8hE36E+XE1IbBNuKkBZuSMOQcH4z69h5jzfJrCncFaYSekEG3c4YXjCcQoT2A0+Hzu
7rSeQCgkOI6TflVF15lxF/hI/bFfLbwQh/n6sM/Lzmmo6WVbAWDJ7K5bqhssFw+6k/BpcYAit/yT
huQAttLWZ4aHr+tWNABX/apQQYd9n2AI3IlQtwaT8cWVa3Lre4sjFPMqve3cYcUVM4wHm38CuK3w
idyogFFiZyxyuTM44hA9w/OuvRrlDxGBHsKDr0YMoS3Za8nWrRe+kSMYBb0TwgWE0YEpSNcoG90V
jhvZGaXntxaBagOr2yIRUmL9TBZhKzcOGouVhL5iH2OC+Gwrx9Dhu5p7yOU9n21oRTg72Os3XA0t
bvh7+bMGrV3+b9WLHenINSf3BkMHbhS8QbybYtvNGISzPvaUuOCnj/3Tx27TPWhgm/q//pc4505M
wvWoNUXxao9oXAzjlyuOGkbeExeT0mYOlDnvvPDRfAAA/HRefjovP52Xn87LT+dl+N8/Lh7lEdDP
XJdJZkdcpGlgcvENqAFi0p6jwyaeKQKcu8YEIPRPXWPeCZukCn46YT+dsJ9OGOyun07YH++EzVrR
k0TVv2RF6zPyeFqiIQhlkpoDMiU9Va55j8LjifNsLe94YpUjx5B/JAhWILurXnOIBXxTHXHjkSmW
hDyGiljTiDgMj29/jRoBp2ewlzcel03oW24S4fV+XCK8jXpJS3V6hA3Q94IOAD3mLAD8jQdkeMzj
a5x1xf3jOdzX7J1Och1/3TudTX9dM+kfPKP/0PQXiDZ/ZPCAMJEzWYGtcQoh76sOND9dwzc/onWI
1/GY293d692FPiOoCjJ2cocnCoZo+gowwR7fZR5a5/E+xKG8kT0fR7Ir8daaIqh+syA7QAmW2S7b
1Y6xb+6lvbyVN8NBuSmsAgHtEsgRHemqGqElst/vX0B6RvaIap7JHqGocTkuBQ+Y1OXolExFqL+1
c0RHQ1ukuXcBmLUE/wv4bOBchzbBX3dkXD6eiX54fz+F5IQ0AMa6YK8RO7wjByDjHhIk9tAqht5x
2ObCXt2tEPhet8Snr68xBfYDmT9E/+8qdofUBuKCKr9hQDiBCmn5T/4Kv/vDHebiOkf4ZHSauL6D
gwoOr59nJn8cRf+wMhPf/hwlZmIkrQKsMn+skPKhX3prYDl50Il9g0Kce3QhJseB3Fxr2R2Al4m1
JsC/rIGguUWNjIVWMQyNhQhP23VIrtgZklexFSExgXuJEXO9ewXU5nKdtXdgX2Lrfa611BVO+p1R
/eFOJkb1gAbd6iAhH6B9KR78N8CsnX6pn6In7QB2tcOwR+OnjAwh+lcTlD4KJgGl+WIk+sY4oThQ
QVePmFfTDM/5i4YkH1sAix3T2keFF0XhoHTQrK4n3ePnKyBPmK6u1QMAVP3P2ZgY6uikBpZeH2cD
JMoR8rRvPAWa0hdwEBEWkGiDtlK3qZ3aZwvU86fkFG7QmRiZuwgZIR7T5vjgz8d0LbD7bC4nZj1a
ASlyUvDcCjJUCkUmCqkQ2W7WBnBcPJ8HQAyp3SvWhDYo4xetHEgg8b63l8AuoWIKmU1kAetrUgZ0
4DTGUIGJQY6oRwrzvEHOCFZT5qiPKFGdQR6DC2hG3vDXP8jlGMzTerTA+Hm2wMB4eZIWeYMNh/xc
kLLl2QGeH8oAXOqt4MjhSx0ycf4dcj/AozU7jkarb8/4ydPbPMnsI/3M0+kczsTT3xxkz/d7RFNk
352qsAKFyYfgpjJXpcJKsMkj8HxxY8Cva2QwaxatB0TpnrTdaLkc8mPQAuoeiV+sooHEaY28X2df
02kIQvMRn73hCksyWQL8mrLjeIXOkpcCTIQMieL3wulXr6++9f5+u35LneM+S0iWEZw/yKiI4VuI
M3h6N1kNhBqPjvOYN9f7/HuPyDfy1kgUtC7/nWeBeKwc6UUE16trPhkp239xe0mTEolWySL/ImPL
p0S4YhBQr+vy6e1vZbckPHsWkZBGECUQvMslJMapoBdS0FuB3Kbs9vaUs9S+3iFk4uH1NUPtHZei
n5+DH1uIv5zNa4Hmh30kDFnUyS0GWh7POwX9KBmQZk7n5BwF5lRYpHEt3c9cdE5bXmt/Plz1p7b8
d2nL2f0wgez/JvthThhLk2D/H3da5sTuFRn4YeP+FLt/LrE7sZD+ZFp9zlC6EkV82F3/DkNpzuiU
JobSn8XonDP7p2S/f16zX+fRhO9MVXCzc0YxFXb0RDqqeRmAdASmnnH40gG5s8sH19tlp3ojugB5
szcgKawzeUs2ASw5YA9YewsYPY2WMC/cdAlsDwHYB+7dy0BVpwaWDJxVjmaPmxyRmJgAqNdtkiuu
IqO8yiC8NWF5RwkND4WDXkzxoSrJ4QxPD8WaM6bs7O1N/LO/2O1pP0xkg+FeFEE9jZZpvBThw5k2
0jqNQHSLYtkLzW5aQGSUe509cNOcY2EHBmOcVjdwP+CAJG6y0q5Y0ZK2G44DjW1eJoJWqBpazhB0
Qz1z3B4vHmDxDiArO92YcPk55KhFhpwDLgHloTLWFJTvDtrBklwkveaoom221ueG3OzNTayFv9TN
yT9Efn9Yucm5uwhJkEkgIHYQJlDJ6nCHuMbdA/xoYO8EREEcZ68g4tLRa3Ry7+wPBcplRAp/ZMad
4GrrOwnwYSSTI1L6YDI6qxjJzvaWp8/XcPY2Jzrzd7xNlc/oZ/c5CRSg016ktRVCNaXFsaTJdkSQ
xo4gvZ558OXZ20rk6XHtBKgfjZbeFiEbsNPgld0zwI54W04RQ+NhhYv1RXZqT7HTvbTWXG1luOkp
QBcC9/PZ4yP6bMQT7Tj6pp4bA0YMblt7hYDe5x9/bRP52edP3PwGnelySYf0qNAhGsVAF5rcPfNi
MnGtUAE/MyAwVZcjNDkS/cxE1xZXHDbOPfjQDtmxBrv4e4WqfEQs+rVMRQgHn8j0fBytigCcRrre
8o+fD3xmXsyp/ztowiIcMS/p4RGlY4c5B/vHWuOXIzHtu1CUQ9jIJS6walBFPAIVCrYsmiO2hxDq
gtzwnTHC935GXNX2iINKtgxPqPYz2smQN/z/tgfXzW1FHtEpi1QEo0RBG48QhvDClxU5QheiwOmE
ON47+m0Blvc+s7oyn4VPVnfakWxRjItYCHETkCoXDP7BJA8lAsA8Wvxlw5/pGPo2Qb7zIqj1I1+8
hVMR9vlizZ07cyLG//znbtp05Neeu7ntOxG47W++fSdC96+5fSfi+vfavjPacdrB8FdpxzkBfI1k
fTDf/jQCWPrxrCARpaPVEG+QA9nzYeBZshBrVesV5zlEeVLt5CDuQbDxHrKOnmCi3ELeMdRS8CTV
TOWCKHCB8b1g++XikwTpeWykfCEPqK9NabmNUVE0ohb2Ym2uzF671JLdDGB7Duc3UUw1gGwKOM+T
ikKo51V1CtCFuyRocFjDmSlR08UlPDg1ZLdj/iMg6fZ2K+A+JPYe4y46x1gJSP/GJEVVTs5kehLw
z4s3OLzUKEbAPrIFF/1ZSIAqEiRpeKA1tiQ3gf+T2rGVAmKNF1H9IcGAlpjAJPbE7egSL3wubMG7
OTM5E4/gUkZgofSxMkxHJfUFxTRc4q9yqJ4LzEr+qwDRv/kiXKtpeG0Nqo3xjE4e/juLxauwB9SW
yzbXETnhtQFfTPxliae51cQrcXg9Iv+0LyXBa18f4Z6/B/zBcApvUAIGED+H+RdIZiBlaElIDhoE
1YZ0QHkXz7KDcov/Drg/KpJQFq6jYqC7FligkxpesTJiOl/R++JShIIawEfz+ZT9f/TTL9tpop/S
QEzbPMF2EuAlleQ5IF5JjzfoE8NNw5pkzOZP8D2SWpn35cv9hd3LFMx1BYyep6dXMNhAh8fk9fC+
jLDrCxpiM6Rsbm1nNz63cD+cuv+kjf9D2ijD+GUVJ0q1rPysK1Ks4tWc55EK/uCLxs232L7xblBD
hFoiFJBfjf4I63vz/Iz+zOTwfncH6oG3NwPcTwn8Yd/jFh7qadfL9/d31BKeXPq+QDqWL+5SIvw8
0xNK9CKU6BSow8scFLjxfG28PIXWhczIvNm7m2j0v9bdzQutia7/KbRmhdbENfzDhNaspTDxMX9T
S+GHhrYpCiIa2oiSfA1OfJCXvq9F58sAXQgthfbPONI5BDyo7kayfNJsdPxdzsjoH1LOGh8uObnd
SFo0WizhkqEuvg6CAVYKo0IDluZZCVF+2omdk8ZixZIkTe1sBEeqIoJqVEkIWmg99D2I9ss0q+lC
KPZpJz0XIfo1ZZfKUfWkJmbfCXMj/qHB8MuIlYkpl8ZJovo1BCeYSDrU4QKSE9LCk8llg/hgg8Je
twANyO0TByUstwH4+Wc08DXK/51B92EIE4MurXS0CFcwBDjWXEQfA4sXynE6uzPhtDC8bjAATugA
6+r0fgYW4nMbQOJW0WcjmFhN6dDWSVhiBBvuHb8eNpwQcWeD06/hrDa3y5gcZi45N+9Ts+O3n/cr
k/lndz2xJ+qibfrFAnct2iUsOeDCSorYF0IdJWAFpTPivHBiBDD58J5hW9TxcdMwJYcMaIKIASBx
cbEk3PpVEfZHlAMgpfe7z2fqx7Luw/aYqPbB6BYLKcMw76Ctn7mFCasMZidCGtykfWBOR8FHVJA9
J1l8UUAsxGkbnW3F/RBe2O26N9wS4EPveTyGohD97u799P75SGc3Ml/zDwLnt9/Is0s60aR/0JLO
iUne9uzjRP3xYnLutE7kehokcp8U2IMp2ezXM3HemQ+fYpt/3YdfG018csqv+IgPmzIeZFXwe6gk
nJYaB1gETQmISWiyie8bsuZV8BE9b3NAqlpQjoFfA3RfBdmCnIEjnl55xuHR+vykzJ3pKfL3jzvT
4owRMSWR/y2MiBltdJ28Dyv2G2ij2U0ykbHpGGk6un9jkwgUVGIBgLywlqABasqpb7lOWJAvA4PP
76gA0V0QAElsfwssogMs4wm1+XTGMpkd01Sa/hnGNJGvv+Vh+kc7yv3Xszzpfzn59f/837Zuqqdz
9JT9jbTV21P7t/z9b6fmqYnqJnqp/wKtL3nnmM9aX+bJj/pd8r/62u9yIar639FtFm1oNPTsVjQD
L31teLlAd5q/GwpaThg6WuKKaHr5S8tLA20yBUDuZVORJE3QORHKf/e8lMS/o5c7uLF5H13ZQH+y
X9PzkuuIXwSxqqNfm6aKMnriCiZS9fLkjOnqoLZa5cvHeiHB0E2CiiphrjuNSnwk1AUdXQ37gYjj
ePowVf/YHx8bGnI7bnJhXcf0oLWajNadIibmo7ZNYVyrdVApR/SryVmuh4h46mPofX4V/infXEU0
UZ8AJnFDRlAYgOxvr6JmXdymbSMcxoW8Wejlmy8uAEJdDMukfw2UOFuimfuMHvlWc2JKJ9ecWLB5
fa6KIRaEQx36JA0D8O/UKShHhGBvFHMde7/VBF8vpqDxKXrpokudoE2mMV+kfteYuFiY9QIzgfpH
h7jkwiKUNpxSoQ/tzydU/Babc72gKomGqEqygg6p07KPrq3lym906VAFyVHylXpd+aWXJYkXLPqb
SrksvEiCzlZcv92qzRiSmQHwHTlZUl1VRVFHFysTDQcnEjiX0ZzXbHLpgEvJ61aRtpGZF0656HW3
z1tEQLUaHDpdLjEtzJpTYndSC0u8yOL7KMq8hdfUXbP5fFTfrTnYVRUVs2IIhoSm2xOHNUAXKrE4
R/p+VFrg++vLhQDABGKoQh9dYyjn9tgEtYplwAVVNJCW0M3LkNTpuledVmtGOWr7TDUDejGiUyUu
VmJalHYRX8AM1UjjzTkbBhKWC6r2oJfpe3DCF5fCkzIVbK9pfgpaXZ9RkN/JE4wLRXayibpitOOd
tt4SpCHpU3PU97kArPtZ9UAy+yWN29JCC1/RCTVh3VZj7F7OYjUTkPzhnJiKJmiaDKloTPlXqnOg
122Ha+tBvU71+N28dPKtGAw2Rjvc62a7CxsQYI1qpViKrASeidBHrsvg2u8ul7U5+NKME/+jfWHq
yEahq7BuGtfo+QeraSFBvgalhGUqqmQvGOgX2wTtW7JQHjO0rZ/ZhdPJ5512DEPmsk4S+PR/K+36
yPeVHlLwaJjtk1lKXlUs7G5R3gyD9CUcm9shAudoNvozEu966D+eSRPqTRahxkxJRp+EaUKyj8IC
5S6jeFTMU6TnaDUfMCWVSbAMQHAFEB1Y3dqGqKC389HePIqYPFdzc1UY341BUqBtRahVbL1vbx6N
iWVl7CXx2KEMY6OjTYf8rEh2q23VimIvvOuaPUSutkBrMVrkNPT8kcTKrxVP16n4MIyJeDpX0eUc
LDCM4F1T7OpFbF20pKw6utCXWkb9lsTgS3zSKqaLS2UuaDTxDLDH+Ep8uPxkCzR5kPrCBZfvQXAi
uoHkdhEbI3SL2/ULN7hVxGuL4vH2DCKnh+y8r1FV8va5MLy2DPpsKSZKqY3TzFAUQTy2WorW1o+d
hIo4oyLd8JIJhwIbpDLh912UGeFzhQt/d2FZ5ApYljRFn6jeTkDb9kt0lo4KqKdDqgi8q1wbUG1w
uvHoB6BIlF2oBpL0m7geSNV/GfNtpiwvvd2fb3T0/VKQcpVPYcvSYhmhhXZCA20jSe7nU3S1q74b
Kc6LDM0NNaZMt4m6aKs8kcVjUtkDsowd2WkDMwaKttgovtLBCgySYvQGP3WgUn7p3mtPzcApOcAu
O9tF5pTtthSJZJIMBXlMsNW7OmdtSFudKCI1W1caZ7b2JEDydW8pogAhA2vRQAv3b09YERp+upA7
6Zig4itxL0+VtA46ssgedVCXpjQKiO5GCgZvlbGFersxOIz97QCe64wNm3BG2l2jwNM5/DieyWoP
Yh5m+aLFeEALntJLQPWt0W0CVFRHtqZbaE4bJ5s68OSahYOdlrex7IoXVKC2u+BLCkF0PqTCShVc
ISILVGIL91FPqtySyqWORimVgpovp4gcDUymD4lxOPuuVhHhiO4/n2+HqZnKT+3HO5nILlNomnbR
YGaj8UtjuqZunxFsNp7ay50s7z+/1ncWnKlAQGpQk/AvRA0d779dRmURqqaZKeLRbNDFRrZTEK/6
rrkxv+hoNfb5xSYxFeyZycUmd9aDXl4PdezzFslzGf+TprIiDVFP3dLzpZoSM1smoaMkq65DQ2K6
gP00jMcIiQm0S4l3XbtFJaJQgKe9BBdeTtSDsB4TNOkiNSqJr02QxVN0QsesEuHiB8UG+jfRNnEY
oSPLgsj9TS27Y7cJYytWWHpZywHDH0cvWs7CxVHKlp/f8ndmyNdbNlUBZiBcvqnOh7WpLJTsIh4v
jglgQ0lTMFK+yA+9RmvJ9iMH+MROZ1G4LhNalTOn9BqY++ZU8BmHEsYPaAMYyN8u76I/K2ZcYMbN
wIlB2QnKwJFxCaxmKOnVResSbzPVyXtAqQfVDc90eEWj+95gjUiyfNOXdujbfRQTKb7j9bJn4iPN
kh6yjik4a+f1WN8ZOVFOkgvAvJxY1VsJhsf0wcyPwYKKuR0ie2TcjOJKKECiYeQsm+2VNXVDrpMM
iwoesASU+RVy8sGwqova1McAk3wGyeRIE0BDngRIzzsNYaKCtuKmDGxpWGYIHG7bjjQakQHxqO1Y
Y0LtNHN6/9qG+/tp/2VAE8XrN52Y1sMgHo0LjRCYku5iZd2DAniHguPuvCmbXRftOm3ZxitRW2Yj
axdEOqkVCQHg1UgSEwXyM2C1z7IMrgsbsCgZCXZGSMOcts/1nf5SsMsxPKhPmk/0E3aXP3q2BjjL
meQGqY6G7T9oEpHvxIQEGlHeoVoMlfR36RY2gLkz/x9pX7Ycu61k+ys3+p0nSAIkgRu3+4FDDSpV
lWZp64Wxt6RNgvM8ff1dlN22CqVTbEef8LHDoW0lASQSOaxceRMBNJqu+s7RFYfgv9Ld4kp5v3wD
pIT/n5eemUh5ILVhIk9xqoK6aqqaqvTanXLPj8Zb9I4xr8avVN81dKtqK1NZtTDX19WV8VFNdhDZ
5RFrT3/CEecvAEHlPxXNTQ/NHfGKp/Sh3Bq/qwNUTk3t7KVlToNH503cZdf+Lpts5RaMxdt8KZqQ
XfdPDeOqpsOvZZSps7P9RcN0K8mbgWMR2NwKFNnAEFd2elBAcFqtC8PW4g2OzfpoMMArQ1QBssrL
2/jZsCOr1BzkUWQwEHPLk9/7miupGYb6XfieARn2GILudR23LgfZSG8jK5P0q4SvYDSNyFFfdJvt
6ofsDgfabtPCzaidUEQ2++axD20GPJqyvvyF0oC4Pw7aMJG+gfOvwyOQlJ6nVlWYDHuEaWcAoiT2
8ID337j1IuHUNw2aav6XAiXjViVpq5izZmUVQgnb/MgwAkK1R3DHjva0p+AMhVe3NLR1cZ2SLmRx
5rN01gX/cXprdLs/tB/sQbuNfnY/+VOy4D+fhXEw3V921ZSSCYqZ/iktePLBOYHxdj/1dyOcJ0KK
xTr3kjCpzh1MjRnWBkK3EaPUhi1pnWA85jkgZiOQdflLaKXAAyQ2/KkcYCV1RRWnYCuBF9h/aK1N
rt/waVP4B9UIbKN6otmeQt06RF7G0S/v82GJvPJbB+br/kjmJYwUpSUCprYEc2/ojo9ZvsnBHSxs
ggrwmxHZWbSkeLOfcnYX/9Z0U/J9s75JzCCETB/noNnj6Cl8ldX38DEV3yOPiuVmd1FgY+nGjV8s
XbTvnjvkVVRdm/O+qtzbpwR9Rtsp1e/83+rPYLzyf3DNy34VO43aSnMU6YJvfR7Rzzr4t8BPIP9X
6xd0Wc3zUr8zuaczd8CQbb5Kx4cMazcwlBvXXWDcgr6z4GfFqrnS84Utn23H2Y5/+QJJMbuK15RY
WHL3UGEMYOuGGJYm7DF+uGxTznzv2X2AKVMtNmc05UJnGFT9MPq+et8PiBkrO2mvxnLVpZgQHOq2
4D8uizvPU0jy5HXFbWZVAvLi0UvYpk29plsnmAFkOhOmw6Ruk7p6eZtYbozg+bG7rTH+0BPxwgkv
LVu6RD2jht93+AymXTEwWYPAvr7Sgh8ic1L2z62MtGjp+hhRPjE/hDSF2Qw8POCiqVeYmakadoCR
DdTrzGO6Z6jzMi8YtuqPLLFJsDcJqhFu7Nv4KwB7t3CV3KlMp9SQ0kQa3yn01eXj+UwSnqid9KX0
9Nk3Yr9jRY4vTcAy3jhBcR2Cfb9bR8gUHsJ6G+S7IliPmIAx2aRaZ7gQQ6fbxvhW0gMt4GP7AhFw
6pICyYRq32MkVnmI0dIConRFdwZM/Emu0Slkp8G6VUPHwMNlOoOSOGYJanPQ9yubXMMEaASqpXWf
du+XV6jNe322QlMjlCBZjbKPlHowlDBqhY4VdtnxteDgLgNVh7mtwD9OfpB4yxHaTzfJ4DSmsyB6
frkuiZb9BSa4GqoQHVLP4uuoxyY4LfqZgNjHVUBD6FLb1PljMZ/nl9VKHkOWif7P80yuc3WrOkN3
1fGVar5bIS7cnnDPqhfMtXlmriFUx8xzk+jMUNGQcKpEoaIKU41G7R5ZuKbcUnVdjnZIkJxZGaHN
AWpI7PFJgeXkri6uonhlhWsNmbh+paO/ssGruU3BnA/u+cKNwLukOL7l6ZFLe9u463/wvQp2d/qm
vI4/AuhigF/duGFiIz4G6VF3V5EVxSCe1OF7JmykGWsNDuvsqArwOLFrXrR2Q59ZuW6CK1Y5fYoA
YuEqfb6J8mnrxER9Tye6hYLm6S4kPGr1oFHUezHZkFehbH/d/Ua377Sy/CNHO1/mQgswlz381aKu
L1xcn+p5uMIYOG6zB+Uuzu2EYQP2cPBo6KlsQ+pVyzbiR/AQ71PcS3swPMEwQHsdjru2Xg3MNgs7
wOyB4ZErXkt/t8pVojokd/p2NUW2YLa+RqpowmY+hybS8R8+mIIQoyErHC248GfO1ace/L0DkpFt
eM3rNoK+1/ptUyCMWAtlY25/lilaDpTt5dslDenCEyZJk4xsqLBRyUzsN5Is2+rNwlEzUO+X8B9z
tHYUDsP4mY8E42SBFs/WOpxmjLzvEVe9Va9RbOOh8X/FSxmgb6488tFz4yLKH4C8niqBaliqiKdI
u68w8qi2u8BBXHJ54efOyrxwQzUt/HoIkjMuWRknWloN2r0FHB0m1aDxI7eb9+RXoNuR7zSYkYum
8MLOgk3wfFm2hNL8c9O/yJbeCzIQHtIUskVt0yfrWf1gxayCxnP33KM/J5q72C2E4z+Q7ak1J3j2
53nQMfY6sNUFguDvHvWvGyFl2wKu5r0Yeu2+SZ0JA3FuU8NRwVMVgEP+8rrPQyJpz6VXJOPTqKTV
pN3XY7ZhMZJ5uI2uikFb2rWFV11B4LJS1P3YLpiVRcnSIxKnY6iimwgaVbpIcJVoi8AEQEwOQYSi
2xSjdphtYMTQYhQ4H+WZPfty1NJTksYRJaMBweZr+1T9gI6ZPydmR5mtPCkfoeqUmNM82PBMFvb6
uxf767HOZuaLM27UacSsGHttkDuC4TadG5Rr9QAHkhzHn/SjHdYFwUlPC+okYUf/W7nncrtqGSjq
ShacJ1ZDul7VUA9xIgw5I44yrip/bfDGHV9N1tlt+FDlL5k12TR6E8H9+DgVVxX5UWqanWo3fYwK
DGqxKAX6YFPUHVMfbSIqh+g1Kize5Y36Xv3//lzJ1oR+oXUNJN/7SAJQp8A7U2997Qnlx7ZcSvN+
+8bPyS2iAgqBPOTpoTSJMk9rKLT7rPFKE4wTxeBoYCqcoQbXYaHYvlgV4dVi6pPM+n2mhl8ES9pQ
KjkrWiPHKuG2Y1x6Z6NsVMZuonsMHIjUbjs37dzpGYWQWF81mLnaAtvvAsHP0SBOvBbD5lovxJC2
eDsOOx3F8GZNoxUxr03rtqP3ATgLu23XXxntfhrWfr1gsL99Fv9egQzvZ5nQlDotoVbUaZCZrqAf
yIaO0Y9m2Ewh/J3YvawZ5ynJ2VyZwIyg7cLSqQzQSLSJ5n0Djyy0tmQy7Cq6rrUW8Ufm0mSrt26N
aUAY9qQ6Fd2MdboaEANqxDHB0VitkuzJSPdJskfSTQfbqTgO057pTqe4RLerYlv2ewtRk5U/V+oP
gRFRnTclLwndVtlWZ5sEzZ3xdF2kGOOelF4WIV+uI6ei3YX+tajvFxZ7dg9QACCAophIj4M9x5Js
8ygMEZoDHAFe7HO4dpRhjFGDNDNbp08V31rNbVQccVvTdBekWytaTQnKsrdGbRem7cdOVji9cPlH
w8GkoI1emLqx7rbw1eCEwXk4KIpXIdGeIW7bNesiQdtoMnpDtaqtbf+iozkVTy82pAF5S3Z7eXmf
VdyTCyAtT3oAFGMam67G8ihaNFtEiE4NIoSfzFEwBbIDVyUaaNEGW90ii2zp2HgvsHbUQEJqRTFw
z7ALrI06DHP/dA/9ubz/HWG6ne612Cayzk0n0pxaWRfFGmtPUxAZ0uy+Um2aOH29aSybM0cNXeOQ
Wo4WOdiairlG4KTTyox/pq3X6Huk2GvhtrqLim2V2i16V0pbDHaM7XsdSrt4Rfha6aukmGzTdyhb
VcZzwa8v79W5azTvlUk5VVWGvJGMaa40oQFpE8A1ot6or9QwtqfmJgsKuwEkCF1I1Knbm6C8mmbf
e7gym4Vk5pm1kj5AckrBEtw3Zgn/j0UbVj4WzcEyHUvf9f7CFT+PayVJsidWGASYKDjbqu81CC3H
8UUzb3VrWxZ2m19xfxNXO0u4ee7WS6wo2plJk4RLnpeaknLwZ50sQVgyOmbicijDcKUq6z67rrut
Ea6MwfP9K1GttegQVGuzcjjIa/EsLqXOzgEY0tdIBmCqaKb5Uajdp9musTYM1YnWo/f5O3B7JeAD
9ZJPduahSAKlKwlED60mHcsHwDEb38tum7LANsmzmt5lo1vWt236gl2H6+IP9faykp8HPqif6yqA
TdwygZg9A37VejJkE43vU6PANOSCZTZtUuE1fPrhWzmYUpKJIrhsX4OSh7t4Dr9qg/RubSEaygzD
WI+Vf+irNHPoOP5meo4hmZryUTXmK3y+cU3S8S0MVt3UW3u8WA9TXVULztaZd4lFEITLGmMGMZlM
jTKX6i0itPi+ymZQhVkO3oBna315r87zIQjHNROZU+A3UJ77/PkXX7KxBqJEgRXel8z8MeTphLmI
DQC+eYMSU+xrHqDK1xxWDfA0VE5bFNVJt7TWc7P0+RWAj4KngZsqkxIkQ8XyIPDH8N4cUMqM68Bl
pRk5WVubW1q5OQNsilPSe4jQ03yjKNd1pN9bpfbY9mJa0N75Nnx5T5gKSIvJUJXkQA1xVfbkymEo
m9D3g/sBQtxSJPfhUFu22gS/+6pSFpwfXborsziDcqSkUNEzABaVHMeYZYY68Rxr78i1qQsMXCdN
6JSN/ugngZ0UVGwanVRekaU/yxiRFFFzZVer00ve4RUvOkuxqVmUXpCkbyiABm1rbMqOINocKHEE
DItm9PE2NI1kweuVMUDzx89VCAbdgduryo0745hbALIY/E4fUPqYSqQPKy2jK+7HW79J9oZiadss
GBq7VFJMXA1SZRVUqCEVZVzalpk/jXkZ20LVt3rBMI6V7cxwVNzIAlO30YLF2SBL5yv1+8IRUj9h
VjpwLSpS/YbkMfej3/q6Faj3g6kdwlS1+5JGbs9EvZsi/0ERsXKrp1OAqvtgbZKwyLys1tV1xPqD
ERXNbhiQLAS89HoU6bhtieYUvrEXwHXbo6qGNz7W6bTtBC/ANLpDqLb9QShq5ORpNDmXb7Bs7bAa
EwAsbgJTDKJx/CUFHmYbcWGo9X0XccxoDLH7gVKDWWDILM+oBIBY0Ytlau0KzOmh4wcA0lhpDBRc
Dp+tytrhSlF6ZKNQWc7i2j9EAim4YDJXIEZ28qopbxvdyuEEjWAJ6QrMmVAq39UHRNeXlyLXQgCV
BliUqybuH7dmNPPpUtR+4B1PC34XFVW+U0T/qMPVTE3rYECRnNwsMIdVtBtjQq6UDEZ/SEMAWojG
4qtEi722V6IrkkQ2AtXcBdwpcnWC5/7zM/9RL8tevFV5nf9u5K6Vt+H/vuWAnIsgbP7rWHxk9031
8dHsfxbyn5zl/fVH0Svzp3z3Z/Pz5F+8rBHNeNt+VOPdR90mzX/9P/yXmEI1/8n/6Q//z8fnb3kY
i4///I+3vM2a+bcFIs/Qm/L5o+37f/7HbHf/fX/L6uP9o/rZfLx/Nu181HP7zuc+ZB+1+Cn/nj86
XjST/EsF3hm1NNh1wBvhCP3R8KIR618U8GCCKirO2zBx2Bm0KcQsRPVf6F8gBHB+A3YYHRt/tbto
+AmeRWgJIM0aUGv/qNvl1Bmde124aVIVjrCOXhzz82p9efwEifKUF1m8V2vhaKzxglhBLTOzk1S3
A/7wZbdu/nhB/n2Ly5/SLIRfGmdIgc8NPl/TNpMYNWWMunifK92maolH1QX3/tRngAQLaGc6A+5N
vKP00yv9sp6hK8uizVK6J76qO2HaI+EvkqUaytmuIbmK99rQDA14vjPKgpRZSmewpNkXRgIcXmug
x6RK23XfFqFXTjkSy6VGF9whyVH5XBtgQhbswiwZBYTT3WtEJoqc8XpfW61yrfnZ78IaMYg55wxR
dY/54RoQ/EYISz5OuKAo1yIPknXmYvHyNJz+80ugfkSFX0ZVmRELmPde4Q2p9k0m2CqfADD0SaW9
KLEVbPy+wfzkRKcrKgj47rli2UGKck7Putwt1U7bDkMce2NC4p1l+JbdCZ3ASS6LTTB0L3lGgdvN
+9rNypattdToYMpN2u1MrfLvfFTrQhstWY1T+sy8Vv3cXIinpdjlv9cHqCJyBbgYn7mTL1qUsGhU
AvA+7MuQVyti9M85SHlt3GDLzYMmWEVDQW7bfGR26lvhwYBGoMGm9I9+ROYgWoyepY8Pfsvyl6qk
442fxo0L1w5eDVyWBXf/1F2bPxc9YxyeI5x91BTk1zzNxrFNYWH2mmWY695CUW0AItypSM/x/pEl
HNb5JbM0nWhgIsYrBYyTpIhGwrN4iqnYq0I4UwZi4aFxL1sK6SGc13QqQ/IJSWP2I+JXsa89QPU6
sDbi4QPrrYIpsJkNAktPB1wud1V7SbvPd9PSEHmoyInN3YgyZL5QFTMYJgMjSZoV+u+uRQbuVzbu
Rlr98Yz+8TZ9Yw4JrPgXP/uPRXIkpGYnG/ZKRqbqTRhX8aiLfYOJHeIueuDH7Nq8gr5rL9E15kas
s+vhqK+tVbGqH4MPQJJvD8Uh3+pH1FBo6xi/e/AgHcXC7p/G7uffJbmHcYnZFWU8iT3pdyO8iiIz
PaVqALKbVpGw7DBlDmqQl4/8TKuYzky4cYDSw41GGHRq3uiklLrfimHflNlvGo9rw8+XeuXOzvZT
hkUYGgDnPss5hf3lYmttXagZSYY9EjBI/mG2BboDOnozxAtJnnNjLUmaj/6LpCgKI9+sIInY4GK7
MjaR+2aAkbk+Fgvu79lhQdJnt6OJlxxV5Tm6+iIpGFM1MX1IimgJvDj6NpBx0caf3fQskHVN5oqQ
tVDDPHsAPmUiaIMrwoDAkpI7NJmI32XFsOcJqMGRsPYt5lnhnvH7OgEUpVx41pfkyY6D0hDeaZCH
qBSoynzfTdkq0H6bjb8NkNPV4wWB3ynjnCZEYgDuFv5xuqmq3llDaebDXuvDYdtrSG1bCVtqIDk7
Om7CcKsqYPEapfD4T6UESd4mvVGXB6sD12FYI9RmLge+MQ9TBLGBw/JwO6Df5fJNO9vNT7Hw/ODz
AT8nBxlTkhE6RGV5ULi4VZV41fiw41btlXr+yhOUZoHovCzym5Ui4YpyN5oQTcRr0nUoLUWj/rzS
MsMUpdTfGoSuasNaTWrl+Hp62xrZVc23l6WeXXduWhYeZQafCRdD7sJLBfpi+8IcD4L67khHz6/W
FlLZUZG9XZYkMzrCW9dREwSsA324CKjlN5HlSUVDMpE93StHetUf4isTxMoPPh4rUDWvCy/zqGW3
AF4YC8cpe6N/iJ6FahSN8J/8pV8MwJCTUefI3qEyhRlW8AONiNsjYMc1OnoqSLy81G/F4fEHYh3t
WrA4p0rLu16QIUD3eMAw16i/QTPuOunHnSAorpWIkv6Kr755IuV7+Lm2L8IkN8AUiJFF8Slsx5RX
bYmk+vz3U7h38/9wySmIB04Xo1tFQ4RqKvuy9zGpMp9AmjECknd5FbM5/DufxqAclM4OO/6vzw0o
8+34ckJUQ9VBT/PgkJW8W2Vl/ZoncbKJRkFWlyV9sx5IgQOO4BF2RcZZ5YDKplM4iUNTR2If0oy5
XUiW6u/yvYLVN3VOUEjT5wD0s+fyy3oCbZyEoYzZMVSIuU5CRh6mrtB+iRDtFaWavF5elGyvIA6I
NW6gzQ4hnS57ZLTqonBKeHWMBu5qYXjs0Umrjpo71vp9X2io7y5c528WiDD187gQl8NDOz2wogyn
Miq7+khIAuCM1m+NYAJbKMpmZWfdXV7emXZgefAzZ7IJdGlzmWapznOkB/2qPjYwx0jxgp+SWlcp
NxYaOM50A48N2kDRGj8nd/F0ny7Kj4ssEaSuj22S70S7S1W+vrySJQnSbRqbOIpR9KmPpcUAJTyy
LF4wPt/sFSfzdYLWobghw76LvLP0LmjqowXnTVGv9HqriMK9vAypcIb7Ou/U31JkrHeq1WAXjyGF
PhZHS7Wn5zh3FDD73Yo3wMKSD9Tq8mhhafPmnBgJSajkm1pDMuZpDqGishu0X2qeT1zAr42l9+Kb
64S7Cw4VFMPxN/lVRBNNWbNZ33JgKc0hv6G+0gNhABa2rPKUBlSH/RLGVn7/5x21gJeBuYbXoX+W
P75YjDDQEr/mU3VEM5iOtPeBRJua2EUAvAzqrQtW8CyAn8UxlQL9ZiBENeR+K3Pyx5gbRoUDNDbF
TTCBY5rsph3m46yndbwlV/xqelXee2YXH/nzZfX57hZ8FS4ZD1qlfTV1EK4C3kPym9iqFhT0uxNE
wYHNVhhvvlyfSf2877oUEvCeuCHaoOMUQxkDA4N/6HTwx+w1z8SCEf7mUhiziWIajhGEHnLshIQe
0zui9MdB09xk6m5MrgMyUrsaSuYoaiN1iPb++HVQY8/ElOa+R2d2tuDRnd9/A5ULZGVMuK+IPOa9
/6JHSpV1I5oFpqOmZY6FJHwzbA3+fvkAv1sqXhw0lTBgcijSoqdSyooNAls/HjUdzeU21xxKbP2N
vQyH3i5/dU/VY7ZUBTt/crCyLzIlram1uMz8PsDKMkzsyVZpmtpphsSHcbOwuvnrTw2NgR5RpFfg
qUJ55HbnchLIaBbadExhaFAdLu2Uufq79dqh9Ju69TV5nCzvstDzO3Eqcz7XL+fmg78piNVxOoaA
66nDc4EmwcsSpCribLRPRUjPG9FEFyZUnY4EqSKyK/eDjT57zDlRd8pWcQXYosV6RJ9zbotttU5/
h2v+wLKFq7m0UOkJrOsiQJAwTEceiit92FhmsRCaSpwOfy50TpFgIBg8VhlFPulW3JKhno7jFRoM
zXX+FL531TbMbTBK9Ovknt0fNE+5Vd/AraHcKrfRoXqKH0qXe8Ay7doFt+Is1fG58VynqN2ChofI
NYQJWVirNFL1GD8h64DUXOFp6EK/J4pt/VgK6b69m8AC/CVNOua4SPXGUmdpv7t3g2yNcs1ruwbM
fyY3sA2g5ja5WPkLgYjUxP7nrn+RKx0sCRltSQ+56W9xZ6zCFXXjrXlj7cJ7cR3uptJWn4eFq3pu
56HSnIO4Bq7v3D5/emtUZM3HQIFM9Te1ruNuk24Tco/HepEC4dz5QNQA045tnTmK5PEvbWnkeLXM
8Ti8NCvx03qY3vguv4tB3bRTH9FsgBb9CsoGNPNLu7l8c7+7MqgHaSjZIA1CZOYPQ/E5F6M/Hifd
tAfF0aclr/Ebf2Be3t8ipMOzaFJYgBiMR/XKADvisBp/F9fZtb6ur7JttKXreFNSjxyyaCuAjVrw
7JYWOB/zF+M39mGqp1U4HZMpUexiUFZlmyy1En0rhONmwDlG1kPuPGYJCLeyqp2OCsV1AMy4Lp8v
n9N3by+YjP6SIC1DSbtSKRLYnbp6mkS8S0ZrU6bqgjZ88w4iUwTiJng3yDJSyQ0Wop2acTbjLT/w
cdX2z1XmaX9WsP9t6v0bfTeh7HgGEQ6BJ056bSdWRnk0+tMhCOhhDFZt9JiFze04XXOFLrx9577v
7C2BWBC1QlOD63J6/GxC31PEM+OgR9zRuvBx4FtV7Ljvo0AJXHaTuVO3lHL4xk6aGtgV4abgNqOU
JZ1WOcZNFZUtSHFabVNM03YEiYrPFLT/bEer8dIGM7GzbNVVvzr0s1KmI9LpVpdV5vwwUUKzDHzD
DCYC5dfp0s2QFKyK1eEgfFRQ9NFaIfcP8uqyfqiZslS2kBohYKPRUoNqOqjkCQgckQ87FVeEca30
gx4cfYSi9tBQL1eCbZOgnSnx1yHyVaMfvap6uGXBXVe1XsGDBTfk7JKgeAQme3NOVqC2L8969Ds0
duYB5QdRMtxBWqByYoB5g8aBWCgIfyuKg3hofpwQDksnTLJy6AWc9YNvTIaXJEB4qrWP9ou8jv+p
CiPSRkbJAkAL+QkU/043NhkaVbSBOh77CYB5VIKG8EMMj5MRXatpB8ATeOQWSgxnt2YWOcf5OM65
QiaZbFoSvQKQYDzWZWMjO7wZuOYKSm6QQXFGvdmO9bSe+ta9rLHzpp04x3PWn4JNcc5soYFMcv1z
UVgJSC6qY6eXujMqXbfjiY/ZN6CdsKNIPQhApradOeYLV+Ub5Z1hyUgg48pS45P99OsrgYpXGbCk
rCE5XufC2hgZuA40hOWBEf5CYccLInXVBS4Ub935TLPNzlzQ3m9Wjz3F8wGKPkSWct9YUlfDGFpl
dYwnRe0AAqGxB9bGwkE9uX4HCgtwqabQbjqtWspKSEC6+fIS5AZwfWG2ENpZko4ZHUBicdJWx8pQ
BHpCTSUBFWEMvhQrz/Zaq487i4fTbqzG1CnaKrJ7EOy5WAeSFhYfnH4Mn0clIu5UjejL8TsKXJQ5
rUQeobuxaodtXJmDbRVpub6sNGdv7/zps4kD0RwKKnJE5U/ZFFaJXx1FjwGrfRoJd1BMvnAjJBDz
HzuExB3CXhQZIEXaIVoW05BxZIiiiMNNarTCM432JY4jbdcx9CfQaboNsgTdqxFhXsSq8h/WaOcz
mvt3AX9BFefsKZtE5oeg06uPZle026lKstXQs2RhO8+vPhKi8yUAgHlOVMrr5IAsMJ/Ux7o2KXpc
p/Rn72fcMcexv4+TuHWssBUb1iX9IS9pcnf5NL+7BLiHDO8mbiOKAqfGrqJ92bSpWR/7iM7tSyVx
o7wj6wLFOK3oo5XZAXynUGV0Lguef7Fke2DOCaNgjkEPlZznZoo/hH7cm4e4QQWn5aRc63XfotMZ
7eAYE0k2Vczf/qFM9KCCLxUt4XgwTdy/08WmqGppoRUQ3LpfirIXve9oqupqyVMf9AvW5ezBkmTN
1+iLHzz0Waq0ha8fOSCZMaM7PtU7EB0viDnbxk8xc6URU+kIMSV/K58CgKVjqh+pAT6cANlGYNf3
7fPljft+MX9LkbTE5F3TqBG8pq4cNnluOaK7CoNpIbg+08W5RRgWEfgQQOGRQj3dMsRGsa9OsX7s
q5U5bUZyNWDmXeNp+U0zLKjfmbOGpKWK+gBSfHBT8fqdylKaMVETa8CKXlLTMRJveArI9vKunV3t
WQZYklGQBYIRkMhTGVrc87rBxh1Dykfbr+PHGABuBkzJRGvH13LVrkd9m1XBwrt+/ryeSpbhJUgO
tdrESxXxEQj12lxs4Cc5yvRWpeIuVy2QptWubipeM73yVnXHiCxAxef9O7ne8xeAxwiIHw3YOdmj
wevO4mAotCO3kpWlYDYvfx77yGvT2yZYmql+7v/P0mYrDagg/H85HqzgnIKJptSOyaC5vWWuiyjx
6lB3+yZ6osOLn+gvYX5v9IXbK+iBaqvtCD6jy8f9nUrNfbpYrgHQp8yskaVaHkehrh2BV3br+pWk
oAKp39VaWdDd7/QKOA14UDBYBoKVU72aYs6iqqq0I7mPulVbvZZil78n/l1Jj4D4/PNVASqrIZ7B
K4zS5KkwoWpjHccaOWYdu7MmddcP8b6p0pcqthbuyzdWBhiNv0VJd3KIxCD4oBPUavS7wASHVDMA
fN8v3I7vVHMOWgBShieDPTxdUZlWLY20CZY5ouB3jfiL37XCbmj7ROJ+U5ogrLi8h+cpGcSm8PLA
gmBCO8/4uos0a0WsgQRQFSl7SUatsbsqna6IHo5OkKbVFubwI1Fj0GLGNPd6NGx1YXdtFAZY/lQ8
Vb5I3SkX5X5MpnBfxPVbriViLYy6e1742PNjmIMsUMOgq2uGPkonbsSgUUYzR4NXEh0BlGU/St4U
Xt50hhNUMMkUruiu07lih2qjeolVdN5YgtMGtFGgoA17NLW1qWLnCV8i6Dk/OxDiITrjKrp1EAlK
uLkKz0OPPlp4Sx0DNVUTXUdVSN3OGNDJZCo75kdLbeVS8zC2AlXDmWwdaFMASREmneoLD/WmFzPe
tfdH6zVgbfjex01yP/atgpGcoutfh5Tw3JmmNP2Rt4KYaK9UYqSFUb+5H0omDgycoLWdA01a2WPo
R49xEimvRalqKcIeC7hgZeTiFR1gU2H3UBKOlnldv43CBrSHaqhPV33UGLe00JXaqYKkZjbXkxDM
fzz2HxiNFfziQZ8yBz0o9SFTCqQzNU3EP5A9HzE1linWK8UcuNsYHLix3RRt/2usTVR2uzRKH0Cv
UQKvm5jdE8Aj6a++b0F7mJVpcBx6lDMWboRsK1GSBaACDzC6hWYqe8k7UougBnLELI8w3W4woDk1
sEnYOFq/vqzNsjLLgqTL3itqX5MSglqmuo3SOSw5chAEXJYyf+7X106WIqlIhjxP3mWQYqjA0IKp
Fs0kC1ZL3jEkCJC7wxtnAvYPd1lK91CmaE2mRd0xSdE/GqbbTvDI5lWEFrkY2bV/tiCUWoF0xC1j
6JcCPFnatigDhK1Iuu4oQmR2RhWdODUD3v+ylLOHDOlVJFgQX6EfEd2A0rZ1pjl0miIA0gg7r6pn
4sDGumvKfgVafnvsJpQjGQa7ifgfagXiLAgGOa8OFDlQj1IgwHpzaPIyRXAJ7tscBHNWKeyOLSxv
3qSvWvEpBdV5pDewnXg+Tw0H4jmA2EiGJIfSuXp7ZJoAD432D3VPliIflfBBbGDmCFOjJPNS7j+j
9tCvLp+U1LIJIzjv2BwiYj0IoeQccmtMvRqyCHFi47tJZB3LfLKb5gN1XCeeCi8y6QZsYrBdmPkB
DnqbkGHAT/pNoSxdhXO1ge+D6jHKb/gulItO93VMk/b/s/etPZbiypZ/5eh+pwWYpzQz0rDZr3y/
K7O+oMyqbMA8jLHBwK+fRVaf07md+25unfN11FJLpazKwBAOhyNWrMUGJ8luZtq0OvTOCtbEUwGI
lC1XietsuLwVdriwJb4cPRh+mUkRfZRbZ6kF+9CqM4bOiNZRfuOh8QYV7+HMnVYpOOK/nX7VeizB
tBOgKigkowk2F3i17+lUrbDs2shvSksaG3Py0Bp3QVFx2sqX+gpuWLj+2B/zSR+Yw8PlpF7p52Vq
4yQl4RA5hW0B5aNG0F44kal8MKXxwEF5R7yKETeWnDVLwDp9oXiCj8YHMj4TFTBHW2itct6BQA/M
yIBer9hYKZATVGwhqVyyosUYyyiAb2amvB7C9NqtAPD3MZGz4BvHjEDk4+Odomb8QRN1cNmvynJA
DfeapB6OzcKsm0djssyFXTg/6+eAMr8xHJYu+gYmEkrdBX0kPQHLPzahX2+4ytu4yowWw5lBvuGC
8/VpJ/myLKRYNpAagFAjUKGrc+gjpHGoWxOLX6ceKJDln9x9PG1g/sQHC/owALQyHAHxWN/JyM09
ZvYuvy79NApz5DFoEWVP/5kR7eQc2hoeYMFIDjYeyr+p6Z777e96gLYSLTrUhdumoP3j1xb7rgCj
zKdxIc7rUQ85xqyu8693pZ1ZFc+8ZsgIv2Z8BX5A8I1ho1J0qaNErtVSM2vpy8yu8cmjWTIEJUBW
/LoiD1bRREydo4Cx8NL0kKovaX6IT0ashow1nT9/8wPrmfbciQYfN/QFM8fd+O83p4WAoIL6DEaS
+PXYv4F9KsqXrghLL2te56d1kBzzqxCt5dcBavlGdeO7D1bw53/mxdpeLEujymkJG+kIPHDwSqon
8DP9ZzZmF/y0jpx5EGHr4WIUU/KdBWhW+a1cbEcvfA4dcKomQUUTYiU9uGAdkHZzUJCeXsiXQHm4
V3T4XimwiIbb/Nq36I77CmMJ18pu1qR5O23oqAdjPADEgxj4QCXx8I2ZMskAfsS2x9ViHaBX46rv
/khAb3qXuAstkaNe9smWtluCHOOXNZuvMm0ILtELq3/0QLJwekFLRrS90oK7tFT2HMf6JiohlxNA
0+Hfuf5hNuDv16ZtGKmKsBUfVmwoe7ug0zVA3Gjmq67+fZcGgBLtDRQi0Sz/UPT85NKeYYNJ2jAR
/L1m5YCHFPdlsMQvWDkSm1FMApoIF9oPPb5DN+CdoEnTCn5NQnSMcbmOmiqywQpH0FVdBUvXzSMf
CeaQkQMTh6LElxYcJwn68QruzV8mlK4KAoUlf3PaE74UVT8utZ+s6P42uGWJYhC/5tV6vrlcNTfF
LQXRfxOJPuI/psvsdpGx9+jSXEAokJ2io6FPIxcSQsx21uF7hWWcJOrdA5+dUy7JtBw186n+oB3X
foAKOToRSDzo6wCsV2lcFd3P0y/wSBA6qHFoB7btWIV0weRzTaHZZDq3rfUIZdTtBBq404aOf6lP
q9G2ExFU9VIg3CkQG9ho50VTMFy2yn5mZRoTcPt6fbdFQ/rO9ZsVmHnPep9sezv9/bB7sGLtjPJZ
gbKqmiMUleDhtGMw20RAPWyD5jfpONEp0ipI2lkFDhBmYUSFXwuQaLdxnUTyQdz5uwI0OitSxeiD
MXCgbpJq4W0fOb4+L1LnEiwsoyzUbNiioHeGDEU/3i58z/kCq6XFByb0jLWDrCPqFvwaZAfhcwfq
vjfQ5xQSM2dxmG4qd2FJC56qk0+llsXGEFCIa5CsxMV4aecF4KU1yCP/rcj1t6fq0MvcLVBsymEp
t/nayc940W+s4un0+1vY3KF2KFdVl7bi4wvVw87tzgmI2026EB6PnPwH30iLjokhbIcRfCOzUlur
b0Hjnq7tTkVGcdVa6fb0ko4eMJ/e2/wFPx1jVtPmhju/t95C9g8+fMG2zQTSG+fRl9jzmBTuIHR4
2uiSW2hhpZ/+aRQ4doSV60w9BsO3SSwMW+ht3187GT0zDHbPE9ba2kCgXNedRHoua7YpXDNCKTry
AHL2w2aDOt1VN307vbDjFn1kbHPWBvzl4dtk6NPxqpxwfjZhnFB60dTjqoYok+kGd0UYgo1rCWz0
BTj+a5V/29ROA5nmofIy3KVrSKgo8jyAcT8g/WpS+YYxEC/YeytcE3FGFodYv3xHTHsCmQjKKHSe
UFrSlgtBZ68UtuFeyeaFQGtCYiqXuSwGtn79my9Ws6QtMgxp4Kgq9a5a8ybh5p4ILJDiqirzR9n4
MdoLm9MWNQZunAOaSW2zk9FTnpXApLON7TPxZE8r9MwGsKiICEASaBKm62qFjsyTezZ6d+DDp+d5
vNTP+NLh+3gMAHgwQmNZmBnSapLcqKeyn/AY+ZN4VX+CXH0v7tr79Na/a9bla7fv7tkNjKOFFi+2
v49+4E/GtfNiHNSUeDaMe5eQxAvBH2JFhK6IWPXnIFq+GbblIwPZ5PsSfchXr57f/oy9BbAGKacO
yyxIRQIRZt7V0MZ9H4XQ45Fxa6xzuU6g+Brbl96Ci32Ju5pF7dw3y3EkBYNFPoa3dv1gTTmkHvu4
TZ4m0Jue9q4vJ8mhMb3daIZ1xjMx+zOmwIJ2Hfg8HkJzIbgvWdE+X2lMddIWWBJUUVLa4gRJI2b9
OL2ULzFPW4oWBBSQyaTyZgfNqq0tISlXhzvSDuu2AlkPbyER1i5cWI+6JRDncAyQvqB3ehhmIVDd
oi+WuFdlACl0SIq4RWyUZ9nSkNfx9/e3HS0E5GVp99MUuFd5irEnctWYW2h4nn59S2uZn+HTAaxY
OVmChYih7AEyZDEBC2OAAavaXQhoXzotH5Hk01ubn+STpSkxCRPol0E1JjJvwx/yvjaj/MLel2/d
D/UM8owAhMJLWe3SO9TOeuUOg9miD35VC3AnK9AmzyKBj6df4pIR7X5AuJXSxsVB5BjhOsjBM169
g3RzfdrKfxOU/vYHLUQYJmA4oQ2/E2Codq6hYhm+Bj9x8/G+GWbcQR12SaHrtHfYphb9mQCCG1cB
94qzLQnPS/9BYOCgWMKRLJnRAsU0Nk5WpvhIbtqsQGkJFPBzDe3LsF14hV/SzY9g8c83+KXXZWIM
i5IRHwpc2dD1RTyaB8O34CwxjVmO8vQHW1qWFiekaZisCPD2pPMj8Zyzhr/h9r9S0Aw5bejrRRko
Jmg5ovTkYW7oy2R25dR+LcTgXg2Y36P9qroDdz6K9T/DPvaie2juvJ62OIeeg5vcbHCe38c8CBrd
+riXMwJG3qI3fBWS9QhVABN797SFI3sKFuY+IU5gUC5qzh4CK04MAxbMjCeo2JViMzKQ8vmFu3T0
LpjScxzIUfZOhiGjq2om6+VrakPJIf/zP1qPjnMIgtLMOTAsV6YNoW7Rxp5oVlCaXPDwpbVox6FN
gWsiPdbi+5DAQuPBzF9ZvzQgc9zhAHRBS3ceNNTLWV44VbXkpnsFMu6r5IkPYIrAbd6JofuF4buW
R7aMQJXz77zDv61qcZZNo8nIAKtshiY9SPfZW6LhO5Z3w+/+tqH53TwANflscq+AVLtwobyyru/9
K2jd35ebIBZx/yd9dbdkVW3sN1NG4Qt7W6JdP/4N//UIOsrVSQCvsPjoXo1Wh/tpGONqWrLH0+/y
+A7+24gWc5nFE+h/Yp3KeBqz10m+/N7vB9s3kIgArwJbARyMNy/y03FfcDORecq7G0GnMsaw4Lsx
mEtzhl++1hwcZtwhuOBm3mkdihIAMGiVwupvCqM2Z6X5xPhOhtp7EGj0XTt2zSGI5XXtN1pWKIdW
TidwRxxS9ZSBBHw1ActcRbmyADAfS1t9t7zGHVYAYkC/r8FM6zfS5JyuBpSsx6gCzVYdVYaQBmbu
uVzIZPUbwLwW4H1t6D0hrQSbzOEbCzvSyNQp5U1ml9NDX/M+oi2vUM8ETXNtVfuZzHNhR+nZ84dN
0Ifg1AjB3Kcf8KTsKsZDIm8Q0ft3S1G1Ag42j2o1ixs3ZHopzP5xIO7+tHfoLg67YEae+S6BkgDq
REttYdK1uGmqGxZaxTljU7NqZMlXIDHLFm4hR17r/Ebhg+BmxH1Oc/SxBKJSTa4CnTU4R7Okfzew
pRxiPkgyXSZd2f/msT+v7bNBLQRTFzS8nPjqBt2TbK1K4yGsPBXZI4axhEh+8zICa3OxAMygwIhD
z0hLMqyg8WhqDuomTDIbIg0tvfMS9cRKP/kp2n6JtUTPaWZzYDgCPhv2gKHQnBTHi+2Vaa1uXB+8
QGSEQF8KGjjQ2RcJZCx5sPD1viS9GKIDkA44VWDa0BzSd3jquqKBBhy5Kf0/c5LeuWDwLBpnV5jI
3JJZiCQ4t1V1SXlz4dClcvyX/QEMHdgZwCEChAqYn7UoFraBa1DM2d2QkX4fHJHuRzOVK1XLp7Ah
PAJXsB/RZomD6cugA1Z9YHf+DJ+ip0o8VY4Dwaqp9W0YnU3mknNl2JhIbaKJyUgAjNuKZE+VBRDs
QDCKUy/EBv2EcGfWFMygA482M6jqKJm2DEwjn3zvxi3MIGbErSMlxt9FZH5YgdOgYAlRdQxVHK7U
wtdt5yG1m9JI+LauSIkUDxMcp+PNF2q/mVYXPT/MggKH5pr6DI4fMNKxzshvh8HrHu0qgDZiohLz
OpySmkE9vvZeayow2lDmLIMIeSkD8OH7dfOQgiPz1mzzYUtHuU8FKzZTakJbhhr01xHw/znZ/yvA
zvkXZ+BM+f4XX/vVawUq9037Xv/I/nHPOpm9t/U/Xuuf//i/tXxtf8j8xz8u8EdxQMyOX/aLmN33
/0BwcGYelcDDsRkguv8iZifhHzN/1MxVhegI2iq491/E7IZl/TEzBmAGDskD+MXnQrmYbf/v/zKc
8A+oWICZKIQeBPDB/6Spv/l1/QHD/f+UnwCjtxjFwG+ag1eAeQPt9kzzEVX+Kc3AFpmJh4L4xTUm
DLzX3nSSTQn9EeACC3PB0z8GSD9dzZAaznTe4KSfga0getBChzEI8Mg6IV1hxjLm3ZXlXpT+Wxte
TPRuDpB9CxDpHZd0XbEW9PBlbNEHXt87eRH36qVzVcR8c1+1b609q4UZEThL7GSPqbJ9lfV7r7ut
Rb/pE7pSTgpVhgs7fOBWAHGJIoIISxRCmsoRw2rs6m2fWVFj4krVbO0kXEl/iX5Z55j+stz5+P8U
KUnLGeb4sVz/PrjMrxCSowpsvcYGksrXQMbclk9I/NDniZZYbLSz4Ytl7ShUA8arkwGWE6/roOOg
rpP2ObXomtf5n93g7h2xcIfUo9gXk9rlhLneUGEkg66avVhv+HqDdnQELruNu012bO9F1eb+0z78
y6c/s/1r2ZNuUQc14cqtPHC00VW2z9fl9bRyNmphPPKoCfD9gzFkVgDRBQWsrp8saRvIsv0fU5Bj
HBrKXZA+Y08VXbiU6PeFX8v5ZEvzltJtfd4jbq9A4wlJw5/Blj+2u+GcbdVzfZW+p2eYOIW08Hl9
m21TGZGHASPq306/Uz2nmZ9ilmwB+xsONvRWtKdwSoHJd1qCWsJYg0oreOqzaAKH9biGUF0Guh4r
wtzIaaNa4vbFpuatldV6JjSeYJMU6z7vtrWcBEjfZzBBsaRNc8RRwZOCyx/Y9BH5kM0f7krwghiV
Uc70bsxwVimUrG7TMEg2xZh5cc0I2XWjkJt6aqpLJ2wEBAfd4HXkbbcTnPDzphLdNZgW7GsjD4r3
sfCc3/M6hEc0DpGZIliCeMP5iCuf4oblGhbiXw7NITfLIVlnejEYjJJzAnGLVZCA1yRJ26Vrj5ZS
gRgBZHSolxEfHN8+6E0OXwumosLSsjGY22WuAGNb2m4sM8h3pz/1HAU+nQAgg8OaQMYG6sT5ZAy0
E6AcVU/zQIw7LwDx+8pmXicj6tXuQ2uazfXARv+8razRjMCl4OdQWPWWKHn1AhFQ7xhkQCESBD0Y
fMT1/nClVhP2BFQ51s4OmmDtWmWIeRTV7Jw8RyPcqaCrmzbfM6+tQSQTtuc0y5tNkVvjKjRkctZ3
XrHAtKKFmRkjh3mAuR6BaSPcOrV3P7FQ1qlIm40k3hQhs+XntOGQMW+Dd5L7aicxB7JwGOt5/GwU
5zBGvjB0hHE7XWSDEUalUWcwOg7VfVN15ibvwuLRt2mxywiBhiJGJafYSUHABs7nkcydHtGOqwBk
vBA9tYp64T3oExJ4JrA5A4jm+Ei4gezTok9vmxlTfOKbDNyCK0g/FeeJj4lIXrTJxkyCn4Uqz0KW
MwAkxz6WIV/U5piT+k8eChY0hAVw3nghogMgypp3uFPCLaPlw8aDi2QrR9UWvKLsTRZlPsvuag8T
fZvJDaps1zRTcp9kLX8FYxzzNmGtQPCcDTx5O71tPjzg8KkwnQIngbbk/J8uQeWkShg9t/uNkRM1
bCZUOe8o6HZ3NbSK73xX5jwyHXAkg6ZzHH5Ai8+FRrtPRiua2pbeBKB7BDbS9g229vk0PUISJV3k
R9IC+XxMQiMANyZcETFcoFcH0Y+UvvJrb4cYkFwMJUaWLQXkzAB8wsroR2tTEEtEAZTBIpdCj52P
iq1FANXTfLQhLJo44PWV7g12XLEdUtkttBT1vf/xhGAYAewFSTTAGVpJohgJxG1ACLSrMVgKvrki
CECGm9kbq23AxSmbBhzu0NxhVkJA8wf9+CBoqzUF5cMqc0B+hGLb0qCXFnk/nmnuIyD+gooBF8HD
eNSgjyWb1PR2kk5yFZbCWzWD5cSnXWiOIZ89CN9mrkIiuIPlAURLWq3JlG6XVzL1d+GUvpvtJGNF
Wn9dBWawcJwfeckg+gO9NahkzJkYXzvPLUzFDNwtkh0qPj8wY0u3srIyCIXV0KEra+cB/ED8tSPA
G3myaOOCtlDK4DSYC3zZylec3Z5e/MdUy+HqAXJDLQ+3azCuYCT88B0rgiDmZ26yS6SkP4eSOLdh
5+7NtDRWFOAGqLrl7LzMZLipjdZ+tDBpHCl8D/DPYAy8SYzuXIAPKYv8HipWrZL1WTGJaisZpXcc
x/HaAnhrf/qxv34zPDX4OXDZw70JA+KHT13i+ApskSe7rvenizyf1Us7bu5KTPstuMfsZNoLAlkd
yKEwoAa5Dx3f7BZp6A25G+5Y43QPQUtTuuHMdp/HJoFwbev7gDBQq9gxaD/Vm7ambrA6vdqPyqr+
DHPFEOEX/B0IdofLHb2uKASzk10tFP/GVFLcOoMrbptsIFDbTpysj3IXdb2VdHvjZ42tlEeN0zjr
CfUgsZETlY9+3ap07TAKcRfiA5zbK0NAtY9nQ7PKSBkWm15CB7LrW/paudRlO79yzQZcUC7ooi3m
Vgv3lC+nGlhPcMpiRRggw9Vev/bKDPXytMC6Epn5m6ob/bm+I3e0493arUByVDU+XQt/8tayRUsi
taGMffrlHnElXLjRtQTrEaqx+gbwBPWnQGADhIPfb/KmnLZJX3rnlV2Qhe84b2/tMyK7w+Qq6hio
T+qTvtTsvQBs9sYuQ3s+7kifxSg1iDUdhyAeHDNDjxFEX5IBHnB6kUeceCbHmwsomJ1D+/fQgcoA
KmW04MZOmC1G9Lqmihn4XFeET9YaI1V1bFS1ua64bK4ZBBAXAt+RdzynbyAswKwqJpA1/83bpizA
xpjuG5a6F0k3mjc1nA9sA5CvPr1SPWOESx2Y0uLZILPKBNtLusemDXbczNx9Z3ol+tCEgZoh6WJw
VSxpuh9dH7oVgYX2ObidteS9Ij3Oj64A42Ea9GspjG8+wsCV6YPj5d9YHriH0e2EBAjuoYcfss9s
WwbMwvJwLYldByTLpp+/YFIqOSNV4txD0HUBEvs1d0Hww1QsmqggWSOedgoXzhioBOKvexFKuul8
47sP5ohNTQtchJCJLqzwSFCY7WEngggJlI46JcqE5kiR0TzdKyXOcmE/DVPRvXZmYa8H0iOLtNv8
oUjAoDm6rNmgv7Ck3/3Vh9D+RIscRUjUGvEIhy95mEoaVsAH7cE9XO+NIMdMht0PV60/p5F5k4BI
e6qWMrB5Dx5GB2wOMOXOOT42q155VINoSq+B1XTw1HdppdUm8XoQkZe23Upkq9NYRXxS1d4yDReT
aswyhn1gJ9ZZOUJaYOE76BppyL5QgYVIJZJ+SHZZetcI8RpK1gAg7yDPzGLliGqXtchFvYwLaFNT
VCXqFqjK0nD3oaDjWZHhoualRrdNfJNHfV8mt1VRmCuZWWynGtGdcUx1P1c+bdeiNiEwNxDvPAdN
yk3pBN0e3aliX9bjEJe4gu3lmFY31pCQSzmS8swEIckawyX8bBiDcpUHconz5+t3R2wEa9J8v4LG
hauFKeXkrJ1sM9wNHbAD9tXU2hHwCjW/yvslXaYjtubMBcktLgVo5BLNxyjz2wr62vs8h3wX78Jn
30rNc6tB1zFsygcxlUsMF0d2FijuZrJ2MD4jcdLLJ3lpyymVITyMJj8bi6Q7T6JtMget68nsxK7z
kzAqw7CIA0n8i4SNyULi9jWY4BFwCsyU+2hF6hkwSIOohDp7ui8C1kcoub0aHYfa8TjZa08VS9Ie
XwMz9ETwcsFeAI4NMAgdvmXA6GvSpCloZ+uxOwO9B4dWk91fALj7m7Sp2C5z6wBj41iZA/0f7Ygd
5diBb7qGbFjgnaUsaSPqV37sOKLcCrxNJPNJcu+Zyou5Ay7D0+eCXp6czSNUImyB1AkXOB38PIOi
jR7axDhiWbCqxzzY85SA/CUk0OAm/rQTY2W8ib601gFLpuuaGd9yr/fDhbP+q2PPeD1wGqLxSlAp
nX/+qUYXlNSthizM97XdojzAh9iqjOkFemvkss2I2a/o2C/YnDfmYeicbUIzEsoXkHLQj6ikpUpM
qIrtPVLm68SCRCLyV7Xgu1+dCQA6MD1BNA468QjWhyvrwqAzahAo7VVtgvYXNLXALE8kyiZTLhQ6
v+ZrMAWnBYu0j/FhPWECD6dylF/SfclEf9Yn7kNpesBcJIm5s3CnWjk9Ky9oY4IxpnbGhQnSr5t0
tu6ACOGXNrG2axqLdUUSNHRfiwFkhAlnG564PILg2X7qfbGAhvhI8/XPh9QUJRKEXxQgtWuxI6Xq
xoHRPZg2s1h5/rCG3xgxNEfqNII0pTgz05ZucFIVs1ZytsukxNRnB7UOaXZJRLs8fzO7doxkwfzd
KN0kRmqbrFUeNntmgNJqygBzAG9kujUSjNwmkxGsEhRiX91e3hJPyMeFDTl7w5dFIcaiYTlXqPR+
QVpYmehqQffof9KoC7xqHdh8BJilTrfUb88B5jfP1CA7IKDwwyEfzYUj/KNAoj/DrKeKcAB1WhAM
ax5rFtUIbfliLzuMTg8oc8eNPRDIqAvrCRAtem0AsgYFxIE5O9c35IVdu8GzZfXj1uyDbGcz/tKp
agJ/oZdHwvPUygO6YxcYJLwwnLSJfeTZZ7WFCyjUYbrbpA/sqDMMp46cXr3T4WUQYDkgfuru0MZN
F8LesWADEW8k/Qg5yL81T+VVk9MsGyiEIh26AUFyvZ74mK2NMiWxLRKMEmCc6vX0pz0WBzC9hNAW
grAa/a/Dt+pYFCLUqJbsude5kckGhsKvInHYur+JRp6jOurxwAiFqPsCoDTv1E/BNE9FZ1HQye9t
A1LPeWKm52ADLzc2CI22BVXlwu3pSCAFnzl2IE5eqBnMouyf7YWsddB5gdNawvJi4rR5lLl8CY/0
9R6MVUFyFkEb3X+EmUMrxgTxPyOd6D5RXr9DvSRbyVyolShxA5dmHV4ZtmIQnBPJQpJ9dH2o6Ptw
Gai26vR5MqV9Q+2A7oUVdJeWZbAnxcL25rSDHImfiJw4K5AFzAFNy+3GtMtQ7jAQz0CdvmapmVyO
Y2/sDN8obr1ELGkqHLcH4ACuLPMtXztyMTtetarD++xzunYDwTa2Bw1TtMqcKJBLTcljXw+ZBlqg
yKvQD9OidQHm3zT0Yc0XVnWeqa6IpVtPu6GYwEc/QuF3eE6NlK3/jZeKvhh2ORAaps7SB9Vzr01q
l+6zxs62lPocOrQleB6T0bj0c9O9/TfsAck+m4NUq96QgxayE1Z9VuzdBqI6NrRbLxJwhUTg0QW8
k6klSq8jR/6HeKSHpjp2hX5ekLpkAbSfiz0qnxjKtDq6GwRyRwn12r1hgogzHC2GqmuY7ZRpZAsZ
x5GghqQcJIgz9xFKcdpXpUnt4Qz2in2DteHMdYergbbfh86Tu9Mv9rgluI7jowSGztbh7s/Qyw4L
npV7q6fJGqOo7a7N0T1HIbVY2O5HbjwIVyi5IyGfVW7082Gk/WAJVKL3IAfN3goy8f04cn/DJ8r3
udc1uGzXwaViU7JCRiSe3V4sXrvmcKadwrPaCeClc/nW+XjIT0G8AfFznVgjxbyKm6xMT+BwJUay
JlU4bTK/t8BaWlk7+H66ojUmWlKPgPDcT5pdWBn99vTrB4Duy/PMxI0omuO2i2qVXk12DILxED4Z
u5xyy4qkn7E/K+lY1z4owactgE6js5NN4fwswa3Pt56TqIuBK/dFSKDqHOgw3Hv10F7KoR3BB9AN
9jdq+P2Zq3ryNDqqMKMRyOAbED9gYMcssjGLIB7Z74PipZf1HeoZ3XXXTF2wQcuzek9AhjWs7WZw
X4aUiABhhMa4PYIpp5nu7M4qr2pZinWCxOKucpzmxiAZpQA8V1Bjx5T2WIK3B9lpzBPUjqI8VVYR
kamWce/VADs5WRoM4HIiAgV6NGxLEGCXYttREPPggCsqwDGpCGDUleUPRqbgqapynLjVAGbSoBnL
y8Ass2+OMXngiKkytKE9RTDn3vlo1mcdq+w4rbl3YbZWczlwkMHGhA7Vsy0QDdsWJZ0t2o94tnFI
uyIanUysrSAJX/nIxFM1Ga4fW27VuxgVlsa9xGNnkSjSyoqnvLJeKrNO77uB5UFkSK/wI27K/N5A
AczYovMGVpepS1lUWtS9UEHzrnL6lPqG766HsraeucxBP2CP6MJeoeSu3rgZlOvCTDwSoVxMrTil
PtnN79u/roZcjJHK0u48QHGnXlUdcrBVPjhQqiZtPn4Lir548zO7l2sPJ82Lw3yVxpX0xpfQkp5/
hha4U8Zdn/tXzYRJBbfIk3DfGr61N9qWQLocPFhXk2QijMIK9PSYPsnbZFu7LPiRs2rA5ysZID+G
1yWX4eC19+Dnt9yoBRDCWg9GMgVR3tU+jjoDKj+xkYfTfeXkaKJ2CQuKdSH9flqVWV8/VqQZMArn
hnLnZIzdYfzU20+ZizIT9cxLDCs0d1A1RdU76ThaEH7f97dNDSHaVSugRhqVU2c9mAmiya4tO3oB
6WzzxsNHd6IiGTBe4BlGMUSY/jazbZOb6a7zOBlXSTV2QWwJ75KN3vADmpFQUJGOn/RRCqkDHjPb
LCs4cGX+zKYEEH7oSAC2a3dp82yrpn9LRQFBgsb0OY1Ea2Jk3s3Ze4iBg3viTt3rZObWAGceSOzI
scGTpIpeU5mO7kqMrvvmStWaq2TgJob0gPBRcMMMYMDBbe87XmAIPEiQg67qzvVehcjAGjUiBL1C
TxYE6WADDp/twqfbHHVHEpEgb6pVms+/p6Rlt5oAF3L2pmLWm4uKabFN1BDcoPOU2lFdMIeuCtxt
4lBmzlMOtPJZzUeMK5S51SUrI617jMbbTv09VCiwRuATdLuoycc0XxO7JGcZjg8GPAUHzVjLC+Ku
HZzKz/5YZZgKCBvsJCdH02rVmVkLLam6G8d1meUdidSIGfgop155U4H29AZSJGMdkcFPY4SB9gcT
Q/XNIBScmSy0KWiNgfKM6qQX+1AN5Gkq6v6nQh0YyK487dMV6IsTEM8WFojCpsQwADHLyu6lVSBx
wuQZEd9TSuo2shU0rjZWaCY/FO3kkxpLD9KrqIg6UUpKkBThubMqzgA/hXZo7ox8H4Kj5knUWXVV
Kg6SmICD2jpKK+neUXMiuHk34XzhrdvhJnNU85CLRuGDdnBdcK5X9nvWTu5PM8HlJ5qadLxpQUVt
AFlAoXGFiQIXrp43+Q0CeAoWBJdMPXxtTF8Vam7TCq7XozHSy+Kih5DwW5/U2Zs/WsqOzB6okyhp
TUwlkmIK70aBMZNYMLSUznE7Ig9l54PhYFQpyuTKE6a1xs4boGk7dsUKgsrlbWVi7sZt6Lmc8m/m
5DrdpimA68GFpgNpKWRaGzNuDMXjCjhUFSfAvamo7IemjeELLLtpMsfcVBb36x2zpz49E0bm+zFa
WMZtNxGPrnM6tXci77K7MOjDN4WX+ZBW4qJyw2+4OlIaex0OmxXmRwKAY+vuAmQc07imcOCXpuub
PELMCp/NMjUmXHLtEfMRdQUBoqDo7HzdFXn+QEFD+ALu9OwJv771gYkK8Z2mYkzOprQPwUxqYLNg
sDJgfzInsbsItKnVYwWE5GMnIDGERZWDF1njYDRxaBhzeaNGLhJlwh3BOj0R9y4YO7Yth8a+KHnh
wLcHw60isJIYmPlXYZtG3E0SOFNWlDl8Qs7Uy6yCKE9WFOuxrRuQHfjIr6ZK9H408EyCCB0wJoww
hirN8HjQQZOCWS99n4ot5EYgguZZTWWtWGqoczgzQTufNH4f151qoFXM5OBjnpPJK9mFgAyPtcde
Kg7NpAYJIgbewNsKQdMMVWdMahdg7FNNCliozXvr2cjc4DJopvAv7t3fQt5fN+/1vWzf3+Xla/O/
5n/6gzVjm6eZ/D+HfwQK/K/fPEPZD/6wrmUux9vuvR3v3kVX4p/+AozPf/N/+sO/wPEPYwNw/A/W
1XL+bXDP+jMMPsTl7L/H1G+710r/279A8yBW+wPFXeDm8X8TLUbcH36B5uef4NqHKxFqzx/tsr8g
8xb5A3dslL8DXOVxk5l1L/5CzONHyPahdwUkJZCHqBD9DmZeh68D3ISaKIY18HDW3EHRUvoUtXfT
Vml1rdxGPgRV1+2SltA3q2/bAFGvr1Fq9rNwByROuVeT4mufDSRdY1+6Ep47trvc/n/sndly21qW
pl8lo+/hwDxcNgCCpESNpGzLNwhZtjHPM56+P8g+mSKlEsN11d1RWZERdeKkDWJjD2v/6x+uoiks
xlXVJsF9ZlnCvSJOEfaPlvyF9RIdJK3xvwXFoKzw/7VLjq9rYkum3hsDnOanRH0IhLG7xP1QuBdk
woOi0R8fiA+ICTqBKLELIRI/++LoUb+0d9GYJEhea7U3VjJ4augM2mxeZNShjVcAUKAxHKodbFn5
DxHorybuVfRc47z+qz2epS8z7z9T+P+16Y20+KP57YQ19Wv21Pxr26QoRF7P9Zc/+meyi9onOFkL
bkovDkETV5g/k51/Q6wK0w2i2jJ9uaf+WyEifqIHoui0qiU6twBZ/57vgiSiHiFqCTLpgpMsf+M/
a/z2913tI5HIKWJNXNNifYyNEStRhTm13HFfXeksZQ6SJFSlTVU2yoWcJrhUVAKpsW5Zam4RWdVM
LZFFdMhjpfJUCzVDLSZPWa8Mu4xFUdhSI36Pjbjchnpwy7UHEm0v31upStXbt3F9XYVoNPrAn5/7
apQQdkoTGk91yreq31wV/fCHbPtXs/J/d01bP6XRU/4vu6t/PnX/Kn79a98+gb+h6mlO5+rRfvt/
xwYLw+6jGfj5Ke+e2u5o4i1/4s/EM8RP5POQsoFPJ52k5W78Z+Lp+icAS5gXYPkLVYgp+e+Jp3wS
oYYDBaONZZtdZEv/SJNk/kLgFLAyaUkDojf3NxPv1NrJhKJHRgBi1RddLOfB8cSLIaoSxGzWe1JG
9C+mr05OBTi0FqYw37QmZp8hp/euaRJ5G9VdfFnnifxkZLrsjFFRrAQoX/TGjPmGqMwSTqwy3yyk
hHVjgjDN8Pq+vxrdP0vntRblBJt8+cE0AmHEgwuSEnSCKEN3ikqNeNC9T+irm47zvOoLyr1CbixP
IjTE/fh5L+DqK7Tl9wPpdgCFwmp8g27EjdaZcyo2ezIpxM9qZd3oGf7XYyYMq240vySpWly0eRpv
LCPq3KQbRlZVn67i1jDRj/dXSRs0TpwSyAYk3+36AYpWvQidxckkN8WKDU+dVGMdq5oFRUSezgBk
C9R2/AaYtixAEQF8f7ax15vLLHU6mZRZu6eTShxjho/fFAeRYylNuppSYy/GdbMVmm7/8dCd9pAZ
OmBrNACI8iT6qKduksIY99mcj+2+8OmWT4IcreWgjC6zDr6x1SLiHQyh2xaBT5LCJAguhW3jwgM+
h4W+90t4Ppci0lwXpgIL6vUQoLdQSj+tuj1RnM0mTgtlZ4Zzv4u6qt1MAHW3nVlJXgudbWtoceup
DWxqtQjPJUi/oNknHwPOBNWNhakJrbqTFlqpjomEg/68T6aiI8U2ZZ8euuGhYgatjSkdD/XYUPiP
oulIU15es5qSFSxz1fbJ6YF81pt3A+z8L9i1yVeoiPrPppCm12JgKWegvVMFDx8QOwKiBAE92Wze
fEAlMyQ0sIm8N/HjvzLCqnwOyyxwtDxqrkJlmB1lrPV150/5Pi71+gJ+EVNsmnPJw/Zm9BRctz3+
dbTO6WCg4xFE5+NJtpyMx+OJwJN1yY4IM42D9PjLCl1QqUEeK0gXG2UdlxMXVjlSnNhKzlFs3hsO
Wj0sIWwLYGeoJ6c03rKhJY6qvO8rFYawmUX5bOtFSGBnm6WR7MQonjBtaDV8UAJRvJe1YTQQe0wk
tllljSNKKEVys6Ls7UbPCPCCuQRpkr5g6a38+HhgTvB/vt3yC+k30Buj7lnOkNdTvtFqbYYopezT
bI7Wde+DDaNbWIvtVDno3+TLKp2nbSSYuZupvnTmu7wow48+DKG/FFUS6L8C9eA0trpT07JLgez3
itRrjymAFYqeLGjkhWEg7lt/8XpvcopmICMVuKtKsR50De7EwHlio31DJzXlLk1Yayv5pZYSKT/6
D4qaGs+WGKa2MTbaZZJJRuPoyYR8LtTNMXdMMTSeo1pXO7sDpw1WTUZvjscrnT1ZQ9xs60D3S9vq
qqKyB7JVAnDZfpjdtpPn2WmKPMtwHR3VQ29VWmkHgUZyMUhd8gOOnPXDkIPGt/0pCxKHJMDmYGgh
SwGji/lnouhjARqny5VbwnSM7EBF37sGpZoLWyvJHfIIHLPkVTtk5TroTal1zB6mt5PKYMQgYAp0
BalPZzKvqho97tTRuPSCuY4vIYAKpS1yF8LGhGzZ5Irw86TGMJ0miLvkqGlu3pSHWK8jLvFdkLiq
VCuSN9Wy7K97Or+jWyWI1relNtDlFtsaLoachTdlk5t4GsiDJjqwwlPpzDl62joh2UxCpsCmB213
2VRONr4gV5shjjtjr2ejtRJQzxOkpkdeL5Tqt0KTs1u0EoAfhabtaYGGP8YwVc9MyjfFw9IzgU61
UO+5pp6uCakowiwsWmMvZFWyludydHKBNKY+yItNZsjn0vjebE48j6KPPhyJifT3TzYno4znqZVD
cy8I0bBJQ4jCWhEYnok0xP54ub/zaipiUjZq5Bew8U4exR4bC9owW/u6wI1CCbXASwSJOqWRMVWW
rXOBkO+8GsfY4nICN2tJwjzeXrBD6ALsdax9MmuEMleqzqJNfuZiKv/9R6PaRYvFUCJ3Ou0kVmoo
qX4m+vsBIhHYsBW4AbY8m54DwR1qfzzTuXxvpmIiBLkPpgvccgmY4/XOmZUJFGgrF/ZqKhebpKkV
tLJpssdmJXdyfQmibomirKCzrqq0UjdWEp/jZb8wCY+3zyX9EjII8cmLmOakzvUtqW/qQtD2E+bI
tKMEQ1S2SVWJtZtGvum72pipbGW+ioLXR20xOC2TkFiL3FAekHbhwGWUiy7g43n2tpSCSyxy5iKb
XQiXp4a7ipKZOAz71l6LOt0ZLX9b+la+lSq6eOiOjMuCLo1tKX7vioJRUJ1PwzV6Ht37+Ie8Lcyp
56DmW0x7LkMkGB5/Jna/Sqd/lRzSNhOe/aCJvmqFpd5UodL+6BiMyZWmFqVpFafjE8wjOXPELgok
l0hbQfpq0Yv5HLYpslhFCz7HkDknezIEX7pKmlJ8UGRe0I3AhWOHqxqcL3HKGOYyVRUsD8oS/P/j
V3q7hpnjClJIUAAujadskq4u2xFWs78XQgDTUi8Uu5t1yWvCvPNGpT63ht97HuPGPAdwM1/wktcT
vVNSXczQ/e4tud7ADPTdKEnu6Q/e1K15LpTrne8FzgLbmSsBPkVw646/lywNjRzSMtrnppruC6WN
bmQfYwx8bkr6RVOwhQiO8ago125Yt4OrjNwLlE5+btiZr4JWoBM7+f06lbV0Y8W6GdOzIbcn8wOE
1OHUmFujbuZVWlaEy+tR9RVs3j8z/98bM6Yb834Baig5j98CfaUvYiETUOYFuR3p/rc+nn80vfw9
Vc/ZeLzdYxmxxT3EpIajhlKOn0X7R66GRhP2yoDfELY438KhRLanKY8fT7x3FjVPQv3GVIBPLZ/y
GgZQnGzSrOBQhFX7jR7y/KRotGDsQh2JLJoqLRacPPabiIt23892QFv224BmZLYzSWjLv9QnUy3w
gygSlkKBS6R6srjVvEUKUubBIdVrY4OYdrhtp1lzhtqIN2LctCucB9Ndp+blyrR884ZrSbn7eFSW
Cvl4C8ZrCpkKJT+1C7e14+EfoASYTRqGBytIh22ZGsNKizAG+OunwLG2uFSAEKFRWSbcK+gvb+pG
T6oxOsxJG7ohBZgbQZf9+2kLQWaxmuAmx6Z5MpWyusD7TY7iQ9vQfsuFZq9NypacyN6Vuunnx690
KgLl63H35AgF9ZLIMDwVPtDNkQWzLuMDJ7abB3ANdgPMn9zRo6mW1nXYatdqiqed66d+Ft/N8mL9
UYNI3g4VDebVbLXTQyqX1m1vCsV3OS/Vre47lVGtMXpuFIplUgQdrTXqM2DJsn6PPzqIxQLHoVtG
RXjqFKdLvWDNeOAdGrG5iHV6kJXRPBSpeilq6bMsNX/pcbqMFQ8kQ53/Z5Hin8x0LQ6TGQ5TfBhg
t1BUCIHnp524Kv3eOjMJ3u4nXAhJ8ltur/hdnJa/aa4FmQKV4jCUkwVJF7eBQao1e5LScwLB9x6F
gxIOhmxfEKVOtslajmkgNRzO1L+xO1dFsNbrRNgSIX6OrP8iqD79ZDwDRBBuNCrek2eNoRQniop3
daJW3Z2p1/LXYDaN73ouSo+dNCk/lL4TrhYqFLB3lhhfw1pQExstEdE/qLWFh75g2FFHG7SZ66B4
TpJ5ic8W4mzE/yuuZbeD10wdOA/tzi+TenaZksq8IpSmuSUgr1BZR2pc2nna1o+6UOrf69rXob0o
Y7/4LaGUuYglU4uJgpKGG6GtjG0MPSLdkT847sQmSMluD7B8s7Op1hXXSGclsMc4HJxsnmXdWeLD
p0sxwO3K4fA07+phFGenl/289epYpCul6mX1KGRqadiyH4bfxHJU6BHHRZ2uKkNGIdOO8fBLGgKF
Y6vqvFgAMbX7wtIRT3ZlCslzmorrWiibxJX02qK0D3pMqjI9QREWxVazU6pWmO2pHcdrWtcPreD7
MYyzabpM21I8IxZ8yV49+bgIpyCQgVRTN5x6iMgKsXAJngGHLMhCeurM1cEp4j4e7RFDMN+VxDkW
uY2beg+bx0y++3o9SaQ91/Vd0dcDO4ZSGV9mavbWpckqerJZYQLZ+2OzhbyobPMpKD+nAQngoppH
WJOHWAzrndJe99XQpavWVPq7CJeK52YYgXLlbBh6G/ZS8rPSxIj0qCyVkdSHrTSujKGNv0ZjK5y7
Bi3d1dOdieskY6G/iK1OaeIxARQtibv1gTxT61nLW47huunizCbOrOz5FREZAXO42JZOYolRvC4M
LfZFgPyWQ+514WVkb7dkJGW1ZItj4T8LRqJg61dXso7liPjYItjH+aZS8yteqewdtaSGt+M5Qkec
CAkYdpsGkmKrmZZft3wAu2oiXd9+fIC8fVX4wNx/cOeBg48B9PGZWHZFbPidVR7EURY8ycr9i1Dq
n1tBKVehiXONkcCj+fiZb3csOnzwf2CSA3XSEDl+JmrjurX6pjiQQ525VYkPipypxkqsh2n/8aPe
Fhbc6hYUkd6iyfNOmi51L2GDL8XVIZCScKVLTbeyxnE+U1gsB8fxyuEpC1yJDt6kpDsBXACQtVYL
q+owqknoNqJ5E3ZCtQr8HiOvdrrPKy4ZWp+Mq4/f7p2rK30pVGt8uAXnPt2PJ0kto8wwmkND2fEk
GrN4ZRRieDUZKrN0FqTbkoj5lc7m5yYYg1yDlVo/0V0Ym6jO/DMH+rs/hyWjcF99GfOTcWj7luox
1dvDWErjWo2yg1xjueNrUDGnMmSOi+Z0hwh64XISHTbOU3+X+Yl4IZfROeOddz497jJw+A08s8EX
Tma2Hqt1ro5icxiqXnayaghdMe/Paebe2SsgdSBek5jICEJP71pVYErdEPXDIYpi6UoM+ukZJRNF
M/3gdhUX+lTbHHnVSizU5iLjt04r7HMxwarErgvtVEw5iHQxKcBTha5exH9BmyE2iubnLm2aztV0
QVnUO0S3uvMkN5ejKEyZa/r8gyuHfZlsEKRqz37UYrwHbclyZmxK/nB2/kt/xTcNFUAIphqDqYB4
04k/qWw7yezVAJfFg0WHbS33Dadm0ijVtgpnrwXHWedK0+z4Ig9z3scPWS5jQYFy2g7pinlZEE9A
FlVxMfp57xVhI10MgV+4ySCOZy4Up/EXpMgwgZA4AJeJMFjeyPDIMo9azKUPgWhMn9Gk9c6Udmlq
R0lqreomFtzEFDfzYgsnMVfuhXkUtoTTFxeVEVg3cmi1j7HWtd7HS/Z071t+17I2WLLwHZC2Hu99
Zd+Fjabn06HKw8Auq6i/7OQ+tc1uCv8bj2I+mmiPXurQk88FH0zR81aeDh2WX04pko8J8Tlbd0p4
LuLr9BRZ3oq+x2LytiS7n0pYRbIXfC3Tp8NyMjq9gf/mNPimE8RVf5XjIHEl6Wdl7ssCfr3rLg8l
hwo+CS0PrI9OhlKyqg5qUs9DKzW1A9Rxdq2OwqoPwKPEKjwHMb/Z3njgwj/h1i7T5iWM5vjbwWBJ
26ZrxUPWWJOnUJyQRRNE4a7sa9WVEwj34tJMmEcNPKSXHvq66B5KxAJXQx7UZ6b4O2POpwXhB1Zi
2BcmxOvbbFdaAmtLFQ/AlYmDxeB4X4A52MOQSV5Vy+NKG4ezFg+nR90yBiTYqwshgP+criuzVpVE
Ls35oEGkvZwtXIoTNYIPjbPVusHUGZq5UBzKOiesck7EQ0PrzQVLKi+7ob0SaHdcarUq3nWl0CKO
KecdlX7hVrpwLo7wnaVGY4wuxOJQA95ycvZDA6a1TLbAoQ6j7HNcdPJSXVle3TflmaX2zqhQZVA7
K0yNxWX9+FsU0sgGrKbSQTW6eUuXYtqmUyB7WlorNq5uIncM+HGjn5wLUDg95SjUabHgbinS5hbf
FO1QSUSwZ2s+6P0kXrS1PN36sfD08ab19vV03HXo5lPj0FB6gfFfASfTmGZccVPxkJdJ5vb845dc
VDPbUjFnVppyvKirrL/OgrY/U+G85HQcL3I8FrirL9UiahvzZBOb+gBWdaTIh3JWJ7c1BfU+03w9
B4/s5JKEgQizrRnu/VPeBC8OPN04uC2iog6RcGas6GGKolOavWKxMMPyQW5CbTPS+q/hzM78TWps
XStGUYvunE/zr1FGzOGUgjnvTT3q9kMhPGranN6aNcwFj2kQSI5qGsovddaKSwsuyUwk3Kxpdqd1
VmgX4iDfkHIefesCVP11BM3BUek2fm4nDdOGiLviTWph1WkrsFeqM9X1C25yNGSICfH9oBAVFzX/
m+iTtF+acnryEDdidZnksti5WEKNO2OK0mAVWmmFzycNDKjJhprdZTjeiE7hZ6kEG76ZOgeLlEKz
1UoJBPzjhLx1erV6ErIOu+FshFM5zylWnmOe526c9yNmk+GQFZdC28KgQCcTy3aWVf39bFhG4Fly
S2ie5WPwig8oOZNAP82GporZX6tERpyBWF82/uMBoFOGLScFAEgcpNuT1ShkA1TTtnowlDC8LOFP
byQtLiInDvQ8YDMqisjOSAe+5oYTb4IhbeEAdnoxOWolCBVOeSo2ifUUKosWKe03wZhYq7Sv+Lom
rjOaq9LzuDIrk66zYSVF6aKrCL+rtKjalVknsdfPwCiOnxv1DeoX4MZMn9XWw6xHPXNvX7axk7cF
z6Tg5pncPU7dK2hllH0SmMVD31e1F3DQKDZfLrzwI0tdM0uKVYaydCMGoYoXTZZU2493hzeQtobd
JkQzXhxnGey4Tg5itUu6pjOj/sEi53mTFFm1Kow22bRiq7lzoHVbYUiadWHKnMtQ0Z2h0OO70Mim
9ZlfsuwGR2NhQWV+6VXBxliYWMdfvhfHSMnzYnyYsqF9NKTBhDzXIhNzksSMUycoNVpJo1zKX2dx
5o4UGElwk+N60nvplLZ3+EEZjphM6e+P9FcEzf9PacOLvPa/psXfRu3zU4TH/G/WcHPE3lz+6G/2
pkA9/Il2ugI6S5HCnZbT/Dd9U6BP9wmGJssZi1s64Quz8x/+pqx84uqlLw5X7Gl4vzIj/s3f1OB2
4tpGG2xpb9Bp+Qve8LJn/GdmQT1eRKhYv6HxxVEQq7DjmaVbbUXtns/X2lgIK2jytlgHARHw0EYC
JEXOq0G6/f0Xv+ZentSay/NM+gcQT4HGEaOfFre1ipRPskL5WsgBxsVQTVcychqn6fXreZC/iVJa
eAUEeUwxbrPsKzfMRWgln1tSJ/fbhXO9RL4C2EBywcHwlPVVzJneDk1BbDsYRjXLM7IXjFklnGIu
q+apyXJ/rUQhLvYqqEJda7+CZtjnVO6uOnYEARrNXVdwN8yU4WAUTQSfU5XuZdXHG1QsvIDtwq1q
pV71rai4bdBH2/lR1kto2NFQnGEc/PZ8PvqQi0+28cJMxEoAdcPxhyy1Ksw0ZJ5XWejQEu1qu5ts
5RlHDfSbnipfdOJGTS/UZBuA9babtLlDCVvf4kYSd7aB2Ybg6D+Liyyx63rdlE+NucIBqQ7tMXF4
X3TgNhzvq6nYxZFnQjYiPUTgpIWe5Gor7N8qVzGcgDrGshdFUGzruSf/0BJQPw8zzvl6iLG+2IRf
pG9QFidjjYkK4nykfkO1LVJnurHyz7qQ2UrxnEsXuo750xYmk5a7uNJ3jlE6Wuoi+iJhVOK6Z66V
2stCt0P0Z7jG4I6al+o2lPRMdUJsaiO3vO9uUeHppp3elQ/Go/LISYeqybi1BltsuMd5WfMlMW0r
dguAYKD1Xe/p6+/oQAJbMGzpS3EnfLHwkrWQSXsjBmjCamqex3bVy24RXs3ot6CK2ZVPLeFml6Xr
f8P1U7PsBAxVs5NsDVCi4cR+FV8ZW8019pXpwCPzfzaweGCujXZxGXznq2l7ZPxo7NF7VpltHBRb
X/trdY21AKy/q+jLHLj+tEEwHhe2dTN89tCh7rpL/3oybO1QXLZeuhu/WpKtXuW50wZuD8/l+zzY
pjNd1J629e9TlX6AjXHrWF419AbGtXLbC7aEw5ero/u8sR7TtbCbH7PvOTLUdVa68ejQT3Lk9fAr
hrN2l+4Gx9pZ23Alug0njVN+m7amN36GOOJAUF7xjltkxRUY0CqhwZ6BKzvlr/iXNdrxr3yC5bPt
TUe7QE/oFZe0iFl88218pRYuA/qYr7GT3latW8ZO50lO8iPZFl+neG3dm7t5bV31q2Fr/eyv02vr
jqQVYXLS6/mJZVuvAmqE3tZqO7qVVvldfkcPxupwsgQfQflnL3gTVbP2e1v7n2PwfyFPebXDL+Kz
P6Ky34krt0+EMx+dfcv//o9yQeHoIz1kIZFiMUAj/p+jD0rbp4UbRXMPpgFRDdwr/5x85ifOQeQy
1Po04yCx/Pvckz9xhgKIcGJBLwCxsP7m3Du++tGplhZ6Fmcf7B+ISKc9017m+lUUxrSzcFpm4RvQ
P1QTspsUFXZfTq1dKtNKjZRs9Wp83jkBGY5XB+7yYJyAYdJzAkGHfuN4JyKFtRJpqBf2eGL3eqw7
iiDnG4m27ZnD9vgO/edRFhwT2HVcF06bBFzBwqkb8npX+OSFJm3PBqbp0ZkXetFL/OfkeXkM9ETc
h6jVMSM+jdbCESjoRJjxO1PHQFWszdBr6HQ/GJPeX8CeGjwtgT6/aumtrejlVgnsAZ8iVaxMVuo4
tbBg8ElS3Fmu6rUwy37LVaooCzYGQ76plE5cQmLE6rGIkismHFVK3k7TA6ZQ7N602H70USg8GgKk
Vm2uLCwLEA5c9yA25MiM4XQfZ7L8oHZD9dgGknEZhON3rYnFuzrPBxcjzS6wJ1+scnhw2fiN9r1w
znD2nY8BtmQAa9GMWlQ7x+fz0vaHvyS2u2QwOs8aisz1uzE788mPy7mXb4ETDStE4r/YZS6/4hWi
oceiSpliNjttDj/3nMjddVgN5VrB48f9eCK/AHEn332BRnGRB6zjirbM9FfParoAE+rSb3aQ871q
Eh05oOvlK17Mhtw9c7aWGGZYSeOUSeRMWu11PVjaJOIAhMNYfSt3T4kYb6Oq+BkI6ioczHVm3SjN
iPn9tdZYTkKdEGJjpWWfTS1zO47FgeDlQdlJ9W0fXYitUzb3vsghI35Toy9xf9EUTpo7cIOd0BBX
ODmvYtwGzbjzUJ6Dk60xlLDRKRGgFxfTXZLg4u7v4nnmXLyb9J9++3ma48shuifoyUulC7/n8JKu
M2NyBt1TIIPLPemG+pOhpDdmKW/y7h5p+5nBfW9R0W2Cqrp4US/8juPB7aI877FEa3ZFGElr/pEi
Jhe9OMl/RgkX+gniwU4P5qesKoS1MVsw3to+PEhJch3lpehpfogaJvT1y6LOBjvzERS03VcaS16v
/uwlqXbSWJ3drM/rOxCV6DaJCg5LQd23hgSTPVQUR2rGyDEH6Udaai2qeK2/tIreuNLVZqEAVZJb
V2m+VxK93CZjNPCl8mkN1yY8cxd/MeB6M9kWLgisawQ4p3hZEstiGXd6u4MSArPBJx2bDWm6mEso
XSpZtb/wSGAPN7BYoPuqfA2aXN7mxLxCpbd0p/f1ikAcbEW0ejF64LpvS2JvOfg3gaix2WxGv+Fv
7pJspaqAbx+vlpf6+/QFtAVfF0GaOcaWlftqtQhEtYQMbLvD/0518MOonCaw9HVbTiqxCkO+Tk0i
NKDwjHYpdV+M+Oyd552jB6iRvZpTB5vzFxbMq58woCnDsjjpdgIiB9u3hPhSgHu9NgEez+xD7z6K
s1VmD+L2enom5Cpd42buup0FYg/RAYcU3MvFx7DDYfzMyL73LIP0I/pvC1x82jAQpdZEYVc2u7QU
2+vMzEyMbjLlbuhbnAPg/FDvzqZjYLKyCyWxXFVy3XiaUEwb9EjaDeYGuoc9TnNdgwef6WacKH6W
HZlbLkfjIi0CvHkhur0a9ACgfmhMqdoFtS8vpoWDDcSD9iRuStOhl9W5BoQcBzexr34VKa4yxP5G
y4fBy6VZX+vpMG8EIcV9Yu7F60CbztFC3pZCdFIWrh2dLjp3b4iSMGh1eVLKXUHO3H2W18UqTMb0
Qp/rHD0ZfmMxVqY7SWnPxWKqzPmjNYEccXHBXYoG0mNP2wtVIEqdEeb55ZRw2zSmpHSDzvTPAMdv
n0KVR1XJ/9ExRH95vPLK3iqRK8fqZSbWoydm4A6xkQvex9PwzckLjrMkIYggncuWfbJh64SCzOnU
z5fZJK2Vsq433SxKNtVs5QqD9vtp/3Ph4MLB9/mvcberp7oJn9L0Xdxt+aP/qKalT/hYA5ODkdE2
WG4Y/6imxU8Lo3CZEAbmDkub4c/dQ8K1Ar9XqnLo0uCtC+D7B3RTPy0BpqD6C40XMJa7zH8bdGOJ
QUYDUOYGsCTJaKcKTkjPaTaIUXZfjyJWyBXBP6K57wesrwgkOpd9e7y+fz8NygDe8ZCEsZ47OXnI
9R3GVCiJHoqaxMvu5Dm4GZTYhj9/VSgw4rDFizavPso7t5x3nsnOD2+TIV5Un8u/f7XrZTEpwh2e
Wff9ZNyMkcXp2o7rsolWYl+A/MjJJaLFM4fO8RJ8eVHUPRxxQK2Uo6fD2uu91RGlkN7LszZv+tbc
tqP1pRXMyzTSpdXHb8jRcrR78TiAWdhlPHAZ1zcyFmr9HOxd1O+tG633TA3nJNdMfoijLY2B3cQ/
Il2z8/xrF+wlHLC6a7O9UfINgFiN517gyi3B4U/Q32Pf7cIfZvCDZsdYfQm7W7Hftv0vRd0SJQbn
sA29ND6ozY0eXqamU2mrqHdI866ztdk8zvhp5gFVbe3Ih67eNqGr7uK7IlzBW52Kg9rvw/w6DW9m
A1rpei7Xprn2tXsMwEv5TlTvF0ppg4SxkmVMcu4gPayhe3VwqdajvBGC0BUWwui96W+VtXGBffkL
qGPcWJ/nJ50WkNY6nBfRo/ol+S6XTiLcztpzKmRXEboMbIyq4haWq6NmP03xcTL3ZPRVYElTzz2u
vJOr71Wc4N8EPCj/7P1veCXbuWUHndco275Ay8mWrVRf/fnOxzsq9ESQRK2DQInttDB9RfBpS8oX
IbqsR2DDmZMSbaZ0KZYXJaDlbR6hxcQRjb5o4ASWx1zAJrhOLlUf2PCxA/hU14HgRgV+/2fm5End
93uWLEw9MAZuZRSAxyuhioM6yKhA78kmqhxdxyZJJf7YnUQ1ZCL4qmc2kbLLhwrHKqE6FC0GSx9P
1TfrgsVACUY7gUxX/NFOFuNktG2STLp635pP7YT1EsA3hlLlYNmgI/KZeuy9p6HYZVvjWsgiVI5f
WBPktivmWr9PO+vBD0t8m3C1dCBO7UZo+2ee9majodEHc2VxCGXd08Q/fpo/GL3QKWN6GKl7bWWs
XLU1HozS36KOvdSt6AH7qfhMRfGi3/tP4cJH5alQnYgRpx2L5cJSkr7a3iY/gCeQGMmhnrTH1tiE
WW8+WC13LNRk1UqiYLLrUB9XDY1DDDyYy2V4iLL+Th9y06arqGwz6HRYbPeuPsb3H39wYxnjo98H
hga9QGbGoVUF+jn+fZGsCVkiB9Y+L6+IJ+JrG+DU5kaTXYtbHa5+4mZKNpI3ooZEJ+DiyhWWK+En
hn/w+sXOxvaRi+AGzQ4Q+VV9KV1UW+3CWONb0XHVrBzrSu94R4f/YU2UOrzqwQV6lRy9wCjRFi50
T7RBXCvRFn4Iu+ai2CCE1q+b78E+vJAv62/pReCFa39VrWQDEa0tA7fHrn+vPX48Gi/8pbejgScO
pRlOPacHYFDCY52qxNqbD8PkKM9cvWjkFyyBGtDP8X+hOHygnSHfppcMxAizE/O32qssG4ey+nPl
2wKC9315NVzGP4vvvIdR2sAJH//OFzOLj37nCURUB+IAvBFa+3hLCD3Ef5O43BqIvNgIm5xt9JfE
2H5NrmfPv+u/Sjf5brroVobt+9eJvPZDx78Kt9YmAK2/V7Y0pAFmomJjdasideGppZgBhe6c7GLV
MccHuvc5vCq8/LBnaxxOMFzXEnAYG73Upb8dbqW78X4S7NawS6CXig6LHYVu1a3ps2DToo6Xs+Y1
tCGK28l/EovHtoUU7Ci1rX5Nr3278NRNuY7vyqviRk6cYl9f0djzzozbUlqfjhtIMVbBAJ0Ggqvj
2Z6gGs/8sDf30WfxQrqRtvNNvGuus2vLxuL9i/qZjNS7rmK22jSxgtHG4GtunN7yBImbuDN8y7D3
h6ZaOM24rYdbGmBkzeWSUzcOfy6taTatjMjjrhxWqxxWxOBg1EJLwtQcfAC6/8PeeS23jW3r+lV2
7XusQg63SEwiRZHKNyjLtpBzxtOfj9rhWFSXVet+d7na3ZYsgAhjjvmPPxROrXpQK9qbZKelbvHK
umOYnhBt64qXzs9e67Ow7TfmU/KqP0l7OEW+cGThUWo7uWPCkpv2SPE494Qtqmdr2ETE2MCML9c4
MgqlLyQr3AWswctST+wgedjJNwkLH9Kdr1eRrgWxhALp+mqhmhN6nJye5xzsg3382G+VTfQQOJWb
3dSRI06eINpl6UdYJRSOldv5Xt/0frYrdvGqdq27coNhrq/6YmHjjoZF6b5c//1GkwFydadBL4AU
2DAyOLAY3l7V3UotJzIU6vkuM1dxviqlLV6kZuPrvI9hJlP/d2kV2K3l5UTKhNsq3mTGnT7cJcVG
tLb6uGurF9V6MLtt23pGuNdmh+HsHKwTeMs/K9MPEbhgxvM+30aBKxATcFdg3CDaMlO1X5izWT/C
Y/Uu615fPoTzs9ncotjg64CMGZOtyJlHxyQpznBGRseS35RuLJ+X0m1rdx63ZXJgotBkbhCvssiP
w3Vn4AHKBZZ47SzlNiu3g/iA+bIzJ4cl3Vf1KsJ9i2rc3sYJoRFoJtQYuwbLlYsHXTlYlsuLOfS/
Ofm6WwF6Jic8gfq3VrIV/Zz2u0T2y/RuEFb6/DbTK+rFulhaFzEdwjTFSyFrN8wrM5WPyMmoxLmb
gDYjieS5LVAjFc3hES2QhqAQwtIptDVXZ3o4RpLdGDf5dDKi49DvWxMvBvMxNu7lYrJzppZonf/+
CFw3FxqhuzT4F1fwS1rQNQcsyOVWX5ZIPBVqh/cPMQsopBSvDuQWBwHjm5Xjy9EA7Bg5oZhB3MwU
66q5EPNERR+eNicAml8tQnlbSZloijUirwg3zL9/tmtuN9EebFXhAsLDADWCGfK5jjEq0VsM0cNz
oucE0Ev14gID/2SccOnzt1Giik5sbIqBSMSwruGXh666hM3aqoxtUyrBNxf7H04IngbzFE4KOSbs
/c8nJIyJGovRJJ7whX5qxkjzaRzBWPWbUOkzIsaDVaewqAr5nZUKh7g27jQd30/0mnfGrGarv1+g
616PDo+2BvMPui6ySq8VqNSmKcxFeTkFzbhSl56U17Gz9br2LwMbF3JfYHOJ/02+LbeFYeNHDutl
1vFf5uV/NHtQrzrDLHvx1MdV64lpKzqDhIhrqnjy/t1PCAkVv0oIOZdN8zVCK4QZvuBl3p86FHJ2
GXiYnLaMtKKIneWroiS6m0rqN+snrfJ1WcXixyLGgKkrdf+LqcnUyJUC3U4+pemWqKYcc3r1l5Up
TloelsxRk3VvHYzwR5EPtoLUBGNbWxEPprjXrNSuyhetvle7U1A9FuJxmnbFdJ6rx7l9qzuekukc
wRno3mJ9p3Y3dMtpsUuXtTmvi3o/L+sK/oHKmCZiE4cBr5o7z6RUdZBVCXSo16lcUvzY4Zm3S+PF
y7pJMB++M2Le+mPR7zV9nYsvYk0BV4VDvawJH0qF95I9xyLjOS3HdiD4Bkuv+qyHp946GeVjbbAT
WhuciHmLblNWfmblozZ75XRoQ/J+1qxxg3GXiRtLI+TclYp3CxOHpr3RrVvT4EPnrpCtxHiwh4yw
O3sRPEt4MpMHeTnI0YkdtqG7AZ8JI6lU2Mrq76BfacMPqTwUyl1c32dsb/UOQecKRb47zJuEayWw
0DauIdwgNcRK2PQa3AcUDdKN3/+MSsExix8S2Q+R9tqitIGjUukr6K0RJnDtXTGz2Vk3sVNqG9LS
ZXXD/lk37of+PuJb41R3GuXczs5kPvZY3SmerKzBKIirb6ZLrW4rT2H2pX2TefBl1aYtA59XUdaA
vvI+fS4jNV76oaEF6imKw4wNu85ErTI7uyiVCo6M0DixhN7076/Sl24aVhuyHrgCFFIOe90rREs4
9lMhKqdF/0VkYd4sTrl4Yh3aZrlL6/dWOIiYdTPg6sM7pduGyjYoVlKwV+vHLvcpKO30Iph+Zuzz
aS/nh1gm6V67M9kKaHez9BqEjqraFXgCTWOzHTPGjXajb+fk2KoXs32u7LwlqQoV9rCVjZvCzpUH
urrlGMCTse6sofdIWL0MOEN/UHyZFEfBac3tMhQ4rG8LcTu1v8PCVzUPtVv5K9BXItdO3Fp3Q7o/
LDDjxtsoeS4hGkHJt+sYJWd/s6h3FZJLo3k0lC3m2nFzmym+galg/A3tDDXgl9JxoZxd4umZpID4
Xe1ZzLaG0FAo8ilWtkx56RaIsttox8DLnPF9QK23x9i7eVYJE2DONmOFZSezjnb2Tly2E/ZZfs6W
dDL2VXSTqW+X/wkTPNjzR4ZS+eBmBfbh5FHb5YQ/li+c50O5bBNjHxX72xKsLcWSpaBrVjcqa7My
/57IAEiV5x5HU6PkN+Yam1yqfGWwrezVin/Myd4C87EY+63m+BxhCj2thbfqKLV7Q3ClcBdiM60/
BvPD0A+OGeLJO/8I1TsFjazW7tVlJei3Febz9AGilDv5SEFobuf5h8nEqxTZMJ2EGColVo1uWTtB
dxIFMLvSEfptYcpo9N1Qs4fFxfouUuw8vG+1kjCJN4kZaiKkMJjuxYv7DP5+7Af7dC2yDDR7mc11
wh4+xlXfqXE80w13fpRuenlfKyt5RG93UONT82N0Q+lIFlO19LYp7DMdc+76VgsOQTK68bDSml8K
tS3ay/20jrGrD0btpmiOrfYohcE6hSAvV7d155GTADOtfysn7abv4k0Edc2carua3pil5sZvEWof
oVd2u0S+VK6KprWX2je6n1LsGHlAXfcRIVy2QkGz+shUbKiZ6WwL6n1ebYN5M6Vu1YPr9f0Rz1l0
4m9V9ktT7mW7GVxhWmkp82965nUyu6HJWkCb75em/cDNXBWvj/KbUPmkhOSBj51TchIeetGVfsE/
MNm81L4yelbpWKnXTPs0WrEeDHfdAbGsOWEd5rYuC022ijZz4gfGqhQvamyvTrdz5lYPXboDVvUR
2C0eLLKpspVwI7o3VbYaEUk5BW99u497j7RofW25rUd9iF5SfE9ew53ll4f0h3CEC5dL9nCavH4z
riGbtLc9WKq+McBdTtErPjCTYIvr+ozp2nCH0XutwoGrdsmTilmbM98hxFKfim/2fFfDSSxJNQxo
mE5ie8AEVblmuJf08nlqFfIpaRITi6pKxJx9cNggRjbTwtjtJctLxAK2uQGuFWa9a5XWLkNYaMe1
fsBv+KEVjJtW/C4n5/PQjjMDP8RMRmFmh2EqTkaf1wzGxnksQJA5JUQaOKEmI6ckm+Hf7Sj56LjV
wMZBi4Oj0NXKhAdCUJvJLJ6SmK6i0vpHMRKPqjiwyV9+dOJyJG/hm5qJjO26ZoJVAlpCyrpceWYI
nz8bLCFBTogIOeXINhdHNNxcXANExTjhhH5duODfk4Kqe13Ih0RYRTyny2NGjQWFrzbmbyl23yg/
Fb5/pdNnO0M6hUnpTFCg6tqZhkOsUTN2c/S714/L+FvKn412J2ZvQ3+sE4InHovhfSHqBt+6xIEJ
YizYg9lMGtLE7TWHnlMChbcJtOIZSCK/mFGNONbklXRSyTZuNoXhokciezeLHd6YMaby2kweomxr
Aiv7kDLW8g5AY00jckegONRQ8EIX6GqFmaBTe4PfeuHBvAtey/fgIX2vnkuoo+WOOQrfx9TIrz3d
G17Sp/xNeql30kZ+ne8EfteOmAjgymWKjFFsRHb8KsL1IvnpciLUDD9qomKn8a5Ymcq6yt+G9Oec
7yd5Jw7QgPZictuNuNUWpPmw0lTrQTsn9Y1YPuduUd/wgi+yH9dbKd1ZgDjhJovXheJb6QpuBgt2
QYLQ4PDv4STe1y8pcq2XGZi7dAzwTonKRgm0s8k2XuK3v3c1bHS/PjywXxjYXxCQr7uRuYPNaGb9
cookV6nXk75OSBNSfWnyA8ujqeTPVd2V4w0jOJuMFR5s9dWq3Ub1huq+MN768gAWby77jsZ6tlVp
ReZJFXmInTXMJtm+JXZYOe0pexGeCVcpD61Dcw1CgJ4b101vlNwk99CCnednHWLh7JcYU96pz8Oj
9B6dikdIucpdeENYlBdu633kp/wA6zWDoo1o/Ca47X3D4xw3xWP1Q3scVqVPZI2gOemZcv8OKRC2
FagygX+x5PYVeSd2tY5ujXWGdyWKONdY65uqsRvpXr/V/WobvRYQv1QYx+2mewcJZOGU7PZF26ec
2l7Za57loG9YpSvdxQrzBp64Gzqi33jsYIQfiMpbXqjEwdWEAMVzcBPci1DEuXa/xF/yhnxMMB58
LRK73pfb8aCsh7X+q6VaewT+vBE3tYN4rt0Rt6Le1/CtnnmncJZKFpcIjHHe4nNRSd5SrEVmVsOv
yribh82snMk3WmnTjRX5SevwtVgldsyOCts4iS/FU7rXibu0e27JPn+oa5tfRuXxqwlcXVjr5K9J
jgQXX3ei1KkRIXG4cW21u0HYmcO+HEXQuud23o5gmNT3t2FtrMzc6RZQe2+MVnBOhjt4cNLD+Ev7
PezljimG3fCTTDtnRpl6IEjCsG50B3eXYCApZdVqK7k7pBlsTN9QXb4Z7lih2tHvSLWL2tYTZ0pc
E11U7wfaNrBcvEdxEdUkP1A2kuSb5TYa71IgViKf+3c1pp86K4yIh3Vcr1p1XwaO0t6ObE0Sr+tc
/rA3bBPdfel2I6XOhveVBg7ANkNE7KgtxndMIr/ZRXyFQFCrXCY9yGwQtn9RXqlak5tGkC+nvDeQ
SYy84UE8ZXY6MO+IUmPbpSepudHl/liUHixF2RX4x8lFDYhXSb9Zsb8gUpwOy4ZyMYBgvnY9ykNO
MpVjH0knzAcLa/ZErWLCWjLWmMxv1ilGfV9KDcQZOgOLiAKU9tdohJgFypBK5J1Nbr6ut/1huhkf
IVT6ljceeTWQyyySk0fbfrqvUqeRPQmI+EE+qvdzYptHUPJkOJLKjrelKbAfYSfsxxaWvQ4+3iaa
w5/LA3RQR/uBXa6i2TrOMoS6lC5YZsuzfZQNL+9us9YZB8/ILwtUn3hT6TZsyzpbPCbvlxf9dn7p
hzX+V6F6mAdPoTwf52O1k1+adbjJbzpv2YarGP1AuhK8bjcfVTddga0+8X23lPfH4sd4Ux1kf6Qu
KQeogXVyMHgkA7clvhJpULPFgLpL90t3nNJ9rnIernqcEgfEV60v5TAg6m3wBONOYslBSIvtC15z
R+HhUhv34pHTD19L2vAH8ch8TXxW3gVqZLYDJzbI3HlZFpc5DBsiaox+VE66q7ulI9mav9zQ3/qq
zXrryv7y3iCcsmzhoXizEqci+R6G28PIe2fa9W8u9KXUrJet/hyd2tKO78t7tkLCtrpDkxv9xkuK
VdP6ZR2x5VMlKGg2f96+DRQtRkkpGwy7fy+9Yl/fxs/AJlvzgNf6Wj8lv0PW53Hb3GT32s95K+/T
N0sBOEZPAyjM78K0TR4UhbGyS6KSxOQIVbxyeVUhkGXDXRvszPYwWq7gp+UWAeo83UzDXd8dY3Uf
qj7pFBhmCopbSX5sUnQoD24mrKx2RcKT0K/xoY4jfzQcUAwVi6VXAGu9pXC7eetoCU+LnT5hrH1h
Fgi27s3dser3sryee1+eUWdhzOlEutPyuYsbod9nHUZagZNqeyt+rMJt0NrGN7juP7yzH+4CrNkI
DiCAfm73zF4xrGDqltOy5NWtoMTFbsgvGWnDpHp1p/2bWdm0zpCxL6I2sA9YddfD6Ys1SzKOQnoK
AJQdbL6omE29LcX012wK3zE9r/Mf/utwDGZImpBE6sTV9M1KKrzRIjM9JW1Qucucv2ly0R8VA1fp
ufsJBy6IZ3ZJUXfJC4VxEeGwnRWXyGmd5arLZbCnllH9LKw6ePxOZcG8tsL2599bp+vbwJUHDbqg
69ijYnVxha7XEyqCLsnj00fsk9D0PKa63rlsdhyUh/3m74e7dpXBswCOLW6sGKdDg8BD5/NtTysr
X6o2i08mSXW7rJ5vpiQw/bSNWjfGA6fGs9GbEyX2ZnNh0BKZhg80XDilmjW7oWHPyOdpbCFBUqhb
Qg+sVxk3VZx+s8Z9UI//nPzBeYM/AYuCVYVro11dmTYX6iBtlOUsv/YcTyISzM7uhVt1pZ2DFflD
XnnHvDQ6h9vyt/JEqWcoGr/iMINYj36lgYudHFXMwWjACqqJJ/WHHMAl9oXYT1OXloT4cxnoR4pZ
/8+9elCHtXXKk10o7QqCTusdXV6dOUljIxBTNN8ynWHxNHOwL7Gsnd83NBE+o0+Ee4Lq1vm+kAFv
74TgNNLuk7aGOPuja5l3/Kci2PFb6c13SAZqA0HPpUqAZAyI6hii0C7Ry7EePaGQz+BYkSWJpVXi
NjSBmlON31ziD9LL9SVG+8FYh39A269qQIoWFvg1E89L1dwUfZ6ilZw0wiBZKCthwsGj1H8MBetn
ldJd5eKtKgXvJBCUG4Yix78/mteYHeYJ+JNBoufRxkPk2oCWrXCk88oWZ+w8JaY42a2qjsMqiH9K
ck/X+jAP5ToZp+8yNK5x4I/joraiOBG1YH1sbf4YpBRKleMSGBfnwRJ83FkzUKRksXHAtXM5lgGz
9PabgcqXl56PCuuXzg0kATn1FYwgqFLXSkqdn3G5H7zG2M0oYdjk0c0neer//br+w8EuLxImYXCN
kTdfoQlTOGGZrWlc16R+jiOSHbDG+11K/cOcxd91ptfNGT8eEAFqA+3gZVm5ovgotSICbofjOVhS
ILeipdcmoPKbEeDHYvH5wdVwliX5hOcEWuy1rDhRlanFmHs4m3tAN6BXe7qPCJrUbYwjhZymzzHZ
9MZrMztqrRuKnka/A6G1eOjjTVnskugkWLfVtKs0LwlWpaWh4vUzzZNzt+rIv3HH+qA091XrZqEr
tatJcC11jXlkFyNi2XWEN7JRtHah6qGUaJa1FXiWxojald7ZTjK1nmiVUIyFbnyf30uPxoRU11Ni
pzrQe/H17DFFbFaiSPWk2iGZTSbCsHNKRobZoVS8Lsa040CGzvixiUc7ZArOAPWm9jHsDInV2XX5
WgxW6bjC9mn1XaLL9VyTW3nhyymQj+GCfRFLqKKAL2Um9meRvHJLH26Z8dmLJU+kbjXPvVbeRsD5
f39Wv/ASL9aq+Poh+Qdfu2BRn5enwojGIkOJcEa0kLANnNyZsDCPIA64XUOruoRRAgkN07oQutCr
y+q78fLXj31xsFOgaOOwgdPv5XX6oxyI4RJGozYV50xQH7OY5IpGjQInqYva6xJZdpPyvTfK7JtP
/vUtpQTDx5QtkRy3L5bYbT+nTTxUzXnWm3bbmSsBLp4WaU4uhcI3+OI/XGWy2hX0ADpmDQY8s8+f
UejEPhibkoON5rkWpXVLSA8jgfdoPJZCUbHa9pmzWIyQsqr8ZrP4D0eHeYoNPO0HrRme9J+PXrLe
RwV+yWehEC1mFouL5fhe6bXa1eJ4P9+MdZIwBAwfmcw9//0B+3qZsW1E64g1Fu4VlN7Px5bVmFxX
s2gQtbcYKsjsa0SLetHr9mRhv/z3o31d0jgasBh5MRdW/zWQbY1iA8VPa89QK7o1QNbYbSZUgHYv
64+KHEUOorSZATNa/78f+QsXFAo4n5JbDJB7sXKSP3/QiE9jCBUTsDyfIbk14n0EH7roz8Sj7opG
4S2WGUlPnSEghlRMB4aoibJ4o1shFMwqE/1uEX1jVPVzy5z9m9P7cmWA9xGzsdoz2Mdn6mpAl1SZ
ABk3FE9z3WFcN83v0VC3vl5WrS2nTPdpBgyo64wyLVQ/7KvZRNfRUxcTf6ypuep3Zo/Vjk67Vykn
jPN7r8lhvFXJN6f65YmBrmp9RH3xYtKpX53pUCyjPhV6dbYq+NtLy8TEqmrJCeT0Z1TDKPv7lfmy
gF442biI8YBKGFp/hA38UX6stm+lAnnWeTYmBUo5vJUs6LNv3kHt0tl9WkDJiYFCA27DIAAm7lWd
HbVGKVs5i881ZDWsKSz5RZGmUxsthBXE5Y2uwlYL54UhsFpXO13jPCwhU/a4nd8GRHIdUW+nfrBA
75kMbTvo6XiotFjZpRKYgr48q2bOaLdJ9FsrwuSpX3rJX+SfJkReIQrerDASNpwGaCmgsJxNByKJ
QLsLS3WyZoZtINKodKqwFdKgPFk53lcKqX2Yj6mryhCxOQEdDTpzuFsMLwtk6wStYNa68mjU3Xzo
4m/a0687Jy4ZNET0MSxPLE7K5zeqjTHpJJs4OS9dnjgh2R3OINYlXnNS6YgLkF+cdMG279Mjxfwe
8c9od/i/ip24T+XAUyZ1eFJxLF4acIBGthofzfR3SUBXklSTH8tpcooXb3J2eh9f/+MBquUi7C2z
iM/aKMQrZRyUW6nDRCccOhlzax4nct9hE5CBnpUApwrTRbHh3cehS3ArRUpdoR1gAwa5v6QL9jBW
fJMbA0JbtV/FWKTeqEK46wJJXv/90f+y8vIgogfAYQFSBu56V1t2pS8aEpDH4cLrsnBRaewbJmx2
KEJgN5Gm25k5fRfe8U/HpExeug68rCiVn2/qKGvwdM2hOclJ93PJ2t95lD1lQbrJzYClkOmXIH7n
FCpdW3hxj+j6OdiFUWexCbic1R/3KFWURtazbjoVsasU6JbP5Ceiz3ksCjtsekIonrV8jxqpq7e5
DnMHhuYlgN5ipxriS1N7RK3bIaoeYuhFlBkx8YIK+7V2hl0QkGKxQMiQ34wOEvDbJbirVHYNsB8K
IHm4HeQUWGydFPacn+TpMMDxwdU2mI9d5hqzV6TsONkOPZLE7QzVQy69EUTcMsTrtY1q+Vb0Dvk3
i8AH8YIBV8/VB71cm08FvvvFs6LsRuQ2kg1Xqj1qpkcEij1C+2FYqnt67xBmbPfTu1CdUjByDImK
CRX3XtVvjeYhAMXTn9RMJU/8NuSEmxMmYkPpVzi5TOCxh7lyZ9MWXqi9jL1iDGQMHzkjLxVWaGmB
xIJFHTrkSqq+Kc5f1wIyRXm5ZNShcDCvqZCZOJPVrsvUSUWBPzEBcQbxIYRcW45D6v79dfgvt4/P
RZrD8SbgsUaOAv/5+TGJtTwX41odT73qj/JdqdvBcktiqZ2JtaO1npYBF2jPhvnDqvYBN7EMzlH3
HPXbVnlR1N+S+nsaAbqqY1j9zoR9FGAp5anp09KvYL715S4QmcQ8SObDPPc4Mz6FeDcTXG5bge7H
DMtw2uoC5hpQK7A8tcd0E/SnMdqX8io0nzEyt+fql4y346KAYnCH2j6+GPzaXV3xPD9ZwXaOMBpC
0zPqmjMXoOvgKVPbbYZI8JSxcDAwgEanjj0Aygg0B7ycdu48QJJgomaVqBowFupmkElRhSXMo4NF
uqD8lrRfsUAugXS0nie2VA2WPgJ0/gLMIHyuy3w1cOozqHbDV2WETGMggrI+wo2xxXjGaYk1JWXM
PbxorwgIRhD5xk4eByhLmSOTQ1CdkvSXyggZY3pQgY2JQJosGSu8i5uXUj+J8GaiZ9IHLH1XW+x3
kRVBd8uTU8DJqNbGKld99QKJCjLz5GYKHAqe2H4laK4JOx08ut6Ysr08lqx8TkCIqeWAtjBN6x/k
d+k8RS5zcEmF4pXeyOgVVMfghCOvr+6EO2aDw5uyw64DlD5eYWmtNt5IRehsFTIHqA0cNvyg4POx
VIpYML+N8qNgeWWI7p0f4w6j26fYEzl15Or9igiarFhZ7JCDbQyZcXy1WoDJjWxs6tlPGn+8aPJw
jpoEzCkufzzNt10DFR2VXDs9idHMVO6lL18mprlwcXEBNx7HXxhhMdTDGguJIWPaRr630m2QOYW8
Dbvn0Nxky6sx/Fh4Mk0kLCZNx2Vi3UdeSh3jOWE2aq3K3sPT35x2sOIphfwqhptGOKfwo9INO7NJ
3qYZ9IGbvPeS6qBDFynat/QyVZ6wzt4U0p3KyQvVr0G6G7JzMJ0TRo6t5iEZMZuNzrpepg9FtC+C
gyKR6bqK8q0aroLkJu23SbatMbTX0Jis4UgWy61U7HTJLVQ/107z+IScTxke+szPN315O5urSfWr
+L5JEQiepP7YM/4PnmRej2XaaJZnmTfQ2XNtjdEOZhARZKitzliy/AZuUi/N/lUhQUZPSixcOImm
70sPW3Zl3M04hDIGjGGYZklnG5jV+LMknhMifDdLrY+3alerdpuHN8Ukx25gBdEqEsFS6l4GHU5x
Hk1leHM12ZS2MSidY+g5bIY8YJBi99ZwbybFfRdcprhySXQGMXaEpfLSQtnq8mha1VMIDjNgBDK0
LFOZJaaOFj3hMiDZlZHXcGYH1Cemp9edE2c6rM+lXKUDlm9/L65fN6F0RugOL7tB7Fu1Dw7SH0uw
UGG0I0VCdpYDcTzq0eDWSuHikzfYeEmzGA9IWszwbepb3IPEsP9uD/7lnnACF5XgRQF52YNfYa9a
Lw0GLrbZmS2cehNWRzCB2a869T1uIRB2HXZCWQNE3MzT6BTp8gvpOJOnigf979ficvc/PR2XM8Et
R2YIZBlQfz4vM+OSYVKLO8mZNOiXUFtYu2f2XSUN70rH8sairv/9iB9t1ZdD6iTCQeTX2ARebcNJ
/MraRVYBQNuxc82yIOQvNX4qlWUeczVEPtHLG70pclixbeAFanPbTPK9wmK4rc0ZXp+eP4Ryw18z
54YWqBicrkltS/5tTCxaaKCnb67SB7fr8zlfEoboTmn9YaZdN9bxEsTpHNcpZDiej0EqotUwidgE
Bj1ZU2PceWSgLrYcsmnS4ewmVh4eO4gWIUPHviAfVQ0taTWLYr+Se9XWalyB0j6U/DBodV8rSmtl
GhclTJ5AyWi7dtVKlb6eS7hXURT/nDF3vJnxGBxnWfzm06lfngFVQpjJLdFUxBwfobd/vA7tXE1B
qS7pWUZaYWPVdD+Lyfqbu/6l2VY+H+TqrpNml8r4tkOnaTGJjhcj92MScGDT8C/VRPdn4OKt6xmA
bIYjmN5az3V/W0xZ5SeG2PgZ+24Ju2cCngp7HCB+MXtyRAgN7pLMsF3h+gYTCqYcO3UY/Oa6UkPE
CZVg+JbL3VX8v38k6etbfIHUZbAsEqUhLl69xVVs6jjoLMJJ76A3lUZEcqY4ABGY4biJKjYtOn1B
H95o0wXkDcMGca2pQ9MazW9u4QeQf/WAMr/QoUxeBhnsVT+/x52lBsQAl8Kpr7OV1inDqu64isKi
boihRaogV7O/wM1TU82RiY+6teKOJgG1hEfQICZlOfOWxPiOzviPJyZdjB6wexAVrCo+n1hRjUVC
apFwqq15wQFyPCnYRdIfZC61DQlw0b0MfeBOAfcwj4SdCJrgELwEOVWYWpzoonOZT89/v3f/UITY
y1P1uHsa8pZrb5SmH+JkDqvwnAVmcVjYz+pKvwoyc9wtRUAsG+5VVWqGzkSwiaPyXY7eVvpO0yQv
EXZTeaMwK1XFQliHbZfTK+jvhRXNfj0XojOhjvg44f9zV/lPBmF/3Lsvdo73Zfr7ytDx42/8j5mx
gW8jsrtLcUZQAeb5P64qgmTI/8JlR2OeCJMWzJdH73/MjM1/gYoqbPqBSJGBYL3yv74qgvUvZgAA
AqzN4L9kGf07viofYNr/fzEhM4PFsrYCeosWU7jreDoZHvG86JV4lqU7pb7FFD3wk+JulneljNHo
RhFPVXiDXsEO0Nzqhyr32sRftiqWtU9W6ixoEKxtX6zKahsyjAwmO3yHVga35J6enDgHyRmSozEd
0H/1mRuqtxi3TtKu0y8CSGtchbM3KTe1pdrIb/QFA6CERZ5kNFw+HqLmRYydvHLqFWqGbjDvBb1y
O6RLUrLVimMcvwrSi17cTuLeWtZtfZvJtwXiHhGOqanvpfQxVNl84hkyq+sZ9lB4HiYbMaJd37b1
lpTAb/bhV2X3v68o+Am3HIxUvx6gjqLclWaUi+c21p61IYzdKVSNnbIYr8bUgxtaTDMEf3wSpk7b
G8o8uMnILP+Pp/D4X3fwk23051XzchqXMRFTBKgKgDoXF+0/cZyiIMFGadXlnEbyo9RL5kkLxXgH
2KLFyfNolj/0Sn3IxUlgO9msZLGSHU3J5nNJIA5t5sPfz+fz+srp0LvxeAHoYj2Bd/YFvvhjES+x
fCd73hzPjdyIfl+RvtEu6nOnzKs80beyIgkbmDL/7Tnzf3XpPwHh/7gDX+rSE45PcfsfP4pf/+H3
XV/8+NNy9uPv/m+F0v8F3ifzpFz5PlGhzEvxokB8Kk6S8i9ZIkjlQ1F8oWixmP+P0zqGUJehDrZP
PHqXub7071Snq9WZckk+hQHPhlwtnIPoHD4/NSHGn3Esid1D0iegK42SZ4epiA3R0aapX12GWHYy
hWHqEYA1vNV9gzTbFFt6b4XYi6Du6kM2KflJmsVl1Rp4i/9xUf/hNbs8tn+WT06Q8kzXrRN5wET2
6i0b6fbExtS7hzqBNwcZZAt506Sxzmt18/dDXb/QH4eCgXKxf7sUlis4uBuMkS516R5mYUbDQGSm
F4pR8o3y8KPh+fyJLrb7Ik5Nl7jSLwrm8f+xdy5NiiTJHf8q2Fx210zUkrwx065Z8yigKKgH1T3b
c8GyIAcSkkzIBxTIZKaLPoTOOu1BNx1162+iT6JfJGQ3kdBUdWdoGo2JmWnreoxnhGeEh4f73//O
ZTvtciH+sAI229SK3LrnpF5flk6mRoB9Sd4nAO3j+4PZk2Ztyr3tMt2duVbHnQzAo2pj2pIHs22D
mvNCf15G42mtMqtPN5vZdWnwOCuRspmtpovWdLzIgcWcDJpE9wswNUBSfl5jsUSjWD74dJC6lFnC
Im8eU9lmkM+5m7k3+VAqpSejUmDn7tcT4J+VLETrRXNRId6l3bzkKZ4N8ptFc2Vta+PNLFOf+/BQ
ueDMLdrpkZl8KuRX0wbNNczdS/1/+/QTGXSYJXFiCQ+ToqRAm7v911nqqHpZLAzXd6L+EIf26qSs
yH5lKleglECEEP3muP7CW5cmg39FPRRlVzST4OIh2jxHxHWZKzrClYgpgB/BzxYMKHsbpmWuCH1k
8YrYAyLAUf4mExYusoMNFVdDWYQ4Dk4+YJlmYNKmth3MO5P8tFrSjPmKCCyovTRFC9qmR5w3u65v
lrXN9v1yDB1IA+9+WmiUqSMc3FhOdQIop1Tz8w1n1ioNZ8VqnkrE4uNyeV8c9LaVJgQeeatV2v5M
MeW0NBJlkzYXFNMfLvMPWv52MH5aDdoTuO1LNao/tYJuTvrlWS8d9EqLm2W24xXvnfJtfnq/8joz
/uykB52teee9QHwG9HTQEeS3WbMHPTSFJtva1u+VBAEYxZyz55LdGoAprHwomHcOhEiuXQWu6MJ7
5FUAJ1L9YHXnoB1X7aJ2vRp0qNss2k8Q48xytSxUj9NW1m1P1np2BeGMA4Zz4NWmweN805/knraZ
dnr2s7b9ZTVrlybdgdea++3ipjNeN2HdLK6vi1gSrpSV26I2qG6tDxVoYGY1nx4Bs7uXTbNoXucL
d5PKrbZuTK2Ot2i9TG5y6+5mdQ+O3hsQvaB4+KPIGVHdRLVTDmeVXke5Von6je3fKDRugdEW/zrX
2/zPk5eHYPa0WMPRNO3MwVQWem6+v/T6A6s7nbSoyJnCB1RumLYo6pjBCjxtboo3broF4UoWBL12
TSvE5eQu3CzfZEdoqce//yj+n6Gz2LgmAOG/yl96u6/HhiMcBumLhu0TZn0IDHfzaHiBxf+66wcp
fvOtP9wz3T9tFsZffho6dPYV0samY0vbWRQPCn41WCKg7wBSyfXm66bhvW36xijV93Xf8FJdky2c
ugt8a2Pa41OklliaY/F7a1GiEwxxZuBTdFXh0pPnlI1YLotXRVwaSDIgj95FAvbGIlsWDo/oc0kg
El5I0QU4cniwI+DPmEwGV4WOT/DsfJO5kE950BxYMkGxCTyRqxd4dNlaZANC3CuzOP64XJEFX7mT
wqPmTXsLb9tJL5fGmvuXs932BxvW9qwMLXJ+3vDLS9o3TFnhrp0bHaj6hIMjB2D34yFlX6a1IFjn
svDrD6zX2gXmsKH32sf5bLG8To+LUC6IP2YUAtbTM4ja5kHm5/PPjAXAUSHcKRwbosAUrWPT5Yd6
uayd3qTN3NOmmO4UNLcxn6/dD+PNZFn13YnVcJcv+Zq9pASG3pkfipQmnB8Ay+/Aq6N7Fq5mgcMB
P7kgfLvYS5hPbPq7wb3/uC1sqhUYKyZL4t95KNuK6XYGXwNegFyPSOf2FR/v+MFg38FG5TKCyoR/
5Im73ngCfjWXe8wW0xQrlkBhrtlc1dxg1a9462sPxFNBW7SWTv7j+Slz+EmTZgXzgrmk8Z5h5RUB
MfnZ01W+YM9JVD7QfqZKfUy12/2l3Z7X6FDTXFUHt4VepVHo+a1yvdgutk1Ksd0O5di9dAOqlXql
VmnAEMD3xe8tWm7LbvnVe7fl89dKI9vO3vtVqGf4xeGqNrwv1qnr++h2Ko18vcSPp8/rjxvY5LbN
FxjUCt1xe9HQetve+Lby/uUB6N+0urnPtlfVdI30UG1VLTXcxvAeocOhz19fakEdPdXM+kOhHtQo
QqUDCxk9/parUhjVcOuZZqbpNDLN1TVNcH6dtsFM1mnM0qq0CvVp02nBz0RtzHaU6WntzePL3ctd
ugMhYqN0m+2mW5km9YAU4VJUgDQNljkhv9wotNPXuWqltb3P93J0q5k26VRT+7XVcarU/ddKdfFr
lfqytex4LavWn1dJjNdgCmsC4m9TEN6sPHmtdfU1Gs3wgn/gd+zeJ9UJFdh/CJvH/Q6TmpDBspC2
Hq7rd0+QDXaWNac5flg9myAV/OqEFj6LBvUHMNK1xg1A5Q2tCvL3etsyG06TX21A+ndtNHs3G6Il
bq2/qa5b4zpZ8SrfaEwbs/qGUVuo3Bb/dWkAv64+TDgYq5AM2e8r95Q3mnxdX7fS9fG1XRP/b6t1
fuHmhRMfmyd8svTjIkyKDY5HsBZ5GrwNVrn5w4tVGYPBWJdvXlbLKfltu7k2KR1xNlNBolF+9jP+
8nb3ByV4k2A+aYdfeZv1R3u88prLOXUOEIEEHN+bVU17WcD6t3KAEhS1ZaY90NY1N/vi3IR/aKBy
JlnyT6WAHQrCsgi1F6aBbZQHg72+G9BM8WbAxrvBB9z/YTtFcGKDcan+5Xvh71FsU37FioU03THN
wMREL0DONQ6vOM37YGu/TDeU6T/AVHWTzqdv8/bkcepPbstzgwaNfW1A4yFz1sultW62sCVgVb4W
we9xpbH1lrUspCGZ0XgC1Wqehl1TW3ecysOyZFLmXekEc//ngJjcwKNptf1s5tcfCTS3HGABhY1L
XVrQqzjFpql9KGvbsmh0fU8pQHO5eKE4cDtpFuH+ha3g9sWfXUOa1VjnBw1ncleYBRSvLhoDwOtO
iWKs4qplUaZNorSez/udKU5mzsJJXFqPNPjrr+GeW8OeeX5RxU6g0BjCSE5sFFop4nhxgsT5tBxU
stn55CEz46jxp6VVlfooGAd/zfgQA5h+UyvcAwi5fhlXVq88PBYq443xwjgBBb8EDXbjybwyxCKb
F18bNCiMeKktK2vaVW7Xi2qegqNGwYMwcpGfgDuYll5ZMPLpE7pNnH2Q3uKaaQCRhW9ycNYX1m7Z
eyGrfTf1ssZsjvMO8BWk3ZjC9bFXqE59Kk63FeiJK1NPa76icvnptBLntk5MXNThESHEP5SfvsgH
cMQGhczTUptRfZgf04KmPOtoAWCRzCBtXcO8BtVgwenSeqJtbs2gOytAFaRxrSLBA1LN1vP5rV0f
+1uaQL8shovpwnual9zXYiSnRwo+HT4BIIHxjnx2OWM6Fv7DU6CZH4FYA4TPwOFo5kod2zM/BrMC
CWoSo9bWei26nBcBpS97uix4zvIFGtdh1WkkQ6GJrCVtPXfLWeiCHyw7qFvr9aCxWG3b13WztCDL
41JKEmTH+fZ8toXO05xAtFCiOsm2gs7YFjCjZVC5pcFCawyxcGeV1/5W3tjrB3+ddZuuS6Vn+GXR
gbSzkKdG2t6QcvMzm/fBmNBbrpC5Ky/z04eSvxi8z/u97Xy9uZ2ObyqlyarvaHQTnyxgC53mN5n6
5IVmt97aXt1sbVt01PX8x9J40MsUV4U6seD34fpRcAOS7kN3C8Pu+65h+F19IV+OEt2V9uM8eVni
1vXlKnXvmLb/RDFw7Lr1pl86L+htty9STgc7Uww4HFJ48zsnwdIZcTDiYpfN04uMYDHFlD+lLMce
77+fh/MfG064h0bK4sNRzbXuQDVfm/z5eR3fR4/lnBu5Eeq6PfrLT8KplS6a3zz14hX9pykSDsuS
d1M80EC2cgUOn7sld8Lww83hsjQgqpYSaaCg0W8Oq4cCMEJ8UOmBBoiecSEWPZj2Kri4NZAVd/5E
KshVWAQi8J/br3MSIAcqSFcqV3gNMLwRDQg/uwde0D4Qx0oyFbAPoLgAoLafImfkgQq0TI5GvRCH
V1DNZW0AyraTzp04UZZDGJdz92GJH86dHBiHNMVrJOnDz8WpQMDoEr3+bBYQAjSRMCftpii//hIY
BRFBIPy/09AuVXlBG0CUPSTSQJpWnWGciALfnQpkO5gu8nPwTqQkBIEFn4vbCXBrJFSCVrgiZISx
h2R895F3QoazAkNITOvizkH4iRJOPlemX1KFjS5AuuIjm4Fc4Qp6wCwoENiAwk/4vEvaA0nPwXzp
CiQSzl5eXvsYQJJt1L9zH4g0c2GHQGlnkWJu+Tf4wIXsFWcAC1vEaA+sf+GK6lZQWdi+C33t0M4k
XPlpEiLYPtKmJfb1weSzZFeIW1MoeHEeDzjYhLPOkR+iKzMEoKeNXa50FbY5E4iKy1rt8LAlnHsh
Rwc4AjTZ6LgnZnXw3tMgGQsgGcl87DZ85uLs/f4E+v4ND5rgKhd+xOQOJ49yRHlCJhPdCS9u8lRx
JFwAWRZADigHrU7kyVNswGUopMK/QCcvqYOTy1xRTQkhenTZldc9PqBI+QoGkt3n4nw80YAikZ9b
5PWSEATGtt/ascVfEVlzfOAyUObwc3GLn2hNQh0Q72JqItxLMiX8SHtAGEeS1SJwvfuwSC7sANhf
Pr7f+nGbKYpmBFzodnOUvZ5K6aokkowExC90FRR3L+X7NYDDB2JEgGRJzotPbCOI0x/gCC7A7seX
F/wMXdVExiDPEQgJGanWLyv98CTM4QaA5iETe6k6EMdXMhVUWOkogSDvbo6Y/AMVcCOGMkZoaL8M
Li78CSI7oQaI/4osoQjtHcw8TTkL954QMLnTzMX5A6L4JdnL57Aj9i9ID6S5Z6+AsuVKRXoB7T+X
dgKEFWSJ5i4uvODm6CN10hHQQOGCpqMY4FK3PsNL+Pq5AYoKFuDkp/d+tnTFFUmUTV+cByCqlBK9
/jR3e6KZTA3c9O4jbQG0e0VEXCsR9A9XwMUZPupgE+qAwhcYzcnq7J2cWMQPJ/iKmwK1NAIugrYv
KNbHiBNOPl8g3Am5OVt89/pjJlA4iCBXqEv5vDwuSwWi5CzZFshpVyBSISfMRnZe2gJpaj2JhtM1
N3dxRx/DSjr7Iv4vUT/q9/YWHnMqnf8E/zgGCwKVEn525vaCNgF5+YRKyOPhUpFN4muvBDb6gQ60
LKV0QjtRQODi7IBof5BoE4isB80tYSdhjR9MPathHlj6AgMffr7hCHzDEvmMjqnB6zoKwTOmAY/e
52qFV38hgpgcC9hDRwQ+RHSt+FKxGP6qqGXYCd/BSMTXf5VKG0I7f/BDAfY5+FL6Xe/ol/eTP3zW
4bekqZ6cQ/TNlmm4ujuExiiEu+xn1dPnIHZquq2P9MMaDBEY+jLIo2KNz2vknNQmMCrbosQ0EiVU
KK4FSQV3jRdz6ERyhNQwgplUbF8HepW6R0+uEVbGds1lYLCID58EYjr68mQZy5s0I5WsROLCBSbA
J0nnUUOAq1upd3PDNYfSaxU8Srh6X32Cd7D9z73amu6az8+GLqkGr5dIoGADekX+qQX82R063oAy
vuvbf74fjtCvKJiJNsThljqzJY925Jnf/UHb95015k1LL1rBMnpnjx1LEqrAJlQd31tjbaI1Em5e
FXIN25QWo0DdfnUZvnGVV6kHt0dmJEiMVfBdJhVbm+iSSRQlC0llPhqL4Nkyhynn15Q/MVI1YJeS
hcwrsLt1Y+4MXXCew9Trz1OwAmscThAcSu81r2Cx1Jy54zrYup3WxXsVcPKk7+Cz3f1VmF37s44i
yeFzCDAmfo6+MFIfDHdkRLJCyXjwSSXXp/TwoOloJEnIFdVtSeVCt7zwIzGhUAWDbSwD3Xewe1aK
dqW2IdkUUTKaeNSuCRJcEiuqtxOL9Sems5DNtSC8Sir3iW3f1OfPsuSyAnelqT/Lm1DcFpMOtzmJ
HQOCSS+x0KOFgFOSXGzt03/6Rmr0h/bKMV1p15HUSy6+Y9gbaZlRxJlc6q35HPcKiM4okGt4jj+R
DheIORXINZ9jWhBx0qQrosvFZqx7Q92NZAn7A8tc9OX3e/FdfeP4vrwcCgo2cle39LUZjS8crihx
Tq4JKyZUwS7ucpAOY3cxUWiYfLAB1tcMpEOa4Ikqybotm0kojhSIdrbC/nJpjGSFL0/klpPqo2fi
4kdiQqkqjoxQakwRIgWadLS785iOYJ6nB5G4cNQiLJRU+uOnvwd2jDOCihMFgrmZyGGQrOBJTzre
vrEZTgzLMqTFDFmCAtF4a5PUu9DhjKQJPYcgzuTjto2xbklyRSVsYrkiwqKnbg3HljYKbFIKhDtz
3ZKXNGTJCuQGIznaQWlncqlPjnxLywocYmL9fvp3JwXVy6e/h1Gse/fTf9hDcyHrOqdA109sQy+m
a5FFTTqBJ93exg000NLkgt+Pjza4aByYdLzECWamraeudU9yi0CAJxdOhNaM+fRZ0VAy6aAbxGF8
05ZcAgrLkwv+5egOki0qWGy/mPNn/Xktr+KiAkX0QxvaP9rfogYgqZKrppt6wpmTjCjpkeSS3z1v
DOndlQAeaCDwqD2FI4ierK/fp35cHFaDq/v3mEh5Zz3HDZeKd22PHE7MaNGIA16B7/Au8PxY1Fg0
a0+85A1rbAbzSFDojSiImlQdD5c9PNBahrs1xs4Kkys9RYGxrULW7MqXDhVX8WpgjcmYSMMVBWZJ
dV037LnuziJBQteC9zOp2LaLGuS0nYo7TMODvlFWQknBeVPbGsNJTKwC3V6bR7lLQVGZVLfXuusY
p2jpBPV3YuGubg+lE1JgGpNKbZrPpBN9OYIiuHYTCyY/b3vGJpIk1m9FgQPcNNy5bstiVeiBfLas
XRWXzprr4IdJpoGzO1LJ90enWoGNzZGUQClycrnt4ZFxAOusQK6vW/JoBRwn6RK7MdzYAtMEH3Vi
saR3CP8ZUmoq7A6RVPKt7q9iq0HFFeXW9CdB3DXRVGQe+5az0mfxISvQ8a2JXfcNeH8MObWrqbhW
3QYvxpxklzuOVoOwPnRNjr78/p3XdawROokEhXILCsxa17H1eKhVwRYh3OzLg1VxXesZpKFd4UZ4
kiJU3Kp6jrvWZVuh4miG7jTm9YSw+KQ7+t5x/SAWR4OKMNLK96+zR0JdMX8qxPEmHbDY0cAppDWR
FQjxxIJDq+nC0BvJEnsDzHD05ffror8AvBWJ2UlVsJP7K50LnTuSBGcVHHb9tTGSDw9aukVPSaAF
WnVtd7suEhbqQsWR937momLJuaRbU/SY7x/z+x19cwe25pEjXxtVZCs/CLgK664Ge3U02FAnSjJ1
js0BZYxdeUGruNX0DTce9VMBPmh7liEwQl05mK0VYGyL1PP97xLDTDqiqw+NUfymJ4irFRxWHcdz
VpK2qTXLAzdOPvhP/yrM/6mrGRV90NRUKqKxBvRuUP6/+rgfF1oTrNjJQ2uH4xfrAYjz4bcaAkMc
IawlQGX0k+ib51CkVX0ibEr06sS2FHQpSY+Z2mYRi+GoyEg39a0OybxrLqIRhuMVdb5JB9zm2h5J
CYWqSFi1PVc3pLizpkK5jHUpjVXFuXXjuLHsmhJz1AnWuulLo1URer81CPLKgKiwD07SZXCHOycN
VkV24wECT1eSKhgZkw61rwcjM/XO1eNnlCAPTSyc3hSy8ynIeZJK3fsZYsypxtwExhrLxwseiKQP
+dnw/FRVt6WQLBVBySV/NOYxh1FFpLfnpFh0f/BS8ZsPx1zyMdPqFM+rHzyPTJFqGEpbkSpJFWaZ
HPTzqTNb1NjTZ0yBg/ruOUh1A09akXvpCnT0T4+NfuPxQ6P+zymxeAiIpvrx9V+CShH6DLJ6omFg
OZ9/Hb126rA+c4QrLLGA/AD/Nzr+zxVZ4EPYbLhXCiycIWUmr/zOJdRQHYNwwu4sskXZT/mN9Qfv
bGz3UNxfor0Yegdhz8hEcuOgjRN4028baSNwHRlgssvwxgzqtwnd3SZOVTGFZXiJZIfJzyOgENVR
R579t415ByY4MWZapxxj375N9p3YCfLJWMzRHRaGeehmc7Q3o1PS0eH+bc+4x10Yx+9uRfolFSht
5z84LOg/VDh6SvCllRPxvjcVwbFm9NhCpItjmXZ8FQILdEgVhELnTs63PqhKgJOSlV2DqMOdFDZS
gqQTcoJCIQtT8dmD+q2P64KPXjg+sB1p22LEoeMvC64wjXan9PU9dza9+WH6eOIaz9KsqEAX/4gm
wDTapCuTigd9rvhLfSWyW4b2BnoLKJ0hEqKHFlXA0ahOBBR28/txp9SuEPItp9TByj46hQ7H/793
SzYscxuLu53R7Bt3X83xfD31GDtblADLrFRft1Y6mJVomOLYElyg8qF1oNk3DrpJxY8BvlPaWKKD
clLBLcceCXMUSdpd7VVExFCwq48DacTa2RrcN+rinvKZuSz29dz54YJtcDKIGM5v4xZCCFV5k1d4
sCqO9tsFlt6edNEKrxeJ/7g3QSrnd/kmfh1TUcZFUw6inDuE3rjT3pFSedbNqSz4nGfyVsEud/qY
lxBZoBNn5hulEn4YW/rI8CaRLGHNVKSAuhtd4M0ksec8wbcOeBLEX5qCUEyV2m0ZIZtTMFZKkp+d
kfzOVOAz+q6ZuiVuJBl0FfkvLuAyTFIFeILjcpzqiD/67x4Pl4Omol6mDdzVNmJXA020ZEh6zCNZ
fnWaipKTG30hm4aQTDzpWDsbd7zZxs0ZCO/kathdrDtOrLiZXg3JZe8uwCdkK9jSHVIws8mxShTs
61td5gMg05dcFyRCdedoiwieuaSLAygQ5ByxtazCeQcMRP9vOTKuFRWcdQjWN/E9LXrtJFVFz1jI
NWpaScGru8drB+h4MrIsmhwnHfU9kLmjhawCU3sPAZa5WBBZlS4z54MAbzyo+2A09AVmI5p/6Fho
ClbH00Q34ymIsP9MUj0/6VPzWNOUykRT+H4/60k3qReN5Ox8LAXr+YliMuEWxlcHrWKiZ33/mN9v
n40T6lCBevxgGj430miMoT5UmLo7UkfOKtX2IeNZpP6casD54fjBfmcePk6DY17BC9g/sBPYujeh
fuvPqeiv5qmHlvIq4JL9BQlJa3PK3tDsXYXv0zVHI7A/Dd2T03AhXOTr9mwXqOPiPTacc1iOvdb6
E3NG7NNGa5//CuYohqskFkAIVEHcJjxVdF6Qa1r//S//5s30jZ5quhtIHxhBC96SuR69NckeEumn
k7qCAM+TCZdQ+lak7g7XomgCkxO0+kkNWN/gUjCLlrv357qpOxvuS2bqAW4qXYZClWg+U1Lw0Loz
Gzko8EmfcY005TATFPaEyxW8vI4emK4ppco1wR4PT35yvd3ractMDykMSnteEMkTVmn/DAXvvs9N
+4RkBTboVl/4k5hbs1PNq4fAjwssfeb/+z8RVn/nBs/SbVuBW07C1iTWG1YpVnX3mZriw/WhIAIO
KV9gWnIAXIUDJkZLxF6ykSrwmoKUCpgfkWpJtApAT03fgF05dWKqcGdqsdWhgoGn7swpuJez+Sqc
h0juaco5Fbc3qFzjDLEqoDXkc0YQrAYydOA4Tx58yS6/8arSAvhnHu49Ws5GX36/+3zDOo69P9o/
JZfb1V1BxRAnDlJBSkikwPcE34rk9dGmLvmo7ynf9B2RQ5S8kKwK6NiOi7dj+r4XWtOesTJlC6LC
1d895TYYypGUrBLLR52LOdJH4fCfnGdgFZHKw7uR6AOY1DkUd8WdfmqsS8c7ZQzh40/+oJ2iPphU
F0ORLGDygmR0ZxWOQg0qaNuqgv3Lm6Q+mO7YPGnkwcQln9f7/tknKDiwqxTtxTgDsypS4TXS1UQX
IxWES0qF69/XZa8oW1Jg3wgc+alGQEgjTumWVUE3tluduDD+5NPfLWO+OdRKQUVxcjiBrs4TZBAu
fCsqYpi7CexOgdQfrykHGBp/OpxEDkjNqxeWH+f5CzTN7zKnzJKF+kA+HVRUQpKB+dWxZifiSfSQ
y0KiXikWqWsSLZJf51r9ce99B2pMet27QFSHOxZHs5w4VRGEq5K0iZX3q6i7q7r6VuaYUsEjVyOV
IAW1VMTLao7lxDmKVYSJG0PuEjLiTHS1TephXXPxGU4EwXSMrVhFHfu1bs1EaPSU21ZS4LU1AwAb
UgSC2FdynfSJthLpl5aGdhbN+sZLm0i6ET6Rjm+trMBPvjfcIJp3GAJ83ai+HvF+7wbxwWZV7JAP
VBRv6TsivThwtdEEvnZ9/XHHwCkU+u/wUNi1U6E+R5870stR4WFW4SyKhwsVXHD6wtw6Jy9QKpAk
NUfcOv/YMcAo2+M/nTJkKm6DIWBFlEbhIgtDfOo5KhhWao4T+WRSsKHwatT9dXNxbU7NaAsLG6QC
pXANi4QoZBztixvCyn5z6B7Dp8525Xmjed6fhdCkbI7gWSoQzXv5IYJIvGxxMn4ugRLoOJlKRsXB
QABSylgfl88E3x56NGAM2a/QcA7dYZ0ggBV9T1pZlElFi+Jrdv31pdUhjfbM1TqSFB5xKgh+axMX
HAKx+/105AcoGHnPWKdqunWCLkIFh0bPjDGxq2DQ+KDbVCHI7oSKGElPB+AgKVjFnhUK/sUAeyXT
OUJnET3q+5fdvekPiW2dPFwo3lLwAH1BMk1M4bjBi6YmSWzF+ekVLGoOKY/k7WnwmIpqlV24qGVY
JGX+IfXOIyjrwYe/izSLHUtaDABELbAnkp9CTV3yl/LkzPBNpZVKU2cVcgGXRWLCcKYKOOpTAIVT
bLAKVubPvF5zF3m/DnyQQtLAVeQKj5zMrArIRU1gA0XWJtq0h+MuEGQslSjio0UnMIx8QQWp2p52
oU/o1/BSXbi/3NRdANQJf/GkG1cS8JKMaBVLFIyy1tc7Of3Ai8+JwtikF5/D2QjbfK4+67cp3TpV
lfvbznLnAol41OfertEAzmHSmoZD9kjamyqwu4+BFwMyZ1Ukl58+/RdtBDbG4Zak5jr68mvn9OF6
afymJX2nyqej1xK+q/3y5e19CcO90hv3cDaXsfpP1W3/Dmd5omj89zfLUzXqFzbLww0QbWe5j7X4
jaHFJfOv/wMAAP//AAAA//8=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6.svg"/><Relationship Id="rId1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image" Target="../media/image2.svg"/><Relationship Id="rId12" Type="http://schemas.openxmlformats.org/officeDocument/2006/relationships/image" Target="../media/image5.png"/><Relationship Id="rId17" Type="http://schemas.openxmlformats.org/officeDocument/2006/relationships/chart" Target="../charts/chart4.xml"/><Relationship Id="rId2" Type="http://schemas.openxmlformats.org/officeDocument/2006/relationships/chart" Target="../charts/chart2.xml"/><Relationship Id="rId16" Type="http://schemas.openxmlformats.org/officeDocument/2006/relationships/image" Target="../media/image8.sv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Information!A1"/><Relationship Id="rId5" Type="http://schemas.openxmlformats.org/officeDocument/2006/relationships/hyperlink" Target="mailto:%20salsabila.salma.id@gmail.com" TargetMode="External"/><Relationship Id="rId15" Type="http://schemas.openxmlformats.org/officeDocument/2006/relationships/image" Target="../media/image7.png"/><Relationship Id="rId10" Type="http://schemas.openxmlformats.org/officeDocument/2006/relationships/image" Target="../media/image4.svg"/><Relationship Id="rId19" Type="http://schemas.openxmlformats.org/officeDocument/2006/relationships/chart" Target="../charts/chart6.xml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hyperlink" Target="#'Data Practice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formation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mailto:%20salsabila.salma.id@gmail.com" TargetMode="Externa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'Data Practice'!A1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284936</xdr:colOff>
      <xdr:row>5</xdr:row>
      <xdr:rowOff>152398</xdr:rowOff>
    </xdr:from>
    <xdr:to>
      <xdr:col>14</xdr:col>
      <xdr:colOff>602435</xdr:colOff>
      <xdr:row>19</xdr:row>
      <xdr:rowOff>62605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7594C3D-C937-414A-AEBC-CCF0A64778A6}"/>
            </a:ext>
          </a:extLst>
        </xdr:cNvPr>
        <xdr:cNvSpPr/>
      </xdr:nvSpPr>
      <xdr:spPr>
        <a:xfrm>
          <a:off x="6465006" y="1091483"/>
          <a:ext cx="2750175" cy="253964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Top Sales Person</a:t>
          </a:r>
        </a:p>
      </xdr:txBody>
    </xdr:sp>
    <xdr:clientData/>
  </xdr:twoCellAnchor>
  <xdr:twoCellAnchor>
    <xdr:from>
      <xdr:col>1</xdr:col>
      <xdr:colOff>107296</xdr:colOff>
      <xdr:row>5</xdr:row>
      <xdr:rowOff>144257</xdr:rowOff>
    </xdr:from>
    <xdr:to>
      <xdr:col>10</xdr:col>
      <xdr:colOff>116268</xdr:colOff>
      <xdr:row>19</xdr:row>
      <xdr:rowOff>89436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5ECBCB16-C38C-4207-85F4-5F7D00FCA7FC}"/>
            </a:ext>
          </a:extLst>
        </xdr:cNvPr>
        <xdr:cNvSpPr/>
      </xdr:nvSpPr>
      <xdr:spPr>
        <a:xfrm>
          <a:off x="813845" y="1083342"/>
          <a:ext cx="5482493" cy="257461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Total Sales</a:t>
          </a:r>
          <a:r>
            <a:rPr lang="en-US" sz="1100" b="1" baseline="0">
              <a:solidFill>
                <a:sysClr val="windowText" lastClr="000000"/>
              </a:solidFill>
            </a:rPr>
            <a:t> Quartal/Year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521828</xdr:colOff>
      <xdr:row>20</xdr:row>
      <xdr:rowOff>3726</xdr:rowOff>
    </xdr:from>
    <xdr:to>
      <xdr:col>23</xdr:col>
      <xdr:colOff>253174</xdr:colOff>
      <xdr:row>37</xdr:row>
      <xdr:rowOff>112252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42A722CA-9FBB-438D-B04B-771B22ED4153}"/>
            </a:ext>
          </a:extLst>
        </xdr:cNvPr>
        <xdr:cNvSpPr/>
      </xdr:nvSpPr>
      <xdr:spPr>
        <a:xfrm>
          <a:off x="6701898" y="3760064"/>
          <a:ext cx="7637544" cy="330141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Total</a:t>
          </a:r>
          <a:r>
            <a:rPr lang="en-US" sz="1100" b="1" baseline="0">
              <a:solidFill>
                <a:sysClr val="windowText" lastClr="000000"/>
              </a:solidFill>
            </a:rPr>
            <a:t> Sales Each Year/Month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76200</xdr:colOff>
      <xdr:row>0</xdr:row>
      <xdr:rowOff>82550</xdr:rowOff>
    </xdr:from>
    <xdr:to>
      <xdr:col>14</xdr:col>
      <xdr:colOff>586154</xdr:colOff>
      <xdr:row>5</xdr:row>
      <xdr:rowOff>63500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9053759-1DE8-4B41-9017-F50B3A5916ED}"/>
            </a:ext>
          </a:extLst>
        </xdr:cNvPr>
        <xdr:cNvSpPr/>
      </xdr:nvSpPr>
      <xdr:spPr>
        <a:xfrm>
          <a:off x="686777" y="82550"/>
          <a:ext cx="8447454" cy="917168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ysClr val="windowText" lastClr="000000"/>
              </a:solidFill>
            </a:rPr>
            <a:t>Sales Dashboard of Electronic Store ABC</a:t>
          </a:r>
          <a:r>
            <a:rPr lang="en-US" sz="2000" b="1" baseline="0">
              <a:solidFill>
                <a:sysClr val="windowText" lastClr="000000"/>
              </a:solidFill>
            </a:rPr>
            <a:t> in 2020-2024</a:t>
          </a:r>
        </a:p>
        <a:p>
          <a:pPr algn="l"/>
          <a:r>
            <a:rPr lang="en-US" sz="1100" b="0" i="1" baseline="0">
              <a:solidFill>
                <a:sysClr val="windowText" lastClr="000000"/>
              </a:solidFill>
            </a:rPr>
            <a:t>Figures in USD</a:t>
          </a:r>
        </a:p>
        <a:p>
          <a:pPr algn="l"/>
          <a:r>
            <a:rPr lang="en-US" sz="1400" b="0" i="0" baseline="0">
              <a:solidFill>
                <a:sysClr val="windowText" lastClr="000000"/>
              </a:solidFill>
            </a:rPr>
            <a:t>The Dashboard explain the data of sales Electronic Store ABC from 2020-2024 with total sales is </a:t>
          </a:r>
          <a:r>
            <a:rPr lang="en-US" sz="1400" b="1" i="0" baseline="0">
              <a:solidFill>
                <a:sysClr val="windowText" lastClr="000000"/>
              </a:solidFill>
            </a:rPr>
            <a:t>$678,016. </a:t>
          </a:r>
          <a:endParaRPr lang="en-US" sz="1400" b="1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151899</xdr:colOff>
      <xdr:row>20</xdr:row>
      <xdr:rowOff>6333</xdr:rowOff>
    </xdr:from>
    <xdr:to>
      <xdr:col>10</xdr:col>
      <xdr:colOff>399711</xdr:colOff>
      <xdr:row>37</xdr:row>
      <xdr:rowOff>120392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AC5E6E4-DBC8-4D04-8145-EF83FC3600FD}"/>
            </a:ext>
          </a:extLst>
        </xdr:cNvPr>
        <xdr:cNvSpPr/>
      </xdr:nvSpPr>
      <xdr:spPr>
        <a:xfrm>
          <a:off x="858448" y="3762671"/>
          <a:ext cx="5721333" cy="330694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Top Produc Sales</a:t>
          </a:r>
        </a:p>
      </xdr:txBody>
    </xdr:sp>
    <xdr:clientData/>
  </xdr:twoCellAnchor>
  <xdr:twoCellAnchor>
    <xdr:from>
      <xdr:col>15</xdr:col>
      <xdr:colOff>157447</xdr:colOff>
      <xdr:row>0</xdr:row>
      <xdr:rowOff>1</xdr:rowOff>
    </xdr:from>
    <xdr:to>
      <xdr:col>23</xdr:col>
      <xdr:colOff>211667</xdr:colOff>
      <xdr:row>19</xdr:row>
      <xdr:rowOff>17888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1B8FE77-E9A6-4305-9384-509E844D3F6C}"/>
            </a:ext>
          </a:extLst>
        </xdr:cNvPr>
        <xdr:cNvSpPr/>
      </xdr:nvSpPr>
      <xdr:spPr>
        <a:xfrm>
          <a:off x="9378362" y="1"/>
          <a:ext cx="4919573" cy="3586408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Sales by Country/Region</a:t>
          </a:r>
        </a:p>
      </xdr:txBody>
    </xdr:sp>
    <xdr:clientData/>
  </xdr:twoCellAnchor>
  <xdr:twoCellAnchor>
    <xdr:from>
      <xdr:col>6</xdr:col>
      <xdr:colOff>393861</xdr:colOff>
      <xdr:row>7</xdr:row>
      <xdr:rowOff>67570</xdr:rowOff>
    </xdr:from>
    <xdr:to>
      <xdr:col>9</xdr:col>
      <xdr:colOff>385071</xdr:colOff>
      <xdr:row>16</xdr:row>
      <xdr:rowOff>125438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F01D63-9157-4342-918E-65BDEA648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462969</xdr:colOff>
      <xdr:row>8</xdr:row>
      <xdr:rowOff>76595</xdr:rowOff>
    </xdr:from>
    <xdr:to>
      <xdr:col>14</xdr:col>
      <xdr:colOff>434799</xdr:colOff>
      <xdr:row>17</xdr:row>
      <xdr:rowOff>124545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19607C-9FD5-4949-BCB5-E623FECB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250765</xdr:colOff>
      <xdr:row>1</xdr:row>
      <xdr:rowOff>135072</xdr:rowOff>
    </xdr:from>
    <xdr:to>
      <xdr:col>23</xdr:col>
      <xdr:colOff>47239</xdr:colOff>
      <xdr:row>17</xdr:row>
      <xdr:rowOff>160986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BA436B91-DC60-4A37-BE0F-3615261CD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0015" y="319222"/>
              <a:ext cx="4673274" cy="2972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579966</xdr:colOff>
      <xdr:row>20</xdr:row>
      <xdr:rowOff>179102</xdr:rowOff>
    </xdr:from>
    <xdr:to>
      <xdr:col>15</xdr:col>
      <xdr:colOff>569872</xdr:colOff>
      <xdr:row>32</xdr:row>
      <xdr:rowOff>53326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771267B-46DD-4B38-8842-F50F0F67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128854</xdr:colOff>
      <xdr:row>10</xdr:row>
      <xdr:rowOff>79448</xdr:rowOff>
    </xdr:from>
    <xdr:to>
      <xdr:col>0</xdr:col>
      <xdr:colOff>596335</xdr:colOff>
      <xdr:row>13</xdr:row>
      <xdr:rowOff>2644</xdr:rowOff>
    </xdr:to>
    <xdr:pic>
      <xdr:nvPicPr>
        <xdr:cNvPr id="19" name="Graphic 18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AA5D33-4BDD-42EB-B201-C290AD1C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28854" y="1893734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102508</xdr:colOff>
      <xdr:row>4</xdr:row>
      <xdr:rowOff>52918</xdr:rowOff>
    </xdr:from>
    <xdr:to>
      <xdr:col>0</xdr:col>
      <xdr:colOff>569989</xdr:colOff>
      <xdr:row>6</xdr:row>
      <xdr:rowOff>157542</xdr:rowOff>
    </xdr:to>
    <xdr:pic>
      <xdr:nvPicPr>
        <xdr:cNvPr id="20" name="Graphic 19" descr="Presentation with bar chart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920911-6765-4F82-81D9-FDE59096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2508" y="778632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118836</xdr:colOff>
      <xdr:row>7</xdr:row>
      <xdr:rowOff>83759</xdr:rowOff>
    </xdr:from>
    <xdr:to>
      <xdr:col>0</xdr:col>
      <xdr:colOff>586317</xdr:colOff>
      <xdr:row>10</xdr:row>
      <xdr:rowOff>6954</xdr:rowOff>
    </xdr:to>
    <xdr:pic>
      <xdr:nvPicPr>
        <xdr:cNvPr id="21" name="Graphic 20" descr="Research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85A117B-7571-480C-938E-FE3A90CBA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8836" y="1353759"/>
          <a:ext cx="467481" cy="467481"/>
        </a:xfrm>
        <a:prstGeom prst="rect">
          <a:avLst/>
        </a:prstGeom>
      </xdr:spPr>
    </xdr:pic>
    <xdr:clientData/>
  </xdr:twoCellAnchor>
  <xdr:twoCellAnchor>
    <xdr:from>
      <xdr:col>0</xdr:col>
      <xdr:colOff>120952</xdr:colOff>
      <xdr:row>13</xdr:row>
      <xdr:rowOff>144538</xdr:rowOff>
    </xdr:from>
    <xdr:to>
      <xdr:col>0</xdr:col>
      <xdr:colOff>588433</xdr:colOff>
      <xdr:row>16</xdr:row>
      <xdr:rowOff>67733</xdr:rowOff>
    </xdr:to>
    <xdr:pic>
      <xdr:nvPicPr>
        <xdr:cNvPr id="31" name="Graphic 30" descr="Document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0D364B8-89F0-48A5-A474-DEDB01620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0952" y="2503109"/>
          <a:ext cx="467481" cy="467481"/>
        </a:xfrm>
        <a:prstGeom prst="rect">
          <a:avLst/>
        </a:prstGeom>
      </xdr:spPr>
    </xdr:pic>
    <xdr:clientData/>
  </xdr:twoCellAnchor>
  <xdr:twoCellAnchor>
    <xdr:from>
      <xdr:col>11</xdr:col>
      <xdr:colOff>259367</xdr:colOff>
      <xdr:row>22</xdr:row>
      <xdr:rowOff>29420</xdr:rowOff>
    </xdr:from>
    <xdr:to>
      <xdr:col>22</xdr:col>
      <xdr:colOff>500845</xdr:colOff>
      <xdr:row>36</xdr:row>
      <xdr:rowOff>149534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BFB375-7360-49C6-8031-06FFD9748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482958</xdr:colOff>
      <xdr:row>7</xdr:row>
      <xdr:rowOff>152043</xdr:rowOff>
    </xdr:from>
    <xdr:to>
      <xdr:col>9</xdr:col>
      <xdr:colOff>169929</xdr:colOff>
      <xdr:row>19</xdr:row>
      <xdr:rowOff>8944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BE52D1-7EAA-4196-B3B3-8BE2DC709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529941</xdr:colOff>
      <xdr:row>22</xdr:row>
      <xdr:rowOff>23418</xdr:rowOff>
    </xdr:from>
    <xdr:to>
      <xdr:col>10</xdr:col>
      <xdr:colOff>98380</xdr:colOff>
      <xdr:row>36</xdr:row>
      <xdr:rowOff>137182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7074689-5A6A-4E4B-AA97-752D890C3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0.25366</cdr:x>
      <cdr:y>0.2388</cdr:y>
    </cdr:from>
    <cdr:to>
      <cdr:x>0.75527</cdr:x>
      <cdr:y>0.7612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0789C2-BE57-48C9-9C2D-F0A8D13E5D6E}"/>
            </a:ext>
          </a:extLst>
        </cdr:cNvPr>
        <cdr:cNvSpPr txBox="1"/>
      </cdr:nvSpPr>
      <cdr:spPr>
        <a:xfrm xmlns:a="http://schemas.openxmlformats.org/drawingml/2006/main">
          <a:off x="462411" y="4179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US" sz="2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128854</xdr:colOff>
      <xdr:row>10</xdr:row>
      <xdr:rowOff>79448</xdr:rowOff>
    </xdr:from>
    <xdr:to>
      <xdr:col>0</xdr:col>
      <xdr:colOff>596335</xdr:colOff>
      <xdr:row>13</xdr:row>
      <xdr:rowOff>2644</xdr:rowOff>
    </xdr:to>
    <xdr:pic>
      <xdr:nvPicPr>
        <xdr:cNvPr id="6" name="Graphic 5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AF403-8034-4B26-8B8D-FA53A578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8854" y="1920948"/>
          <a:ext cx="467481" cy="475646"/>
        </a:xfrm>
        <a:prstGeom prst="rect">
          <a:avLst/>
        </a:prstGeom>
      </xdr:spPr>
    </xdr:pic>
    <xdr:clientData/>
  </xdr:twoCellAnchor>
  <xdr:twoCellAnchor>
    <xdr:from>
      <xdr:col>0</xdr:col>
      <xdr:colOff>102508</xdr:colOff>
      <xdr:row>4</xdr:row>
      <xdr:rowOff>52918</xdr:rowOff>
    </xdr:from>
    <xdr:to>
      <xdr:col>0</xdr:col>
      <xdr:colOff>569989</xdr:colOff>
      <xdr:row>6</xdr:row>
      <xdr:rowOff>157542</xdr:rowOff>
    </xdr:to>
    <xdr:pic>
      <xdr:nvPicPr>
        <xdr:cNvPr id="7" name="Graphic 6" descr="Presentation with bar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193B9E-CD42-4DBF-A014-40D56C1D6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2508" y="789518"/>
          <a:ext cx="467481" cy="472924"/>
        </a:xfrm>
        <a:prstGeom prst="rect">
          <a:avLst/>
        </a:prstGeom>
      </xdr:spPr>
    </xdr:pic>
    <xdr:clientData/>
  </xdr:twoCellAnchor>
  <xdr:twoCellAnchor>
    <xdr:from>
      <xdr:col>0</xdr:col>
      <xdr:colOff>118836</xdr:colOff>
      <xdr:row>7</xdr:row>
      <xdr:rowOff>83759</xdr:rowOff>
    </xdr:from>
    <xdr:to>
      <xdr:col>0</xdr:col>
      <xdr:colOff>586317</xdr:colOff>
      <xdr:row>10</xdr:row>
      <xdr:rowOff>6954</xdr:rowOff>
    </xdr:to>
    <xdr:pic>
      <xdr:nvPicPr>
        <xdr:cNvPr id="8" name="Graphic 7" descr="Research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ECAA90-890B-460D-9354-AEDF869B0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8836" y="1372809"/>
          <a:ext cx="467481" cy="475645"/>
        </a:xfrm>
        <a:prstGeom prst="rect">
          <a:avLst/>
        </a:prstGeom>
      </xdr:spPr>
    </xdr:pic>
    <xdr:clientData/>
  </xdr:twoCellAnchor>
  <xdr:twoCellAnchor>
    <xdr:from>
      <xdr:col>0</xdr:col>
      <xdr:colOff>120952</xdr:colOff>
      <xdr:row>13</xdr:row>
      <xdr:rowOff>144538</xdr:rowOff>
    </xdr:from>
    <xdr:to>
      <xdr:col>0</xdr:col>
      <xdr:colOff>588433</xdr:colOff>
      <xdr:row>16</xdr:row>
      <xdr:rowOff>67733</xdr:rowOff>
    </xdr:to>
    <xdr:pic>
      <xdr:nvPicPr>
        <xdr:cNvPr id="9" name="Graphic 8" descr="Documen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2651B7-99A8-4023-8424-7EB0D45AA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0952" y="2538488"/>
          <a:ext cx="467481" cy="4756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9</xdr:row>
      <xdr:rowOff>142875</xdr:rowOff>
    </xdr:from>
    <xdr:to>
      <xdr:col>6</xdr:col>
      <xdr:colOff>892175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EA1D2-D3AB-498C-85A1-8F0B36AC8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0.558574537034" createdVersion="7" refreshedVersion="7" minRefreshableVersion="3" recordCount="2339" xr:uid="{06E85EEC-BB16-4F0D-A95F-3C537034A56A}">
  <cacheSource type="worksheet">
    <worksheetSource name="Table1"/>
  </cacheSource>
  <cacheFields count="14">
    <cacheField name="JE Code" numFmtId="0">
      <sharedItems/>
    </cacheField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20-01-02T00:00:00" maxDate="2025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Price Before Discount" numFmtId="42">
      <sharedItems containsSemiMixedTypes="0" containsString="0" containsNumber="1" containsInteger="1" minValue="30" maxValue="1000"/>
    </cacheField>
    <cacheField name="Price After Discount" numFmtId="42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 count="144">
        <n v="1.2500000000000001E-2"/>
        <n v="0.32500000000000001"/>
        <n v="0.02"/>
        <n v="8.6699999999999999E-2"/>
        <n v="0.26"/>
        <n v="3.3300000000000003E-2"/>
        <n v="7.0000000000000007E-2"/>
        <n v="6.6699999999999995E-2"/>
        <n v="0.05"/>
        <n v="0.5"/>
        <n v="0.03"/>
        <n v="0.16"/>
        <n v="2.5000000000000001E-2"/>
        <n v="0.38"/>
        <n v="0"/>
        <n v="0.08"/>
        <n v="0.26669999999999999"/>
        <n v="4.2900000000000001E-2"/>
        <n v="0.1"/>
        <n v="0.01"/>
        <n v="4.8000000000000001E-2"/>
        <n v="0.04"/>
        <n v="0.14000000000000001"/>
        <n v="8.5699999999999998E-2"/>
        <n v="0.22"/>
        <n v="0.09"/>
        <n v="0.27"/>
        <n v="3.7499999999999999E-2"/>
        <n v="2.6700000000000002E-2"/>
        <n v="6.25E-2"/>
        <n v="0.1333"/>
        <n v="0.2"/>
        <n v="0.35"/>
        <n v="0.12"/>
        <n v="0.375"/>
        <n v="0.16669999999999999"/>
        <n v="0.15"/>
        <n v="0.28000000000000003"/>
        <n v="0.19"/>
        <n v="0.43"/>
        <n v="0.24"/>
        <n v="0.27500000000000002"/>
        <n v="0.31430000000000002"/>
        <n v="1.43E-2"/>
        <n v="0.06"/>
        <n v="0.36"/>
        <n v="0.28570000000000001"/>
        <n v="0.11"/>
        <n v="0.3"/>
        <n v="0.22500000000000001"/>
        <n v="0.39"/>
        <n v="2.86E-2"/>
        <n v="0.1143"/>
        <n v="8.7499999999999994E-2"/>
        <n v="0.23330000000000001"/>
        <n v="0.49"/>
        <n v="4.6699999999999998E-2"/>
        <n v="0.1857"/>
        <n v="0.32"/>
        <n v="0.1429"/>
        <n v="7.1400000000000005E-2"/>
        <n v="0.37"/>
        <n v="2.8000000000000001E-2"/>
        <n v="0.3286"/>
        <n v="0.18"/>
        <n v="0.125"/>
        <n v="0.27139999999999997"/>
        <n v="0.22800000000000001"/>
        <n v="0.17499999999999999"/>
        <n v="0.1067"/>
        <n v="0.73329999999999995"/>
        <n v="0.15709999999999999"/>
        <n v="0.28999999999999998"/>
        <n v="0.34799999999999998"/>
        <n v="0.13"/>
        <n v="0.25"/>
        <n v="0.33329999999999999"/>
        <n v="0.21"/>
        <n v="0.41"/>
        <n v="0.38750000000000001"/>
        <n v="8.0000000000000002E-3"/>
        <n v="0.42"/>
        <n v="0.31"/>
        <n v="0.33"/>
        <n v="6.7000000000000002E-3"/>
        <n v="7.4999999999999997E-2"/>
        <n v="8.7999999999999995E-2"/>
        <n v="0.44"/>
        <n v="0.1467"/>
        <n v="0.32669999999999999"/>
        <n v="0.34"/>
        <n v="0.17"/>
        <n v="0.20669999999999999"/>
        <n v="0.34670000000000001"/>
        <n v="0.2286"/>
        <n v="0.12670000000000001"/>
        <n v="0.128"/>
        <n v="0.2467"/>
        <n v="0.37140000000000001"/>
        <n v="0.70799999999999996"/>
        <n v="0.14799999999999999"/>
        <n v="0.13750000000000001"/>
        <n v="0.2571"/>
        <n v="0.47"/>
        <n v="0.4"/>
        <n v="0.1125"/>
        <n v="0.46"/>
        <n v="0.308"/>
        <n v="5.7099999999999998E-2"/>
        <n v="0.2429"/>
        <n v="0.16800000000000001"/>
        <n v="0.108"/>
        <n v="6.8000000000000005E-2"/>
        <n v="0.8"/>
        <n v="0.1875"/>
        <n v="0.45"/>
        <n v="0.20799999999999999"/>
        <n v="0.23"/>
        <n v="0.48"/>
        <n v="0.1714"/>
        <n v="0.33750000000000002"/>
        <n v="0.36670000000000003"/>
        <n v="0.56000000000000005"/>
        <n v="0.23749999999999999"/>
        <n v="0.188"/>
        <n v="0.35709999999999997"/>
        <n v="0.54290000000000005"/>
        <n v="0.21429999999999999"/>
        <n v="0.22670000000000001"/>
        <n v="0.28799999999999998"/>
        <n v="0.3125"/>
        <n v="0.38569999999999999"/>
        <n v="0.28670000000000001"/>
        <n v="0.36799999999999999"/>
        <n v="0.12859999999999999"/>
        <n v="0.62"/>
        <n v="0.79"/>
        <n v="0.34289999999999998"/>
        <n v="0.28749999999999998"/>
        <n v="0.58799999999999997"/>
        <n v="0.66"/>
        <n v="0.32800000000000001"/>
        <n v="0.26250000000000001"/>
        <n v="0.1867"/>
      </sharedItems>
    </cacheField>
    <cacheField name="Difference After Discount" numFmtId="42">
      <sharedItems containsSemiMixedTypes="0" containsString="0" containsNumber="1" containsInteger="1" minValue="0" maxValue="553"/>
    </cacheField>
    <cacheField name="Year" numFmtId="1">
      <sharedItems containsSemiMixedTypes="0" containsString="0" containsNumber="1" containsInteger="1" minValue="2014" maxValue="2024" count="10">
        <n v="2024"/>
        <n v="2021"/>
        <n v="2023"/>
        <n v="2022"/>
        <n v="2020"/>
        <n v="2015" u="1"/>
        <n v="2018" u="1"/>
        <n v="2016" u="1"/>
        <n v="2014" u="1"/>
        <n v="2017" u="1"/>
      </sharedItems>
    </cacheField>
    <cacheField name="Month" numFmtId="1">
      <sharedItems containsMixedTypes="1" containsNumber="1" containsInteger="1" minValue="1" maxValue="12" count="24">
        <s v="Oct"/>
        <s v="Apr"/>
        <s v="Aug"/>
        <s v="Mar"/>
        <s v="Jun"/>
        <s v="Dec"/>
        <s v="Sep"/>
        <s v="May"/>
        <s v="Nov"/>
        <s v="Jul"/>
        <s v="Feb"/>
        <s v="Jan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uarter" numFmtId="14">
      <sharedItems count="4">
        <s v="Q4"/>
        <s v="Q2"/>
        <s v="Q3"/>
        <s v="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I-1001"/>
    <s v="Moscow"/>
    <x v="0"/>
    <x v="0"/>
    <d v="2024-10-06T00:00:00"/>
    <x v="0"/>
    <s v="May Wilmot"/>
    <n v="80"/>
    <n v="79"/>
    <x v="0"/>
    <n v="1"/>
    <x v="0"/>
    <x v="0"/>
    <x v="0"/>
  </r>
  <r>
    <s v="I-1002"/>
    <s v="Toronto"/>
    <x v="1"/>
    <x v="1"/>
    <d v="2021-04-23T00:00:00"/>
    <x v="0"/>
    <s v="David Shiner"/>
    <n v="80"/>
    <n v="54"/>
    <x v="1"/>
    <n v="26"/>
    <x v="1"/>
    <x v="1"/>
    <x v="1"/>
  </r>
  <r>
    <s v="I-1003"/>
    <s v="Sao Paolo"/>
    <x v="2"/>
    <x v="2"/>
    <d v="2023-04-03T00:00:00"/>
    <x v="1"/>
    <s v="Gary Reynolds"/>
    <n v="700"/>
    <n v="686"/>
    <x v="2"/>
    <n v="14"/>
    <x v="2"/>
    <x v="1"/>
    <x v="1"/>
  </r>
  <r>
    <s v="I-1004"/>
    <s v="Istanbul"/>
    <x v="3"/>
    <x v="0"/>
    <d v="2024-08-14T00:00:00"/>
    <x v="2"/>
    <s v="Mark Buntain"/>
    <n v="150"/>
    <n v="137"/>
    <x v="3"/>
    <n v="13"/>
    <x v="0"/>
    <x v="2"/>
    <x v="2"/>
  </r>
  <r>
    <s v="I-1005"/>
    <s v="Sydney"/>
    <x v="4"/>
    <x v="3"/>
    <d v="2021-03-03T00:00:00"/>
    <x v="3"/>
    <s v="Christine Davies"/>
    <n v="50"/>
    <n v="37"/>
    <x v="4"/>
    <n v="13"/>
    <x v="1"/>
    <x v="3"/>
    <x v="3"/>
  </r>
  <r>
    <s v="I-1006"/>
    <s v="Shenzhen"/>
    <x v="5"/>
    <x v="3"/>
    <d v="2022-04-25T00:00:00"/>
    <x v="4"/>
    <s v="Gary Shaw"/>
    <n v="30"/>
    <n v="29"/>
    <x v="5"/>
    <n v="1"/>
    <x v="3"/>
    <x v="1"/>
    <x v="1"/>
  </r>
  <r>
    <s v="I-1007"/>
    <s v="Lima"/>
    <x v="6"/>
    <x v="2"/>
    <d v="2022-06-06T00:00:00"/>
    <x v="5"/>
    <s v="Christopher Cresswell"/>
    <n v="500"/>
    <n v="465"/>
    <x v="6"/>
    <n v="35"/>
    <x v="3"/>
    <x v="4"/>
    <x v="1"/>
  </r>
  <r>
    <s v="I-1008"/>
    <s v="Tijuana"/>
    <x v="7"/>
    <x v="2"/>
    <d v="2022-06-07T00:00:00"/>
    <x v="4"/>
    <s v="Gillian Allnutt"/>
    <n v="30"/>
    <n v="28"/>
    <x v="7"/>
    <n v="2"/>
    <x v="3"/>
    <x v="4"/>
    <x v="1"/>
  </r>
  <r>
    <s v="I-1009"/>
    <s v="London"/>
    <x v="8"/>
    <x v="0"/>
    <d v="2021-12-11T00:00:00"/>
    <x v="6"/>
    <s v="Francis Godden"/>
    <n v="800"/>
    <n v="760"/>
    <x v="8"/>
    <n v="40"/>
    <x v="1"/>
    <x v="5"/>
    <x v="0"/>
  </r>
  <r>
    <s v="I-1010"/>
    <s v="Lima"/>
    <x v="6"/>
    <x v="2"/>
    <d v="2020-09-07T00:00:00"/>
    <x v="4"/>
    <s v="Christopher Cresswell"/>
    <n v="30"/>
    <n v="28"/>
    <x v="7"/>
    <n v="2"/>
    <x v="4"/>
    <x v="6"/>
    <x v="2"/>
  </r>
  <r>
    <s v="I-1011"/>
    <s v="Riyadh"/>
    <x v="9"/>
    <x v="0"/>
    <d v="2023-10-07T00:00:00"/>
    <x v="7"/>
    <s v="Danny Brooks"/>
    <n v="1000"/>
    <n v="500"/>
    <x v="9"/>
    <n v="500"/>
    <x v="2"/>
    <x v="0"/>
    <x v="0"/>
  </r>
  <r>
    <s v="I-1012"/>
    <s v="Bangkok"/>
    <x v="10"/>
    <x v="3"/>
    <d v="2020-08-21T00:00:00"/>
    <x v="1"/>
    <s v="John Jenkins"/>
    <n v="700"/>
    <n v="679"/>
    <x v="10"/>
    <n v="21"/>
    <x v="4"/>
    <x v="2"/>
    <x v="2"/>
  </r>
  <r>
    <s v="I-1013"/>
    <s v="Tijuana"/>
    <x v="7"/>
    <x v="2"/>
    <d v="2021-03-09T00:00:00"/>
    <x v="4"/>
    <s v="Richard Allnutt"/>
    <n v="30"/>
    <n v="28"/>
    <x v="7"/>
    <n v="2"/>
    <x v="1"/>
    <x v="3"/>
    <x v="3"/>
  </r>
  <r>
    <s v="I-1014"/>
    <s v="Delhi"/>
    <x v="11"/>
    <x v="3"/>
    <d v="2020-05-30T00:00:00"/>
    <x v="8"/>
    <s v="Tessa Morrow"/>
    <n v="500"/>
    <n v="490"/>
    <x v="2"/>
    <n v="10"/>
    <x v="4"/>
    <x v="7"/>
    <x v="1"/>
  </r>
  <r>
    <s v="I-1015"/>
    <s v="Sydney"/>
    <x v="4"/>
    <x v="3"/>
    <d v="2024-11-12T00:00:00"/>
    <x v="6"/>
    <s v="James Ricketts"/>
    <n v="800"/>
    <n v="672"/>
    <x v="11"/>
    <n v="128"/>
    <x v="0"/>
    <x v="8"/>
    <x v="0"/>
  </r>
  <r>
    <s v="I-1016"/>
    <s v="Ho Chi Minh City"/>
    <x v="12"/>
    <x v="3"/>
    <d v="2021-05-24T00:00:00"/>
    <x v="0"/>
    <s v="Susan Dixon"/>
    <n v="80"/>
    <n v="78"/>
    <x v="12"/>
    <n v="2"/>
    <x v="1"/>
    <x v="7"/>
    <x v="1"/>
  </r>
  <r>
    <s v="I-1017"/>
    <s v="Tel Aviv"/>
    <x v="13"/>
    <x v="0"/>
    <d v="2020-12-06T00:00:00"/>
    <x v="7"/>
    <s v="Thomas Gordon"/>
    <n v="1000"/>
    <n v="620"/>
    <x v="13"/>
    <n v="380"/>
    <x v="4"/>
    <x v="5"/>
    <x v="0"/>
  </r>
  <r>
    <s v="I-1018"/>
    <s v="Athens"/>
    <x v="14"/>
    <x v="0"/>
    <d v="2023-07-11T00:00:00"/>
    <x v="8"/>
    <s v="David Walker"/>
    <n v="500"/>
    <n v="500"/>
    <x v="14"/>
    <n v="0"/>
    <x v="2"/>
    <x v="9"/>
    <x v="2"/>
  </r>
  <r>
    <s v="I-1019"/>
    <s v="Toronto"/>
    <x v="1"/>
    <x v="1"/>
    <d v="2020-03-11T00:00:00"/>
    <x v="2"/>
    <s v="Robin Hall"/>
    <n v="150"/>
    <n v="150"/>
    <x v="14"/>
    <n v="0"/>
    <x v="4"/>
    <x v="3"/>
    <x v="3"/>
  </r>
  <r>
    <s v="I-1020"/>
    <s v="Osaka"/>
    <x v="15"/>
    <x v="3"/>
    <d v="2022-07-23T00:00:00"/>
    <x v="7"/>
    <s v="Kenneth Walter"/>
    <n v="1000"/>
    <n v="950"/>
    <x v="8"/>
    <n v="50"/>
    <x v="3"/>
    <x v="9"/>
    <x v="2"/>
  </r>
  <r>
    <s v="I-1021"/>
    <s v="Prague"/>
    <x v="16"/>
    <x v="0"/>
    <d v="2023-09-28T00:00:00"/>
    <x v="6"/>
    <s v="Edward Khan"/>
    <n v="800"/>
    <n v="736"/>
    <x v="15"/>
    <n v="64"/>
    <x v="2"/>
    <x v="6"/>
    <x v="2"/>
  </r>
  <r>
    <s v="I-1022"/>
    <s v="Capetown"/>
    <x v="17"/>
    <x v="0"/>
    <d v="2021-04-17T00:00:00"/>
    <x v="4"/>
    <s v="Nicholas Holloway"/>
    <n v="30"/>
    <n v="22"/>
    <x v="16"/>
    <n v="8"/>
    <x v="1"/>
    <x v="1"/>
    <x v="1"/>
  </r>
  <r>
    <s v="I-1023"/>
    <s v="Bangalore"/>
    <x v="11"/>
    <x v="3"/>
    <d v="2024-11-13T00:00:00"/>
    <x v="9"/>
    <s v="Delia Muhammad"/>
    <n v="70"/>
    <n v="67"/>
    <x v="17"/>
    <n v="3"/>
    <x v="0"/>
    <x v="8"/>
    <x v="0"/>
  </r>
  <r>
    <s v="I-1024"/>
    <s v="Seattle"/>
    <x v="18"/>
    <x v="1"/>
    <d v="2024-02-13T00:00:00"/>
    <x v="4"/>
    <s v="Lesleyann Pope"/>
    <n v="30"/>
    <n v="27"/>
    <x v="18"/>
    <n v="3"/>
    <x v="0"/>
    <x v="10"/>
    <x v="3"/>
  </r>
  <r>
    <s v="I-1025"/>
    <s v="Jerusalem"/>
    <x v="13"/>
    <x v="0"/>
    <d v="2024-02-20T00:00:00"/>
    <x v="8"/>
    <s v="Susan Carley"/>
    <n v="500"/>
    <n v="495"/>
    <x v="19"/>
    <n v="5"/>
    <x v="0"/>
    <x v="10"/>
    <x v="3"/>
  </r>
  <r>
    <s v="I-1026"/>
    <s v="Birmingham"/>
    <x v="8"/>
    <x v="0"/>
    <d v="2022-03-22T00:00:00"/>
    <x v="10"/>
    <s v="Damien Smith"/>
    <n v="250"/>
    <n v="238"/>
    <x v="20"/>
    <n v="12"/>
    <x v="3"/>
    <x v="3"/>
    <x v="3"/>
  </r>
  <r>
    <s v="I-1027"/>
    <s v="Seoul"/>
    <x v="19"/>
    <x v="3"/>
    <d v="2023-07-02T00:00:00"/>
    <x v="10"/>
    <s v="Steven Wood"/>
    <n v="250"/>
    <n v="240"/>
    <x v="21"/>
    <n v="10"/>
    <x v="2"/>
    <x v="9"/>
    <x v="2"/>
  </r>
  <r>
    <s v="I-1028"/>
    <s v="Toronto"/>
    <x v="1"/>
    <x v="1"/>
    <d v="2022-01-23T00:00:00"/>
    <x v="11"/>
    <s v="David Shiner"/>
    <n v="50"/>
    <n v="43"/>
    <x v="22"/>
    <n v="7"/>
    <x v="3"/>
    <x v="11"/>
    <x v="3"/>
  </r>
  <r>
    <s v="I-1029"/>
    <s v="Guangzhou"/>
    <x v="5"/>
    <x v="3"/>
    <d v="2021-10-28T00:00:00"/>
    <x v="8"/>
    <s v="Glenys Wright"/>
    <n v="500"/>
    <n v="495"/>
    <x v="19"/>
    <n v="5"/>
    <x v="1"/>
    <x v="0"/>
    <x v="0"/>
  </r>
  <r>
    <s v="I-1030"/>
    <s v="Berlin"/>
    <x v="20"/>
    <x v="0"/>
    <d v="2023-12-14T00:00:00"/>
    <x v="9"/>
    <s v="Kate Pearce"/>
    <n v="70"/>
    <n v="64"/>
    <x v="23"/>
    <n v="6"/>
    <x v="2"/>
    <x v="5"/>
    <x v="0"/>
  </r>
  <r>
    <s v="I-1031"/>
    <s v="Kansas City"/>
    <x v="18"/>
    <x v="1"/>
    <d v="2020-10-07T00:00:00"/>
    <x v="2"/>
    <s v="Robert Arnold"/>
    <n v="150"/>
    <n v="138"/>
    <x v="15"/>
    <n v="12"/>
    <x v="4"/>
    <x v="0"/>
    <x v="0"/>
  </r>
  <r>
    <s v="I-1032"/>
    <s v="Tokyo"/>
    <x v="15"/>
    <x v="3"/>
    <d v="2020-10-19T00:00:00"/>
    <x v="2"/>
    <s v="David Gow"/>
    <n v="150"/>
    <n v="117"/>
    <x v="24"/>
    <n v="33"/>
    <x v="4"/>
    <x v="0"/>
    <x v="0"/>
  </r>
  <r>
    <s v="I-1033"/>
    <s v="Moscow"/>
    <x v="0"/>
    <x v="0"/>
    <d v="2020-10-19T00:00:00"/>
    <x v="7"/>
    <s v="Darren Brooks"/>
    <n v="1000"/>
    <n v="910"/>
    <x v="25"/>
    <n v="90"/>
    <x v="4"/>
    <x v="0"/>
    <x v="0"/>
  </r>
  <r>
    <s v="I-1034"/>
    <s v="Capetown"/>
    <x v="17"/>
    <x v="0"/>
    <d v="2024-12-13T00:00:00"/>
    <x v="6"/>
    <s v="Nicholas Holloway"/>
    <n v="800"/>
    <n v="584"/>
    <x v="26"/>
    <n v="216"/>
    <x v="0"/>
    <x v="5"/>
    <x v="0"/>
  </r>
  <r>
    <s v="I-1035"/>
    <s v="Bangkok"/>
    <x v="10"/>
    <x v="3"/>
    <d v="2021-10-13T00:00:00"/>
    <x v="0"/>
    <s v="Mayank Ali"/>
    <n v="80"/>
    <n v="77"/>
    <x v="27"/>
    <n v="3"/>
    <x v="1"/>
    <x v="0"/>
    <x v="0"/>
  </r>
  <r>
    <s v="I-1036"/>
    <s v="Delhi"/>
    <x v="11"/>
    <x v="3"/>
    <d v="2024-11-23T00:00:00"/>
    <x v="8"/>
    <s v="Glen Campbell"/>
    <n v="500"/>
    <n v="500"/>
    <x v="14"/>
    <n v="0"/>
    <x v="0"/>
    <x v="8"/>
    <x v="0"/>
  </r>
  <r>
    <s v="I-1037"/>
    <s v="Sao Paolo"/>
    <x v="2"/>
    <x v="2"/>
    <d v="2022-07-31T00:00:00"/>
    <x v="2"/>
    <s v="Stephen Smith"/>
    <n v="150"/>
    <n v="146"/>
    <x v="28"/>
    <n v="4"/>
    <x v="3"/>
    <x v="9"/>
    <x v="2"/>
  </r>
  <r>
    <s v="I-1038"/>
    <s v="Paris"/>
    <x v="21"/>
    <x v="0"/>
    <d v="2021-11-30T00:00:00"/>
    <x v="5"/>
    <s v="Caroline Eccles"/>
    <n v="500"/>
    <n v="460"/>
    <x v="15"/>
    <n v="40"/>
    <x v="1"/>
    <x v="8"/>
    <x v="0"/>
  </r>
  <r>
    <s v="I-1039"/>
    <s v="Rome"/>
    <x v="22"/>
    <x v="0"/>
    <d v="2024-08-15T00:00:00"/>
    <x v="11"/>
    <s v="Steven Bell"/>
    <n v="50"/>
    <n v="43"/>
    <x v="22"/>
    <n v="7"/>
    <x v="0"/>
    <x v="2"/>
    <x v="2"/>
  </r>
  <r>
    <s v="I-1040"/>
    <s v="Los Angeles"/>
    <x v="18"/>
    <x v="1"/>
    <d v="2023-09-15T00:00:00"/>
    <x v="0"/>
    <s v="Colin Matthews"/>
    <n v="80"/>
    <n v="72"/>
    <x v="18"/>
    <n v="8"/>
    <x v="2"/>
    <x v="6"/>
    <x v="2"/>
  </r>
  <r>
    <s v="I-1041"/>
    <s v="New York"/>
    <x v="18"/>
    <x v="1"/>
    <d v="2023-07-20T00:00:00"/>
    <x v="0"/>
    <s v="Stephen Cohen"/>
    <n v="80"/>
    <n v="75"/>
    <x v="29"/>
    <n v="5"/>
    <x v="2"/>
    <x v="9"/>
    <x v="2"/>
  </r>
  <r>
    <s v="I-1042"/>
    <s v="Sydney"/>
    <x v="4"/>
    <x v="3"/>
    <d v="2022-10-30T00:00:00"/>
    <x v="4"/>
    <s v="William Martin"/>
    <n v="30"/>
    <n v="26"/>
    <x v="30"/>
    <n v="4"/>
    <x v="3"/>
    <x v="0"/>
    <x v="0"/>
  </r>
  <r>
    <s v="I-1043"/>
    <s v="Ho Chi Minh City"/>
    <x v="12"/>
    <x v="3"/>
    <d v="2024-03-25T00:00:00"/>
    <x v="4"/>
    <s v="Michael Bell"/>
    <n v="30"/>
    <n v="26"/>
    <x v="30"/>
    <n v="4"/>
    <x v="0"/>
    <x v="3"/>
    <x v="3"/>
  </r>
  <r>
    <s v="I-1044"/>
    <s v="Shenzhen"/>
    <x v="5"/>
    <x v="3"/>
    <d v="2023-07-27T00:00:00"/>
    <x v="6"/>
    <s v="Roger Rust"/>
    <n v="800"/>
    <n v="640"/>
    <x v="31"/>
    <n v="160"/>
    <x v="2"/>
    <x v="9"/>
    <x v="2"/>
  </r>
  <r>
    <s v="I-1045"/>
    <s v="Athens"/>
    <x v="14"/>
    <x v="0"/>
    <d v="2022-11-16T00:00:00"/>
    <x v="6"/>
    <s v="Richard Perrott"/>
    <n v="800"/>
    <n v="520"/>
    <x v="32"/>
    <n v="280"/>
    <x v="3"/>
    <x v="8"/>
    <x v="0"/>
  </r>
  <r>
    <s v="I-1046"/>
    <s v="Birmingham"/>
    <x v="8"/>
    <x v="0"/>
    <d v="2024-01-20T00:00:00"/>
    <x v="10"/>
    <s v="Robert Reed"/>
    <n v="250"/>
    <n v="220"/>
    <x v="33"/>
    <n v="30"/>
    <x v="0"/>
    <x v="11"/>
    <x v="3"/>
  </r>
  <r>
    <s v="I-1047"/>
    <s v="Warsaw"/>
    <x v="23"/>
    <x v="0"/>
    <d v="2021-02-03T00:00:00"/>
    <x v="1"/>
    <s v="Hin Bragg"/>
    <n v="700"/>
    <n v="434"/>
    <x v="13"/>
    <n v="266"/>
    <x v="1"/>
    <x v="10"/>
    <x v="3"/>
  </r>
  <r>
    <s v="I-1048"/>
    <s v="Amsterdam"/>
    <x v="24"/>
    <x v="0"/>
    <d v="2021-11-02T00:00:00"/>
    <x v="0"/>
    <s v="Allyson Rush"/>
    <n v="80"/>
    <n v="50"/>
    <x v="34"/>
    <n v="30"/>
    <x v="1"/>
    <x v="8"/>
    <x v="0"/>
  </r>
  <r>
    <s v="I-1049"/>
    <s v="Toronto"/>
    <x v="1"/>
    <x v="1"/>
    <d v="2023-06-09T00:00:00"/>
    <x v="10"/>
    <s v="Stephen James"/>
    <n v="250"/>
    <n v="238"/>
    <x v="20"/>
    <n v="12"/>
    <x v="2"/>
    <x v="4"/>
    <x v="1"/>
  </r>
  <r>
    <s v="I-1050"/>
    <s v="Prague"/>
    <x v="16"/>
    <x v="0"/>
    <d v="2023-10-24T00:00:00"/>
    <x v="2"/>
    <s v="Christopher Martin"/>
    <n v="150"/>
    <n v="140"/>
    <x v="7"/>
    <n v="10"/>
    <x v="2"/>
    <x v="0"/>
    <x v="0"/>
  </r>
  <r>
    <s v="I-1051"/>
    <s v="San Fransisco"/>
    <x v="18"/>
    <x v="1"/>
    <d v="2021-11-21T00:00:00"/>
    <x v="7"/>
    <s v="James Scott"/>
    <n v="1000"/>
    <n v="740"/>
    <x v="4"/>
    <n v="260"/>
    <x v="1"/>
    <x v="8"/>
    <x v="0"/>
  </r>
  <r>
    <s v="I-1052"/>
    <s v="Rome"/>
    <x v="22"/>
    <x v="0"/>
    <d v="2020-09-06T00:00:00"/>
    <x v="4"/>
    <s v="Elaine Whitfield"/>
    <n v="30"/>
    <n v="25"/>
    <x v="35"/>
    <n v="5"/>
    <x v="4"/>
    <x v="6"/>
    <x v="2"/>
  </r>
  <r>
    <s v="I-1053"/>
    <s v="Dublin"/>
    <x v="25"/>
    <x v="0"/>
    <d v="2023-10-23T00:00:00"/>
    <x v="1"/>
    <s v="James Carley"/>
    <n v="700"/>
    <n v="665"/>
    <x v="8"/>
    <n v="35"/>
    <x v="2"/>
    <x v="0"/>
    <x v="0"/>
  </r>
  <r>
    <s v="I-1054"/>
    <s v="Bangalore"/>
    <x v="11"/>
    <x v="3"/>
    <d v="2020-07-15T00:00:00"/>
    <x v="5"/>
    <s v="Francis Walsh"/>
    <n v="500"/>
    <n v="425"/>
    <x v="36"/>
    <n v="75"/>
    <x v="4"/>
    <x v="9"/>
    <x v="2"/>
  </r>
  <r>
    <s v="I-1055"/>
    <s v="Moscow"/>
    <x v="0"/>
    <x v="0"/>
    <d v="2020-09-16T00:00:00"/>
    <x v="0"/>
    <s v="Rita Hill"/>
    <n v="80"/>
    <n v="78"/>
    <x v="12"/>
    <n v="2"/>
    <x v="4"/>
    <x v="6"/>
    <x v="2"/>
  </r>
  <r>
    <s v="I-1056"/>
    <s v="Tel Aviv"/>
    <x v="13"/>
    <x v="0"/>
    <d v="2021-10-05T00:00:00"/>
    <x v="11"/>
    <s v="Deanna Wang"/>
    <n v="50"/>
    <n v="39"/>
    <x v="24"/>
    <n v="11"/>
    <x v="1"/>
    <x v="0"/>
    <x v="0"/>
  </r>
  <r>
    <s v="I-1057"/>
    <s v="Sydney"/>
    <x v="4"/>
    <x v="3"/>
    <d v="2022-07-20T00:00:00"/>
    <x v="4"/>
    <s v="James White"/>
    <n v="30"/>
    <n v="27"/>
    <x v="18"/>
    <n v="3"/>
    <x v="3"/>
    <x v="9"/>
    <x v="2"/>
  </r>
  <r>
    <s v="I-1058"/>
    <s v="Osaka"/>
    <x v="15"/>
    <x v="3"/>
    <d v="2024-03-26T00:00:00"/>
    <x v="9"/>
    <s v="Jill Thompson"/>
    <n v="70"/>
    <n v="64"/>
    <x v="23"/>
    <n v="6"/>
    <x v="0"/>
    <x v="3"/>
    <x v="3"/>
  </r>
  <r>
    <s v="I-1059"/>
    <s v="Lima"/>
    <x v="6"/>
    <x v="2"/>
    <d v="2020-06-23T00:00:00"/>
    <x v="3"/>
    <s v="Cheryl Glover"/>
    <n v="50"/>
    <n v="36"/>
    <x v="37"/>
    <n v="14"/>
    <x v="4"/>
    <x v="4"/>
    <x v="1"/>
  </r>
  <r>
    <s v="I-1060"/>
    <s v="San Fransisco"/>
    <x v="18"/>
    <x v="1"/>
    <d v="2024-08-30T00:00:00"/>
    <x v="11"/>
    <s v="Gillan Clark"/>
    <n v="50"/>
    <n v="43"/>
    <x v="22"/>
    <n v="7"/>
    <x v="0"/>
    <x v="2"/>
    <x v="2"/>
  </r>
  <r>
    <s v="I-1061"/>
    <s v="Bogota"/>
    <x v="26"/>
    <x v="2"/>
    <d v="2024-01-04T00:00:00"/>
    <x v="1"/>
    <s v="Antony Westlake"/>
    <n v="700"/>
    <n v="693"/>
    <x v="19"/>
    <n v="7"/>
    <x v="0"/>
    <x v="11"/>
    <x v="3"/>
  </r>
  <r>
    <s v="I-1062"/>
    <s v="Warsaw"/>
    <x v="23"/>
    <x v="0"/>
    <d v="2020-05-24T00:00:00"/>
    <x v="7"/>
    <s v="Hin Bragg"/>
    <n v="1000"/>
    <n v="810"/>
    <x v="38"/>
    <n v="190"/>
    <x v="4"/>
    <x v="7"/>
    <x v="1"/>
  </r>
  <r>
    <s v="I-1063"/>
    <s v="Berlin"/>
    <x v="20"/>
    <x v="0"/>
    <d v="2021-03-07T00:00:00"/>
    <x v="4"/>
    <s v="James Whitehead"/>
    <n v="30"/>
    <n v="24"/>
    <x v="31"/>
    <n v="6"/>
    <x v="1"/>
    <x v="3"/>
    <x v="3"/>
  </r>
  <r>
    <s v="I-1064"/>
    <s v="Kansas City"/>
    <x v="18"/>
    <x v="1"/>
    <d v="2023-02-17T00:00:00"/>
    <x v="6"/>
    <s v="Christina Pedley"/>
    <n v="800"/>
    <n v="648"/>
    <x v="38"/>
    <n v="152"/>
    <x v="2"/>
    <x v="10"/>
    <x v="3"/>
  </r>
  <r>
    <s v="I-1065"/>
    <s v="Shenzhen"/>
    <x v="5"/>
    <x v="3"/>
    <d v="2020-03-16T00:00:00"/>
    <x v="7"/>
    <s v="Ronald Butler"/>
    <n v="1000"/>
    <n v="990"/>
    <x v="19"/>
    <n v="10"/>
    <x v="4"/>
    <x v="3"/>
    <x v="3"/>
  </r>
  <r>
    <s v="I-1066"/>
    <s v="Prague"/>
    <x v="16"/>
    <x v="0"/>
    <d v="2023-04-23T00:00:00"/>
    <x v="6"/>
    <s v="David Stewart"/>
    <n v="800"/>
    <n v="720"/>
    <x v="18"/>
    <n v="80"/>
    <x v="2"/>
    <x v="1"/>
    <x v="1"/>
  </r>
  <r>
    <s v="I-1067"/>
    <s v="Shenzhen"/>
    <x v="5"/>
    <x v="3"/>
    <d v="2020-04-12T00:00:00"/>
    <x v="3"/>
    <s v="Gary Shaw"/>
    <n v="50"/>
    <n v="39"/>
    <x v="24"/>
    <n v="11"/>
    <x v="4"/>
    <x v="1"/>
    <x v="1"/>
  </r>
  <r>
    <s v="I-1068"/>
    <s v="Amsterdam"/>
    <x v="24"/>
    <x v="0"/>
    <d v="2022-10-12T00:00:00"/>
    <x v="2"/>
    <s v="Donald Barratt"/>
    <n v="150"/>
    <n v="144"/>
    <x v="21"/>
    <n v="6"/>
    <x v="3"/>
    <x v="0"/>
    <x v="0"/>
  </r>
  <r>
    <s v="I-1069"/>
    <s v="Shanghai"/>
    <x v="5"/>
    <x v="3"/>
    <d v="2022-09-15T00:00:00"/>
    <x v="1"/>
    <s v="Wolf Christian"/>
    <n v="700"/>
    <n v="693"/>
    <x v="19"/>
    <n v="7"/>
    <x v="3"/>
    <x v="6"/>
    <x v="2"/>
  </r>
  <r>
    <s v="I-1070"/>
    <s v="Mexico City"/>
    <x v="7"/>
    <x v="2"/>
    <d v="2024-07-26T00:00:00"/>
    <x v="3"/>
    <s v="Brendon Dyer"/>
    <n v="50"/>
    <n v="45"/>
    <x v="18"/>
    <n v="5"/>
    <x v="0"/>
    <x v="9"/>
    <x v="2"/>
  </r>
  <r>
    <s v="I-1071"/>
    <s v="Buenos Aires"/>
    <x v="27"/>
    <x v="2"/>
    <d v="2024-01-10T00:00:00"/>
    <x v="7"/>
    <s v="Stuart Brown"/>
    <n v="1000"/>
    <n v="570"/>
    <x v="39"/>
    <n v="430"/>
    <x v="0"/>
    <x v="11"/>
    <x v="3"/>
  </r>
  <r>
    <s v="I-1072"/>
    <s v="Shanghai"/>
    <x v="5"/>
    <x v="3"/>
    <d v="2020-02-19T00:00:00"/>
    <x v="11"/>
    <s v="Alen Dinan"/>
    <n v="50"/>
    <n v="40"/>
    <x v="31"/>
    <n v="10"/>
    <x v="4"/>
    <x v="10"/>
    <x v="3"/>
  </r>
  <r>
    <s v="I-1073"/>
    <s v="Berlin"/>
    <x v="20"/>
    <x v="0"/>
    <d v="2023-11-17T00:00:00"/>
    <x v="6"/>
    <s v="Jacqueline Clamp"/>
    <n v="800"/>
    <n v="608"/>
    <x v="40"/>
    <n v="192"/>
    <x v="2"/>
    <x v="8"/>
    <x v="0"/>
  </r>
  <r>
    <s v="I-1074"/>
    <s v="Birmingham"/>
    <x v="8"/>
    <x v="0"/>
    <d v="2022-07-17T00:00:00"/>
    <x v="0"/>
    <s v="Susan Reay"/>
    <n v="80"/>
    <n v="76"/>
    <x v="8"/>
    <n v="4"/>
    <x v="3"/>
    <x v="9"/>
    <x v="2"/>
  </r>
  <r>
    <s v="I-1075"/>
    <s v="Dublin"/>
    <x v="25"/>
    <x v="0"/>
    <d v="2023-04-29T00:00:00"/>
    <x v="1"/>
    <s v="Andrew Phillips"/>
    <n v="700"/>
    <n v="679"/>
    <x v="10"/>
    <n v="21"/>
    <x v="2"/>
    <x v="1"/>
    <x v="1"/>
  </r>
  <r>
    <s v="I-1076"/>
    <s v="Seattle"/>
    <x v="18"/>
    <x v="1"/>
    <d v="2020-08-15T00:00:00"/>
    <x v="0"/>
    <s v="Alan Davie"/>
    <n v="80"/>
    <n v="58"/>
    <x v="41"/>
    <n v="22"/>
    <x v="4"/>
    <x v="2"/>
    <x v="2"/>
  </r>
  <r>
    <s v="I-1077"/>
    <s v="Madria"/>
    <x v="28"/>
    <x v="0"/>
    <d v="2024-03-14T00:00:00"/>
    <x v="4"/>
    <s v="Penelope Freeland"/>
    <n v="30"/>
    <n v="26"/>
    <x v="30"/>
    <n v="4"/>
    <x v="0"/>
    <x v="3"/>
    <x v="3"/>
  </r>
  <r>
    <s v="I-1078"/>
    <s v="Shanghai"/>
    <x v="5"/>
    <x v="3"/>
    <d v="2023-06-10T00:00:00"/>
    <x v="2"/>
    <s v="Michelle Murray"/>
    <n v="150"/>
    <n v="140"/>
    <x v="7"/>
    <n v="10"/>
    <x v="2"/>
    <x v="4"/>
    <x v="1"/>
  </r>
  <r>
    <s v="I-1079"/>
    <s v="Bangalore"/>
    <x v="11"/>
    <x v="3"/>
    <d v="2022-08-31T00:00:00"/>
    <x v="8"/>
    <s v="Paul Rule"/>
    <n v="500"/>
    <n v="490"/>
    <x v="2"/>
    <n v="10"/>
    <x v="3"/>
    <x v="2"/>
    <x v="2"/>
  </r>
  <r>
    <s v="I-1080"/>
    <s v="Istanbul"/>
    <x v="3"/>
    <x v="0"/>
    <d v="2021-08-23T00:00:00"/>
    <x v="10"/>
    <s v="Ian McCartan"/>
    <n v="250"/>
    <n v="155"/>
    <x v="13"/>
    <n v="95"/>
    <x v="1"/>
    <x v="2"/>
    <x v="2"/>
  </r>
  <r>
    <s v="I-1081"/>
    <s v="Bogota"/>
    <x v="26"/>
    <x v="2"/>
    <d v="2021-08-24T00:00:00"/>
    <x v="9"/>
    <s v="Shelley Mannix"/>
    <n v="70"/>
    <n v="48"/>
    <x v="42"/>
    <n v="22"/>
    <x v="1"/>
    <x v="2"/>
    <x v="2"/>
  </r>
  <r>
    <s v="I-1082"/>
    <s v="Lima"/>
    <x v="6"/>
    <x v="2"/>
    <d v="2024-11-04T00:00:00"/>
    <x v="9"/>
    <s v="Janet Ford"/>
    <n v="70"/>
    <n v="69"/>
    <x v="43"/>
    <n v="1"/>
    <x v="0"/>
    <x v="8"/>
    <x v="0"/>
  </r>
  <r>
    <s v="I-1083"/>
    <s v="Vienna"/>
    <x v="29"/>
    <x v="0"/>
    <d v="2023-12-16T00:00:00"/>
    <x v="3"/>
    <s v="Janet Ward"/>
    <n v="50"/>
    <n v="47"/>
    <x v="44"/>
    <n v="3"/>
    <x v="2"/>
    <x v="5"/>
    <x v="0"/>
  </r>
  <r>
    <s v="I-1084"/>
    <s v="Sao Paolo"/>
    <x v="2"/>
    <x v="2"/>
    <d v="2020-11-25T00:00:00"/>
    <x v="10"/>
    <s v="Gary Reynolds"/>
    <n v="250"/>
    <n v="195"/>
    <x v="24"/>
    <n v="55"/>
    <x v="4"/>
    <x v="8"/>
    <x v="0"/>
  </r>
  <r>
    <s v="I-1085"/>
    <s v="Shanghai"/>
    <x v="5"/>
    <x v="3"/>
    <d v="2024-07-12T00:00:00"/>
    <x v="6"/>
    <s v="Craig Johnson"/>
    <n v="800"/>
    <n v="512"/>
    <x v="45"/>
    <n v="288"/>
    <x v="0"/>
    <x v="9"/>
    <x v="2"/>
  </r>
  <r>
    <s v="I-1086"/>
    <s v="Shanghai"/>
    <x v="5"/>
    <x v="3"/>
    <d v="2024-03-16T00:00:00"/>
    <x v="0"/>
    <s v="Christopher Snape"/>
    <n v="80"/>
    <n v="79"/>
    <x v="0"/>
    <n v="1"/>
    <x v="0"/>
    <x v="3"/>
    <x v="3"/>
  </r>
  <r>
    <s v="I-1087"/>
    <s v="Cairo"/>
    <x v="30"/>
    <x v="0"/>
    <d v="2021-06-14T00:00:00"/>
    <x v="9"/>
    <s v="John Barnett"/>
    <n v="70"/>
    <n v="50"/>
    <x v="46"/>
    <n v="20"/>
    <x v="1"/>
    <x v="4"/>
    <x v="1"/>
  </r>
  <r>
    <s v="I-1088"/>
    <s v="Kansas City"/>
    <x v="18"/>
    <x v="1"/>
    <d v="2020-07-15T00:00:00"/>
    <x v="2"/>
    <s v="Robert Jenkins"/>
    <n v="150"/>
    <n v="150"/>
    <x v="14"/>
    <n v="0"/>
    <x v="4"/>
    <x v="9"/>
    <x v="2"/>
  </r>
  <r>
    <s v="I-1089"/>
    <s v="Kuala Lumpur"/>
    <x v="31"/>
    <x v="3"/>
    <d v="2022-04-22T00:00:00"/>
    <x v="9"/>
    <s v="Trudi Griffin"/>
    <n v="70"/>
    <n v="64"/>
    <x v="23"/>
    <n v="6"/>
    <x v="3"/>
    <x v="1"/>
    <x v="1"/>
  </r>
  <r>
    <s v="I-1090"/>
    <s v="Warsaw"/>
    <x v="23"/>
    <x v="0"/>
    <d v="2021-03-03T00:00:00"/>
    <x v="3"/>
    <s v="Valerie Brown"/>
    <n v="50"/>
    <n v="46"/>
    <x v="15"/>
    <n v="4"/>
    <x v="1"/>
    <x v="3"/>
    <x v="3"/>
  </r>
  <r>
    <s v="I-1091"/>
    <s v="Moscow"/>
    <x v="0"/>
    <x v="0"/>
    <d v="2020-11-20T00:00:00"/>
    <x v="7"/>
    <s v="Dermot Bailey"/>
    <n v="1000"/>
    <n v="880"/>
    <x v="33"/>
    <n v="120"/>
    <x v="4"/>
    <x v="8"/>
    <x v="0"/>
  </r>
  <r>
    <s v="I-1092"/>
    <s v="Buenos Aires"/>
    <x v="27"/>
    <x v="2"/>
    <d v="2020-01-03T00:00:00"/>
    <x v="6"/>
    <s v="Abdul Heywood"/>
    <n v="800"/>
    <n v="712"/>
    <x v="47"/>
    <n v="88"/>
    <x v="4"/>
    <x v="11"/>
    <x v="3"/>
  </r>
  <r>
    <s v="I-1093"/>
    <s v="Bangkok"/>
    <x v="10"/>
    <x v="3"/>
    <d v="2023-07-15T00:00:00"/>
    <x v="7"/>
    <s v="Mary Mitchell"/>
    <n v="1000"/>
    <n v="740"/>
    <x v="4"/>
    <n v="260"/>
    <x v="2"/>
    <x v="9"/>
    <x v="2"/>
  </r>
  <r>
    <s v="I-1094"/>
    <s v="Tel Aviv"/>
    <x v="13"/>
    <x v="0"/>
    <d v="2021-02-15T00:00:00"/>
    <x v="11"/>
    <s v="Richard McGrath"/>
    <n v="50"/>
    <n v="35"/>
    <x v="48"/>
    <n v="15"/>
    <x v="1"/>
    <x v="10"/>
    <x v="3"/>
  </r>
  <r>
    <s v="I-1095"/>
    <s v="Prague"/>
    <x v="16"/>
    <x v="0"/>
    <d v="2023-11-27T00:00:00"/>
    <x v="6"/>
    <s v="Edward Khan"/>
    <n v="800"/>
    <n v="704"/>
    <x v="33"/>
    <n v="96"/>
    <x v="2"/>
    <x v="8"/>
    <x v="0"/>
  </r>
  <r>
    <s v="I-1096"/>
    <s v="Osaka"/>
    <x v="15"/>
    <x v="3"/>
    <d v="2024-08-04T00:00:00"/>
    <x v="7"/>
    <s v="Neil McAvoy"/>
    <n v="1000"/>
    <n v="930"/>
    <x v="6"/>
    <n v="70"/>
    <x v="0"/>
    <x v="2"/>
    <x v="2"/>
  </r>
  <r>
    <s v="I-1097"/>
    <s v="Madria"/>
    <x v="28"/>
    <x v="0"/>
    <d v="2023-06-30T00:00:00"/>
    <x v="5"/>
    <s v="Howard Jones"/>
    <n v="500"/>
    <n v="455"/>
    <x v="25"/>
    <n v="45"/>
    <x v="2"/>
    <x v="4"/>
    <x v="1"/>
  </r>
  <r>
    <s v="I-1098"/>
    <s v="Chicago"/>
    <x v="18"/>
    <x v="1"/>
    <d v="2020-10-29T00:00:00"/>
    <x v="1"/>
    <s v="Heather McGill"/>
    <n v="700"/>
    <n v="700"/>
    <x v="14"/>
    <n v="0"/>
    <x v="4"/>
    <x v="0"/>
    <x v="0"/>
  </r>
  <r>
    <s v="I-1099"/>
    <s v="Kuala Lumpur"/>
    <x v="31"/>
    <x v="3"/>
    <d v="2022-11-12T00:00:00"/>
    <x v="0"/>
    <s v="Trudi Griffin"/>
    <n v="80"/>
    <n v="77"/>
    <x v="27"/>
    <n v="3"/>
    <x v="3"/>
    <x v="8"/>
    <x v="0"/>
  </r>
  <r>
    <s v="I-1100"/>
    <s v="Moscow"/>
    <x v="0"/>
    <x v="0"/>
    <d v="2024-04-27T00:00:00"/>
    <x v="4"/>
    <s v="Alexander Hillier"/>
    <n v="30"/>
    <n v="29"/>
    <x v="5"/>
    <n v="1"/>
    <x v="0"/>
    <x v="1"/>
    <x v="1"/>
  </r>
  <r>
    <s v="I-1101"/>
    <s v="Jerusalem"/>
    <x v="13"/>
    <x v="0"/>
    <d v="2023-05-04T00:00:00"/>
    <x v="11"/>
    <s v="Fiona Johnson"/>
    <n v="50"/>
    <n v="50"/>
    <x v="14"/>
    <n v="0"/>
    <x v="2"/>
    <x v="7"/>
    <x v="1"/>
  </r>
  <r>
    <s v="I-1102"/>
    <s v="Moscow"/>
    <x v="0"/>
    <x v="0"/>
    <d v="2024-04-17T00:00:00"/>
    <x v="1"/>
    <s v="Rita Hill"/>
    <n v="700"/>
    <n v="679"/>
    <x v="10"/>
    <n v="21"/>
    <x v="0"/>
    <x v="1"/>
    <x v="1"/>
  </r>
  <r>
    <s v="I-1103"/>
    <s v="Shenzhen"/>
    <x v="5"/>
    <x v="3"/>
    <d v="2020-07-13T00:00:00"/>
    <x v="11"/>
    <s v="Gary Shaw"/>
    <n v="50"/>
    <n v="45"/>
    <x v="18"/>
    <n v="5"/>
    <x v="4"/>
    <x v="9"/>
    <x v="2"/>
  </r>
  <r>
    <s v="I-1104"/>
    <s v="Bangkok"/>
    <x v="10"/>
    <x v="3"/>
    <d v="2022-03-17T00:00:00"/>
    <x v="4"/>
    <s v="Stephen Burch"/>
    <n v="30"/>
    <n v="30"/>
    <x v="14"/>
    <n v="0"/>
    <x v="3"/>
    <x v="3"/>
    <x v="3"/>
  </r>
  <r>
    <s v="I-1105"/>
    <s v="Lima"/>
    <x v="6"/>
    <x v="2"/>
    <d v="2024-07-24T00:00:00"/>
    <x v="4"/>
    <s v="Claire Storey"/>
    <n v="30"/>
    <n v="30"/>
    <x v="14"/>
    <n v="0"/>
    <x v="0"/>
    <x v="9"/>
    <x v="2"/>
  </r>
  <r>
    <s v="I-1106"/>
    <s v="Berlin"/>
    <x v="20"/>
    <x v="0"/>
    <d v="2021-11-18T00:00:00"/>
    <x v="0"/>
    <s v="James Whitehead"/>
    <n v="80"/>
    <n v="62"/>
    <x v="49"/>
    <n v="18"/>
    <x v="1"/>
    <x v="8"/>
    <x v="0"/>
  </r>
  <r>
    <s v="I-1107"/>
    <s v="New York"/>
    <x v="18"/>
    <x v="1"/>
    <d v="2020-09-22T00:00:00"/>
    <x v="0"/>
    <s v="Barbara Turner"/>
    <n v="80"/>
    <n v="76"/>
    <x v="8"/>
    <n v="4"/>
    <x v="4"/>
    <x v="6"/>
    <x v="2"/>
  </r>
  <r>
    <s v="I-1108"/>
    <s v="Rome"/>
    <x v="22"/>
    <x v="0"/>
    <d v="2023-01-30T00:00:00"/>
    <x v="3"/>
    <s v="Audrey Kane"/>
    <n v="50"/>
    <n v="45"/>
    <x v="18"/>
    <n v="5"/>
    <x v="2"/>
    <x v="11"/>
    <x v="3"/>
  </r>
  <r>
    <s v="I-1109"/>
    <s v="Cairo"/>
    <x v="30"/>
    <x v="0"/>
    <d v="2021-09-05T00:00:00"/>
    <x v="7"/>
    <s v="Robert Payne"/>
    <n v="1000"/>
    <n v="610"/>
    <x v="50"/>
    <n v="390"/>
    <x v="1"/>
    <x v="6"/>
    <x v="2"/>
  </r>
  <r>
    <s v="I-1110"/>
    <s v="Sao Paolo"/>
    <x v="2"/>
    <x v="2"/>
    <d v="2021-10-17T00:00:00"/>
    <x v="9"/>
    <s v="Cheryl Tubbs"/>
    <n v="70"/>
    <n v="67"/>
    <x v="17"/>
    <n v="3"/>
    <x v="1"/>
    <x v="0"/>
    <x v="0"/>
  </r>
  <r>
    <s v="I-1111"/>
    <s v="Riyadh"/>
    <x v="9"/>
    <x v="0"/>
    <d v="2023-10-04T00:00:00"/>
    <x v="9"/>
    <s v="Victoria Sherwin"/>
    <n v="70"/>
    <n v="68"/>
    <x v="51"/>
    <n v="2"/>
    <x v="2"/>
    <x v="0"/>
    <x v="0"/>
  </r>
  <r>
    <s v="I-1112"/>
    <s v="Cairo"/>
    <x v="30"/>
    <x v="0"/>
    <d v="2023-10-16T00:00:00"/>
    <x v="3"/>
    <s v="Marek Kwiatkowski"/>
    <n v="50"/>
    <n v="50"/>
    <x v="14"/>
    <n v="0"/>
    <x v="2"/>
    <x v="0"/>
    <x v="0"/>
  </r>
  <r>
    <s v="I-1113"/>
    <s v="Berlin"/>
    <x v="20"/>
    <x v="0"/>
    <d v="2020-07-21T00:00:00"/>
    <x v="8"/>
    <s v="Kate Pearce"/>
    <n v="500"/>
    <n v="495"/>
    <x v="19"/>
    <n v="5"/>
    <x v="4"/>
    <x v="9"/>
    <x v="2"/>
  </r>
  <r>
    <s v="I-1114"/>
    <s v="Ho Chi Minh City"/>
    <x v="12"/>
    <x v="3"/>
    <d v="2020-07-09T00:00:00"/>
    <x v="9"/>
    <s v="Ken Rogerson"/>
    <n v="70"/>
    <n v="62"/>
    <x v="52"/>
    <n v="8"/>
    <x v="4"/>
    <x v="9"/>
    <x v="2"/>
  </r>
  <r>
    <s v="I-1115"/>
    <s v="Amsterdam"/>
    <x v="24"/>
    <x v="0"/>
    <d v="2023-04-11T00:00:00"/>
    <x v="8"/>
    <s v="Danny Grant"/>
    <n v="500"/>
    <n v="490"/>
    <x v="2"/>
    <n v="10"/>
    <x v="2"/>
    <x v="1"/>
    <x v="1"/>
  </r>
  <r>
    <s v="I-1116"/>
    <s v="Lima"/>
    <x v="6"/>
    <x v="2"/>
    <d v="2023-11-03T00:00:00"/>
    <x v="0"/>
    <s v="Jacqueline Swaine"/>
    <n v="80"/>
    <n v="73"/>
    <x v="53"/>
    <n v="7"/>
    <x v="2"/>
    <x v="8"/>
    <x v="0"/>
  </r>
  <r>
    <s v="I-1117"/>
    <s v="Istanbul"/>
    <x v="3"/>
    <x v="0"/>
    <d v="2022-11-01T00:00:00"/>
    <x v="1"/>
    <s v="Mark Buntain"/>
    <n v="700"/>
    <n v="616"/>
    <x v="33"/>
    <n v="84"/>
    <x v="3"/>
    <x v="8"/>
    <x v="0"/>
  </r>
  <r>
    <s v="I-1118"/>
    <s v="Bucharest"/>
    <x v="32"/>
    <x v="0"/>
    <d v="2022-12-12T00:00:00"/>
    <x v="4"/>
    <s v="Constance Tidey"/>
    <n v="30"/>
    <n v="30"/>
    <x v="14"/>
    <n v="0"/>
    <x v="3"/>
    <x v="5"/>
    <x v="0"/>
  </r>
  <r>
    <s v="I-1119"/>
    <s v="Delhi"/>
    <x v="11"/>
    <x v="3"/>
    <d v="2021-11-16T00:00:00"/>
    <x v="4"/>
    <s v="Roy Johnson"/>
    <n v="30"/>
    <n v="23"/>
    <x v="54"/>
    <n v="7"/>
    <x v="1"/>
    <x v="8"/>
    <x v="0"/>
  </r>
  <r>
    <s v="I-1120"/>
    <s v="Kansas City"/>
    <x v="18"/>
    <x v="1"/>
    <d v="2021-09-19T00:00:00"/>
    <x v="3"/>
    <s v="Christina Pedley"/>
    <n v="50"/>
    <n v="36"/>
    <x v="37"/>
    <n v="14"/>
    <x v="1"/>
    <x v="6"/>
    <x v="2"/>
  </r>
  <r>
    <s v="I-1121"/>
    <s v="Madria"/>
    <x v="28"/>
    <x v="0"/>
    <d v="2020-04-17T00:00:00"/>
    <x v="8"/>
    <s v="Barrie Murray"/>
    <n v="500"/>
    <n v="490"/>
    <x v="2"/>
    <n v="10"/>
    <x v="4"/>
    <x v="1"/>
    <x v="1"/>
  </r>
  <r>
    <s v="I-1122"/>
    <s v="Prague"/>
    <x v="16"/>
    <x v="0"/>
    <d v="2020-10-09T00:00:00"/>
    <x v="6"/>
    <s v="Andrew Waddell"/>
    <n v="800"/>
    <n v="672"/>
    <x v="11"/>
    <n v="128"/>
    <x v="4"/>
    <x v="0"/>
    <x v="0"/>
  </r>
  <r>
    <s v="I-1123"/>
    <s v="Istanbul"/>
    <x v="3"/>
    <x v="0"/>
    <d v="2023-02-11T00:00:00"/>
    <x v="8"/>
    <s v="Richard Barr"/>
    <n v="500"/>
    <n v="490"/>
    <x v="2"/>
    <n v="10"/>
    <x v="2"/>
    <x v="10"/>
    <x v="3"/>
  </r>
  <r>
    <s v="I-1124"/>
    <s v="Kuala Lumpur"/>
    <x v="31"/>
    <x v="3"/>
    <d v="2022-03-15T00:00:00"/>
    <x v="2"/>
    <s v="Ian Baker"/>
    <n v="150"/>
    <n v="140"/>
    <x v="7"/>
    <n v="10"/>
    <x v="3"/>
    <x v="3"/>
    <x v="3"/>
  </r>
  <r>
    <s v="I-1125"/>
    <s v="San Fransisco"/>
    <x v="18"/>
    <x v="1"/>
    <d v="2024-01-19T00:00:00"/>
    <x v="8"/>
    <s v="Gillan Clark"/>
    <n v="500"/>
    <n v="495"/>
    <x v="19"/>
    <n v="5"/>
    <x v="0"/>
    <x v="11"/>
    <x v="3"/>
  </r>
  <r>
    <s v="I-1126"/>
    <s v="Athens"/>
    <x v="14"/>
    <x v="0"/>
    <d v="2024-04-28T00:00:00"/>
    <x v="2"/>
    <s v="Sarah Chadwick"/>
    <n v="150"/>
    <n v="150"/>
    <x v="14"/>
    <n v="0"/>
    <x v="0"/>
    <x v="1"/>
    <x v="1"/>
  </r>
  <r>
    <s v="I-1127"/>
    <s v="Birmingham"/>
    <x v="8"/>
    <x v="0"/>
    <d v="2020-03-13T00:00:00"/>
    <x v="4"/>
    <s v="Robert Reed"/>
    <n v="30"/>
    <n v="29"/>
    <x v="5"/>
    <n v="1"/>
    <x v="4"/>
    <x v="3"/>
    <x v="3"/>
  </r>
  <r>
    <s v="I-1128"/>
    <s v="San Fransisco"/>
    <x v="18"/>
    <x v="1"/>
    <d v="2021-08-28T00:00:00"/>
    <x v="8"/>
    <s v="James Scott"/>
    <n v="500"/>
    <n v="500"/>
    <x v="14"/>
    <n v="0"/>
    <x v="1"/>
    <x v="2"/>
    <x v="2"/>
  </r>
  <r>
    <s v="I-1129"/>
    <s v="Osaka"/>
    <x v="15"/>
    <x v="3"/>
    <d v="2020-07-07T00:00:00"/>
    <x v="7"/>
    <s v="Denise Clark"/>
    <n v="1000"/>
    <n v="510"/>
    <x v="55"/>
    <n v="490"/>
    <x v="4"/>
    <x v="9"/>
    <x v="2"/>
  </r>
  <r>
    <s v="I-1130"/>
    <s v="Chicago"/>
    <x v="18"/>
    <x v="1"/>
    <d v="2022-02-22T00:00:00"/>
    <x v="8"/>
    <s v="Paul Collier"/>
    <n v="500"/>
    <n v="490"/>
    <x v="2"/>
    <n v="10"/>
    <x v="3"/>
    <x v="10"/>
    <x v="3"/>
  </r>
  <r>
    <s v="I-1131"/>
    <s v="Moscow"/>
    <x v="0"/>
    <x v="0"/>
    <d v="2023-11-12T00:00:00"/>
    <x v="3"/>
    <s v="Zulfiqar Mirza"/>
    <n v="50"/>
    <n v="50"/>
    <x v="14"/>
    <n v="0"/>
    <x v="2"/>
    <x v="8"/>
    <x v="0"/>
  </r>
  <r>
    <s v="I-1132"/>
    <s v="Madria"/>
    <x v="28"/>
    <x v="0"/>
    <d v="2022-06-07T00:00:00"/>
    <x v="1"/>
    <s v="Philip Sutherland"/>
    <n v="700"/>
    <n v="665"/>
    <x v="8"/>
    <n v="35"/>
    <x v="3"/>
    <x v="4"/>
    <x v="1"/>
  </r>
  <r>
    <s v="I-1133"/>
    <s v="Los Angeles"/>
    <x v="18"/>
    <x v="1"/>
    <d v="2020-02-08T00:00:00"/>
    <x v="10"/>
    <s v="Chandrakant Atkins"/>
    <n v="250"/>
    <n v="175"/>
    <x v="48"/>
    <n v="75"/>
    <x v="4"/>
    <x v="10"/>
    <x v="3"/>
  </r>
  <r>
    <s v="I-1134"/>
    <s v="Seattle"/>
    <x v="18"/>
    <x v="1"/>
    <d v="2022-10-30T00:00:00"/>
    <x v="11"/>
    <s v="Derek Harris"/>
    <n v="50"/>
    <n v="48"/>
    <x v="21"/>
    <n v="2"/>
    <x v="3"/>
    <x v="0"/>
    <x v="0"/>
  </r>
  <r>
    <s v="I-1135"/>
    <s v="Madria"/>
    <x v="28"/>
    <x v="0"/>
    <d v="2022-04-19T00:00:00"/>
    <x v="2"/>
    <s v="Penelope Freeland"/>
    <n v="150"/>
    <n v="146"/>
    <x v="28"/>
    <n v="4"/>
    <x v="3"/>
    <x v="1"/>
    <x v="1"/>
  </r>
  <r>
    <s v="I-1136"/>
    <s v="Bangkok"/>
    <x v="10"/>
    <x v="3"/>
    <d v="2021-05-25T00:00:00"/>
    <x v="2"/>
    <s v="Mary Mitchell"/>
    <n v="150"/>
    <n v="143"/>
    <x v="56"/>
    <n v="7"/>
    <x v="1"/>
    <x v="7"/>
    <x v="1"/>
  </r>
  <r>
    <s v="I-1137"/>
    <s v="Paris"/>
    <x v="21"/>
    <x v="0"/>
    <d v="2021-05-10T00:00:00"/>
    <x v="9"/>
    <s v="Joanne Sayer"/>
    <n v="70"/>
    <n v="57"/>
    <x v="57"/>
    <n v="13"/>
    <x v="1"/>
    <x v="7"/>
    <x v="1"/>
  </r>
  <r>
    <s v="I-1138"/>
    <s v="Riyadh"/>
    <x v="9"/>
    <x v="0"/>
    <d v="2023-07-11T00:00:00"/>
    <x v="11"/>
    <s v="Victoria Sherwin"/>
    <n v="50"/>
    <n v="46"/>
    <x v="15"/>
    <n v="4"/>
    <x v="2"/>
    <x v="9"/>
    <x v="2"/>
  </r>
  <r>
    <s v="I-1139"/>
    <s v="Bogota"/>
    <x v="26"/>
    <x v="2"/>
    <d v="2023-12-25T00:00:00"/>
    <x v="4"/>
    <s v="Lisa Manning"/>
    <n v="30"/>
    <n v="27"/>
    <x v="18"/>
    <n v="3"/>
    <x v="2"/>
    <x v="5"/>
    <x v="0"/>
  </r>
  <r>
    <s v="I-1140"/>
    <s v="Athens"/>
    <x v="14"/>
    <x v="0"/>
    <d v="2020-05-04T00:00:00"/>
    <x v="5"/>
    <s v="Mark Lawton"/>
    <n v="500"/>
    <n v="500"/>
    <x v="14"/>
    <n v="0"/>
    <x v="4"/>
    <x v="7"/>
    <x v="1"/>
  </r>
  <r>
    <s v="I-1141"/>
    <s v="Bucharest"/>
    <x v="32"/>
    <x v="0"/>
    <d v="2024-07-07T00:00:00"/>
    <x v="5"/>
    <s v="Jacqueline Todd"/>
    <n v="500"/>
    <n v="500"/>
    <x v="14"/>
    <n v="0"/>
    <x v="0"/>
    <x v="9"/>
    <x v="2"/>
  </r>
  <r>
    <s v="I-1142"/>
    <s v="Birmingham"/>
    <x v="8"/>
    <x v="0"/>
    <d v="2024-03-11T00:00:00"/>
    <x v="10"/>
    <s v="Philip Collins"/>
    <n v="250"/>
    <n v="225"/>
    <x v="18"/>
    <n v="25"/>
    <x v="0"/>
    <x v="3"/>
    <x v="3"/>
  </r>
  <r>
    <s v="I-1143"/>
    <s v="Cairo"/>
    <x v="30"/>
    <x v="0"/>
    <d v="2021-05-10T00:00:00"/>
    <x v="4"/>
    <s v="Basil Bain"/>
    <n v="30"/>
    <n v="26"/>
    <x v="30"/>
    <n v="4"/>
    <x v="1"/>
    <x v="7"/>
    <x v="1"/>
  </r>
  <r>
    <s v="I-1144"/>
    <s v="Bogota"/>
    <x v="26"/>
    <x v="2"/>
    <d v="2022-01-28T00:00:00"/>
    <x v="4"/>
    <s v="Lisa Manning"/>
    <n v="30"/>
    <n v="27"/>
    <x v="18"/>
    <n v="3"/>
    <x v="3"/>
    <x v="11"/>
    <x v="3"/>
  </r>
  <r>
    <s v="I-1145"/>
    <s v="Jerusalem"/>
    <x v="13"/>
    <x v="0"/>
    <d v="2021-09-12T00:00:00"/>
    <x v="11"/>
    <s v="John Bond"/>
    <n v="50"/>
    <n v="34"/>
    <x v="58"/>
    <n v="16"/>
    <x v="1"/>
    <x v="6"/>
    <x v="2"/>
  </r>
  <r>
    <s v="I-1146"/>
    <s v="Tokyo"/>
    <x v="15"/>
    <x v="3"/>
    <d v="2024-08-11T00:00:00"/>
    <x v="8"/>
    <s v="Tony Milner"/>
    <n v="500"/>
    <n v="500"/>
    <x v="14"/>
    <n v="0"/>
    <x v="0"/>
    <x v="2"/>
    <x v="2"/>
  </r>
  <r>
    <s v="I-1147"/>
    <s v="Vienna"/>
    <x v="29"/>
    <x v="0"/>
    <d v="2023-04-30T00:00:00"/>
    <x v="7"/>
    <s v="Peter Thompson"/>
    <n v="1000"/>
    <n v="780"/>
    <x v="24"/>
    <n v="220"/>
    <x v="2"/>
    <x v="1"/>
    <x v="1"/>
  </r>
  <r>
    <s v="I-1148"/>
    <s v="Tijuana"/>
    <x v="7"/>
    <x v="2"/>
    <d v="2023-05-03T00:00:00"/>
    <x v="10"/>
    <s v="Stephen Carlin"/>
    <n v="250"/>
    <n v="245"/>
    <x v="2"/>
    <n v="5"/>
    <x v="2"/>
    <x v="7"/>
    <x v="1"/>
  </r>
  <r>
    <s v="I-1149"/>
    <s v="Madria"/>
    <x v="28"/>
    <x v="0"/>
    <d v="2023-01-20T00:00:00"/>
    <x v="6"/>
    <s v="Roy Lloyd"/>
    <n v="800"/>
    <n v="784"/>
    <x v="2"/>
    <n v="16"/>
    <x v="2"/>
    <x v="11"/>
    <x v="3"/>
  </r>
  <r>
    <s v="I-1150"/>
    <s v="Kansas City"/>
    <x v="18"/>
    <x v="1"/>
    <d v="2024-07-05T00:00:00"/>
    <x v="9"/>
    <s v="Nick Gee"/>
    <n v="70"/>
    <n v="60"/>
    <x v="59"/>
    <n v="10"/>
    <x v="0"/>
    <x v="9"/>
    <x v="2"/>
  </r>
  <r>
    <s v="I-1151"/>
    <s v="Toronto"/>
    <x v="1"/>
    <x v="1"/>
    <d v="2024-10-15T00:00:00"/>
    <x v="8"/>
    <s v="Stephen James"/>
    <n v="500"/>
    <n v="500"/>
    <x v="14"/>
    <n v="0"/>
    <x v="0"/>
    <x v="0"/>
    <x v="0"/>
  </r>
  <r>
    <s v="I-1152"/>
    <s v="Berlin"/>
    <x v="20"/>
    <x v="0"/>
    <d v="2024-04-09T00:00:00"/>
    <x v="6"/>
    <s v="Paul Mannion"/>
    <n v="800"/>
    <n v="496"/>
    <x v="13"/>
    <n v="304"/>
    <x v="0"/>
    <x v="1"/>
    <x v="1"/>
  </r>
  <r>
    <s v="I-1153"/>
    <s v="Tel Aviv"/>
    <x v="13"/>
    <x v="0"/>
    <d v="2024-08-31T00:00:00"/>
    <x v="9"/>
    <s v="Jacob Percival"/>
    <n v="70"/>
    <n v="69"/>
    <x v="43"/>
    <n v="1"/>
    <x v="0"/>
    <x v="2"/>
    <x v="2"/>
  </r>
  <r>
    <s v="I-1154"/>
    <s v="Bangalore"/>
    <x v="11"/>
    <x v="3"/>
    <d v="2024-08-18T00:00:00"/>
    <x v="4"/>
    <s v="Paul Rule"/>
    <n v="30"/>
    <n v="29"/>
    <x v="5"/>
    <n v="1"/>
    <x v="0"/>
    <x v="2"/>
    <x v="2"/>
  </r>
  <r>
    <s v="I-1155"/>
    <s v="Rome"/>
    <x v="22"/>
    <x v="0"/>
    <d v="2022-06-15T00:00:00"/>
    <x v="9"/>
    <s v="Steven Bell"/>
    <n v="70"/>
    <n v="65"/>
    <x v="60"/>
    <n v="5"/>
    <x v="3"/>
    <x v="4"/>
    <x v="1"/>
  </r>
  <r>
    <s v="I-1156"/>
    <s v="Delhi"/>
    <x v="11"/>
    <x v="3"/>
    <d v="2022-05-04T00:00:00"/>
    <x v="0"/>
    <s v="Geoffrey Patel"/>
    <n v="80"/>
    <n v="78"/>
    <x v="12"/>
    <n v="2"/>
    <x v="3"/>
    <x v="7"/>
    <x v="1"/>
  </r>
  <r>
    <s v="I-1157"/>
    <s v="Shanghai"/>
    <x v="5"/>
    <x v="3"/>
    <d v="2021-06-16T00:00:00"/>
    <x v="11"/>
    <s v="Alen Dinan"/>
    <n v="50"/>
    <n v="39"/>
    <x v="24"/>
    <n v="11"/>
    <x v="1"/>
    <x v="4"/>
    <x v="1"/>
  </r>
  <r>
    <s v="I-1158"/>
    <s v="Ho Chi Minh City"/>
    <x v="12"/>
    <x v="3"/>
    <d v="2023-04-15T00:00:00"/>
    <x v="4"/>
    <s v="Rosemary Aziz"/>
    <n v="30"/>
    <n v="28"/>
    <x v="7"/>
    <n v="2"/>
    <x v="2"/>
    <x v="1"/>
    <x v="1"/>
  </r>
  <r>
    <s v="I-1159"/>
    <s v="Istanbul"/>
    <x v="3"/>
    <x v="0"/>
    <d v="2021-06-25T00:00:00"/>
    <x v="5"/>
    <s v="Cordia Alston"/>
    <n v="500"/>
    <n v="315"/>
    <x v="61"/>
    <n v="185"/>
    <x v="1"/>
    <x v="4"/>
    <x v="1"/>
  </r>
  <r>
    <s v="I-1160"/>
    <s v="Tijuana"/>
    <x v="7"/>
    <x v="2"/>
    <d v="2022-05-05T00:00:00"/>
    <x v="4"/>
    <s v="Kevin McLauchlin"/>
    <n v="30"/>
    <n v="29"/>
    <x v="5"/>
    <n v="1"/>
    <x v="3"/>
    <x v="7"/>
    <x v="1"/>
  </r>
  <r>
    <s v="I-1161"/>
    <s v="Dubai"/>
    <x v="33"/>
    <x v="0"/>
    <d v="2022-05-19T00:00:00"/>
    <x v="1"/>
    <s v="Marie Whitfield"/>
    <n v="700"/>
    <n v="595"/>
    <x v="36"/>
    <n v="105"/>
    <x v="3"/>
    <x v="7"/>
    <x v="1"/>
  </r>
  <r>
    <s v="I-1162"/>
    <s v="London"/>
    <x v="8"/>
    <x v="0"/>
    <d v="2020-02-26T00:00:00"/>
    <x v="8"/>
    <s v="Philip Dewar"/>
    <n v="500"/>
    <n v="500"/>
    <x v="14"/>
    <n v="0"/>
    <x v="4"/>
    <x v="10"/>
    <x v="3"/>
  </r>
  <r>
    <s v="I-1163"/>
    <s v="Tijuana"/>
    <x v="7"/>
    <x v="2"/>
    <d v="2020-11-26T00:00:00"/>
    <x v="10"/>
    <s v="Gillian Allnutt"/>
    <n v="250"/>
    <n v="243"/>
    <x v="62"/>
    <n v="7"/>
    <x v="4"/>
    <x v="8"/>
    <x v="0"/>
  </r>
  <r>
    <s v="I-1164"/>
    <s v="Kansas City"/>
    <x v="18"/>
    <x v="1"/>
    <d v="2020-01-26T00:00:00"/>
    <x v="3"/>
    <s v="Robert Arnold"/>
    <n v="50"/>
    <n v="40"/>
    <x v="31"/>
    <n v="10"/>
    <x v="4"/>
    <x v="11"/>
    <x v="3"/>
  </r>
  <r>
    <s v="I-1165"/>
    <s v="Osaka"/>
    <x v="15"/>
    <x v="3"/>
    <d v="2021-04-26T00:00:00"/>
    <x v="9"/>
    <s v="Neil McAvoy"/>
    <n v="70"/>
    <n v="47"/>
    <x v="63"/>
    <n v="23"/>
    <x v="1"/>
    <x v="1"/>
    <x v="1"/>
  </r>
  <r>
    <s v="I-1166"/>
    <s v="Rome"/>
    <x v="22"/>
    <x v="0"/>
    <d v="2021-06-04T00:00:00"/>
    <x v="11"/>
    <s v="Andrew Hirst"/>
    <n v="50"/>
    <n v="46"/>
    <x v="15"/>
    <n v="4"/>
    <x v="1"/>
    <x v="4"/>
    <x v="1"/>
  </r>
  <r>
    <s v="I-1167"/>
    <s v="Warsaw"/>
    <x v="23"/>
    <x v="0"/>
    <d v="2021-03-06T00:00:00"/>
    <x v="8"/>
    <s v="Robert Brook"/>
    <n v="500"/>
    <n v="500"/>
    <x v="14"/>
    <n v="0"/>
    <x v="1"/>
    <x v="3"/>
    <x v="3"/>
  </r>
  <r>
    <s v="I-1168"/>
    <s v="Mexico City"/>
    <x v="7"/>
    <x v="2"/>
    <d v="2023-03-25T00:00:00"/>
    <x v="0"/>
    <s v="Malcolm Griffith"/>
    <n v="80"/>
    <n v="77"/>
    <x v="27"/>
    <n v="3"/>
    <x v="2"/>
    <x v="3"/>
    <x v="3"/>
  </r>
  <r>
    <s v="I-1169"/>
    <s v="Dublin"/>
    <x v="25"/>
    <x v="0"/>
    <d v="2024-01-16T00:00:00"/>
    <x v="11"/>
    <s v="Alison Younger"/>
    <n v="50"/>
    <n v="43"/>
    <x v="22"/>
    <n v="7"/>
    <x v="0"/>
    <x v="11"/>
    <x v="3"/>
  </r>
  <r>
    <s v="I-1170"/>
    <s v="Delhi"/>
    <x v="11"/>
    <x v="3"/>
    <d v="2024-07-08T00:00:00"/>
    <x v="2"/>
    <s v="Steven Batty"/>
    <n v="150"/>
    <n v="143"/>
    <x v="56"/>
    <n v="7"/>
    <x v="0"/>
    <x v="9"/>
    <x v="2"/>
  </r>
  <r>
    <s v="I-1171"/>
    <s v="Bangkok"/>
    <x v="10"/>
    <x v="3"/>
    <d v="2021-09-06T00:00:00"/>
    <x v="7"/>
    <s v="John Jenkins"/>
    <n v="1000"/>
    <n v="610"/>
    <x v="50"/>
    <n v="390"/>
    <x v="1"/>
    <x v="6"/>
    <x v="2"/>
  </r>
  <r>
    <s v="I-1172"/>
    <s v="Tel Aviv"/>
    <x v="13"/>
    <x v="0"/>
    <d v="2020-05-06T00:00:00"/>
    <x v="3"/>
    <s v="Jacob Percival"/>
    <n v="50"/>
    <n v="41"/>
    <x v="64"/>
    <n v="9"/>
    <x v="4"/>
    <x v="7"/>
    <x v="1"/>
  </r>
  <r>
    <s v="I-1173"/>
    <s v="Chicago"/>
    <x v="18"/>
    <x v="1"/>
    <d v="2021-06-20T00:00:00"/>
    <x v="4"/>
    <s v="Nicholas Knight"/>
    <n v="30"/>
    <n v="29"/>
    <x v="5"/>
    <n v="1"/>
    <x v="1"/>
    <x v="4"/>
    <x v="1"/>
  </r>
  <r>
    <s v="I-1174"/>
    <s v="Berlin"/>
    <x v="20"/>
    <x v="0"/>
    <d v="2020-10-29T00:00:00"/>
    <x v="0"/>
    <s v="Paul Mannion"/>
    <n v="80"/>
    <n v="70"/>
    <x v="65"/>
    <n v="10"/>
    <x v="4"/>
    <x v="0"/>
    <x v="0"/>
  </r>
  <r>
    <s v="I-1175"/>
    <s v="Istanbul"/>
    <x v="3"/>
    <x v="0"/>
    <d v="2024-10-12T00:00:00"/>
    <x v="10"/>
    <s v="David Philp"/>
    <n v="250"/>
    <n v="240"/>
    <x v="21"/>
    <n v="10"/>
    <x v="0"/>
    <x v="0"/>
    <x v="0"/>
  </r>
  <r>
    <s v="I-1176"/>
    <s v="Madria"/>
    <x v="28"/>
    <x v="0"/>
    <d v="2024-05-20T00:00:00"/>
    <x v="4"/>
    <s v="Roy Nunes"/>
    <n v="30"/>
    <n v="28"/>
    <x v="7"/>
    <n v="2"/>
    <x v="0"/>
    <x v="7"/>
    <x v="1"/>
  </r>
  <r>
    <s v="I-1177"/>
    <s v="Delhi"/>
    <x v="11"/>
    <x v="3"/>
    <d v="2024-01-21T00:00:00"/>
    <x v="9"/>
    <s v="Glen Campbell"/>
    <n v="70"/>
    <n v="64"/>
    <x v="23"/>
    <n v="6"/>
    <x v="0"/>
    <x v="11"/>
    <x v="3"/>
  </r>
  <r>
    <s v="I-1178"/>
    <s v="Seattle"/>
    <x v="18"/>
    <x v="1"/>
    <d v="2021-07-15T00:00:00"/>
    <x v="9"/>
    <s v="Lesleyann Pope"/>
    <n v="70"/>
    <n v="51"/>
    <x v="66"/>
    <n v="19"/>
    <x v="1"/>
    <x v="9"/>
    <x v="2"/>
  </r>
  <r>
    <s v="I-1179"/>
    <s v="Sao Paolo"/>
    <x v="2"/>
    <x v="2"/>
    <d v="2021-11-07T00:00:00"/>
    <x v="3"/>
    <s v="Stephen Smith"/>
    <n v="50"/>
    <n v="41"/>
    <x v="64"/>
    <n v="9"/>
    <x v="1"/>
    <x v="8"/>
    <x v="0"/>
  </r>
  <r>
    <s v="I-1180"/>
    <s v="Lima"/>
    <x v="6"/>
    <x v="2"/>
    <d v="2024-07-26T00:00:00"/>
    <x v="8"/>
    <s v="William Lant"/>
    <n v="500"/>
    <n v="490"/>
    <x v="2"/>
    <n v="10"/>
    <x v="0"/>
    <x v="9"/>
    <x v="2"/>
  </r>
  <r>
    <s v="I-1181"/>
    <s v="Lima"/>
    <x v="6"/>
    <x v="2"/>
    <d v="2020-06-16T00:00:00"/>
    <x v="8"/>
    <s v="Christopher Cresswell"/>
    <n v="500"/>
    <n v="490"/>
    <x v="2"/>
    <n v="10"/>
    <x v="4"/>
    <x v="4"/>
    <x v="1"/>
  </r>
  <r>
    <s v="I-1182"/>
    <s v="Santiago"/>
    <x v="34"/>
    <x v="2"/>
    <d v="2021-09-07T00:00:00"/>
    <x v="7"/>
    <s v="Ram Mathews"/>
    <n v="1000"/>
    <n v="910"/>
    <x v="25"/>
    <n v="90"/>
    <x v="1"/>
    <x v="6"/>
    <x v="2"/>
  </r>
  <r>
    <s v="I-1183"/>
    <s v="Buenos Aires"/>
    <x v="27"/>
    <x v="2"/>
    <d v="2022-08-19T00:00:00"/>
    <x v="4"/>
    <s v="Naeem Perry"/>
    <n v="30"/>
    <n v="28"/>
    <x v="7"/>
    <n v="2"/>
    <x v="3"/>
    <x v="2"/>
    <x v="2"/>
  </r>
  <r>
    <s v="I-1184"/>
    <s v="Warsaw"/>
    <x v="23"/>
    <x v="0"/>
    <d v="2020-01-02T00:00:00"/>
    <x v="3"/>
    <s v="Anthony Connolly"/>
    <n v="50"/>
    <n v="44"/>
    <x v="33"/>
    <n v="6"/>
    <x v="4"/>
    <x v="11"/>
    <x v="3"/>
  </r>
  <r>
    <s v="I-1185"/>
    <s v="Madria"/>
    <x v="28"/>
    <x v="0"/>
    <d v="2022-05-25T00:00:00"/>
    <x v="0"/>
    <s v="Howard Jones"/>
    <n v="80"/>
    <n v="75"/>
    <x v="29"/>
    <n v="5"/>
    <x v="3"/>
    <x v="7"/>
    <x v="1"/>
  </r>
  <r>
    <s v="I-1186"/>
    <s v="Dubai"/>
    <x v="33"/>
    <x v="0"/>
    <d v="2021-06-22T00:00:00"/>
    <x v="10"/>
    <s v="Brenda Lightfoot"/>
    <n v="250"/>
    <n v="225"/>
    <x v="18"/>
    <n v="25"/>
    <x v="1"/>
    <x v="4"/>
    <x v="1"/>
  </r>
  <r>
    <s v="I-1187"/>
    <s v="Istanbul"/>
    <x v="3"/>
    <x v="0"/>
    <d v="2022-09-24T00:00:00"/>
    <x v="4"/>
    <s v="Chloe Lyons"/>
    <n v="30"/>
    <n v="30"/>
    <x v="14"/>
    <n v="0"/>
    <x v="3"/>
    <x v="6"/>
    <x v="2"/>
  </r>
  <r>
    <s v="I-1188"/>
    <s v="Buenos Aires"/>
    <x v="27"/>
    <x v="2"/>
    <d v="2020-09-21T00:00:00"/>
    <x v="10"/>
    <s v="Abdul Heywood"/>
    <n v="250"/>
    <n v="210"/>
    <x v="11"/>
    <n v="40"/>
    <x v="4"/>
    <x v="6"/>
    <x v="2"/>
  </r>
  <r>
    <s v="I-1189"/>
    <s v="Moscow"/>
    <x v="0"/>
    <x v="0"/>
    <d v="2023-04-26T00:00:00"/>
    <x v="10"/>
    <s v="Rita Hill"/>
    <n v="250"/>
    <n v="250"/>
    <x v="14"/>
    <n v="0"/>
    <x v="2"/>
    <x v="1"/>
    <x v="1"/>
  </r>
  <r>
    <s v="I-1190"/>
    <s v="Warsaw"/>
    <x v="23"/>
    <x v="0"/>
    <d v="2023-12-27T00:00:00"/>
    <x v="5"/>
    <s v="Tony Green"/>
    <n v="500"/>
    <n v="480"/>
    <x v="21"/>
    <n v="20"/>
    <x v="2"/>
    <x v="5"/>
    <x v="0"/>
  </r>
  <r>
    <s v="I-1191"/>
    <s v="Sydney"/>
    <x v="4"/>
    <x v="3"/>
    <d v="2022-04-03T00:00:00"/>
    <x v="7"/>
    <s v="Armand Ahmed"/>
    <n v="1000"/>
    <n v="970"/>
    <x v="10"/>
    <n v="30"/>
    <x v="3"/>
    <x v="1"/>
    <x v="1"/>
  </r>
  <r>
    <s v="I-1192"/>
    <s v="Bucharest"/>
    <x v="32"/>
    <x v="0"/>
    <d v="2020-07-21T00:00:00"/>
    <x v="2"/>
    <s v="Geoffrey Shiner"/>
    <n v="150"/>
    <n v="144"/>
    <x v="21"/>
    <n v="6"/>
    <x v="4"/>
    <x v="9"/>
    <x v="2"/>
  </r>
  <r>
    <s v="I-1193"/>
    <s v="Kansas City"/>
    <x v="18"/>
    <x v="1"/>
    <d v="2023-03-26T00:00:00"/>
    <x v="1"/>
    <s v="Robert Arnold"/>
    <n v="700"/>
    <n v="637"/>
    <x v="25"/>
    <n v="63"/>
    <x v="2"/>
    <x v="3"/>
    <x v="3"/>
  </r>
  <r>
    <s v="I-1194"/>
    <s v="Jerusalem"/>
    <x v="13"/>
    <x v="0"/>
    <d v="2022-04-13T00:00:00"/>
    <x v="9"/>
    <s v="Isla Parsons"/>
    <n v="70"/>
    <n v="63"/>
    <x v="18"/>
    <n v="7"/>
    <x v="3"/>
    <x v="1"/>
    <x v="1"/>
  </r>
  <r>
    <s v="I-1195"/>
    <s v="Jerusalem"/>
    <x v="13"/>
    <x v="0"/>
    <d v="2024-05-07T00:00:00"/>
    <x v="1"/>
    <s v="John Bond"/>
    <n v="700"/>
    <n v="672"/>
    <x v="21"/>
    <n v="28"/>
    <x v="0"/>
    <x v="7"/>
    <x v="1"/>
  </r>
  <r>
    <s v="I-1196"/>
    <s v="Shanghai"/>
    <x v="5"/>
    <x v="3"/>
    <d v="2021-01-27T00:00:00"/>
    <x v="11"/>
    <s v="Christopher Snape"/>
    <n v="50"/>
    <n v="42"/>
    <x v="11"/>
    <n v="8"/>
    <x v="1"/>
    <x v="11"/>
    <x v="3"/>
  </r>
  <r>
    <s v="I-1197"/>
    <s v="Prague"/>
    <x v="16"/>
    <x v="0"/>
    <d v="2024-11-30T00:00:00"/>
    <x v="0"/>
    <s v="Stephen Nolan"/>
    <n v="80"/>
    <n v="78"/>
    <x v="12"/>
    <n v="2"/>
    <x v="0"/>
    <x v="8"/>
    <x v="0"/>
  </r>
  <r>
    <s v="I-1198"/>
    <s v="Santiago"/>
    <x v="34"/>
    <x v="2"/>
    <d v="2023-11-25T00:00:00"/>
    <x v="3"/>
    <s v="Julia Hurren"/>
    <n v="50"/>
    <n v="49"/>
    <x v="2"/>
    <n v="1"/>
    <x v="2"/>
    <x v="8"/>
    <x v="0"/>
  </r>
  <r>
    <s v="I-1199"/>
    <s v="New York"/>
    <x v="18"/>
    <x v="1"/>
    <d v="2020-05-01T00:00:00"/>
    <x v="10"/>
    <s v="Simon Hirst"/>
    <n v="250"/>
    <n v="193"/>
    <x v="67"/>
    <n v="57"/>
    <x v="4"/>
    <x v="7"/>
    <x v="1"/>
  </r>
  <r>
    <s v="I-1200"/>
    <s v="Moscow"/>
    <x v="0"/>
    <x v="0"/>
    <d v="2023-02-16T00:00:00"/>
    <x v="0"/>
    <s v="Alexander Hillier"/>
    <n v="80"/>
    <n v="76"/>
    <x v="8"/>
    <n v="4"/>
    <x v="2"/>
    <x v="10"/>
    <x v="3"/>
  </r>
  <r>
    <s v="I-1201"/>
    <s v="Kansas City"/>
    <x v="18"/>
    <x v="1"/>
    <d v="2021-10-23T00:00:00"/>
    <x v="1"/>
    <s v="Christina Pedley"/>
    <n v="700"/>
    <n v="672"/>
    <x v="21"/>
    <n v="28"/>
    <x v="1"/>
    <x v="0"/>
    <x v="0"/>
  </r>
  <r>
    <s v="I-1202"/>
    <s v="Amsterdam"/>
    <x v="24"/>
    <x v="0"/>
    <d v="2021-12-26T00:00:00"/>
    <x v="4"/>
    <s v="Danny Grant"/>
    <n v="30"/>
    <n v="28"/>
    <x v="7"/>
    <n v="2"/>
    <x v="1"/>
    <x v="5"/>
    <x v="0"/>
  </r>
  <r>
    <s v="I-1203"/>
    <s v="Istanbul"/>
    <x v="3"/>
    <x v="0"/>
    <d v="2020-08-11T00:00:00"/>
    <x v="0"/>
    <s v="Francis Hall"/>
    <n v="80"/>
    <n v="66"/>
    <x v="68"/>
    <n v="14"/>
    <x v="4"/>
    <x v="2"/>
    <x v="2"/>
  </r>
  <r>
    <s v="I-1204"/>
    <s v="Dubai"/>
    <x v="33"/>
    <x v="0"/>
    <d v="2021-08-06T00:00:00"/>
    <x v="11"/>
    <s v="Marie Whitfield"/>
    <n v="50"/>
    <n v="48"/>
    <x v="21"/>
    <n v="2"/>
    <x v="1"/>
    <x v="2"/>
    <x v="2"/>
  </r>
  <r>
    <s v="I-1205"/>
    <s v="Amsterdam"/>
    <x v="24"/>
    <x v="0"/>
    <d v="2020-12-02T00:00:00"/>
    <x v="5"/>
    <s v="Alan Evora"/>
    <n v="500"/>
    <n v="370"/>
    <x v="4"/>
    <n v="130"/>
    <x v="4"/>
    <x v="5"/>
    <x v="0"/>
  </r>
  <r>
    <s v="I-1206"/>
    <s v="Kansas City"/>
    <x v="18"/>
    <x v="1"/>
    <d v="2022-01-25T00:00:00"/>
    <x v="0"/>
    <s v="Xun Simms"/>
    <n v="80"/>
    <n v="72"/>
    <x v="18"/>
    <n v="8"/>
    <x v="3"/>
    <x v="11"/>
    <x v="3"/>
  </r>
  <r>
    <s v="I-1207"/>
    <s v="Birmingham"/>
    <x v="8"/>
    <x v="0"/>
    <d v="2021-01-26T00:00:00"/>
    <x v="0"/>
    <s v="Gustavo Taiwo"/>
    <n v="80"/>
    <n v="58"/>
    <x v="41"/>
    <n v="22"/>
    <x v="1"/>
    <x v="11"/>
    <x v="3"/>
  </r>
  <r>
    <s v="I-1208"/>
    <s v="Toronto"/>
    <x v="1"/>
    <x v="1"/>
    <d v="2024-03-10T00:00:00"/>
    <x v="0"/>
    <s v="James Hammond"/>
    <n v="80"/>
    <n v="73"/>
    <x v="53"/>
    <n v="7"/>
    <x v="0"/>
    <x v="3"/>
    <x v="3"/>
  </r>
  <r>
    <s v="I-1209"/>
    <s v="Los Angeles"/>
    <x v="18"/>
    <x v="1"/>
    <d v="2021-06-03T00:00:00"/>
    <x v="6"/>
    <s v="Colin Matthews"/>
    <n v="800"/>
    <n v="776"/>
    <x v="10"/>
    <n v="24"/>
    <x v="1"/>
    <x v="4"/>
    <x v="1"/>
  </r>
  <r>
    <s v="I-1210"/>
    <s v="Chicago"/>
    <x v="18"/>
    <x v="1"/>
    <d v="2024-08-26T00:00:00"/>
    <x v="2"/>
    <s v="Barry Baldwin"/>
    <n v="150"/>
    <n v="147"/>
    <x v="2"/>
    <n v="3"/>
    <x v="0"/>
    <x v="2"/>
    <x v="2"/>
  </r>
  <r>
    <s v="I-1211"/>
    <s v="Sao Paolo"/>
    <x v="2"/>
    <x v="2"/>
    <d v="2022-09-01T00:00:00"/>
    <x v="2"/>
    <s v="Elizabeth Holloway"/>
    <n v="150"/>
    <n v="134"/>
    <x v="69"/>
    <n v="16"/>
    <x v="3"/>
    <x v="6"/>
    <x v="2"/>
  </r>
  <r>
    <s v="I-1212"/>
    <s v="Warsaw"/>
    <x v="23"/>
    <x v="0"/>
    <d v="2022-07-15T00:00:00"/>
    <x v="4"/>
    <s v="Anthony Connolly"/>
    <n v="30"/>
    <n v="8"/>
    <x v="70"/>
    <n v="22"/>
    <x v="3"/>
    <x v="9"/>
    <x v="2"/>
  </r>
  <r>
    <s v="I-1213"/>
    <s v="Dubai"/>
    <x v="33"/>
    <x v="0"/>
    <d v="2020-11-29T00:00:00"/>
    <x v="2"/>
    <s v="Peter Kelly"/>
    <n v="150"/>
    <n v="135"/>
    <x v="18"/>
    <n v="15"/>
    <x v="4"/>
    <x v="8"/>
    <x v="0"/>
  </r>
  <r>
    <s v="I-1214"/>
    <s v="Santiago"/>
    <x v="34"/>
    <x v="2"/>
    <d v="2020-09-22T00:00:00"/>
    <x v="9"/>
    <s v="Julia Hurren"/>
    <n v="70"/>
    <n v="59"/>
    <x v="71"/>
    <n v="11"/>
    <x v="4"/>
    <x v="6"/>
    <x v="2"/>
  </r>
  <r>
    <s v="I-1215"/>
    <s v="Bangalore"/>
    <x v="11"/>
    <x v="3"/>
    <d v="2023-12-20T00:00:00"/>
    <x v="7"/>
    <s v="Paul Rule"/>
    <n v="1000"/>
    <n v="500"/>
    <x v="9"/>
    <n v="500"/>
    <x v="2"/>
    <x v="5"/>
    <x v="0"/>
  </r>
  <r>
    <s v="I-1216"/>
    <s v="Los Angeles"/>
    <x v="18"/>
    <x v="1"/>
    <d v="2023-02-19T00:00:00"/>
    <x v="5"/>
    <s v="Christopher Kitching"/>
    <n v="500"/>
    <n v="495"/>
    <x v="19"/>
    <n v="5"/>
    <x v="2"/>
    <x v="10"/>
    <x v="3"/>
  </r>
  <r>
    <s v="I-1217"/>
    <s v="Bucharest"/>
    <x v="32"/>
    <x v="0"/>
    <d v="2024-02-16T00:00:00"/>
    <x v="3"/>
    <s v="Constance Tidey"/>
    <n v="50"/>
    <n v="49"/>
    <x v="2"/>
    <n v="1"/>
    <x v="0"/>
    <x v="10"/>
    <x v="3"/>
  </r>
  <r>
    <s v="I-1218"/>
    <s v="Toronto"/>
    <x v="1"/>
    <x v="1"/>
    <d v="2020-10-01T00:00:00"/>
    <x v="11"/>
    <s v="Michael Patel"/>
    <n v="50"/>
    <n v="48"/>
    <x v="21"/>
    <n v="2"/>
    <x v="4"/>
    <x v="0"/>
    <x v="0"/>
  </r>
  <r>
    <s v="I-1219"/>
    <s v="Osaka"/>
    <x v="15"/>
    <x v="3"/>
    <d v="2021-04-09T00:00:00"/>
    <x v="1"/>
    <s v="Tracy Stanley"/>
    <n v="700"/>
    <n v="560"/>
    <x v="31"/>
    <n v="140"/>
    <x v="1"/>
    <x v="1"/>
    <x v="1"/>
  </r>
  <r>
    <s v="I-1220"/>
    <s v="Bangalore"/>
    <x v="11"/>
    <x v="3"/>
    <d v="2020-04-08T00:00:00"/>
    <x v="7"/>
    <s v="Stuart Sykes"/>
    <n v="1000"/>
    <n v="500"/>
    <x v="9"/>
    <n v="500"/>
    <x v="4"/>
    <x v="1"/>
    <x v="1"/>
  </r>
  <r>
    <s v="I-1221"/>
    <s v="Los Angeles"/>
    <x v="18"/>
    <x v="1"/>
    <d v="2024-08-13T00:00:00"/>
    <x v="8"/>
    <s v="Christopher Kitching"/>
    <n v="500"/>
    <n v="495"/>
    <x v="19"/>
    <n v="5"/>
    <x v="0"/>
    <x v="2"/>
    <x v="2"/>
  </r>
  <r>
    <s v="I-1222"/>
    <s v="Chicago"/>
    <x v="18"/>
    <x v="1"/>
    <d v="2022-04-10T00:00:00"/>
    <x v="4"/>
    <s v="Marie Foster"/>
    <n v="30"/>
    <n v="29"/>
    <x v="5"/>
    <n v="1"/>
    <x v="3"/>
    <x v="1"/>
    <x v="1"/>
  </r>
  <r>
    <s v="I-1223"/>
    <s v="San Fransisco"/>
    <x v="18"/>
    <x v="1"/>
    <d v="2020-06-07T00:00:00"/>
    <x v="11"/>
    <s v="Gary Acheampong"/>
    <n v="50"/>
    <n v="44"/>
    <x v="33"/>
    <n v="6"/>
    <x v="4"/>
    <x v="4"/>
    <x v="1"/>
  </r>
  <r>
    <s v="I-1224"/>
    <s v="Jerusalem"/>
    <x v="13"/>
    <x v="0"/>
    <d v="2020-03-09T00:00:00"/>
    <x v="7"/>
    <s v="John Bond"/>
    <n v="1000"/>
    <n v="710"/>
    <x v="72"/>
    <n v="290"/>
    <x v="4"/>
    <x v="3"/>
    <x v="3"/>
  </r>
  <r>
    <s v="I-1225"/>
    <s v="San Fransisco"/>
    <x v="18"/>
    <x v="1"/>
    <d v="2022-04-16T00:00:00"/>
    <x v="2"/>
    <s v="John Osborne"/>
    <n v="150"/>
    <n v="150"/>
    <x v="14"/>
    <n v="0"/>
    <x v="3"/>
    <x v="1"/>
    <x v="1"/>
  </r>
  <r>
    <s v="I-1226"/>
    <s v="Osaka"/>
    <x v="15"/>
    <x v="3"/>
    <d v="2022-10-23T00:00:00"/>
    <x v="3"/>
    <s v="Paul Atkins"/>
    <n v="50"/>
    <n v="44"/>
    <x v="33"/>
    <n v="6"/>
    <x v="3"/>
    <x v="0"/>
    <x v="0"/>
  </r>
  <r>
    <s v="I-1227"/>
    <s v="Mexico City"/>
    <x v="7"/>
    <x v="2"/>
    <d v="2021-05-03T00:00:00"/>
    <x v="4"/>
    <s v="Denise Rodgers"/>
    <n v="30"/>
    <n v="24"/>
    <x v="31"/>
    <n v="6"/>
    <x v="1"/>
    <x v="7"/>
    <x v="1"/>
  </r>
  <r>
    <s v="I-1228"/>
    <s v="Santiago"/>
    <x v="34"/>
    <x v="2"/>
    <d v="2021-07-31T00:00:00"/>
    <x v="10"/>
    <s v="Julia Hurren"/>
    <n v="250"/>
    <n v="163"/>
    <x v="73"/>
    <n v="87"/>
    <x v="1"/>
    <x v="9"/>
    <x v="2"/>
  </r>
  <r>
    <s v="I-1229"/>
    <s v="Bangkok"/>
    <x v="10"/>
    <x v="3"/>
    <d v="2024-08-10T00:00:00"/>
    <x v="0"/>
    <s v="Arthur Moncrieff"/>
    <n v="80"/>
    <n v="78"/>
    <x v="12"/>
    <n v="2"/>
    <x v="0"/>
    <x v="2"/>
    <x v="2"/>
  </r>
  <r>
    <s v="I-1230"/>
    <s v="Dublin"/>
    <x v="25"/>
    <x v="0"/>
    <d v="2024-07-22T00:00:00"/>
    <x v="0"/>
    <s v="Alison Younger"/>
    <n v="80"/>
    <n v="78"/>
    <x v="12"/>
    <n v="2"/>
    <x v="0"/>
    <x v="9"/>
    <x v="2"/>
  </r>
  <r>
    <s v="I-1231"/>
    <s v="Shanghai"/>
    <x v="5"/>
    <x v="3"/>
    <d v="2023-06-06T00:00:00"/>
    <x v="1"/>
    <s v="Alen Dinan"/>
    <n v="700"/>
    <n v="651"/>
    <x v="6"/>
    <n v="49"/>
    <x v="2"/>
    <x v="4"/>
    <x v="1"/>
  </r>
  <r>
    <s v="I-1232"/>
    <s v="Athens"/>
    <x v="14"/>
    <x v="0"/>
    <d v="2021-07-14T00:00:00"/>
    <x v="3"/>
    <s v="Aidan Perrott"/>
    <n v="50"/>
    <n v="36"/>
    <x v="37"/>
    <n v="14"/>
    <x v="1"/>
    <x v="9"/>
    <x v="2"/>
  </r>
  <r>
    <s v="I-1233"/>
    <s v="Warsaw"/>
    <x v="23"/>
    <x v="0"/>
    <d v="2020-04-21T00:00:00"/>
    <x v="8"/>
    <s v="Alexandra Wright"/>
    <n v="500"/>
    <n v="500"/>
    <x v="14"/>
    <n v="0"/>
    <x v="4"/>
    <x v="1"/>
    <x v="1"/>
  </r>
  <r>
    <s v="I-1234"/>
    <s v="Madria"/>
    <x v="28"/>
    <x v="0"/>
    <d v="2021-07-26T00:00:00"/>
    <x v="2"/>
    <s v="Zhan Whitfield"/>
    <n v="150"/>
    <n v="140"/>
    <x v="7"/>
    <n v="10"/>
    <x v="1"/>
    <x v="9"/>
    <x v="2"/>
  </r>
  <r>
    <s v="I-1235"/>
    <s v="Vienna"/>
    <x v="29"/>
    <x v="0"/>
    <d v="2023-04-12T00:00:00"/>
    <x v="1"/>
    <s v="Daniel Henderson"/>
    <n v="700"/>
    <n v="700"/>
    <x v="14"/>
    <n v="0"/>
    <x v="2"/>
    <x v="1"/>
    <x v="1"/>
  </r>
  <r>
    <s v="I-1236"/>
    <s v="Ho Chi Minh City"/>
    <x v="12"/>
    <x v="3"/>
    <d v="2023-12-04T00:00:00"/>
    <x v="2"/>
    <s v="Barbara Love"/>
    <n v="150"/>
    <n v="144"/>
    <x v="21"/>
    <n v="6"/>
    <x v="2"/>
    <x v="5"/>
    <x v="0"/>
  </r>
  <r>
    <s v="I-1237"/>
    <s v="Berlin"/>
    <x v="20"/>
    <x v="0"/>
    <d v="2023-09-23T00:00:00"/>
    <x v="5"/>
    <s v="Paul Sherwin"/>
    <n v="500"/>
    <n v="465"/>
    <x v="6"/>
    <n v="35"/>
    <x v="2"/>
    <x v="6"/>
    <x v="2"/>
  </r>
  <r>
    <s v="I-1238"/>
    <s v="Kuala Lumpur"/>
    <x v="31"/>
    <x v="3"/>
    <d v="2022-05-03T00:00:00"/>
    <x v="3"/>
    <s v="Ian Baker"/>
    <n v="50"/>
    <n v="50"/>
    <x v="14"/>
    <n v="0"/>
    <x v="3"/>
    <x v="7"/>
    <x v="1"/>
  </r>
  <r>
    <s v="I-1239"/>
    <s v="Bangkok"/>
    <x v="10"/>
    <x v="3"/>
    <d v="2021-11-03T00:00:00"/>
    <x v="11"/>
    <s v="Nicole Marshall"/>
    <n v="50"/>
    <n v="49"/>
    <x v="2"/>
    <n v="1"/>
    <x v="1"/>
    <x v="8"/>
    <x v="0"/>
  </r>
  <r>
    <s v="I-1240"/>
    <s v="Seattle"/>
    <x v="18"/>
    <x v="1"/>
    <d v="2020-08-17T00:00:00"/>
    <x v="3"/>
    <s v="Susan Toye"/>
    <n v="50"/>
    <n v="44"/>
    <x v="33"/>
    <n v="6"/>
    <x v="4"/>
    <x v="2"/>
    <x v="2"/>
  </r>
  <r>
    <s v="I-1241"/>
    <s v="Berlin"/>
    <x v="20"/>
    <x v="0"/>
    <d v="2022-10-21T00:00:00"/>
    <x v="8"/>
    <s v="Paul Mannion"/>
    <n v="500"/>
    <n v="490"/>
    <x v="2"/>
    <n v="10"/>
    <x v="3"/>
    <x v="0"/>
    <x v="0"/>
  </r>
  <r>
    <s v="I-1242"/>
    <s v="Berlin"/>
    <x v="20"/>
    <x v="0"/>
    <d v="2024-01-07T00:00:00"/>
    <x v="1"/>
    <s v="Natasha Carvalho"/>
    <n v="700"/>
    <n v="623"/>
    <x v="47"/>
    <n v="77"/>
    <x v="0"/>
    <x v="11"/>
    <x v="3"/>
  </r>
  <r>
    <s v="I-1243"/>
    <s v="Kansas City"/>
    <x v="18"/>
    <x v="1"/>
    <d v="2020-11-06T00:00:00"/>
    <x v="1"/>
    <s v="Ronnette Stocks"/>
    <n v="700"/>
    <n v="574"/>
    <x v="64"/>
    <n v="126"/>
    <x v="4"/>
    <x v="8"/>
    <x v="0"/>
  </r>
  <r>
    <s v="I-1244"/>
    <s v="Tokyo"/>
    <x v="15"/>
    <x v="3"/>
    <d v="2022-01-27T00:00:00"/>
    <x v="9"/>
    <s v="Pauline Pope"/>
    <n v="70"/>
    <n v="68"/>
    <x v="51"/>
    <n v="2"/>
    <x v="3"/>
    <x v="11"/>
    <x v="3"/>
  </r>
  <r>
    <s v="I-1245"/>
    <s v="Seoul"/>
    <x v="19"/>
    <x v="3"/>
    <d v="2024-09-26T00:00:00"/>
    <x v="9"/>
    <s v="Roger Scott"/>
    <n v="70"/>
    <n v="69"/>
    <x v="43"/>
    <n v="1"/>
    <x v="0"/>
    <x v="6"/>
    <x v="2"/>
  </r>
  <r>
    <s v="I-1246"/>
    <s v="Santiago"/>
    <x v="34"/>
    <x v="2"/>
    <d v="2022-11-03T00:00:00"/>
    <x v="4"/>
    <s v="Ram Mathews"/>
    <n v="30"/>
    <n v="29"/>
    <x v="5"/>
    <n v="1"/>
    <x v="3"/>
    <x v="8"/>
    <x v="0"/>
  </r>
  <r>
    <s v="I-1247"/>
    <s v="Toronto"/>
    <x v="1"/>
    <x v="1"/>
    <d v="2024-09-16T00:00:00"/>
    <x v="6"/>
    <s v="Alison Storey"/>
    <n v="800"/>
    <n v="696"/>
    <x v="74"/>
    <n v="104"/>
    <x v="0"/>
    <x v="6"/>
    <x v="2"/>
  </r>
  <r>
    <s v="I-1248"/>
    <s v="Istanbul"/>
    <x v="3"/>
    <x v="0"/>
    <d v="2022-04-14T00:00:00"/>
    <x v="1"/>
    <s v="David Philp"/>
    <n v="700"/>
    <n v="602"/>
    <x v="22"/>
    <n v="98"/>
    <x v="3"/>
    <x v="1"/>
    <x v="1"/>
  </r>
  <r>
    <s v="I-1249"/>
    <s v="Kansas City"/>
    <x v="18"/>
    <x v="1"/>
    <d v="2020-08-04T00:00:00"/>
    <x v="3"/>
    <s v="Douglas Davies"/>
    <n v="50"/>
    <n v="40"/>
    <x v="31"/>
    <n v="10"/>
    <x v="4"/>
    <x v="2"/>
    <x v="2"/>
  </r>
  <r>
    <s v="I-1250"/>
    <s v="Ho Chi Minh City"/>
    <x v="12"/>
    <x v="3"/>
    <d v="2023-05-04T00:00:00"/>
    <x v="11"/>
    <s v="Susan Passey"/>
    <n v="50"/>
    <n v="50"/>
    <x v="14"/>
    <n v="0"/>
    <x v="2"/>
    <x v="7"/>
    <x v="1"/>
  </r>
  <r>
    <s v="I-1251"/>
    <s v="Santiago"/>
    <x v="34"/>
    <x v="2"/>
    <d v="2023-11-22T00:00:00"/>
    <x v="3"/>
    <s v="Bruce McPhee"/>
    <n v="50"/>
    <n v="49"/>
    <x v="2"/>
    <n v="1"/>
    <x v="2"/>
    <x v="8"/>
    <x v="0"/>
  </r>
  <r>
    <s v="I-1252"/>
    <s v="Riyadh"/>
    <x v="9"/>
    <x v="0"/>
    <d v="2020-07-19T00:00:00"/>
    <x v="5"/>
    <s v="Victoria Sherwin"/>
    <n v="500"/>
    <n v="425"/>
    <x v="36"/>
    <n v="75"/>
    <x v="4"/>
    <x v="9"/>
    <x v="2"/>
  </r>
  <r>
    <s v="I-1253"/>
    <s v="Warsaw"/>
    <x v="23"/>
    <x v="0"/>
    <d v="2024-09-21T00:00:00"/>
    <x v="8"/>
    <s v="Alexandra Wright"/>
    <n v="500"/>
    <n v="500"/>
    <x v="14"/>
    <n v="0"/>
    <x v="0"/>
    <x v="6"/>
    <x v="2"/>
  </r>
  <r>
    <s v="I-1254"/>
    <s v="Istanbul"/>
    <x v="3"/>
    <x v="0"/>
    <d v="2021-09-30T00:00:00"/>
    <x v="6"/>
    <s v="Bryan Mason"/>
    <n v="800"/>
    <n v="680"/>
    <x v="36"/>
    <n v="120"/>
    <x v="1"/>
    <x v="6"/>
    <x v="2"/>
  </r>
  <r>
    <s v="I-1255"/>
    <s v="Tel Aviv"/>
    <x v="13"/>
    <x v="0"/>
    <d v="2023-12-12T00:00:00"/>
    <x v="2"/>
    <s v="Rebecca Delo"/>
    <n v="150"/>
    <n v="144"/>
    <x v="21"/>
    <n v="6"/>
    <x v="2"/>
    <x v="5"/>
    <x v="0"/>
  </r>
  <r>
    <s v="I-1256"/>
    <s v="Vienna"/>
    <x v="29"/>
    <x v="0"/>
    <d v="2022-06-02T00:00:00"/>
    <x v="7"/>
    <s v="Peter Thompson"/>
    <n v="1000"/>
    <n v="680"/>
    <x v="58"/>
    <n v="320"/>
    <x v="3"/>
    <x v="4"/>
    <x v="1"/>
  </r>
  <r>
    <s v="I-1257"/>
    <s v="Sao Paolo"/>
    <x v="2"/>
    <x v="2"/>
    <d v="2023-12-30T00:00:00"/>
    <x v="2"/>
    <s v="Cheryl Tubbs"/>
    <n v="150"/>
    <n v="140"/>
    <x v="7"/>
    <n v="10"/>
    <x v="2"/>
    <x v="5"/>
    <x v="0"/>
  </r>
  <r>
    <s v="I-1258"/>
    <s v="Jerusalem"/>
    <x v="13"/>
    <x v="0"/>
    <d v="2023-05-20T00:00:00"/>
    <x v="4"/>
    <s v="Abu Moore"/>
    <n v="30"/>
    <n v="28"/>
    <x v="7"/>
    <n v="2"/>
    <x v="2"/>
    <x v="7"/>
    <x v="1"/>
  </r>
  <r>
    <s v="I-1259"/>
    <s v="Bogota"/>
    <x v="26"/>
    <x v="2"/>
    <d v="2020-01-23T00:00:00"/>
    <x v="6"/>
    <s v="Antony Westlake"/>
    <n v="800"/>
    <n v="544"/>
    <x v="58"/>
    <n v="256"/>
    <x v="4"/>
    <x v="11"/>
    <x v="3"/>
  </r>
  <r>
    <s v="I-1260"/>
    <s v="Toronto"/>
    <x v="1"/>
    <x v="1"/>
    <d v="2022-03-18T00:00:00"/>
    <x v="3"/>
    <s v="Robin Hall"/>
    <n v="50"/>
    <n v="47"/>
    <x v="44"/>
    <n v="3"/>
    <x v="3"/>
    <x v="3"/>
    <x v="3"/>
  </r>
  <r>
    <s v="I-1261"/>
    <s v="Jerusalem"/>
    <x v="13"/>
    <x v="0"/>
    <d v="2020-07-20T00:00:00"/>
    <x v="0"/>
    <s v="Carole Owen"/>
    <n v="80"/>
    <n v="60"/>
    <x v="75"/>
    <n v="20"/>
    <x v="4"/>
    <x v="9"/>
    <x v="2"/>
  </r>
  <r>
    <s v="I-1262"/>
    <s v="Kuala Lumpur"/>
    <x v="31"/>
    <x v="3"/>
    <d v="2024-06-17T00:00:00"/>
    <x v="4"/>
    <s v="Rachel Oliver"/>
    <n v="30"/>
    <n v="26"/>
    <x v="30"/>
    <n v="4"/>
    <x v="0"/>
    <x v="4"/>
    <x v="1"/>
  </r>
  <r>
    <s v="I-1263"/>
    <s v="Kansas City"/>
    <x v="18"/>
    <x v="1"/>
    <d v="2022-09-23T00:00:00"/>
    <x v="8"/>
    <s v="Ronnette Stocks"/>
    <n v="500"/>
    <n v="495"/>
    <x v="19"/>
    <n v="5"/>
    <x v="3"/>
    <x v="6"/>
    <x v="2"/>
  </r>
  <r>
    <s v="I-1264"/>
    <s v="Guangzhou"/>
    <x v="5"/>
    <x v="3"/>
    <d v="2020-09-05T00:00:00"/>
    <x v="7"/>
    <s v="Carl Snape"/>
    <n v="1000"/>
    <n v="620"/>
    <x v="13"/>
    <n v="380"/>
    <x v="4"/>
    <x v="6"/>
    <x v="2"/>
  </r>
  <r>
    <s v="I-1265"/>
    <s v="New York"/>
    <x v="18"/>
    <x v="1"/>
    <d v="2024-03-14T00:00:00"/>
    <x v="8"/>
    <s v="John Bull"/>
    <n v="500"/>
    <n v="490"/>
    <x v="2"/>
    <n v="10"/>
    <x v="0"/>
    <x v="3"/>
    <x v="3"/>
  </r>
  <r>
    <s v="I-1266"/>
    <s v="Athens"/>
    <x v="14"/>
    <x v="0"/>
    <d v="2020-11-08T00:00:00"/>
    <x v="4"/>
    <s v="Charles Ali"/>
    <n v="30"/>
    <n v="21"/>
    <x v="48"/>
    <n v="9"/>
    <x v="4"/>
    <x v="8"/>
    <x v="0"/>
  </r>
  <r>
    <s v="I-1267"/>
    <s v="Guangzhou"/>
    <x v="5"/>
    <x v="3"/>
    <d v="2021-05-28T00:00:00"/>
    <x v="4"/>
    <s v="Wolfgang Carvalho"/>
    <n v="30"/>
    <n v="20"/>
    <x v="76"/>
    <n v="10"/>
    <x v="1"/>
    <x v="7"/>
    <x v="1"/>
  </r>
  <r>
    <s v="I-1268"/>
    <s v="Shanghai"/>
    <x v="5"/>
    <x v="3"/>
    <d v="2021-06-19T00:00:00"/>
    <x v="7"/>
    <s v="Michelle Murray"/>
    <n v="1000"/>
    <n v="910"/>
    <x v="25"/>
    <n v="90"/>
    <x v="1"/>
    <x v="4"/>
    <x v="1"/>
  </r>
  <r>
    <s v="I-1269"/>
    <s v="Bangkok"/>
    <x v="10"/>
    <x v="3"/>
    <d v="2022-10-23T00:00:00"/>
    <x v="9"/>
    <s v="Nicole Marshall"/>
    <n v="70"/>
    <n v="68"/>
    <x v="51"/>
    <n v="2"/>
    <x v="3"/>
    <x v="0"/>
    <x v="0"/>
  </r>
  <r>
    <s v="I-1270"/>
    <s v="Bogota"/>
    <x v="26"/>
    <x v="2"/>
    <d v="2022-03-27T00:00:00"/>
    <x v="1"/>
    <s v="Gary Percival"/>
    <n v="700"/>
    <n v="623"/>
    <x v="47"/>
    <n v="77"/>
    <x v="3"/>
    <x v="3"/>
    <x v="3"/>
  </r>
  <r>
    <s v="I-1271"/>
    <s v="Athens"/>
    <x v="14"/>
    <x v="0"/>
    <d v="2020-02-28T00:00:00"/>
    <x v="8"/>
    <s v="Gary Roberts"/>
    <n v="500"/>
    <n v="490"/>
    <x v="2"/>
    <n v="10"/>
    <x v="4"/>
    <x v="10"/>
    <x v="3"/>
  </r>
  <r>
    <s v="I-1272"/>
    <s v="Seoul"/>
    <x v="19"/>
    <x v="3"/>
    <d v="2022-04-11T00:00:00"/>
    <x v="3"/>
    <s v="Leonard Green"/>
    <n v="50"/>
    <n v="50"/>
    <x v="14"/>
    <n v="0"/>
    <x v="3"/>
    <x v="1"/>
    <x v="1"/>
  </r>
  <r>
    <s v="I-1273"/>
    <s v="Santiago"/>
    <x v="34"/>
    <x v="2"/>
    <d v="2021-06-26T00:00:00"/>
    <x v="7"/>
    <s v="Richard James"/>
    <n v="1000"/>
    <n v="790"/>
    <x v="77"/>
    <n v="210"/>
    <x v="1"/>
    <x v="4"/>
    <x v="1"/>
  </r>
  <r>
    <s v="I-1274"/>
    <s v="Sydney"/>
    <x v="4"/>
    <x v="3"/>
    <d v="2020-09-19T00:00:00"/>
    <x v="2"/>
    <s v="Christine Davies"/>
    <n v="150"/>
    <n v="144"/>
    <x v="21"/>
    <n v="6"/>
    <x v="4"/>
    <x v="6"/>
    <x v="2"/>
  </r>
  <r>
    <s v="I-1275"/>
    <s v="Bucharest"/>
    <x v="32"/>
    <x v="0"/>
    <d v="2021-07-14T00:00:00"/>
    <x v="7"/>
    <s v="Richard Rowe"/>
    <n v="1000"/>
    <n v="960"/>
    <x v="21"/>
    <n v="40"/>
    <x v="1"/>
    <x v="9"/>
    <x v="2"/>
  </r>
  <r>
    <s v="I-1276"/>
    <s v="Vienna"/>
    <x v="29"/>
    <x v="0"/>
    <d v="2024-01-17T00:00:00"/>
    <x v="5"/>
    <s v="Bryan Clement"/>
    <n v="500"/>
    <n v="445"/>
    <x v="47"/>
    <n v="55"/>
    <x v="0"/>
    <x v="11"/>
    <x v="3"/>
  </r>
  <r>
    <s v="I-1277"/>
    <s v="Bangalore"/>
    <x v="11"/>
    <x v="3"/>
    <d v="2024-10-23T00:00:00"/>
    <x v="5"/>
    <s v="Paresh Mathews"/>
    <n v="500"/>
    <n v="435"/>
    <x v="74"/>
    <n v="65"/>
    <x v="0"/>
    <x v="0"/>
    <x v="0"/>
  </r>
  <r>
    <s v="I-1278"/>
    <s v="Capetown"/>
    <x v="17"/>
    <x v="0"/>
    <d v="2020-08-27T00:00:00"/>
    <x v="8"/>
    <s v="Thomas Davies"/>
    <n v="500"/>
    <n v="490"/>
    <x v="2"/>
    <n v="10"/>
    <x v="4"/>
    <x v="2"/>
    <x v="2"/>
  </r>
  <r>
    <s v="I-1279"/>
    <s v="Bogota"/>
    <x v="26"/>
    <x v="2"/>
    <d v="2023-10-14T00:00:00"/>
    <x v="10"/>
    <s v="Ronald Curtis"/>
    <n v="250"/>
    <n v="230"/>
    <x v="15"/>
    <n v="20"/>
    <x v="2"/>
    <x v="0"/>
    <x v="0"/>
  </r>
  <r>
    <s v="I-1280"/>
    <s v="Santiago"/>
    <x v="34"/>
    <x v="2"/>
    <d v="2021-12-12T00:00:00"/>
    <x v="6"/>
    <s v="Ram Mathews"/>
    <n v="800"/>
    <n v="472"/>
    <x v="78"/>
    <n v="328"/>
    <x v="1"/>
    <x v="5"/>
    <x v="0"/>
  </r>
  <r>
    <s v="I-1281"/>
    <s v="Cairo"/>
    <x v="30"/>
    <x v="0"/>
    <d v="2022-11-02T00:00:00"/>
    <x v="7"/>
    <s v="David Amos"/>
    <n v="1000"/>
    <n v="510"/>
    <x v="55"/>
    <n v="490"/>
    <x v="3"/>
    <x v="8"/>
    <x v="0"/>
  </r>
  <r>
    <s v="I-1282"/>
    <s v="Riyadh"/>
    <x v="9"/>
    <x v="0"/>
    <d v="2022-09-22T00:00:00"/>
    <x v="10"/>
    <s v="Danny Brooks"/>
    <n v="250"/>
    <n v="230"/>
    <x v="15"/>
    <n v="20"/>
    <x v="3"/>
    <x v="6"/>
    <x v="2"/>
  </r>
  <r>
    <s v="I-1283"/>
    <s v="Cairo"/>
    <x v="30"/>
    <x v="0"/>
    <d v="2024-01-04T00:00:00"/>
    <x v="11"/>
    <s v="John Barnett"/>
    <n v="50"/>
    <n v="48"/>
    <x v="21"/>
    <n v="2"/>
    <x v="0"/>
    <x v="11"/>
    <x v="3"/>
  </r>
  <r>
    <s v="I-1284"/>
    <s v="Bangalore"/>
    <x v="11"/>
    <x v="3"/>
    <d v="2021-02-03T00:00:00"/>
    <x v="0"/>
    <s v="Colin Lima"/>
    <n v="80"/>
    <n v="49"/>
    <x v="79"/>
    <n v="31"/>
    <x v="1"/>
    <x v="10"/>
    <x v="3"/>
  </r>
  <r>
    <s v="I-1285"/>
    <s v="Cairo"/>
    <x v="30"/>
    <x v="0"/>
    <d v="2021-11-18T00:00:00"/>
    <x v="8"/>
    <s v="Marek Kwiatkowski"/>
    <n v="500"/>
    <n v="490"/>
    <x v="2"/>
    <n v="10"/>
    <x v="1"/>
    <x v="8"/>
    <x v="0"/>
  </r>
  <r>
    <s v="I-1286"/>
    <s v="Buenos Aires"/>
    <x v="27"/>
    <x v="2"/>
    <d v="2024-05-03T00:00:00"/>
    <x v="10"/>
    <s v="Stuart Brown"/>
    <n v="250"/>
    <n v="248"/>
    <x v="80"/>
    <n v="2"/>
    <x v="0"/>
    <x v="7"/>
    <x v="1"/>
  </r>
  <r>
    <s v="I-1287"/>
    <s v="Amsterdam"/>
    <x v="24"/>
    <x v="0"/>
    <d v="2021-12-27T00:00:00"/>
    <x v="7"/>
    <s v="Christopher Hurren"/>
    <n v="1000"/>
    <n v="900"/>
    <x v="18"/>
    <n v="100"/>
    <x v="1"/>
    <x v="5"/>
    <x v="0"/>
  </r>
  <r>
    <s v="I-1288"/>
    <s v="Riyadh"/>
    <x v="9"/>
    <x v="0"/>
    <d v="2024-10-01T00:00:00"/>
    <x v="11"/>
    <s v="Danny Brooks"/>
    <n v="50"/>
    <n v="45"/>
    <x v="18"/>
    <n v="5"/>
    <x v="0"/>
    <x v="0"/>
    <x v="0"/>
  </r>
  <r>
    <s v="I-1289"/>
    <s v="Jerusalem"/>
    <x v="13"/>
    <x v="0"/>
    <d v="2023-06-02T00:00:00"/>
    <x v="2"/>
    <s v="Neil Tubbs"/>
    <n v="150"/>
    <n v="144"/>
    <x v="21"/>
    <n v="6"/>
    <x v="2"/>
    <x v="4"/>
    <x v="1"/>
  </r>
  <r>
    <s v="I-1290"/>
    <s v="Tokyo"/>
    <x v="15"/>
    <x v="3"/>
    <d v="2024-11-01T00:00:00"/>
    <x v="8"/>
    <s v="David Gow"/>
    <n v="500"/>
    <n v="495"/>
    <x v="19"/>
    <n v="5"/>
    <x v="0"/>
    <x v="8"/>
    <x v="0"/>
  </r>
  <r>
    <s v="I-1291"/>
    <s v="Prague"/>
    <x v="16"/>
    <x v="0"/>
    <d v="2020-09-20T00:00:00"/>
    <x v="5"/>
    <s v="David Stewart"/>
    <n v="500"/>
    <n v="425"/>
    <x v="36"/>
    <n v="75"/>
    <x v="4"/>
    <x v="6"/>
    <x v="2"/>
  </r>
  <r>
    <s v="I-1292"/>
    <s v="Riyadh"/>
    <x v="9"/>
    <x v="0"/>
    <d v="2024-06-28T00:00:00"/>
    <x v="9"/>
    <s v="John Craig"/>
    <n v="70"/>
    <n v="60"/>
    <x v="59"/>
    <n v="10"/>
    <x v="0"/>
    <x v="4"/>
    <x v="1"/>
  </r>
  <r>
    <s v="I-1293"/>
    <s v="Toronto"/>
    <x v="1"/>
    <x v="1"/>
    <d v="2020-11-27T00:00:00"/>
    <x v="6"/>
    <s v="Richard Oliver"/>
    <n v="800"/>
    <n v="624"/>
    <x v="24"/>
    <n v="176"/>
    <x v="4"/>
    <x v="8"/>
    <x v="0"/>
  </r>
  <r>
    <s v="I-1294"/>
    <s v="Dubai"/>
    <x v="33"/>
    <x v="0"/>
    <d v="2024-01-08T00:00:00"/>
    <x v="3"/>
    <s v="Nicholas Timbrell"/>
    <n v="50"/>
    <n v="47"/>
    <x v="44"/>
    <n v="3"/>
    <x v="0"/>
    <x v="11"/>
    <x v="3"/>
  </r>
  <r>
    <s v="I-1295"/>
    <s v="Bangalore"/>
    <x v="11"/>
    <x v="3"/>
    <d v="2023-06-11T00:00:00"/>
    <x v="4"/>
    <s v="Francis Walsh"/>
    <n v="30"/>
    <n v="29"/>
    <x v="5"/>
    <n v="1"/>
    <x v="2"/>
    <x v="4"/>
    <x v="1"/>
  </r>
  <r>
    <s v="I-1296"/>
    <s v="Buenos Aires"/>
    <x v="27"/>
    <x v="2"/>
    <d v="2022-11-12T00:00:00"/>
    <x v="11"/>
    <s v="Nicola Nathan"/>
    <n v="50"/>
    <n v="50"/>
    <x v="14"/>
    <n v="0"/>
    <x v="3"/>
    <x v="8"/>
    <x v="0"/>
  </r>
  <r>
    <s v="I-1297"/>
    <s v="Dublin"/>
    <x v="25"/>
    <x v="0"/>
    <d v="2023-09-16T00:00:00"/>
    <x v="0"/>
    <s v="Alison Younger"/>
    <n v="80"/>
    <n v="72"/>
    <x v="18"/>
    <n v="8"/>
    <x v="2"/>
    <x v="6"/>
    <x v="2"/>
  </r>
  <r>
    <s v="I-1298"/>
    <s v="Sao Paolo"/>
    <x v="2"/>
    <x v="2"/>
    <d v="2021-01-02T00:00:00"/>
    <x v="7"/>
    <s v="Zoe Munday"/>
    <n v="1000"/>
    <n v="580"/>
    <x v="81"/>
    <n v="420"/>
    <x v="1"/>
    <x v="11"/>
    <x v="3"/>
  </r>
  <r>
    <s v="I-1299"/>
    <s v="Madria"/>
    <x v="28"/>
    <x v="0"/>
    <d v="2022-12-05T00:00:00"/>
    <x v="6"/>
    <s v="Paul Long"/>
    <n v="800"/>
    <n v="552"/>
    <x v="82"/>
    <n v="248"/>
    <x v="3"/>
    <x v="5"/>
    <x v="0"/>
  </r>
  <r>
    <s v="I-1300"/>
    <s v="Athens"/>
    <x v="14"/>
    <x v="0"/>
    <d v="2021-12-05T00:00:00"/>
    <x v="9"/>
    <s v="Olivia Reynolds"/>
    <n v="70"/>
    <n v="67"/>
    <x v="17"/>
    <n v="3"/>
    <x v="1"/>
    <x v="5"/>
    <x v="0"/>
  </r>
  <r>
    <s v="I-1301"/>
    <s v="Tijuana"/>
    <x v="7"/>
    <x v="2"/>
    <d v="2024-06-24T00:00:00"/>
    <x v="6"/>
    <s v="Gillian Allnutt"/>
    <n v="800"/>
    <n v="704"/>
    <x v="33"/>
    <n v="96"/>
    <x v="0"/>
    <x v="4"/>
    <x v="1"/>
  </r>
  <r>
    <s v="I-1302"/>
    <s v="Mexico City"/>
    <x v="7"/>
    <x v="2"/>
    <d v="2021-05-20T00:00:00"/>
    <x v="7"/>
    <s v="Eric Walker"/>
    <n v="1000"/>
    <n v="590"/>
    <x v="78"/>
    <n v="410"/>
    <x v="1"/>
    <x v="7"/>
    <x v="1"/>
  </r>
  <r>
    <s v="I-1303"/>
    <s v="New York"/>
    <x v="18"/>
    <x v="1"/>
    <d v="2020-05-16T00:00:00"/>
    <x v="4"/>
    <s v="Andrew Jones"/>
    <n v="30"/>
    <n v="28"/>
    <x v="7"/>
    <n v="2"/>
    <x v="4"/>
    <x v="7"/>
    <x v="1"/>
  </r>
  <r>
    <s v="I-1304"/>
    <s v="Bogota"/>
    <x v="26"/>
    <x v="2"/>
    <d v="2023-12-30T00:00:00"/>
    <x v="6"/>
    <s v="Basil Nolan"/>
    <n v="800"/>
    <n v="488"/>
    <x v="50"/>
    <n v="312"/>
    <x v="2"/>
    <x v="5"/>
    <x v="0"/>
  </r>
  <r>
    <s v="I-1305"/>
    <s v="Toronto"/>
    <x v="1"/>
    <x v="1"/>
    <d v="2021-04-15T00:00:00"/>
    <x v="2"/>
    <s v="Richard Oliver"/>
    <n v="150"/>
    <n v="134"/>
    <x v="69"/>
    <n v="16"/>
    <x v="1"/>
    <x v="1"/>
    <x v="1"/>
  </r>
  <r>
    <s v="I-1306"/>
    <s v="Ho Chi Minh City"/>
    <x v="12"/>
    <x v="3"/>
    <d v="2023-05-28T00:00:00"/>
    <x v="11"/>
    <s v="Rosemary Aziz"/>
    <n v="50"/>
    <n v="50"/>
    <x v="14"/>
    <n v="0"/>
    <x v="2"/>
    <x v="7"/>
    <x v="1"/>
  </r>
  <r>
    <s v="I-1307"/>
    <s v="New York"/>
    <x v="18"/>
    <x v="1"/>
    <d v="2023-03-31T00:00:00"/>
    <x v="7"/>
    <s v="Andrew Jones"/>
    <n v="1000"/>
    <n v="670"/>
    <x v="83"/>
    <n v="330"/>
    <x v="2"/>
    <x v="3"/>
    <x v="3"/>
  </r>
  <r>
    <s v="I-1308"/>
    <s v="Bangalore"/>
    <x v="11"/>
    <x v="3"/>
    <d v="2020-03-16T00:00:00"/>
    <x v="2"/>
    <s v="Stuart Sykes"/>
    <n v="150"/>
    <n v="149"/>
    <x v="84"/>
    <n v="1"/>
    <x v="4"/>
    <x v="3"/>
    <x v="3"/>
  </r>
  <r>
    <s v="I-1309"/>
    <s v="Tel Aviv"/>
    <x v="13"/>
    <x v="0"/>
    <d v="2024-09-17T00:00:00"/>
    <x v="8"/>
    <s v="Thomas Gordon"/>
    <n v="500"/>
    <n v="500"/>
    <x v="14"/>
    <n v="0"/>
    <x v="0"/>
    <x v="6"/>
    <x v="2"/>
  </r>
  <r>
    <s v="I-1310"/>
    <s v="Tel Aviv"/>
    <x v="13"/>
    <x v="0"/>
    <d v="2023-07-22T00:00:00"/>
    <x v="2"/>
    <s v="Thomas Gordon"/>
    <n v="150"/>
    <n v="146"/>
    <x v="28"/>
    <n v="4"/>
    <x v="2"/>
    <x v="9"/>
    <x v="2"/>
  </r>
  <r>
    <s v="I-1311"/>
    <s v="London"/>
    <x v="8"/>
    <x v="0"/>
    <d v="2024-06-12T00:00:00"/>
    <x v="7"/>
    <s v="Damilola Raymond"/>
    <n v="1000"/>
    <n v="810"/>
    <x v="38"/>
    <n v="190"/>
    <x v="0"/>
    <x v="4"/>
    <x v="1"/>
  </r>
  <r>
    <s v="I-1312"/>
    <s v="Prague"/>
    <x v="16"/>
    <x v="0"/>
    <d v="2021-06-24T00:00:00"/>
    <x v="2"/>
    <s v="Christopher Lloyd"/>
    <n v="150"/>
    <n v="147"/>
    <x v="2"/>
    <n v="3"/>
    <x v="1"/>
    <x v="4"/>
    <x v="1"/>
  </r>
  <r>
    <s v="I-1313"/>
    <s v="London"/>
    <x v="8"/>
    <x v="0"/>
    <d v="2024-12-13T00:00:00"/>
    <x v="7"/>
    <s v="James Neville"/>
    <n v="1000"/>
    <n v="730"/>
    <x v="26"/>
    <n v="270"/>
    <x v="0"/>
    <x v="5"/>
    <x v="0"/>
  </r>
  <r>
    <s v="I-1314"/>
    <s v="Bangkok"/>
    <x v="10"/>
    <x v="3"/>
    <d v="2022-05-07T00:00:00"/>
    <x v="10"/>
    <s v="Mary Mitchell"/>
    <n v="250"/>
    <n v="248"/>
    <x v="80"/>
    <n v="2"/>
    <x v="3"/>
    <x v="7"/>
    <x v="1"/>
  </r>
  <r>
    <s v="I-1315"/>
    <s v="Dublin"/>
    <x v="25"/>
    <x v="0"/>
    <d v="2024-11-12T00:00:00"/>
    <x v="1"/>
    <s v="Alison Younger"/>
    <n v="700"/>
    <n v="609"/>
    <x v="74"/>
    <n v="91"/>
    <x v="0"/>
    <x v="8"/>
    <x v="0"/>
  </r>
  <r>
    <s v="I-1316"/>
    <s v="Istanbul"/>
    <x v="3"/>
    <x v="0"/>
    <d v="2022-11-25T00:00:00"/>
    <x v="2"/>
    <s v="Chloe Lyons"/>
    <n v="150"/>
    <n v="140"/>
    <x v="7"/>
    <n v="10"/>
    <x v="3"/>
    <x v="8"/>
    <x v="0"/>
  </r>
  <r>
    <s v="I-1317"/>
    <s v="Bangalore"/>
    <x v="11"/>
    <x v="3"/>
    <d v="2020-02-20T00:00:00"/>
    <x v="8"/>
    <s v="Francis Walsh"/>
    <n v="500"/>
    <n v="500"/>
    <x v="14"/>
    <n v="0"/>
    <x v="4"/>
    <x v="10"/>
    <x v="3"/>
  </r>
  <r>
    <s v="I-1318"/>
    <s v="Cairo"/>
    <x v="30"/>
    <x v="0"/>
    <d v="2024-03-09T00:00:00"/>
    <x v="7"/>
    <s v="John Barnett"/>
    <n v="1000"/>
    <n v="960"/>
    <x v="21"/>
    <n v="40"/>
    <x v="0"/>
    <x v="3"/>
    <x v="3"/>
  </r>
  <r>
    <s v="I-1319"/>
    <s v="Mexico City"/>
    <x v="7"/>
    <x v="2"/>
    <d v="2020-10-07T00:00:00"/>
    <x v="0"/>
    <s v="Denise Rodgers"/>
    <n v="80"/>
    <n v="73"/>
    <x v="53"/>
    <n v="7"/>
    <x v="4"/>
    <x v="0"/>
    <x v="0"/>
  </r>
  <r>
    <s v="I-1320"/>
    <s v="Bangkok"/>
    <x v="10"/>
    <x v="3"/>
    <d v="2022-10-09T00:00:00"/>
    <x v="1"/>
    <s v="Nicole Marshall"/>
    <n v="700"/>
    <n v="700"/>
    <x v="14"/>
    <n v="0"/>
    <x v="3"/>
    <x v="0"/>
    <x v="0"/>
  </r>
  <r>
    <s v="I-1321"/>
    <s v="Berlin"/>
    <x v="20"/>
    <x v="0"/>
    <d v="2023-02-27T00:00:00"/>
    <x v="1"/>
    <s v="Jacqueline Clamp"/>
    <n v="700"/>
    <n v="672"/>
    <x v="21"/>
    <n v="28"/>
    <x v="2"/>
    <x v="10"/>
    <x v="3"/>
  </r>
  <r>
    <s v="I-1322"/>
    <s v="Kuala Lumpur"/>
    <x v="31"/>
    <x v="3"/>
    <d v="2023-05-22T00:00:00"/>
    <x v="1"/>
    <s v="Trudi Griffin"/>
    <n v="700"/>
    <n v="651"/>
    <x v="6"/>
    <n v="49"/>
    <x v="2"/>
    <x v="7"/>
    <x v="1"/>
  </r>
  <r>
    <s v="I-1323"/>
    <s v="Tijuana"/>
    <x v="7"/>
    <x v="2"/>
    <d v="2020-09-14T00:00:00"/>
    <x v="2"/>
    <s v="Timothy Younger"/>
    <n v="150"/>
    <n v="137"/>
    <x v="3"/>
    <n v="13"/>
    <x v="4"/>
    <x v="6"/>
    <x v="2"/>
  </r>
  <r>
    <s v="I-1324"/>
    <s v="Bogota"/>
    <x v="26"/>
    <x v="2"/>
    <d v="2024-06-13T00:00:00"/>
    <x v="1"/>
    <s v="Philip Mishra"/>
    <n v="700"/>
    <n v="651"/>
    <x v="6"/>
    <n v="49"/>
    <x v="0"/>
    <x v="4"/>
    <x v="1"/>
  </r>
  <r>
    <s v="I-1325"/>
    <s v="Shenzhen"/>
    <x v="5"/>
    <x v="3"/>
    <d v="2024-04-04T00:00:00"/>
    <x v="10"/>
    <s v="Gary Shaw"/>
    <n v="250"/>
    <n v="238"/>
    <x v="20"/>
    <n v="12"/>
    <x v="0"/>
    <x v="1"/>
    <x v="1"/>
  </r>
  <r>
    <s v="I-1326"/>
    <s v="Sao Paolo"/>
    <x v="2"/>
    <x v="2"/>
    <d v="2020-09-15T00:00:00"/>
    <x v="6"/>
    <s v="Gary Reynolds"/>
    <n v="800"/>
    <n v="696"/>
    <x v="74"/>
    <n v="104"/>
    <x v="4"/>
    <x v="6"/>
    <x v="2"/>
  </r>
  <r>
    <s v="I-1327"/>
    <s v="Tijuana"/>
    <x v="7"/>
    <x v="2"/>
    <d v="2020-12-06T00:00:00"/>
    <x v="4"/>
    <s v="Kevin McLauchlin"/>
    <n v="30"/>
    <n v="21"/>
    <x v="48"/>
    <n v="9"/>
    <x v="4"/>
    <x v="5"/>
    <x v="0"/>
  </r>
  <r>
    <s v="I-1328"/>
    <s v="Berlin"/>
    <x v="20"/>
    <x v="0"/>
    <d v="2023-11-26T00:00:00"/>
    <x v="0"/>
    <s v="Jacqueline Clamp"/>
    <n v="80"/>
    <n v="74"/>
    <x v="85"/>
    <n v="6"/>
    <x v="2"/>
    <x v="8"/>
    <x v="0"/>
  </r>
  <r>
    <s v="I-1329"/>
    <s v="Sao Paolo"/>
    <x v="2"/>
    <x v="2"/>
    <d v="2023-05-04T00:00:00"/>
    <x v="10"/>
    <s v="Stephen Smith"/>
    <n v="250"/>
    <n v="228"/>
    <x v="86"/>
    <n v="22"/>
    <x v="2"/>
    <x v="7"/>
    <x v="1"/>
  </r>
  <r>
    <s v="I-1330"/>
    <s v="Amsterdam"/>
    <x v="24"/>
    <x v="0"/>
    <d v="2022-07-16T00:00:00"/>
    <x v="1"/>
    <s v="Christopher Hurren"/>
    <n v="700"/>
    <n v="644"/>
    <x v="15"/>
    <n v="56"/>
    <x v="3"/>
    <x v="9"/>
    <x v="2"/>
  </r>
  <r>
    <s v="I-1331"/>
    <s v="Ho Chi Minh City"/>
    <x v="12"/>
    <x v="3"/>
    <d v="2020-01-27T00:00:00"/>
    <x v="4"/>
    <s v="Irene Skiba"/>
    <n v="30"/>
    <n v="29"/>
    <x v="5"/>
    <n v="1"/>
    <x v="4"/>
    <x v="11"/>
    <x v="3"/>
  </r>
  <r>
    <s v="I-1332"/>
    <s v="Delhi"/>
    <x v="11"/>
    <x v="3"/>
    <d v="2020-06-07T00:00:00"/>
    <x v="6"/>
    <s v="Francis Hughes"/>
    <n v="800"/>
    <n v="656"/>
    <x v="64"/>
    <n v="144"/>
    <x v="4"/>
    <x v="4"/>
    <x v="1"/>
  </r>
  <r>
    <s v="I-1333"/>
    <s v="Rome"/>
    <x v="22"/>
    <x v="0"/>
    <d v="2023-07-10T00:00:00"/>
    <x v="2"/>
    <s v="Elaine Whitfield"/>
    <n v="150"/>
    <n v="149"/>
    <x v="84"/>
    <n v="1"/>
    <x v="2"/>
    <x v="9"/>
    <x v="2"/>
  </r>
  <r>
    <s v="I-1334"/>
    <s v="San Fransisco"/>
    <x v="18"/>
    <x v="1"/>
    <d v="2024-10-07T00:00:00"/>
    <x v="2"/>
    <s v="Patricia Sewell"/>
    <n v="150"/>
    <n v="147"/>
    <x v="2"/>
    <n v="3"/>
    <x v="0"/>
    <x v="0"/>
    <x v="0"/>
  </r>
  <r>
    <s v="I-1335"/>
    <s v="Jerusalem"/>
    <x v="13"/>
    <x v="0"/>
    <d v="2021-10-12T00:00:00"/>
    <x v="0"/>
    <s v="Susan Carley"/>
    <n v="80"/>
    <n v="78"/>
    <x v="12"/>
    <n v="2"/>
    <x v="1"/>
    <x v="0"/>
    <x v="0"/>
  </r>
  <r>
    <s v="I-1336"/>
    <s v="Bucharest"/>
    <x v="32"/>
    <x v="0"/>
    <d v="2021-08-29T00:00:00"/>
    <x v="2"/>
    <s v="Jacqueline Todd"/>
    <n v="150"/>
    <n v="147"/>
    <x v="2"/>
    <n v="3"/>
    <x v="1"/>
    <x v="2"/>
    <x v="2"/>
  </r>
  <r>
    <s v="I-1337"/>
    <s v="Ho Chi Minh City"/>
    <x v="12"/>
    <x v="3"/>
    <d v="2021-04-07T00:00:00"/>
    <x v="5"/>
    <s v="Susan Passey"/>
    <n v="500"/>
    <n v="360"/>
    <x v="37"/>
    <n v="140"/>
    <x v="1"/>
    <x v="1"/>
    <x v="1"/>
  </r>
  <r>
    <s v="I-1338"/>
    <s v="Tokyo"/>
    <x v="15"/>
    <x v="3"/>
    <d v="2024-08-26T00:00:00"/>
    <x v="11"/>
    <s v="Michelle Hunter"/>
    <n v="50"/>
    <n v="45"/>
    <x v="18"/>
    <n v="5"/>
    <x v="0"/>
    <x v="2"/>
    <x v="2"/>
  </r>
  <r>
    <s v="I-1339"/>
    <s v="Delhi"/>
    <x v="11"/>
    <x v="3"/>
    <d v="2024-03-21T00:00:00"/>
    <x v="11"/>
    <s v="Roy Johnson"/>
    <n v="50"/>
    <n v="43"/>
    <x v="22"/>
    <n v="7"/>
    <x v="0"/>
    <x v="3"/>
    <x v="3"/>
  </r>
  <r>
    <s v="I-1340"/>
    <s v="Bogota"/>
    <x v="26"/>
    <x v="2"/>
    <d v="2020-11-21T00:00:00"/>
    <x v="0"/>
    <s v="Margaret Buck"/>
    <n v="80"/>
    <n v="75"/>
    <x v="29"/>
    <n v="5"/>
    <x v="4"/>
    <x v="8"/>
    <x v="0"/>
  </r>
  <r>
    <s v="I-1341"/>
    <s v="Dublin"/>
    <x v="25"/>
    <x v="0"/>
    <d v="2021-03-08T00:00:00"/>
    <x v="11"/>
    <s v="Gwyn Taylor"/>
    <n v="50"/>
    <n v="36"/>
    <x v="37"/>
    <n v="14"/>
    <x v="1"/>
    <x v="3"/>
    <x v="3"/>
  </r>
  <r>
    <s v="I-1342"/>
    <s v="Buenos Aires"/>
    <x v="27"/>
    <x v="2"/>
    <d v="2022-04-27T00:00:00"/>
    <x v="6"/>
    <s v="Ronald Rowlands"/>
    <n v="800"/>
    <n v="448"/>
    <x v="87"/>
    <n v="352"/>
    <x v="3"/>
    <x v="1"/>
    <x v="1"/>
  </r>
  <r>
    <s v="I-1343"/>
    <s v="Madria"/>
    <x v="28"/>
    <x v="0"/>
    <d v="2023-04-01T00:00:00"/>
    <x v="2"/>
    <s v="Roy Lloyd"/>
    <n v="150"/>
    <n v="138"/>
    <x v="15"/>
    <n v="12"/>
    <x v="2"/>
    <x v="1"/>
    <x v="1"/>
  </r>
  <r>
    <s v="I-1344"/>
    <s v="Kansas City"/>
    <x v="18"/>
    <x v="1"/>
    <d v="2023-05-20T00:00:00"/>
    <x v="8"/>
    <s v="Kirsty Amos"/>
    <n v="500"/>
    <n v="500"/>
    <x v="14"/>
    <n v="0"/>
    <x v="2"/>
    <x v="7"/>
    <x v="1"/>
  </r>
  <r>
    <s v="I-1345"/>
    <s v="Istanbul"/>
    <x v="3"/>
    <x v="0"/>
    <d v="2021-01-22T00:00:00"/>
    <x v="8"/>
    <s v="Cordia Alston"/>
    <n v="500"/>
    <n v="495"/>
    <x v="19"/>
    <n v="5"/>
    <x v="1"/>
    <x v="11"/>
    <x v="3"/>
  </r>
  <r>
    <s v="I-1346"/>
    <s v="Amsterdam"/>
    <x v="24"/>
    <x v="0"/>
    <d v="2020-03-02T00:00:00"/>
    <x v="2"/>
    <s v="Christopher Hurren"/>
    <n v="150"/>
    <n v="128"/>
    <x v="88"/>
    <n v="22"/>
    <x v="4"/>
    <x v="3"/>
    <x v="3"/>
  </r>
  <r>
    <s v="I-1347"/>
    <s v="Delhi"/>
    <x v="11"/>
    <x v="3"/>
    <d v="2020-06-27T00:00:00"/>
    <x v="11"/>
    <s v="Steven Batty"/>
    <n v="50"/>
    <n v="42"/>
    <x v="11"/>
    <n v="8"/>
    <x v="4"/>
    <x v="4"/>
    <x v="1"/>
  </r>
  <r>
    <s v="I-1348"/>
    <s v="Dubai"/>
    <x v="33"/>
    <x v="0"/>
    <d v="2020-01-03T00:00:00"/>
    <x v="0"/>
    <s v="Rachel Clayton"/>
    <n v="80"/>
    <n v="80"/>
    <x v="14"/>
    <n v="0"/>
    <x v="4"/>
    <x v="11"/>
    <x v="3"/>
  </r>
  <r>
    <s v="I-1349"/>
    <s v="Seoul"/>
    <x v="19"/>
    <x v="3"/>
    <d v="2024-04-21T00:00:00"/>
    <x v="2"/>
    <s v="Rosalind Chandler"/>
    <n v="150"/>
    <n v="147"/>
    <x v="2"/>
    <n v="3"/>
    <x v="0"/>
    <x v="1"/>
    <x v="1"/>
  </r>
  <r>
    <s v="I-1350"/>
    <s v="Riyadh"/>
    <x v="9"/>
    <x v="0"/>
    <d v="2020-02-22T00:00:00"/>
    <x v="3"/>
    <s v="Kelly Owen"/>
    <n v="50"/>
    <n v="44"/>
    <x v="33"/>
    <n v="6"/>
    <x v="4"/>
    <x v="10"/>
    <x v="3"/>
  </r>
  <r>
    <s v="I-1351"/>
    <s v="Tijuana"/>
    <x v="7"/>
    <x v="2"/>
    <d v="2024-05-13T00:00:00"/>
    <x v="9"/>
    <s v="Emily Brierley"/>
    <n v="70"/>
    <n v="67"/>
    <x v="17"/>
    <n v="3"/>
    <x v="0"/>
    <x v="7"/>
    <x v="1"/>
  </r>
  <r>
    <s v="I-1352"/>
    <s v="Seattle"/>
    <x v="18"/>
    <x v="1"/>
    <d v="2024-04-23T00:00:00"/>
    <x v="9"/>
    <s v="Alan Davie"/>
    <n v="70"/>
    <n v="67"/>
    <x v="17"/>
    <n v="3"/>
    <x v="0"/>
    <x v="1"/>
    <x v="1"/>
  </r>
  <r>
    <s v="I-1353"/>
    <s v="Tokyo"/>
    <x v="15"/>
    <x v="3"/>
    <d v="2022-10-28T00:00:00"/>
    <x v="5"/>
    <s v="Kenneth Bullion"/>
    <n v="500"/>
    <n v="460"/>
    <x v="15"/>
    <n v="40"/>
    <x v="3"/>
    <x v="0"/>
    <x v="0"/>
  </r>
  <r>
    <s v="I-1354"/>
    <s v="Moscow"/>
    <x v="0"/>
    <x v="0"/>
    <d v="2021-09-19T00:00:00"/>
    <x v="8"/>
    <s v="May Wilmot"/>
    <n v="500"/>
    <n v="495"/>
    <x v="19"/>
    <n v="5"/>
    <x v="1"/>
    <x v="6"/>
    <x v="2"/>
  </r>
  <r>
    <s v="I-1355"/>
    <s v="Prague"/>
    <x v="16"/>
    <x v="0"/>
    <d v="2022-06-08T00:00:00"/>
    <x v="6"/>
    <s v="Edward Khan"/>
    <n v="800"/>
    <n v="704"/>
    <x v="33"/>
    <n v="96"/>
    <x v="3"/>
    <x v="4"/>
    <x v="1"/>
  </r>
  <r>
    <s v="I-1356"/>
    <s v="Athens"/>
    <x v="14"/>
    <x v="0"/>
    <d v="2020-09-04T00:00:00"/>
    <x v="0"/>
    <s v="Mark Lawton"/>
    <n v="80"/>
    <n v="60"/>
    <x v="75"/>
    <n v="20"/>
    <x v="4"/>
    <x v="6"/>
    <x v="2"/>
  </r>
  <r>
    <s v="I-1357"/>
    <s v="Kuala Lumpur"/>
    <x v="31"/>
    <x v="3"/>
    <d v="2024-07-08T00:00:00"/>
    <x v="8"/>
    <s v="Trudi Griffin"/>
    <n v="500"/>
    <n v="500"/>
    <x v="14"/>
    <n v="0"/>
    <x v="0"/>
    <x v="9"/>
    <x v="2"/>
  </r>
  <r>
    <s v="I-1358"/>
    <s v="Los Angeles"/>
    <x v="18"/>
    <x v="1"/>
    <d v="2022-01-22T00:00:00"/>
    <x v="2"/>
    <s v="Chandrakant Atkins"/>
    <n v="150"/>
    <n v="150"/>
    <x v="14"/>
    <n v="0"/>
    <x v="3"/>
    <x v="11"/>
    <x v="3"/>
  </r>
  <r>
    <s v="I-1359"/>
    <s v="Seoul"/>
    <x v="19"/>
    <x v="3"/>
    <d v="2021-10-12T00:00:00"/>
    <x v="9"/>
    <s v="Mark Towey"/>
    <n v="70"/>
    <n v="68"/>
    <x v="51"/>
    <n v="2"/>
    <x v="1"/>
    <x v="0"/>
    <x v="0"/>
  </r>
  <r>
    <s v="I-1360"/>
    <s v="Dubai"/>
    <x v="33"/>
    <x v="0"/>
    <d v="2021-10-23T00:00:00"/>
    <x v="9"/>
    <s v="Ernie Dyer"/>
    <n v="70"/>
    <n v="70"/>
    <x v="14"/>
    <n v="0"/>
    <x v="1"/>
    <x v="0"/>
    <x v="0"/>
  </r>
  <r>
    <s v="I-1361"/>
    <s v="Kuala Lumpur"/>
    <x v="31"/>
    <x v="3"/>
    <d v="2024-06-11T00:00:00"/>
    <x v="4"/>
    <s v="Stephen MacGregor"/>
    <n v="30"/>
    <n v="28"/>
    <x v="7"/>
    <n v="2"/>
    <x v="0"/>
    <x v="4"/>
    <x v="1"/>
  </r>
  <r>
    <s v="I-1362"/>
    <s v="Kuala Lumpur"/>
    <x v="31"/>
    <x v="3"/>
    <d v="2023-03-06T00:00:00"/>
    <x v="9"/>
    <s v="Harold Lunn"/>
    <n v="70"/>
    <n v="64"/>
    <x v="23"/>
    <n v="6"/>
    <x v="2"/>
    <x v="3"/>
    <x v="3"/>
  </r>
  <r>
    <s v="I-1363"/>
    <s v="Sao Paolo"/>
    <x v="2"/>
    <x v="2"/>
    <d v="2021-08-24T00:00:00"/>
    <x v="11"/>
    <s v="Gary Reynolds"/>
    <n v="50"/>
    <n v="38"/>
    <x v="40"/>
    <n v="12"/>
    <x v="1"/>
    <x v="2"/>
    <x v="2"/>
  </r>
  <r>
    <s v="I-1364"/>
    <s v="Toronto"/>
    <x v="1"/>
    <x v="1"/>
    <d v="2023-12-20T00:00:00"/>
    <x v="11"/>
    <s v="Alison Storey"/>
    <n v="50"/>
    <n v="50"/>
    <x v="14"/>
    <n v="0"/>
    <x v="2"/>
    <x v="5"/>
    <x v="0"/>
  </r>
  <r>
    <s v="I-1365"/>
    <s v="Bangalore"/>
    <x v="11"/>
    <x v="3"/>
    <d v="2021-02-21T00:00:00"/>
    <x v="5"/>
    <s v="Paul Rule"/>
    <n v="500"/>
    <n v="465"/>
    <x v="6"/>
    <n v="35"/>
    <x v="1"/>
    <x v="10"/>
    <x v="3"/>
  </r>
  <r>
    <s v="I-1366"/>
    <s v="New York"/>
    <x v="18"/>
    <x v="1"/>
    <d v="2020-11-14T00:00:00"/>
    <x v="3"/>
    <s v="Richard Nash"/>
    <n v="50"/>
    <n v="44"/>
    <x v="33"/>
    <n v="6"/>
    <x v="4"/>
    <x v="8"/>
    <x v="0"/>
  </r>
  <r>
    <s v="I-1367"/>
    <s v="Bogota"/>
    <x v="26"/>
    <x v="2"/>
    <d v="2020-02-28T00:00:00"/>
    <x v="3"/>
    <s v="Paul Puri"/>
    <n v="50"/>
    <n v="47"/>
    <x v="44"/>
    <n v="3"/>
    <x v="4"/>
    <x v="10"/>
    <x v="3"/>
  </r>
  <r>
    <s v="I-1368"/>
    <s v="Warsaw"/>
    <x v="23"/>
    <x v="0"/>
    <d v="2021-01-28T00:00:00"/>
    <x v="2"/>
    <s v="Alexandra Wright"/>
    <n v="150"/>
    <n v="101"/>
    <x v="89"/>
    <n v="49"/>
    <x v="1"/>
    <x v="11"/>
    <x v="3"/>
  </r>
  <r>
    <s v="I-1369"/>
    <s v="Paris"/>
    <x v="21"/>
    <x v="0"/>
    <d v="2020-07-11T00:00:00"/>
    <x v="0"/>
    <s v="Ryan Goad"/>
    <n v="80"/>
    <n v="78"/>
    <x v="12"/>
    <n v="2"/>
    <x v="4"/>
    <x v="9"/>
    <x v="2"/>
  </r>
  <r>
    <s v="I-1370"/>
    <s v="Bangalore"/>
    <x v="11"/>
    <x v="3"/>
    <d v="2021-02-21T00:00:00"/>
    <x v="8"/>
    <s v="Stuart Hunter"/>
    <n v="500"/>
    <n v="500"/>
    <x v="14"/>
    <n v="0"/>
    <x v="1"/>
    <x v="10"/>
    <x v="3"/>
  </r>
  <r>
    <s v="I-1371"/>
    <s v="Tijuana"/>
    <x v="7"/>
    <x v="2"/>
    <d v="2021-02-28T00:00:00"/>
    <x v="0"/>
    <s v="Paul Salmon"/>
    <n v="80"/>
    <n v="74"/>
    <x v="85"/>
    <n v="6"/>
    <x v="1"/>
    <x v="10"/>
    <x v="3"/>
  </r>
  <r>
    <s v="I-1372"/>
    <s v="Prague"/>
    <x v="16"/>
    <x v="0"/>
    <d v="2023-11-27T00:00:00"/>
    <x v="9"/>
    <s v="Terence Mirza"/>
    <n v="70"/>
    <n v="68"/>
    <x v="51"/>
    <n v="2"/>
    <x v="2"/>
    <x v="8"/>
    <x v="0"/>
  </r>
  <r>
    <s v="I-1373"/>
    <s v="Cairo"/>
    <x v="30"/>
    <x v="0"/>
    <d v="2020-11-02T00:00:00"/>
    <x v="5"/>
    <s v="Marek Kwiatkowski"/>
    <n v="500"/>
    <n v="500"/>
    <x v="14"/>
    <n v="0"/>
    <x v="4"/>
    <x v="8"/>
    <x v="0"/>
  </r>
  <r>
    <s v="I-1374"/>
    <s v="Mexico City"/>
    <x v="7"/>
    <x v="2"/>
    <d v="2024-04-04T00:00:00"/>
    <x v="7"/>
    <s v="Catherine Rahman"/>
    <n v="1000"/>
    <n v="720"/>
    <x v="37"/>
    <n v="280"/>
    <x v="0"/>
    <x v="1"/>
    <x v="1"/>
  </r>
  <r>
    <s v="I-1375"/>
    <s v="Toronto"/>
    <x v="1"/>
    <x v="1"/>
    <d v="2023-02-24T00:00:00"/>
    <x v="5"/>
    <s v="Richard Oliver"/>
    <n v="500"/>
    <n v="480"/>
    <x v="21"/>
    <n v="20"/>
    <x v="2"/>
    <x v="10"/>
    <x v="3"/>
  </r>
  <r>
    <s v="I-1376"/>
    <s v="Los Angeles"/>
    <x v="18"/>
    <x v="1"/>
    <d v="2020-02-16T00:00:00"/>
    <x v="3"/>
    <s v="Ellen Lillie"/>
    <n v="50"/>
    <n v="43"/>
    <x v="22"/>
    <n v="7"/>
    <x v="4"/>
    <x v="10"/>
    <x v="3"/>
  </r>
  <r>
    <s v="I-1377"/>
    <s v="London"/>
    <x v="8"/>
    <x v="0"/>
    <d v="2024-06-26T00:00:00"/>
    <x v="2"/>
    <s v="Damilola Raymond"/>
    <n v="150"/>
    <n v="150"/>
    <x v="14"/>
    <n v="0"/>
    <x v="0"/>
    <x v="4"/>
    <x v="1"/>
  </r>
  <r>
    <s v="I-1378"/>
    <s v="Moscow"/>
    <x v="0"/>
    <x v="0"/>
    <d v="2020-01-17T00:00:00"/>
    <x v="6"/>
    <s v="Zulfiqar Mirza"/>
    <n v="800"/>
    <n v="528"/>
    <x v="90"/>
    <n v="272"/>
    <x v="4"/>
    <x v="11"/>
    <x v="3"/>
  </r>
  <r>
    <s v="I-1379"/>
    <s v="Dublin"/>
    <x v="25"/>
    <x v="0"/>
    <d v="2021-06-03T00:00:00"/>
    <x v="3"/>
    <s v="Emma Gibbons"/>
    <n v="50"/>
    <n v="39"/>
    <x v="24"/>
    <n v="11"/>
    <x v="1"/>
    <x v="4"/>
    <x v="1"/>
  </r>
  <r>
    <s v="I-1380"/>
    <s v="Athens"/>
    <x v="14"/>
    <x v="0"/>
    <d v="2023-10-22T00:00:00"/>
    <x v="11"/>
    <s v="David Walker"/>
    <n v="50"/>
    <n v="50"/>
    <x v="14"/>
    <n v="0"/>
    <x v="2"/>
    <x v="0"/>
    <x v="0"/>
  </r>
  <r>
    <s v="I-1381"/>
    <s v="Bangalore"/>
    <x v="11"/>
    <x v="3"/>
    <d v="2022-04-23T00:00:00"/>
    <x v="8"/>
    <s v="Colin Lima"/>
    <n v="500"/>
    <n v="500"/>
    <x v="14"/>
    <n v="0"/>
    <x v="3"/>
    <x v="1"/>
    <x v="1"/>
  </r>
  <r>
    <s v="I-1382"/>
    <s v="Prague"/>
    <x v="16"/>
    <x v="0"/>
    <d v="2024-01-11T00:00:00"/>
    <x v="3"/>
    <s v="Christopher Martin"/>
    <n v="50"/>
    <n v="44"/>
    <x v="33"/>
    <n v="6"/>
    <x v="0"/>
    <x v="11"/>
    <x v="3"/>
  </r>
  <r>
    <s v="I-1383"/>
    <s v="Mexico City"/>
    <x v="7"/>
    <x v="2"/>
    <d v="2023-10-29T00:00:00"/>
    <x v="11"/>
    <s v="Brendon Dyer"/>
    <n v="50"/>
    <n v="48"/>
    <x v="21"/>
    <n v="2"/>
    <x v="2"/>
    <x v="0"/>
    <x v="0"/>
  </r>
  <r>
    <s v="I-1384"/>
    <s v="Tokyo"/>
    <x v="15"/>
    <x v="3"/>
    <d v="2023-02-28T00:00:00"/>
    <x v="0"/>
    <s v="Steven Douglas"/>
    <n v="80"/>
    <n v="72"/>
    <x v="18"/>
    <n v="8"/>
    <x v="2"/>
    <x v="10"/>
    <x v="3"/>
  </r>
  <r>
    <s v="I-1385"/>
    <s v="Bogota"/>
    <x v="26"/>
    <x v="2"/>
    <d v="2021-02-09T00:00:00"/>
    <x v="11"/>
    <s v="Ronald Curtis"/>
    <n v="50"/>
    <n v="32"/>
    <x v="45"/>
    <n v="18"/>
    <x v="1"/>
    <x v="10"/>
    <x v="3"/>
  </r>
  <r>
    <s v="I-1386"/>
    <s v="Shanghai"/>
    <x v="5"/>
    <x v="3"/>
    <d v="2023-07-18T00:00:00"/>
    <x v="1"/>
    <s v="Alen Dinan"/>
    <n v="700"/>
    <n v="651"/>
    <x v="6"/>
    <n v="49"/>
    <x v="2"/>
    <x v="9"/>
    <x v="2"/>
  </r>
  <r>
    <s v="I-1387"/>
    <s v="Berlin"/>
    <x v="20"/>
    <x v="0"/>
    <d v="2023-03-05T00:00:00"/>
    <x v="11"/>
    <s v="James Whitehead"/>
    <n v="50"/>
    <n v="49"/>
    <x v="2"/>
    <n v="1"/>
    <x v="2"/>
    <x v="3"/>
    <x v="3"/>
  </r>
  <r>
    <s v="I-1388"/>
    <s v="Capetown"/>
    <x v="17"/>
    <x v="0"/>
    <d v="2024-07-12T00:00:00"/>
    <x v="5"/>
    <s v="Marcus Jacob"/>
    <n v="500"/>
    <n v="440"/>
    <x v="33"/>
    <n v="60"/>
    <x v="0"/>
    <x v="9"/>
    <x v="2"/>
  </r>
  <r>
    <s v="I-1389"/>
    <s v="Dublin"/>
    <x v="25"/>
    <x v="0"/>
    <d v="2024-06-26T00:00:00"/>
    <x v="7"/>
    <s v="Andrew Phillips"/>
    <n v="1000"/>
    <n v="680"/>
    <x v="58"/>
    <n v="320"/>
    <x v="0"/>
    <x v="4"/>
    <x v="1"/>
  </r>
  <r>
    <s v="I-1390"/>
    <s v="Sydney"/>
    <x v="4"/>
    <x v="3"/>
    <d v="2021-06-10T00:00:00"/>
    <x v="1"/>
    <s v="James White"/>
    <n v="700"/>
    <n v="637"/>
    <x v="25"/>
    <n v="63"/>
    <x v="1"/>
    <x v="4"/>
    <x v="1"/>
  </r>
  <r>
    <s v="I-1391"/>
    <s v="Birmingham"/>
    <x v="8"/>
    <x v="0"/>
    <d v="2020-05-25T00:00:00"/>
    <x v="3"/>
    <s v="Gustavo Taiwo"/>
    <n v="50"/>
    <n v="43"/>
    <x v="22"/>
    <n v="7"/>
    <x v="4"/>
    <x v="7"/>
    <x v="1"/>
  </r>
  <r>
    <s v="I-1392"/>
    <s v="Delhi"/>
    <x v="11"/>
    <x v="3"/>
    <d v="2022-06-25T00:00:00"/>
    <x v="4"/>
    <s v="Tessa Morrow"/>
    <n v="30"/>
    <n v="29"/>
    <x v="5"/>
    <n v="1"/>
    <x v="3"/>
    <x v="4"/>
    <x v="1"/>
  </r>
  <r>
    <s v="I-1393"/>
    <s v="Riyadh"/>
    <x v="9"/>
    <x v="0"/>
    <d v="2023-04-09T00:00:00"/>
    <x v="3"/>
    <s v="Victoria Sherwin"/>
    <n v="50"/>
    <n v="47"/>
    <x v="44"/>
    <n v="3"/>
    <x v="2"/>
    <x v="1"/>
    <x v="1"/>
  </r>
  <r>
    <s v="I-1394"/>
    <s v="Bogota"/>
    <x v="26"/>
    <x v="2"/>
    <d v="2021-04-08T00:00:00"/>
    <x v="2"/>
    <s v="David Finnie"/>
    <n v="150"/>
    <n v="144"/>
    <x v="21"/>
    <n v="6"/>
    <x v="1"/>
    <x v="1"/>
    <x v="1"/>
  </r>
  <r>
    <s v="I-1395"/>
    <s v="Amsterdam"/>
    <x v="24"/>
    <x v="0"/>
    <d v="2021-08-23T00:00:00"/>
    <x v="10"/>
    <s v="Danny Grant"/>
    <n v="250"/>
    <n v="193"/>
    <x v="67"/>
    <n v="57"/>
    <x v="1"/>
    <x v="2"/>
    <x v="2"/>
  </r>
  <r>
    <s v="I-1396"/>
    <s v="Ho Chi Minh City"/>
    <x v="12"/>
    <x v="3"/>
    <d v="2022-10-01T00:00:00"/>
    <x v="6"/>
    <s v="Michael Rodgers"/>
    <n v="800"/>
    <n v="800"/>
    <x v="14"/>
    <n v="0"/>
    <x v="3"/>
    <x v="0"/>
    <x v="0"/>
  </r>
  <r>
    <s v="I-1397"/>
    <s v="Santiago"/>
    <x v="34"/>
    <x v="2"/>
    <d v="2021-11-28T00:00:00"/>
    <x v="1"/>
    <s v="Karen Hopewell"/>
    <n v="700"/>
    <n v="441"/>
    <x v="61"/>
    <n v="259"/>
    <x v="1"/>
    <x v="8"/>
    <x v="0"/>
  </r>
  <r>
    <s v="I-1398"/>
    <s v="Rome"/>
    <x v="22"/>
    <x v="0"/>
    <d v="2022-07-19T00:00:00"/>
    <x v="9"/>
    <s v="Steven Bell"/>
    <n v="70"/>
    <n v="60"/>
    <x v="59"/>
    <n v="10"/>
    <x v="3"/>
    <x v="9"/>
    <x v="2"/>
  </r>
  <r>
    <s v="I-1399"/>
    <s v="Shenzhen"/>
    <x v="5"/>
    <x v="3"/>
    <d v="2023-12-08T00:00:00"/>
    <x v="5"/>
    <s v="Roger Rust"/>
    <n v="500"/>
    <n v="495"/>
    <x v="19"/>
    <n v="5"/>
    <x v="2"/>
    <x v="5"/>
    <x v="0"/>
  </r>
  <r>
    <s v="I-1400"/>
    <s v="Dublin"/>
    <x v="25"/>
    <x v="0"/>
    <d v="2023-02-08T00:00:00"/>
    <x v="4"/>
    <s v="Alison Younger"/>
    <n v="30"/>
    <n v="29"/>
    <x v="5"/>
    <n v="1"/>
    <x v="2"/>
    <x v="10"/>
    <x v="3"/>
  </r>
  <r>
    <s v="I-1401"/>
    <s v="Prague"/>
    <x v="16"/>
    <x v="0"/>
    <d v="2024-09-28T00:00:00"/>
    <x v="4"/>
    <s v="Rachel Blane"/>
    <n v="30"/>
    <n v="29"/>
    <x v="5"/>
    <n v="1"/>
    <x v="0"/>
    <x v="6"/>
    <x v="2"/>
  </r>
  <r>
    <s v="I-1402"/>
    <s v="Rome"/>
    <x v="22"/>
    <x v="0"/>
    <d v="2023-04-20T00:00:00"/>
    <x v="8"/>
    <s v="Golam Reid"/>
    <n v="500"/>
    <n v="500"/>
    <x v="14"/>
    <n v="0"/>
    <x v="2"/>
    <x v="1"/>
    <x v="1"/>
  </r>
  <r>
    <s v="I-1403"/>
    <s v="Amsterdam"/>
    <x v="24"/>
    <x v="0"/>
    <d v="2020-01-14T00:00:00"/>
    <x v="7"/>
    <s v="Christopher Hurren"/>
    <n v="1000"/>
    <n v="510"/>
    <x v="55"/>
    <n v="490"/>
    <x v="4"/>
    <x v="11"/>
    <x v="3"/>
  </r>
  <r>
    <s v="I-1404"/>
    <s v="Mexico City"/>
    <x v="7"/>
    <x v="2"/>
    <d v="2021-11-05T00:00:00"/>
    <x v="6"/>
    <s v="James Anthony"/>
    <n v="800"/>
    <n v="488"/>
    <x v="50"/>
    <n v="312"/>
    <x v="1"/>
    <x v="8"/>
    <x v="0"/>
  </r>
  <r>
    <s v="I-1405"/>
    <s v="Toronto"/>
    <x v="1"/>
    <x v="1"/>
    <d v="2022-12-15T00:00:00"/>
    <x v="3"/>
    <s v="Nick Blacklock"/>
    <n v="50"/>
    <n v="49"/>
    <x v="2"/>
    <n v="1"/>
    <x v="3"/>
    <x v="5"/>
    <x v="0"/>
  </r>
  <r>
    <s v="I-1406"/>
    <s v="Vienna"/>
    <x v="29"/>
    <x v="0"/>
    <d v="2023-07-06T00:00:00"/>
    <x v="0"/>
    <s v="Daniel Henderson"/>
    <n v="80"/>
    <n v="78"/>
    <x v="12"/>
    <n v="2"/>
    <x v="2"/>
    <x v="9"/>
    <x v="2"/>
  </r>
  <r>
    <s v="I-1407"/>
    <s v="Madria"/>
    <x v="28"/>
    <x v="0"/>
    <d v="2024-08-13T00:00:00"/>
    <x v="11"/>
    <s v="Martin Mishra"/>
    <n v="50"/>
    <n v="48"/>
    <x v="21"/>
    <n v="2"/>
    <x v="0"/>
    <x v="2"/>
    <x v="2"/>
  </r>
  <r>
    <s v="I-1408"/>
    <s v="Riyadh"/>
    <x v="9"/>
    <x v="0"/>
    <d v="2024-03-31T00:00:00"/>
    <x v="11"/>
    <s v="Heather Murray"/>
    <n v="50"/>
    <n v="50"/>
    <x v="14"/>
    <n v="0"/>
    <x v="0"/>
    <x v="3"/>
    <x v="3"/>
  </r>
  <r>
    <s v="I-1409"/>
    <s v="Bangkok"/>
    <x v="10"/>
    <x v="3"/>
    <d v="2024-10-24T00:00:00"/>
    <x v="10"/>
    <s v="Alan Procter"/>
    <n v="250"/>
    <n v="250"/>
    <x v="14"/>
    <n v="0"/>
    <x v="0"/>
    <x v="0"/>
    <x v="0"/>
  </r>
  <r>
    <s v="I-1410"/>
    <s v="Athens"/>
    <x v="14"/>
    <x v="0"/>
    <d v="2022-07-07T00:00:00"/>
    <x v="9"/>
    <s v="Gary Roberts"/>
    <n v="70"/>
    <n v="67"/>
    <x v="17"/>
    <n v="3"/>
    <x v="3"/>
    <x v="9"/>
    <x v="2"/>
  </r>
  <r>
    <s v="I-1411"/>
    <s v="Sydney"/>
    <x v="4"/>
    <x v="3"/>
    <d v="2024-08-06T00:00:00"/>
    <x v="1"/>
    <s v="Christine Davies"/>
    <n v="700"/>
    <n v="693"/>
    <x v="19"/>
    <n v="7"/>
    <x v="0"/>
    <x v="2"/>
    <x v="2"/>
  </r>
  <r>
    <s v="I-1412"/>
    <s v="Shenzhen"/>
    <x v="5"/>
    <x v="3"/>
    <d v="2023-07-28T00:00:00"/>
    <x v="4"/>
    <s v="Ronald Butler"/>
    <n v="30"/>
    <n v="27"/>
    <x v="18"/>
    <n v="3"/>
    <x v="2"/>
    <x v="9"/>
    <x v="2"/>
  </r>
  <r>
    <s v="I-1413"/>
    <s v="Amsterdam"/>
    <x v="24"/>
    <x v="0"/>
    <d v="2022-03-19T00:00:00"/>
    <x v="3"/>
    <s v="Julia Ferguson"/>
    <n v="50"/>
    <n v="49"/>
    <x v="2"/>
    <n v="1"/>
    <x v="3"/>
    <x v="3"/>
    <x v="3"/>
  </r>
  <r>
    <s v="I-1414"/>
    <s v="Istanbul"/>
    <x v="3"/>
    <x v="0"/>
    <d v="2021-03-06T00:00:00"/>
    <x v="6"/>
    <s v="Chloe Lyons"/>
    <n v="800"/>
    <n v="664"/>
    <x v="91"/>
    <n v="136"/>
    <x v="1"/>
    <x v="3"/>
    <x v="3"/>
  </r>
  <r>
    <s v="I-1415"/>
    <s v="Dublin"/>
    <x v="25"/>
    <x v="0"/>
    <d v="2022-04-26T00:00:00"/>
    <x v="6"/>
    <s v="Robert Harris"/>
    <n v="800"/>
    <n v="648"/>
    <x v="38"/>
    <n v="152"/>
    <x v="3"/>
    <x v="1"/>
    <x v="1"/>
  </r>
  <r>
    <s v="I-1416"/>
    <s v="Kansas City"/>
    <x v="18"/>
    <x v="1"/>
    <d v="2024-10-25T00:00:00"/>
    <x v="4"/>
    <s v="David Rodrigues"/>
    <n v="30"/>
    <n v="29"/>
    <x v="5"/>
    <n v="1"/>
    <x v="0"/>
    <x v="0"/>
    <x v="0"/>
  </r>
  <r>
    <s v="I-1417"/>
    <s v="London"/>
    <x v="8"/>
    <x v="0"/>
    <d v="2023-11-26T00:00:00"/>
    <x v="5"/>
    <s v="Claire Brooks"/>
    <n v="500"/>
    <n v="475"/>
    <x v="8"/>
    <n v="25"/>
    <x v="2"/>
    <x v="8"/>
    <x v="0"/>
  </r>
  <r>
    <s v="I-1418"/>
    <s v="Dublin"/>
    <x v="25"/>
    <x v="0"/>
    <d v="2021-02-24T00:00:00"/>
    <x v="8"/>
    <s v="Penelope Norton"/>
    <n v="500"/>
    <n v="495"/>
    <x v="19"/>
    <n v="5"/>
    <x v="1"/>
    <x v="10"/>
    <x v="3"/>
  </r>
  <r>
    <s v="I-1419"/>
    <s v="Moscow"/>
    <x v="0"/>
    <x v="0"/>
    <d v="2020-12-25T00:00:00"/>
    <x v="7"/>
    <s v="Dermot Bailey"/>
    <n v="1000"/>
    <n v="580"/>
    <x v="81"/>
    <n v="420"/>
    <x v="4"/>
    <x v="5"/>
    <x v="0"/>
  </r>
  <r>
    <s v="I-1420"/>
    <s v="Vienna"/>
    <x v="29"/>
    <x v="0"/>
    <d v="2023-11-14T00:00:00"/>
    <x v="11"/>
    <s v="Raymond Denning"/>
    <n v="50"/>
    <n v="47"/>
    <x v="44"/>
    <n v="3"/>
    <x v="2"/>
    <x v="8"/>
    <x v="0"/>
  </r>
  <r>
    <s v="I-1421"/>
    <s v="Cairo"/>
    <x v="30"/>
    <x v="0"/>
    <d v="2021-05-05T00:00:00"/>
    <x v="9"/>
    <s v="Valerie Pereira"/>
    <n v="70"/>
    <n v="48"/>
    <x v="42"/>
    <n v="22"/>
    <x v="1"/>
    <x v="7"/>
    <x v="1"/>
  </r>
  <r>
    <s v="I-1422"/>
    <s v="Dublin"/>
    <x v="25"/>
    <x v="0"/>
    <d v="2021-10-04T00:00:00"/>
    <x v="7"/>
    <s v="Emma Gibbons"/>
    <n v="1000"/>
    <n v="750"/>
    <x v="75"/>
    <n v="250"/>
    <x v="1"/>
    <x v="0"/>
    <x v="0"/>
  </r>
  <r>
    <s v="I-1423"/>
    <s v="Vienna"/>
    <x v="29"/>
    <x v="0"/>
    <d v="2020-05-31T00:00:00"/>
    <x v="4"/>
    <s v="Paul Drage"/>
    <n v="30"/>
    <n v="25"/>
    <x v="35"/>
    <n v="5"/>
    <x v="4"/>
    <x v="7"/>
    <x v="1"/>
  </r>
  <r>
    <s v="I-1424"/>
    <s v="Tokyo"/>
    <x v="15"/>
    <x v="3"/>
    <d v="2024-09-29T00:00:00"/>
    <x v="4"/>
    <s v="Pauline Taylor"/>
    <n v="30"/>
    <n v="27"/>
    <x v="18"/>
    <n v="3"/>
    <x v="0"/>
    <x v="6"/>
    <x v="2"/>
  </r>
  <r>
    <s v="I-1425"/>
    <s v="Kuala Lumpur"/>
    <x v="31"/>
    <x v="3"/>
    <d v="2024-12-16T00:00:00"/>
    <x v="8"/>
    <s v="Valerie Hook"/>
    <n v="500"/>
    <n v="490"/>
    <x v="2"/>
    <n v="10"/>
    <x v="0"/>
    <x v="5"/>
    <x v="0"/>
  </r>
  <r>
    <s v="I-1426"/>
    <s v="Seattle"/>
    <x v="18"/>
    <x v="1"/>
    <d v="2021-01-15T00:00:00"/>
    <x v="8"/>
    <s v="Lesleyann Pope"/>
    <n v="500"/>
    <n v="500"/>
    <x v="14"/>
    <n v="0"/>
    <x v="1"/>
    <x v="11"/>
    <x v="3"/>
  </r>
  <r>
    <s v="I-1427"/>
    <s v="Berlin"/>
    <x v="20"/>
    <x v="0"/>
    <d v="2020-04-07T00:00:00"/>
    <x v="8"/>
    <s v="James Whitehead"/>
    <n v="500"/>
    <n v="495"/>
    <x v="19"/>
    <n v="5"/>
    <x v="4"/>
    <x v="1"/>
    <x v="1"/>
  </r>
  <r>
    <s v="I-1428"/>
    <s v="Santiago"/>
    <x v="34"/>
    <x v="2"/>
    <d v="2020-05-21T00:00:00"/>
    <x v="2"/>
    <s v="Bruce McPhee"/>
    <n v="150"/>
    <n v="119"/>
    <x v="92"/>
    <n v="31"/>
    <x v="4"/>
    <x v="7"/>
    <x v="1"/>
  </r>
  <r>
    <s v="I-1429"/>
    <s v="London"/>
    <x v="8"/>
    <x v="0"/>
    <d v="2020-02-14T00:00:00"/>
    <x v="0"/>
    <s v="Ian Borowski"/>
    <n v="80"/>
    <n v="79"/>
    <x v="0"/>
    <n v="1"/>
    <x v="4"/>
    <x v="10"/>
    <x v="3"/>
  </r>
  <r>
    <s v="I-1430"/>
    <s v="Dubai"/>
    <x v="33"/>
    <x v="0"/>
    <d v="2023-05-11T00:00:00"/>
    <x v="2"/>
    <s v="Marie Whitfield"/>
    <n v="150"/>
    <n v="99"/>
    <x v="90"/>
    <n v="51"/>
    <x v="2"/>
    <x v="7"/>
    <x v="1"/>
  </r>
  <r>
    <s v="I-1431"/>
    <s v="Seattle"/>
    <x v="18"/>
    <x v="1"/>
    <d v="2022-02-14T00:00:00"/>
    <x v="5"/>
    <s v="Harold Green"/>
    <n v="500"/>
    <n v="425"/>
    <x v="36"/>
    <n v="75"/>
    <x v="3"/>
    <x v="10"/>
    <x v="3"/>
  </r>
  <r>
    <s v="I-1432"/>
    <s v="Madria"/>
    <x v="28"/>
    <x v="0"/>
    <d v="2020-03-18T00:00:00"/>
    <x v="7"/>
    <s v="Martin Mishra"/>
    <n v="1000"/>
    <n v="810"/>
    <x v="38"/>
    <n v="190"/>
    <x v="4"/>
    <x v="3"/>
    <x v="3"/>
  </r>
  <r>
    <s v="I-1433"/>
    <s v="Jerusalem"/>
    <x v="13"/>
    <x v="0"/>
    <d v="2024-03-06T00:00:00"/>
    <x v="10"/>
    <s v="David Hubble"/>
    <n v="250"/>
    <n v="245"/>
    <x v="2"/>
    <n v="5"/>
    <x v="0"/>
    <x v="3"/>
    <x v="3"/>
  </r>
  <r>
    <s v="I-1434"/>
    <s v="London"/>
    <x v="8"/>
    <x v="0"/>
    <d v="2023-03-27T00:00:00"/>
    <x v="11"/>
    <s v="William Cruse"/>
    <n v="50"/>
    <n v="50"/>
    <x v="14"/>
    <n v="0"/>
    <x v="2"/>
    <x v="3"/>
    <x v="3"/>
  </r>
  <r>
    <s v="I-1435"/>
    <s v="Rome"/>
    <x v="22"/>
    <x v="0"/>
    <d v="2024-06-24T00:00:00"/>
    <x v="10"/>
    <s v="Michael Toy"/>
    <n v="250"/>
    <n v="235"/>
    <x v="44"/>
    <n v="15"/>
    <x v="0"/>
    <x v="4"/>
    <x v="1"/>
  </r>
  <r>
    <s v="I-1436"/>
    <s v="Jerusalem"/>
    <x v="13"/>
    <x v="0"/>
    <d v="2022-11-23T00:00:00"/>
    <x v="10"/>
    <s v="Harold Charters"/>
    <n v="250"/>
    <n v="240"/>
    <x v="21"/>
    <n v="10"/>
    <x v="3"/>
    <x v="8"/>
    <x v="0"/>
  </r>
  <r>
    <s v="I-1437"/>
    <s v="Santiago"/>
    <x v="34"/>
    <x v="2"/>
    <d v="2023-07-22T00:00:00"/>
    <x v="9"/>
    <s v="Jason Edmund"/>
    <n v="70"/>
    <n v="69"/>
    <x v="43"/>
    <n v="1"/>
    <x v="2"/>
    <x v="9"/>
    <x v="2"/>
  </r>
  <r>
    <s v="I-1438"/>
    <s v="Paris"/>
    <x v="21"/>
    <x v="0"/>
    <d v="2023-08-24T00:00:00"/>
    <x v="9"/>
    <s v="Melanie Fletcher"/>
    <n v="70"/>
    <n v="67"/>
    <x v="17"/>
    <n v="3"/>
    <x v="2"/>
    <x v="2"/>
    <x v="2"/>
  </r>
  <r>
    <s v="I-1439"/>
    <s v="Cairo"/>
    <x v="30"/>
    <x v="0"/>
    <d v="2023-02-24T00:00:00"/>
    <x v="3"/>
    <s v="Marek Kwiatkowski"/>
    <n v="50"/>
    <n v="49"/>
    <x v="2"/>
    <n v="1"/>
    <x v="2"/>
    <x v="10"/>
    <x v="3"/>
  </r>
  <r>
    <s v="I-1440"/>
    <s v="Athens"/>
    <x v="14"/>
    <x v="0"/>
    <d v="2021-01-09T00:00:00"/>
    <x v="2"/>
    <s v="David Walker"/>
    <n v="150"/>
    <n v="98"/>
    <x v="93"/>
    <n v="52"/>
    <x v="1"/>
    <x v="11"/>
    <x v="3"/>
  </r>
  <r>
    <s v="I-1441"/>
    <s v="Bangalore"/>
    <x v="11"/>
    <x v="3"/>
    <d v="2024-09-22T00:00:00"/>
    <x v="3"/>
    <s v="Delia Muhammad"/>
    <n v="50"/>
    <n v="50"/>
    <x v="14"/>
    <n v="0"/>
    <x v="0"/>
    <x v="6"/>
    <x v="2"/>
  </r>
  <r>
    <s v="I-1442"/>
    <s v="Mexico City"/>
    <x v="7"/>
    <x v="2"/>
    <d v="2021-03-14T00:00:00"/>
    <x v="8"/>
    <s v="Catherine Rahman"/>
    <n v="500"/>
    <n v="495"/>
    <x v="19"/>
    <n v="5"/>
    <x v="1"/>
    <x v="3"/>
    <x v="3"/>
  </r>
  <r>
    <s v="I-1443"/>
    <s v="Buenos Aires"/>
    <x v="27"/>
    <x v="2"/>
    <d v="2020-12-20T00:00:00"/>
    <x v="9"/>
    <s v="Ian Grant"/>
    <n v="70"/>
    <n v="54"/>
    <x v="94"/>
    <n v="16"/>
    <x v="4"/>
    <x v="5"/>
    <x v="0"/>
  </r>
  <r>
    <s v="I-1444"/>
    <s v="Los Angeles"/>
    <x v="18"/>
    <x v="1"/>
    <d v="2024-09-30T00:00:00"/>
    <x v="5"/>
    <s v="Christopher Kitching"/>
    <n v="500"/>
    <n v="485"/>
    <x v="10"/>
    <n v="15"/>
    <x v="0"/>
    <x v="6"/>
    <x v="2"/>
  </r>
  <r>
    <s v="I-1445"/>
    <s v="Chicago"/>
    <x v="18"/>
    <x v="1"/>
    <d v="2020-09-18T00:00:00"/>
    <x v="0"/>
    <s v="Barry Baldwin"/>
    <n v="80"/>
    <n v="78"/>
    <x v="12"/>
    <n v="2"/>
    <x v="4"/>
    <x v="6"/>
    <x v="2"/>
  </r>
  <r>
    <s v="I-1446"/>
    <s v="Tijuana"/>
    <x v="7"/>
    <x v="2"/>
    <d v="2024-05-08T00:00:00"/>
    <x v="6"/>
    <s v="Paul Salmon"/>
    <n v="800"/>
    <n v="712"/>
    <x v="47"/>
    <n v="88"/>
    <x v="0"/>
    <x v="7"/>
    <x v="1"/>
  </r>
  <r>
    <s v="I-1447"/>
    <s v="Riyadh"/>
    <x v="9"/>
    <x v="0"/>
    <d v="2021-08-11T00:00:00"/>
    <x v="2"/>
    <s v="Jodie Fairhurst"/>
    <n v="150"/>
    <n v="93"/>
    <x v="13"/>
    <n v="57"/>
    <x v="1"/>
    <x v="2"/>
    <x v="2"/>
  </r>
  <r>
    <s v="I-1448"/>
    <s v="Shanghai"/>
    <x v="5"/>
    <x v="3"/>
    <d v="2024-10-18T00:00:00"/>
    <x v="7"/>
    <s v="Michelle Murray"/>
    <n v="1000"/>
    <n v="710"/>
    <x v="72"/>
    <n v="290"/>
    <x v="0"/>
    <x v="0"/>
    <x v="0"/>
  </r>
  <r>
    <s v="I-1449"/>
    <s v="Shenzhen"/>
    <x v="5"/>
    <x v="3"/>
    <d v="2024-09-08T00:00:00"/>
    <x v="8"/>
    <s v="Joanne Ripley"/>
    <n v="500"/>
    <n v="495"/>
    <x v="19"/>
    <n v="5"/>
    <x v="0"/>
    <x v="6"/>
    <x v="2"/>
  </r>
  <r>
    <s v="I-1450"/>
    <s v="Tijuana"/>
    <x v="7"/>
    <x v="2"/>
    <d v="2023-05-28T00:00:00"/>
    <x v="8"/>
    <s v="Paul Salmon"/>
    <n v="500"/>
    <n v="490"/>
    <x v="2"/>
    <n v="10"/>
    <x v="2"/>
    <x v="7"/>
    <x v="1"/>
  </r>
  <r>
    <s v="I-1451"/>
    <s v="Seoul"/>
    <x v="19"/>
    <x v="3"/>
    <d v="2020-03-23T00:00:00"/>
    <x v="9"/>
    <s v="Martin Birch"/>
    <n v="70"/>
    <n v="67"/>
    <x v="17"/>
    <n v="3"/>
    <x v="4"/>
    <x v="3"/>
    <x v="3"/>
  </r>
  <r>
    <s v="I-1452"/>
    <s v="Tokyo"/>
    <x v="15"/>
    <x v="3"/>
    <d v="2021-01-10T00:00:00"/>
    <x v="10"/>
    <s v="Basil Bell"/>
    <n v="250"/>
    <n v="235"/>
    <x v="44"/>
    <n v="15"/>
    <x v="1"/>
    <x v="11"/>
    <x v="3"/>
  </r>
  <r>
    <s v="I-1453"/>
    <s v="Tijuana"/>
    <x v="7"/>
    <x v="2"/>
    <d v="2023-09-10T00:00:00"/>
    <x v="6"/>
    <s v="Timothy Younger"/>
    <n v="800"/>
    <n v="584"/>
    <x v="26"/>
    <n v="216"/>
    <x v="2"/>
    <x v="6"/>
    <x v="2"/>
  </r>
  <r>
    <s v="I-1454"/>
    <s v="New York"/>
    <x v="18"/>
    <x v="1"/>
    <d v="2023-05-06T00:00:00"/>
    <x v="0"/>
    <s v="Richard Nash"/>
    <n v="80"/>
    <n v="72"/>
    <x v="18"/>
    <n v="8"/>
    <x v="2"/>
    <x v="7"/>
    <x v="1"/>
  </r>
  <r>
    <s v="I-1455"/>
    <s v="Toronto"/>
    <x v="1"/>
    <x v="1"/>
    <d v="2020-02-02T00:00:00"/>
    <x v="7"/>
    <s v="Kyle Anderson"/>
    <n v="1000"/>
    <n v="750"/>
    <x v="75"/>
    <n v="250"/>
    <x v="4"/>
    <x v="10"/>
    <x v="3"/>
  </r>
  <r>
    <s v="I-1456"/>
    <s v="Chicago"/>
    <x v="18"/>
    <x v="1"/>
    <d v="2022-04-10T00:00:00"/>
    <x v="6"/>
    <s v="Paul Collier"/>
    <n v="800"/>
    <n v="696"/>
    <x v="74"/>
    <n v="104"/>
    <x v="3"/>
    <x v="1"/>
    <x v="1"/>
  </r>
  <r>
    <s v="I-1457"/>
    <s v="Dubai"/>
    <x v="33"/>
    <x v="0"/>
    <d v="2020-04-21T00:00:00"/>
    <x v="2"/>
    <s v="Roy Connelly"/>
    <n v="150"/>
    <n v="146"/>
    <x v="28"/>
    <n v="4"/>
    <x v="4"/>
    <x v="1"/>
    <x v="1"/>
  </r>
  <r>
    <s v="I-1458"/>
    <s v="Santiago"/>
    <x v="34"/>
    <x v="2"/>
    <d v="2021-11-10T00:00:00"/>
    <x v="11"/>
    <s v="Julia Hammond"/>
    <n v="50"/>
    <n v="41"/>
    <x v="64"/>
    <n v="9"/>
    <x v="1"/>
    <x v="8"/>
    <x v="0"/>
  </r>
  <r>
    <s v="I-1459"/>
    <s v="Prague"/>
    <x v="16"/>
    <x v="0"/>
    <d v="2023-06-22T00:00:00"/>
    <x v="8"/>
    <s v="Christopher Lloyd"/>
    <n v="500"/>
    <n v="495"/>
    <x v="19"/>
    <n v="5"/>
    <x v="2"/>
    <x v="4"/>
    <x v="1"/>
  </r>
  <r>
    <s v="I-1460"/>
    <s v="Tel Aviv"/>
    <x v="13"/>
    <x v="0"/>
    <d v="2023-07-23T00:00:00"/>
    <x v="3"/>
    <s v="Maureen Reynolds"/>
    <n v="50"/>
    <n v="46"/>
    <x v="15"/>
    <n v="4"/>
    <x v="2"/>
    <x v="9"/>
    <x v="2"/>
  </r>
  <r>
    <s v="I-1461"/>
    <s v="Guangzhou"/>
    <x v="5"/>
    <x v="3"/>
    <d v="2021-11-24T00:00:00"/>
    <x v="0"/>
    <s v="Donald Higgs"/>
    <n v="80"/>
    <n v="74"/>
    <x v="85"/>
    <n v="6"/>
    <x v="1"/>
    <x v="8"/>
    <x v="0"/>
  </r>
  <r>
    <s v="I-1462"/>
    <s v="Cairo"/>
    <x v="30"/>
    <x v="0"/>
    <d v="2020-06-06T00:00:00"/>
    <x v="9"/>
    <s v="Marek Kwiatkowski"/>
    <n v="70"/>
    <n v="59"/>
    <x v="71"/>
    <n v="11"/>
    <x v="4"/>
    <x v="4"/>
    <x v="1"/>
  </r>
  <r>
    <s v="I-1463"/>
    <s v="Riyadh"/>
    <x v="9"/>
    <x v="0"/>
    <d v="2023-07-30T00:00:00"/>
    <x v="9"/>
    <s v="Victoria Sherwin"/>
    <n v="70"/>
    <n v="68"/>
    <x v="51"/>
    <n v="2"/>
    <x v="2"/>
    <x v="9"/>
    <x v="2"/>
  </r>
  <r>
    <s v="I-1464"/>
    <s v="Berlin"/>
    <x v="20"/>
    <x v="0"/>
    <d v="2023-08-11T00:00:00"/>
    <x v="2"/>
    <s v="David Power"/>
    <n v="150"/>
    <n v="146"/>
    <x v="28"/>
    <n v="4"/>
    <x v="2"/>
    <x v="2"/>
    <x v="2"/>
  </r>
  <r>
    <s v="I-1465"/>
    <s v="Moscow"/>
    <x v="0"/>
    <x v="0"/>
    <d v="2020-09-17T00:00:00"/>
    <x v="7"/>
    <s v="Rita Hill"/>
    <n v="1000"/>
    <n v="630"/>
    <x v="61"/>
    <n v="370"/>
    <x v="4"/>
    <x v="6"/>
    <x v="2"/>
  </r>
  <r>
    <s v="I-1466"/>
    <s v="Buenos Aires"/>
    <x v="27"/>
    <x v="2"/>
    <d v="2024-10-18T00:00:00"/>
    <x v="3"/>
    <s v="Simon Snape"/>
    <n v="50"/>
    <n v="44"/>
    <x v="33"/>
    <n v="6"/>
    <x v="0"/>
    <x v="0"/>
    <x v="0"/>
  </r>
  <r>
    <s v="I-1467"/>
    <s v="Bangkok"/>
    <x v="10"/>
    <x v="3"/>
    <d v="2020-12-31T00:00:00"/>
    <x v="1"/>
    <s v="Martin Gee"/>
    <n v="700"/>
    <n v="693"/>
    <x v="19"/>
    <n v="7"/>
    <x v="4"/>
    <x v="5"/>
    <x v="0"/>
  </r>
  <r>
    <s v="I-1468"/>
    <s v="Dublin"/>
    <x v="25"/>
    <x v="0"/>
    <d v="2023-07-21T00:00:00"/>
    <x v="1"/>
    <s v="Robert Harris"/>
    <n v="700"/>
    <n v="637"/>
    <x v="25"/>
    <n v="63"/>
    <x v="2"/>
    <x v="9"/>
    <x v="2"/>
  </r>
  <r>
    <s v="I-1469"/>
    <s v="Lima"/>
    <x v="6"/>
    <x v="2"/>
    <d v="2022-07-05T00:00:00"/>
    <x v="0"/>
    <s v="Claire Storey"/>
    <n v="80"/>
    <n v="68"/>
    <x v="36"/>
    <n v="12"/>
    <x v="3"/>
    <x v="9"/>
    <x v="2"/>
  </r>
  <r>
    <s v="I-1470"/>
    <s v="Ho Chi Minh City"/>
    <x v="12"/>
    <x v="3"/>
    <d v="2020-03-16T00:00:00"/>
    <x v="4"/>
    <s v="Michael Bell"/>
    <n v="30"/>
    <n v="26"/>
    <x v="30"/>
    <n v="4"/>
    <x v="4"/>
    <x v="3"/>
    <x v="3"/>
  </r>
  <r>
    <s v="I-1471"/>
    <s v="Chicago"/>
    <x v="18"/>
    <x v="1"/>
    <d v="2023-09-27T00:00:00"/>
    <x v="10"/>
    <s v="Robert Polhill"/>
    <n v="250"/>
    <n v="240"/>
    <x v="21"/>
    <n v="10"/>
    <x v="2"/>
    <x v="6"/>
    <x v="2"/>
  </r>
  <r>
    <s v="I-1472"/>
    <s v="Bangalore"/>
    <x v="11"/>
    <x v="3"/>
    <d v="2024-08-08T00:00:00"/>
    <x v="2"/>
    <s v="Delia Muhammad"/>
    <n v="150"/>
    <n v="131"/>
    <x v="95"/>
    <n v="19"/>
    <x v="0"/>
    <x v="2"/>
    <x v="2"/>
  </r>
  <r>
    <s v="I-1473"/>
    <s v="Paris"/>
    <x v="21"/>
    <x v="0"/>
    <d v="2023-02-04T00:00:00"/>
    <x v="7"/>
    <s v="Ryan Goad"/>
    <n v="1000"/>
    <n v="820"/>
    <x v="64"/>
    <n v="180"/>
    <x v="2"/>
    <x v="10"/>
    <x v="3"/>
  </r>
  <r>
    <s v="I-1474"/>
    <s v="Santiago"/>
    <x v="34"/>
    <x v="2"/>
    <d v="2024-08-19T00:00:00"/>
    <x v="6"/>
    <s v="Karen Hopewell"/>
    <n v="800"/>
    <n v="528"/>
    <x v="90"/>
    <n v="272"/>
    <x v="0"/>
    <x v="2"/>
    <x v="2"/>
  </r>
  <r>
    <s v="I-1475"/>
    <s v="Bucharest"/>
    <x v="32"/>
    <x v="0"/>
    <d v="2020-07-13T00:00:00"/>
    <x v="9"/>
    <s v="Geoffrey Shiner"/>
    <n v="70"/>
    <n v="69"/>
    <x v="43"/>
    <n v="1"/>
    <x v="4"/>
    <x v="9"/>
    <x v="2"/>
  </r>
  <r>
    <s v="I-1476"/>
    <s v="Bucharest"/>
    <x v="32"/>
    <x v="0"/>
    <d v="2024-08-06T00:00:00"/>
    <x v="5"/>
    <s v="Thomas Taylor"/>
    <n v="500"/>
    <n v="485"/>
    <x v="10"/>
    <n v="15"/>
    <x v="0"/>
    <x v="2"/>
    <x v="2"/>
  </r>
  <r>
    <s v="I-1477"/>
    <s v="Birmingham"/>
    <x v="8"/>
    <x v="0"/>
    <d v="2021-04-19T00:00:00"/>
    <x v="11"/>
    <s v="Stephen Muhammad"/>
    <n v="50"/>
    <n v="39"/>
    <x v="24"/>
    <n v="11"/>
    <x v="1"/>
    <x v="1"/>
    <x v="1"/>
  </r>
  <r>
    <s v="I-1478"/>
    <s v="Birmingham"/>
    <x v="8"/>
    <x v="0"/>
    <d v="2023-04-26T00:00:00"/>
    <x v="7"/>
    <s v="Robert James"/>
    <n v="1000"/>
    <n v="830"/>
    <x v="91"/>
    <n v="170"/>
    <x v="2"/>
    <x v="1"/>
    <x v="1"/>
  </r>
  <r>
    <s v="I-1479"/>
    <s v="New York"/>
    <x v="18"/>
    <x v="1"/>
    <d v="2022-09-14T00:00:00"/>
    <x v="3"/>
    <s v="Simon Hirst"/>
    <n v="50"/>
    <n v="44"/>
    <x v="33"/>
    <n v="6"/>
    <x v="3"/>
    <x v="6"/>
    <x v="2"/>
  </r>
  <r>
    <s v="I-1480"/>
    <s v="London"/>
    <x v="8"/>
    <x v="0"/>
    <d v="2020-10-28T00:00:00"/>
    <x v="8"/>
    <s v="Philip Dewar"/>
    <n v="500"/>
    <n v="500"/>
    <x v="14"/>
    <n v="0"/>
    <x v="4"/>
    <x v="0"/>
    <x v="0"/>
  </r>
  <r>
    <s v="I-1481"/>
    <s v="Toronto"/>
    <x v="1"/>
    <x v="1"/>
    <d v="2021-06-29T00:00:00"/>
    <x v="3"/>
    <s v="Michael Patel"/>
    <n v="50"/>
    <n v="37"/>
    <x v="4"/>
    <n v="13"/>
    <x v="1"/>
    <x v="4"/>
    <x v="1"/>
  </r>
  <r>
    <s v="I-1482"/>
    <s v="San Fransisco"/>
    <x v="18"/>
    <x v="1"/>
    <d v="2023-03-18T00:00:00"/>
    <x v="0"/>
    <s v="John Osborne"/>
    <n v="80"/>
    <n v="78"/>
    <x v="12"/>
    <n v="2"/>
    <x v="2"/>
    <x v="3"/>
    <x v="3"/>
  </r>
  <r>
    <s v="I-1483"/>
    <s v="Kuala Lumpur"/>
    <x v="31"/>
    <x v="3"/>
    <d v="2024-08-30T00:00:00"/>
    <x v="9"/>
    <s v="Ian Baker"/>
    <n v="70"/>
    <n v="65"/>
    <x v="60"/>
    <n v="5"/>
    <x v="0"/>
    <x v="2"/>
    <x v="2"/>
  </r>
  <r>
    <s v="I-1484"/>
    <s v="Seattle"/>
    <x v="18"/>
    <x v="1"/>
    <d v="2020-07-25T00:00:00"/>
    <x v="10"/>
    <s v="Richard Anderson"/>
    <n v="250"/>
    <n v="228"/>
    <x v="86"/>
    <n v="22"/>
    <x v="4"/>
    <x v="9"/>
    <x v="2"/>
  </r>
  <r>
    <s v="I-1485"/>
    <s v="Seoul"/>
    <x v="19"/>
    <x v="3"/>
    <d v="2023-09-12T00:00:00"/>
    <x v="10"/>
    <s v="James Gahagan"/>
    <n v="250"/>
    <n v="250"/>
    <x v="14"/>
    <n v="0"/>
    <x v="2"/>
    <x v="6"/>
    <x v="2"/>
  </r>
  <r>
    <s v="I-1486"/>
    <s v="Bucharest"/>
    <x v="32"/>
    <x v="0"/>
    <d v="2023-07-15T00:00:00"/>
    <x v="4"/>
    <s v="Jacqueline Todd"/>
    <n v="30"/>
    <n v="29"/>
    <x v="5"/>
    <n v="1"/>
    <x v="2"/>
    <x v="9"/>
    <x v="2"/>
  </r>
  <r>
    <s v="I-1487"/>
    <s v="Bogota"/>
    <x v="26"/>
    <x v="2"/>
    <d v="2021-03-02T00:00:00"/>
    <x v="11"/>
    <s v="Lisa Manning"/>
    <n v="50"/>
    <n v="32"/>
    <x v="45"/>
    <n v="18"/>
    <x v="1"/>
    <x v="3"/>
    <x v="3"/>
  </r>
  <r>
    <s v="I-1488"/>
    <s v="Osaka"/>
    <x v="15"/>
    <x v="3"/>
    <d v="2024-08-19T00:00:00"/>
    <x v="1"/>
    <s v="Alice Canning"/>
    <n v="700"/>
    <n v="686"/>
    <x v="2"/>
    <n v="14"/>
    <x v="0"/>
    <x v="2"/>
    <x v="2"/>
  </r>
  <r>
    <s v="I-1489"/>
    <s v="Santiago"/>
    <x v="34"/>
    <x v="2"/>
    <d v="2022-12-24T00:00:00"/>
    <x v="2"/>
    <s v="Bruce McPhee"/>
    <n v="150"/>
    <n v="131"/>
    <x v="95"/>
    <n v="19"/>
    <x v="3"/>
    <x v="5"/>
    <x v="0"/>
  </r>
  <r>
    <s v="I-1490"/>
    <s v="Chicago"/>
    <x v="18"/>
    <x v="1"/>
    <d v="2022-05-06T00:00:00"/>
    <x v="7"/>
    <s v="Ronald Bettley"/>
    <n v="1000"/>
    <n v="940"/>
    <x v="44"/>
    <n v="60"/>
    <x v="3"/>
    <x v="7"/>
    <x v="1"/>
  </r>
  <r>
    <s v="I-1491"/>
    <s v="Capetown"/>
    <x v="17"/>
    <x v="0"/>
    <d v="2022-08-06T00:00:00"/>
    <x v="2"/>
    <s v="Marcus Jacob"/>
    <n v="150"/>
    <n v="138"/>
    <x v="15"/>
    <n v="12"/>
    <x v="3"/>
    <x v="2"/>
    <x v="2"/>
  </r>
  <r>
    <s v="I-1492"/>
    <s v="Mexico City"/>
    <x v="7"/>
    <x v="2"/>
    <d v="2020-05-19T00:00:00"/>
    <x v="11"/>
    <s v="Jeremy Morrow"/>
    <n v="50"/>
    <n v="44"/>
    <x v="33"/>
    <n v="6"/>
    <x v="4"/>
    <x v="7"/>
    <x v="1"/>
  </r>
  <r>
    <s v="I-1493"/>
    <s v="Cairo"/>
    <x v="30"/>
    <x v="0"/>
    <d v="2022-08-02T00:00:00"/>
    <x v="10"/>
    <s v="Valerie Pereira"/>
    <n v="250"/>
    <n v="218"/>
    <x v="96"/>
    <n v="32"/>
    <x v="3"/>
    <x v="2"/>
    <x v="2"/>
  </r>
  <r>
    <s v="I-1494"/>
    <s v="Seoul"/>
    <x v="19"/>
    <x v="3"/>
    <d v="2022-08-10T00:00:00"/>
    <x v="2"/>
    <s v="Mark Brook"/>
    <n v="150"/>
    <n v="144"/>
    <x v="21"/>
    <n v="6"/>
    <x v="3"/>
    <x v="2"/>
    <x v="2"/>
  </r>
  <r>
    <s v="I-1495"/>
    <s v="Capetown"/>
    <x v="17"/>
    <x v="0"/>
    <d v="2024-04-05T00:00:00"/>
    <x v="7"/>
    <s v="Stuart Anderson"/>
    <n v="1000"/>
    <n v="890"/>
    <x v="47"/>
    <n v="110"/>
    <x v="0"/>
    <x v="1"/>
    <x v="1"/>
  </r>
  <r>
    <s v="I-1496"/>
    <s v="Toronto"/>
    <x v="1"/>
    <x v="1"/>
    <d v="2023-07-15T00:00:00"/>
    <x v="2"/>
    <s v="Jordan Andrews"/>
    <n v="150"/>
    <n v="150"/>
    <x v="14"/>
    <n v="0"/>
    <x v="2"/>
    <x v="9"/>
    <x v="2"/>
  </r>
  <r>
    <s v="I-1497"/>
    <s v="Chicago"/>
    <x v="18"/>
    <x v="1"/>
    <d v="2020-11-05T00:00:00"/>
    <x v="10"/>
    <s v="Marie Foster"/>
    <n v="250"/>
    <n v="238"/>
    <x v="20"/>
    <n v="12"/>
    <x v="4"/>
    <x v="8"/>
    <x v="0"/>
  </r>
  <r>
    <s v="I-1498"/>
    <s v="Guangzhou"/>
    <x v="5"/>
    <x v="3"/>
    <d v="2022-06-06T00:00:00"/>
    <x v="11"/>
    <s v="Helen Watt"/>
    <n v="50"/>
    <n v="49"/>
    <x v="2"/>
    <n v="1"/>
    <x v="3"/>
    <x v="4"/>
    <x v="1"/>
  </r>
  <r>
    <s v="I-1499"/>
    <s v="Tijuana"/>
    <x v="7"/>
    <x v="2"/>
    <d v="2024-07-26T00:00:00"/>
    <x v="1"/>
    <s v="Paul Skiba"/>
    <n v="700"/>
    <n v="630"/>
    <x v="18"/>
    <n v="70"/>
    <x v="0"/>
    <x v="9"/>
    <x v="2"/>
  </r>
  <r>
    <s v="I-1500"/>
    <s v="Berlin"/>
    <x v="20"/>
    <x v="0"/>
    <d v="2024-05-26T00:00:00"/>
    <x v="3"/>
    <s v="John Gunter"/>
    <n v="50"/>
    <n v="48"/>
    <x v="21"/>
    <n v="2"/>
    <x v="0"/>
    <x v="7"/>
    <x v="1"/>
  </r>
  <r>
    <s v="I-1501"/>
    <s v="Bucharest"/>
    <x v="32"/>
    <x v="0"/>
    <d v="2021-11-25T00:00:00"/>
    <x v="5"/>
    <s v="Kevin Ross"/>
    <n v="500"/>
    <n v="500"/>
    <x v="14"/>
    <n v="0"/>
    <x v="1"/>
    <x v="8"/>
    <x v="0"/>
  </r>
  <r>
    <s v="I-1502"/>
    <s v="Madria"/>
    <x v="28"/>
    <x v="0"/>
    <d v="2023-01-11T00:00:00"/>
    <x v="4"/>
    <s v="Howard Jones"/>
    <n v="30"/>
    <n v="29"/>
    <x v="5"/>
    <n v="1"/>
    <x v="2"/>
    <x v="11"/>
    <x v="3"/>
  </r>
  <r>
    <s v="I-1503"/>
    <s v="New York"/>
    <x v="18"/>
    <x v="1"/>
    <d v="2024-10-15T00:00:00"/>
    <x v="8"/>
    <s v="Ian Coates"/>
    <n v="500"/>
    <n v="495"/>
    <x v="19"/>
    <n v="5"/>
    <x v="0"/>
    <x v="0"/>
    <x v="0"/>
  </r>
  <r>
    <s v="I-1504"/>
    <s v="Chicago"/>
    <x v="18"/>
    <x v="1"/>
    <d v="2022-07-21T00:00:00"/>
    <x v="2"/>
    <s v="Paul Collier"/>
    <n v="150"/>
    <n v="149"/>
    <x v="84"/>
    <n v="1"/>
    <x v="3"/>
    <x v="9"/>
    <x v="2"/>
  </r>
  <r>
    <s v="I-1505"/>
    <s v="Seattle"/>
    <x v="18"/>
    <x v="1"/>
    <d v="2021-05-11T00:00:00"/>
    <x v="9"/>
    <s v="Lesleyann Pope"/>
    <n v="70"/>
    <n v="54"/>
    <x v="94"/>
    <n v="16"/>
    <x v="1"/>
    <x v="7"/>
    <x v="1"/>
  </r>
  <r>
    <s v="I-1506"/>
    <s v="Bangkok"/>
    <x v="10"/>
    <x v="3"/>
    <d v="2024-02-01T00:00:00"/>
    <x v="8"/>
    <s v="John Jenkins"/>
    <n v="500"/>
    <n v="490"/>
    <x v="2"/>
    <n v="10"/>
    <x v="0"/>
    <x v="10"/>
    <x v="3"/>
  </r>
  <r>
    <s v="I-1507"/>
    <s v="Santiago"/>
    <x v="34"/>
    <x v="2"/>
    <d v="2021-02-04T00:00:00"/>
    <x v="11"/>
    <s v="Karen Hopewell"/>
    <n v="50"/>
    <n v="46"/>
    <x v="15"/>
    <n v="4"/>
    <x v="1"/>
    <x v="10"/>
    <x v="3"/>
  </r>
  <r>
    <s v="I-1508"/>
    <s v="Lima"/>
    <x v="6"/>
    <x v="2"/>
    <d v="2023-03-02T00:00:00"/>
    <x v="6"/>
    <s v="Janet Ford"/>
    <n v="800"/>
    <n v="600"/>
    <x v="75"/>
    <n v="200"/>
    <x v="2"/>
    <x v="3"/>
    <x v="3"/>
  </r>
  <r>
    <s v="I-1509"/>
    <s v="London"/>
    <x v="8"/>
    <x v="0"/>
    <d v="2023-11-16T00:00:00"/>
    <x v="1"/>
    <s v="Francis Godden"/>
    <n v="700"/>
    <n v="665"/>
    <x v="8"/>
    <n v="35"/>
    <x v="2"/>
    <x v="8"/>
    <x v="0"/>
  </r>
  <r>
    <s v="I-1510"/>
    <s v="Madria"/>
    <x v="28"/>
    <x v="0"/>
    <d v="2023-01-19T00:00:00"/>
    <x v="5"/>
    <s v="Roy Nunes"/>
    <n v="500"/>
    <n v="480"/>
    <x v="21"/>
    <n v="20"/>
    <x v="2"/>
    <x v="11"/>
    <x v="3"/>
  </r>
  <r>
    <s v="I-1511"/>
    <s v="Ho Chi Minh City"/>
    <x v="12"/>
    <x v="3"/>
    <d v="2022-04-29T00:00:00"/>
    <x v="6"/>
    <s v="Ken Rogerson"/>
    <n v="800"/>
    <n v="528"/>
    <x v="90"/>
    <n v="272"/>
    <x v="3"/>
    <x v="1"/>
    <x v="1"/>
  </r>
  <r>
    <s v="I-1512"/>
    <s v="Guangzhou"/>
    <x v="5"/>
    <x v="3"/>
    <d v="2024-08-04T00:00:00"/>
    <x v="10"/>
    <s v="Wolfgang Carvalho"/>
    <n v="250"/>
    <n v="225"/>
    <x v="18"/>
    <n v="25"/>
    <x v="0"/>
    <x v="2"/>
    <x v="2"/>
  </r>
  <r>
    <s v="I-1513"/>
    <s v="San Fransisco"/>
    <x v="18"/>
    <x v="1"/>
    <d v="2021-07-22T00:00:00"/>
    <x v="2"/>
    <s v="Gary Acheampong"/>
    <n v="150"/>
    <n v="113"/>
    <x v="97"/>
    <n v="37"/>
    <x v="1"/>
    <x v="9"/>
    <x v="2"/>
  </r>
  <r>
    <s v="I-1514"/>
    <s v="Buenos Aires"/>
    <x v="27"/>
    <x v="2"/>
    <d v="2022-06-02T00:00:00"/>
    <x v="5"/>
    <s v="Lisa Wood"/>
    <n v="500"/>
    <n v="440"/>
    <x v="33"/>
    <n v="60"/>
    <x v="3"/>
    <x v="4"/>
    <x v="1"/>
  </r>
  <r>
    <s v="I-1515"/>
    <s v="Osaka"/>
    <x v="15"/>
    <x v="3"/>
    <d v="2021-04-02T00:00:00"/>
    <x v="9"/>
    <s v="Peter Walker"/>
    <n v="70"/>
    <n v="44"/>
    <x v="98"/>
    <n v="26"/>
    <x v="1"/>
    <x v="1"/>
    <x v="1"/>
  </r>
  <r>
    <s v="I-1516"/>
    <s v="Warsaw"/>
    <x v="23"/>
    <x v="0"/>
    <d v="2020-10-16T00:00:00"/>
    <x v="10"/>
    <s v="Barbara McDevitt"/>
    <n v="250"/>
    <n v="73"/>
    <x v="99"/>
    <n v="177"/>
    <x v="4"/>
    <x v="0"/>
    <x v="0"/>
  </r>
  <r>
    <s v="I-1517"/>
    <s v="Guangzhou"/>
    <x v="5"/>
    <x v="3"/>
    <d v="2021-07-17T00:00:00"/>
    <x v="3"/>
    <s v="Helen Watt"/>
    <n v="50"/>
    <n v="34"/>
    <x v="58"/>
    <n v="16"/>
    <x v="1"/>
    <x v="9"/>
    <x v="2"/>
  </r>
  <r>
    <s v="I-1518"/>
    <s v="Dubai"/>
    <x v="33"/>
    <x v="0"/>
    <d v="2023-11-27T00:00:00"/>
    <x v="0"/>
    <s v="Nicholas Timbrell"/>
    <n v="80"/>
    <n v="78"/>
    <x v="12"/>
    <n v="2"/>
    <x v="2"/>
    <x v="8"/>
    <x v="0"/>
  </r>
  <r>
    <s v="I-1519"/>
    <s v="Bangkok"/>
    <x v="10"/>
    <x v="3"/>
    <d v="2023-06-19T00:00:00"/>
    <x v="2"/>
    <s v="Stephen Burch"/>
    <n v="150"/>
    <n v="149"/>
    <x v="84"/>
    <n v="1"/>
    <x v="2"/>
    <x v="4"/>
    <x v="1"/>
  </r>
  <r>
    <s v="I-1520"/>
    <s v="Seattle"/>
    <x v="18"/>
    <x v="1"/>
    <d v="2023-09-21T00:00:00"/>
    <x v="10"/>
    <s v="Kevin Styles"/>
    <n v="250"/>
    <n v="250"/>
    <x v="14"/>
    <n v="0"/>
    <x v="2"/>
    <x v="6"/>
    <x v="2"/>
  </r>
  <r>
    <s v="I-1521"/>
    <s v="Capetown"/>
    <x v="17"/>
    <x v="0"/>
    <d v="2023-06-04T00:00:00"/>
    <x v="1"/>
    <s v="Margaret Philp"/>
    <n v="700"/>
    <n v="665"/>
    <x v="8"/>
    <n v="35"/>
    <x v="2"/>
    <x v="4"/>
    <x v="1"/>
  </r>
  <r>
    <s v="I-1522"/>
    <s v="Bogota"/>
    <x v="26"/>
    <x v="2"/>
    <d v="2021-01-29T00:00:00"/>
    <x v="2"/>
    <s v="David Finnie"/>
    <n v="150"/>
    <n v="140"/>
    <x v="7"/>
    <n v="10"/>
    <x v="1"/>
    <x v="11"/>
    <x v="3"/>
  </r>
  <r>
    <s v="I-1523"/>
    <s v="Madria"/>
    <x v="28"/>
    <x v="0"/>
    <d v="2023-10-01T00:00:00"/>
    <x v="6"/>
    <s v="Martin Mishra"/>
    <n v="800"/>
    <n v="792"/>
    <x v="19"/>
    <n v="8"/>
    <x v="2"/>
    <x v="0"/>
    <x v="0"/>
  </r>
  <r>
    <s v="I-1524"/>
    <s v="Osaka"/>
    <x v="15"/>
    <x v="3"/>
    <d v="2023-12-17T00:00:00"/>
    <x v="2"/>
    <s v="Alice Canning"/>
    <n v="150"/>
    <n v="138"/>
    <x v="15"/>
    <n v="12"/>
    <x v="2"/>
    <x v="5"/>
    <x v="0"/>
  </r>
  <r>
    <s v="I-1525"/>
    <s v="Tel Aviv"/>
    <x v="13"/>
    <x v="0"/>
    <d v="2021-03-11T00:00:00"/>
    <x v="4"/>
    <s v="Steven Green"/>
    <n v="30"/>
    <n v="23"/>
    <x v="54"/>
    <n v="7"/>
    <x v="1"/>
    <x v="3"/>
    <x v="3"/>
  </r>
  <r>
    <s v="I-1526"/>
    <s v="Tijuana"/>
    <x v="7"/>
    <x v="2"/>
    <d v="2022-12-27T00:00:00"/>
    <x v="0"/>
    <s v="Paul Salmon"/>
    <n v="80"/>
    <n v="78"/>
    <x v="12"/>
    <n v="2"/>
    <x v="3"/>
    <x v="5"/>
    <x v="0"/>
  </r>
  <r>
    <s v="I-1527"/>
    <s v="Toronto"/>
    <x v="1"/>
    <x v="1"/>
    <d v="2022-04-21T00:00:00"/>
    <x v="3"/>
    <s v="Kyle Anderson"/>
    <n v="50"/>
    <n v="49"/>
    <x v="2"/>
    <n v="1"/>
    <x v="3"/>
    <x v="1"/>
    <x v="1"/>
  </r>
  <r>
    <s v="I-1528"/>
    <s v="Dublin"/>
    <x v="25"/>
    <x v="0"/>
    <d v="2023-10-18T00:00:00"/>
    <x v="10"/>
    <s v="Robert Harris"/>
    <n v="250"/>
    <n v="235"/>
    <x v="44"/>
    <n v="15"/>
    <x v="2"/>
    <x v="0"/>
    <x v="0"/>
  </r>
  <r>
    <s v="I-1529"/>
    <s v="San Fransisco"/>
    <x v="18"/>
    <x v="1"/>
    <d v="2021-01-07T00:00:00"/>
    <x v="8"/>
    <s v="Shelley Lock"/>
    <n v="500"/>
    <n v="490"/>
    <x v="2"/>
    <n v="10"/>
    <x v="1"/>
    <x v="11"/>
    <x v="3"/>
  </r>
  <r>
    <s v="I-1530"/>
    <s v="Dubai"/>
    <x v="33"/>
    <x v="0"/>
    <d v="2020-02-08T00:00:00"/>
    <x v="1"/>
    <s v="Ernie Dyer"/>
    <n v="700"/>
    <n v="525"/>
    <x v="75"/>
    <n v="175"/>
    <x v="4"/>
    <x v="10"/>
    <x v="3"/>
  </r>
  <r>
    <s v="I-1531"/>
    <s v="Madria"/>
    <x v="28"/>
    <x v="0"/>
    <d v="2021-10-13T00:00:00"/>
    <x v="0"/>
    <s v="Howard Jones"/>
    <n v="80"/>
    <n v="74"/>
    <x v="85"/>
    <n v="6"/>
    <x v="1"/>
    <x v="0"/>
    <x v="0"/>
  </r>
  <r>
    <s v="I-1532"/>
    <s v="Delhi"/>
    <x v="11"/>
    <x v="3"/>
    <d v="2020-09-08T00:00:00"/>
    <x v="6"/>
    <s v="David Johnson"/>
    <n v="800"/>
    <n v="696"/>
    <x v="74"/>
    <n v="104"/>
    <x v="4"/>
    <x v="6"/>
    <x v="2"/>
  </r>
  <r>
    <s v="I-1533"/>
    <s v="Bucharest"/>
    <x v="32"/>
    <x v="0"/>
    <d v="2023-02-15T00:00:00"/>
    <x v="11"/>
    <s v="Constance Tidey"/>
    <n v="50"/>
    <n v="50"/>
    <x v="14"/>
    <n v="0"/>
    <x v="2"/>
    <x v="10"/>
    <x v="3"/>
  </r>
  <r>
    <s v="I-1534"/>
    <s v="Cairo"/>
    <x v="30"/>
    <x v="0"/>
    <d v="2023-04-20T00:00:00"/>
    <x v="3"/>
    <s v="David Amos"/>
    <n v="50"/>
    <n v="50"/>
    <x v="14"/>
    <n v="0"/>
    <x v="2"/>
    <x v="1"/>
    <x v="1"/>
  </r>
  <r>
    <s v="I-1535"/>
    <s v="Berlin"/>
    <x v="20"/>
    <x v="0"/>
    <d v="2022-06-27T00:00:00"/>
    <x v="10"/>
    <s v="Jacqueline Clamp"/>
    <n v="250"/>
    <n v="225"/>
    <x v="18"/>
    <n v="25"/>
    <x v="3"/>
    <x v="4"/>
    <x v="1"/>
  </r>
  <r>
    <s v="I-1536"/>
    <s v="Prague"/>
    <x v="16"/>
    <x v="0"/>
    <d v="2020-11-25T00:00:00"/>
    <x v="6"/>
    <s v="David Stewart"/>
    <n v="800"/>
    <n v="760"/>
    <x v="8"/>
    <n v="40"/>
    <x v="4"/>
    <x v="8"/>
    <x v="0"/>
  </r>
  <r>
    <s v="I-1537"/>
    <s v="Osaka"/>
    <x v="15"/>
    <x v="3"/>
    <d v="2022-06-30T00:00:00"/>
    <x v="11"/>
    <s v="Tracy Stanley"/>
    <n v="50"/>
    <n v="49"/>
    <x v="2"/>
    <n v="1"/>
    <x v="3"/>
    <x v="4"/>
    <x v="1"/>
  </r>
  <r>
    <s v="I-1538"/>
    <s v="Paris"/>
    <x v="21"/>
    <x v="0"/>
    <d v="2023-01-22T00:00:00"/>
    <x v="8"/>
    <s v="Ryan Goad"/>
    <n v="500"/>
    <n v="495"/>
    <x v="19"/>
    <n v="5"/>
    <x v="2"/>
    <x v="11"/>
    <x v="3"/>
  </r>
  <r>
    <s v="I-1539"/>
    <s v="Guangzhou"/>
    <x v="5"/>
    <x v="3"/>
    <d v="2022-09-24T00:00:00"/>
    <x v="10"/>
    <s v="Mark Searle"/>
    <n v="250"/>
    <n v="213"/>
    <x v="100"/>
    <n v="37"/>
    <x v="3"/>
    <x v="6"/>
    <x v="2"/>
  </r>
  <r>
    <s v="I-1540"/>
    <s v="Chicago"/>
    <x v="18"/>
    <x v="1"/>
    <d v="2022-10-19T00:00:00"/>
    <x v="1"/>
    <s v="Richard Hughes"/>
    <n v="700"/>
    <n v="693"/>
    <x v="19"/>
    <n v="7"/>
    <x v="3"/>
    <x v="0"/>
    <x v="0"/>
  </r>
  <r>
    <s v="I-1541"/>
    <s v="Tel Aviv"/>
    <x v="13"/>
    <x v="0"/>
    <d v="2022-10-11T00:00:00"/>
    <x v="4"/>
    <s v="Thomas Gordon"/>
    <n v="30"/>
    <n v="28"/>
    <x v="7"/>
    <n v="2"/>
    <x v="3"/>
    <x v="0"/>
    <x v="0"/>
  </r>
  <r>
    <s v="I-1542"/>
    <s v="Vienna"/>
    <x v="29"/>
    <x v="0"/>
    <d v="2021-10-05T00:00:00"/>
    <x v="1"/>
    <s v="Janet Ward"/>
    <n v="700"/>
    <n v="518"/>
    <x v="4"/>
    <n v="182"/>
    <x v="1"/>
    <x v="0"/>
    <x v="0"/>
  </r>
  <r>
    <s v="I-1543"/>
    <s v="Lima"/>
    <x v="6"/>
    <x v="2"/>
    <d v="2024-01-06T00:00:00"/>
    <x v="8"/>
    <s v="William Lant"/>
    <n v="500"/>
    <n v="495"/>
    <x v="19"/>
    <n v="5"/>
    <x v="0"/>
    <x v="11"/>
    <x v="3"/>
  </r>
  <r>
    <s v="I-1544"/>
    <s v="Mexico City"/>
    <x v="7"/>
    <x v="2"/>
    <d v="2021-05-14T00:00:00"/>
    <x v="4"/>
    <s v="Brendon Dyer"/>
    <n v="30"/>
    <n v="21"/>
    <x v="48"/>
    <n v="9"/>
    <x v="1"/>
    <x v="7"/>
    <x v="1"/>
  </r>
  <r>
    <s v="I-1545"/>
    <s v="Kansas City"/>
    <x v="18"/>
    <x v="1"/>
    <d v="2023-09-15T00:00:00"/>
    <x v="7"/>
    <s v="Robert Arnold"/>
    <n v="1000"/>
    <n v="700"/>
    <x v="48"/>
    <n v="300"/>
    <x v="2"/>
    <x v="6"/>
    <x v="2"/>
  </r>
  <r>
    <s v="I-1546"/>
    <s v="Kuala Lumpur"/>
    <x v="31"/>
    <x v="3"/>
    <d v="2021-04-21T00:00:00"/>
    <x v="3"/>
    <s v="Rachel Oliver"/>
    <n v="50"/>
    <n v="32"/>
    <x v="45"/>
    <n v="18"/>
    <x v="1"/>
    <x v="1"/>
    <x v="1"/>
  </r>
  <r>
    <s v="I-1547"/>
    <s v="Athens"/>
    <x v="14"/>
    <x v="0"/>
    <d v="2021-07-10T00:00:00"/>
    <x v="6"/>
    <s v="Aidan Perrott"/>
    <n v="800"/>
    <n v="632"/>
    <x v="77"/>
    <n v="168"/>
    <x v="1"/>
    <x v="9"/>
    <x v="2"/>
  </r>
  <r>
    <s v="I-1548"/>
    <s v="New York"/>
    <x v="18"/>
    <x v="1"/>
    <d v="2024-12-19T00:00:00"/>
    <x v="5"/>
    <s v="Matthew Crowe"/>
    <n v="500"/>
    <n v="450"/>
    <x v="18"/>
    <n v="50"/>
    <x v="0"/>
    <x v="5"/>
    <x v="0"/>
  </r>
  <r>
    <s v="I-1549"/>
    <s v="Sao Paolo"/>
    <x v="2"/>
    <x v="2"/>
    <d v="2022-08-17T00:00:00"/>
    <x v="3"/>
    <s v="Elizabeth Holloway"/>
    <n v="50"/>
    <n v="49"/>
    <x v="2"/>
    <n v="1"/>
    <x v="3"/>
    <x v="2"/>
    <x v="2"/>
  </r>
  <r>
    <s v="I-1550"/>
    <s v="Buenos Aires"/>
    <x v="27"/>
    <x v="2"/>
    <d v="2021-06-24T00:00:00"/>
    <x v="6"/>
    <s v="Roy Cooper"/>
    <n v="800"/>
    <n v="456"/>
    <x v="39"/>
    <n v="344"/>
    <x v="1"/>
    <x v="4"/>
    <x v="1"/>
  </r>
  <r>
    <s v="I-1551"/>
    <s v="Cairo"/>
    <x v="30"/>
    <x v="0"/>
    <d v="2021-01-01T00:00:00"/>
    <x v="11"/>
    <s v="Marek Kwiatkowski"/>
    <n v="50"/>
    <n v="31"/>
    <x v="13"/>
    <n v="19"/>
    <x v="1"/>
    <x v="11"/>
    <x v="3"/>
  </r>
  <r>
    <s v="I-1552"/>
    <s v="Seattle"/>
    <x v="18"/>
    <x v="1"/>
    <d v="2020-12-29T00:00:00"/>
    <x v="0"/>
    <s v="Lesleyann Pope"/>
    <n v="80"/>
    <n v="69"/>
    <x v="101"/>
    <n v="11"/>
    <x v="4"/>
    <x v="5"/>
    <x v="0"/>
  </r>
  <r>
    <s v="I-1553"/>
    <s v="Amsterdam"/>
    <x v="24"/>
    <x v="0"/>
    <d v="2022-11-17T00:00:00"/>
    <x v="0"/>
    <s v="Donald Barratt"/>
    <n v="80"/>
    <n v="70"/>
    <x v="65"/>
    <n v="10"/>
    <x v="3"/>
    <x v="8"/>
    <x v="0"/>
  </r>
  <r>
    <s v="I-1554"/>
    <s v="Istanbul"/>
    <x v="3"/>
    <x v="0"/>
    <d v="2023-01-17T00:00:00"/>
    <x v="10"/>
    <s v="Chloe Lyons"/>
    <n v="250"/>
    <n v="240"/>
    <x v="21"/>
    <n v="10"/>
    <x v="2"/>
    <x v="11"/>
    <x v="3"/>
  </r>
  <r>
    <s v="I-1555"/>
    <s v="Seattle"/>
    <x v="18"/>
    <x v="1"/>
    <d v="2022-06-23T00:00:00"/>
    <x v="2"/>
    <s v="Kevin Styles"/>
    <n v="150"/>
    <n v="132"/>
    <x v="33"/>
    <n v="18"/>
    <x v="3"/>
    <x v="4"/>
    <x v="1"/>
  </r>
  <r>
    <s v="I-1556"/>
    <s v="Capetown"/>
    <x v="17"/>
    <x v="0"/>
    <d v="2022-05-10T00:00:00"/>
    <x v="4"/>
    <s v="Nicholas Holloway"/>
    <n v="30"/>
    <n v="27"/>
    <x v="18"/>
    <n v="3"/>
    <x v="3"/>
    <x v="7"/>
    <x v="1"/>
  </r>
  <r>
    <s v="I-1557"/>
    <s v="Dublin"/>
    <x v="25"/>
    <x v="0"/>
    <d v="2021-10-07T00:00:00"/>
    <x v="6"/>
    <s v="Emma Gibbons"/>
    <n v="800"/>
    <n v="624"/>
    <x v="24"/>
    <n v="176"/>
    <x v="1"/>
    <x v="0"/>
    <x v="0"/>
  </r>
  <r>
    <s v="I-1558"/>
    <s v="Los Angeles"/>
    <x v="18"/>
    <x v="1"/>
    <d v="2020-07-19T00:00:00"/>
    <x v="9"/>
    <s v="Anthony Procter"/>
    <n v="70"/>
    <n v="52"/>
    <x v="102"/>
    <n v="18"/>
    <x v="4"/>
    <x v="9"/>
    <x v="2"/>
  </r>
  <r>
    <s v="I-1559"/>
    <s v="Seoul"/>
    <x v="19"/>
    <x v="3"/>
    <d v="2023-11-22T00:00:00"/>
    <x v="0"/>
    <s v="Steven Wood"/>
    <n v="80"/>
    <n v="77"/>
    <x v="27"/>
    <n v="3"/>
    <x v="2"/>
    <x v="8"/>
    <x v="0"/>
  </r>
  <r>
    <s v="I-1560"/>
    <s v="Lima"/>
    <x v="6"/>
    <x v="2"/>
    <d v="2023-09-25T00:00:00"/>
    <x v="4"/>
    <s v="Janet Ford"/>
    <n v="30"/>
    <n v="27"/>
    <x v="18"/>
    <n v="3"/>
    <x v="2"/>
    <x v="6"/>
    <x v="2"/>
  </r>
  <r>
    <s v="I-1561"/>
    <s v="Rome"/>
    <x v="22"/>
    <x v="0"/>
    <d v="2023-01-11T00:00:00"/>
    <x v="3"/>
    <s v="Golam Reid"/>
    <n v="50"/>
    <n v="47"/>
    <x v="44"/>
    <n v="3"/>
    <x v="2"/>
    <x v="11"/>
    <x v="3"/>
  </r>
  <r>
    <s v="I-1562"/>
    <s v="Dubai"/>
    <x v="33"/>
    <x v="0"/>
    <d v="2023-07-06T00:00:00"/>
    <x v="5"/>
    <s v="Marie Whitfield"/>
    <n v="500"/>
    <n v="265"/>
    <x v="103"/>
    <n v="235"/>
    <x v="2"/>
    <x v="9"/>
    <x v="2"/>
  </r>
  <r>
    <s v="I-1563"/>
    <s v="Kuala Lumpur"/>
    <x v="31"/>
    <x v="3"/>
    <d v="2022-10-16T00:00:00"/>
    <x v="4"/>
    <s v="Stephen MacGregor"/>
    <n v="30"/>
    <n v="28"/>
    <x v="7"/>
    <n v="2"/>
    <x v="3"/>
    <x v="0"/>
    <x v="0"/>
  </r>
  <r>
    <s v="I-1564"/>
    <s v="Tijuana"/>
    <x v="7"/>
    <x v="2"/>
    <d v="2020-07-16T00:00:00"/>
    <x v="10"/>
    <s v="Richard Foy"/>
    <n v="250"/>
    <n v="240"/>
    <x v="21"/>
    <n v="10"/>
    <x v="4"/>
    <x v="9"/>
    <x v="2"/>
  </r>
  <r>
    <s v="I-1565"/>
    <s v="Buenos Aires"/>
    <x v="27"/>
    <x v="2"/>
    <d v="2024-11-12T00:00:00"/>
    <x v="3"/>
    <s v="Ian Grant"/>
    <n v="50"/>
    <n v="45"/>
    <x v="18"/>
    <n v="5"/>
    <x v="0"/>
    <x v="8"/>
    <x v="0"/>
  </r>
  <r>
    <s v="I-1566"/>
    <s v="Tijuana"/>
    <x v="7"/>
    <x v="2"/>
    <d v="2021-01-09T00:00:00"/>
    <x v="8"/>
    <s v="Richard Foy"/>
    <n v="500"/>
    <n v="490"/>
    <x v="2"/>
    <n v="10"/>
    <x v="1"/>
    <x v="11"/>
    <x v="3"/>
  </r>
  <r>
    <s v="I-1567"/>
    <s v="Los Angeles"/>
    <x v="18"/>
    <x v="1"/>
    <d v="2023-05-31T00:00:00"/>
    <x v="4"/>
    <s v="Paul Hirst"/>
    <n v="30"/>
    <n v="29"/>
    <x v="5"/>
    <n v="1"/>
    <x v="2"/>
    <x v="7"/>
    <x v="1"/>
  </r>
  <r>
    <s v="I-1568"/>
    <s v="Paris"/>
    <x v="21"/>
    <x v="0"/>
    <d v="2023-06-16T00:00:00"/>
    <x v="11"/>
    <s v="Philip Tubbs"/>
    <n v="50"/>
    <n v="49"/>
    <x v="2"/>
    <n v="1"/>
    <x v="2"/>
    <x v="4"/>
    <x v="1"/>
  </r>
  <r>
    <s v="I-1569"/>
    <s v="Moscow"/>
    <x v="0"/>
    <x v="0"/>
    <d v="2020-07-13T00:00:00"/>
    <x v="1"/>
    <s v="Alexander Hillier"/>
    <n v="700"/>
    <n v="665"/>
    <x v="8"/>
    <n v="35"/>
    <x v="4"/>
    <x v="9"/>
    <x v="2"/>
  </r>
  <r>
    <s v="I-1570"/>
    <s v="Bucharest"/>
    <x v="32"/>
    <x v="0"/>
    <d v="2020-08-13T00:00:00"/>
    <x v="6"/>
    <s v="Alan Grant"/>
    <n v="800"/>
    <n v="720"/>
    <x v="18"/>
    <n v="80"/>
    <x v="4"/>
    <x v="2"/>
    <x v="2"/>
  </r>
  <r>
    <s v="I-1571"/>
    <s v="Madria"/>
    <x v="28"/>
    <x v="0"/>
    <d v="2022-03-31T00:00:00"/>
    <x v="8"/>
    <s v="Penelope Freeland"/>
    <n v="500"/>
    <n v="500"/>
    <x v="14"/>
    <n v="0"/>
    <x v="3"/>
    <x v="3"/>
    <x v="3"/>
  </r>
  <r>
    <s v="I-1572"/>
    <s v="Seattle"/>
    <x v="18"/>
    <x v="1"/>
    <d v="2024-08-26T00:00:00"/>
    <x v="6"/>
    <s v="Susan Toye"/>
    <n v="800"/>
    <n v="680"/>
    <x v="36"/>
    <n v="120"/>
    <x v="0"/>
    <x v="2"/>
    <x v="2"/>
  </r>
  <r>
    <s v="I-1573"/>
    <s v="Bangalore"/>
    <x v="11"/>
    <x v="3"/>
    <d v="2021-03-07T00:00:00"/>
    <x v="6"/>
    <s v="Delia Muhammad"/>
    <n v="800"/>
    <n v="480"/>
    <x v="104"/>
    <n v="320"/>
    <x v="1"/>
    <x v="3"/>
    <x v="3"/>
  </r>
  <r>
    <s v="I-1574"/>
    <s v="Riyadh"/>
    <x v="9"/>
    <x v="0"/>
    <d v="2020-04-08T00:00:00"/>
    <x v="1"/>
    <s v="Daniel Battersby"/>
    <n v="700"/>
    <n v="602"/>
    <x v="22"/>
    <n v="98"/>
    <x v="4"/>
    <x v="1"/>
    <x v="1"/>
  </r>
  <r>
    <s v="I-1575"/>
    <s v="Rome"/>
    <x v="22"/>
    <x v="0"/>
    <d v="2024-01-13T00:00:00"/>
    <x v="10"/>
    <s v="Andrew Hirst"/>
    <n v="250"/>
    <n v="220"/>
    <x v="33"/>
    <n v="30"/>
    <x v="0"/>
    <x v="11"/>
    <x v="3"/>
  </r>
  <r>
    <s v="I-1576"/>
    <s v="Guangzhou"/>
    <x v="5"/>
    <x v="3"/>
    <d v="2021-12-23T00:00:00"/>
    <x v="8"/>
    <s v="Abdul Amos"/>
    <n v="500"/>
    <n v="495"/>
    <x v="19"/>
    <n v="5"/>
    <x v="1"/>
    <x v="5"/>
    <x v="0"/>
  </r>
  <r>
    <s v="I-1577"/>
    <s v="Tokyo"/>
    <x v="15"/>
    <x v="3"/>
    <d v="2022-02-11T00:00:00"/>
    <x v="0"/>
    <s v="Rose Rowntree"/>
    <n v="80"/>
    <n v="71"/>
    <x v="105"/>
    <n v="9"/>
    <x v="3"/>
    <x v="10"/>
    <x v="3"/>
  </r>
  <r>
    <s v="I-1578"/>
    <s v="Seoul"/>
    <x v="19"/>
    <x v="3"/>
    <d v="2024-03-26T00:00:00"/>
    <x v="7"/>
    <s v="Roger Scott"/>
    <n v="1000"/>
    <n v="530"/>
    <x v="103"/>
    <n v="470"/>
    <x v="0"/>
    <x v="3"/>
    <x v="3"/>
  </r>
  <r>
    <s v="I-1579"/>
    <s v="New York"/>
    <x v="18"/>
    <x v="1"/>
    <d v="2020-11-08T00:00:00"/>
    <x v="9"/>
    <s v="George Stevenson"/>
    <n v="70"/>
    <n v="65"/>
    <x v="60"/>
    <n v="5"/>
    <x v="4"/>
    <x v="8"/>
    <x v="0"/>
  </r>
  <r>
    <s v="I-1580"/>
    <s v="Buenos Aires"/>
    <x v="27"/>
    <x v="2"/>
    <d v="2023-01-16T00:00:00"/>
    <x v="3"/>
    <s v="Kevin Curtis"/>
    <n v="50"/>
    <n v="49"/>
    <x v="2"/>
    <n v="1"/>
    <x v="2"/>
    <x v="11"/>
    <x v="3"/>
  </r>
  <r>
    <s v="I-1581"/>
    <s v="London"/>
    <x v="8"/>
    <x v="0"/>
    <d v="2023-12-07T00:00:00"/>
    <x v="4"/>
    <s v="Claire Brooks"/>
    <n v="30"/>
    <n v="30"/>
    <x v="14"/>
    <n v="0"/>
    <x v="2"/>
    <x v="5"/>
    <x v="0"/>
  </r>
  <r>
    <s v="I-1582"/>
    <s v="Capetown"/>
    <x v="17"/>
    <x v="0"/>
    <d v="2024-06-08T00:00:00"/>
    <x v="0"/>
    <s v="Stuart Anderson"/>
    <n v="80"/>
    <n v="69"/>
    <x v="101"/>
    <n v="11"/>
    <x v="0"/>
    <x v="4"/>
    <x v="1"/>
  </r>
  <r>
    <s v="I-1583"/>
    <s v="Bangkok"/>
    <x v="10"/>
    <x v="3"/>
    <d v="2023-04-27T00:00:00"/>
    <x v="4"/>
    <s v="Mayank Ali"/>
    <n v="30"/>
    <n v="29"/>
    <x v="5"/>
    <n v="1"/>
    <x v="2"/>
    <x v="1"/>
    <x v="1"/>
  </r>
  <r>
    <s v="I-1584"/>
    <s v="Seattle"/>
    <x v="18"/>
    <x v="1"/>
    <d v="2022-09-20T00:00:00"/>
    <x v="11"/>
    <s v="Kate Nash"/>
    <n v="50"/>
    <n v="43"/>
    <x v="22"/>
    <n v="7"/>
    <x v="3"/>
    <x v="6"/>
    <x v="2"/>
  </r>
  <r>
    <s v="I-1585"/>
    <s v="Dublin"/>
    <x v="25"/>
    <x v="0"/>
    <d v="2023-09-07T00:00:00"/>
    <x v="2"/>
    <s v="Penelope Norton"/>
    <n v="150"/>
    <n v="149"/>
    <x v="84"/>
    <n v="1"/>
    <x v="2"/>
    <x v="6"/>
    <x v="2"/>
  </r>
  <r>
    <s v="I-1586"/>
    <s v="Mexico City"/>
    <x v="7"/>
    <x v="2"/>
    <d v="2021-01-04T00:00:00"/>
    <x v="1"/>
    <s v="Denise Rodgers"/>
    <n v="700"/>
    <n v="574"/>
    <x v="64"/>
    <n v="126"/>
    <x v="1"/>
    <x v="11"/>
    <x v="3"/>
  </r>
  <r>
    <s v="I-1587"/>
    <s v="Paris"/>
    <x v="21"/>
    <x v="0"/>
    <d v="2020-04-22T00:00:00"/>
    <x v="1"/>
    <s v="Christopher Griffith"/>
    <n v="700"/>
    <n v="581"/>
    <x v="91"/>
    <n v="119"/>
    <x v="4"/>
    <x v="1"/>
    <x v="1"/>
  </r>
  <r>
    <s v="I-1588"/>
    <s v="Lima"/>
    <x v="6"/>
    <x v="2"/>
    <d v="2020-03-09T00:00:00"/>
    <x v="3"/>
    <s v="Peter Jago"/>
    <n v="50"/>
    <n v="46"/>
    <x v="15"/>
    <n v="4"/>
    <x v="4"/>
    <x v="3"/>
    <x v="3"/>
  </r>
  <r>
    <s v="I-1589"/>
    <s v="Warsaw"/>
    <x v="23"/>
    <x v="0"/>
    <d v="2020-05-31T00:00:00"/>
    <x v="7"/>
    <s v="Barbara McDevitt"/>
    <n v="1000"/>
    <n v="610"/>
    <x v="50"/>
    <n v="390"/>
    <x v="4"/>
    <x v="7"/>
    <x v="1"/>
  </r>
  <r>
    <s v="I-1590"/>
    <s v="Mexico City"/>
    <x v="7"/>
    <x v="2"/>
    <d v="2023-05-14T00:00:00"/>
    <x v="2"/>
    <s v="Jacqueline Green"/>
    <n v="150"/>
    <n v="147"/>
    <x v="2"/>
    <n v="3"/>
    <x v="2"/>
    <x v="7"/>
    <x v="1"/>
  </r>
  <r>
    <s v="I-1591"/>
    <s v="Bogota"/>
    <x v="26"/>
    <x v="2"/>
    <d v="2022-02-08T00:00:00"/>
    <x v="1"/>
    <s v="Margaret Buck"/>
    <n v="700"/>
    <n v="602"/>
    <x v="22"/>
    <n v="98"/>
    <x v="3"/>
    <x v="10"/>
    <x v="3"/>
  </r>
  <r>
    <s v="I-1592"/>
    <s v="Chicago"/>
    <x v="18"/>
    <x v="1"/>
    <d v="2021-11-13T00:00:00"/>
    <x v="5"/>
    <s v="Jeremy Bannister"/>
    <n v="500"/>
    <n v="495"/>
    <x v="19"/>
    <n v="5"/>
    <x v="1"/>
    <x v="8"/>
    <x v="0"/>
  </r>
  <r>
    <s v="I-1593"/>
    <s v="San Fransisco"/>
    <x v="18"/>
    <x v="1"/>
    <d v="2023-04-19T00:00:00"/>
    <x v="1"/>
    <s v="Richard Dewar"/>
    <n v="700"/>
    <n v="665"/>
    <x v="8"/>
    <n v="35"/>
    <x v="2"/>
    <x v="1"/>
    <x v="1"/>
  </r>
  <r>
    <s v="I-1594"/>
    <s v="Amsterdam"/>
    <x v="24"/>
    <x v="0"/>
    <d v="2023-08-14T00:00:00"/>
    <x v="5"/>
    <s v="Donald Barratt"/>
    <n v="500"/>
    <n v="485"/>
    <x v="10"/>
    <n v="15"/>
    <x v="2"/>
    <x v="2"/>
    <x v="2"/>
  </r>
  <r>
    <s v="I-1595"/>
    <s v="Moscow"/>
    <x v="0"/>
    <x v="0"/>
    <d v="2024-12-04T00:00:00"/>
    <x v="0"/>
    <s v="Zulfiqar Mirza"/>
    <n v="80"/>
    <n v="79"/>
    <x v="0"/>
    <n v="1"/>
    <x v="0"/>
    <x v="5"/>
    <x v="0"/>
  </r>
  <r>
    <s v="I-1596"/>
    <s v="Tel Aviv"/>
    <x v="13"/>
    <x v="0"/>
    <d v="2024-11-22T00:00:00"/>
    <x v="7"/>
    <s v="John Verma"/>
    <n v="1000"/>
    <n v="540"/>
    <x v="106"/>
    <n v="460"/>
    <x v="0"/>
    <x v="8"/>
    <x v="0"/>
  </r>
  <r>
    <s v="I-1597"/>
    <s v="Tel Aviv"/>
    <x v="13"/>
    <x v="0"/>
    <d v="2021-10-12T00:00:00"/>
    <x v="0"/>
    <s v="Maureen Reynolds"/>
    <n v="80"/>
    <n v="70"/>
    <x v="65"/>
    <n v="10"/>
    <x v="1"/>
    <x v="0"/>
    <x v="0"/>
  </r>
  <r>
    <s v="I-1598"/>
    <s v="Seoul"/>
    <x v="19"/>
    <x v="3"/>
    <d v="2024-02-10T00:00:00"/>
    <x v="11"/>
    <s v="Martin Birch"/>
    <n v="50"/>
    <n v="49"/>
    <x v="2"/>
    <n v="1"/>
    <x v="0"/>
    <x v="10"/>
    <x v="3"/>
  </r>
  <r>
    <s v="I-1599"/>
    <s v="Madria"/>
    <x v="28"/>
    <x v="0"/>
    <d v="2021-01-11T00:00:00"/>
    <x v="0"/>
    <s v="Philip Sutherland"/>
    <n v="80"/>
    <n v="62"/>
    <x v="49"/>
    <n v="18"/>
    <x v="1"/>
    <x v="11"/>
    <x v="3"/>
  </r>
  <r>
    <s v="I-1600"/>
    <s v="Shenzhen"/>
    <x v="5"/>
    <x v="3"/>
    <d v="2023-01-13T00:00:00"/>
    <x v="2"/>
    <s v="Joanne Ripley"/>
    <n v="150"/>
    <n v="143"/>
    <x v="56"/>
    <n v="7"/>
    <x v="2"/>
    <x v="11"/>
    <x v="3"/>
  </r>
  <r>
    <s v="I-1601"/>
    <s v="Cairo"/>
    <x v="30"/>
    <x v="0"/>
    <d v="2024-04-18T00:00:00"/>
    <x v="4"/>
    <s v="John Barnett"/>
    <n v="30"/>
    <n v="26"/>
    <x v="30"/>
    <n v="4"/>
    <x v="0"/>
    <x v="1"/>
    <x v="1"/>
  </r>
  <r>
    <s v="I-1602"/>
    <s v="Santiago"/>
    <x v="34"/>
    <x v="2"/>
    <d v="2023-07-23T00:00:00"/>
    <x v="10"/>
    <s v="Jason Edmund"/>
    <n v="250"/>
    <n v="248"/>
    <x v="80"/>
    <n v="2"/>
    <x v="2"/>
    <x v="9"/>
    <x v="2"/>
  </r>
  <r>
    <s v="I-1603"/>
    <s v="Amsterdam"/>
    <x v="24"/>
    <x v="0"/>
    <d v="2024-08-15T00:00:00"/>
    <x v="3"/>
    <s v="Allyson Rush"/>
    <n v="50"/>
    <n v="44"/>
    <x v="33"/>
    <n v="6"/>
    <x v="0"/>
    <x v="2"/>
    <x v="2"/>
  </r>
  <r>
    <s v="I-1604"/>
    <s v="Athens"/>
    <x v="14"/>
    <x v="0"/>
    <d v="2021-08-22T00:00:00"/>
    <x v="10"/>
    <s v="Olivia Reynolds"/>
    <n v="250"/>
    <n v="173"/>
    <x v="107"/>
    <n v="77"/>
    <x v="1"/>
    <x v="2"/>
    <x v="2"/>
  </r>
  <r>
    <s v="I-1605"/>
    <s v="Bangkok"/>
    <x v="10"/>
    <x v="3"/>
    <d v="2022-04-30T00:00:00"/>
    <x v="7"/>
    <s v="Olive Foster"/>
    <n v="1000"/>
    <n v="850"/>
    <x v="36"/>
    <n v="150"/>
    <x v="3"/>
    <x v="1"/>
    <x v="1"/>
  </r>
  <r>
    <s v="I-1606"/>
    <s v="Shanghai"/>
    <x v="5"/>
    <x v="3"/>
    <d v="2020-05-15T00:00:00"/>
    <x v="3"/>
    <s v="Jonathan Will"/>
    <n v="50"/>
    <n v="40"/>
    <x v="31"/>
    <n v="10"/>
    <x v="4"/>
    <x v="7"/>
    <x v="1"/>
  </r>
  <r>
    <s v="I-1607"/>
    <s v="Dubai"/>
    <x v="33"/>
    <x v="0"/>
    <d v="2022-01-15T00:00:00"/>
    <x v="10"/>
    <s v="Rachel Clayton"/>
    <n v="250"/>
    <n v="218"/>
    <x v="96"/>
    <n v="32"/>
    <x v="3"/>
    <x v="11"/>
    <x v="3"/>
  </r>
  <r>
    <s v="I-1608"/>
    <s v="Tokyo"/>
    <x v="15"/>
    <x v="3"/>
    <d v="2022-08-15T00:00:00"/>
    <x v="0"/>
    <s v="Nicholas Goude"/>
    <n v="80"/>
    <n v="79"/>
    <x v="0"/>
    <n v="1"/>
    <x v="3"/>
    <x v="2"/>
    <x v="2"/>
  </r>
  <r>
    <s v="I-1609"/>
    <s v="New York"/>
    <x v="18"/>
    <x v="1"/>
    <d v="2020-04-26T00:00:00"/>
    <x v="11"/>
    <s v="John Bull"/>
    <n v="50"/>
    <n v="40"/>
    <x v="31"/>
    <n v="10"/>
    <x v="4"/>
    <x v="1"/>
    <x v="1"/>
  </r>
  <r>
    <s v="I-1610"/>
    <s v="Osaka"/>
    <x v="15"/>
    <x v="3"/>
    <d v="2024-04-12T00:00:00"/>
    <x v="11"/>
    <s v="Jill Thompson"/>
    <n v="50"/>
    <n v="44"/>
    <x v="33"/>
    <n v="6"/>
    <x v="0"/>
    <x v="1"/>
    <x v="1"/>
  </r>
  <r>
    <s v="I-1611"/>
    <s v="Birmingham"/>
    <x v="8"/>
    <x v="0"/>
    <d v="2020-10-20T00:00:00"/>
    <x v="1"/>
    <s v="Susan Reay"/>
    <n v="700"/>
    <n v="553"/>
    <x v="77"/>
    <n v="147"/>
    <x v="4"/>
    <x v="0"/>
    <x v="0"/>
  </r>
  <r>
    <s v="I-1612"/>
    <s v="Riyadh"/>
    <x v="9"/>
    <x v="0"/>
    <d v="2023-07-07T00:00:00"/>
    <x v="9"/>
    <s v="Heather Murray"/>
    <n v="70"/>
    <n v="66"/>
    <x v="108"/>
    <n v="4"/>
    <x v="2"/>
    <x v="9"/>
    <x v="2"/>
  </r>
  <r>
    <s v="I-1613"/>
    <s v="Birmingham"/>
    <x v="8"/>
    <x v="0"/>
    <d v="2023-07-10T00:00:00"/>
    <x v="7"/>
    <s v="Robert Stocks"/>
    <n v="1000"/>
    <n v="920"/>
    <x v="15"/>
    <n v="80"/>
    <x v="2"/>
    <x v="9"/>
    <x v="2"/>
  </r>
  <r>
    <s v="I-1614"/>
    <s v="Lima"/>
    <x v="6"/>
    <x v="2"/>
    <d v="2024-05-09T00:00:00"/>
    <x v="3"/>
    <s v="Kevin Goad"/>
    <n v="50"/>
    <n v="50"/>
    <x v="14"/>
    <n v="0"/>
    <x v="0"/>
    <x v="7"/>
    <x v="1"/>
  </r>
  <r>
    <s v="I-1615"/>
    <s v="Ho Chi Minh City"/>
    <x v="12"/>
    <x v="3"/>
    <d v="2021-08-28T00:00:00"/>
    <x v="9"/>
    <s v="Terence Jones"/>
    <n v="70"/>
    <n v="53"/>
    <x v="109"/>
    <n v="17"/>
    <x v="1"/>
    <x v="2"/>
    <x v="2"/>
  </r>
  <r>
    <s v="I-1616"/>
    <s v="Los Angeles"/>
    <x v="18"/>
    <x v="1"/>
    <d v="2020-04-04T00:00:00"/>
    <x v="7"/>
    <s v="Chandrakant Atkins"/>
    <n v="1000"/>
    <n v="780"/>
    <x v="24"/>
    <n v="220"/>
    <x v="4"/>
    <x v="1"/>
    <x v="1"/>
  </r>
  <r>
    <s v="I-1617"/>
    <s v="Seoul"/>
    <x v="19"/>
    <x v="3"/>
    <d v="2021-04-20T00:00:00"/>
    <x v="1"/>
    <s v="James Gahagan"/>
    <n v="700"/>
    <n v="686"/>
    <x v="2"/>
    <n v="14"/>
    <x v="1"/>
    <x v="1"/>
    <x v="1"/>
  </r>
  <r>
    <s v="I-1618"/>
    <s v="Seattle"/>
    <x v="18"/>
    <x v="1"/>
    <d v="2020-10-22T00:00:00"/>
    <x v="2"/>
    <s v="Kate Nash"/>
    <n v="150"/>
    <n v="108"/>
    <x v="37"/>
    <n v="42"/>
    <x v="4"/>
    <x v="0"/>
    <x v="0"/>
  </r>
  <r>
    <s v="I-1619"/>
    <s v="Cairo"/>
    <x v="30"/>
    <x v="0"/>
    <d v="2024-06-16T00:00:00"/>
    <x v="7"/>
    <s v="David Amos"/>
    <n v="1000"/>
    <n v="880"/>
    <x v="33"/>
    <n v="120"/>
    <x v="0"/>
    <x v="4"/>
    <x v="1"/>
  </r>
  <r>
    <s v="I-1620"/>
    <s v="Seoul"/>
    <x v="19"/>
    <x v="3"/>
    <d v="2020-07-13T00:00:00"/>
    <x v="6"/>
    <s v="Roger Scott"/>
    <n v="800"/>
    <n v="560"/>
    <x v="48"/>
    <n v="240"/>
    <x v="4"/>
    <x v="9"/>
    <x v="2"/>
  </r>
  <r>
    <s v="I-1621"/>
    <s v="Seoul"/>
    <x v="19"/>
    <x v="3"/>
    <d v="2022-03-16T00:00:00"/>
    <x v="7"/>
    <s v="Suzanna Davies"/>
    <n v="1000"/>
    <n v="930"/>
    <x v="6"/>
    <n v="70"/>
    <x v="3"/>
    <x v="3"/>
    <x v="3"/>
  </r>
  <r>
    <s v="I-1622"/>
    <s v="Moscow"/>
    <x v="0"/>
    <x v="0"/>
    <d v="2023-04-03T00:00:00"/>
    <x v="1"/>
    <s v="May Wilmot"/>
    <n v="700"/>
    <n v="693"/>
    <x v="19"/>
    <n v="7"/>
    <x v="2"/>
    <x v="1"/>
    <x v="1"/>
  </r>
  <r>
    <s v="I-1623"/>
    <s v="New York"/>
    <x v="18"/>
    <x v="1"/>
    <d v="2021-10-07T00:00:00"/>
    <x v="4"/>
    <s v="George Stevenson"/>
    <n v="30"/>
    <n v="26"/>
    <x v="30"/>
    <n v="4"/>
    <x v="1"/>
    <x v="0"/>
    <x v="0"/>
  </r>
  <r>
    <s v="I-1624"/>
    <s v="Seattle"/>
    <x v="18"/>
    <x v="1"/>
    <d v="2024-05-07T00:00:00"/>
    <x v="4"/>
    <s v="Kate Nash"/>
    <n v="30"/>
    <n v="29"/>
    <x v="5"/>
    <n v="1"/>
    <x v="0"/>
    <x v="7"/>
    <x v="1"/>
  </r>
  <r>
    <s v="I-1625"/>
    <s v="Kansas City"/>
    <x v="18"/>
    <x v="1"/>
    <d v="2020-10-02T00:00:00"/>
    <x v="4"/>
    <s v="Kirsty Amos"/>
    <n v="30"/>
    <n v="30"/>
    <x v="14"/>
    <n v="0"/>
    <x v="4"/>
    <x v="0"/>
    <x v="0"/>
  </r>
  <r>
    <s v="I-1626"/>
    <s v="Madria"/>
    <x v="28"/>
    <x v="0"/>
    <d v="2021-08-22T00:00:00"/>
    <x v="2"/>
    <s v="Roy Nunes"/>
    <n v="150"/>
    <n v="143"/>
    <x v="56"/>
    <n v="7"/>
    <x v="1"/>
    <x v="2"/>
    <x v="2"/>
  </r>
  <r>
    <s v="I-1627"/>
    <s v="Buenos Aires"/>
    <x v="27"/>
    <x v="2"/>
    <d v="2021-07-24T00:00:00"/>
    <x v="10"/>
    <s v="Simon Snape"/>
    <n v="250"/>
    <n v="208"/>
    <x v="110"/>
    <n v="42"/>
    <x v="1"/>
    <x v="9"/>
    <x v="2"/>
  </r>
  <r>
    <s v="I-1628"/>
    <s v="Amsterdam"/>
    <x v="24"/>
    <x v="0"/>
    <d v="2022-10-20T00:00:00"/>
    <x v="5"/>
    <s v="Christopher Hurren"/>
    <n v="500"/>
    <n v="455"/>
    <x v="25"/>
    <n v="45"/>
    <x v="3"/>
    <x v="0"/>
    <x v="0"/>
  </r>
  <r>
    <s v="I-1629"/>
    <s v="Paris"/>
    <x v="21"/>
    <x v="0"/>
    <d v="2021-09-22T00:00:00"/>
    <x v="10"/>
    <s v="Christopher Griffith"/>
    <n v="250"/>
    <n v="155"/>
    <x v="13"/>
    <n v="95"/>
    <x v="1"/>
    <x v="6"/>
    <x v="2"/>
  </r>
  <r>
    <s v="I-1630"/>
    <s v="Berlin"/>
    <x v="20"/>
    <x v="0"/>
    <d v="2021-09-29T00:00:00"/>
    <x v="4"/>
    <s v="Paul Mannion"/>
    <n v="30"/>
    <n v="27"/>
    <x v="18"/>
    <n v="3"/>
    <x v="1"/>
    <x v="6"/>
    <x v="2"/>
  </r>
  <r>
    <s v="I-1631"/>
    <s v="Capetown"/>
    <x v="17"/>
    <x v="0"/>
    <d v="2021-09-02T00:00:00"/>
    <x v="5"/>
    <s v="Lucy Downs"/>
    <n v="500"/>
    <n v="485"/>
    <x v="10"/>
    <n v="15"/>
    <x v="1"/>
    <x v="6"/>
    <x v="2"/>
  </r>
  <r>
    <s v="I-1632"/>
    <s v="Chicago"/>
    <x v="18"/>
    <x v="1"/>
    <d v="2020-08-16T00:00:00"/>
    <x v="11"/>
    <s v="Richard Hughes"/>
    <n v="50"/>
    <n v="49"/>
    <x v="2"/>
    <n v="1"/>
    <x v="4"/>
    <x v="2"/>
    <x v="2"/>
  </r>
  <r>
    <s v="I-1633"/>
    <s v="Ho Chi Minh City"/>
    <x v="12"/>
    <x v="3"/>
    <d v="2023-11-03T00:00:00"/>
    <x v="5"/>
    <s v="Austin Parsons"/>
    <n v="500"/>
    <n v="450"/>
    <x v="18"/>
    <n v="50"/>
    <x v="2"/>
    <x v="8"/>
    <x v="0"/>
  </r>
  <r>
    <s v="I-1634"/>
    <s v="Ho Chi Minh City"/>
    <x v="12"/>
    <x v="3"/>
    <d v="2022-05-03T00:00:00"/>
    <x v="3"/>
    <s v="Ken Rogerson"/>
    <n v="50"/>
    <n v="49"/>
    <x v="2"/>
    <n v="1"/>
    <x v="3"/>
    <x v="7"/>
    <x v="1"/>
  </r>
  <r>
    <s v="I-1635"/>
    <s v="New York"/>
    <x v="18"/>
    <x v="1"/>
    <d v="2020-12-02T00:00:00"/>
    <x v="2"/>
    <s v="Stephen Cohen"/>
    <n v="150"/>
    <n v="111"/>
    <x v="4"/>
    <n v="39"/>
    <x v="4"/>
    <x v="5"/>
    <x v="0"/>
  </r>
  <r>
    <s v="I-1636"/>
    <s v="Vienna"/>
    <x v="29"/>
    <x v="0"/>
    <d v="2023-08-05T00:00:00"/>
    <x v="4"/>
    <s v="Jesus Timmins"/>
    <n v="30"/>
    <n v="29"/>
    <x v="5"/>
    <n v="1"/>
    <x v="2"/>
    <x v="2"/>
    <x v="2"/>
  </r>
  <r>
    <s v="I-1637"/>
    <s v="Rome"/>
    <x v="22"/>
    <x v="0"/>
    <d v="2021-02-17T00:00:00"/>
    <x v="3"/>
    <s v="Steven Bell"/>
    <n v="50"/>
    <n v="35"/>
    <x v="48"/>
    <n v="15"/>
    <x v="1"/>
    <x v="10"/>
    <x v="3"/>
  </r>
  <r>
    <s v="I-1638"/>
    <s v="Warsaw"/>
    <x v="23"/>
    <x v="0"/>
    <d v="2023-07-24T00:00:00"/>
    <x v="9"/>
    <s v="Gary Mistry"/>
    <n v="70"/>
    <n v="69"/>
    <x v="43"/>
    <n v="1"/>
    <x v="2"/>
    <x v="9"/>
    <x v="2"/>
  </r>
  <r>
    <s v="I-1639"/>
    <s v="Lima"/>
    <x v="6"/>
    <x v="2"/>
    <d v="2021-02-10T00:00:00"/>
    <x v="10"/>
    <s v="Michael Wood"/>
    <n v="250"/>
    <n v="218"/>
    <x v="96"/>
    <n v="32"/>
    <x v="1"/>
    <x v="10"/>
    <x v="3"/>
  </r>
  <r>
    <s v="I-1640"/>
    <s v="Seoul"/>
    <x v="19"/>
    <x v="3"/>
    <d v="2024-10-10T00:00:00"/>
    <x v="1"/>
    <s v="Suzanna Davies"/>
    <n v="700"/>
    <n v="672"/>
    <x v="21"/>
    <n v="28"/>
    <x v="0"/>
    <x v="0"/>
    <x v="0"/>
  </r>
  <r>
    <s v="I-1641"/>
    <s v="Kuala Lumpur"/>
    <x v="31"/>
    <x v="3"/>
    <d v="2022-11-16T00:00:00"/>
    <x v="7"/>
    <s v="Harold Lunn"/>
    <n v="1000"/>
    <n v="950"/>
    <x v="8"/>
    <n v="50"/>
    <x v="3"/>
    <x v="8"/>
    <x v="0"/>
  </r>
  <r>
    <s v="I-1642"/>
    <s v="Bucharest"/>
    <x v="32"/>
    <x v="0"/>
    <d v="2021-01-18T00:00:00"/>
    <x v="11"/>
    <s v="Kevin Ross"/>
    <n v="50"/>
    <n v="50"/>
    <x v="14"/>
    <n v="0"/>
    <x v="1"/>
    <x v="11"/>
    <x v="3"/>
  </r>
  <r>
    <s v="I-1643"/>
    <s v="Mexico City"/>
    <x v="7"/>
    <x v="2"/>
    <d v="2021-10-24T00:00:00"/>
    <x v="1"/>
    <s v="James Anthony"/>
    <n v="700"/>
    <n v="651"/>
    <x v="6"/>
    <n v="49"/>
    <x v="1"/>
    <x v="0"/>
    <x v="0"/>
  </r>
  <r>
    <s v="I-1644"/>
    <s v="Istanbul"/>
    <x v="3"/>
    <x v="0"/>
    <d v="2020-12-16T00:00:00"/>
    <x v="5"/>
    <s v="Anthony Rothery"/>
    <n v="500"/>
    <n v="465"/>
    <x v="6"/>
    <n v="35"/>
    <x v="4"/>
    <x v="5"/>
    <x v="0"/>
  </r>
  <r>
    <s v="I-1645"/>
    <s v="Seoul"/>
    <x v="19"/>
    <x v="3"/>
    <d v="2023-05-01T00:00:00"/>
    <x v="11"/>
    <s v="Iftikhar Haywood"/>
    <n v="50"/>
    <n v="48"/>
    <x v="21"/>
    <n v="2"/>
    <x v="2"/>
    <x v="7"/>
    <x v="1"/>
  </r>
  <r>
    <s v="I-1646"/>
    <s v="Kansas City"/>
    <x v="18"/>
    <x v="1"/>
    <d v="2021-12-14T00:00:00"/>
    <x v="2"/>
    <s v="Nick Gee"/>
    <n v="150"/>
    <n v="144"/>
    <x v="21"/>
    <n v="6"/>
    <x v="1"/>
    <x v="5"/>
    <x v="0"/>
  </r>
  <r>
    <s v="I-1647"/>
    <s v="Jerusalem"/>
    <x v="13"/>
    <x v="0"/>
    <d v="2023-07-13T00:00:00"/>
    <x v="3"/>
    <s v="Harold Charters"/>
    <n v="50"/>
    <n v="46"/>
    <x v="15"/>
    <n v="4"/>
    <x v="2"/>
    <x v="9"/>
    <x v="2"/>
  </r>
  <r>
    <s v="I-1648"/>
    <s v="Paris"/>
    <x v="21"/>
    <x v="0"/>
    <d v="2021-07-08T00:00:00"/>
    <x v="0"/>
    <s v="Caroline Eccles"/>
    <n v="80"/>
    <n v="70"/>
    <x v="65"/>
    <n v="10"/>
    <x v="1"/>
    <x v="9"/>
    <x v="2"/>
  </r>
  <r>
    <s v="I-1649"/>
    <s v="New York"/>
    <x v="18"/>
    <x v="1"/>
    <d v="2024-10-26T00:00:00"/>
    <x v="6"/>
    <s v="Stephen Cohen"/>
    <n v="800"/>
    <n v="776"/>
    <x v="10"/>
    <n v="24"/>
    <x v="0"/>
    <x v="0"/>
    <x v="0"/>
  </r>
  <r>
    <s v="I-1650"/>
    <s v="Bogota"/>
    <x v="26"/>
    <x v="2"/>
    <d v="2022-08-28T00:00:00"/>
    <x v="11"/>
    <s v="Shelley Mannix"/>
    <n v="50"/>
    <n v="47"/>
    <x v="44"/>
    <n v="3"/>
    <x v="3"/>
    <x v="2"/>
    <x v="2"/>
  </r>
  <r>
    <s v="I-1651"/>
    <s v="Delhi"/>
    <x v="11"/>
    <x v="3"/>
    <d v="2020-06-10T00:00:00"/>
    <x v="11"/>
    <s v="Francis Hughes"/>
    <n v="50"/>
    <n v="50"/>
    <x v="14"/>
    <n v="0"/>
    <x v="4"/>
    <x v="4"/>
    <x v="1"/>
  </r>
  <r>
    <s v="I-1652"/>
    <s v="Riyadh"/>
    <x v="9"/>
    <x v="0"/>
    <d v="2020-11-20T00:00:00"/>
    <x v="11"/>
    <s v="Kelly Owen"/>
    <n v="50"/>
    <n v="48"/>
    <x v="21"/>
    <n v="2"/>
    <x v="4"/>
    <x v="8"/>
    <x v="0"/>
  </r>
  <r>
    <s v="I-1653"/>
    <s v="Sydney"/>
    <x v="4"/>
    <x v="3"/>
    <d v="2020-05-04T00:00:00"/>
    <x v="3"/>
    <s v="James White"/>
    <n v="50"/>
    <n v="39"/>
    <x v="24"/>
    <n v="11"/>
    <x v="4"/>
    <x v="7"/>
    <x v="1"/>
  </r>
  <r>
    <s v="I-1654"/>
    <s v="Ho Chi Minh City"/>
    <x v="12"/>
    <x v="3"/>
    <d v="2024-04-02T00:00:00"/>
    <x v="8"/>
    <s v="Michael Bell"/>
    <n v="500"/>
    <n v="500"/>
    <x v="14"/>
    <n v="0"/>
    <x v="0"/>
    <x v="1"/>
    <x v="1"/>
  </r>
  <r>
    <s v="I-1655"/>
    <s v="Kansas City"/>
    <x v="18"/>
    <x v="1"/>
    <d v="2023-06-04T00:00:00"/>
    <x v="9"/>
    <s v="David Rodrigues"/>
    <n v="70"/>
    <n v="64"/>
    <x v="23"/>
    <n v="6"/>
    <x v="2"/>
    <x v="4"/>
    <x v="1"/>
  </r>
  <r>
    <s v="I-1656"/>
    <s v="Berlin"/>
    <x v="20"/>
    <x v="0"/>
    <d v="2024-08-31T00:00:00"/>
    <x v="8"/>
    <s v="Paul Sherwin"/>
    <n v="500"/>
    <n v="495"/>
    <x v="19"/>
    <n v="5"/>
    <x v="0"/>
    <x v="2"/>
    <x v="2"/>
  </r>
  <r>
    <s v="I-1657"/>
    <s v="Tijuana"/>
    <x v="7"/>
    <x v="2"/>
    <d v="2022-04-09T00:00:00"/>
    <x v="0"/>
    <s v="Richard Foy"/>
    <n v="80"/>
    <n v="70"/>
    <x v="65"/>
    <n v="10"/>
    <x v="3"/>
    <x v="1"/>
    <x v="1"/>
  </r>
  <r>
    <s v="I-1658"/>
    <s v="Istanbul"/>
    <x v="3"/>
    <x v="0"/>
    <d v="2020-12-02T00:00:00"/>
    <x v="4"/>
    <s v="George Sherwin"/>
    <n v="30"/>
    <n v="29"/>
    <x v="5"/>
    <n v="1"/>
    <x v="4"/>
    <x v="5"/>
    <x v="0"/>
  </r>
  <r>
    <s v="I-1659"/>
    <s v="Santiago"/>
    <x v="34"/>
    <x v="2"/>
    <d v="2023-07-09T00:00:00"/>
    <x v="6"/>
    <s v="Julia Hammond"/>
    <n v="800"/>
    <n v="680"/>
    <x v="36"/>
    <n v="120"/>
    <x v="2"/>
    <x v="9"/>
    <x v="2"/>
  </r>
  <r>
    <s v="I-1660"/>
    <s v="Tokyo"/>
    <x v="15"/>
    <x v="3"/>
    <d v="2022-04-08T00:00:00"/>
    <x v="3"/>
    <s v="Ken Mishra"/>
    <n v="50"/>
    <n v="49"/>
    <x v="2"/>
    <n v="1"/>
    <x v="3"/>
    <x v="1"/>
    <x v="1"/>
  </r>
  <r>
    <s v="I-1661"/>
    <s v="Chicago"/>
    <x v="18"/>
    <x v="1"/>
    <d v="2024-11-01T00:00:00"/>
    <x v="8"/>
    <s v="Amelia Scott"/>
    <n v="500"/>
    <n v="495"/>
    <x v="19"/>
    <n v="5"/>
    <x v="0"/>
    <x v="8"/>
    <x v="0"/>
  </r>
  <r>
    <s v="I-1662"/>
    <s v="Sydney"/>
    <x v="4"/>
    <x v="3"/>
    <d v="2022-10-13T00:00:00"/>
    <x v="7"/>
    <s v="Stephen Neville"/>
    <n v="1000"/>
    <n v="510"/>
    <x v="55"/>
    <n v="490"/>
    <x v="3"/>
    <x v="0"/>
    <x v="0"/>
  </r>
  <r>
    <s v="I-1663"/>
    <s v="Tijuana"/>
    <x v="7"/>
    <x v="2"/>
    <d v="2020-09-20T00:00:00"/>
    <x v="8"/>
    <s v="Kevin McLauchlin"/>
    <n v="500"/>
    <n v="495"/>
    <x v="19"/>
    <n v="5"/>
    <x v="4"/>
    <x v="6"/>
    <x v="2"/>
  </r>
  <r>
    <s v="I-1664"/>
    <s v="Buenos Aires"/>
    <x v="27"/>
    <x v="2"/>
    <d v="2020-10-22T00:00:00"/>
    <x v="4"/>
    <s v="Simon Snape"/>
    <n v="30"/>
    <n v="26"/>
    <x v="30"/>
    <n v="4"/>
    <x v="4"/>
    <x v="0"/>
    <x v="0"/>
  </r>
  <r>
    <s v="I-1665"/>
    <s v="Tokyo"/>
    <x v="15"/>
    <x v="3"/>
    <d v="2021-05-11T00:00:00"/>
    <x v="6"/>
    <s v="Alexander Uddin"/>
    <n v="800"/>
    <n v="656"/>
    <x v="64"/>
    <n v="144"/>
    <x v="1"/>
    <x v="7"/>
    <x v="1"/>
  </r>
  <r>
    <s v="I-1666"/>
    <s v="Birmingham"/>
    <x v="8"/>
    <x v="0"/>
    <d v="2020-09-01T00:00:00"/>
    <x v="2"/>
    <s v="Stephen Muhammad"/>
    <n v="150"/>
    <n v="141"/>
    <x v="44"/>
    <n v="9"/>
    <x v="4"/>
    <x v="6"/>
    <x v="2"/>
  </r>
  <r>
    <s v="I-1667"/>
    <s v="Toronto"/>
    <x v="1"/>
    <x v="1"/>
    <d v="2024-02-22T00:00:00"/>
    <x v="0"/>
    <s v="Michael Patel"/>
    <n v="80"/>
    <n v="80"/>
    <x v="14"/>
    <n v="0"/>
    <x v="0"/>
    <x v="10"/>
    <x v="3"/>
  </r>
  <r>
    <s v="I-1668"/>
    <s v="Dubai"/>
    <x v="33"/>
    <x v="0"/>
    <d v="2023-10-14T00:00:00"/>
    <x v="6"/>
    <s v="Nicholas Timbrell"/>
    <n v="800"/>
    <n v="784"/>
    <x v="2"/>
    <n v="16"/>
    <x v="2"/>
    <x v="0"/>
    <x v="0"/>
  </r>
  <r>
    <s v="I-1669"/>
    <s v="Bangkok"/>
    <x v="10"/>
    <x v="3"/>
    <d v="2024-11-16T00:00:00"/>
    <x v="6"/>
    <s v="Olive Foster"/>
    <n v="800"/>
    <n v="776"/>
    <x v="10"/>
    <n v="24"/>
    <x v="0"/>
    <x v="8"/>
    <x v="0"/>
  </r>
  <r>
    <s v="I-1670"/>
    <s v="Berlin"/>
    <x v="20"/>
    <x v="0"/>
    <d v="2022-04-22T00:00:00"/>
    <x v="9"/>
    <s v="John Gunter"/>
    <n v="70"/>
    <n v="69"/>
    <x v="43"/>
    <n v="1"/>
    <x v="3"/>
    <x v="1"/>
    <x v="1"/>
  </r>
  <r>
    <s v="I-1671"/>
    <s v="Santiago"/>
    <x v="34"/>
    <x v="2"/>
    <d v="2021-02-18T00:00:00"/>
    <x v="6"/>
    <s v="Bruce McPhee"/>
    <n v="800"/>
    <n v="632"/>
    <x v="77"/>
    <n v="168"/>
    <x v="1"/>
    <x v="10"/>
    <x v="3"/>
  </r>
  <r>
    <s v="I-1672"/>
    <s v="Sydney"/>
    <x v="4"/>
    <x v="3"/>
    <d v="2021-10-11T00:00:00"/>
    <x v="8"/>
    <s v="Robert Faulkner"/>
    <n v="500"/>
    <n v="500"/>
    <x v="14"/>
    <n v="0"/>
    <x v="1"/>
    <x v="0"/>
    <x v="0"/>
  </r>
  <r>
    <s v="I-1673"/>
    <s v="Toronto"/>
    <x v="1"/>
    <x v="1"/>
    <d v="2021-11-08T00:00:00"/>
    <x v="8"/>
    <s v="Nick Blacklock"/>
    <n v="500"/>
    <n v="490"/>
    <x v="2"/>
    <n v="10"/>
    <x v="1"/>
    <x v="8"/>
    <x v="0"/>
  </r>
  <r>
    <s v="I-1674"/>
    <s v="Lima"/>
    <x v="6"/>
    <x v="2"/>
    <d v="2023-08-18T00:00:00"/>
    <x v="9"/>
    <s v="Rachel Howard"/>
    <n v="70"/>
    <n v="64"/>
    <x v="23"/>
    <n v="6"/>
    <x v="2"/>
    <x v="2"/>
    <x v="2"/>
  </r>
  <r>
    <s v="I-1675"/>
    <s v="Bucharest"/>
    <x v="32"/>
    <x v="0"/>
    <d v="2020-03-23T00:00:00"/>
    <x v="11"/>
    <s v="Kevin Ross"/>
    <n v="50"/>
    <n v="50"/>
    <x v="14"/>
    <n v="0"/>
    <x v="4"/>
    <x v="3"/>
    <x v="3"/>
  </r>
  <r>
    <s v="I-1676"/>
    <s v="Bucharest"/>
    <x v="32"/>
    <x v="0"/>
    <d v="2022-11-29T00:00:00"/>
    <x v="3"/>
    <s v="Constance Tidey"/>
    <n v="50"/>
    <n v="48"/>
    <x v="21"/>
    <n v="2"/>
    <x v="3"/>
    <x v="8"/>
    <x v="0"/>
  </r>
  <r>
    <s v="I-1677"/>
    <s v="Dublin"/>
    <x v="25"/>
    <x v="0"/>
    <d v="2024-08-17T00:00:00"/>
    <x v="5"/>
    <s v="John Curtis"/>
    <n v="500"/>
    <n v="495"/>
    <x v="19"/>
    <n v="5"/>
    <x v="0"/>
    <x v="2"/>
    <x v="2"/>
  </r>
  <r>
    <s v="I-1678"/>
    <s v="Madria"/>
    <x v="28"/>
    <x v="0"/>
    <d v="2022-06-03T00:00:00"/>
    <x v="6"/>
    <s v="Catherine Gagg"/>
    <n v="800"/>
    <n v="760"/>
    <x v="8"/>
    <n v="40"/>
    <x v="3"/>
    <x v="4"/>
    <x v="1"/>
  </r>
  <r>
    <s v="I-1679"/>
    <s v="Los Angeles"/>
    <x v="18"/>
    <x v="1"/>
    <d v="2023-04-02T00:00:00"/>
    <x v="9"/>
    <s v="Anthony Procter"/>
    <n v="70"/>
    <n v="65"/>
    <x v="60"/>
    <n v="5"/>
    <x v="2"/>
    <x v="1"/>
    <x v="1"/>
  </r>
  <r>
    <s v="I-1680"/>
    <s v="Osaka"/>
    <x v="15"/>
    <x v="3"/>
    <d v="2020-11-27T00:00:00"/>
    <x v="9"/>
    <s v="Colin Patel"/>
    <n v="70"/>
    <n v="67"/>
    <x v="17"/>
    <n v="3"/>
    <x v="4"/>
    <x v="8"/>
    <x v="0"/>
  </r>
  <r>
    <s v="I-1681"/>
    <s v="San Fransisco"/>
    <x v="18"/>
    <x v="1"/>
    <d v="2022-04-29T00:00:00"/>
    <x v="8"/>
    <s v="Robert Tattersall"/>
    <n v="500"/>
    <n v="490"/>
    <x v="2"/>
    <n v="10"/>
    <x v="3"/>
    <x v="1"/>
    <x v="1"/>
  </r>
  <r>
    <s v="I-1682"/>
    <s v="Moscow"/>
    <x v="0"/>
    <x v="0"/>
    <d v="2023-08-05T00:00:00"/>
    <x v="2"/>
    <s v="Diane Batty"/>
    <n v="150"/>
    <n v="147"/>
    <x v="2"/>
    <n v="3"/>
    <x v="2"/>
    <x v="2"/>
    <x v="2"/>
  </r>
  <r>
    <s v="I-1683"/>
    <s v="Dubai"/>
    <x v="33"/>
    <x v="0"/>
    <d v="2023-12-17T00:00:00"/>
    <x v="8"/>
    <s v="Brenda Lightfoot"/>
    <n v="500"/>
    <n v="500"/>
    <x v="14"/>
    <n v="0"/>
    <x v="2"/>
    <x v="5"/>
    <x v="0"/>
  </r>
  <r>
    <s v="I-1684"/>
    <s v="New York"/>
    <x v="18"/>
    <x v="1"/>
    <d v="2024-10-11T00:00:00"/>
    <x v="4"/>
    <s v="Stephen Cohen"/>
    <n v="30"/>
    <n v="28"/>
    <x v="7"/>
    <n v="2"/>
    <x v="0"/>
    <x v="0"/>
    <x v="0"/>
  </r>
  <r>
    <s v="I-1685"/>
    <s v="Tokyo"/>
    <x v="15"/>
    <x v="3"/>
    <d v="2021-07-23T00:00:00"/>
    <x v="6"/>
    <s v="Ken Mishra"/>
    <n v="800"/>
    <n v="600"/>
    <x v="75"/>
    <n v="200"/>
    <x v="1"/>
    <x v="9"/>
    <x v="2"/>
  </r>
  <r>
    <s v="I-1686"/>
    <s v="Seoul"/>
    <x v="19"/>
    <x v="3"/>
    <d v="2024-06-09T00:00:00"/>
    <x v="6"/>
    <s v="James Gahagan"/>
    <n v="800"/>
    <n v="552"/>
    <x v="82"/>
    <n v="248"/>
    <x v="0"/>
    <x v="4"/>
    <x v="1"/>
  </r>
  <r>
    <s v="I-1687"/>
    <s v="Jerusalem"/>
    <x v="13"/>
    <x v="0"/>
    <d v="2023-03-02T00:00:00"/>
    <x v="11"/>
    <s v="Abu Moore"/>
    <n v="50"/>
    <n v="46"/>
    <x v="15"/>
    <n v="4"/>
    <x v="2"/>
    <x v="3"/>
    <x v="3"/>
  </r>
  <r>
    <s v="I-1688"/>
    <s v="Bucharest"/>
    <x v="32"/>
    <x v="0"/>
    <d v="2021-11-29T00:00:00"/>
    <x v="4"/>
    <s v="Geoffrey Shiner"/>
    <n v="30"/>
    <n v="29"/>
    <x v="5"/>
    <n v="1"/>
    <x v="1"/>
    <x v="8"/>
    <x v="0"/>
  </r>
  <r>
    <s v="I-1689"/>
    <s v="Dubai"/>
    <x v="33"/>
    <x v="0"/>
    <d v="2021-12-02T00:00:00"/>
    <x v="6"/>
    <s v="Frank Murray"/>
    <n v="800"/>
    <n v="680"/>
    <x v="36"/>
    <n v="120"/>
    <x v="1"/>
    <x v="5"/>
    <x v="0"/>
  </r>
  <r>
    <s v="I-1690"/>
    <s v="Shenzhen"/>
    <x v="5"/>
    <x v="3"/>
    <d v="2020-08-25T00:00:00"/>
    <x v="8"/>
    <s v="Joanne Ripley"/>
    <n v="500"/>
    <n v="495"/>
    <x v="19"/>
    <n v="5"/>
    <x v="4"/>
    <x v="2"/>
    <x v="2"/>
  </r>
  <r>
    <s v="I-1691"/>
    <s v="Guangzhou"/>
    <x v="5"/>
    <x v="3"/>
    <d v="2021-07-07T00:00:00"/>
    <x v="10"/>
    <s v="Wolfgang Carvalho"/>
    <n v="250"/>
    <n v="205"/>
    <x v="64"/>
    <n v="45"/>
    <x v="1"/>
    <x v="9"/>
    <x v="2"/>
  </r>
  <r>
    <s v="I-1692"/>
    <s v="Capetown"/>
    <x v="17"/>
    <x v="0"/>
    <d v="2022-08-29T00:00:00"/>
    <x v="3"/>
    <s v="Noel Bull"/>
    <n v="50"/>
    <n v="48"/>
    <x v="21"/>
    <n v="2"/>
    <x v="3"/>
    <x v="2"/>
    <x v="2"/>
  </r>
  <r>
    <s v="I-1693"/>
    <s v="Dublin"/>
    <x v="25"/>
    <x v="0"/>
    <d v="2022-02-09T00:00:00"/>
    <x v="0"/>
    <s v="Robert Harris"/>
    <n v="80"/>
    <n v="78"/>
    <x v="12"/>
    <n v="2"/>
    <x v="3"/>
    <x v="10"/>
    <x v="3"/>
  </r>
  <r>
    <s v="I-1694"/>
    <s v="Riyadh"/>
    <x v="9"/>
    <x v="0"/>
    <d v="2023-05-29T00:00:00"/>
    <x v="6"/>
    <s v="Daniel Battersby"/>
    <n v="800"/>
    <n v="552"/>
    <x v="82"/>
    <n v="248"/>
    <x v="2"/>
    <x v="7"/>
    <x v="1"/>
  </r>
  <r>
    <s v="I-1695"/>
    <s v="Vienna"/>
    <x v="29"/>
    <x v="0"/>
    <d v="2020-12-07T00:00:00"/>
    <x v="8"/>
    <s v="Peter Thompson"/>
    <n v="500"/>
    <n v="495"/>
    <x v="19"/>
    <n v="5"/>
    <x v="4"/>
    <x v="5"/>
    <x v="0"/>
  </r>
  <r>
    <s v="I-1696"/>
    <s v="Kansas City"/>
    <x v="18"/>
    <x v="1"/>
    <d v="2022-06-03T00:00:00"/>
    <x v="7"/>
    <s v="Robert Arnold"/>
    <n v="1000"/>
    <n v="1000"/>
    <x v="14"/>
    <n v="0"/>
    <x v="3"/>
    <x v="4"/>
    <x v="1"/>
  </r>
  <r>
    <s v="I-1697"/>
    <s v="Lima"/>
    <x v="6"/>
    <x v="2"/>
    <d v="2022-01-28T00:00:00"/>
    <x v="3"/>
    <s v="Lloyd Norton"/>
    <n v="50"/>
    <n v="43"/>
    <x v="22"/>
    <n v="7"/>
    <x v="3"/>
    <x v="11"/>
    <x v="3"/>
  </r>
  <r>
    <s v="I-1698"/>
    <s v="Shanghai"/>
    <x v="5"/>
    <x v="3"/>
    <d v="2024-03-02T00:00:00"/>
    <x v="10"/>
    <s v="Glenys Raymond"/>
    <n v="250"/>
    <n v="250"/>
    <x v="14"/>
    <n v="0"/>
    <x v="0"/>
    <x v="3"/>
    <x v="3"/>
  </r>
  <r>
    <s v="I-1699"/>
    <s v="Cairo"/>
    <x v="30"/>
    <x v="0"/>
    <d v="2021-08-26T00:00:00"/>
    <x v="4"/>
    <s v="Marek Kwiatkowski"/>
    <n v="30"/>
    <n v="23"/>
    <x v="54"/>
    <n v="7"/>
    <x v="1"/>
    <x v="2"/>
    <x v="2"/>
  </r>
  <r>
    <s v="I-1700"/>
    <s v="Bangkok"/>
    <x v="10"/>
    <x v="3"/>
    <d v="2021-05-01T00:00:00"/>
    <x v="8"/>
    <s v="John Jenkins"/>
    <n v="500"/>
    <n v="490"/>
    <x v="2"/>
    <n v="10"/>
    <x v="1"/>
    <x v="7"/>
    <x v="1"/>
  </r>
  <r>
    <s v="I-1701"/>
    <s v="Sao Paolo"/>
    <x v="2"/>
    <x v="2"/>
    <d v="2020-11-06T00:00:00"/>
    <x v="5"/>
    <s v="Cheryl Tubbs"/>
    <n v="500"/>
    <n v="425"/>
    <x v="36"/>
    <n v="75"/>
    <x v="4"/>
    <x v="8"/>
    <x v="0"/>
  </r>
  <r>
    <s v="I-1702"/>
    <s v="Dubai"/>
    <x v="33"/>
    <x v="0"/>
    <d v="2024-06-05T00:00:00"/>
    <x v="10"/>
    <s v="Rachel Clayton"/>
    <n v="250"/>
    <n v="223"/>
    <x v="111"/>
    <n v="27"/>
    <x v="0"/>
    <x v="4"/>
    <x v="1"/>
  </r>
  <r>
    <s v="I-1703"/>
    <s v="Los Angeles"/>
    <x v="18"/>
    <x v="1"/>
    <d v="2023-10-27T00:00:00"/>
    <x v="1"/>
    <s v="Heather Beck"/>
    <n v="700"/>
    <n v="693"/>
    <x v="19"/>
    <n v="7"/>
    <x v="2"/>
    <x v="0"/>
    <x v="0"/>
  </r>
  <r>
    <s v="I-1704"/>
    <s v="Seattle"/>
    <x v="18"/>
    <x v="1"/>
    <d v="2023-07-13T00:00:00"/>
    <x v="2"/>
    <s v="Lesleyann Pope"/>
    <n v="150"/>
    <n v="147"/>
    <x v="2"/>
    <n v="3"/>
    <x v="2"/>
    <x v="9"/>
    <x v="2"/>
  </r>
  <r>
    <s v="I-1705"/>
    <s v="Shanghai"/>
    <x v="5"/>
    <x v="3"/>
    <d v="2024-03-10T00:00:00"/>
    <x v="4"/>
    <s v="Glenys Raymond"/>
    <n v="30"/>
    <n v="26"/>
    <x v="30"/>
    <n v="4"/>
    <x v="0"/>
    <x v="3"/>
    <x v="3"/>
  </r>
  <r>
    <s v="I-1706"/>
    <s v="Vienna"/>
    <x v="29"/>
    <x v="0"/>
    <d v="2022-08-20T00:00:00"/>
    <x v="4"/>
    <s v="Raymond Denning"/>
    <n v="30"/>
    <n v="29"/>
    <x v="5"/>
    <n v="1"/>
    <x v="3"/>
    <x v="2"/>
    <x v="2"/>
  </r>
  <r>
    <s v="I-1707"/>
    <s v="Guangzhou"/>
    <x v="5"/>
    <x v="3"/>
    <d v="2020-05-10T00:00:00"/>
    <x v="2"/>
    <s v="Mark Searle"/>
    <n v="150"/>
    <n v="105"/>
    <x v="48"/>
    <n v="45"/>
    <x v="4"/>
    <x v="7"/>
    <x v="1"/>
  </r>
  <r>
    <s v="I-1708"/>
    <s v="Toronto"/>
    <x v="1"/>
    <x v="1"/>
    <d v="2024-02-19T00:00:00"/>
    <x v="11"/>
    <s v="Michael Patel"/>
    <n v="50"/>
    <n v="50"/>
    <x v="14"/>
    <n v="0"/>
    <x v="0"/>
    <x v="10"/>
    <x v="3"/>
  </r>
  <r>
    <s v="I-1709"/>
    <s v="Bucharest"/>
    <x v="32"/>
    <x v="0"/>
    <d v="2020-10-21T00:00:00"/>
    <x v="6"/>
    <s v="Nicola Hewitt"/>
    <n v="800"/>
    <n v="480"/>
    <x v="104"/>
    <n v="320"/>
    <x v="4"/>
    <x v="0"/>
    <x v="0"/>
  </r>
  <r>
    <s v="I-1710"/>
    <s v="Buenos Aires"/>
    <x v="27"/>
    <x v="2"/>
    <d v="2022-07-04T00:00:00"/>
    <x v="8"/>
    <s v="Simon Snape"/>
    <n v="500"/>
    <n v="500"/>
    <x v="14"/>
    <n v="0"/>
    <x v="3"/>
    <x v="9"/>
    <x v="2"/>
  </r>
  <r>
    <s v="I-1711"/>
    <s v="Toronto"/>
    <x v="1"/>
    <x v="1"/>
    <d v="2020-04-21T00:00:00"/>
    <x v="3"/>
    <s v="Nick Blacklock"/>
    <n v="50"/>
    <n v="40"/>
    <x v="31"/>
    <n v="10"/>
    <x v="4"/>
    <x v="1"/>
    <x v="1"/>
  </r>
  <r>
    <s v="I-1712"/>
    <s v="Seattle"/>
    <x v="18"/>
    <x v="1"/>
    <d v="2023-07-23T00:00:00"/>
    <x v="7"/>
    <s v="Susan Toye"/>
    <n v="1000"/>
    <n v="620"/>
    <x v="13"/>
    <n v="380"/>
    <x v="2"/>
    <x v="9"/>
    <x v="2"/>
  </r>
  <r>
    <s v="I-1713"/>
    <s v="Moscow"/>
    <x v="0"/>
    <x v="0"/>
    <d v="2020-04-04T00:00:00"/>
    <x v="3"/>
    <s v="Rita Hill"/>
    <n v="50"/>
    <n v="50"/>
    <x v="14"/>
    <n v="0"/>
    <x v="4"/>
    <x v="1"/>
    <x v="1"/>
  </r>
  <r>
    <s v="I-1714"/>
    <s v="Delhi"/>
    <x v="11"/>
    <x v="3"/>
    <d v="2021-08-29T00:00:00"/>
    <x v="2"/>
    <s v="Roy Johnson"/>
    <n v="150"/>
    <n v="98"/>
    <x v="93"/>
    <n v="52"/>
    <x v="1"/>
    <x v="2"/>
    <x v="2"/>
  </r>
  <r>
    <s v="I-1715"/>
    <s v="Madria"/>
    <x v="28"/>
    <x v="0"/>
    <d v="2023-07-26T00:00:00"/>
    <x v="1"/>
    <s v="Paul Long"/>
    <n v="700"/>
    <n v="700"/>
    <x v="14"/>
    <n v="0"/>
    <x v="2"/>
    <x v="9"/>
    <x v="2"/>
  </r>
  <r>
    <s v="I-1716"/>
    <s v="Ho Chi Minh City"/>
    <x v="12"/>
    <x v="3"/>
    <d v="2020-04-29T00:00:00"/>
    <x v="3"/>
    <s v="Irene Skiba"/>
    <n v="50"/>
    <n v="37"/>
    <x v="4"/>
    <n v="13"/>
    <x v="4"/>
    <x v="1"/>
    <x v="1"/>
  </r>
  <r>
    <s v="I-1717"/>
    <s v="Bangkok"/>
    <x v="10"/>
    <x v="3"/>
    <d v="2023-10-07T00:00:00"/>
    <x v="4"/>
    <s v="John Jenkins"/>
    <n v="30"/>
    <n v="29"/>
    <x v="5"/>
    <n v="1"/>
    <x v="2"/>
    <x v="0"/>
    <x v="0"/>
  </r>
  <r>
    <s v="I-1718"/>
    <s v="Moscow"/>
    <x v="0"/>
    <x v="0"/>
    <d v="2021-10-20T00:00:00"/>
    <x v="1"/>
    <s v="Zulfiqar Mirza"/>
    <n v="700"/>
    <n v="679"/>
    <x v="10"/>
    <n v="21"/>
    <x v="1"/>
    <x v="0"/>
    <x v="0"/>
  </r>
  <r>
    <s v="I-1719"/>
    <s v="Tijuana"/>
    <x v="7"/>
    <x v="2"/>
    <d v="2021-06-09T00:00:00"/>
    <x v="8"/>
    <s v="Kevin McLauchlin"/>
    <n v="500"/>
    <n v="495"/>
    <x v="19"/>
    <n v="5"/>
    <x v="1"/>
    <x v="4"/>
    <x v="1"/>
  </r>
  <r>
    <s v="I-1720"/>
    <s v="Toronto"/>
    <x v="1"/>
    <x v="1"/>
    <d v="2020-07-23T00:00:00"/>
    <x v="11"/>
    <s v="David Shiner"/>
    <n v="50"/>
    <n v="36"/>
    <x v="37"/>
    <n v="14"/>
    <x v="4"/>
    <x v="9"/>
    <x v="2"/>
  </r>
  <r>
    <s v="I-1721"/>
    <s v="Dubai"/>
    <x v="33"/>
    <x v="0"/>
    <d v="2021-08-01T00:00:00"/>
    <x v="3"/>
    <s v="Frank Murray"/>
    <n v="50"/>
    <n v="48"/>
    <x v="21"/>
    <n v="2"/>
    <x v="1"/>
    <x v="2"/>
    <x v="2"/>
  </r>
  <r>
    <s v="I-1722"/>
    <s v="London"/>
    <x v="8"/>
    <x v="0"/>
    <d v="2023-12-30T00:00:00"/>
    <x v="5"/>
    <s v="Nicola Williams"/>
    <n v="500"/>
    <n v="475"/>
    <x v="8"/>
    <n v="25"/>
    <x v="2"/>
    <x v="5"/>
    <x v="0"/>
  </r>
  <r>
    <s v="I-1723"/>
    <s v="Vienna"/>
    <x v="29"/>
    <x v="0"/>
    <d v="2022-03-27T00:00:00"/>
    <x v="3"/>
    <s v="Marie Hewitt"/>
    <n v="50"/>
    <n v="43"/>
    <x v="22"/>
    <n v="7"/>
    <x v="3"/>
    <x v="3"/>
    <x v="3"/>
  </r>
  <r>
    <s v="I-1724"/>
    <s v="Buenos Aires"/>
    <x v="27"/>
    <x v="2"/>
    <d v="2024-02-26T00:00:00"/>
    <x v="10"/>
    <s v="Ronald Rowlands"/>
    <n v="250"/>
    <n v="235"/>
    <x v="44"/>
    <n v="15"/>
    <x v="0"/>
    <x v="10"/>
    <x v="3"/>
  </r>
  <r>
    <s v="I-1725"/>
    <s v="Paris"/>
    <x v="21"/>
    <x v="0"/>
    <d v="2024-08-04T00:00:00"/>
    <x v="11"/>
    <s v="Melanie Fletcher"/>
    <n v="50"/>
    <n v="43"/>
    <x v="22"/>
    <n v="7"/>
    <x v="0"/>
    <x v="2"/>
    <x v="2"/>
  </r>
  <r>
    <s v="I-1726"/>
    <s v="Mexico City"/>
    <x v="7"/>
    <x v="2"/>
    <d v="2021-10-26T00:00:00"/>
    <x v="4"/>
    <s v="Denise Rodgers"/>
    <n v="30"/>
    <n v="26"/>
    <x v="30"/>
    <n v="4"/>
    <x v="1"/>
    <x v="0"/>
    <x v="0"/>
  </r>
  <r>
    <s v="I-1727"/>
    <s v="Tijuana"/>
    <x v="7"/>
    <x v="2"/>
    <d v="2021-09-24T00:00:00"/>
    <x v="9"/>
    <s v="Stephen Carlin"/>
    <n v="70"/>
    <n v="53"/>
    <x v="109"/>
    <n v="17"/>
    <x v="1"/>
    <x v="6"/>
    <x v="2"/>
  </r>
  <r>
    <s v="I-1728"/>
    <s v="Osaka"/>
    <x v="15"/>
    <x v="3"/>
    <d v="2023-07-17T00:00:00"/>
    <x v="2"/>
    <s v="Peter Walker"/>
    <n v="150"/>
    <n v="149"/>
    <x v="84"/>
    <n v="1"/>
    <x v="2"/>
    <x v="9"/>
    <x v="2"/>
  </r>
  <r>
    <s v="I-1729"/>
    <s v="Rome"/>
    <x v="22"/>
    <x v="0"/>
    <d v="2024-05-18T00:00:00"/>
    <x v="10"/>
    <s v="Michael Toy"/>
    <n v="250"/>
    <n v="228"/>
    <x v="86"/>
    <n v="22"/>
    <x v="0"/>
    <x v="7"/>
    <x v="1"/>
  </r>
  <r>
    <s v="I-1730"/>
    <s v="Paris"/>
    <x v="21"/>
    <x v="0"/>
    <d v="2022-05-16T00:00:00"/>
    <x v="9"/>
    <s v="Philip Tubbs"/>
    <n v="70"/>
    <n v="64"/>
    <x v="23"/>
    <n v="6"/>
    <x v="3"/>
    <x v="7"/>
    <x v="1"/>
  </r>
  <r>
    <s v="I-1731"/>
    <s v="Istanbul"/>
    <x v="3"/>
    <x v="0"/>
    <d v="2022-06-07T00:00:00"/>
    <x v="4"/>
    <s v="Ian McCartan"/>
    <n v="30"/>
    <n v="27"/>
    <x v="18"/>
    <n v="3"/>
    <x v="3"/>
    <x v="4"/>
    <x v="1"/>
  </r>
  <r>
    <s v="I-1732"/>
    <s v="Jerusalem"/>
    <x v="13"/>
    <x v="0"/>
    <d v="2022-11-28T00:00:00"/>
    <x v="6"/>
    <s v="Emma Westbrook"/>
    <n v="800"/>
    <n v="648"/>
    <x v="38"/>
    <n v="152"/>
    <x v="3"/>
    <x v="8"/>
    <x v="0"/>
  </r>
  <r>
    <s v="I-1733"/>
    <s v="Los Angeles"/>
    <x v="18"/>
    <x v="1"/>
    <d v="2021-10-05T00:00:00"/>
    <x v="4"/>
    <s v="Paul Hirst"/>
    <n v="30"/>
    <n v="30"/>
    <x v="14"/>
    <n v="0"/>
    <x v="1"/>
    <x v="0"/>
    <x v="0"/>
  </r>
  <r>
    <s v="I-1734"/>
    <s v="Birmingham"/>
    <x v="8"/>
    <x v="0"/>
    <d v="2020-04-16T00:00:00"/>
    <x v="6"/>
    <s v="Susan Goude"/>
    <n v="800"/>
    <n v="488"/>
    <x v="50"/>
    <n v="312"/>
    <x v="4"/>
    <x v="1"/>
    <x v="1"/>
  </r>
  <r>
    <s v="I-1735"/>
    <s v="Tel Aviv"/>
    <x v="13"/>
    <x v="0"/>
    <d v="2020-07-05T00:00:00"/>
    <x v="1"/>
    <s v="Steven Green"/>
    <n v="700"/>
    <n v="546"/>
    <x v="24"/>
    <n v="154"/>
    <x v="4"/>
    <x v="9"/>
    <x v="2"/>
  </r>
  <r>
    <s v="I-1736"/>
    <s v="Chicago"/>
    <x v="18"/>
    <x v="1"/>
    <d v="2022-09-09T00:00:00"/>
    <x v="10"/>
    <s v="Marie Foster"/>
    <n v="250"/>
    <n v="248"/>
    <x v="80"/>
    <n v="2"/>
    <x v="3"/>
    <x v="6"/>
    <x v="2"/>
  </r>
  <r>
    <s v="I-1737"/>
    <s v="Prague"/>
    <x v="16"/>
    <x v="0"/>
    <d v="2022-10-08T00:00:00"/>
    <x v="10"/>
    <s v="Rachel Blane"/>
    <n v="250"/>
    <n v="243"/>
    <x v="62"/>
    <n v="7"/>
    <x v="3"/>
    <x v="0"/>
    <x v="0"/>
  </r>
  <r>
    <s v="I-1738"/>
    <s v="Bangkok"/>
    <x v="10"/>
    <x v="3"/>
    <d v="2024-12-28T00:00:00"/>
    <x v="3"/>
    <s v="Olive Foster"/>
    <n v="50"/>
    <n v="49"/>
    <x v="2"/>
    <n v="1"/>
    <x v="0"/>
    <x v="5"/>
    <x v="0"/>
  </r>
  <r>
    <s v="I-1739"/>
    <s v="Chicago"/>
    <x v="18"/>
    <x v="1"/>
    <d v="2022-08-26T00:00:00"/>
    <x v="10"/>
    <s v="Barry Baldwin"/>
    <n v="250"/>
    <n v="250"/>
    <x v="14"/>
    <n v="0"/>
    <x v="3"/>
    <x v="2"/>
    <x v="2"/>
  </r>
  <r>
    <s v="I-1740"/>
    <s v="Istanbul"/>
    <x v="3"/>
    <x v="0"/>
    <d v="2024-01-21T00:00:00"/>
    <x v="3"/>
    <s v="Mark Buntain"/>
    <n v="50"/>
    <n v="47"/>
    <x v="44"/>
    <n v="3"/>
    <x v="0"/>
    <x v="11"/>
    <x v="3"/>
  </r>
  <r>
    <s v="I-1741"/>
    <s v="Kansas City"/>
    <x v="18"/>
    <x v="1"/>
    <d v="2022-06-25T00:00:00"/>
    <x v="1"/>
    <s v="Nick Gee"/>
    <n v="700"/>
    <n v="644"/>
    <x v="15"/>
    <n v="56"/>
    <x v="3"/>
    <x v="4"/>
    <x v="1"/>
  </r>
  <r>
    <s v="I-1742"/>
    <s v="Ho Chi Minh City"/>
    <x v="12"/>
    <x v="3"/>
    <d v="2023-11-22T00:00:00"/>
    <x v="8"/>
    <s v="Susan Passey"/>
    <n v="500"/>
    <n v="495"/>
    <x v="19"/>
    <n v="5"/>
    <x v="2"/>
    <x v="8"/>
    <x v="0"/>
  </r>
  <r>
    <s v="I-1743"/>
    <s v="Bangalore"/>
    <x v="11"/>
    <x v="3"/>
    <d v="2024-05-18T00:00:00"/>
    <x v="1"/>
    <s v="Francis Walsh"/>
    <n v="700"/>
    <n v="644"/>
    <x v="15"/>
    <n v="56"/>
    <x v="0"/>
    <x v="7"/>
    <x v="1"/>
  </r>
  <r>
    <s v="I-1744"/>
    <s v="Tel Aviv"/>
    <x v="13"/>
    <x v="0"/>
    <d v="2024-10-05T00:00:00"/>
    <x v="1"/>
    <s v="Frances Weller"/>
    <n v="700"/>
    <n v="651"/>
    <x v="6"/>
    <n v="49"/>
    <x v="0"/>
    <x v="0"/>
    <x v="0"/>
  </r>
  <r>
    <s v="I-1745"/>
    <s v="Ho Chi Minh City"/>
    <x v="12"/>
    <x v="3"/>
    <d v="2021-09-27T00:00:00"/>
    <x v="6"/>
    <s v="Susan Dixon"/>
    <n v="800"/>
    <n v="752"/>
    <x v="44"/>
    <n v="48"/>
    <x v="1"/>
    <x v="6"/>
    <x v="2"/>
  </r>
  <r>
    <s v="I-1746"/>
    <s v="Paris"/>
    <x v="21"/>
    <x v="0"/>
    <d v="2024-04-16T00:00:00"/>
    <x v="10"/>
    <s v="Barry Smith"/>
    <n v="250"/>
    <n v="233"/>
    <x v="112"/>
    <n v="17"/>
    <x v="0"/>
    <x v="1"/>
    <x v="1"/>
  </r>
  <r>
    <s v="I-1747"/>
    <s v="Riyadh"/>
    <x v="9"/>
    <x v="0"/>
    <d v="2020-11-20T00:00:00"/>
    <x v="6"/>
    <s v="Victoria Sherwin"/>
    <n v="800"/>
    <n v="480"/>
    <x v="104"/>
    <n v="320"/>
    <x v="4"/>
    <x v="8"/>
    <x v="0"/>
  </r>
  <r>
    <s v="I-1748"/>
    <s v="Riyadh"/>
    <x v="9"/>
    <x v="0"/>
    <d v="2023-11-10T00:00:00"/>
    <x v="7"/>
    <s v="Daniel Battersby"/>
    <n v="1000"/>
    <n v="810"/>
    <x v="38"/>
    <n v="190"/>
    <x v="2"/>
    <x v="8"/>
    <x v="0"/>
  </r>
  <r>
    <s v="I-1749"/>
    <s v="Mexico City"/>
    <x v="7"/>
    <x v="2"/>
    <d v="2023-06-17T00:00:00"/>
    <x v="6"/>
    <s v="Phillip Clarke"/>
    <n v="800"/>
    <n v="552"/>
    <x v="82"/>
    <n v="248"/>
    <x v="2"/>
    <x v="4"/>
    <x v="1"/>
  </r>
  <r>
    <s v="I-1750"/>
    <s v="Mexico City"/>
    <x v="7"/>
    <x v="2"/>
    <d v="2024-12-30T00:00:00"/>
    <x v="11"/>
    <s v="James Anthony"/>
    <n v="50"/>
    <n v="48"/>
    <x v="21"/>
    <n v="2"/>
    <x v="0"/>
    <x v="5"/>
    <x v="0"/>
  </r>
  <r>
    <s v="I-1751"/>
    <s v="Shanghai"/>
    <x v="5"/>
    <x v="3"/>
    <d v="2023-03-28T00:00:00"/>
    <x v="9"/>
    <s v="Glenys Raymond"/>
    <n v="70"/>
    <n v="70"/>
    <x v="14"/>
    <n v="0"/>
    <x v="2"/>
    <x v="3"/>
    <x v="3"/>
  </r>
  <r>
    <s v="I-1752"/>
    <s v="Sydney"/>
    <x v="4"/>
    <x v="3"/>
    <d v="2024-03-16T00:00:00"/>
    <x v="7"/>
    <s v="Susan Luker"/>
    <n v="1000"/>
    <n v="930"/>
    <x v="6"/>
    <n v="70"/>
    <x v="0"/>
    <x v="3"/>
    <x v="3"/>
  </r>
  <r>
    <s v="I-1753"/>
    <s v="Berlin"/>
    <x v="20"/>
    <x v="0"/>
    <d v="2024-11-27T00:00:00"/>
    <x v="10"/>
    <s v="John Gunter"/>
    <n v="250"/>
    <n v="250"/>
    <x v="14"/>
    <n v="0"/>
    <x v="0"/>
    <x v="8"/>
    <x v="0"/>
  </r>
  <r>
    <s v="I-1754"/>
    <s v="Shenzhen"/>
    <x v="5"/>
    <x v="3"/>
    <d v="2021-12-25T00:00:00"/>
    <x v="1"/>
    <s v="Ronald Butler"/>
    <n v="700"/>
    <n v="469"/>
    <x v="83"/>
    <n v="231"/>
    <x v="1"/>
    <x v="5"/>
    <x v="0"/>
  </r>
  <r>
    <s v="I-1755"/>
    <s v="Bucharest"/>
    <x v="32"/>
    <x v="0"/>
    <d v="2022-10-11T00:00:00"/>
    <x v="9"/>
    <s v="Bruce Neville"/>
    <n v="70"/>
    <n v="69"/>
    <x v="43"/>
    <n v="1"/>
    <x v="3"/>
    <x v="0"/>
    <x v="0"/>
  </r>
  <r>
    <s v="I-1756"/>
    <s v="Athens"/>
    <x v="14"/>
    <x v="0"/>
    <d v="2020-06-14T00:00:00"/>
    <x v="1"/>
    <s v="Martin Timmins"/>
    <n v="700"/>
    <n v="630"/>
    <x v="18"/>
    <n v="70"/>
    <x v="4"/>
    <x v="4"/>
    <x v="1"/>
  </r>
  <r>
    <s v="I-1757"/>
    <s v="Delhi"/>
    <x v="11"/>
    <x v="3"/>
    <d v="2023-11-13T00:00:00"/>
    <x v="0"/>
    <s v="Tessa Morrow"/>
    <n v="80"/>
    <n v="78"/>
    <x v="12"/>
    <n v="2"/>
    <x v="2"/>
    <x v="8"/>
    <x v="0"/>
  </r>
  <r>
    <s v="I-1758"/>
    <s v="Mexico City"/>
    <x v="7"/>
    <x v="2"/>
    <d v="2023-05-07T00:00:00"/>
    <x v="3"/>
    <s v="Phillip Clarke"/>
    <n v="50"/>
    <n v="49"/>
    <x v="2"/>
    <n v="1"/>
    <x v="2"/>
    <x v="7"/>
    <x v="1"/>
  </r>
  <r>
    <s v="I-1759"/>
    <s v="Bogota"/>
    <x v="26"/>
    <x v="2"/>
    <d v="2020-08-30T00:00:00"/>
    <x v="7"/>
    <s v="Antony Westlake"/>
    <n v="1000"/>
    <n v="750"/>
    <x v="75"/>
    <n v="250"/>
    <x v="4"/>
    <x v="2"/>
    <x v="2"/>
  </r>
  <r>
    <s v="I-1760"/>
    <s v="Jerusalem"/>
    <x v="13"/>
    <x v="0"/>
    <d v="2020-01-08T00:00:00"/>
    <x v="3"/>
    <s v="Susan Carley"/>
    <n v="50"/>
    <n v="37"/>
    <x v="4"/>
    <n v="13"/>
    <x v="4"/>
    <x v="11"/>
    <x v="3"/>
  </r>
  <r>
    <s v="I-1761"/>
    <s v="Warsaw"/>
    <x v="23"/>
    <x v="0"/>
    <d v="2024-11-08T00:00:00"/>
    <x v="4"/>
    <s v="Anthony Connolly"/>
    <n v="30"/>
    <n v="28"/>
    <x v="7"/>
    <n v="2"/>
    <x v="0"/>
    <x v="8"/>
    <x v="0"/>
  </r>
  <r>
    <s v="I-1762"/>
    <s v="Shanghai"/>
    <x v="5"/>
    <x v="3"/>
    <d v="2024-02-21T00:00:00"/>
    <x v="8"/>
    <s v="Michelle Murray"/>
    <n v="500"/>
    <n v="500"/>
    <x v="14"/>
    <n v="0"/>
    <x v="0"/>
    <x v="10"/>
    <x v="3"/>
  </r>
  <r>
    <s v="I-1763"/>
    <s v="Bangkok"/>
    <x v="10"/>
    <x v="3"/>
    <d v="2024-12-31T00:00:00"/>
    <x v="4"/>
    <s v="Martin Gee"/>
    <n v="30"/>
    <n v="29"/>
    <x v="5"/>
    <n v="1"/>
    <x v="0"/>
    <x v="5"/>
    <x v="0"/>
  </r>
  <r>
    <s v="I-1764"/>
    <s v="San Fransisco"/>
    <x v="18"/>
    <x v="1"/>
    <d v="2020-09-23T00:00:00"/>
    <x v="2"/>
    <s v="James Stephen"/>
    <n v="150"/>
    <n v="110"/>
    <x v="16"/>
    <n v="40"/>
    <x v="4"/>
    <x v="6"/>
    <x v="2"/>
  </r>
  <r>
    <s v="I-1765"/>
    <s v="Riyadh"/>
    <x v="9"/>
    <x v="0"/>
    <d v="2021-06-17T00:00:00"/>
    <x v="9"/>
    <s v="John Craig"/>
    <n v="70"/>
    <n v="50"/>
    <x v="46"/>
    <n v="20"/>
    <x v="1"/>
    <x v="4"/>
    <x v="1"/>
  </r>
  <r>
    <s v="I-1766"/>
    <s v="Berlin"/>
    <x v="20"/>
    <x v="0"/>
    <d v="2024-06-02T00:00:00"/>
    <x v="6"/>
    <s v="David Townsend"/>
    <n v="800"/>
    <n v="760"/>
    <x v="8"/>
    <n v="40"/>
    <x v="0"/>
    <x v="4"/>
    <x v="1"/>
  </r>
  <r>
    <s v="I-1767"/>
    <s v="Amsterdam"/>
    <x v="24"/>
    <x v="0"/>
    <d v="2024-05-10T00:00:00"/>
    <x v="9"/>
    <s v="Danny Grant"/>
    <n v="70"/>
    <n v="68"/>
    <x v="51"/>
    <n v="2"/>
    <x v="0"/>
    <x v="7"/>
    <x v="1"/>
  </r>
  <r>
    <s v="I-1768"/>
    <s v="Tijuana"/>
    <x v="7"/>
    <x v="2"/>
    <d v="2022-02-24T00:00:00"/>
    <x v="7"/>
    <s v="Paul Skiba"/>
    <n v="1000"/>
    <n v="960"/>
    <x v="21"/>
    <n v="40"/>
    <x v="3"/>
    <x v="10"/>
    <x v="3"/>
  </r>
  <r>
    <s v="I-1769"/>
    <s v="Birmingham"/>
    <x v="8"/>
    <x v="0"/>
    <d v="2023-12-19T00:00:00"/>
    <x v="0"/>
    <s v="Susan Goude"/>
    <n v="80"/>
    <n v="80"/>
    <x v="14"/>
    <n v="0"/>
    <x v="2"/>
    <x v="5"/>
    <x v="0"/>
  </r>
  <r>
    <s v="I-1770"/>
    <s v="Vienna"/>
    <x v="29"/>
    <x v="0"/>
    <d v="2024-01-09T00:00:00"/>
    <x v="6"/>
    <s v="Paul Munday"/>
    <n v="800"/>
    <n v="776"/>
    <x v="10"/>
    <n v="24"/>
    <x v="0"/>
    <x v="11"/>
    <x v="3"/>
  </r>
  <r>
    <s v="I-1771"/>
    <s v="Tokyo"/>
    <x v="15"/>
    <x v="3"/>
    <d v="2023-08-27T00:00:00"/>
    <x v="6"/>
    <s v="Basil Bell"/>
    <n v="800"/>
    <n v="560"/>
    <x v="48"/>
    <n v="240"/>
    <x v="2"/>
    <x v="2"/>
    <x v="2"/>
  </r>
  <r>
    <s v="I-1772"/>
    <s v="Birmingham"/>
    <x v="8"/>
    <x v="0"/>
    <d v="2023-10-17T00:00:00"/>
    <x v="11"/>
    <s v="Robert Reed"/>
    <n v="50"/>
    <n v="46"/>
    <x v="15"/>
    <n v="4"/>
    <x v="2"/>
    <x v="0"/>
    <x v="0"/>
  </r>
  <r>
    <s v="I-1773"/>
    <s v="Los Angeles"/>
    <x v="18"/>
    <x v="1"/>
    <d v="2020-04-26T00:00:00"/>
    <x v="9"/>
    <s v="Ellen Lillie"/>
    <n v="70"/>
    <n v="57"/>
    <x v="57"/>
    <n v="13"/>
    <x v="4"/>
    <x v="1"/>
    <x v="1"/>
  </r>
  <r>
    <s v="I-1774"/>
    <s v="Jerusalem"/>
    <x v="13"/>
    <x v="0"/>
    <d v="2022-12-05T00:00:00"/>
    <x v="0"/>
    <s v="Isla Parsons"/>
    <n v="80"/>
    <n v="78"/>
    <x v="12"/>
    <n v="2"/>
    <x v="3"/>
    <x v="5"/>
    <x v="0"/>
  </r>
  <r>
    <s v="I-1775"/>
    <s v="Prague"/>
    <x v="16"/>
    <x v="0"/>
    <d v="2023-09-24T00:00:00"/>
    <x v="0"/>
    <s v="Christopher Martin"/>
    <n v="80"/>
    <n v="78"/>
    <x v="12"/>
    <n v="2"/>
    <x v="2"/>
    <x v="6"/>
    <x v="2"/>
  </r>
  <r>
    <s v="I-1776"/>
    <s v="Dublin"/>
    <x v="25"/>
    <x v="0"/>
    <d v="2024-07-29T00:00:00"/>
    <x v="10"/>
    <s v="Alison Younger"/>
    <n v="250"/>
    <n v="250"/>
    <x v="14"/>
    <n v="0"/>
    <x v="0"/>
    <x v="9"/>
    <x v="2"/>
  </r>
  <r>
    <s v="I-1777"/>
    <s v="Kansas City"/>
    <x v="18"/>
    <x v="1"/>
    <d v="2020-07-30T00:00:00"/>
    <x v="4"/>
    <s v="Xun Simms"/>
    <n v="30"/>
    <n v="29"/>
    <x v="5"/>
    <n v="1"/>
    <x v="4"/>
    <x v="9"/>
    <x v="2"/>
  </r>
  <r>
    <s v="I-1778"/>
    <s v="Prague"/>
    <x v="16"/>
    <x v="0"/>
    <d v="2021-11-08T00:00:00"/>
    <x v="11"/>
    <s v="Nick Denny"/>
    <n v="50"/>
    <n v="33"/>
    <x v="90"/>
    <n v="17"/>
    <x v="1"/>
    <x v="8"/>
    <x v="0"/>
  </r>
  <r>
    <s v="I-1779"/>
    <s v="Amsterdam"/>
    <x v="24"/>
    <x v="0"/>
    <d v="2023-01-02T00:00:00"/>
    <x v="7"/>
    <s v="David Dorey"/>
    <n v="1000"/>
    <n v="880"/>
    <x v="33"/>
    <n v="120"/>
    <x v="2"/>
    <x v="11"/>
    <x v="3"/>
  </r>
  <r>
    <s v="I-1780"/>
    <s v="Osaka"/>
    <x v="15"/>
    <x v="3"/>
    <d v="2021-10-13T00:00:00"/>
    <x v="5"/>
    <s v="Peter Walker"/>
    <n v="500"/>
    <n v="305"/>
    <x v="50"/>
    <n v="195"/>
    <x v="1"/>
    <x v="0"/>
    <x v="0"/>
  </r>
  <r>
    <s v="I-1781"/>
    <s v="Dublin"/>
    <x v="25"/>
    <x v="0"/>
    <d v="2020-06-27T00:00:00"/>
    <x v="1"/>
    <s v="Robert Harris"/>
    <n v="700"/>
    <n v="665"/>
    <x v="8"/>
    <n v="35"/>
    <x v="4"/>
    <x v="4"/>
    <x v="1"/>
  </r>
  <r>
    <s v="I-1782"/>
    <s v="Dubai"/>
    <x v="33"/>
    <x v="0"/>
    <d v="2024-09-02T00:00:00"/>
    <x v="5"/>
    <s v="David Romero"/>
    <n v="500"/>
    <n v="100"/>
    <x v="113"/>
    <n v="400"/>
    <x v="0"/>
    <x v="6"/>
    <x v="2"/>
  </r>
  <r>
    <s v="I-1783"/>
    <s v="Capetown"/>
    <x v="17"/>
    <x v="0"/>
    <d v="2023-03-19T00:00:00"/>
    <x v="8"/>
    <s v="Marcus Jacob"/>
    <n v="500"/>
    <n v="500"/>
    <x v="14"/>
    <n v="0"/>
    <x v="2"/>
    <x v="3"/>
    <x v="3"/>
  </r>
  <r>
    <s v="I-1784"/>
    <s v="Shenzhen"/>
    <x v="5"/>
    <x v="3"/>
    <d v="2021-10-25T00:00:00"/>
    <x v="0"/>
    <s v="Phillip Humphreys"/>
    <n v="80"/>
    <n v="65"/>
    <x v="114"/>
    <n v="15"/>
    <x v="1"/>
    <x v="0"/>
    <x v="0"/>
  </r>
  <r>
    <s v="I-1785"/>
    <s v="New York"/>
    <x v="18"/>
    <x v="1"/>
    <d v="2023-04-27T00:00:00"/>
    <x v="1"/>
    <s v="Robert Salisbury"/>
    <n v="700"/>
    <n v="651"/>
    <x v="6"/>
    <n v="49"/>
    <x v="2"/>
    <x v="1"/>
    <x v="1"/>
  </r>
  <r>
    <s v="I-1786"/>
    <s v="Guangzhou"/>
    <x v="5"/>
    <x v="3"/>
    <d v="2023-08-05T00:00:00"/>
    <x v="2"/>
    <s v="Mark Searle"/>
    <n v="150"/>
    <n v="141"/>
    <x v="44"/>
    <n v="9"/>
    <x v="2"/>
    <x v="2"/>
    <x v="2"/>
  </r>
  <r>
    <s v="I-1787"/>
    <s v="Guangzhou"/>
    <x v="5"/>
    <x v="3"/>
    <d v="2024-08-15T00:00:00"/>
    <x v="10"/>
    <s v="Donald Higgs"/>
    <n v="250"/>
    <n v="240"/>
    <x v="21"/>
    <n v="10"/>
    <x v="0"/>
    <x v="2"/>
    <x v="2"/>
  </r>
  <r>
    <s v="I-1788"/>
    <s v="Shenzhen"/>
    <x v="5"/>
    <x v="3"/>
    <d v="2021-02-12T00:00:00"/>
    <x v="9"/>
    <s v="Edward Jenkins"/>
    <n v="70"/>
    <n v="57"/>
    <x v="57"/>
    <n v="13"/>
    <x v="1"/>
    <x v="10"/>
    <x v="3"/>
  </r>
  <r>
    <s v="I-1789"/>
    <s v="Los Angeles"/>
    <x v="18"/>
    <x v="1"/>
    <d v="2020-09-21T00:00:00"/>
    <x v="8"/>
    <s v="Ron Goodman"/>
    <n v="500"/>
    <n v="495"/>
    <x v="19"/>
    <n v="5"/>
    <x v="4"/>
    <x v="6"/>
    <x v="2"/>
  </r>
  <r>
    <s v="I-1790"/>
    <s v="Seoul"/>
    <x v="19"/>
    <x v="3"/>
    <d v="2023-03-16T00:00:00"/>
    <x v="4"/>
    <s v="Martin Birch"/>
    <n v="30"/>
    <n v="29"/>
    <x v="5"/>
    <n v="1"/>
    <x v="2"/>
    <x v="3"/>
    <x v="3"/>
  </r>
  <r>
    <s v="I-1791"/>
    <s v="San Fransisco"/>
    <x v="18"/>
    <x v="1"/>
    <d v="2022-08-10T00:00:00"/>
    <x v="1"/>
    <s v="Saffron Cruse"/>
    <n v="700"/>
    <n v="595"/>
    <x v="36"/>
    <n v="105"/>
    <x v="3"/>
    <x v="2"/>
    <x v="2"/>
  </r>
  <r>
    <s v="I-1792"/>
    <s v="Rome"/>
    <x v="22"/>
    <x v="0"/>
    <d v="2022-11-23T00:00:00"/>
    <x v="10"/>
    <s v="Andrew Hirst"/>
    <n v="250"/>
    <n v="213"/>
    <x v="100"/>
    <n v="37"/>
    <x v="3"/>
    <x v="8"/>
    <x v="0"/>
  </r>
  <r>
    <s v="I-1793"/>
    <s v="Delhi"/>
    <x v="11"/>
    <x v="3"/>
    <d v="2024-10-16T00:00:00"/>
    <x v="2"/>
    <s v="David Johnson"/>
    <n v="150"/>
    <n v="129"/>
    <x v="22"/>
    <n v="21"/>
    <x v="0"/>
    <x v="0"/>
    <x v="0"/>
  </r>
  <r>
    <s v="I-1794"/>
    <s v="Seoul"/>
    <x v="19"/>
    <x v="3"/>
    <d v="2021-01-15T00:00:00"/>
    <x v="4"/>
    <s v="Mark Brook"/>
    <n v="30"/>
    <n v="29"/>
    <x v="5"/>
    <n v="1"/>
    <x v="1"/>
    <x v="11"/>
    <x v="3"/>
  </r>
  <r>
    <s v="I-1795"/>
    <s v="Moscow"/>
    <x v="0"/>
    <x v="0"/>
    <d v="2024-11-09T00:00:00"/>
    <x v="11"/>
    <s v="Zulfiqar Mirza"/>
    <n v="50"/>
    <n v="49"/>
    <x v="2"/>
    <n v="1"/>
    <x v="0"/>
    <x v="8"/>
    <x v="0"/>
  </r>
  <r>
    <s v="I-1796"/>
    <s v="Paris"/>
    <x v="21"/>
    <x v="0"/>
    <d v="2020-11-06T00:00:00"/>
    <x v="5"/>
    <s v="Joanne Sayer"/>
    <n v="500"/>
    <n v="370"/>
    <x v="4"/>
    <n v="130"/>
    <x v="4"/>
    <x v="8"/>
    <x v="0"/>
  </r>
  <r>
    <s v="I-1797"/>
    <s v="Toronto"/>
    <x v="1"/>
    <x v="1"/>
    <d v="2022-01-30T00:00:00"/>
    <x v="4"/>
    <s v="Michael Patel"/>
    <n v="30"/>
    <n v="26"/>
    <x v="30"/>
    <n v="4"/>
    <x v="3"/>
    <x v="11"/>
    <x v="3"/>
  </r>
  <r>
    <s v="I-1798"/>
    <s v="Berlin"/>
    <x v="20"/>
    <x v="0"/>
    <d v="2023-06-09T00:00:00"/>
    <x v="10"/>
    <s v="Paul Mannion"/>
    <n v="250"/>
    <n v="243"/>
    <x v="62"/>
    <n v="7"/>
    <x v="2"/>
    <x v="4"/>
    <x v="1"/>
  </r>
  <r>
    <s v="I-1799"/>
    <s v="Shenzhen"/>
    <x v="5"/>
    <x v="3"/>
    <d v="2021-02-24T00:00:00"/>
    <x v="7"/>
    <s v="Fatima James"/>
    <n v="1000"/>
    <n v="700"/>
    <x v="48"/>
    <n v="300"/>
    <x v="1"/>
    <x v="10"/>
    <x v="3"/>
  </r>
  <r>
    <s v="I-1800"/>
    <s v="San Fransisco"/>
    <x v="18"/>
    <x v="1"/>
    <d v="2024-11-18T00:00:00"/>
    <x v="11"/>
    <s v="Patricia Sewell"/>
    <n v="50"/>
    <n v="43"/>
    <x v="22"/>
    <n v="7"/>
    <x v="0"/>
    <x v="8"/>
    <x v="0"/>
  </r>
  <r>
    <s v="I-1801"/>
    <s v="Buenos Aires"/>
    <x v="27"/>
    <x v="2"/>
    <d v="2023-07-14T00:00:00"/>
    <x v="6"/>
    <s v="Lisa Wood"/>
    <n v="800"/>
    <n v="440"/>
    <x v="115"/>
    <n v="360"/>
    <x v="2"/>
    <x v="9"/>
    <x v="2"/>
  </r>
  <r>
    <s v="I-1802"/>
    <s v="London"/>
    <x v="8"/>
    <x v="0"/>
    <d v="2023-03-15T00:00:00"/>
    <x v="0"/>
    <s v="Claire Brooks"/>
    <n v="80"/>
    <n v="80"/>
    <x v="14"/>
    <n v="0"/>
    <x v="2"/>
    <x v="3"/>
    <x v="3"/>
  </r>
  <r>
    <s v="I-1803"/>
    <s v="Kansas City"/>
    <x v="18"/>
    <x v="1"/>
    <d v="2021-03-09T00:00:00"/>
    <x v="9"/>
    <s v="David Rodrigues"/>
    <n v="70"/>
    <n v="63"/>
    <x v="18"/>
    <n v="7"/>
    <x v="1"/>
    <x v="3"/>
    <x v="3"/>
  </r>
  <r>
    <s v="I-1804"/>
    <s v="Tel Aviv"/>
    <x v="13"/>
    <x v="0"/>
    <d v="2020-09-01T00:00:00"/>
    <x v="1"/>
    <s v="John Verma"/>
    <n v="700"/>
    <n v="672"/>
    <x v="21"/>
    <n v="28"/>
    <x v="4"/>
    <x v="6"/>
    <x v="2"/>
  </r>
  <r>
    <s v="I-1805"/>
    <s v="Sao Paolo"/>
    <x v="2"/>
    <x v="2"/>
    <d v="2024-08-03T00:00:00"/>
    <x v="8"/>
    <s v="Stephen Smith"/>
    <n v="500"/>
    <n v="490"/>
    <x v="2"/>
    <n v="10"/>
    <x v="0"/>
    <x v="2"/>
    <x v="2"/>
  </r>
  <r>
    <s v="I-1806"/>
    <s v="Berlin"/>
    <x v="20"/>
    <x v="0"/>
    <d v="2021-11-23T00:00:00"/>
    <x v="6"/>
    <s v="David Townsend"/>
    <n v="800"/>
    <n v="592"/>
    <x v="4"/>
    <n v="208"/>
    <x v="1"/>
    <x v="8"/>
    <x v="0"/>
  </r>
  <r>
    <s v="I-1807"/>
    <s v="Berlin"/>
    <x v="20"/>
    <x v="0"/>
    <d v="2023-02-17T00:00:00"/>
    <x v="3"/>
    <s v="John Gunter"/>
    <n v="50"/>
    <n v="46"/>
    <x v="15"/>
    <n v="4"/>
    <x v="2"/>
    <x v="10"/>
    <x v="3"/>
  </r>
  <r>
    <s v="I-1808"/>
    <s v="Lima"/>
    <x v="6"/>
    <x v="2"/>
    <d v="2023-02-23T00:00:00"/>
    <x v="11"/>
    <s v="Claire Storey"/>
    <n v="50"/>
    <n v="50"/>
    <x v="14"/>
    <n v="0"/>
    <x v="2"/>
    <x v="10"/>
    <x v="3"/>
  </r>
  <r>
    <s v="I-1809"/>
    <s v="New York"/>
    <x v="18"/>
    <x v="1"/>
    <d v="2024-01-04T00:00:00"/>
    <x v="11"/>
    <s v="Robert Salisbury"/>
    <n v="50"/>
    <n v="48"/>
    <x v="21"/>
    <n v="2"/>
    <x v="0"/>
    <x v="11"/>
    <x v="3"/>
  </r>
  <r>
    <s v="I-1810"/>
    <s v="Sydney"/>
    <x v="4"/>
    <x v="3"/>
    <d v="2023-06-09T00:00:00"/>
    <x v="11"/>
    <s v="Susan Luker"/>
    <n v="50"/>
    <n v="47"/>
    <x v="44"/>
    <n v="3"/>
    <x v="2"/>
    <x v="4"/>
    <x v="1"/>
  </r>
  <r>
    <s v="I-1811"/>
    <s v="Lima"/>
    <x v="6"/>
    <x v="2"/>
    <d v="2020-01-07T00:00:00"/>
    <x v="9"/>
    <s v="Peter Jago"/>
    <n v="70"/>
    <n v="63"/>
    <x v="18"/>
    <n v="7"/>
    <x v="4"/>
    <x v="11"/>
    <x v="3"/>
  </r>
  <r>
    <s v="I-1812"/>
    <s v="Paris"/>
    <x v="21"/>
    <x v="0"/>
    <d v="2024-12-22T00:00:00"/>
    <x v="10"/>
    <s v="Rory Bullion"/>
    <n v="250"/>
    <n v="243"/>
    <x v="62"/>
    <n v="7"/>
    <x v="0"/>
    <x v="5"/>
    <x v="0"/>
  </r>
  <r>
    <s v="I-1813"/>
    <s v="San Fransisco"/>
    <x v="18"/>
    <x v="1"/>
    <d v="2022-05-14T00:00:00"/>
    <x v="8"/>
    <s v="John Osborne"/>
    <n v="500"/>
    <n v="500"/>
    <x v="14"/>
    <n v="0"/>
    <x v="3"/>
    <x v="7"/>
    <x v="1"/>
  </r>
  <r>
    <s v="I-1814"/>
    <s v="Prague"/>
    <x v="16"/>
    <x v="0"/>
    <d v="2022-11-26T00:00:00"/>
    <x v="8"/>
    <s v="Rachel Blane"/>
    <n v="500"/>
    <n v="495"/>
    <x v="19"/>
    <n v="5"/>
    <x v="3"/>
    <x v="8"/>
    <x v="0"/>
  </r>
  <r>
    <s v="I-1815"/>
    <s v="Shanghai"/>
    <x v="5"/>
    <x v="3"/>
    <d v="2020-10-07T00:00:00"/>
    <x v="6"/>
    <s v="Paul Power"/>
    <n v="800"/>
    <n v="648"/>
    <x v="38"/>
    <n v="152"/>
    <x v="4"/>
    <x v="0"/>
    <x v="0"/>
  </r>
  <r>
    <s v="I-1816"/>
    <s v="Buenos Aires"/>
    <x v="27"/>
    <x v="2"/>
    <d v="2021-03-21T00:00:00"/>
    <x v="4"/>
    <s v="Naeem Perry"/>
    <n v="30"/>
    <n v="20"/>
    <x v="76"/>
    <n v="10"/>
    <x v="1"/>
    <x v="3"/>
    <x v="3"/>
  </r>
  <r>
    <s v="I-1817"/>
    <s v="Guangzhou"/>
    <x v="5"/>
    <x v="3"/>
    <d v="2021-10-03T00:00:00"/>
    <x v="1"/>
    <s v="Abdul Amos"/>
    <n v="700"/>
    <n v="462"/>
    <x v="90"/>
    <n v="238"/>
    <x v="1"/>
    <x v="0"/>
    <x v="0"/>
  </r>
  <r>
    <s v="I-1818"/>
    <s v="Dubai"/>
    <x v="33"/>
    <x v="0"/>
    <d v="2022-07-17T00:00:00"/>
    <x v="4"/>
    <s v="Roy Connelly"/>
    <n v="30"/>
    <n v="29"/>
    <x v="5"/>
    <n v="1"/>
    <x v="3"/>
    <x v="9"/>
    <x v="2"/>
  </r>
  <r>
    <s v="I-1819"/>
    <s v="Berlin"/>
    <x v="20"/>
    <x v="0"/>
    <d v="2023-01-16T00:00:00"/>
    <x v="9"/>
    <s v="John Gunter"/>
    <n v="70"/>
    <n v="66"/>
    <x v="108"/>
    <n v="4"/>
    <x v="2"/>
    <x v="11"/>
    <x v="3"/>
  </r>
  <r>
    <s v="I-1820"/>
    <s v="Dubai"/>
    <x v="33"/>
    <x v="0"/>
    <d v="2023-08-13T00:00:00"/>
    <x v="7"/>
    <s v="Rachel Clayton"/>
    <n v="1000"/>
    <n v="690"/>
    <x v="82"/>
    <n v="310"/>
    <x v="2"/>
    <x v="2"/>
    <x v="2"/>
  </r>
  <r>
    <s v="I-1821"/>
    <s v="Mexico City"/>
    <x v="7"/>
    <x v="2"/>
    <d v="2022-02-10T00:00:00"/>
    <x v="9"/>
    <s v="Brendon Dyer"/>
    <n v="70"/>
    <n v="69"/>
    <x v="43"/>
    <n v="1"/>
    <x v="3"/>
    <x v="10"/>
    <x v="3"/>
  </r>
  <r>
    <s v="I-1822"/>
    <s v="Warsaw"/>
    <x v="23"/>
    <x v="0"/>
    <d v="2023-11-25T00:00:00"/>
    <x v="4"/>
    <s v="Hin Bragg"/>
    <n v="30"/>
    <n v="27"/>
    <x v="18"/>
    <n v="3"/>
    <x v="2"/>
    <x v="8"/>
    <x v="0"/>
  </r>
  <r>
    <s v="I-1823"/>
    <s v="Shanghai"/>
    <x v="5"/>
    <x v="3"/>
    <d v="2023-09-16T00:00:00"/>
    <x v="10"/>
    <s v="Craig Johnson"/>
    <n v="250"/>
    <n v="225"/>
    <x v="18"/>
    <n v="25"/>
    <x v="2"/>
    <x v="6"/>
    <x v="2"/>
  </r>
  <r>
    <s v="I-1824"/>
    <s v="Buenos Aires"/>
    <x v="27"/>
    <x v="2"/>
    <d v="2023-01-14T00:00:00"/>
    <x v="8"/>
    <s v="Simon Snape"/>
    <n v="500"/>
    <n v="500"/>
    <x v="14"/>
    <n v="0"/>
    <x v="2"/>
    <x v="11"/>
    <x v="3"/>
  </r>
  <r>
    <s v="I-1825"/>
    <s v="Jerusalem"/>
    <x v="13"/>
    <x v="0"/>
    <d v="2022-06-10T00:00:00"/>
    <x v="11"/>
    <s v="Isla Parsons"/>
    <n v="50"/>
    <n v="45"/>
    <x v="18"/>
    <n v="5"/>
    <x v="3"/>
    <x v="4"/>
    <x v="1"/>
  </r>
  <r>
    <s v="I-1826"/>
    <s v="Paris"/>
    <x v="21"/>
    <x v="0"/>
    <d v="2020-06-04T00:00:00"/>
    <x v="2"/>
    <s v="Ketan Bryan"/>
    <n v="150"/>
    <n v="137"/>
    <x v="3"/>
    <n v="13"/>
    <x v="4"/>
    <x v="4"/>
    <x v="1"/>
  </r>
  <r>
    <s v="I-1827"/>
    <s v="Istanbul"/>
    <x v="3"/>
    <x v="0"/>
    <d v="2023-05-03T00:00:00"/>
    <x v="5"/>
    <s v="Ian McCartan"/>
    <n v="500"/>
    <n v="455"/>
    <x v="25"/>
    <n v="45"/>
    <x v="2"/>
    <x v="7"/>
    <x v="1"/>
  </r>
  <r>
    <s v="I-1828"/>
    <s v="Birmingham"/>
    <x v="8"/>
    <x v="0"/>
    <d v="2024-12-17T00:00:00"/>
    <x v="8"/>
    <s v="Robert Reed"/>
    <n v="500"/>
    <n v="500"/>
    <x v="14"/>
    <n v="0"/>
    <x v="0"/>
    <x v="5"/>
    <x v="0"/>
  </r>
  <r>
    <s v="I-1829"/>
    <s v="Tokyo"/>
    <x v="15"/>
    <x v="3"/>
    <d v="2022-12-27T00:00:00"/>
    <x v="1"/>
    <s v="Kenneth Bullion"/>
    <n v="700"/>
    <n v="644"/>
    <x v="15"/>
    <n v="56"/>
    <x v="3"/>
    <x v="5"/>
    <x v="0"/>
  </r>
  <r>
    <s v="I-1830"/>
    <s v="Guangzhou"/>
    <x v="5"/>
    <x v="3"/>
    <d v="2020-06-01T00:00:00"/>
    <x v="2"/>
    <s v="Donald Higgs"/>
    <n v="150"/>
    <n v="123"/>
    <x v="64"/>
    <n v="27"/>
    <x v="4"/>
    <x v="4"/>
    <x v="1"/>
  </r>
  <r>
    <s v="I-1831"/>
    <s v="Moscow"/>
    <x v="0"/>
    <x v="0"/>
    <d v="2022-11-20T00:00:00"/>
    <x v="5"/>
    <s v="Rita Hill"/>
    <n v="500"/>
    <n v="475"/>
    <x v="8"/>
    <n v="25"/>
    <x v="3"/>
    <x v="8"/>
    <x v="0"/>
  </r>
  <r>
    <s v="I-1832"/>
    <s v="Vienna"/>
    <x v="29"/>
    <x v="0"/>
    <d v="2024-01-28T00:00:00"/>
    <x v="7"/>
    <s v="Noel Hardy"/>
    <n v="1000"/>
    <n v="750"/>
    <x v="75"/>
    <n v="250"/>
    <x v="0"/>
    <x v="11"/>
    <x v="3"/>
  </r>
  <r>
    <s v="I-1833"/>
    <s v="Osaka"/>
    <x v="15"/>
    <x v="3"/>
    <d v="2024-04-17T00:00:00"/>
    <x v="2"/>
    <s v="Kyle Walter"/>
    <n v="150"/>
    <n v="150"/>
    <x v="14"/>
    <n v="0"/>
    <x v="0"/>
    <x v="1"/>
    <x v="1"/>
  </r>
  <r>
    <s v="I-1834"/>
    <s v="Vienna"/>
    <x v="29"/>
    <x v="0"/>
    <d v="2024-12-15T00:00:00"/>
    <x v="9"/>
    <s v="Gillian Rodrigues"/>
    <n v="70"/>
    <n v="63"/>
    <x v="18"/>
    <n v="7"/>
    <x v="0"/>
    <x v="5"/>
    <x v="0"/>
  </r>
  <r>
    <s v="I-1835"/>
    <s v="Prague"/>
    <x v="16"/>
    <x v="0"/>
    <d v="2021-11-12T00:00:00"/>
    <x v="9"/>
    <s v="Stephen Nolan"/>
    <n v="70"/>
    <n v="57"/>
    <x v="57"/>
    <n v="13"/>
    <x v="1"/>
    <x v="8"/>
    <x v="0"/>
  </r>
  <r>
    <s v="I-1836"/>
    <s v="Paris"/>
    <x v="21"/>
    <x v="0"/>
    <d v="2024-01-02T00:00:00"/>
    <x v="2"/>
    <s v="Nicola Rea"/>
    <n v="150"/>
    <n v="143"/>
    <x v="56"/>
    <n v="7"/>
    <x v="0"/>
    <x v="11"/>
    <x v="3"/>
  </r>
  <r>
    <s v="I-1837"/>
    <s v="Toronto"/>
    <x v="1"/>
    <x v="1"/>
    <d v="2024-07-19T00:00:00"/>
    <x v="4"/>
    <s v="Robin Hall"/>
    <n v="30"/>
    <n v="27"/>
    <x v="18"/>
    <n v="3"/>
    <x v="0"/>
    <x v="9"/>
    <x v="2"/>
  </r>
  <r>
    <s v="I-1838"/>
    <s v="Rome"/>
    <x v="22"/>
    <x v="0"/>
    <d v="2023-04-04T00:00:00"/>
    <x v="6"/>
    <s v="Peter Allan"/>
    <n v="800"/>
    <n v="648"/>
    <x v="38"/>
    <n v="152"/>
    <x v="2"/>
    <x v="1"/>
    <x v="1"/>
  </r>
  <r>
    <s v="I-1839"/>
    <s v="Dublin"/>
    <x v="25"/>
    <x v="0"/>
    <d v="2021-01-31T00:00:00"/>
    <x v="7"/>
    <s v="Penelope Norton"/>
    <n v="1000"/>
    <n v="970"/>
    <x v="10"/>
    <n v="30"/>
    <x v="1"/>
    <x v="11"/>
    <x v="3"/>
  </r>
  <r>
    <s v="I-1840"/>
    <s v="Bogota"/>
    <x v="26"/>
    <x v="2"/>
    <d v="2022-06-19T00:00:00"/>
    <x v="9"/>
    <s v="David Finnie"/>
    <n v="70"/>
    <n v="67"/>
    <x v="17"/>
    <n v="3"/>
    <x v="3"/>
    <x v="4"/>
    <x v="1"/>
  </r>
  <r>
    <s v="I-1841"/>
    <s v="Tokyo"/>
    <x v="15"/>
    <x v="3"/>
    <d v="2023-08-18T00:00:00"/>
    <x v="7"/>
    <s v="Pauline Pope"/>
    <n v="1000"/>
    <n v="890"/>
    <x v="47"/>
    <n v="110"/>
    <x v="2"/>
    <x v="2"/>
    <x v="2"/>
  </r>
  <r>
    <s v="I-1842"/>
    <s v="New York"/>
    <x v="18"/>
    <x v="1"/>
    <d v="2021-03-08T00:00:00"/>
    <x v="1"/>
    <s v="Barbara Turner"/>
    <n v="700"/>
    <n v="476"/>
    <x v="58"/>
    <n v="224"/>
    <x v="1"/>
    <x v="3"/>
    <x v="3"/>
  </r>
  <r>
    <s v="I-1843"/>
    <s v="Capetown"/>
    <x v="17"/>
    <x v="0"/>
    <d v="2021-01-07T00:00:00"/>
    <x v="9"/>
    <s v="Lucy Downs"/>
    <n v="70"/>
    <n v="52"/>
    <x v="102"/>
    <n v="18"/>
    <x v="1"/>
    <x v="11"/>
    <x v="3"/>
  </r>
  <r>
    <s v="I-1844"/>
    <s v="Tokyo"/>
    <x v="15"/>
    <x v="3"/>
    <d v="2024-09-10T00:00:00"/>
    <x v="1"/>
    <s v="Alexander Uddin"/>
    <n v="700"/>
    <n v="686"/>
    <x v="2"/>
    <n v="14"/>
    <x v="0"/>
    <x v="6"/>
    <x v="2"/>
  </r>
  <r>
    <s v="I-1845"/>
    <s v="New York"/>
    <x v="18"/>
    <x v="1"/>
    <d v="2024-08-05T00:00:00"/>
    <x v="7"/>
    <s v="Simon Hirst"/>
    <n v="1000"/>
    <n v="640"/>
    <x v="45"/>
    <n v="360"/>
    <x v="0"/>
    <x v="2"/>
    <x v="2"/>
  </r>
  <r>
    <s v="I-1846"/>
    <s v="Tokyo"/>
    <x v="15"/>
    <x v="3"/>
    <d v="2022-02-13T00:00:00"/>
    <x v="5"/>
    <s v="Rose Rowntree"/>
    <n v="500"/>
    <n v="440"/>
    <x v="33"/>
    <n v="60"/>
    <x v="3"/>
    <x v="10"/>
    <x v="3"/>
  </r>
  <r>
    <s v="I-1847"/>
    <s v="Ho Chi Minh City"/>
    <x v="12"/>
    <x v="3"/>
    <d v="2022-12-15T00:00:00"/>
    <x v="0"/>
    <s v="Ken Rogerson"/>
    <n v="80"/>
    <n v="75"/>
    <x v="29"/>
    <n v="5"/>
    <x v="3"/>
    <x v="5"/>
    <x v="0"/>
  </r>
  <r>
    <s v="I-1848"/>
    <s v="Istanbul"/>
    <x v="3"/>
    <x v="0"/>
    <d v="2023-11-25T00:00:00"/>
    <x v="2"/>
    <s v="Chloe Lyons"/>
    <n v="150"/>
    <n v="144"/>
    <x v="21"/>
    <n v="6"/>
    <x v="2"/>
    <x v="8"/>
    <x v="0"/>
  </r>
  <r>
    <s v="I-1849"/>
    <s v="Santiago"/>
    <x v="34"/>
    <x v="2"/>
    <d v="2022-10-12T00:00:00"/>
    <x v="4"/>
    <s v="Ram Mathews"/>
    <n v="30"/>
    <n v="26"/>
    <x v="30"/>
    <n v="4"/>
    <x v="3"/>
    <x v="0"/>
    <x v="0"/>
  </r>
  <r>
    <s v="I-1850"/>
    <s v="Tokyo"/>
    <x v="15"/>
    <x v="3"/>
    <d v="2024-01-15T00:00:00"/>
    <x v="0"/>
    <s v="Nicholas Goude"/>
    <n v="80"/>
    <n v="74"/>
    <x v="85"/>
    <n v="6"/>
    <x v="0"/>
    <x v="11"/>
    <x v="3"/>
  </r>
  <r>
    <s v="I-1851"/>
    <s v="Guangzhou"/>
    <x v="5"/>
    <x v="3"/>
    <d v="2024-07-16T00:00:00"/>
    <x v="10"/>
    <s v="Glenys Wright"/>
    <n v="250"/>
    <n v="245"/>
    <x v="2"/>
    <n v="5"/>
    <x v="0"/>
    <x v="9"/>
    <x v="2"/>
  </r>
  <r>
    <s v="I-1852"/>
    <s v="Berlin"/>
    <x v="20"/>
    <x v="0"/>
    <d v="2022-06-29T00:00:00"/>
    <x v="7"/>
    <s v="Paul Sherwin"/>
    <n v="1000"/>
    <n v="940"/>
    <x v="44"/>
    <n v="60"/>
    <x v="3"/>
    <x v="4"/>
    <x v="1"/>
  </r>
  <r>
    <s v="I-1853"/>
    <s v="Vienna"/>
    <x v="29"/>
    <x v="0"/>
    <d v="2023-11-06T00:00:00"/>
    <x v="3"/>
    <s v="Paul Drage"/>
    <n v="50"/>
    <n v="50"/>
    <x v="14"/>
    <n v="0"/>
    <x v="2"/>
    <x v="8"/>
    <x v="0"/>
  </r>
  <r>
    <s v="I-1854"/>
    <s v="Ho Chi Minh City"/>
    <x v="12"/>
    <x v="3"/>
    <d v="2022-06-29T00:00:00"/>
    <x v="3"/>
    <s v="Terence Jones"/>
    <n v="50"/>
    <n v="46"/>
    <x v="15"/>
    <n v="4"/>
    <x v="3"/>
    <x v="4"/>
    <x v="1"/>
  </r>
  <r>
    <s v="I-1855"/>
    <s v="Dubai"/>
    <x v="33"/>
    <x v="0"/>
    <d v="2023-12-08T00:00:00"/>
    <x v="1"/>
    <s v="Peter Kelly"/>
    <n v="700"/>
    <n v="665"/>
    <x v="8"/>
    <n v="35"/>
    <x v="2"/>
    <x v="5"/>
    <x v="0"/>
  </r>
  <r>
    <s v="I-1856"/>
    <s v="Birmingham"/>
    <x v="8"/>
    <x v="0"/>
    <d v="2020-04-03T00:00:00"/>
    <x v="7"/>
    <s v="Robert Stocks"/>
    <n v="1000"/>
    <n v="950"/>
    <x v="8"/>
    <n v="50"/>
    <x v="4"/>
    <x v="1"/>
    <x v="1"/>
  </r>
  <r>
    <s v="I-1857"/>
    <s v="Warsaw"/>
    <x v="23"/>
    <x v="0"/>
    <d v="2020-10-03T00:00:00"/>
    <x v="2"/>
    <s v="Barbara McDevitt"/>
    <n v="150"/>
    <n v="135"/>
    <x v="18"/>
    <n v="15"/>
    <x v="4"/>
    <x v="0"/>
    <x v="0"/>
  </r>
  <r>
    <s v="I-1858"/>
    <s v="Kansas City"/>
    <x v="18"/>
    <x v="1"/>
    <d v="2023-03-31T00:00:00"/>
    <x v="4"/>
    <s v="Robert Arnold"/>
    <n v="30"/>
    <n v="29"/>
    <x v="5"/>
    <n v="1"/>
    <x v="2"/>
    <x v="3"/>
    <x v="3"/>
  </r>
  <r>
    <s v="I-1859"/>
    <s v="Vienna"/>
    <x v="29"/>
    <x v="0"/>
    <d v="2023-07-28T00:00:00"/>
    <x v="10"/>
    <s v="Baljinder Anderson"/>
    <n v="250"/>
    <n v="243"/>
    <x v="62"/>
    <n v="7"/>
    <x v="2"/>
    <x v="9"/>
    <x v="2"/>
  </r>
  <r>
    <s v="I-1860"/>
    <s v="Tokyo"/>
    <x v="15"/>
    <x v="3"/>
    <d v="2024-04-13T00:00:00"/>
    <x v="4"/>
    <s v="David Gow"/>
    <n v="30"/>
    <n v="29"/>
    <x v="5"/>
    <n v="1"/>
    <x v="0"/>
    <x v="1"/>
    <x v="1"/>
  </r>
  <r>
    <s v="I-1861"/>
    <s v="Guangzhou"/>
    <x v="5"/>
    <x v="3"/>
    <d v="2021-12-15T00:00:00"/>
    <x v="5"/>
    <s v="Mark Searle"/>
    <n v="500"/>
    <n v="490"/>
    <x v="2"/>
    <n v="10"/>
    <x v="1"/>
    <x v="5"/>
    <x v="0"/>
  </r>
  <r>
    <s v="I-1862"/>
    <s v="Toronto"/>
    <x v="1"/>
    <x v="1"/>
    <d v="2023-11-30T00:00:00"/>
    <x v="1"/>
    <s v="Robin Hall"/>
    <n v="700"/>
    <n v="686"/>
    <x v="2"/>
    <n v="14"/>
    <x v="2"/>
    <x v="8"/>
    <x v="0"/>
  </r>
  <r>
    <s v="I-1863"/>
    <s v="Bangalore"/>
    <x v="11"/>
    <x v="3"/>
    <d v="2023-05-18T00:00:00"/>
    <x v="0"/>
    <s v="Colin Lima"/>
    <n v="80"/>
    <n v="75"/>
    <x v="29"/>
    <n v="5"/>
    <x v="2"/>
    <x v="7"/>
    <x v="1"/>
  </r>
  <r>
    <s v="I-1864"/>
    <s v="Delhi"/>
    <x v="11"/>
    <x v="3"/>
    <d v="2024-10-05T00:00:00"/>
    <x v="10"/>
    <s v="Francis Hughes"/>
    <n v="250"/>
    <n v="223"/>
    <x v="111"/>
    <n v="27"/>
    <x v="0"/>
    <x v="0"/>
    <x v="0"/>
  </r>
  <r>
    <s v="I-1865"/>
    <s v="Birmingham"/>
    <x v="8"/>
    <x v="0"/>
    <d v="2022-06-04T00:00:00"/>
    <x v="5"/>
    <s v="Robert Stocks"/>
    <n v="500"/>
    <n v="480"/>
    <x v="21"/>
    <n v="20"/>
    <x v="3"/>
    <x v="4"/>
    <x v="1"/>
  </r>
  <r>
    <s v="I-1866"/>
    <s v="Osaka"/>
    <x v="15"/>
    <x v="3"/>
    <d v="2023-11-04T00:00:00"/>
    <x v="11"/>
    <s v="Kenneth Walter"/>
    <n v="50"/>
    <n v="50"/>
    <x v="14"/>
    <n v="0"/>
    <x v="2"/>
    <x v="8"/>
    <x v="0"/>
  </r>
  <r>
    <s v="I-1867"/>
    <s v="Guangzhou"/>
    <x v="5"/>
    <x v="3"/>
    <d v="2020-09-17T00:00:00"/>
    <x v="3"/>
    <s v="Donald Higgs"/>
    <n v="50"/>
    <n v="42"/>
    <x v="11"/>
    <n v="8"/>
    <x v="4"/>
    <x v="6"/>
    <x v="2"/>
  </r>
  <r>
    <s v="I-1868"/>
    <s v="Toronto"/>
    <x v="1"/>
    <x v="1"/>
    <d v="2020-01-19T00:00:00"/>
    <x v="4"/>
    <s v="Michael Patel"/>
    <n v="30"/>
    <n v="21"/>
    <x v="48"/>
    <n v="9"/>
    <x v="4"/>
    <x v="11"/>
    <x v="3"/>
  </r>
  <r>
    <s v="I-1869"/>
    <s v="San Fransisco"/>
    <x v="18"/>
    <x v="1"/>
    <d v="2023-07-29T00:00:00"/>
    <x v="8"/>
    <s v="Gillan Clark"/>
    <n v="500"/>
    <n v="500"/>
    <x v="14"/>
    <n v="0"/>
    <x v="2"/>
    <x v="9"/>
    <x v="2"/>
  </r>
  <r>
    <s v="I-1870"/>
    <s v="San Fransisco"/>
    <x v="18"/>
    <x v="1"/>
    <d v="2023-12-18T00:00:00"/>
    <x v="6"/>
    <s v="John Osborne"/>
    <n v="800"/>
    <n v="632"/>
    <x v="77"/>
    <n v="168"/>
    <x v="2"/>
    <x v="5"/>
    <x v="0"/>
  </r>
  <r>
    <s v="I-1871"/>
    <s v="Tokyo"/>
    <x v="15"/>
    <x v="3"/>
    <d v="2023-02-26T00:00:00"/>
    <x v="11"/>
    <s v="Michelle Hunter"/>
    <n v="50"/>
    <n v="46"/>
    <x v="15"/>
    <n v="4"/>
    <x v="2"/>
    <x v="10"/>
    <x v="3"/>
  </r>
  <r>
    <s v="I-1872"/>
    <s v="Guangzhou"/>
    <x v="5"/>
    <x v="3"/>
    <d v="2023-10-16T00:00:00"/>
    <x v="3"/>
    <s v="Glenys Wright"/>
    <n v="50"/>
    <n v="48"/>
    <x v="21"/>
    <n v="2"/>
    <x v="2"/>
    <x v="0"/>
    <x v="0"/>
  </r>
  <r>
    <s v="I-1873"/>
    <s v="Los Angeles"/>
    <x v="18"/>
    <x v="1"/>
    <d v="2021-08-24T00:00:00"/>
    <x v="6"/>
    <s v="Colin Matthews"/>
    <n v="800"/>
    <n v="528"/>
    <x v="90"/>
    <n v="272"/>
    <x v="1"/>
    <x v="2"/>
    <x v="2"/>
  </r>
  <r>
    <s v="I-1874"/>
    <s v="Dublin"/>
    <x v="25"/>
    <x v="0"/>
    <d v="2022-09-01T00:00:00"/>
    <x v="11"/>
    <s v="John Curtis"/>
    <n v="50"/>
    <n v="47"/>
    <x v="44"/>
    <n v="3"/>
    <x v="3"/>
    <x v="6"/>
    <x v="2"/>
  </r>
  <r>
    <s v="I-1875"/>
    <s v="Shanghai"/>
    <x v="5"/>
    <x v="3"/>
    <d v="2022-01-24T00:00:00"/>
    <x v="2"/>
    <s v="Glenys Raymond"/>
    <n v="150"/>
    <n v="129"/>
    <x v="22"/>
    <n v="21"/>
    <x v="3"/>
    <x v="11"/>
    <x v="3"/>
  </r>
  <r>
    <s v="I-1876"/>
    <s v="Buenos Aires"/>
    <x v="27"/>
    <x v="2"/>
    <d v="2020-11-24T00:00:00"/>
    <x v="1"/>
    <s v="Stuart Brown"/>
    <n v="700"/>
    <n v="581"/>
    <x v="91"/>
    <n v="119"/>
    <x v="4"/>
    <x v="8"/>
    <x v="0"/>
  </r>
  <r>
    <s v="I-1877"/>
    <s v="Shanghai"/>
    <x v="5"/>
    <x v="3"/>
    <d v="2020-01-13T00:00:00"/>
    <x v="4"/>
    <s v="Craig Johnson"/>
    <n v="30"/>
    <n v="27"/>
    <x v="18"/>
    <n v="3"/>
    <x v="4"/>
    <x v="11"/>
    <x v="3"/>
  </r>
  <r>
    <s v="I-1878"/>
    <s v="Tokyo"/>
    <x v="15"/>
    <x v="3"/>
    <d v="2022-11-14T00:00:00"/>
    <x v="0"/>
    <s v="Nicholas Goude"/>
    <n v="80"/>
    <n v="75"/>
    <x v="29"/>
    <n v="5"/>
    <x v="3"/>
    <x v="8"/>
    <x v="0"/>
  </r>
  <r>
    <s v="I-1879"/>
    <s v="Tokyo"/>
    <x v="15"/>
    <x v="3"/>
    <d v="2023-10-15T00:00:00"/>
    <x v="6"/>
    <s v="Basil Bell"/>
    <n v="800"/>
    <n v="736"/>
    <x v="15"/>
    <n v="64"/>
    <x v="2"/>
    <x v="0"/>
    <x v="0"/>
  </r>
  <r>
    <s v="I-1880"/>
    <s v="Seoul"/>
    <x v="19"/>
    <x v="3"/>
    <d v="2023-03-31T00:00:00"/>
    <x v="7"/>
    <s v="Mark Brook"/>
    <n v="1000"/>
    <n v="880"/>
    <x v="33"/>
    <n v="120"/>
    <x v="2"/>
    <x v="3"/>
    <x v="3"/>
  </r>
  <r>
    <s v="I-1881"/>
    <s v="Athens"/>
    <x v="14"/>
    <x v="0"/>
    <d v="2020-08-22T00:00:00"/>
    <x v="3"/>
    <s v="Aidan Perrott"/>
    <n v="50"/>
    <n v="48"/>
    <x v="21"/>
    <n v="2"/>
    <x v="4"/>
    <x v="2"/>
    <x v="2"/>
  </r>
  <r>
    <s v="I-1882"/>
    <s v="Mexico City"/>
    <x v="7"/>
    <x v="2"/>
    <d v="2022-09-15T00:00:00"/>
    <x v="11"/>
    <s v="Brendon Dyer"/>
    <n v="50"/>
    <n v="49"/>
    <x v="2"/>
    <n v="1"/>
    <x v="3"/>
    <x v="6"/>
    <x v="2"/>
  </r>
  <r>
    <s v="I-1883"/>
    <s v="Lima"/>
    <x v="6"/>
    <x v="2"/>
    <d v="2020-08-04T00:00:00"/>
    <x v="4"/>
    <s v="Jacqueline Swaine"/>
    <n v="30"/>
    <n v="27"/>
    <x v="18"/>
    <n v="3"/>
    <x v="4"/>
    <x v="2"/>
    <x v="2"/>
  </r>
  <r>
    <s v="I-1884"/>
    <s v="Tel Aviv"/>
    <x v="13"/>
    <x v="0"/>
    <d v="2024-11-19T00:00:00"/>
    <x v="7"/>
    <s v="Deanna Wang"/>
    <n v="1000"/>
    <n v="850"/>
    <x v="36"/>
    <n v="150"/>
    <x v="0"/>
    <x v="8"/>
    <x v="0"/>
  </r>
  <r>
    <s v="I-1885"/>
    <s v="Buenos Aires"/>
    <x v="27"/>
    <x v="2"/>
    <d v="2023-04-30T00:00:00"/>
    <x v="7"/>
    <s v="Brendon Sykes"/>
    <n v="1000"/>
    <n v="560"/>
    <x v="87"/>
    <n v="440"/>
    <x v="2"/>
    <x v="1"/>
    <x v="1"/>
  </r>
  <r>
    <s v="I-1886"/>
    <s v="Bangalore"/>
    <x v="11"/>
    <x v="3"/>
    <d v="2020-05-21T00:00:00"/>
    <x v="4"/>
    <s v="Colin Lima"/>
    <n v="30"/>
    <n v="25"/>
    <x v="35"/>
    <n v="5"/>
    <x v="4"/>
    <x v="7"/>
    <x v="1"/>
  </r>
  <r>
    <s v="I-1887"/>
    <s v="Osaka"/>
    <x v="15"/>
    <x v="3"/>
    <d v="2022-03-16T00:00:00"/>
    <x v="3"/>
    <s v="April Childs"/>
    <n v="50"/>
    <n v="46"/>
    <x v="15"/>
    <n v="4"/>
    <x v="3"/>
    <x v="3"/>
    <x v="3"/>
  </r>
  <r>
    <s v="I-1888"/>
    <s v="Mexico City"/>
    <x v="7"/>
    <x v="2"/>
    <d v="2021-02-01T00:00:00"/>
    <x v="5"/>
    <s v="Andrew Harris"/>
    <n v="500"/>
    <n v="305"/>
    <x v="50"/>
    <n v="195"/>
    <x v="1"/>
    <x v="10"/>
    <x v="3"/>
  </r>
  <r>
    <s v="I-1889"/>
    <s v="Kuala Lumpur"/>
    <x v="31"/>
    <x v="3"/>
    <d v="2024-10-03T00:00:00"/>
    <x v="11"/>
    <s v="Trudi Griffin"/>
    <n v="50"/>
    <n v="48"/>
    <x v="21"/>
    <n v="2"/>
    <x v="0"/>
    <x v="0"/>
    <x v="0"/>
  </r>
  <r>
    <s v="I-1890"/>
    <s v="Prague"/>
    <x v="16"/>
    <x v="0"/>
    <d v="2024-02-19T00:00:00"/>
    <x v="5"/>
    <s v="Maureen Haymes"/>
    <n v="500"/>
    <n v="435"/>
    <x v="74"/>
    <n v="65"/>
    <x v="0"/>
    <x v="10"/>
    <x v="3"/>
  </r>
  <r>
    <s v="I-1891"/>
    <s v="Istanbul"/>
    <x v="3"/>
    <x v="0"/>
    <d v="2024-01-14T00:00:00"/>
    <x v="8"/>
    <s v="Ian McCartan"/>
    <n v="500"/>
    <n v="500"/>
    <x v="14"/>
    <n v="0"/>
    <x v="0"/>
    <x v="11"/>
    <x v="3"/>
  </r>
  <r>
    <s v="I-1892"/>
    <s v="Los Angeles"/>
    <x v="18"/>
    <x v="1"/>
    <d v="2022-09-23T00:00:00"/>
    <x v="9"/>
    <s v="Rita Jenkins"/>
    <n v="70"/>
    <n v="66"/>
    <x v="108"/>
    <n v="4"/>
    <x v="3"/>
    <x v="6"/>
    <x v="2"/>
  </r>
  <r>
    <s v="I-1893"/>
    <s v="Sydney"/>
    <x v="4"/>
    <x v="3"/>
    <d v="2023-09-04T00:00:00"/>
    <x v="9"/>
    <s v="William Martin"/>
    <n v="70"/>
    <n v="70"/>
    <x v="14"/>
    <n v="0"/>
    <x v="2"/>
    <x v="6"/>
    <x v="2"/>
  </r>
  <r>
    <s v="I-1894"/>
    <s v="Delhi"/>
    <x v="11"/>
    <x v="3"/>
    <d v="2022-12-17T00:00:00"/>
    <x v="0"/>
    <s v="Gillian Harris"/>
    <n v="80"/>
    <n v="79"/>
    <x v="0"/>
    <n v="1"/>
    <x v="3"/>
    <x v="5"/>
    <x v="0"/>
  </r>
  <r>
    <s v="I-1895"/>
    <s v="Paris"/>
    <x v="21"/>
    <x v="0"/>
    <d v="2023-03-02T00:00:00"/>
    <x v="4"/>
    <s v="Caroline Eccles"/>
    <n v="30"/>
    <n v="28"/>
    <x v="7"/>
    <n v="2"/>
    <x v="2"/>
    <x v="3"/>
    <x v="3"/>
  </r>
  <r>
    <s v="I-1896"/>
    <s v="Paris"/>
    <x v="21"/>
    <x v="0"/>
    <d v="2020-09-23T00:00:00"/>
    <x v="5"/>
    <s v="Christopher Griffith"/>
    <n v="500"/>
    <n v="485"/>
    <x v="10"/>
    <n v="15"/>
    <x v="4"/>
    <x v="6"/>
    <x v="2"/>
  </r>
  <r>
    <s v="I-1897"/>
    <s v="Madria"/>
    <x v="28"/>
    <x v="0"/>
    <d v="2022-02-13T00:00:00"/>
    <x v="9"/>
    <s v="Martin Mishra"/>
    <n v="70"/>
    <n v="67"/>
    <x v="17"/>
    <n v="3"/>
    <x v="3"/>
    <x v="10"/>
    <x v="3"/>
  </r>
  <r>
    <s v="I-1898"/>
    <s v="Dublin"/>
    <x v="25"/>
    <x v="0"/>
    <d v="2023-09-05T00:00:00"/>
    <x v="2"/>
    <s v="James Carley"/>
    <n v="150"/>
    <n v="143"/>
    <x v="56"/>
    <n v="7"/>
    <x v="2"/>
    <x v="6"/>
    <x v="2"/>
  </r>
  <r>
    <s v="I-1899"/>
    <s v="Sydney"/>
    <x v="4"/>
    <x v="3"/>
    <d v="2023-09-02T00:00:00"/>
    <x v="7"/>
    <s v="William Martin"/>
    <n v="1000"/>
    <n v="570"/>
    <x v="39"/>
    <n v="430"/>
    <x v="2"/>
    <x v="6"/>
    <x v="2"/>
  </r>
  <r>
    <s v="I-1900"/>
    <s v="Warsaw"/>
    <x v="23"/>
    <x v="0"/>
    <d v="2024-07-22T00:00:00"/>
    <x v="10"/>
    <s v="David Grey"/>
    <n v="250"/>
    <n v="235"/>
    <x v="44"/>
    <n v="15"/>
    <x v="0"/>
    <x v="9"/>
    <x v="2"/>
  </r>
  <r>
    <s v="I-1901"/>
    <s v="Cairo"/>
    <x v="30"/>
    <x v="0"/>
    <d v="2020-11-16T00:00:00"/>
    <x v="6"/>
    <s v="Valerie Pereira"/>
    <n v="800"/>
    <n v="760"/>
    <x v="8"/>
    <n v="40"/>
    <x v="4"/>
    <x v="8"/>
    <x v="0"/>
  </r>
  <r>
    <s v="I-1902"/>
    <s v="Jerusalem"/>
    <x v="13"/>
    <x v="0"/>
    <d v="2021-11-03T00:00:00"/>
    <x v="4"/>
    <s v="William Collins"/>
    <n v="30"/>
    <n v="23"/>
    <x v="54"/>
    <n v="7"/>
    <x v="1"/>
    <x v="8"/>
    <x v="0"/>
  </r>
  <r>
    <s v="I-1903"/>
    <s v="New York"/>
    <x v="18"/>
    <x v="1"/>
    <d v="2024-03-11T00:00:00"/>
    <x v="4"/>
    <s v="Ian Coates"/>
    <n v="30"/>
    <n v="26"/>
    <x v="30"/>
    <n v="4"/>
    <x v="0"/>
    <x v="3"/>
    <x v="3"/>
  </r>
  <r>
    <s v="I-1904"/>
    <s v="Shenzhen"/>
    <x v="5"/>
    <x v="3"/>
    <d v="2020-10-04T00:00:00"/>
    <x v="9"/>
    <s v="Phillip Humphreys"/>
    <n v="70"/>
    <n v="57"/>
    <x v="57"/>
    <n v="13"/>
    <x v="4"/>
    <x v="0"/>
    <x v="0"/>
  </r>
  <r>
    <s v="I-1905"/>
    <s v="Istanbul"/>
    <x v="3"/>
    <x v="0"/>
    <d v="2023-05-22T00:00:00"/>
    <x v="6"/>
    <s v="Francis Hall"/>
    <n v="800"/>
    <n v="512"/>
    <x v="45"/>
    <n v="288"/>
    <x v="2"/>
    <x v="7"/>
    <x v="1"/>
  </r>
  <r>
    <s v="I-1906"/>
    <s v="Sydney"/>
    <x v="4"/>
    <x v="3"/>
    <d v="2023-02-20T00:00:00"/>
    <x v="8"/>
    <s v="Stephen Neville"/>
    <n v="500"/>
    <n v="500"/>
    <x v="14"/>
    <n v="0"/>
    <x v="2"/>
    <x v="10"/>
    <x v="3"/>
  </r>
  <r>
    <s v="I-1907"/>
    <s v="San Fransisco"/>
    <x v="18"/>
    <x v="1"/>
    <d v="2024-01-23T00:00:00"/>
    <x v="1"/>
    <s v="Robert Tattersall"/>
    <n v="700"/>
    <n v="609"/>
    <x v="74"/>
    <n v="91"/>
    <x v="0"/>
    <x v="11"/>
    <x v="3"/>
  </r>
  <r>
    <s v="I-1908"/>
    <s v="Vienna"/>
    <x v="29"/>
    <x v="0"/>
    <d v="2024-04-12T00:00:00"/>
    <x v="3"/>
    <s v="Paul Munday"/>
    <n v="50"/>
    <n v="48"/>
    <x v="21"/>
    <n v="2"/>
    <x v="0"/>
    <x v="1"/>
    <x v="1"/>
  </r>
  <r>
    <s v="I-1909"/>
    <s v="San Fransisco"/>
    <x v="18"/>
    <x v="1"/>
    <d v="2024-05-01T00:00:00"/>
    <x v="4"/>
    <s v="Arthur Carley"/>
    <n v="30"/>
    <n v="26"/>
    <x v="30"/>
    <n v="4"/>
    <x v="0"/>
    <x v="7"/>
    <x v="1"/>
  </r>
  <r>
    <s v="I-1910"/>
    <s v="Mexico City"/>
    <x v="7"/>
    <x v="2"/>
    <d v="2020-04-25T00:00:00"/>
    <x v="8"/>
    <s v="Jacqueline Green"/>
    <n v="500"/>
    <n v="500"/>
    <x v="14"/>
    <n v="0"/>
    <x v="4"/>
    <x v="1"/>
    <x v="1"/>
  </r>
  <r>
    <s v="I-1911"/>
    <s v="Bangkok"/>
    <x v="10"/>
    <x v="3"/>
    <d v="2022-09-27T00:00:00"/>
    <x v="6"/>
    <s v="John Jenkins"/>
    <n v="800"/>
    <n v="664"/>
    <x v="91"/>
    <n v="136"/>
    <x v="3"/>
    <x v="6"/>
    <x v="2"/>
  </r>
  <r>
    <s v="I-1912"/>
    <s v="Bucharest"/>
    <x v="32"/>
    <x v="0"/>
    <d v="2024-11-02T00:00:00"/>
    <x v="1"/>
    <s v="Geoffrey Shiner"/>
    <n v="700"/>
    <n v="679"/>
    <x v="10"/>
    <n v="21"/>
    <x v="0"/>
    <x v="8"/>
    <x v="0"/>
  </r>
  <r>
    <s v="I-1913"/>
    <s v="Seattle"/>
    <x v="18"/>
    <x v="1"/>
    <d v="2020-04-29T00:00:00"/>
    <x v="10"/>
    <s v="Heather Donald"/>
    <n v="250"/>
    <n v="198"/>
    <x v="116"/>
    <n v="52"/>
    <x v="4"/>
    <x v="1"/>
    <x v="1"/>
  </r>
  <r>
    <s v="I-1914"/>
    <s v="Buenos Aires"/>
    <x v="27"/>
    <x v="2"/>
    <d v="2021-04-30T00:00:00"/>
    <x v="8"/>
    <s v="Naeem Perry"/>
    <n v="500"/>
    <n v="500"/>
    <x v="14"/>
    <n v="0"/>
    <x v="1"/>
    <x v="1"/>
    <x v="1"/>
  </r>
  <r>
    <s v="I-1915"/>
    <s v="London"/>
    <x v="8"/>
    <x v="0"/>
    <d v="2020-06-12T00:00:00"/>
    <x v="8"/>
    <s v="Ian Borowski"/>
    <n v="500"/>
    <n v="500"/>
    <x v="14"/>
    <n v="0"/>
    <x v="4"/>
    <x v="4"/>
    <x v="1"/>
  </r>
  <r>
    <s v="I-1916"/>
    <s v="Mexico City"/>
    <x v="7"/>
    <x v="2"/>
    <d v="2021-01-29T00:00:00"/>
    <x v="5"/>
    <s v="James Anthony"/>
    <n v="500"/>
    <n v="450"/>
    <x v="18"/>
    <n v="50"/>
    <x v="1"/>
    <x v="11"/>
    <x v="3"/>
  </r>
  <r>
    <s v="I-1917"/>
    <s v="Paris"/>
    <x v="21"/>
    <x v="0"/>
    <d v="2023-03-04T00:00:00"/>
    <x v="4"/>
    <s v="Caroline Eccles"/>
    <n v="30"/>
    <n v="29"/>
    <x v="5"/>
    <n v="1"/>
    <x v="2"/>
    <x v="3"/>
    <x v="3"/>
  </r>
  <r>
    <s v="I-1918"/>
    <s v="Los Angeles"/>
    <x v="18"/>
    <x v="1"/>
    <d v="2021-12-30T00:00:00"/>
    <x v="8"/>
    <s v="Colin Matthews"/>
    <n v="500"/>
    <n v="500"/>
    <x v="14"/>
    <n v="0"/>
    <x v="1"/>
    <x v="5"/>
    <x v="0"/>
  </r>
  <r>
    <s v="I-1919"/>
    <s v="Riyadh"/>
    <x v="9"/>
    <x v="0"/>
    <d v="2023-08-20T00:00:00"/>
    <x v="10"/>
    <s v="John Craig"/>
    <n v="250"/>
    <n v="225"/>
    <x v="18"/>
    <n v="25"/>
    <x v="2"/>
    <x v="2"/>
    <x v="2"/>
  </r>
  <r>
    <s v="I-1920"/>
    <s v="Moscow"/>
    <x v="0"/>
    <x v="0"/>
    <d v="2021-09-17T00:00:00"/>
    <x v="0"/>
    <s v="Darren Brooks"/>
    <n v="80"/>
    <n v="78"/>
    <x v="12"/>
    <n v="2"/>
    <x v="1"/>
    <x v="6"/>
    <x v="2"/>
  </r>
  <r>
    <s v="I-1921"/>
    <s v="Istanbul"/>
    <x v="3"/>
    <x v="0"/>
    <d v="2021-11-16T00:00:00"/>
    <x v="11"/>
    <s v="Mark Buntain"/>
    <n v="50"/>
    <n v="32"/>
    <x v="45"/>
    <n v="18"/>
    <x v="1"/>
    <x v="8"/>
    <x v="0"/>
  </r>
  <r>
    <s v="I-1922"/>
    <s v="Dubai"/>
    <x v="33"/>
    <x v="0"/>
    <d v="2020-02-12T00:00:00"/>
    <x v="11"/>
    <s v="Peter Kelly"/>
    <n v="50"/>
    <n v="41"/>
    <x v="64"/>
    <n v="9"/>
    <x v="4"/>
    <x v="10"/>
    <x v="3"/>
  </r>
  <r>
    <s v="I-1923"/>
    <s v="Sao Paolo"/>
    <x v="2"/>
    <x v="2"/>
    <d v="2024-06-14T00:00:00"/>
    <x v="9"/>
    <s v="Elizabeth Holloway"/>
    <n v="70"/>
    <n v="60"/>
    <x v="59"/>
    <n v="10"/>
    <x v="0"/>
    <x v="4"/>
    <x v="1"/>
  </r>
  <r>
    <s v="I-1924"/>
    <s v="Osaka"/>
    <x v="15"/>
    <x v="3"/>
    <d v="2020-12-04T00:00:00"/>
    <x v="9"/>
    <s v="Peter Walker"/>
    <n v="70"/>
    <n v="69"/>
    <x v="43"/>
    <n v="1"/>
    <x v="4"/>
    <x v="5"/>
    <x v="0"/>
  </r>
  <r>
    <s v="I-1925"/>
    <s v="London"/>
    <x v="8"/>
    <x v="0"/>
    <d v="2024-08-07T00:00:00"/>
    <x v="5"/>
    <s v="Ian Borowski"/>
    <n v="500"/>
    <n v="490"/>
    <x v="2"/>
    <n v="10"/>
    <x v="0"/>
    <x v="2"/>
    <x v="2"/>
  </r>
  <r>
    <s v="I-1926"/>
    <s v="Osaka"/>
    <x v="15"/>
    <x v="3"/>
    <d v="2024-02-02T00:00:00"/>
    <x v="9"/>
    <s v="Kenneth Walter"/>
    <n v="70"/>
    <n v="69"/>
    <x v="43"/>
    <n v="1"/>
    <x v="0"/>
    <x v="10"/>
    <x v="3"/>
  </r>
  <r>
    <s v="I-1927"/>
    <s v="Capetown"/>
    <x v="17"/>
    <x v="0"/>
    <d v="2024-09-07T00:00:00"/>
    <x v="7"/>
    <s v="Nicholas Holloway"/>
    <n v="1000"/>
    <n v="640"/>
    <x v="45"/>
    <n v="360"/>
    <x v="0"/>
    <x v="6"/>
    <x v="2"/>
  </r>
  <r>
    <s v="I-1928"/>
    <s v="Bangkok"/>
    <x v="10"/>
    <x v="3"/>
    <d v="2020-10-29T00:00:00"/>
    <x v="7"/>
    <s v="Mary Mitchell"/>
    <n v="1000"/>
    <n v="1000"/>
    <x v="14"/>
    <n v="0"/>
    <x v="4"/>
    <x v="0"/>
    <x v="0"/>
  </r>
  <r>
    <s v="I-1929"/>
    <s v="Madria"/>
    <x v="28"/>
    <x v="0"/>
    <d v="2024-02-08T00:00:00"/>
    <x v="0"/>
    <s v="Catherine Gagg"/>
    <n v="80"/>
    <n v="70"/>
    <x v="65"/>
    <n v="10"/>
    <x v="0"/>
    <x v="10"/>
    <x v="3"/>
  </r>
  <r>
    <s v="I-1930"/>
    <s v="Lima"/>
    <x v="6"/>
    <x v="2"/>
    <d v="2023-12-24T00:00:00"/>
    <x v="2"/>
    <s v="Rachel Howard"/>
    <n v="150"/>
    <n v="135"/>
    <x v="18"/>
    <n v="15"/>
    <x v="2"/>
    <x v="5"/>
    <x v="0"/>
  </r>
  <r>
    <s v="I-1931"/>
    <s v="Amsterdam"/>
    <x v="24"/>
    <x v="0"/>
    <d v="2024-01-08T00:00:00"/>
    <x v="1"/>
    <s v="Allyson Parker"/>
    <n v="700"/>
    <n v="623"/>
    <x v="47"/>
    <n v="77"/>
    <x v="0"/>
    <x v="11"/>
    <x v="3"/>
  </r>
  <r>
    <s v="I-1932"/>
    <s v="Athens"/>
    <x v="14"/>
    <x v="0"/>
    <d v="2022-06-28T00:00:00"/>
    <x v="10"/>
    <s v="Alexander Rowntree"/>
    <n v="250"/>
    <n v="245"/>
    <x v="2"/>
    <n v="5"/>
    <x v="3"/>
    <x v="4"/>
    <x v="1"/>
  </r>
  <r>
    <s v="I-1933"/>
    <s v="Cairo"/>
    <x v="30"/>
    <x v="0"/>
    <d v="2023-01-13T00:00:00"/>
    <x v="5"/>
    <s v="Marek Kwiatkowski"/>
    <n v="500"/>
    <n v="500"/>
    <x v="14"/>
    <n v="0"/>
    <x v="2"/>
    <x v="11"/>
    <x v="3"/>
  </r>
  <r>
    <s v="I-1934"/>
    <s v="Paris"/>
    <x v="21"/>
    <x v="0"/>
    <d v="2023-05-18T00:00:00"/>
    <x v="1"/>
    <s v="Melanie Fletcher"/>
    <n v="700"/>
    <n v="700"/>
    <x v="14"/>
    <n v="0"/>
    <x v="2"/>
    <x v="7"/>
    <x v="1"/>
  </r>
  <r>
    <s v="I-1935"/>
    <s v="Capetown"/>
    <x v="17"/>
    <x v="0"/>
    <d v="2023-06-27T00:00:00"/>
    <x v="5"/>
    <s v="Thomas Davies"/>
    <n v="500"/>
    <n v="480"/>
    <x v="21"/>
    <n v="20"/>
    <x v="2"/>
    <x v="4"/>
    <x v="1"/>
  </r>
  <r>
    <s v="I-1936"/>
    <s v="Capetown"/>
    <x v="17"/>
    <x v="0"/>
    <d v="2024-09-02T00:00:00"/>
    <x v="10"/>
    <s v="Lucy Downs"/>
    <n v="250"/>
    <n v="243"/>
    <x v="62"/>
    <n v="7"/>
    <x v="0"/>
    <x v="6"/>
    <x v="2"/>
  </r>
  <r>
    <s v="I-1937"/>
    <s v="Tijuana"/>
    <x v="7"/>
    <x v="2"/>
    <d v="2023-02-17T00:00:00"/>
    <x v="7"/>
    <s v="Emily Brierley"/>
    <n v="1000"/>
    <n v="950"/>
    <x v="8"/>
    <n v="50"/>
    <x v="2"/>
    <x v="10"/>
    <x v="3"/>
  </r>
  <r>
    <s v="I-1938"/>
    <s v="Jerusalem"/>
    <x v="13"/>
    <x v="0"/>
    <d v="2023-05-03T00:00:00"/>
    <x v="11"/>
    <s v="David Hubble"/>
    <n v="50"/>
    <n v="47"/>
    <x v="44"/>
    <n v="3"/>
    <x v="2"/>
    <x v="7"/>
    <x v="1"/>
  </r>
  <r>
    <s v="I-1939"/>
    <s v="Los Angeles"/>
    <x v="18"/>
    <x v="1"/>
    <d v="2020-09-28T00:00:00"/>
    <x v="4"/>
    <s v="Chandrakant Atkins"/>
    <n v="30"/>
    <n v="27"/>
    <x v="18"/>
    <n v="3"/>
    <x v="4"/>
    <x v="6"/>
    <x v="2"/>
  </r>
  <r>
    <s v="I-1940"/>
    <s v="Madria"/>
    <x v="28"/>
    <x v="0"/>
    <d v="2024-03-21T00:00:00"/>
    <x v="4"/>
    <s v="Roy Nunes"/>
    <n v="30"/>
    <n v="29"/>
    <x v="5"/>
    <n v="1"/>
    <x v="0"/>
    <x v="3"/>
    <x v="3"/>
  </r>
  <r>
    <s v="I-1941"/>
    <s v="Bucharest"/>
    <x v="32"/>
    <x v="0"/>
    <d v="2024-10-31T00:00:00"/>
    <x v="0"/>
    <s v="Dell Lockwood"/>
    <n v="80"/>
    <n v="76"/>
    <x v="8"/>
    <n v="4"/>
    <x v="0"/>
    <x v="0"/>
    <x v="0"/>
  </r>
  <r>
    <s v="I-1942"/>
    <s v="Bucharest"/>
    <x v="32"/>
    <x v="0"/>
    <d v="2024-05-01T00:00:00"/>
    <x v="9"/>
    <s v="Alan Grant"/>
    <n v="70"/>
    <n v="69"/>
    <x v="43"/>
    <n v="1"/>
    <x v="0"/>
    <x v="7"/>
    <x v="1"/>
  </r>
  <r>
    <s v="I-1943"/>
    <s v="Seattle"/>
    <x v="18"/>
    <x v="1"/>
    <d v="2022-01-15T00:00:00"/>
    <x v="0"/>
    <s v="Richard Anderson"/>
    <n v="80"/>
    <n v="76"/>
    <x v="8"/>
    <n v="4"/>
    <x v="3"/>
    <x v="11"/>
    <x v="3"/>
  </r>
  <r>
    <s v="I-1944"/>
    <s v="Tel Aviv"/>
    <x v="13"/>
    <x v="0"/>
    <d v="2021-10-26T00:00:00"/>
    <x v="5"/>
    <s v="Richard McGrath"/>
    <n v="500"/>
    <n v="430"/>
    <x v="22"/>
    <n v="70"/>
    <x v="1"/>
    <x v="0"/>
    <x v="0"/>
  </r>
  <r>
    <s v="I-1945"/>
    <s v="Capetown"/>
    <x v="17"/>
    <x v="0"/>
    <d v="2024-05-15T00:00:00"/>
    <x v="4"/>
    <s v="Stuart Anderson"/>
    <n v="30"/>
    <n v="28"/>
    <x v="7"/>
    <n v="2"/>
    <x v="0"/>
    <x v="7"/>
    <x v="1"/>
  </r>
  <r>
    <s v="I-1946"/>
    <s v="Tokyo"/>
    <x v="15"/>
    <x v="3"/>
    <d v="2022-10-18T00:00:00"/>
    <x v="3"/>
    <s v="Rose Rowntree"/>
    <n v="50"/>
    <n v="45"/>
    <x v="18"/>
    <n v="5"/>
    <x v="3"/>
    <x v="0"/>
    <x v="0"/>
  </r>
  <r>
    <s v="I-1947"/>
    <s v="Tokyo"/>
    <x v="15"/>
    <x v="3"/>
    <d v="2020-02-15T00:00:00"/>
    <x v="9"/>
    <s v="Rachel Deignan"/>
    <n v="70"/>
    <n v="57"/>
    <x v="57"/>
    <n v="13"/>
    <x v="4"/>
    <x v="10"/>
    <x v="3"/>
  </r>
  <r>
    <s v="I-1948"/>
    <s v="Buenos Aires"/>
    <x v="27"/>
    <x v="2"/>
    <d v="2022-06-23T00:00:00"/>
    <x v="7"/>
    <s v="Simon Snape"/>
    <n v="1000"/>
    <n v="730"/>
    <x v="26"/>
    <n v="270"/>
    <x v="3"/>
    <x v="4"/>
    <x v="1"/>
  </r>
  <r>
    <s v="I-1949"/>
    <s v="Bogota"/>
    <x v="26"/>
    <x v="2"/>
    <d v="2023-06-21T00:00:00"/>
    <x v="7"/>
    <s v="Russell Thorley"/>
    <n v="1000"/>
    <n v="710"/>
    <x v="72"/>
    <n v="290"/>
    <x v="2"/>
    <x v="4"/>
    <x v="1"/>
  </r>
  <r>
    <s v="I-1950"/>
    <s v="London"/>
    <x v="8"/>
    <x v="0"/>
    <d v="2023-01-08T00:00:00"/>
    <x v="5"/>
    <s v="Philip Dewar"/>
    <n v="500"/>
    <n v="500"/>
    <x v="14"/>
    <n v="0"/>
    <x v="2"/>
    <x v="11"/>
    <x v="3"/>
  </r>
  <r>
    <s v="I-1951"/>
    <s v="Bogota"/>
    <x v="26"/>
    <x v="2"/>
    <d v="2023-05-13T00:00:00"/>
    <x v="1"/>
    <s v="Shelley Mannix"/>
    <n v="700"/>
    <n v="693"/>
    <x v="19"/>
    <n v="7"/>
    <x v="2"/>
    <x v="7"/>
    <x v="1"/>
  </r>
  <r>
    <s v="I-1952"/>
    <s v="New York"/>
    <x v="18"/>
    <x v="1"/>
    <d v="2020-12-15T00:00:00"/>
    <x v="0"/>
    <s v="Barbara Turner"/>
    <n v="80"/>
    <n v="56"/>
    <x v="48"/>
    <n v="24"/>
    <x v="4"/>
    <x v="5"/>
    <x v="0"/>
  </r>
  <r>
    <s v="I-1953"/>
    <s v="Guangzhou"/>
    <x v="5"/>
    <x v="3"/>
    <d v="2020-06-23T00:00:00"/>
    <x v="4"/>
    <s v="Mark Searle"/>
    <n v="30"/>
    <n v="27"/>
    <x v="18"/>
    <n v="3"/>
    <x v="4"/>
    <x v="4"/>
    <x v="1"/>
  </r>
  <r>
    <s v="I-1954"/>
    <s v="Mexico City"/>
    <x v="7"/>
    <x v="2"/>
    <d v="2020-06-17T00:00:00"/>
    <x v="9"/>
    <s v="Malcolm Griffith"/>
    <n v="70"/>
    <n v="67"/>
    <x v="17"/>
    <n v="3"/>
    <x v="4"/>
    <x v="4"/>
    <x v="1"/>
  </r>
  <r>
    <s v="I-1955"/>
    <s v="New York"/>
    <x v="18"/>
    <x v="1"/>
    <d v="2021-11-18T00:00:00"/>
    <x v="11"/>
    <s v="Robert Salisbury"/>
    <n v="50"/>
    <n v="33"/>
    <x v="90"/>
    <n v="17"/>
    <x v="1"/>
    <x v="8"/>
    <x v="0"/>
  </r>
  <r>
    <s v="I-1956"/>
    <s v="Kuala Lumpur"/>
    <x v="31"/>
    <x v="3"/>
    <d v="2020-08-25T00:00:00"/>
    <x v="0"/>
    <s v="Harold Lunn"/>
    <n v="80"/>
    <n v="78"/>
    <x v="12"/>
    <n v="2"/>
    <x v="4"/>
    <x v="2"/>
    <x v="2"/>
  </r>
  <r>
    <s v="I-1957"/>
    <s v="Tijuana"/>
    <x v="7"/>
    <x v="2"/>
    <d v="2021-02-16T00:00:00"/>
    <x v="3"/>
    <s v="Gillian Allnutt"/>
    <n v="50"/>
    <n v="49"/>
    <x v="2"/>
    <n v="1"/>
    <x v="1"/>
    <x v="10"/>
    <x v="3"/>
  </r>
  <r>
    <s v="I-1958"/>
    <s v="Warsaw"/>
    <x v="23"/>
    <x v="0"/>
    <d v="2024-02-13T00:00:00"/>
    <x v="0"/>
    <s v="Gary Mistry"/>
    <n v="80"/>
    <n v="69"/>
    <x v="101"/>
    <n v="11"/>
    <x v="0"/>
    <x v="10"/>
    <x v="3"/>
  </r>
  <r>
    <s v="I-1959"/>
    <s v="Dubai"/>
    <x v="33"/>
    <x v="0"/>
    <d v="2021-11-09T00:00:00"/>
    <x v="11"/>
    <s v="Ernie Dyer"/>
    <n v="50"/>
    <n v="32"/>
    <x v="45"/>
    <n v="18"/>
    <x v="1"/>
    <x v="8"/>
    <x v="0"/>
  </r>
  <r>
    <s v="I-1960"/>
    <s v="Tijuana"/>
    <x v="7"/>
    <x v="2"/>
    <d v="2022-09-01T00:00:00"/>
    <x v="7"/>
    <s v="Stephen Carlin"/>
    <n v="1000"/>
    <n v="580"/>
    <x v="81"/>
    <n v="420"/>
    <x v="3"/>
    <x v="6"/>
    <x v="2"/>
  </r>
  <r>
    <s v="I-1961"/>
    <s v="Madria"/>
    <x v="28"/>
    <x v="0"/>
    <d v="2022-06-25T00:00:00"/>
    <x v="1"/>
    <s v="Howard Jones"/>
    <n v="700"/>
    <n v="609"/>
    <x v="74"/>
    <n v="91"/>
    <x v="3"/>
    <x v="4"/>
    <x v="1"/>
  </r>
  <r>
    <s v="I-1962"/>
    <s v="Paris"/>
    <x v="21"/>
    <x v="0"/>
    <d v="2023-10-04T00:00:00"/>
    <x v="5"/>
    <s v="Caroline Eccles"/>
    <n v="500"/>
    <n v="480"/>
    <x v="21"/>
    <n v="20"/>
    <x v="2"/>
    <x v="0"/>
    <x v="0"/>
  </r>
  <r>
    <s v="I-1963"/>
    <s v="Tel Aviv"/>
    <x v="13"/>
    <x v="0"/>
    <d v="2022-09-13T00:00:00"/>
    <x v="11"/>
    <s v="David Isaacs"/>
    <n v="50"/>
    <n v="45"/>
    <x v="18"/>
    <n v="5"/>
    <x v="3"/>
    <x v="6"/>
    <x v="2"/>
  </r>
  <r>
    <s v="I-1964"/>
    <s v="Osaka"/>
    <x v="15"/>
    <x v="3"/>
    <d v="2022-09-06T00:00:00"/>
    <x v="3"/>
    <s v="Neil McAvoy"/>
    <n v="50"/>
    <n v="37"/>
    <x v="4"/>
    <n v="13"/>
    <x v="3"/>
    <x v="6"/>
    <x v="2"/>
  </r>
  <r>
    <s v="I-1965"/>
    <s v="Birmingham"/>
    <x v="8"/>
    <x v="0"/>
    <d v="2022-10-06T00:00:00"/>
    <x v="5"/>
    <s v="Johanna Collins"/>
    <n v="500"/>
    <n v="455"/>
    <x v="25"/>
    <n v="45"/>
    <x v="3"/>
    <x v="0"/>
    <x v="0"/>
  </r>
  <r>
    <s v="I-1966"/>
    <s v="Riyadh"/>
    <x v="9"/>
    <x v="0"/>
    <d v="2022-03-09T00:00:00"/>
    <x v="11"/>
    <s v="Jodie Fairhurst"/>
    <n v="50"/>
    <n v="43"/>
    <x v="22"/>
    <n v="7"/>
    <x v="3"/>
    <x v="3"/>
    <x v="3"/>
  </r>
  <r>
    <s v="I-1967"/>
    <s v="London"/>
    <x v="8"/>
    <x v="0"/>
    <d v="2023-06-10T00:00:00"/>
    <x v="7"/>
    <s v="Ian Borowski"/>
    <n v="1000"/>
    <n v="780"/>
    <x v="24"/>
    <n v="220"/>
    <x v="2"/>
    <x v="4"/>
    <x v="1"/>
  </r>
  <r>
    <s v="I-1968"/>
    <s v="Cairo"/>
    <x v="30"/>
    <x v="0"/>
    <d v="2023-09-17T00:00:00"/>
    <x v="7"/>
    <s v="David Amos"/>
    <n v="1000"/>
    <n v="670"/>
    <x v="83"/>
    <n v="330"/>
    <x v="2"/>
    <x v="6"/>
    <x v="2"/>
  </r>
  <r>
    <s v="I-1969"/>
    <s v="Toronto"/>
    <x v="1"/>
    <x v="1"/>
    <d v="2021-10-14T00:00:00"/>
    <x v="0"/>
    <s v="Jordan Andrews"/>
    <n v="80"/>
    <n v="77"/>
    <x v="27"/>
    <n v="3"/>
    <x v="1"/>
    <x v="0"/>
    <x v="0"/>
  </r>
  <r>
    <s v="I-1970"/>
    <s v="Tijuana"/>
    <x v="7"/>
    <x v="2"/>
    <d v="2023-03-09T00:00:00"/>
    <x v="4"/>
    <s v="Ryan Pearce"/>
    <n v="30"/>
    <n v="29"/>
    <x v="5"/>
    <n v="1"/>
    <x v="2"/>
    <x v="3"/>
    <x v="3"/>
  </r>
  <r>
    <s v="I-1971"/>
    <s v="Tokyo"/>
    <x v="15"/>
    <x v="3"/>
    <d v="2020-04-16T00:00:00"/>
    <x v="10"/>
    <s v="Ken Mishra"/>
    <n v="250"/>
    <n v="225"/>
    <x v="18"/>
    <n v="25"/>
    <x v="4"/>
    <x v="1"/>
    <x v="1"/>
  </r>
  <r>
    <s v="I-1972"/>
    <s v="Berlin"/>
    <x v="20"/>
    <x v="0"/>
    <d v="2024-11-09T00:00:00"/>
    <x v="10"/>
    <s v="Jacqueline Clamp"/>
    <n v="250"/>
    <n v="228"/>
    <x v="86"/>
    <n v="22"/>
    <x v="0"/>
    <x v="8"/>
    <x v="0"/>
  </r>
  <r>
    <s v="I-1973"/>
    <s v="Vienna"/>
    <x v="29"/>
    <x v="0"/>
    <d v="2020-04-07T00:00:00"/>
    <x v="10"/>
    <s v="Paul Drage"/>
    <n v="250"/>
    <n v="225"/>
    <x v="18"/>
    <n v="25"/>
    <x v="4"/>
    <x v="1"/>
    <x v="1"/>
  </r>
  <r>
    <s v="I-1974"/>
    <s v="Vienna"/>
    <x v="29"/>
    <x v="0"/>
    <d v="2023-10-23T00:00:00"/>
    <x v="4"/>
    <s v="Paul Munday"/>
    <n v="30"/>
    <n v="28"/>
    <x v="7"/>
    <n v="2"/>
    <x v="2"/>
    <x v="0"/>
    <x v="0"/>
  </r>
  <r>
    <s v="I-1975"/>
    <s v="Toronto"/>
    <x v="1"/>
    <x v="1"/>
    <d v="2024-09-11T00:00:00"/>
    <x v="0"/>
    <s v="Alison Storey"/>
    <n v="80"/>
    <n v="72"/>
    <x v="18"/>
    <n v="8"/>
    <x v="0"/>
    <x v="6"/>
    <x v="2"/>
  </r>
  <r>
    <s v="I-1976"/>
    <s v="Shanghai"/>
    <x v="5"/>
    <x v="3"/>
    <d v="2020-01-07T00:00:00"/>
    <x v="9"/>
    <s v="Jonathan Will"/>
    <n v="70"/>
    <n v="62"/>
    <x v="52"/>
    <n v="8"/>
    <x v="4"/>
    <x v="11"/>
    <x v="3"/>
  </r>
  <r>
    <s v="I-1977"/>
    <s v="Prague"/>
    <x v="16"/>
    <x v="0"/>
    <d v="2024-06-01T00:00:00"/>
    <x v="11"/>
    <s v="Christopher Lloyd"/>
    <n v="50"/>
    <n v="31"/>
    <x v="13"/>
    <n v="19"/>
    <x v="0"/>
    <x v="4"/>
    <x v="1"/>
  </r>
  <r>
    <s v="I-1978"/>
    <s v="Warsaw"/>
    <x v="23"/>
    <x v="0"/>
    <d v="2021-04-06T00:00:00"/>
    <x v="10"/>
    <s v="Valerie Brown"/>
    <n v="250"/>
    <n v="190"/>
    <x v="40"/>
    <n v="60"/>
    <x v="1"/>
    <x v="1"/>
    <x v="1"/>
  </r>
  <r>
    <s v="I-1979"/>
    <s v="Ho Chi Minh City"/>
    <x v="12"/>
    <x v="3"/>
    <d v="2022-04-17T00:00:00"/>
    <x v="0"/>
    <s v="Michael Bell"/>
    <n v="80"/>
    <n v="78"/>
    <x v="12"/>
    <n v="2"/>
    <x v="3"/>
    <x v="1"/>
    <x v="1"/>
  </r>
  <r>
    <s v="I-1980"/>
    <s v="Osaka"/>
    <x v="15"/>
    <x v="3"/>
    <d v="2020-02-27T00:00:00"/>
    <x v="1"/>
    <s v="Selwyn Kitching"/>
    <n v="700"/>
    <n v="651"/>
    <x v="6"/>
    <n v="49"/>
    <x v="4"/>
    <x v="10"/>
    <x v="3"/>
  </r>
  <r>
    <s v="I-1981"/>
    <s v="Vienna"/>
    <x v="29"/>
    <x v="0"/>
    <d v="2024-01-27T00:00:00"/>
    <x v="0"/>
    <s v="Raymond Denning"/>
    <n v="80"/>
    <n v="70"/>
    <x v="65"/>
    <n v="10"/>
    <x v="0"/>
    <x v="11"/>
    <x v="3"/>
  </r>
  <r>
    <s v="I-1982"/>
    <s v="San Fransisco"/>
    <x v="18"/>
    <x v="1"/>
    <d v="2020-09-20T00:00:00"/>
    <x v="9"/>
    <s v="Saffron Cruse"/>
    <n v="70"/>
    <n v="64"/>
    <x v="23"/>
    <n v="6"/>
    <x v="4"/>
    <x v="6"/>
    <x v="2"/>
  </r>
  <r>
    <s v="I-1983"/>
    <s v="Athens"/>
    <x v="14"/>
    <x v="0"/>
    <d v="2024-06-21T00:00:00"/>
    <x v="4"/>
    <s v="Martin Timmins"/>
    <n v="30"/>
    <n v="30"/>
    <x v="14"/>
    <n v="0"/>
    <x v="0"/>
    <x v="4"/>
    <x v="1"/>
  </r>
  <r>
    <s v="I-1984"/>
    <s v="Bangalore"/>
    <x v="11"/>
    <x v="3"/>
    <d v="2020-11-24T00:00:00"/>
    <x v="8"/>
    <s v="Stuart Hunter"/>
    <n v="500"/>
    <n v="490"/>
    <x v="2"/>
    <n v="10"/>
    <x v="4"/>
    <x v="8"/>
    <x v="0"/>
  </r>
  <r>
    <s v="I-1985"/>
    <s v="Paris"/>
    <x v="21"/>
    <x v="0"/>
    <d v="2023-10-10T00:00:00"/>
    <x v="2"/>
    <s v="Barry Smith"/>
    <n v="150"/>
    <n v="138"/>
    <x v="15"/>
    <n v="12"/>
    <x v="2"/>
    <x v="0"/>
    <x v="0"/>
  </r>
  <r>
    <s v="I-1986"/>
    <s v="Bogota"/>
    <x v="26"/>
    <x v="2"/>
    <d v="2023-04-10T00:00:00"/>
    <x v="10"/>
    <s v="David Finnie"/>
    <n v="250"/>
    <n v="235"/>
    <x v="44"/>
    <n v="15"/>
    <x v="2"/>
    <x v="1"/>
    <x v="1"/>
  </r>
  <r>
    <s v="I-1987"/>
    <s v="Shenzhen"/>
    <x v="5"/>
    <x v="3"/>
    <d v="2021-04-18T00:00:00"/>
    <x v="8"/>
    <s v="Edward Jenkins"/>
    <n v="500"/>
    <n v="500"/>
    <x v="14"/>
    <n v="0"/>
    <x v="1"/>
    <x v="1"/>
    <x v="1"/>
  </r>
  <r>
    <s v="I-1988"/>
    <s v="Tel Aviv"/>
    <x v="13"/>
    <x v="0"/>
    <d v="2023-01-29T00:00:00"/>
    <x v="6"/>
    <s v="Frances Weller"/>
    <n v="800"/>
    <n v="616"/>
    <x v="117"/>
    <n v="184"/>
    <x v="2"/>
    <x v="11"/>
    <x v="3"/>
  </r>
  <r>
    <s v="I-1989"/>
    <s v="Dubai"/>
    <x v="33"/>
    <x v="0"/>
    <d v="2022-10-28T00:00:00"/>
    <x v="6"/>
    <s v="Brenda Lightfoot"/>
    <n v="800"/>
    <n v="664"/>
    <x v="91"/>
    <n v="136"/>
    <x v="3"/>
    <x v="0"/>
    <x v="0"/>
  </r>
  <r>
    <s v="I-1990"/>
    <s v="Jerusalem"/>
    <x v="13"/>
    <x v="0"/>
    <d v="2020-03-28T00:00:00"/>
    <x v="8"/>
    <s v="Fiona Johnson"/>
    <n v="500"/>
    <n v="500"/>
    <x v="14"/>
    <n v="0"/>
    <x v="4"/>
    <x v="3"/>
    <x v="3"/>
  </r>
  <r>
    <s v="I-1991"/>
    <s v="Dubai"/>
    <x v="33"/>
    <x v="0"/>
    <d v="2023-11-10T00:00:00"/>
    <x v="3"/>
    <s v="Roy Connelly"/>
    <n v="50"/>
    <n v="46"/>
    <x v="15"/>
    <n v="4"/>
    <x v="2"/>
    <x v="8"/>
    <x v="0"/>
  </r>
  <r>
    <s v="I-1992"/>
    <s v="Shenzhen"/>
    <x v="5"/>
    <x v="3"/>
    <d v="2022-01-16T00:00:00"/>
    <x v="2"/>
    <s v="Caroline Gee"/>
    <n v="150"/>
    <n v="138"/>
    <x v="15"/>
    <n v="12"/>
    <x v="3"/>
    <x v="11"/>
    <x v="3"/>
  </r>
  <r>
    <s v="I-1993"/>
    <s v="Shanghai"/>
    <x v="5"/>
    <x v="3"/>
    <d v="2020-01-31T00:00:00"/>
    <x v="4"/>
    <s v="Michelle Murray"/>
    <n v="30"/>
    <n v="28"/>
    <x v="7"/>
    <n v="2"/>
    <x v="4"/>
    <x v="11"/>
    <x v="3"/>
  </r>
  <r>
    <s v="I-1994"/>
    <s v="Buenos Aires"/>
    <x v="27"/>
    <x v="2"/>
    <d v="2022-04-01T00:00:00"/>
    <x v="11"/>
    <s v="Brendon Sykes"/>
    <n v="50"/>
    <n v="49"/>
    <x v="2"/>
    <n v="1"/>
    <x v="3"/>
    <x v="1"/>
    <x v="1"/>
  </r>
  <r>
    <s v="I-1995"/>
    <s v="New York"/>
    <x v="18"/>
    <x v="1"/>
    <d v="2024-11-15T00:00:00"/>
    <x v="4"/>
    <s v="Andrew Jones"/>
    <n v="30"/>
    <n v="29"/>
    <x v="5"/>
    <n v="1"/>
    <x v="0"/>
    <x v="8"/>
    <x v="0"/>
  </r>
  <r>
    <s v="I-1996"/>
    <s v="Bangalore"/>
    <x v="11"/>
    <x v="3"/>
    <d v="2023-07-22T00:00:00"/>
    <x v="10"/>
    <s v="Paul Benton"/>
    <n v="250"/>
    <n v="238"/>
    <x v="20"/>
    <n v="12"/>
    <x v="2"/>
    <x v="9"/>
    <x v="2"/>
  </r>
  <r>
    <s v="I-1997"/>
    <s v="Istanbul"/>
    <x v="3"/>
    <x v="0"/>
    <d v="2024-10-05T00:00:00"/>
    <x v="0"/>
    <s v="Mark Holmes"/>
    <n v="80"/>
    <n v="80"/>
    <x v="14"/>
    <n v="0"/>
    <x v="0"/>
    <x v="0"/>
    <x v="0"/>
  </r>
  <r>
    <s v="I-1998"/>
    <s v="Paris"/>
    <x v="21"/>
    <x v="0"/>
    <d v="2022-10-25T00:00:00"/>
    <x v="8"/>
    <s v="Christopher Griffith"/>
    <n v="500"/>
    <n v="495"/>
    <x v="19"/>
    <n v="5"/>
    <x v="3"/>
    <x v="0"/>
    <x v="0"/>
  </r>
  <r>
    <s v="I-1999"/>
    <s v="Bangkok"/>
    <x v="10"/>
    <x v="3"/>
    <d v="2021-05-20T00:00:00"/>
    <x v="2"/>
    <s v="Carol Cormack"/>
    <n v="150"/>
    <n v="146"/>
    <x v="28"/>
    <n v="4"/>
    <x v="1"/>
    <x v="7"/>
    <x v="1"/>
  </r>
  <r>
    <s v="I-2000"/>
    <s v="Dublin"/>
    <x v="25"/>
    <x v="0"/>
    <d v="2022-05-12T00:00:00"/>
    <x v="0"/>
    <s v="Andrew Phillips"/>
    <n v="80"/>
    <n v="70"/>
    <x v="65"/>
    <n v="10"/>
    <x v="3"/>
    <x v="7"/>
    <x v="1"/>
  </r>
  <r>
    <s v="I-2001"/>
    <s v="Moscow"/>
    <x v="0"/>
    <x v="0"/>
    <d v="2021-01-22T00:00:00"/>
    <x v="7"/>
    <s v="Rita Hill"/>
    <n v="1000"/>
    <n v="970"/>
    <x v="10"/>
    <n v="30"/>
    <x v="1"/>
    <x v="11"/>
    <x v="3"/>
  </r>
  <r>
    <s v="I-2002"/>
    <s v="San Fransisco"/>
    <x v="18"/>
    <x v="1"/>
    <d v="2020-12-22T00:00:00"/>
    <x v="7"/>
    <s v="Saffron Cruse"/>
    <n v="1000"/>
    <n v="690"/>
    <x v="82"/>
    <n v="310"/>
    <x v="4"/>
    <x v="5"/>
    <x v="0"/>
  </r>
  <r>
    <s v="I-2003"/>
    <s v="Toronto"/>
    <x v="1"/>
    <x v="1"/>
    <d v="2022-12-02T00:00:00"/>
    <x v="3"/>
    <s v="Alison Storey"/>
    <n v="50"/>
    <n v="43"/>
    <x v="22"/>
    <n v="7"/>
    <x v="3"/>
    <x v="5"/>
    <x v="0"/>
  </r>
  <r>
    <s v="I-2004"/>
    <s v="Rome"/>
    <x v="22"/>
    <x v="0"/>
    <d v="2020-04-03T00:00:00"/>
    <x v="7"/>
    <s v="Steven Bell"/>
    <n v="1000"/>
    <n v="650"/>
    <x v="32"/>
    <n v="350"/>
    <x v="4"/>
    <x v="1"/>
    <x v="1"/>
  </r>
  <r>
    <s v="I-2005"/>
    <s v="Paris"/>
    <x v="21"/>
    <x v="0"/>
    <d v="2023-07-13T00:00:00"/>
    <x v="7"/>
    <s v="Rory Bullion"/>
    <n v="1000"/>
    <n v="520"/>
    <x v="118"/>
    <n v="480"/>
    <x v="2"/>
    <x v="9"/>
    <x v="2"/>
  </r>
  <r>
    <s v="I-2006"/>
    <s v="Moscow"/>
    <x v="0"/>
    <x v="0"/>
    <d v="2023-10-01T00:00:00"/>
    <x v="2"/>
    <s v="Zulfiqar Mirza"/>
    <n v="150"/>
    <n v="149"/>
    <x v="84"/>
    <n v="1"/>
    <x v="2"/>
    <x v="0"/>
    <x v="0"/>
  </r>
  <r>
    <s v="I-2007"/>
    <s v="Chicago"/>
    <x v="18"/>
    <x v="1"/>
    <d v="2021-01-27T00:00:00"/>
    <x v="1"/>
    <s v="Derek Anderson"/>
    <n v="700"/>
    <n v="665"/>
    <x v="8"/>
    <n v="35"/>
    <x v="1"/>
    <x v="11"/>
    <x v="3"/>
  </r>
  <r>
    <s v="I-2008"/>
    <s v="San Fransisco"/>
    <x v="18"/>
    <x v="1"/>
    <d v="2021-05-18T00:00:00"/>
    <x v="1"/>
    <s v="Gary Acheampong"/>
    <n v="700"/>
    <n v="560"/>
    <x v="31"/>
    <n v="140"/>
    <x v="1"/>
    <x v="7"/>
    <x v="1"/>
  </r>
  <r>
    <s v="I-2009"/>
    <s v="Guangzhou"/>
    <x v="5"/>
    <x v="3"/>
    <d v="2022-09-16T00:00:00"/>
    <x v="3"/>
    <s v="Abdul Amos"/>
    <n v="50"/>
    <n v="44"/>
    <x v="33"/>
    <n v="6"/>
    <x v="3"/>
    <x v="6"/>
    <x v="2"/>
  </r>
  <r>
    <s v="I-2010"/>
    <s v="San Fransisco"/>
    <x v="18"/>
    <x v="1"/>
    <d v="2022-02-02T00:00:00"/>
    <x v="7"/>
    <s v="James Scott"/>
    <n v="1000"/>
    <n v="760"/>
    <x v="40"/>
    <n v="240"/>
    <x v="3"/>
    <x v="10"/>
    <x v="3"/>
  </r>
  <r>
    <s v="I-2011"/>
    <s v="Kansas City"/>
    <x v="18"/>
    <x v="1"/>
    <d v="2022-03-12T00:00:00"/>
    <x v="10"/>
    <s v="Nicola Wright"/>
    <n v="250"/>
    <n v="228"/>
    <x v="86"/>
    <n v="22"/>
    <x v="3"/>
    <x v="3"/>
    <x v="3"/>
  </r>
  <r>
    <s v="I-2012"/>
    <s v="Capetown"/>
    <x v="17"/>
    <x v="0"/>
    <d v="2023-11-07T00:00:00"/>
    <x v="10"/>
    <s v="Lucy Downs"/>
    <n v="250"/>
    <n v="248"/>
    <x v="80"/>
    <n v="2"/>
    <x v="2"/>
    <x v="8"/>
    <x v="0"/>
  </r>
  <r>
    <s v="I-2013"/>
    <s v="Bogota"/>
    <x v="26"/>
    <x v="2"/>
    <d v="2020-03-20T00:00:00"/>
    <x v="3"/>
    <s v="Paul Puri"/>
    <n v="50"/>
    <n v="39"/>
    <x v="24"/>
    <n v="11"/>
    <x v="4"/>
    <x v="3"/>
    <x v="3"/>
  </r>
  <r>
    <s v="I-2014"/>
    <s v="Bucharest"/>
    <x v="32"/>
    <x v="0"/>
    <d v="2020-01-23T00:00:00"/>
    <x v="10"/>
    <s v="Kevin Ross"/>
    <n v="250"/>
    <n v="248"/>
    <x v="80"/>
    <n v="2"/>
    <x v="4"/>
    <x v="11"/>
    <x v="3"/>
  </r>
  <r>
    <s v="I-2015"/>
    <s v="Madria"/>
    <x v="28"/>
    <x v="0"/>
    <d v="2022-09-17T00:00:00"/>
    <x v="10"/>
    <s v="Paul Long"/>
    <n v="250"/>
    <n v="250"/>
    <x v="14"/>
    <n v="0"/>
    <x v="3"/>
    <x v="6"/>
    <x v="2"/>
  </r>
  <r>
    <s v="I-2016"/>
    <s v="Seattle"/>
    <x v="18"/>
    <x v="1"/>
    <d v="2023-05-05T00:00:00"/>
    <x v="3"/>
    <s v="John Hetherington"/>
    <n v="50"/>
    <n v="48"/>
    <x v="21"/>
    <n v="2"/>
    <x v="2"/>
    <x v="7"/>
    <x v="1"/>
  </r>
  <r>
    <s v="I-2017"/>
    <s v="Amsterdam"/>
    <x v="24"/>
    <x v="0"/>
    <d v="2022-01-20T00:00:00"/>
    <x v="7"/>
    <s v="Ian Christian"/>
    <n v="1000"/>
    <n v="590"/>
    <x v="78"/>
    <n v="410"/>
    <x v="3"/>
    <x v="11"/>
    <x v="3"/>
  </r>
  <r>
    <s v="I-2018"/>
    <s v="London"/>
    <x v="8"/>
    <x v="0"/>
    <d v="2023-04-26T00:00:00"/>
    <x v="0"/>
    <s v="Nicola Williams"/>
    <n v="80"/>
    <n v="76"/>
    <x v="8"/>
    <n v="4"/>
    <x v="2"/>
    <x v="1"/>
    <x v="1"/>
  </r>
  <r>
    <s v="I-2019"/>
    <s v="Lima"/>
    <x v="6"/>
    <x v="2"/>
    <d v="2020-09-23T00:00:00"/>
    <x v="5"/>
    <s v="Rachel Howard"/>
    <n v="500"/>
    <n v="480"/>
    <x v="21"/>
    <n v="20"/>
    <x v="4"/>
    <x v="6"/>
    <x v="2"/>
  </r>
  <r>
    <s v="I-2020"/>
    <s v="Rome"/>
    <x v="22"/>
    <x v="0"/>
    <d v="2022-11-02T00:00:00"/>
    <x v="6"/>
    <s v="Michael Toy"/>
    <n v="800"/>
    <n v="720"/>
    <x v="18"/>
    <n v="80"/>
    <x v="3"/>
    <x v="8"/>
    <x v="0"/>
  </r>
  <r>
    <s v="I-2021"/>
    <s v="Bangkok"/>
    <x v="10"/>
    <x v="3"/>
    <d v="2024-01-09T00:00:00"/>
    <x v="9"/>
    <s v="Alan Procter"/>
    <n v="70"/>
    <n v="69"/>
    <x v="43"/>
    <n v="1"/>
    <x v="0"/>
    <x v="11"/>
    <x v="3"/>
  </r>
  <r>
    <s v="I-2022"/>
    <s v="Tel Aviv"/>
    <x v="13"/>
    <x v="0"/>
    <d v="2022-12-19T00:00:00"/>
    <x v="9"/>
    <s v="Deanna Wang"/>
    <n v="70"/>
    <n v="60"/>
    <x v="59"/>
    <n v="10"/>
    <x v="3"/>
    <x v="5"/>
    <x v="0"/>
  </r>
  <r>
    <s v="I-2023"/>
    <s v="Santiago"/>
    <x v="34"/>
    <x v="2"/>
    <d v="2021-03-20T00:00:00"/>
    <x v="3"/>
    <s v="Richard James"/>
    <n v="50"/>
    <n v="44"/>
    <x v="33"/>
    <n v="6"/>
    <x v="1"/>
    <x v="3"/>
    <x v="3"/>
  </r>
  <r>
    <s v="I-2024"/>
    <s v="Kuala Lumpur"/>
    <x v="31"/>
    <x v="3"/>
    <d v="2024-06-18T00:00:00"/>
    <x v="0"/>
    <s v="Ian Baker"/>
    <n v="80"/>
    <n v="74"/>
    <x v="85"/>
    <n v="6"/>
    <x v="0"/>
    <x v="4"/>
    <x v="1"/>
  </r>
  <r>
    <s v="I-2025"/>
    <s v="Capetown"/>
    <x v="17"/>
    <x v="0"/>
    <d v="2024-02-13T00:00:00"/>
    <x v="9"/>
    <s v="Nicholas Holloway"/>
    <n v="70"/>
    <n v="68"/>
    <x v="51"/>
    <n v="2"/>
    <x v="0"/>
    <x v="10"/>
    <x v="3"/>
  </r>
  <r>
    <s v="I-2026"/>
    <s v="Dubai"/>
    <x v="33"/>
    <x v="0"/>
    <d v="2022-03-19T00:00:00"/>
    <x v="9"/>
    <s v="Rachel Clayton"/>
    <n v="70"/>
    <n v="66"/>
    <x v="108"/>
    <n v="4"/>
    <x v="3"/>
    <x v="3"/>
    <x v="3"/>
  </r>
  <r>
    <s v="I-2027"/>
    <s v="Mexico City"/>
    <x v="7"/>
    <x v="2"/>
    <d v="2023-10-29T00:00:00"/>
    <x v="2"/>
    <s v="Jeremy Morrow"/>
    <n v="150"/>
    <n v="144"/>
    <x v="21"/>
    <n v="6"/>
    <x v="2"/>
    <x v="0"/>
    <x v="0"/>
  </r>
  <r>
    <s v="I-2028"/>
    <s v="Ho Chi Minh City"/>
    <x v="12"/>
    <x v="3"/>
    <d v="2022-12-25T00:00:00"/>
    <x v="9"/>
    <s v="Irene Skiba"/>
    <n v="70"/>
    <n v="65"/>
    <x v="60"/>
    <n v="5"/>
    <x v="3"/>
    <x v="5"/>
    <x v="0"/>
  </r>
  <r>
    <s v="I-2029"/>
    <s v="Guangzhou"/>
    <x v="5"/>
    <x v="3"/>
    <d v="2020-04-21T00:00:00"/>
    <x v="7"/>
    <s v="Abdul Amos"/>
    <n v="1000"/>
    <n v="630"/>
    <x v="61"/>
    <n v="370"/>
    <x v="4"/>
    <x v="1"/>
    <x v="1"/>
  </r>
  <r>
    <s v="I-2030"/>
    <s v="Rome"/>
    <x v="22"/>
    <x v="0"/>
    <d v="2021-11-15T00:00:00"/>
    <x v="2"/>
    <s v="Michael Toy"/>
    <n v="150"/>
    <n v="113"/>
    <x v="97"/>
    <n v="37"/>
    <x v="1"/>
    <x v="8"/>
    <x v="0"/>
  </r>
  <r>
    <s v="I-2031"/>
    <s v="Amsterdam"/>
    <x v="24"/>
    <x v="0"/>
    <d v="2021-01-30T00:00:00"/>
    <x v="8"/>
    <s v="Allyson Parker"/>
    <n v="500"/>
    <n v="490"/>
    <x v="2"/>
    <n v="10"/>
    <x v="1"/>
    <x v="11"/>
    <x v="3"/>
  </r>
  <r>
    <s v="I-2032"/>
    <s v="Seattle"/>
    <x v="18"/>
    <x v="1"/>
    <d v="2022-05-21T00:00:00"/>
    <x v="3"/>
    <s v="Derek Harris"/>
    <n v="50"/>
    <n v="46"/>
    <x v="15"/>
    <n v="4"/>
    <x v="3"/>
    <x v="7"/>
    <x v="1"/>
  </r>
  <r>
    <s v="I-2033"/>
    <s v="Cairo"/>
    <x v="30"/>
    <x v="0"/>
    <d v="2022-07-16T00:00:00"/>
    <x v="1"/>
    <s v="Valerie Pereira"/>
    <n v="700"/>
    <n v="672"/>
    <x v="21"/>
    <n v="28"/>
    <x v="3"/>
    <x v="9"/>
    <x v="2"/>
  </r>
  <r>
    <s v="I-2034"/>
    <s v="Capetown"/>
    <x v="17"/>
    <x v="0"/>
    <d v="2023-08-05T00:00:00"/>
    <x v="11"/>
    <s v="Lucy Downs"/>
    <n v="50"/>
    <n v="48"/>
    <x v="21"/>
    <n v="2"/>
    <x v="2"/>
    <x v="2"/>
    <x v="2"/>
  </r>
  <r>
    <s v="I-2035"/>
    <s v="Tokyo"/>
    <x v="15"/>
    <x v="3"/>
    <d v="2020-04-27T00:00:00"/>
    <x v="8"/>
    <s v="Steven Douglas"/>
    <n v="500"/>
    <n v="490"/>
    <x v="2"/>
    <n v="10"/>
    <x v="4"/>
    <x v="1"/>
    <x v="1"/>
  </r>
  <r>
    <s v="I-2036"/>
    <s v="Bogota"/>
    <x v="26"/>
    <x v="2"/>
    <d v="2021-11-03T00:00:00"/>
    <x v="9"/>
    <s v="Paul Puri"/>
    <n v="70"/>
    <n v="58"/>
    <x v="119"/>
    <n v="12"/>
    <x v="1"/>
    <x v="8"/>
    <x v="0"/>
  </r>
  <r>
    <s v="I-2037"/>
    <s v="Warsaw"/>
    <x v="23"/>
    <x v="0"/>
    <d v="2022-02-14T00:00:00"/>
    <x v="9"/>
    <s v="Barbara McDevitt"/>
    <n v="70"/>
    <n v="60"/>
    <x v="59"/>
    <n v="10"/>
    <x v="3"/>
    <x v="10"/>
    <x v="3"/>
  </r>
  <r>
    <s v="I-2038"/>
    <s v="Buenos Aires"/>
    <x v="27"/>
    <x v="2"/>
    <d v="2020-05-09T00:00:00"/>
    <x v="6"/>
    <s v="Nicola Nathan"/>
    <n v="800"/>
    <n v="688"/>
    <x v="22"/>
    <n v="112"/>
    <x v="4"/>
    <x v="7"/>
    <x v="1"/>
  </r>
  <r>
    <s v="I-2039"/>
    <s v="Paris"/>
    <x v="21"/>
    <x v="0"/>
    <d v="2021-02-26T00:00:00"/>
    <x v="10"/>
    <s v="Rory Bullion"/>
    <n v="250"/>
    <n v="155"/>
    <x v="13"/>
    <n v="95"/>
    <x v="1"/>
    <x v="10"/>
    <x v="3"/>
  </r>
  <r>
    <s v="I-2040"/>
    <s v="Athens"/>
    <x v="14"/>
    <x v="0"/>
    <d v="2020-10-08T00:00:00"/>
    <x v="1"/>
    <s v="Sarah Chadwick"/>
    <n v="700"/>
    <n v="504"/>
    <x v="37"/>
    <n v="196"/>
    <x v="4"/>
    <x v="0"/>
    <x v="0"/>
  </r>
  <r>
    <s v="I-2041"/>
    <s v="Paris"/>
    <x v="21"/>
    <x v="0"/>
    <d v="2020-04-16T00:00:00"/>
    <x v="1"/>
    <s v="Rory Bullion"/>
    <n v="700"/>
    <n v="511"/>
    <x v="26"/>
    <n v="189"/>
    <x v="4"/>
    <x v="1"/>
    <x v="1"/>
  </r>
  <r>
    <s v="I-2042"/>
    <s v="Sao Paolo"/>
    <x v="2"/>
    <x v="2"/>
    <d v="2024-08-14T00:00:00"/>
    <x v="10"/>
    <s v="Richard Kay"/>
    <n v="250"/>
    <n v="250"/>
    <x v="14"/>
    <n v="0"/>
    <x v="0"/>
    <x v="2"/>
    <x v="2"/>
  </r>
  <r>
    <s v="I-2043"/>
    <s v="Madria"/>
    <x v="28"/>
    <x v="0"/>
    <d v="2024-05-27T00:00:00"/>
    <x v="3"/>
    <s v="Roy Lloyd"/>
    <n v="50"/>
    <n v="50"/>
    <x v="14"/>
    <n v="0"/>
    <x v="0"/>
    <x v="7"/>
    <x v="1"/>
  </r>
  <r>
    <s v="I-2044"/>
    <s v="Riyadh"/>
    <x v="9"/>
    <x v="0"/>
    <d v="2022-04-14T00:00:00"/>
    <x v="2"/>
    <s v="Victoria Sherwin"/>
    <n v="150"/>
    <n v="135"/>
    <x v="18"/>
    <n v="15"/>
    <x v="3"/>
    <x v="1"/>
    <x v="1"/>
  </r>
  <r>
    <s v="I-2045"/>
    <s v="Istanbul"/>
    <x v="3"/>
    <x v="0"/>
    <d v="2023-11-11T00:00:00"/>
    <x v="9"/>
    <s v="Ian McCartan"/>
    <n v="70"/>
    <n v="68"/>
    <x v="51"/>
    <n v="2"/>
    <x v="2"/>
    <x v="8"/>
    <x v="0"/>
  </r>
  <r>
    <s v="I-2046"/>
    <s v="Los Angeles"/>
    <x v="18"/>
    <x v="1"/>
    <d v="2021-01-04T00:00:00"/>
    <x v="7"/>
    <s v="Ellen Lillie"/>
    <n v="1000"/>
    <n v="680"/>
    <x v="58"/>
    <n v="320"/>
    <x v="1"/>
    <x v="11"/>
    <x v="3"/>
  </r>
  <r>
    <s v="I-2047"/>
    <s v="Dublin"/>
    <x v="25"/>
    <x v="0"/>
    <d v="2020-07-30T00:00:00"/>
    <x v="9"/>
    <s v="James Carley"/>
    <n v="70"/>
    <n v="65"/>
    <x v="60"/>
    <n v="5"/>
    <x v="4"/>
    <x v="9"/>
    <x v="2"/>
  </r>
  <r>
    <s v="I-2048"/>
    <s v="Rome"/>
    <x v="22"/>
    <x v="0"/>
    <d v="2023-09-28T00:00:00"/>
    <x v="6"/>
    <s v="Michael Toy"/>
    <n v="800"/>
    <n v="488"/>
    <x v="50"/>
    <n v="312"/>
    <x v="2"/>
    <x v="6"/>
    <x v="2"/>
  </r>
  <r>
    <s v="I-2049"/>
    <s v="Kansas City"/>
    <x v="18"/>
    <x v="1"/>
    <d v="2022-02-03T00:00:00"/>
    <x v="4"/>
    <s v="Xun Simms"/>
    <n v="30"/>
    <n v="27"/>
    <x v="18"/>
    <n v="3"/>
    <x v="3"/>
    <x v="10"/>
    <x v="3"/>
  </r>
  <r>
    <s v="I-2050"/>
    <s v="Lima"/>
    <x v="6"/>
    <x v="2"/>
    <d v="2020-11-08T00:00:00"/>
    <x v="6"/>
    <s v="Lloyd Norton"/>
    <n v="800"/>
    <n v="448"/>
    <x v="87"/>
    <n v="352"/>
    <x v="4"/>
    <x v="8"/>
    <x v="0"/>
  </r>
  <r>
    <s v="I-2051"/>
    <s v="Bogota"/>
    <x v="26"/>
    <x v="2"/>
    <d v="2024-03-23T00:00:00"/>
    <x v="4"/>
    <s v="Ronald Curtis"/>
    <n v="30"/>
    <n v="29"/>
    <x v="5"/>
    <n v="1"/>
    <x v="0"/>
    <x v="3"/>
    <x v="3"/>
  </r>
  <r>
    <s v="I-2052"/>
    <s v="Buenos Aires"/>
    <x v="27"/>
    <x v="2"/>
    <d v="2024-05-24T00:00:00"/>
    <x v="1"/>
    <s v="Stuart Brown"/>
    <n v="700"/>
    <n v="651"/>
    <x v="6"/>
    <n v="49"/>
    <x v="0"/>
    <x v="7"/>
    <x v="1"/>
  </r>
  <r>
    <s v="I-2053"/>
    <s v="Bogota"/>
    <x v="26"/>
    <x v="2"/>
    <d v="2022-08-11T00:00:00"/>
    <x v="5"/>
    <s v="Ronald Curtis"/>
    <n v="500"/>
    <n v="470"/>
    <x v="44"/>
    <n v="30"/>
    <x v="3"/>
    <x v="2"/>
    <x v="2"/>
  </r>
  <r>
    <s v="I-2054"/>
    <s v="Seattle"/>
    <x v="18"/>
    <x v="1"/>
    <d v="2024-04-18T00:00:00"/>
    <x v="9"/>
    <s v="Susan Toye"/>
    <n v="70"/>
    <n v="67"/>
    <x v="17"/>
    <n v="3"/>
    <x v="0"/>
    <x v="1"/>
    <x v="1"/>
  </r>
  <r>
    <s v="I-2055"/>
    <s v="Paris"/>
    <x v="21"/>
    <x v="0"/>
    <d v="2024-03-11T00:00:00"/>
    <x v="1"/>
    <s v="Ketan Bryan"/>
    <n v="700"/>
    <n v="637"/>
    <x v="25"/>
    <n v="63"/>
    <x v="0"/>
    <x v="3"/>
    <x v="3"/>
  </r>
  <r>
    <s v="I-2056"/>
    <s v="Toronto"/>
    <x v="1"/>
    <x v="1"/>
    <d v="2021-05-13T00:00:00"/>
    <x v="7"/>
    <s v="Jordan Andrews"/>
    <n v="1000"/>
    <n v="680"/>
    <x v="58"/>
    <n v="320"/>
    <x v="1"/>
    <x v="7"/>
    <x v="1"/>
  </r>
  <r>
    <s v="I-2057"/>
    <s v="Seoul"/>
    <x v="19"/>
    <x v="3"/>
    <d v="2022-04-07T00:00:00"/>
    <x v="1"/>
    <s v="Mark Brook"/>
    <n v="700"/>
    <n v="693"/>
    <x v="19"/>
    <n v="7"/>
    <x v="3"/>
    <x v="1"/>
    <x v="1"/>
  </r>
  <r>
    <s v="I-2058"/>
    <s v="Tijuana"/>
    <x v="7"/>
    <x v="2"/>
    <d v="2020-10-20T00:00:00"/>
    <x v="8"/>
    <s v="Paul Salmon"/>
    <n v="500"/>
    <n v="495"/>
    <x v="19"/>
    <n v="5"/>
    <x v="4"/>
    <x v="0"/>
    <x v="0"/>
  </r>
  <r>
    <s v="I-2059"/>
    <s v="Santiago"/>
    <x v="34"/>
    <x v="2"/>
    <d v="2023-04-17T00:00:00"/>
    <x v="3"/>
    <s v="Karen Hopewell"/>
    <n v="50"/>
    <n v="46"/>
    <x v="15"/>
    <n v="4"/>
    <x v="2"/>
    <x v="1"/>
    <x v="1"/>
  </r>
  <r>
    <s v="I-2060"/>
    <s v="Toronto"/>
    <x v="1"/>
    <x v="1"/>
    <d v="2024-06-11T00:00:00"/>
    <x v="11"/>
    <s v="Alison Storey"/>
    <n v="50"/>
    <n v="49"/>
    <x v="2"/>
    <n v="1"/>
    <x v="0"/>
    <x v="4"/>
    <x v="1"/>
  </r>
  <r>
    <s v="I-2061"/>
    <s v="Tokyo"/>
    <x v="15"/>
    <x v="3"/>
    <d v="2023-01-03T00:00:00"/>
    <x v="5"/>
    <s v="Ken Mishra"/>
    <n v="500"/>
    <n v="455"/>
    <x v="25"/>
    <n v="45"/>
    <x v="2"/>
    <x v="11"/>
    <x v="3"/>
  </r>
  <r>
    <s v="I-2062"/>
    <s v="Riyadh"/>
    <x v="9"/>
    <x v="0"/>
    <d v="2022-07-26T00:00:00"/>
    <x v="8"/>
    <s v="Daniel Battersby"/>
    <n v="500"/>
    <n v="490"/>
    <x v="2"/>
    <n v="10"/>
    <x v="3"/>
    <x v="9"/>
    <x v="2"/>
  </r>
  <r>
    <s v="I-2063"/>
    <s v="Toronto"/>
    <x v="1"/>
    <x v="1"/>
    <d v="2022-01-15T00:00:00"/>
    <x v="11"/>
    <s v="Jordan Andrews"/>
    <n v="50"/>
    <n v="47"/>
    <x v="44"/>
    <n v="3"/>
    <x v="3"/>
    <x v="11"/>
    <x v="3"/>
  </r>
  <r>
    <s v="I-2064"/>
    <s v="Athens"/>
    <x v="14"/>
    <x v="0"/>
    <d v="2021-04-02T00:00:00"/>
    <x v="1"/>
    <s v="David Walker"/>
    <n v="700"/>
    <n v="665"/>
    <x v="8"/>
    <n v="35"/>
    <x v="1"/>
    <x v="1"/>
    <x v="1"/>
  </r>
  <r>
    <s v="I-2065"/>
    <s v="Tijuana"/>
    <x v="7"/>
    <x v="2"/>
    <d v="2024-10-06T00:00:00"/>
    <x v="11"/>
    <s v="Stephen Carlin"/>
    <n v="50"/>
    <n v="43"/>
    <x v="22"/>
    <n v="7"/>
    <x v="0"/>
    <x v="0"/>
    <x v="0"/>
  </r>
  <r>
    <s v="I-2066"/>
    <s v="London"/>
    <x v="8"/>
    <x v="0"/>
    <d v="2023-07-26T00:00:00"/>
    <x v="10"/>
    <s v="Claire Brooks"/>
    <n v="250"/>
    <n v="243"/>
    <x v="62"/>
    <n v="7"/>
    <x v="2"/>
    <x v="9"/>
    <x v="2"/>
  </r>
  <r>
    <s v="I-2067"/>
    <s v="Berlin"/>
    <x v="20"/>
    <x v="0"/>
    <d v="2022-03-12T00:00:00"/>
    <x v="0"/>
    <s v="Natasha Carvalho"/>
    <n v="80"/>
    <n v="79"/>
    <x v="0"/>
    <n v="1"/>
    <x v="3"/>
    <x v="3"/>
    <x v="3"/>
  </r>
  <r>
    <s v="I-2068"/>
    <s v="Capetown"/>
    <x v="17"/>
    <x v="0"/>
    <d v="2020-07-15T00:00:00"/>
    <x v="10"/>
    <s v="Marcus Jacob"/>
    <n v="250"/>
    <n v="230"/>
    <x v="15"/>
    <n v="20"/>
    <x v="4"/>
    <x v="9"/>
    <x v="2"/>
  </r>
  <r>
    <s v="I-2069"/>
    <s v="Toronto"/>
    <x v="1"/>
    <x v="1"/>
    <d v="2023-06-24T00:00:00"/>
    <x v="9"/>
    <s v="James Hammond"/>
    <n v="70"/>
    <n v="67"/>
    <x v="17"/>
    <n v="3"/>
    <x v="2"/>
    <x v="4"/>
    <x v="1"/>
  </r>
  <r>
    <s v="I-2070"/>
    <s v="Tel Aviv"/>
    <x v="13"/>
    <x v="0"/>
    <d v="2024-12-27T00:00:00"/>
    <x v="10"/>
    <s v="Rebecca Delo"/>
    <n v="250"/>
    <n v="213"/>
    <x v="100"/>
    <n v="37"/>
    <x v="0"/>
    <x v="5"/>
    <x v="0"/>
  </r>
  <r>
    <s v="I-2071"/>
    <s v="Prague"/>
    <x v="16"/>
    <x v="0"/>
    <d v="2024-07-17T00:00:00"/>
    <x v="0"/>
    <s v="Nick Denny"/>
    <n v="80"/>
    <n v="79"/>
    <x v="0"/>
    <n v="1"/>
    <x v="0"/>
    <x v="9"/>
    <x v="2"/>
  </r>
  <r>
    <s v="I-2072"/>
    <s v="Dublin"/>
    <x v="25"/>
    <x v="0"/>
    <d v="2022-11-29T00:00:00"/>
    <x v="7"/>
    <s v="Gwyn Taylor"/>
    <n v="1000"/>
    <n v="700"/>
    <x v="48"/>
    <n v="300"/>
    <x v="3"/>
    <x v="8"/>
    <x v="0"/>
  </r>
  <r>
    <s v="I-2073"/>
    <s v="Shanghai"/>
    <x v="5"/>
    <x v="3"/>
    <d v="2022-07-03T00:00:00"/>
    <x v="5"/>
    <s v="Jonathan Will"/>
    <n v="500"/>
    <n v="445"/>
    <x v="47"/>
    <n v="55"/>
    <x v="3"/>
    <x v="9"/>
    <x v="2"/>
  </r>
  <r>
    <s v="I-2074"/>
    <s v="Bangalore"/>
    <x v="11"/>
    <x v="3"/>
    <d v="2023-12-04T00:00:00"/>
    <x v="11"/>
    <s v="Delia Muhammad"/>
    <n v="50"/>
    <n v="47"/>
    <x v="44"/>
    <n v="3"/>
    <x v="2"/>
    <x v="5"/>
    <x v="0"/>
  </r>
  <r>
    <s v="I-2075"/>
    <s v="Madria"/>
    <x v="28"/>
    <x v="0"/>
    <d v="2020-03-15T00:00:00"/>
    <x v="2"/>
    <s v="Philip Sutherland"/>
    <n v="150"/>
    <n v="131"/>
    <x v="95"/>
    <n v="19"/>
    <x v="4"/>
    <x v="3"/>
    <x v="3"/>
  </r>
  <r>
    <s v="I-2076"/>
    <s v="Madria"/>
    <x v="28"/>
    <x v="0"/>
    <d v="2024-03-15T00:00:00"/>
    <x v="1"/>
    <s v="Paul Long"/>
    <n v="700"/>
    <n v="616"/>
    <x v="33"/>
    <n v="84"/>
    <x v="0"/>
    <x v="3"/>
    <x v="3"/>
  </r>
  <r>
    <s v="I-2077"/>
    <s v="Tokyo"/>
    <x v="15"/>
    <x v="3"/>
    <d v="2024-11-23T00:00:00"/>
    <x v="3"/>
    <s v="Basil Bell"/>
    <n v="50"/>
    <n v="46"/>
    <x v="15"/>
    <n v="4"/>
    <x v="0"/>
    <x v="8"/>
    <x v="0"/>
  </r>
  <r>
    <s v="I-2078"/>
    <s v="Seoul"/>
    <x v="19"/>
    <x v="3"/>
    <d v="2024-04-23T00:00:00"/>
    <x v="5"/>
    <s v="Steven Wood"/>
    <n v="500"/>
    <n v="480"/>
    <x v="21"/>
    <n v="20"/>
    <x v="0"/>
    <x v="1"/>
    <x v="1"/>
  </r>
  <r>
    <s v="I-2079"/>
    <s v="Osaka"/>
    <x v="15"/>
    <x v="3"/>
    <d v="2021-01-04T00:00:00"/>
    <x v="11"/>
    <s v="Tracy Stanley"/>
    <n v="50"/>
    <n v="47"/>
    <x v="44"/>
    <n v="3"/>
    <x v="1"/>
    <x v="11"/>
    <x v="3"/>
  </r>
  <r>
    <s v="I-2080"/>
    <s v="London"/>
    <x v="8"/>
    <x v="0"/>
    <d v="2021-05-07T00:00:00"/>
    <x v="2"/>
    <s v="Francis Godden"/>
    <n v="150"/>
    <n v="146"/>
    <x v="28"/>
    <n v="4"/>
    <x v="1"/>
    <x v="7"/>
    <x v="1"/>
  </r>
  <r>
    <s v="I-2081"/>
    <s v="Paris"/>
    <x v="21"/>
    <x v="0"/>
    <d v="2022-12-10T00:00:00"/>
    <x v="9"/>
    <s v="Nicole Ford"/>
    <n v="70"/>
    <n v="67"/>
    <x v="17"/>
    <n v="3"/>
    <x v="3"/>
    <x v="5"/>
    <x v="0"/>
  </r>
  <r>
    <s v="I-2082"/>
    <s v="Seoul"/>
    <x v="19"/>
    <x v="3"/>
    <d v="2023-12-14T00:00:00"/>
    <x v="8"/>
    <s v="Mark Towey"/>
    <n v="500"/>
    <n v="495"/>
    <x v="19"/>
    <n v="5"/>
    <x v="2"/>
    <x v="5"/>
    <x v="0"/>
  </r>
  <r>
    <s v="I-2083"/>
    <s v="Ho Chi Minh City"/>
    <x v="12"/>
    <x v="3"/>
    <d v="2020-08-30T00:00:00"/>
    <x v="9"/>
    <s v="Ken Rogerson"/>
    <n v="70"/>
    <n v="57"/>
    <x v="57"/>
    <n v="13"/>
    <x v="4"/>
    <x v="2"/>
    <x v="2"/>
  </r>
  <r>
    <s v="I-2084"/>
    <s v="Cairo"/>
    <x v="30"/>
    <x v="0"/>
    <d v="2024-09-07T00:00:00"/>
    <x v="11"/>
    <s v="Basil Bain"/>
    <n v="50"/>
    <n v="47"/>
    <x v="44"/>
    <n v="3"/>
    <x v="0"/>
    <x v="6"/>
    <x v="2"/>
  </r>
  <r>
    <s v="I-2085"/>
    <s v="Madria"/>
    <x v="28"/>
    <x v="0"/>
    <d v="2020-01-07T00:00:00"/>
    <x v="2"/>
    <s v="Howard Jones"/>
    <n v="150"/>
    <n v="125"/>
    <x v="35"/>
    <n v="25"/>
    <x v="4"/>
    <x v="11"/>
    <x v="3"/>
  </r>
  <r>
    <s v="I-2086"/>
    <s v="Sydney"/>
    <x v="4"/>
    <x v="3"/>
    <d v="2021-03-11T00:00:00"/>
    <x v="3"/>
    <s v="William Martin"/>
    <n v="50"/>
    <n v="34"/>
    <x v="58"/>
    <n v="16"/>
    <x v="1"/>
    <x v="3"/>
    <x v="3"/>
  </r>
  <r>
    <s v="I-2087"/>
    <s v="Shenzhen"/>
    <x v="5"/>
    <x v="3"/>
    <d v="2020-03-02T00:00:00"/>
    <x v="1"/>
    <s v="Alastair Mills"/>
    <n v="700"/>
    <n v="539"/>
    <x v="117"/>
    <n v="161"/>
    <x v="4"/>
    <x v="3"/>
    <x v="3"/>
  </r>
  <r>
    <s v="I-2088"/>
    <s v="Santiago"/>
    <x v="34"/>
    <x v="2"/>
    <d v="2023-01-25T00:00:00"/>
    <x v="1"/>
    <s v="Jason Edmund"/>
    <n v="700"/>
    <n v="693"/>
    <x v="19"/>
    <n v="7"/>
    <x v="2"/>
    <x v="11"/>
    <x v="3"/>
  </r>
  <r>
    <s v="I-2089"/>
    <s v="Moscow"/>
    <x v="0"/>
    <x v="0"/>
    <d v="2024-11-21T00:00:00"/>
    <x v="2"/>
    <s v="Rita Hill"/>
    <n v="150"/>
    <n v="147"/>
    <x v="2"/>
    <n v="3"/>
    <x v="0"/>
    <x v="8"/>
    <x v="0"/>
  </r>
  <r>
    <s v="I-2090"/>
    <s v="Amsterdam"/>
    <x v="24"/>
    <x v="0"/>
    <d v="2020-03-07T00:00:00"/>
    <x v="11"/>
    <s v="Julia Ferguson"/>
    <n v="50"/>
    <n v="42"/>
    <x v="11"/>
    <n v="8"/>
    <x v="4"/>
    <x v="3"/>
    <x v="3"/>
  </r>
  <r>
    <s v="I-2091"/>
    <s v="Istanbul"/>
    <x v="3"/>
    <x v="0"/>
    <d v="2022-10-24T00:00:00"/>
    <x v="11"/>
    <s v="Bryan Mason"/>
    <n v="50"/>
    <n v="44"/>
    <x v="33"/>
    <n v="6"/>
    <x v="3"/>
    <x v="0"/>
    <x v="0"/>
  </r>
  <r>
    <s v="I-2092"/>
    <s v="Jerusalem"/>
    <x v="13"/>
    <x v="0"/>
    <d v="2024-04-05T00:00:00"/>
    <x v="11"/>
    <s v="Susan Carley"/>
    <n v="50"/>
    <n v="49"/>
    <x v="2"/>
    <n v="1"/>
    <x v="0"/>
    <x v="1"/>
    <x v="1"/>
  </r>
  <r>
    <s v="I-2093"/>
    <s v="Moscow"/>
    <x v="0"/>
    <x v="0"/>
    <d v="2024-08-26T00:00:00"/>
    <x v="0"/>
    <s v="Dermot Bailey"/>
    <n v="80"/>
    <n v="78"/>
    <x v="12"/>
    <n v="2"/>
    <x v="0"/>
    <x v="2"/>
    <x v="2"/>
  </r>
  <r>
    <s v="I-2094"/>
    <s v="Chicago"/>
    <x v="18"/>
    <x v="1"/>
    <d v="2023-11-19T00:00:00"/>
    <x v="11"/>
    <s v="Heather McGill"/>
    <n v="50"/>
    <n v="48"/>
    <x v="21"/>
    <n v="2"/>
    <x v="2"/>
    <x v="8"/>
    <x v="0"/>
  </r>
  <r>
    <s v="I-2095"/>
    <s v="New York"/>
    <x v="18"/>
    <x v="1"/>
    <d v="2024-02-13T00:00:00"/>
    <x v="2"/>
    <s v="Simon Hirst"/>
    <n v="150"/>
    <n v="147"/>
    <x v="2"/>
    <n v="3"/>
    <x v="0"/>
    <x v="10"/>
    <x v="3"/>
  </r>
  <r>
    <s v="I-2096"/>
    <s v="London"/>
    <x v="8"/>
    <x v="0"/>
    <d v="2021-08-13T00:00:00"/>
    <x v="7"/>
    <s v="Nicola Williams"/>
    <n v="1000"/>
    <n v="620"/>
    <x v="13"/>
    <n v="380"/>
    <x v="1"/>
    <x v="2"/>
    <x v="2"/>
  </r>
  <r>
    <s v="I-2097"/>
    <s v="Berlin"/>
    <x v="20"/>
    <x v="0"/>
    <d v="2024-02-13T00:00:00"/>
    <x v="8"/>
    <s v="John Gunter"/>
    <n v="500"/>
    <n v="495"/>
    <x v="19"/>
    <n v="5"/>
    <x v="0"/>
    <x v="10"/>
    <x v="3"/>
  </r>
  <r>
    <s v="I-2098"/>
    <s v="Shanghai"/>
    <x v="5"/>
    <x v="3"/>
    <d v="2024-03-30T00:00:00"/>
    <x v="11"/>
    <s v="Jonathan Will"/>
    <n v="50"/>
    <n v="47"/>
    <x v="44"/>
    <n v="3"/>
    <x v="0"/>
    <x v="3"/>
    <x v="3"/>
  </r>
  <r>
    <s v="I-2099"/>
    <s v="Tokyo"/>
    <x v="15"/>
    <x v="3"/>
    <d v="2022-07-27T00:00:00"/>
    <x v="6"/>
    <s v="David Gow"/>
    <n v="800"/>
    <n v="744"/>
    <x v="6"/>
    <n v="56"/>
    <x v="3"/>
    <x v="9"/>
    <x v="2"/>
  </r>
  <r>
    <s v="I-2100"/>
    <s v="Tijuana"/>
    <x v="7"/>
    <x v="2"/>
    <d v="2023-12-08T00:00:00"/>
    <x v="5"/>
    <s v="Richard Allnutt"/>
    <n v="500"/>
    <n v="490"/>
    <x v="2"/>
    <n v="10"/>
    <x v="2"/>
    <x v="5"/>
    <x v="0"/>
  </r>
  <r>
    <s v="I-2101"/>
    <s v="Amsterdam"/>
    <x v="24"/>
    <x v="0"/>
    <d v="2021-04-18T00:00:00"/>
    <x v="6"/>
    <s v="Donald Barratt"/>
    <n v="800"/>
    <n v="576"/>
    <x v="37"/>
    <n v="224"/>
    <x v="1"/>
    <x v="1"/>
    <x v="1"/>
  </r>
  <r>
    <s v="I-2102"/>
    <s v="Paris"/>
    <x v="21"/>
    <x v="0"/>
    <d v="2024-06-18T00:00:00"/>
    <x v="5"/>
    <s v="Darren Webb"/>
    <n v="500"/>
    <n v="455"/>
    <x v="25"/>
    <n v="45"/>
    <x v="0"/>
    <x v="4"/>
    <x v="1"/>
  </r>
  <r>
    <s v="I-2103"/>
    <s v="Buenos Aires"/>
    <x v="27"/>
    <x v="2"/>
    <d v="2020-07-08T00:00:00"/>
    <x v="2"/>
    <s v="Ronald Rowlands"/>
    <n v="150"/>
    <n v="135"/>
    <x v="18"/>
    <n v="15"/>
    <x v="4"/>
    <x v="9"/>
    <x v="2"/>
  </r>
  <r>
    <s v="I-2104"/>
    <s v="Moscow"/>
    <x v="0"/>
    <x v="0"/>
    <d v="2024-04-30T00:00:00"/>
    <x v="8"/>
    <s v="Darren Brooks"/>
    <n v="500"/>
    <n v="490"/>
    <x v="2"/>
    <n v="10"/>
    <x v="0"/>
    <x v="1"/>
    <x v="1"/>
  </r>
  <r>
    <s v="I-2105"/>
    <s v="Kuala Lumpur"/>
    <x v="31"/>
    <x v="3"/>
    <d v="2020-08-06T00:00:00"/>
    <x v="8"/>
    <s v="Valerie Hook"/>
    <n v="500"/>
    <n v="495"/>
    <x v="19"/>
    <n v="5"/>
    <x v="4"/>
    <x v="2"/>
    <x v="2"/>
  </r>
  <r>
    <s v="I-2106"/>
    <s v="Riyadh"/>
    <x v="9"/>
    <x v="0"/>
    <d v="2023-05-23T00:00:00"/>
    <x v="11"/>
    <s v="Danny Brooks"/>
    <n v="50"/>
    <n v="45"/>
    <x v="18"/>
    <n v="5"/>
    <x v="2"/>
    <x v="7"/>
    <x v="1"/>
  </r>
  <r>
    <s v="I-2107"/>
    <s v="Mexico City"/>
    <x v="7"/>
    <x v="2"/>
    <d v="2023-09-13T00:00:00"/>
    <x v="4"/>
    <s v="James Anthony"/>
    <n v="30"/>
    <n v="28"/>
    <x v="7"/>
    <n v="2"/>
    <x v="2"/>
    <x v="6"/>
    <x v="2"/>
  </r>
  <r>
    <s v="I-2108"/>
    <s v="Bucharest"/>
    <x v="32"/>
    <x v="0"/>
    <d v="2024-02-20T00:00:00"/>
    <x v="6"/>
    <s v="Kevin Ross"/>
    <n v="800"/>
    <n v="472"/>
    <x v="78"/>
    <n v="328"/>
    <x v="0"/>
    <x v="10"/>
    <x v="3"/>
  </r>
  <r>
    <s v="I-2109"/>
    <s v="Paris"/>
    <x v="21"/>
    <x v="0"/>
    <d v="2023-03-15T00:00:00"/>
    <x v="7"/>
    <s v="Ketan Bryan"/>
    <n v="1000"/>
    <n v="680"/>
    <x v="58"/>
    <n v="320"/>
    <x v="2"/>
    <x v="3"/>
    <x v="3"/>
  </r>
  <r>
    <s v="I-2110"/>
    <s v="Berlin"/>
    <x v="20"/>
    <x v="0"/>
    <d v="2023-02-24T00:00:00"/>
    <x v="2"/>
    <s v="Jacqueline Clamp"/>
    <n v="150"/>
    <n v="150"/>
    <x v="14"/>
    <n v="0"/>
    <x v="2"/>
    <x v="10"/>
    <x v="3"/>
  </r>
  <r>
    <s v="I-2111"/>
    <s v="Buenos Aires"/>
    <x v="27"/>
    <x v="2"/>
    <d v="2023-11-17T00:00:00"/>
    <x v="4"/>
    <s v="Ian Grant"/>
    <n v="30"/>
    <n v="28"/>
    <x v="7"/>
    <n v="2"/>
    <x v="2"/>
    <x v="8"/>
    <x v="0"/>
  </r>
  <r>
    <s v="I-2112"/>
    <s v="Tijuana"/>
    <x v="7"/>
    <x v="2"/>
    <d v="2023-06-06T00:00:00"/>
    <x v="5"/>
    <s v="Richard Foy"/>
    <n v="500"/>
    <n v="450"/>
    <x v="18"/>
    <n v="50"/>
    <x v="2"/>
    <x v="4"/>
    <x v="1"/>
  </r>
  <r>
    <s v="I-2113"/>
    <s v="Dublin"/>
    <x v="25"/>
    <x v="0"/>
    <d v="2023-12-08T00:00:00"/>
    <x v="2"/>
    <s v="Gwyn Taylor"/>
    <n v="150"/>
    <n v="149"/>
    <x v="84"/>
    <n v="1"/>
    <x v="2"/>
    <x v="5"/>
    <x v="0"/>
  </r>
  <r>
    <s v="I-2114"/>
    <s v="Tijuana"/>
    <x v="7"/>
    <x v="2"/>
    <d v="2021-10-08T00:00:00"/>
    <x v="0"/>
    <s v="Timothy Younger"/>
    <n v="80"/>
    <n v="53"/>
    <x v="120"/>
    <n v="27"/>
    <x v="1"/>
    <x v="0"/>
    <x v="0"/>
  </r>
  <r>
    <s v="I-2115"/>
    <s v="Moscow"/>
    <x v="0"/>
    <x v="0"/>
    <d v="2023-08-14T00:00:00"/>
    <x v="5"/>
    <s v="Alexander Hillier"/>
    <n v="500"/>
    <n v="480"/>
    <x v="21"/>
    <n v="20"/>
    <x v="2"/>
    <x v="2"/>
    <x v="2"/>
  </r>
  <r>
    <s v="I-2116"/>
    <s v="Sao Paolo"/>
    <x v="2"/>
    <x v="2"/>
    <d v="2022-12-01T00:00:00"/>
    <x v="5"/>
    <s v="Zoe Munday"/>
    <n v="500"/>
    <n v="495"/>
    <x v="19"/>
    <n v="5"/>
    <x v="3"/>
    <x v="5"/>
    <x v="0"/>
  </r>
  <r>
    <s v="I-2117"/>
    <s v="Moscow"/>
    <x v="0"/>
    <x v="0"/>
    <d v="2020-03-01T00:00:00"/>
    <x v="11"/>
    <s v="Diane Batty"/>
    <n v="50"/>
    <n v="48"/>
    <x v="21"/>
    <n v="2"/>
    <x v="4"/>
    <x v="3"/>
    <x v="3"/>
  </r>
  <r>
    <s v="I-2118"/>
    <s v="Bogota"/>
    <x v="26"/>
    <x v="2"/>
    <d v="2020-11-27T00:00:00"/>
    <x v="3"/>
    <s v="Lisa Manning"/>
    <n v="50"/>
    <n v="45"/>
    <x v="18"/>
    <n v="5"/>
    <x v="4"/>
    <x v="8"/>
    <x v="0"/>
  </r>
  <r>
    <s v="I-2119"/>
    <s v="Buenos Aires"/>
    <x v="27"/>
    <x v="2"/>
    <d v="2022-05-15T00:00:00"/>
    <x v="0"/>
    <s v="Nicola Nathan"/>
    <n v="80"/>
    <n v="74"/>
    <x v="85"/>
    <n v="6"/>
    <x v="3"/>
    <x v="7"/>
    <x v="1"/>
  </r>
  <r>
    <s v="I-2120"/>
    <s v="Rome"/>
    <x v="22"/>
    <x v="0"/>
    <d v="2022-04-26T00:00:00"/>
    <x v="6"/>
    <s v="Steven Bell"/>
    <n v="800"/>
    <n v="592"/>
    <x v="4"/>
    <n v="208"/>
    <x v="3"/>
    <x v="1"/>
    <x v="1"/>
  </r>
  <r>
    <s v="I-2121"/>
    <s v="Jerusalem"/>
    <x v="13"/>
    <x v="0"/>
    <d v="2022-12-14T00:00:00"/>
    <x v="0"/>
    <s v="John Bond"/>
    <n v="80"/>
    <n v="74"/>
    <x v="85"/>
    <n v="6"/>
    <x v="3"/>
    <x v="5"/>
    <x v="0"/>
  </r>
  <r>
    <s v="I-2122"/>
    <s v="Berlin"/>
    <x v="20"/>
    <x v="0"/>
    <d v="2021-05-19T00:00:00"/>
    <x v="4"/>
    <s v="John Gunter"/>
    <n v="30"/>
    <n v="20"/>
    <x v="76"/>
    <n v="10"/>
    <x v="1"/>
    <x v="7"/>
    <x v="1"/>
  </r>
  <r>
    <s v="I-2123"/>
    <s v="Lima"/>
    <x v="6"/>
    <x v="2"/>
    <d v="2023-01-06T00:00:00"/>
    <x v="2"/>
    <s v="Christopher Cresswell"/>
    <n v="150"/>
    <n v="138"/>
    <x v="15"/>
    <n v="12"/>
    <x v="2"/>
    <x v="11"/>
    <x v="3"/>
  </r>
  <r>
    <s v="I-2124"/>
    <s v="Riyadh"/>
    <x v="9"/>
    <x v="0"/>
    <d v="2024-11-24T00:00:00"/>
    <x v="4"/>
    <s v="Victoria Sherwin"/>
    <n v="30"/>
    <n v="30"/>
    <x v="14"/>
    <n v="0"/>
    <x v="0"/>
    <x v="8"/>
    <x v="0"/>
  </r>
  <r>
    <s v="I-2125"/>
    <s v="Warsaw"/>
    <x v="23"/>
    <x v="0"/>
    <d v="2022-01-04T00:00:00"/>
    <x v="10"/>
    <s v="Anthony Connolly"/>
    <n v="250"/>
    <n v="225"/>
    <x v="18"/>
    <n v="25"/>
    <x v="3"/>
    <x v="11"/>
    <x v="3"/>
  </r>
  <r>
    <s v="I-2126"/>
    <s v="Moscow"/>
    <x v="0"/>
    <x v="0"/>
    <d v="2024-10-03T00:00:00"/>
    <x v="2"/>
    <s v="Zulfiqar Mirza"/>
    <n v="150"/>
    <n v="143"/>
    <x v="56"/>
    <n v="7"/>
    <x v="0"/>
    <x v="0"/>
    <x v="0"/>
  </r>
  <r>
    <s v="I-2127"/>
    <s v="Dublin"/>
    <x v="25"/>
    <x v="0"/>
    <d v="2021-01-04T00:00:00"/>
    <x v="1"/>
    <s v="Robert Harris"/>
    <n v="700"/>
    <n v="679"/>
    <x v="10"/>
    <n v="21"/>
    <x v="1"/>
    <x v="11"/>
    <x v="3"/>
  </r>
  <r>
    <s v="I-2128"/>
    <s v="Dubai"/>
    <x v="33"/>
    <x v="0"/>
    <d v="2020-11-08T00:00:00"/>
    <x v="8"/>
    <s v="Frank Murray"/>
    <n v="500"/>
    <n v="495"/>
    <x v="19"/>
    <n v="5"/>
    <x v="4"/>
    <x v="8"/>
    <x v="0"/>
  </r>
  <r>
    <s v="I-2129"/>
    <s v="Kansas City"/>
    <x v="18"/>
    <x v="1"/>
    <d v="2020-09-17T00:00:00"/>
    <x v="5"/>
    <s v="Ronnette Stocks"/>
    <n v="500"/>
    <n v="400"/>
    <x v="31"/>
    <n v="100"/>
    <x v="4"/>
    <x v="6"/>
    <x v="2"/>
  </r>
  <r>
    <s v="I-2130"/>
    <s v="Seattle"/>
    <x v="18"/>
    <x v="1"/>
    <d v="2024-05-15T00:00:00"/>
    <x v="3"/>
    <s v="Richard Anderson"/>
    <n v="50"/>
    <n v="48"/>
    <x v="21"/>
    <n v="2"/>
    <x v="0"/>
    <x v="7"/>
    <x v="1"/>
  </r>
  <r>
    <s v="I-2131"/>
    <s v="Tel Aviv"/>
    <x v="13"/>
    <x v="0"/>
    <d v="2021-06-17T00:00:00"/>
    <x v="4"/>
    <s v="Steven Green"/>
    <n v="30"/>
    <n v="19"/>
    <x v="121"/>
    <n v="11"/>
    <x v="1"/>
    <x v="4"/>
    <x v="1"/>
  </r>
  <r>
    <s v="I-2132"/>
    <s v="Berlin"/>
    <x v="20"/>
    <x v="0"/>
    <d v="2020-04-17T00:00:00"/>
    <x v="4"/>
    <s v="Jacqueline Clamp"/>
    <n v="30"/>
    <n v="22"/>
    <x v="16"/>
    <n v="8"/>
    <x v="4"/>
    <x v="1"/>
    <x v="1"/>
  </r>
  <r>
    <s v="I-2133"/>
    <s v="Istanbul"/>
    <x v="3"/>
    <x v="0"/>
    <d v="2023-07-03T00:00:00"/>
    <x v="8"/>
    <s v="David Philp"/>
    <n v="500"/>
    <n v="500"/>
    <x v="14"/>
    <n v="0"/>
    <x v="2"/>
    <x v="9"/>
    <x v="2"/>
  </r>
  <r>
    <s v="I-2134"/>
    <s v="Kansas City"/>
    <x v="18"/>
    <x v="1"/>
    <d v="2023-07-27T00:00:00"/>
    <x v="3"/>
    <s v="Nicola Wright"/>
    <n v="50"/>
    <n v="50"/>
    <x v="14"/>
    <n v="0"/>
    <x v="2"/>
    <x v="9"/>
    <x v="2"/>
  </r>
  <r>
    <s v="I-2135"/>
    <s v="Seoul"/>
    <x v="19"/>
    <x v="3"/>
    <d v="2020-04-08T00:00:00"/>
    <x v="11"/>
    <s v="Kevin Long"/>
    <n v="50"/>
    <n v="50"/>
    <x v="14"/>
    <n v="0"/>
    <x v="4"/>
    <x v="1"/>
    <x v="1"/>
  </r>
  <r>
    <s v="I-2136"/>
    <s v="Los Angeles"/>
    <x v="18"/>
    <x v="1"/>
    <d v="2022-01-12T00:00:00"/>
    <x v="7"/>
    <s v="Rita Jenkins"/>
    <n v="1000"/>
    <n v="710"/>
    <x v="72"/>
    <n v="290"/>
    <x v="3"/>
    <x v="11"/>
    <x v="3"/>
  </r>
  <r>
    <s v="I-2137"/>
    <s v="Berlin"/>
    <x v="20"/>
    <x v="0"/>
    <d v="2024-11-29T00:00:00"/>
    <x v="0"/>
    <s v="Paul Mannion"/>
    <n v="80"/>
    <n v="74"/>
    <x v="85"/>
    <n v="6"/>
    <x v="0"/>
    <x v="8"/>
    <x v="0"/>
  </r>
  <r>
    <s v="I-2138"/>
    <s v="Tel Aviv"/>
    <x v="13"/>
    <x v="0"/>
    <d v="2022-03-28T00:00:00"/>
    <x v="11"/>
    <s v="David Isaacs"/>
    <n v="50"/>
    <n v="50"/>
    <x v="14"/>
    <n v="0"/>
    <x v="3"/>
    <x v="3"/>
    <x v="3"/>
  </r>
  <r>
    <s v="I-2139"/>
    <s v="Los Angeles"/>
    <x v="18"/>
    <x v="1"/>
    <d v="2020-04-16T00:00:00"/>
    <x v="10"/>
    <s v="Heather Beck"/>
    <n v="250"/>
    <n v="208"/>
    <x v="110"/>
    <n v="42"/>
    <x v="4"/>
    <x v="1"/>
    <x v="1"/>
  </r>
  <r>
    <s v="I-2140"/>
    <s v="Osaka"/>
    <x v="15"/>
    <x v="3"/>
    <d v="2023-02-03T00:00:00"/>
    <x v="11"/>
    <s v="Jill Thompson"/>
    <n v="50"/>
    <n v="46"/>
    <x v="15"/>
    <n v="4"/>
    <x v="2"/>
    <x v="10"/>
    <x v="3"/>
  </r>
  <r>
    <s v="I-2141"/>
    <s v="Jerusalem"/>
    <x v="13"/>
    <x v="0"/>
    <d v="2021-11-02T00:00:00"/>
    <x v="6"/>
    <s v="Barbara Scott"/>
    <n v="800"/>
    <n v="744"/>
    <x v="6"/>
    <n v="56"/>
    <x v="1"/>
    <x v="8"/>
    <x v="0"/>
  </r>
  <r>
    <s v="I-2142"/>
    <s v="Bangkok"/>
    <x v="10"/>
    <x v="3"/>
    <d v="2023-04-14T00:00:00"/>
    <x v="0"/>
    <s v="Carol Cormack"/>
    <n v="80"/>
    <n v="76"/>
    <x v="8"/>
    <n v="4"/>
    <x v="2"/>
    <x v="1"/>
    <x v="1"/>
  </r>
  <r>
    <s v="I-2143"/>
    <s v="Seoul"/>
    <x v="19"/>
    <x v="3"/>
    <d v="2023-03-06T00:00:00"/>
    <x v="2"/>
    <s v="Roger Scott"/>
    <n v="150"/>
    <n v="146"/>
    <x v="28"/>
    <n v="4"/>
    <x v="2"/>
    <x v="3"/>
    <x v="3"/>
  </r>
  <r>
    <s v="I-2144"/>
    <s v="Shanghai"/>
    <x v="5"/>
    <x v="3"/>
    <d v="2024-12-11T00:00:00"/>
    <x v="5"/>
    <s v="Glenys Raymond"/>
    <n v="500"/>
    <n v="475"/>
    <x v="8"/>
    <n v="25"/>
    <x v="0"/>
    <x v="5"/>
    <x v="0"/>
  </r>
  <r>
    <s v="I-2145"/>
    <s v="Madria"/>
    <x v="28"/>
    <x v="0"/>
    <d v="2022-11-16T00:00:00"/>
    <x v="0"/>
    <s v="Roy Lloyd"/>
    <n v="80"/>
    <n v="68"/>
    <x v="36"/>
    <n v="12"/>
    <x v="3"/>
    <x v="8"/>
    <x v="0"/>
  </r>
  <r>
    <s v="I-2146"/>
    <s v="Bucharest"/>
    <x v="32"/>
    <x v="0"/>
    <d v="2021-08-19T00:00:00"/>
    <x v="8"/>
    <s v="Dell Lockwood"/>
    <n v="500"/>
    <n v="500"/>
    <x v="14"/>
    <n v="0"/>
    <x v="1"/>
    <x v="2"/>
    <x v="2"/>
  </r>
  <r>
    <s v="I-2147"/>
    <s v="Vienna"/>
    <x v="29"/>
    <x v="0"/>
    <d v="2020-02-03T00:00:00"/>
    <x v="10"/>
    <s v="Baljinder Anderson"/>
    <n v="250"/>
    <n v="243"/>
    <x v="62"/>
    <n v="7"/>
    <x v="4"/>
    <x v="10"/>
    <x v="3"/>
  </r>
  <r>
    <s v="I-2148"/>
    <s v="Sao Paolo"/>
    <x v="2"/>
    <x v="2"/>
    <d v="2022-04-23T00:00:00"/>
    <x v="7"/>
    <s v="Stephen Smith"/>
    <n v="1000"/>
    <n v="500"/>
    <x v="9"/>
    <n v="500"/>
    <x v="3"/>
    <x v="1"/>
    <x v="1"/>
  </r>
  <r>
    <s v="I-2149"/>
    <s v="Mexico City"/>
    <x v="7"/>
    <x v="2"/>
    <d v="2024-12-09T00:00:00"/>
    <x v="7"/>
    <s v="Catherine Rahman"/>
    <n v="1000"/>
    <n v="700"/>
    <x v="48"/>
    <n v="300"/>
    <x v="0"/>
    <x v="5"/>
    <x v="0"/>
  </r>
  <r>
    <s v="I-2150"/>
    <s v="Dubai"/>
    <x v="33"/>
    <x v="0"/>
    <d v="2024-04-28T00:00:00"/>
    <x v="0"/>
    <s v="Marie Whitfield"/>
    <n v="80"/>
    <n v="58"/>
    <x v="41"/>
    <n v="22"/>
    <x v="0"/>
    <x v="1"/>
    <x v="1"/>
  </r>
  <r>
    <s v="I-2151"/>
    <s v="Amsterdam"/>
    <x v="24"/>
    <x v="0"/>
    <d v="2021-03-14T00:00:00"/>
    <x v="6"/>
    <s v="Christopher Hurren"/>
    <n v="800"/>
    <n v="664"/>
    <x v="91"/>
    <n v="136"/>
    <x v="1"/>
    <x v="3"/>
    <x v="3"/>
  </r>
  <r>
    <s v="I-2152"/>
    <s v="London"/>
    <x v="8"/>
    <x v="0"/>
    <d v="2020-11-02T00:00:00"/>
    <x v="9"/>
    <s v="Claire Brooks"/>
    <n v="70"/>
    <n v="69"/>
    <x v="43"/>
    <n v="1"/>
    <x v="4"/>
    <x v="8"/>
    <x v="0"/>
  </r>
  <r>
    <s v="I-2153"/>
    <s v="Tijuana"/>
    <x v="7"/>
    <x v="2"/>
    <d v="2020-11-11T00:00:00"/>
    <x v="11"/>
    <s v="Stephen Carlin"/>
    <n v="50"/>
    <n v="50"/>
    <x v="14"/>
    <n v="0"/>
    <x v="4"/>
    <x v="8"/>
    <x v="0"/>
  </r>
  <r>
    <s v="I-2154"/>
    <s v="Kuala Lumpur"/>
    <x v="31"/>
    <x v="3"/>
    <d v="2020-02-19T00:00:00"/>
    <x v="0"/>
    <s v="Ian Baker"/>
    <n v="80"/>
    <n v="75"/>
    <x v="29"/>
    <n v="5"/>
    <x v="4"/>
    <x v="10"/>
    <x v="3"/>
  </r>
  <r>
    <s v="I-2155"/>
    <s v="Moscow"/>
    <x v="0"/>
    <x v="0"/>
    <d v="2023-05-20T00:00:00"/>
    <x v="0"/>
    <s v="Diane Batty"/>
    <n v="80"/>
    <n v="76"/>
    <x v="8"/>
    <n v="4"/>
    <x v="2"/>
    <x v="7"/>
    <x v="1"/>
  </r>
  <r>
    <s v="I-2156"/>
    <s v="Bangalore"/>
    <x v="11"/>
    <x v="3"/>
    <d v="2021-05-19T00:00:00"/>
    <x v="10"/>
    <s v="Stuart Hunter"/>
    <n v="250"/>
    <n v="190"/>
    <x v="40"/>
    <n v="60"/>
    <x v="1"/>
    <x v="7"/>
    <x v="1"/>
  </r>
  <r>
    <s v="I-2157"/>
    <s v="Madria"/>
    <x v="28"/>
    <x v="0"/>
    <d v="2023-02-01T00:00:00"/>
    <x v="7"/>
    <s v="Catherine Gagg"/>
    <n v="1000"/>
    <n v="650"/>
    <x v="32"/>
    <n v="350"/>
    <x v="2"/>
    <x v="10"/>
    <x v="3"/>
  </r>
  <r>
    <s v="I-2158"/>
    <s v="Shanghai"/>
    <x v="5"/>
    <x v="3"/>
    <d v="2021-08-12T00:00:00"/>
    <x v="0"/>
    <s v="Wolf Christian"/>
    <n v="80"/>
    <n v="58"/>
    <x v="41"/>
    <n v="22"/>
    <x v="1"/>
    <x v="2"/>
    <x v="2"/>
  </r>
  <r>
    <s v="I-2159"/>
    <s v="Shenzhen"/>
    <x v="5"/>
    <x v="3"/>
    <d v="2020-03-01T00:00:00"/>
    <x v="10"/>
    <s v="Keith Drage"/>
    <n v="250"/>
    <n v="235"/>
    <x v="44"/>
    <n v="15"/>
    <x v="4"/>
    <x v="3"/>
    <x v="3"/>
  </r>
  <r>
    <s v="I-2160"/>
    <s v="Dublin"/>
    <x v="25"/>
    <x v="0"/>
    <d v="2022-03-23T00:00:00"/>
    <x v="5"/>
    <s v="Andrew Phillips"/>
    <n v="500"/>
    <n v="440"/>
    <x v="33"/>
    <n v="60"/>
    <x v="3"/>
    <x v="3"/>
    <x v="3"/>
  </r>
  <r>
    <s v="I-2161"/>
    <s v="Berlin"/>
    <x v="20"/>
    <x v="0"/>
    <d v="2023-10-21T00:00:00"/>
    <x v="11"/>
    <s v="Kate Pearce"/>
    <n v="50"/>
    <n v="46"/>
    <x v="15"/>
    <n v="4"/>
    <x v="2"/>
    <x v="0"/>
    <x v="0"/>
  </r>
  <r>
    <s v="I-2162"/>
    <s v="San Fransisco"/>
    <x v="18"/>
    <x v="1"/>
    <d v="2024-07-06T00:00:00"/>
    <x v="9"/>
    <s v="Patricia Sewell"/>
    <n v="70"/>
    <n v="63"/>
    <x v="18"/>
    <n v="7"/>
    <x v="0"/>
    <x v="9"/>
    <x v="2"/>
  </r>
  <r>
    <s v="I-2163"/>
    <s v="Buenos Aires"/>
    <x v="27"/>
    <x v="2"/>
    <d v="2024-03-14T00:00:00"/>
    <x v="2"/>
    <s v="Naeem Perry"/>
    <n v="150"/>
    <n v="128"/>
    <x v="88"/>
    <n v="22"/>
    <x v="0"/>
    <x v="3"/>
    <x v="3"/>
  </r>
  <r>
    <s v="I-2164"/>
    <s v="Bangkok"/>
    <x v="10"/>
    <x v="3"/>
    <d v="2022-11-12T00:00:00"/>
    <x v="2"/>
    <s v="Nicole Marshall"/>
    <n v="150"/>
    <n v="150"/>
    <x v="14"/>
    <n v="0"/>
    <x v="3"/>
    <x v="8"/>
    <x v="0"/>
  </r>
  <r>
    <s v="I-2165"/>
    <s v="Moscow"/>
    <x v="0"/>
    <x v="0"/>
    <d v="2023-12-02T00:00:00"/>
    <x v="5"/>
    <s v="Zulfiqar Mirza"/>
    <n v="500"/>
    <n v="485"/>
    <x v="10"/>
    <n v="15"/>
    <x v="2"/>
    <x v="5"/>
    <x v="0"/>
  </r>
  <r>
    <s v="I-2166"/>
    <s v="Athens"/>
    <x v="14"/>
    <x v="0"/>
    <d v="2023-05-26T00:00:00"/>
    <x v="10"/>
    <s v="Sarah Chadwick"/>
    <n v="250"/>
    <n v="230"/>
    <x v="15"/>
    <n v="20"/>
    <x v="2"/>
    <x v="7"/>
    <x v="1"/>
  </r>
  <r>
    <s v="I-2167"/>
    <s v="Birmingham"/>
    <x v="8"/>
    <x v="0"/>
    <d v="2022-09-30T00:00:00"/>
    <x v="9"/>
    <s v="Philip Collins"/>
    <n v="70"/>
    <n v="62"/>
    <x v="52"/>
    <n v="8"/>
    <x v="3"/>
    <x v="6"/>
    <x v="2"/>
  </r>
  <r>
    <s v="I-2168"/>
    <s v="Bangkok"/>
    <x v="10"/>
    <x v="3"/>
    <d v="2023-08-07T00:00:00"/>
    <x v="1"/>
    <s v="Jonathan Pereira"/>
    <n v="700"/>
    <n v="665"/>
    <x v="8"/>
    <n v="35"/>
    <x v="2"/>
    <x v="2"/>
    <x v="2"/>
  </r>
  <r>
    <s v="I-2169"/>
    <s v="Kansas City"/>
    <x v="18"/>
    <x v="1"/>
    <d v="2023-10-30T00:00:00"/>
    <x v="3"/>
    <s v="Nick Gee"/>
    <n v="50"/>
    <n v="50"/>
    <x v="14"/>
    <n v="0"/>
    <x v="2"/>
    <x v="0"/>
    <x v="0"/>
  </r>
  <r>
    <s v="I-2170"/>
    <s v="Dublin"/>
    <x v="25"/>
    <x v="0"/>
    <d v="2020-05-06T00:00:00"/>
    <x v="0"/>
    <s v="Robert Harris"/>
    <n v="80"/>
    <n v="56"/>
    <x v="48"/>
    <n v="24"/>
    <x v="4"/>
    <x v="7"/>
    <x v="1"/>
  </r>
  <r>
    <s v="I-2171"/>
    <s v="Prague"/>
    <x v="16"/>
    <x v="0"/>
    <d v="2024-06-30T00:00:00"/>
    <x v="9"/>
    <s v="Stephen Nolan"/>
    <n v="70"/>
    <n v="65"/>
    <x v="60"/>
    <n v="5"/>
    <x v="0"/>
    <x v="4"/>
    <x v="1"/>
  </r>
  <r>
    <s v="I-2172"/>
    <s v="Santiago"/>
    <x v="34"/>
    <x v="2"/>
    <d v="2022-05-18T00:00:00"/>
    <x v="3"/>
    <s v="Karen Hopewell"/>
    <n v="50"/>
    <n v="43"/>
    <x v="22"/>
    <n v="7"/>
    <x v="3"/>
    <x v="7"/>
    <x v="1"/>
  </r>
  <r>
    <s v="I-2173"/>
    <s v="Delhi"/>
    <x v="11"/>
    <x v="3"/>
    <d v="2021-11-10T00:00:00"/>
    <x v="2"/>
    <s v="Roger Silvester"/>
    <n v="150"/>
    <n v="126"/>
    <x v="11"/>
    <n v="24"/>
    <x v="1"/>
    <x v="8"/>
    <x v="0"/>
  </r>
  <r>
    <s v="I-2174"/>
    <s v="Shanghai"/>
    <x v="5"/>
    <x v="3"/>
    <d v="2021-01-31T00:00:00"/>
    <x v="5"/>
    <s v="Paul Power"/>
    <n v="500"/>
    <n v="360"/>
    <x v="37"/>
    <n v="140"/>
    <x v="1"/>
    <x v="11"/>
    <x v="3"/>
  </r>
  <r>
    <s v="I-2175"/>
    <s v="Buenos Aires"/>
    <x v="27"/>
    <x v="2"/>
    <d v="2022-09-09T00:00:00"/>
    <x v="0"/>
    <s v="Nicola Nathan"/>
    <n v="80"/>
    <n v="71"/>
    <x v="105"/>
    <n v="9"/>
    <x v="3"/>
    <x v="6"/>
    <x v="2"/>
  </r>
  <r>
    <s v="I-2176"/>
    <s v="Kansas City"/>
    <x v="18"/>
    <x v="1"/>
    <d v="2020-01-15T00:00:00"/>
    <x v="4"/>
    <s v="Robert Arnold"/>
    <n v="30"/>
    <n v="29"/>
    <x v="5"/>
    <n v="1"/>
    <x v="4"/>
    <x v="11"/>
    <x v="3"/>
  </r>
  <r>
    <s v="I-2177"/>
    <s v="Warsaw"/>
    <x v="23"/>
    <x v="0"/>
    <d v="2022-12-29T00:00:00"/>
    <x v="10"/>
    <s v="Alexandra Wright"/>
    <n v="250"/>
    <n v="248"/>
    <x v="80"/>
    <n v="2"/>
    <x v="3"/>
    <x v="5"/>
    <x v="0"/>
  </r>
  <r>
    <s v="I-2178"/>
    <s v="Tokyo"/>
    <x v="15"/>
    <x v="3"/>
    <d v="2024-10-21T00:00:00"/>
    <x v="4"/>
    <s v="Nicholas Goude"/>
    <n v="30"/>
    <n v="27"/>
    <x v="18"/>
    <n v="3"/>
    <x v="0"/>
    <x v="0"/>
    <x v="0"/>
  </r>
  <r>
    <s v="I-2179"/>
    <s v="Paris"/>
    <x v="21"/>
    <x v="0"/>
    <d v="2023-01-08T00:00:00"/>
    <x v="9"/>
    <s v="Rory Bullion"/>
    <n v="70"/>
    <n v="66"/>
    <x v="108"/>
    <n v="4"/>
    <x v="2"/>
    <x v="11"/>
    <x v="3"/>
  </r>
  <r>
    <s v="I-2180"/>
    <s v="Toronto"/>
    <x v="1"/>
    <x v="1"/>
    <d v="2020-09-22T00:00:00"/>
    <x v="3"/>
    <s v="David Shiner"/>
    <n v="50"/>
    <n v="50"/>
    <x v="14"/>
    <n v="0"/>
    <x v="4"/>
    <x v="6"/>
    <x v="2"/>
  </r>
  <r>
    <s v="I-2181"/>
    <s v="Rome"/>
    <x v="22"/>
    <x v="0"/>
    <d v="2021-10-05T00:00:00"/>
    <x v="7"/>
    <s v="Michael Toy"/>
    <n v="1000"/>
    <n v="690"/>
    <x v="82"/>
    <n v="310"/>
    <x v="1"/>
    <x v="0"/>
    <x v="0"/>
  </r>
  <r>
    <s v="I-2182"/>
    <s v="Kansas City"/>
    <x v="18"/>
    <x v="1"/>
    <d v="2023-05-25T00:00:00"/>
    <x v="2"/>
    <s v="Ronnette Stocks"/>
    <n v="150"/>
    <n v="150"/>
    <x v="14"/>
    <n v="0"/>
    <x v="2"/>
    <x v="7"/>
    <x v="1"/>
  </r>
  <r>
    <s v="I-2183"/>
    <s v="Bangalore"/>
    <x v="11"/>
    <x v="3"/>
    <d v="2021-11-08T00:00:00"/>
    <x v="1"/>
    <s v="Paul Rule"/>
    <n v="700"/>
    <n v="560"/>
    <x v="31"/>
    <n v="140"/>
    <x v="1"/>
    <x v="8"/>
    <x v="0"/>
  </r>
  <r>
    <s v="I-2184"/>
    <s v="Mexico City"/>
    <x v="7"/>
    <x v="2"/>
    <d v="2020-03-18T00:00:00"/>
    <x v="8"/>
    <s v="Malcolm Griffith"/>
    <n v="500"/>
    <n v="495"/>
    <x v="19"/>
    <n v="5"/>
    <x v="4"/>
    <x v="3"/>
    <x v="3"/>
  </r>
  <r>
    <s v="I-2185"/>
    <s v="Chicago"/>
    <x v="18"/>
    <x v="1"/>
    <d v="2021-01-16T00:00:00"/>
    <x v="4"/>
    <s v="Amelia Scott"/>
    <n v="30"/>
    <n v="30"/>
    <x v="14"/>
    <n v="0"/>
    <x v="1"/>
    <x v="11"/>
    <x v="3"/>
  </r>
  <r>
    <s v="I-2186"/>
    <s v="Sydney"/>
    <x v="4"/>
    <x v="3"/>
    <d v="2021-01-12T00:00:00"/>
    <x v="2"/>
    <s v="Armand Ahmed"/>
    <n v="150"/>
    <n v="132"/>
    <x v="33"/>
    <n v="18"/>
    <x v="1"/>
    <x v="11"/>
    <x v="3"/>
  </r>
  <r>
    <s v="I-2187"/>
    <s v="Lima"/>
    <x v="6"/>
    <x v="2"/>
    <d v="2020-12-12T00:00:00"/>
    <x v="5"/>
    <s v="Cheryl Glover"/>
    <n v="500"/>
    <n v="425"/>
    <x v="36"/>
    <n v="75"/>
    <x v="4"/>
    <x v="5"/>
    <x v="0"/>
  </r>
  <r>
    <s v="I-2188"/>
    <s v="Dubai"/>
    <x v="33"/>
    <x v="0"/>
    <d v="2023-06-12T00:00:00"/>
    <x v="7"/>
    <s v="George Smith"/>
    <n v="1000"/>
    <n v="790"/>
    <x v="77"/>
    <n v="210"/>
    <x v="2"/>
    <x v="4"/>
    <x v="1"/>
  </r>
  <r>
    <s v="I-2189"/>
    <s v="Istanbul"/>
    <x v="3"/>
    <x v="0"/>
    <d v="2022-06-14T00:00:00"/>
    <x v="7"/>
    <s v="David Philp"/>
    <n v="1000"/>
    <n v="980"/>
    <x v="2"/>
    <n v="20"/>
    <x v="3"/>
    <x v="4"/>
    <x v="1"/>
  </r>
  <r>
    <s v="I-2190"/>
    <s v="Tel Aviv"/>
    <x v="13"/>
    <x v="0"/>
    <d v="2021-08-04T00:00:00"/>
    <x v="5"/>
    <s v="Maureen Reynolds"/>
    <n v="500"/>
    <n v="345"/>
    <x v="82"/>
    <n v="155"/>
    <x v="1"/>
    <x v="2"/>
    <x v="2"/>
  </r>
  <r>
    <s v="I-2191"/>
    <s v="Istanbul"/>
    <x v="3"/>
    <x v="0"/>
    <d v="2022-10-25T00:00:00"/>
    <x v="11"/>
    <s v="Mark Sayer"/>
    <n v="50"/>
    <n v="44"/>
    <x v="33"/>
    <n v="6"/>
    <x v="3"/>
    <x v="0"/>
    <x v="0"/>
  </r>
  <r>
    <s v="I-2192"/>
    <s v="Mexico City"/>
    <x v="7"/>
    <x v="2"/>
    <d v="2024-01-30T00:00:00"/>
    <x v="11"/>
    <s v="Malcolm Griffith"/>
    <n v="50"/>
    <n v="43"/>
    <x v="22"/>
    <n v="7"/>
    <x v="0"/>
    <x v="11"/>
    <x v="3"/>
  </r>
  <r>
    <s v="I-2193"/>
    <s v="Kuala Lumpur"/>
    <x v="31"/>
    <x v="3"/>
    <d v="2024-11-04T00:00:00"/>
    <x v="4"/>
    <s v="Harold Lunn"/>
    <n v="30"/>
    <n v="29"/>
    <x v="5"/>
    <n v="1"/>
    <x v="0"/>
    <x v="8"/>
    <x v="0"/>
  </r>
  <r>
    <s v="I-2194"/>
    <s v="Kuala Lumpur"/>
    <x v="31"/>
    <x v="3"/>
    <d v="2023-06-30T00:00:00"/>
    <x v="4"/>
    <s v="Rachel Oliver"/>
    <n v="30"/>
    <n v="29"/>
    <x v="5"/>
    <n v="1"/>
    <x v="2"/>
    <x v="4"/>
    <x v="1"/>
  </r>
  <r>
    <s v="I-2195"/>
    <s v="Chicago"/>
    <x v="18"/>
    <x v="1"/>
    <d v="2022-07-09T00:00:00"/>
    <x v="1"/>
    <s v="Heather McGill"/>
    <n v="700"/>
    <n v="700"/>
    <x v="14"/>
    <n v="0"/>
    <x v="3"/>
    <x v="9"/>
    <x v="2"/>
  </r>
  <r>
    <s v="I-2196"/>
    <s v="London"/>
    <x v="8"/>
    <x v="0"/>
    <d v="2021-09-02T00:00:00"/>
    <x v="10"/>
    <s v="William Cruse"/>
    <n v="250"/>
    <n v="238"/>
    <x v="20"/>
    <n v="12"/>
    <x v="1"/>
    <x v="6"/>
    <x v="2"/>
  </r>
  <r>
    <s v="I-2197"/>
    <s v="Riyadh"/>
    <x v="9"/>
    <x v="0"/>
    <d v="2023-01-19T00:00:00"/>
    <x v="5"/>
    <s v="David Adams"/>
    <n v="500"/>
    <n v="485"/>
    <x v="10"/>
    <n v="15"/>
    <x v="2"/>
    <x v="11"/>
    <x v="3"/>
  </r>
  <r>
    <s v="I-2198"/>
    <s v="New York"/>
    <x v="18"/>
    <x v="1"/>
    <d v="2020-05-26T00:00:00"/>
    <x v="6"/>
    <s v="Simon Hirst"/>
    <n v="800"/>
    <n v="456"/>
    <x v="39"/>
    <n v="344"/>
    <x v="4"/>
    <x v="7"/>
    <x v="1"/>
  </r>
  <r>
    <s v="I-2199"/>
    <s v="Seattle"/>
    <x v="18"/>
    <x v="1"/>
    <d v="2023-10-08T00:00:00"/>
    <x v="9"/>
    <s v="Lesleyann Pope"/>
    <n v="70"/>
    <n v="66"/>
    <x v="108"/>
    <n v="4"/>
    <x v="2"/>
    <x v="0"/>
    <x v="0"/>
  </r>
  <r>
    <s v="I-2200"/>
    <s v="London"/>
    <x v="8"/>
    <x v="0"/>
    <d v="2020-11-07T00:00:00"/>
    <x v="4"/>
    <s v="James Neville"/>
    <n v="30"/>
    <n v="30"/>
    <x v="14"/>
    <n v="0"/>
    <x v="4"/>
    <x v="8"/>
    <x v="0"/>
  </r>
  <r>
    <s v="I-2201"/>
    <s v="Seoul"/>
    <x v="19"/>
    <x v="3"/>
    <d v="2022-12-11T00:00:00"/>
    <x v="4"/>
    <s v="Steven Wood"/>
    <n v="30"/>
    <n v="29"/>
    <x v="5"/>
    <n v="1"/>
    <x v="3"/>
    <x v="5"/>
    <x v="0"/>
  </r>
  <r>
    <s v="I-2202"/>
    <s v="Paris"/>
    <x v="21"/>
    <x v="0"/>
    <d v="2021-02-07T00:00:00"/>
    <x v="9"/>
    <s v="Darren Webb"/>
    <n v="70"/>
    <n v="62"/>
    <x v="52"/>
    <n v="8"/>
    <x v="1"/>
    <x v="10"/>
    <x v="3"/>
  </r>
  <r>
    <s v="I-2203"/>
    <s v="Kansas City"/>
    <x v="18"/>
    <x v="1"/>
    <d v="2021-03-07T00:00:00"/>
    <x v="8"/>
    <s v="Nick Gee"/>
    <n v="500"/>
    <n v="500"/>
    <x v="14"/>
    <n v="0"/>
    <x v="1"/>
    <x v="3"/>
    <x v="3"/>
  </r>
  <r>
    <s v="I-2204"/>
    <s v="Toronto"/>
    <x v="1"/>
    <x v="1"/>
    <d v="2022-01-07T00:00:00"/>
    <x v="11"/>
    <s v="Alison Storey"/>
    <n v="50"/>
    <n v="45"/>
    <x v="18"/>
    <n v="5"/>
    <x v="3"/>
    <x v="11"/>
    <x v="3"/>
  </r>
  <r>
    <s v="I-2205"/>
    <s v="Madria"/>
    <x v="28"/>
    <x v="0"/>
    <d v="2024-03-16T00:00:00"/>
    <x v="1"/>
    <s v="Martin Mishra"/>
    <n v="700"/>
    <n v="623"/>
    <x v="47"/>
    <n v="77"/>
    <x v="0"/>
    <x v="3"/>
    <x v="3"/>
  </r>
  <r>
    <s v="I-2206"/>
    <s v="Delhi"/>
    <x v="11"/>
    <x v="3"/>
    <d v="2023-08-21T00:00:00"/>
    <x v="8"/>
    <s v="Gillian Harris"/>
    <n v="500"/>
    <n v="490"/>
    <x v="2"/>
    <n v="10"/>
    <x v="2"/>
    <x v="2"/>
    <x v="2"/>
  </r>
  <r>
    <s v="I-2207"/>
    <s v="Prague"/>
    <x v="16"/>
    <x v="0"/>
    <d v="2023-06-14T00:00:00"/>
    <x v="11"/>
    <s v="Edward Khan"/>
    <n v="50"/>
    <n v="22"/>
    <x v="122"/>
    <n v="28"/>
    <x v="2"/>
    <x v="4"/>
    <x v="1"/>
  </r>
  <r>
    <s v="I-2208"/>
    <s v="Bogota"/>
    <x v="26"/>
    <x v="2"/>
    <d v="2024-08-06T00:00:00"/>
    <x v="2"/>
    <s v="Philip Mishra"/>
    <n v="150"/>
    <n v="129"/>
    <x v="22"/>
    <n v="21"/>
    <x v="0"/>
    <x v="2"/>
    <x v="2"/>
  </r>
  <r>
    <s v="I-2209"/>
    <s v="Birmingham"/>
    <x v="8"/>
    <x v="0"/>
    <d v="2020-05-08T00:00:00"/>
    <x v="0"/>
    <s v="Philip Collins"/>
    <n v="80"/>
    <n v="78"/>
    <x v="12"/>
    <n v="2"/>
    <x v="4"/>
    <x v="7"/>
    <x v="1"/>
  </r>
  <r>
    <s v="I-2210"/>
    <s v="Berlin"/>
    <x v="20"/>
    <x v="0"/>
    <d v="2020-05-28T00:00:00"/>
    <x v="10"/>
    <s v="Kate Pearce"/>
    <n v="250"/>
    <n v="208"/>
    <x v="110"/>
    <n v="42"/>
    <x v="4"/>
    <x v="7"/>
    <x v="1"/>
  </r>
  <r>
    <s v="I-2211"/>
    <s v="Capetown"/>
    <x v="17"/>
    <x v="0"/>
    <d v="2021-05-23T00:00:00"/>
    <x v="11"/>
    <s v="Marcus Jacob"/>
    <n v="50"/>
    <n v="37"/>
    <x v="4"/>
    <n v="13"/>
    <x v="1"/>
    <x v="7"/>
    <x v="1"/>
  </r>
  <r>
    <s v="I-2212"/>
    <s v="Santiago"/>
    <x v="34"/>
    <x v="2"/>
    <d v="2021-01-01T00:00:00"/>
    <x v="2"/>
    <s v="Bruce McPhee"/>
    <n v="150"/>
    <n v="143"/>
    <x v="56"/>
    <n v="7"/>
    <x v="1"/>
    <x v="11"/>
    <x v="3"/>
  </r>
  <r>
    <s v="I-2213"/>
    <s v="Toronto"/>
    <x v="1"/>
    <x v="1"/>
    <d v="2023-05-14T00:00:00"/>
    <x v="11"/>
    <s v="Nick Blacklock"/>
    <n v="50"/>
    <n v="46"/>
    <x v="15"/>
    <n v="4"/>
    <x v="2"/>
    <x v="7"/>
    <x v="1"/>
  </r>
  <r>
    <s v="I-2214"/>
    <s v="Bogota"/>
    <x v="26"/>
    <x v="2"/>
    <d v="2021-10-24T00:00:00"/>
    <x v="4"/>
    <s v="Margaret Buck"/>
    <n v="30"/>
    <n v="29"/>
    <x v="5"/>
    <n v="1"/>
    <x v="1"/>
    <x v="0"/>
    <x v="0"/>
  </r>
  <r>
    <s v="I-2215"/>
    <s v="Kuala Lumpur"/>
    <x v="31"/>
    <x v="3"/>
    <d v="2024-08-30T00:00:00"/>
    <x v="11"/>
    <s v="Valerie Hook"/>
    <n v="50"/>
    <n v="44"/>
    <x v="33"/>
    <n v="6"/>
    <x v="0"/>
    <x v="2"/>
    <x v="2"/>
  </r>
  <r>
    <s v="I-2216"/>
    <s v="Athens"/>
    <x v="14"/>
    <x v="0"/>
    <d v="2023-12-09T00:00:00"/>
    <x v="4"/>
    <s v="Olivia Reynolds"/>
    <n v="30"/>
    <n v="29"/>
    <x v="5"/>
    <n v="1"/>
    <x v="2"/>
    <x v="5"/>
    <x v="0"/>
  </r>
  <r>
    <s v="I-2217"/>
    <s v="Paris"/>
    <x v="21"/>
    <x v="0"/>
    <d v="2020-10-04T00:00:00"/>
    <x v="6"/>
    <s v="Joanne Sayer"/>
    <n v="800"/>
    <n v="720"/>
    <x v="18"/>
    <n v="80"/>
    <x v="4"/>
    <x v="0"/>
    <x v="0"/>
  </r>
  <r>
    <s v="I-2218"/>
    <s v="Bogota"/>
    <x v="26"/>
    <x v="2"/>
    <d v="2020-10-05T00:00:00"/>
    <x v="5"/>
    <s v="Sandra Rew"/>
    <n v="500"/>
    <n v="430"/>
    <x v="22"/>
    <n v="70"/>
    <x v="4"/>
    <x v="0"/>
    <x v="0"/>
  </r>
  <r>
    <s v="I-2219"/>
    <s v="Madria"/>
    <x v="28"/>
    <x v="0"/>
    <d v="2023-04-04T00:00:00"/>
    <x v="4"/>
    <s v="Penelope Freeland"/>
    <n v="30"/>
    <n v="29"/>
    <x v="5"/>
    <n v="1"/>
    <x v="2"/>
    <x v="1"/>
    <x v="1"/>
  </r>
  <r>
    <s v="I-2220"/>
    <s v="Warsaw"/>
    <x v="23"/>
    <x v="0"/>
    <d v="2020-01-26T00:00:00"/>
    <x v="9"/>
    <s v="Alexandra Wright"/>
    <n v="70"/>
    <n v="53"/>
    <x v="109"/>
    <n v="17"/>
    <x v="4"/>
    <x v="11"/>
    <x v="3"/>
  </r>
  <r>
    <s v="I-2221"/>
    <s v="Seattle"/>
    <x v="18"/>
    <x v="1"/>
    <d v="2020-04-10T00:00:00"/>
    <x v="11"/>
    <s v="Kevin Styles"/>
    <n v="50"/>
    <n v="41"/>
    <x v="64"/>
    <n v="9"/>
    <x v="4"/>
    <x v="1"/>
    <x v="1"/>
  </r>
  <r>
    <s v="I-2222"/>
    <s v="Chicago"/>
    <x v="18"/>
    <x v="1"/>
    <d v="2022-10-28T00:00:00"/>
    <x v="6"/>
    <s v="Richard Hughes"/>
    <n v="800"/>
    <n v="600"/>
    <x v="75"/>
    <n v="200"/>
    <x v="3"/>
    <x v="0"/>
    <x v="0"/>
  </r>
  <r>
    <s v="I-2223"/>
    <s v="Riyadh"/>
    <x v="9"/>
    <x v="0"/>
    <d v="2022-09-09T00:00:00"/>
    <x v="2"/>
    <s v="Lloyd Barr"/>
    <n v="150"/>
    <n v="143"/>
    <x v="56"/>
    <n v="7"/>
    <x v="3"/>
    <x v="6"/>
    <x v="2"/>
  </r>
  <r>
    <s v="I-2224"/>
    <s v="Tokyo"/>
    <x v="15"/>
    <x v="3"/>
    <d v="2023-07-25T00:00:00"/>
    <x v="5"/>
    <s v="Basil Bell"/>
    <n v="500"/>
    <n v="480"/>
    <x v="21"/>
    <n v="20"/>
    <x v="2"/>
    <x v="9"/>
    <x v="2"/>
  </r>
  <r>
    <s v="I-2225"/>
    <s v="Birmingham"/>
    <x v="8"/>
    <x v="0"/>
    <d v="2024-05-14T00:00:00"/>
    <x v="8"/>
    <s v="Robert Stocks"/>
    <n v="500"/>
    <n v="495"/>
    <x v="19"/>
    <n v="5"/>
    <x v="0"/>
    <x v="7"/>
    <x v="1"/>
  </r>
  <r>
    <s v="I-2226"/>
    <s v="Bucharest"/>
    <x v="32"/>
    <x v="0"/>
    <d v="2020-06-27T00:00:00"/>
    <x v="2"/>
    <s v="Bruce Neville"/>
    <n v="150"/>
    <n v="147"/>
    <x v="2"/>
    <n v="3"/>
    <x v="4"/>
    <x v="4"/>
    <x v="1"/>
  </r>
  <r>
    <s v="I-2227"/>
    <s v="Berlin"/>
    <x v="20"/>
    <x v="0"/>
    <d v="2022-11-12T00:00:00"/>
    <x v="11"/>
    <s v="John Gunter"/>
    <n v="50"/>
    <n v="49"/>
    <x v="2"/>
    <n v="1"/>
    <x v="3"/>
    <x v="8"/>
    <x v="0"/>
  </r>
  <r>
    <s v="I-2228"/>
    <s v="Warsaw"/>
    <x v="23"/>
    <x v="0"/>
    <d v="2022-10-13T00:00:00"/>
    <x v="0"/>
    <s v="Valerie Brown"/>
    <n v="80"/>
    <n v="69"/>
    <x v="101"/>
    <n v="11"/>
    <x v="3"/>
    <x v="0"/>
    <x v="0"/>
  </r>
  <r>
    <s v="I-2229"/>
    <s v="Athens"/>
    <x v="14"/>
    <x v="0"/>
    <d v="2022-02-28T00:00:00"/>
    <x v="4"/>
    <s v="Martin Timmins"/>
    <n v="30"/>
    <n v="26"/>
    <x v="30"/>
    <n v="4"/>
    <x v="3"/>
    <x v="10"/>
    <x v="3"/>
  </r>
  <r>
    <s v="I-2230"/>
    <s v="Paris"/>
    <x v="21"/>
    <x v="0"/>
    <d v="2022-01-24T00:00:00"/>
    <x v="6"/>
    <s v="Philip Tubbs"/>
    <n v="800"/>
    <n v="592"/>
    <x v="4"/>
    <n v="208"/>
    <x v="3"/>
    <x v="11"/>
    <x v="3"/>
  </r>
  <r>
    <s v="I-2231"/>
    <s v="Shenzhen"/>
    <x v="5"/>
    <x v="3"/>
    <d v="2020-01-05T00:00:00"/>
    <x v="1"/>
    <s v="Alastair Mills"/>
    <n v="700"/>
    <n v="560"/>
    <x v="31"/>
    <n v="140"/>
    <x v="4"/>
    <x v="11"/>
    <x v="3"/>
  </r>
  <r>
    <s v="I-2232"/>
    <s v="Bogota"/>
    <x v="26"/>
    <x v="2"/>
    <d v="2024-09-25T00:00:00"/>
    <x v="11"/>
    <s v="Russell Thorley"/>
    <n v="50"/>
    <n v="45"/>
    <x v="18"/>
    <n v="5"/>
    <x v="0"/>
    <x v="6"/>
    <x v="2"/>
  </r>
  <r>
    <s v="I-2233"/>
    <s v="Ho Chi Minh City"/>
    <x v="12"/>
    <x v="3"/>
    <d v="2021-04-03T00:00:00"/>
    <x v="9"/>
    <s v="Frank Sewell"/>
    <n v="70"/>
    <n v="67"/>
    <x v="17"/>
    <n v="3"/>
    <x v="1"/>
    <x v="1"/>
    <x v="1"/>
  </r>
  <r>
    <s v="I-2234"/>
    <s v="Tokyo"/>
    <x v="15"/>
    <x v="3"/>
    <d v="2022-07-09T00:00:00"/>
    <x v="10"/>
    <s v="Alexander Uddin"/>
    <n v="250"/>
    <n v="240"/>
    <x v="21"/>
    <n v="10"/>
    <x v="3"/>
    <x v="9"/>
    <x v="2"/>
  </r>
  <r>
    <s v="I-2235"/>
    <s v="Lima"/>
    <x v="6"/>
    <x v="2"/>
    <d v="2022-09-29T00:00:00"/>
    <x v="3"/>
    <s v="Rachel Howard"/>
    <n v="50"/>
    <n v="46"/>
    <x v="15"/>
    <n v="4"/>
    <x v="3"/>
    <x v="6"/>
    <x v="2"/>
  </r>
  <r>
    <s v="I-2236"/>
    <s v="Rome"/>
    <x v="22"/>
    <x v="0"/>
    <d v="2024-02-12T00:00:00"/>
    <x v="10"/>
    <s v="Steven Bell"/>
    <n v="250"/>
    <n v="240"/>
    <x v="21"/>
    <n v="10"/>
    <x v="0"/>
    <x v="10"/>
    <x v="3"/>
  </r>
  <r>
    <s v="I-2237"/>
    <s v="Bogota"/>
    <x v="26"/>
    <x v="2"/>
    <d v="2021-01-01T00:00:00"/>
    <x v="10"/>
    <s v="Ronald Curtis"/>
    <n v="250"/>
    <n v="220"/>
    <x v="33"/>
    <n v="30"/>
    <x v="1"/>
    <x v="11"/>
    <x v="3"/>
  </r>
  <r>
    <s v="I-2238"/>
    <s v="Tel Aviv"/>
    <x v="13"/>
    <x v="0"/>
    <d v="2021-09-18T00:00:00"/>
    <x v="3"/>
    <s v="Rebecca Delo"/>
    <n v="50"/>
    <n v="34"/>
    <x v="58"/>
    <n v="16"/>
    <x v="1"/>
    <x v="6"/>
    <x v="2"/>
  </r>
  <r>
    <s v="I-2239"/>
    <s v="Sao Paolo"/>
    <x v="2"/>
    <x v="2"/>
    <d v="2023-12-13T00:00:00"/>
    <x v="8"/>
    <s v="Elizabeth Holloway"/>
    <n v="500"/>
    <n v="490"/>
    <x v="2"/>
    <n v="10"/>
    <x v="2"/>
    <x v="5"/>
    <x v="0"/>
  </r>
  <r>
    <s v="I-2240"/>
    <s v="Bangalore"/>
    <x v="11"/>
    <x v="3"/>
    <d v="2023-01-12T00:00:00"/>
    <x v="6"/>
    <s v="Stuart Sykes"/>
    <n v="800"/>
    <n v="608"/>
    <x v="40"/>
    <n v="192"/>
    <x v="2"/>
    <x v="11"/>
    <x v="3"/>
  </r>
  <r>
    <s v="I-2241"/>
    <s v="Seattle"/>
    <x v="18"/>
    <x v="1"/>
    <d v="2024-10-24T00:00:00"/>
    <x v="4"/>
    <s v="Harold Green"/>
    <n v="30"/>
    <n v="29"/>
    <x v="5"/>
    <n v="1"/>
    <x v="0"/>
    <x v="0"/>
    <x v="0"/>
  </r>
  <r>
    <s v="I-2242"/>
    <s v="Toronto"/>
    <x v="1"/>
    <x v="1"/>
    <d v="2023-12-25T00:00:00"/>
    <x v="10"/>
    <s v="Robin Hall"/>
    <n v="250"/>
    <n v="235"/>
    <x v="44"/>
    <n v="15"/>
    <x v="2"/>
    <x v="5"/>
    <x v="0"/>
  </r>
  <r>
    <s v="I-2243"/>
    <s v="Amsterdam"/>
    <x v="24"/>
    <x v="0"/>
    <d v="2023-11-06T00:00:00"/>
    <x v="5"/>
    <s v="Allyson Rush"/>
    <n v="500"/>
    <n v="465"/>
    <x v="6"/>
    <n v="35"/>
    <x v="2"/>
    <x v="8"/>
    <x v="0"/>
  </r>
  <r>
    <s v="I-2244"/>
    <s v="Buenos Aires"/>
    <x v="27"/>
    <x v="2"/>
    <d v="2022-09-10T00:00:00"/>
    <x v="2"/>
    <s v="Stuart Brown"/>
    <n v="150"/>
    <n v="140"/>
    <x v="7"/>
    <n v="10"/>
    <x v="3"/>
    <x v="6"/>
    <x v="2"/>
  </r>
  <r>
    <s v="I-2245"/>
    <s v="Buenos Aires"/>
    <x v="27"/>
    <x v="2"/>
    <d v="2023-06-10T00:00:00"/>
    <x v="1"/>
    <s v="Kevin Curtis"/>
    <n v="700"/>
    <n v="658"/>
    <x v="44"/>
    <n v="42"/>
    <x v="2"/>
    <x v="4"/>
    <x v="1"/>
  </r>
  <r>
    <s v="I-2246"/>
    <s v="Sao Paolo"/>
    <x v="2"/>
    <x v="2"/>
    <d v="2020-01-06T00:00:00"/>
    <x v="7"/>
    <s v="Stephen Smith"/>
    <n v="1000"/>
    <n v="600"/>
    <x v="104"/>
    <n v="400"/>
    <x v="4"/>
    <x v="11"/>
    <x v="3"/>
  </r>
  <r>
    <s v="I-2247"/>
    <s v="Mexico City"/>
    <x v="7"/>
    <x v="2"/>
    <d v="2020-08-21T00:00:00"/>
    <x v="11"/>
    <s v="Phillip Clarke"/>
    <n v="50"/>
    <n v="44"/>
    <x v="33"/>
    <n v="6"/>
    <x v="4"/>
    <x v="2"/>
    <x v="2"/>
  </r>
  <r>
    <s v="I-2248"/>
    <s v="Kansas City"/>
    <x v="18"/>
    <x v="1"/>
    <d v="2022-05-21T00:00:00"/>
    <x v="6"/>
    <s v="Douglas Davies"/>
    <n v="800"/>
    <n v="544"/>
    <x v="58"/>
    <n v="256"/>
    <x v="3"/>
    <x v="7"/>
    <x v="1"/>
  </r>
  <r>
    <s v="I-2249"/>
    <s v="New York"/>
    <x v="18"/>
    <x v="1"/>
    <d v="2023-11-28T00:00:00"/>
    <x v="9"/>
    <s v="Matthew Crowe"/>
    <n v="70"/>
    <n v="68"/>
    <x v="51"/>
    <n v="2"/>
    <x v="2"/>
    <x v="8"/>
    <x v="0"/>
  </r>
  <r>
    <s v="I-2250"/>
    <s v="Seoul"/>
    <x v="19"/>
    <x v="3"/>
    <d v="2021-08-07T00:00:00"/>
    <x v="3"/>
    <s v="Roger Scott"/>
    <n v="50"/>
    <n v="50"/>
    <x v="14"/>
    <n v="0"/>
    <x v="1"/>
    <x v="2"/>
    <x v="2"/>
  </r>
  <r>
    <s v="I-2251"/>
    <s v="Vienna"/>
    <x v="29"/>
    <x v="0"/>
    <d v="2024-02-03T00:00:00"/>
    <x v="2"/>
    <s v="Jesus Timmins"/>
    <n v="150"/>
    <n v="135"/>
    <x v="18"/>
    <n v="15"/>
    <x v="0"/>
    <x v="10"/>
    <x v="3"/>
  </r>
  <r>
    <s v="I-2252"/>
    <s v="London"/>
    <x v="8"/>
    <x v="0"/>
    <d v="2024-01-23T00:00:00"/>
    <x v="11"/>
    <s v="Ian Borowski"/>
    <n v="50"/>
    <n v="50"/>
    <x v="14"/>
    <n v="0"/>
    <x v="0"/>
    <x v="11"/>
    <x v="3"/>
  </r>
  <r>
    <s v="I-2253"/>
    <s v="Delhi"/>
    <x v="11"/>
    <x v="3"/>
    <d v="2021-09-12T00:00:00"/>
    <x v="3"/>
    <s v="Noel Burn"/>
    <n v="50"/>
    <n v="33"/>
    <x v="90"/>
    <n v="17"/>
    <x v="1"/>
    <x v="6"/>
    <x v="2"/>
  </r>
  <r>
    <s v="I-2254"/>
    <s v="Kuala Lumpur"/>
    <x v="31"/>
    <x v="3"/>
    <d v="2023-09-30T00:00:00"/>
    <x v="3"/>
    <s v="Stephen MacGregor"/>
    <n v="50"/>
    <n v="46"/>
    <x v="15"/>
    <n v="4"/>
    <x v="2"/>
    <x v="6"/>
    <x v="2"/>
  </r>
  <r>
    <s v="I-2255"/>
    <s v="Prague"/>
    <x v="16"/>
    <x v="0"/>
    <d v="2020-11-24T00:00:00"/>
    <x v="5"/>
    <s v="Christopher Martin"/>
    <n v="500"/>
    <n v="370"/>
    <x v="4"/>
    <n v="130"/>
    <x v="4"/>
    <x v="8"/>
    <x v="0"/>
  </r>
  <r>
    <s v="I-2256"/>
    <s v="Kuala Lumpur"/>
    <x v="31"/>
    <x v="3"/>
    <d v="2021-03-03T00:00:00"/>
    <x v="1"/>
    <s v="Valerie Hook"/>
    <n v="700"/>
    <n v="448"/>
    <x v="45"/>
    <n v="252"/>
    <x v="1"/>
    <x v="3"/>
    <x v="3"/>
  </r>
  <r>
    <s v="I-2257"/>
    <s v="Bangalore"/>
    <x v="11"/>
    <x v="3"/>
    <d v="2023-12-27T00:00:00"/>
    <x v="3"/>
    <s v="Johanna Mirza"/>
    <n v="50"/>
    <n v="48"/>
    <x v="21"/>
    <n v="2"/>
    <x v="2"/>
    <x v="5"/>
    <x v="0"/>
  </r>
  <r>
    <s v="I-2258"/>
    <s v="Bogota"/>
    <x v="26"/>
    <x v="2"/>
    <d v="2024-03-19T00:00:00"/>
    <x v="8"/>
    <s v="Russell Thorley"/>
    <n v="500"/>
    <n v="490"/>
    <x v="2"/>
    <n v="10"/>
    <x v="0"/>
    <x v="3"/>
    <x v="3"/>
  </r>
  <r>
    <s v="I-2259"/>
    <s v="Moscow"/>
    <x v="0"/>
    <x v="0"/>
    <d v="2023-05-30T00:00:00"/>
    <x v="11"/>
    <s v="May Wilmot"/>
    <n v="50"/>
    <n v="49"/>
    <x v="2"/>
    <n v="1"/>
    <x v="2"/>
    <x v="7"/>
    <x v="1"/>
  </r>
  <r>
    <s v="I-2260"/>
    <s v="Seoul"/>
    <x v="19"/>
    <x v="3"/>
    <d v="2023-10-29T00:00:00"/>
    <x v="6"/>
    <s v="Steven Wood"/>
    <n v="800"/>
    <n v="616"/>
    <x v="117"/>
    <n v="184"/>
    <x v="2"/>
    <x v="0"/>
    <x v="0"/>
  </r>
  <r>
    <s v="I-2261"/>
    <s v="Lima"/>
    <x v="6"/>
    <x v="2"/>
    <d v="2024-01-14T00:00:00"/>
    <x v="3"/>
    <s v="Christopher Cresswell"/>
    <n v="50"/>
    <n v="46"/>
    <x v="15"/>
    <n v="4"/>
    <x v="0"/>
    <x v="11"/>
    <x v="3"/>
  </r>
  <r>
    <s v="I-2262"/>
    <s v="New York"/>
    <x v="18"/>
    <x v="1"/>
    <d v="2021-09-11T00:00:00"/>
    <x v="0"/>
    <s v="Ian Coates"/>
    <n v="80"/>
    <n v="70"/>
    <x v="65"/>
    <n v="10"/>
    <x v="1"/>
    <x v="6"/>
    <x v="2"/>
  </r>
  <r>
    <s v="I-2263"/>
    <s v="Athens"/>
    <x v="14"/>
    <x v="0"/>
    <d v="2022-11-13T00:00:00"/>
    <x v="5"/>
    <s v="Denise Harris"/>
    <n v="500"/>
    <n v="490"/>
    <x v="2"/>
    <n v="10"/>
    <x v="3"/>
    <x v="8"/>
    <x v="0"/>
  </r>
  <r>
    <s v="I-2264"/>
    <s v="Athens"/>
    <x v="14"/>
    <x v="0"/>
    <d v="2020-09-09T00:00:00"/>
    <x v="10"/>
    <s v="Aidan Perrott"/>
    <n v="250"/>
    <n v="190"/>
    <x v="40"/>
    <n v="60"/>
    <x v="4"/>
    <x v="6"/>
    <x v="2"/>
  </r>
  <r>
    <s v="I-2265"/>
    <s v="Capetown"/>
    <x v="17"/>
    <x v="0"/>
    <d v="2024-10-25T00:00:00"/>
    <x v="0"/>
    <s v="Helen Cooke"/>
    <n v="80"/>
    <n v="68"/>
    <x v="36"/>
    <n v="12"/>
    <x v="0"/>
    <x v="0"/>
    <x v="0"/>
  </r>
  <r>
    <s v="I-2266"/>
    <s v="Kuala Lumpur"/>
    <x v="31"/>
    <x v="3"/>
    <d v="2022-07-13T00:00:00"/>
    <x v="3"/>
    <s v="Anthony Green"/>
    <n v="50"/>
    <n v="46"/>
    <x v="15"/>
    <n v="4"/>
    <x v="3"/>
    <x v="9"/>
    <x v="2"/>
  </r>
  <r>
    <s v="I-2267"/>
    <s v="Vienna"/>
    <x v="29"/>
    <x v="0"/>
    <d v="2020-01-28T00:00:00"/>
    <x v="1"/>
    <s v="Lisa Pepper"/>
    <n v="700"/>
    <n v="574"/>
    <x v="64"/>
    <n v="126"/>
    <x v="4"/>
    <x v="11"/>
    <x v="3"/>
  </r>
  <r>
    <s v="I-2268"/>
    <s v="Kuala Lumpur"/>
    <x v="31"/>
    <x v="3"/>
    <d v="2023-04-14T00:00:00"/>
    <x v="0"/>
    <s v="Stephen MacGregor"/>
    <n v="80"/>
    <n v="74"/>
    <x v="85"/>
    <n v="6"/>
    <x v="2"/>
    <x v="1"/>
    <x v="1"/>
  </r>
  <r>
    <s v="I-2269"/>
    <s v="Tijuana"/>
    <x v="7"/>
    <x v="2"/>
    <d v="2024-12-01T00:00:00"/>
    <x v="11"/>
    <s v="Stephen Carlin"/>
    <n v="50"/>
    <n v="44"/>
    <x v="33"/>
    <n v="6"/>
    <x v="0"/>
    <x v="5"/>
    <x v="0"/>
  </r>
  <r>
    <s v="I-2270"/>
    <s v="Seoul"/>
    <x v="19"/>
    <x v="3"/>
    <d v="2023-03-08T00:00:00"/>
    <x v="4"/>
    <s v="Steven Wood"/>
    <n v="30"/>
    <n v="30"/>
    <x v="14"/>
    <n v="0"/>
    <x v="2"/>
    <x v="3"/>
    <x v="3"/>
  </r>
  <r>
    <s v="I-2271"/>
    <s v="Prague"/>
    <x v="16"/>
    <x v="0"/>
    <d v="2023-07-18T00:00:00"/>
    <x v="8"/>
    <s v="Maureen Haymes"/>
    <n v="500"/>
    <n v="500"/>
    <x v="14"/>
    <n v="0"/>
    <x v="2"/>
    <x v="9"/>
    <x v="2"/>
  </r>
  <r>
    <s v="I-2272"/>
    <s v="New York"/>
    <x v="18"/>
    <x v="1"/>
    <d v="2020-03-25T00:00:00"/>
    <x v="3"/>
    <s v="Robert Salisbury"/>
    <n v="50"/>
    <n v="47"/>
    <x v="44"/>
    <n v="3"/>
    <x v="4"/>
    <x v="3"/>
    <x v="3"/>
  </r>
  <r>
    <s v="I-2273"/>
    <s v="Tel Aviv"/>
    <x v="13"/>
    <x v="0"/>
    <d v="2023-04-28T00:00:00"/>
    <x v="3"/>
    <s v="Richard McGrath"/>
    <n v="50"/>
    <n v="46"/>
    <x v="15"/>
    <n v="4"/>
    <x v="2"/>
    <x v="1"/>
    <x v="1"/>
  </r>
  <r>
    <s v="I-2274"/>
    <s v="Kansas City"/>
    <x v="18"/>
    <x v="1"/>
    <d v="2022-10-19T00:00:00"/>
    <x v="3"/>
    <s v="Kirsty Amos"/>
    <n v="50"/>
    <n v="44"/>
    <x v="33"/>
    <n v="6"/>
    <x v="3"/>
    <x v="0"/>
    <x v="0"/>
  </r>
  <r>
    <s v="I-2275"/>
    <s v="Sao Paolo"/>
    <x v="2"/>
    <x v="2"/>
    <d v="2020-02-09T00:00:00"/>
    <x v="5"/>
    <s v="Zoe Munday"/>
    <n v="500"/>
    <n v="355"/>
    <x v="72"/>
    <n v="145"/>
    <x v="4"/>
    <x v="10"/>
    <x v="3"/>
  </r>
  <r>
    <s v="I-2276"/>
    <s v="Kansas City"/>
    <x v="18"/>
    <x v="1"/>
    <d v="2024-01-24T00:00:00"/>
    <x v="5"/>
    <s v="Christina Pedley"/>
    <n v="500"/>
    <n v="495"/>
    <x v="19"/>
    <n v="5"/>
    <x v="0"/>
    <x v="11"/>
    <x v="3"/>
  </r>
  <r>
    <s v="I-2277"/>
    <s v="Buenos Aires"/>
    <x v="27"/>
    <x v="2"/>
    <d v="2021-10-26T00:00:00"/>
    <x v="0"/>
    <s v="Ian Grant"/>
    <n v="80"/>
    <n v="61"/>
    <x v="123"/>
    <n v="19"/>
    <x v="1"/>
    <x v="0"/>
    <x v="0"/>
  </r>
  <r>
    <s v="I-2278"/>
    <s v="Prague"/>
    <x v="16"/>
    <x v="0"/>
    <d v="2024-11-20T00:00:00"/>
    <x v="8"/>
    <s v="David Stewart"/>
    <n v="500"/>
    <n v="495"/>
    <x v="19"/>
    <n v="5"/>
    <x v="0"/>
    <x v="8"/>
    <x v="0"/>
  </r>
  <r>
    <s v="I-2279"/>
    <s v="Riyadh"/>
    <x v="9"/>
    <x v="0"/>
    <d v="2024-11-30T00:00:00"/>
    <x v="11"/>
    <s v="Gillian Crawley"/>
    <n v="50"/>
    <n v="48"/>
    <x v="21"/>
    <n v="2"/>
    <x v="0"/>
    <x v="8"/>
    <x v="0"/>
  </r>
  <r>
    <s v="I-2280"/>
    <s v="Amsterdam"/>
    <x v="24"/>
    <x v="0"/>
    <d v="2024-03-29T00:00:00"/>
    <x v="6"/>
    <s v="Christopher Hurren"/>
    <n v="800"/>
    <n v="520"/>
    <x v="32"/>
    <n v="280"/>
    <x v="0"/>
    <x v="3"/>
    <x v="3"/>
  </r>
  <r>
    <s v="I-2281"/>
    <s v="Kuala Lumpur"/>
    <x v="31"/>
    <x v="3"/>
    <d v="2020-08-15T00:00:00"/>
    <x v="8"/>
    <s v="Rachel Oliver"/>
    <n v="500"/>
    <n v="490"/>
    <x v="2"/>
    <n v="10"/>
    <x v="4"/>
    <x v="2"/>
    <x v="2"/>
  </r>
  <r>
    <s v="I-2282"/>
    <s v="Tijuana"/>
    <x v="7"/>
    <x v="2"/>
    <d v="2023-07-16T00:00:00"/>
    <x v="1"/>
    <s v="Gillian Allnutt"/>
    <n v="700"/>
    <n v="637"/>
    <x v="25"/>
    <n v="63"/>
    <x v="2"/>
    <x v="9"/>
    <x v="2"/>
  </r>
  <r>
    <s v="I-2283"/>
    <s v="Vienna"/>
    <x v="29"/>
    <x v="0"/>
    <d v="2020-06-22T00:00:00"/>
    <x v="10"/>
    <s v="Noel Hardy"/>
    <n v="250"/>
    <n v="203"/>
    <x v="124"/>
    <n v="47"/>
    <x v="4"/>
    <x v="4"/>
    <x v="1"/>
  </r>
  <r>
    <s v="I-2284"/>
    <s v="Tel Aviv"/>
    <x v="13"/>
    <x v="0"/>
    <d v="2024-12-18T00:00:00"/>
    <x v="5"/>
    <s v="Thomas Gordon"/>
    <n v="500"/>
    <n v="500"/>
    <x v="14"/>
    <n v="0"/>
    <x v="0"/>
    <x v="5"/>
    <x v="0"/>
  </r>
  <r>
    <s v="I-2285"/>
    <s v="Rome"/>
    <x v="22"/>
    <x v="0"/>
    <d v="2021-02-18T00:00:00"/>
    <x v="4"/>
    <s v="Andrew Hirst"/>
    <n v="30"/>
    <n v="20"/>
    <x v="76"/>
    <n v="10"/>
    <x v="1"/>
    <x v="10"/>
    <x v="3"/>
  </r>
  <r>
    <s v="I-2286"/>
    <s v="Seattle"/>
    <x v="18"/>
    <x v="1"/>
    <d v="2022-02-04T00:00:00"/>
    <x v="8"/>
    <s v="Kevin Styles"/>
    <n v="500"/>
    <n v="500"/>
    <x v="14"/>
    <n v="0"/>
    <x v="3"/>
    <x v="10"/>
    <x v="3"/>
  </r>
  <r>
    <s v="I-2287"/>
    <s v="Guangzhou"/>
    <x v="5"/>
    <x v="3"/>
    <d v="2021-05-13T00:00:00"/>
    <x v="7"/>
    <s v="Helen Watt"/>
    <n v="1000"/>
    <n v="910"/>
    <x v="25"/>
    <n v="90"/>
    <x v="1"/>
    <x v="7"/>
    <x v="1"/>
  </r>
  <r>
    <s v="I-2288"/>
    <s v="Warsaw"/>
    <x v="23"/>
    <x v="0"/>
    <d v="2022-03-30T00:00:00"/>
    <x v="7"/>
    <s v="Robert Brook"/>
    <n v="1000"/>
    <n v="960"/>
    <x v="21"/>
    <n v="40"/>
    <x v="3"/>
    <x v="3"/>
    <x v="3"/>
  </r>
  <r>
    <s v="I-2289"/>
    <s v="Kuala Lumpur"/>
    <x v="31"/>
    <x v="3"/>
    <d v="2020-02-07T00:00:00"/>
    <x v="7"/>
    <s v="Harold Lunn"/>
    <n v="1000"/>
    <n v="540"/>
    <x v="106"/>
    <n v="460"/>
    <x v="4"/>
    <x v="10"/>
    <x v="3"/>
  </r>
  <r>
    <s v="I-2290"/>
    <s v="San Fransisco"/>
    <x v="18"/>
    <x v="1"/>
    <d v="2024-07-04T00:00:00"/>
    <x v="3"/>
    <s v="Gary Acheampong"/>
    <n v="50"/>
    <n v="49"/>
    <x v="2"/>
    <n v="1"/>
    <x v="0"/>
    <x v="9"/>
    <x v="2"/>
  </r>
  <r>
    <s v="I-2291"/>
    <s v="Prague"/>
    <x v="16"/>
    <x v="0"/>
    <d v="2023-07-20T00:00:00"/>
    <x v="3"/>
    <s v="Stephen Nolan"/>
    <n v="50"/>
    <n v="47"/>
    <x v="44"/>
    <n v="3"/>
    <x v="2"/>
    <x v="9"/>
    <x v="2"/>
  </r>
  <r>
    <s v="I-2292"/>
    <s v="Riyadh"/>
    <x v="9"/>
    <x v="0"/>
    <d v="2021-03-13T00:00:00"/>
    <x v="1"/>
    <s v="Heather Murray"/>
    <n v="700"/>
    <n v="511"/>
    <x v="26"/>
    <n v="189"/>
    <x v="1"/>
    <x v="3"/>
    <x v="3"/>
  </r>
  <r>
    <s v="I-2293"/>
    <s v="Vienna"/>
    <x v="29"/>
    <x v="0"/>
    <d v="2024-10-13T00:00:00"/>
    <x v="6"/>
    <s v="Baljinder Anderson"/>
    <n v="800"/>
    <n v="688"/>
    <x v="22"/>
    <n v="112"/>
    <x v="0"/>
    <x v="0"/>
    <x v="0"/>
  </r>
  <r>
    <s v="I-2294"/>
    <s v="Birmingham"/>
    <x v="8"/>
    <x v="0"/>
    <d v="2024-04-08T00:00:00"/>
    <x v="6"/>
    <s v="Johanna Collins"/>
    <n v="800"/>
    <n v="648"/>
    <x v="38"/>
    <n v="152"/>
    <x v="0"/>
    <x v="1"/>
    <x v="1"/>
  </r>
  <r>
    <s v="I-2295"/>
    <s v="Dublin"/>
    <x v="25"/>
    <x v="0"/>
    <d v="2023-05-29T00:00:00"/>
    <x v="4"/>
    <s v="Emma Gibbons"/>
    <n v="30"/>
    <n v="30"/>
    <x v="14"/>
    <n v="0"/>
    <x v="2"/>
    <x v="7"/>
    <x v="1"/>
  </r>
  <r>
    <s v="I-2296"/>
    <s v="Buenos Aires"/>
    <x v="27"/>
    <x v="2"/>
    <d v="2020-09-26T00:00:00"/>
    <x v="10"/>
    <s v="Abdul Heywood"/>
    <n v="250"/>
    <n v="230"/>
    <x v="15"/>
    <n v="20"/>
    <x v="4"/>
    <x v="6"/>
    <x v="2"/>
  </r>
  <r>
    <s v="I-2297"/>
    <s v="Toronto"/>
    <x v="1"/>
    <x v="1"/>
    <d v="2024-11-24T00:00:00"/>
    <x v="11"/>
    <s v="Nick Blacklock"/>
    <n v="50"/>
    <n v="47"/>
    <x v="44"/>
    <n v="3"/>
    <x v="0"/>
    <x v="8"/>
    <x v="0"/>
  </r>
  <r>
    <s v="I-2298"/>
    <s v="Vienna"/>
    <x v="29"/>
    <x v="0"/>
    <d v="2021-05-23T00:00:00"/>
    <x v="4"/>
    <s v="Daniel Henderson"/>
    <n v="30"/>
    <n v="25"/>
    <x v="35"/>
    <n v="5"/>
    <x v="1"/>
    <x v="7"/>
    <x v="1"/>
  </r>
  <r>
    <s v="I-2299"/>
    <s v="Dublin"/>
    <x v="25"/>
    <x v="0"/>
    <d v="2023-10-14T00:00:00"/>
    <x v="9"/>
    <s v="Emma Gibbons"/>
    <n v="70"/>
    <n v="67"/>
    <x v="17"/>
    <n v="3"/>
    <x v="2"/>
    <x v="0"/>
    <x v="0"/>
  </r>
  <r>
    <s v="I-2300"/>
    <s v="Warsaw"/>
    <x v="23"/>
    <x v="0"/>
    <d v="2024-05-30T00:00:00"/>
    <x v="7"/>
    <s v="James Lam"/>
    <n v="1000"/>
    <n v="940"/>
    <x v="44"/>
    <n v="60"/>
    <x v="0"/>
    <x v="7"/>
    <x v="1"/>
  </r>
  <r>
    <s v="I-2301"/>
    <s v="Los Angeles"/>
    <x v="18"/>
    <x v="1"/>
    <d v="2021-10-24T00:00:00"/>
    <x v="5"/>
    <s v="Anthony Procter"/>
    <n v="500"/>
    <n v="480"/>
    <x v="21"/>
    <n v="20"/>
    <x v="1"/>
    <x v="0"/>
    <x v="0"/>
  </r>
  <r>
    <s v="I-2302"/>
    <s v="Prague"/>
    <x v="16"/>
    <x v="0"/>
    <d v="2024-01-26T00:00:00"/>
    <x v="9"/>
    <s v="Stephen Nolan"/>
    <n v="70"/>
    <n v="68"/>
    <x v="51"/>
    <n v="2"/>
    <x v="0"/>
    <x v="11"/>
    <x v="3"/>
  </r>
  <r>
    <s v="I-2303"/>
    <s v="Capetown"/>
    <x v="17"/>
    <x v="0"/>
    <d v="2024-06-15T00:00:00"/>
    <x v="2"/>
    <s v="Helen Cooke"/>
    <n v="150"/>
    <n v="147"/>
    <x v="2"/>
    <n v="3"/>
    <x v="0"/>
    <x v="4"/>
    <x v="1"/>
  </r>
  <r>
    <s v="I-2304"/>
    <s v="Warsaw"/>
    <x v="23"/>
    <x v="0"/>
    <d v="2023-06-29T00:00:00"/>
    <x v="0"/>
    <s v="David Grey"/>
    <n v="80"/>
    <n v="74"/>
    <x v="85"/>
    <n v="6"/>
    <x v="2"/>
    <x v="4"/>
    <x v="1"/>
  </r>
  <r>
    <s v="I-2305"/>
    <s v="New York"/>
    <x v="18"/>
    <x v="1"/>
    <d v="2022-07-29T00:00:00"/>
    <x v="8"/>
    <s v="Sarah Houghton"/>
    <n v="500"/>
    <n v="490"/>
    <x v="2"/>
    <n v="10"/>
    <x v="3"/>
    <x v="9"/>
    <x v="2"/>
  </r>
  <r>
    <s v="I-2306"/>
    <s v="Bogota"/>
    <x v="26"/>
    <x v="2"/>
    <d v="2022-05-19T00:00:00"/>
    <x v="8"/>
    <s v="Alison Lazar"/>
    <n v="500"/>
    <n v="490"/>
    <x v="2"/>
    <n v="10"/>
    <x v="3"/>
    <x v="7"/>
    <x v="1"/>
  </r>
  <r>
    <s v="I-2307"/>
    <s v="Seoul"/>
    <x v="19"/>
    <x v="3"/>
    <d v="2020-02-04T00:00:00"/>
    <x v="9"/>
    <s v="Martin Birch"/>
    <n v="70"/>
    <n v="70"/>
    <x v="14"/>
    <n v="0"/>
    <x v="4"/>
    <x v="10"/>
    <x v="3"/>
  </r>
  <r>
    <s v="I-2308"/>
    <s v="Athens"/>
    <x v="14"/>
    <x v="0"/>
    <d v="2020-11-29T00:00:00"/>
    <x v="8"/>
    <s v="Charles Ali"/>
    <n v="500"/>
    <n v="500"/>
    <x v="14"/>
    <n v="0"/>
    <x v="4"/>
    <x v="8"/>
    <x v="0"/>
  </r>
  <r>
    <s v="I-2309"/>
    <s v="Ho Chi Minh City"/>
    <x v="12"/>
    <x v="3"/>
    <d v="2021-10-28T00:00:00"/>
    <x v="1"/>
    <s v="Michael Bell"/>
    <n v="700"/>
    <n v="630"/>
    <x v="18"/>
    <n v="70"/>
    <x v="1"/>
    <x v="0"/>
    <x v="0"/>
  </r>
  <r>
    <s v="I-2310"/>
    <s v="Prague"/>
    <x v="16"/>
    <x v="0"/>
    <d v="2021-06-15T00:00:00"/>
    <x v="3"/>
    <s v="Nick Denny"/>
    <n v="50"/>
    <n v="48"/>
    <x v="21"/>
    <n v="2"/>
    <x v="1"/>
    <x v="4"/>
    <x v="1"/>
  </r>
  <r>
    <s v="I-2311"/>
    <s v="Madria"/>
    <x v="28"/>
    <x v="0"/>
    <d v="2024-10-29T00:00:00"/>
    <x v="6"/>
    <s v="Paul Long"/>
    <n v="800"/>
    <n v="736"/>
    <x v="15"/>
    <n v="64"/>
    <x v="0"/>
    <x v="0"/>
    <x v="0"/>
  </r>
  <r>
    <s v="I-2312"/>
    <s v="Berlin"/>
    <x v="20"/>
    <x v="0"/>
    <d v="2023-03-25T00:00:00"/>
    <x v="6"/>
    <s v="John Gunter"/>
    <n v="800"/>
    <n v="784"/>
    <x v="2"/>
    <n v="16"/>
    <x v="2"/>
    <x v="3"/>
    <x v="3"/>
  </r>
  <r>
    <s v="I-2313"/>
    <s v="Rome"/>
    <x v="22"/>
    <x v="0"/>
    <d v="2023-06-26T00:00:00"/>
    <x v="10"/>
    <s v="Golam Reid"/>
    <n v="250"/>
    <n v="230"/>
    <x v="15"/>
    <n v="20"/>
    <x v="2"/>
    <x v="4"/>
    <x v="1"/>
  </r>
  <r>
    <s v="I-2314"/>
    <s v="Shenzhen"/>
    <x v="5"/>
    <x v="3"/>
    <d v="2022-01-11T00:00:00"/>
    <x v="9"/>
    <s v="Russell Reynolds"/>
    <n v="70"/>
    <n v="62"/>
    <x v="52"/>
    <n v="8"/>
    <x v="3"/>
    <x v="11"/>
    <x v="3"/>
  </r>
  <r>
    <s v="I-2315"/>
    <s v="Sao Paolo"/>
    <x v="2"/>
    <x v="2"/>
    <d v="2020-07-27T00:00:00"/>
    <x v="10"/>
    <s v="Cheryl Tubbs"/>
    <n v="250"/>
    <n v="193"/>
    <x v="67"/>
    <n v="57"/>
    <x v="4"/>
    <x v="9"/>
    <x v="2"/>
  </r>
  <r>
    <s v="I-2316"/>
    <s v="Ho Chi Minh City"/>
    <x v="12"/>
    <x v="3"/>
    <d v="2021-03-13T00:00:00"/>
    <x v="8"/>
    <s v="Michael Rodgers"/>
    <n v="500"/>
    <n v="495"/>
    <x v="19"/>
    <n v="5"/>
    <x v="1"/>
    <x v="3"/>
    <x v="3"/>
  </r>
  <r>
    <s v="I-2317"/>
    <s v="Rome"/>
    <x v="22"/>
    <x v="0"/>
    <d v="2020-01-09T00:00:00"/>
    <x v="6"/>
    <s v="Steven Bell"/>
    <n v="800"/>
    <n v="784"/>
    <x v="2"/>
    <n v="16"/>
    <x v="4"/>
    <x v="11"/>
    <x v="3"/>
  </r>
  <r>
    <s v="I-2318"/>
    <s v="Bogota"/>
    <x v="26"/>
    <x v="2"/>
    <d v="2020-12-16T00:00:00"/>
    <x v="0"/>
    <s v="Margaret Buck"/>
    <n v="80"/>
    <n v="60"/>
    <x v="75"/>
    <n v="20"/>
    <x v="4"/>
    <x v="5"/>
    <x v="0"/>
  </r>
  <r>
    <s v="I-2319"/>
    <s v="Berlin"/>
    <x v="20"/>
    <x v="0"/>
    <d v="2023-11-24T00:00:00"/>
    <x v="10"/>
    <s v="David Townsend"/>
    <n v="250"/>
    <n v="235"/>
    <x v="44"/>
    <n v="15"/>
    <x v="2"/>
    <x v="8"/>
    <x v="0"/>
  </r>
  <r>
    <s v="I-2320"/>
    <s v="Tel Aviv"/>
    <x v="13"/>
    <x v="0"/>
    <d v="2021-12-26T00:00:00"/>
    <x v="10"/>
    <s v="Steven Green"/>
    <n v="250"/>
    <n v="228"/>
    <x v="86"/>
    <n v="22"/>
    <x v="1"/>
    <x v="5"/>
    <x v="0"/>
  </r>
  <r>
    <s v="I-2321"/>
    <s v="Paris"/>
    <x v="21"/>
    <x v="0"/>
    <d v="2022-02-25T00:00:00"/>
    <x v="0"/>
    <s v="Rory Bullion"/>
    <n v="80"/>
    <n v="68"/>
    <x v="36"/>
    <n v="12"/>
    <x v="3"/>
    <x v="10"/>
    <x v="3"/>
  </r>
  <r>
    <s v="I-2322"/>
    <s v="Berlin"/>
    <x v="20"/>
    <x v="0"/>
    <d v="2021-06-17T00:00:00"/>
    <x v="9"/>
    <s v="John Gunter"/>
    <n v="70"/>
    <n v="64"/>
    <x v="23"/>
    <n v="6"/>
    <x v="1"/>
    <x v="4"/>
    <x v="1"/>
  </r>
  <r>
    <s v="I-2323"/>
    <s v="Moscow"/>
    <x v="0"/>
    <x v="0"/>
    <d v="2021-07-02T00:00:00"/>
    <x v="6"/>
    <s v="Zulfiqar Mirza"/>
    <n v="800"/>
    <n v="576"/>
    <x v="37"/>
    <n v="224"/>
    <x v="1"/>
    <x v="9"/>
    <x v="2"/>
  </r>
  <r>
    <s v="I-2324"/>
    <s v="London"/>
    <x v="8"/>
    <x v="0"/>
    <d v="2023-01-07T00:00:00"/>
    <x v="3"/>
    <s v="Nicola Williams"/>
    <n v="50"/>
    <n v="48"/>
    <x v="21"/>
    <n v="2"/>
    <x v="2"/>
    <x v="11"/>
    <x v="3"/>
  </r>
  <r>
    <s v="I-2325"/>
    <s v="Bucharest"/>
    <x v="32"/>
    <x v="0"/>
    <d v="2020-09-25T00:00:00"/>
    <x v="10"/>
    <s v="Constance Tidey"/>
    <n v="250"/>
    <n v="248"/>
    <x v="80"/>
    <n v="2"/>
    <x v="4"/>
    <x v="6"/>
    <x v="2"/>
  </r>
  <r>
    <s v="I-2326"/>
    <s v="Bangalore"/>
    <x v="11"/>
    <x v="3"/>
    <d v="2021-01-12T00:00:00"/>
    <x v="1"/>
    <s v="Stuart Sykes"/>
    <n v="700"/>
    <n v="567"/>
    <x v="38"/>
    <n v="133"/>
    <x v="1"/>
    <x v="11"/>
    <x v="3"/>
  </r>
  <r>
    <s v="I-2327"/>
    <s v="Delhi"/>
    <x v="11"/>
    <x v="3"/>
    <d v="2023-05-06T00:00:00"/>
    <x v="6"/>
    <s v="David Johnson"/>
    <n v="800"/>
    <n v="472"/>
    <x v="78"/>
    <n v="328"/>
    <x v="2"/>
    <x v="7"/>
    <x v="1"/>
  </r>
  <r>
    <s v="I-2328"/>
    <s v="Kuala Lumpur"/>
    <x v="31"/>
    <x v="3"/>
    <d v="2021-06-16T00:00:00"/>
    <x v="1"/>
    <s v="Rachel Oliver"/>
    <n v="700"/>
    <n v="595"/>
    <x v="36"/>
    <n v="105"/>
    <x v="1"/>
    <x v="4"/>
    <x v="1"/>
  </r>
  <r>
    <s v="I-2329"/>
    <s v="Seoul"/>
    <x v="19"/>
    <x v="3"/>
    <d v="2022-03-19T00:00:00"/>
    <x v="4"/>
    <s v="Steven Wood"/>
    <n v="30"/>
    <n v="29"/>
    <x v="5"/>
    <n v="1"/>
    <x v="3"/>
    <x v="3"/>
    <x v="3"/>
  </r>
  <r>
    <s v="I-2330"/>
    <s v="Prague"/>
    <x v="16"/>
    <x v="0"/>
    <d v="2020-11-27T00:00:00"/>
    <x v="11"/>
    <s v="Rachel Blane"/>
    <n v="50"/>
    <n v="36"/>
    <x v="37"/>
    <n v="14"/>
    <x v="4"/>
    <x v="8"/>
    <x v="0"/>
  </r>
  <r>
    <s v="I-2331"/>
    <s v="Birmingham"/>
    <x v="8"/>
    <x v="0"/>
    <d v="2021-01-18T00:00:00"/>
    <x v="3"/>
    <s v="Susan Reay"/>
    <n v="50"/>
    <n v="31"/>
    <x v="13"/>
    <n v="19"/>
    <x v="1"/>
    <x v="11"/>
    <x v="3"/>
  </r>
  <r>
    <s v="I-2332"/>
    <s v="Jerusalem"/>
    <x v="13"/>
    <x v="0"/>
    <d v="2022-02-08T00:00:00"/>
    <x v="9"/>
    <s v="William Collins"/>
    <n v="70"/>
    <n v="68"/>
    <x v="51"/>
    <n v="2"/>
    <x v="3"/>
    <x v="10"/>
    <x v="3"/>
  </r>
  <r>
    <s v="I-2333"/>
    <s v="New York"/>
    <x v="18"/>
    <x v="1"/>
    <d v="2023-09-16T00:00:00"/>
    <x v="1"/>
    <s v="Sarah Houghton"/>
    <n v="700"/>
    <n v="672"/>
    <x v="21"/>
    <n v="28"/>
    <x v="2"/>
    <x v="6"/>
    <x v="2"/>
  </r>
  <r>
    <s v="I-2334"/>
    <s v="Guangzhou"/>
    <x v="5"/>
    <x v="3"/>
    <d v="2022-11-24T00:00:00"/>
    <x v="10"/>
    <s v="Abdul Amos"/>
    <n v="250"/>
    <n v="240"/>
    <x v="21"/>
    <n v="10"/>
    <x v="3"/>
    <x v="8"/>
    <x v="0"/>
  </r>
  <r>
    <s v="I-2335"/>
    <s v="Capetown"/>
    <x v="17"/>
    <x v="0"/>
    <d v="2024-09-30T00:00:00"/>
    <x v="6"/>
    <s v="Margaret Philp"/>
    <n v="800"/>
    <n v="696"/>
    <x v="74"/>
    <n v="104"/>
    <x v="0"/>
    <x v="6"/>
    <x v="2"/>
  </r>
  <r>
    <s v="I-2336"/>
    <s v="Ho Chi Minh City"/>
    <x v="12"/>
    <x v="3"/>
    <d v="2024-12-11T00:00:00"/>
    <x v="1"/>
    <s v="Rosemary Aziz"/>
    <n v="700"/>
    <n v="602"/>
    <x v="22"/>
    <n v="98"/>
    <x v="0"/>
    <x v="5"/>
    <x v="0"/>
  </r>
  <r>
    <s v="I-2337"/>
    <s v="Madria"/>
    <x v="28"/>
    <x v="0"/>
    <d v="2022-02-18T00:00:00"/>
    <x v="3"/>
    <s v="Howard Jones"/>
    <n v="50"/>
    <n v="43"/>
    <x v="22"/>
    <n v="7"/>
    <x v="3"/>
    <x v="10"/>
    <x v="3"/>
  </r>
  <r>
    <s v="I-2338"/>
    <s v="Sao Paolo"/>
    <x v="2"/>
    <x v="2"/>
    <d v="2021-04-26T00:00:00"/>
    <x v="9"/>
    <s v="Elizabeth Holloway"/>
    <n v="70"/>
    <n v="42"/>
    <x v="104"/>
    <n v="28"/>
    <x v="1"/>
    <x v="1"/>
    <x v="1"/>
  </r>
  <r>
    <s v="I-2339"/>
    <s v="Dublin"/>
    <x v="25"/>
    <x v="0"/>
    <d v="2020-01-07T00:00:00"/>
    <x v="4"/>
    <s v="Emma Gibbons"/>
    <n v="30"/>
    <n v="30"/>
    <x v="14"/>
    <n v="0"/>
    <x v="4"/>
    <x v="11"/>
    <x v="3"/>
  </r>
  <r>
    <s v="I-2340"/>
    <s v="Cairo"/>
    <x v="30"/>
    <x v="0"/>
    <d v="2024-01-26T00:00:00"/>
    <x v="1"/>
    <s v="Valerie Pereira"/>
    <n v="700"/>
    <n v="623"/>
    <x v="47"/>
    <n v="77"/>
    <x v="0"/>
    <x v="11"/>
    <x v="3"/>
  </r>
  <r>
    <s v="I-2341"/>
    <s v="Bangalore"/>
    <x v="11"/>
    <x v="3"/>
    <d v="2022-04-28T00:00:00"/>
    <x v="0"/>
    <s v="Paul Benton"/>
    <n v="80"/>
    <n v="76"/>
    <x v="8"/>
    <n v="4"/>
    <x v="3"/>
    <x v="1"/>
    <x v="1"/>
  </r>
  <r>
    <s v="I-2342"/>
    <s v="Tijuana"/>
    <x v="7"/>
    <x v="2"/>
    <d v="2021-03-14T00:00:00"/>
    <x v="9"/>
    <s v="Richard Foy"/>
    <n v="70"/>
    <n v="45"/>
    <x v="125"/>
    <n v="25"/>
    <x v="1"/>
    <x v="3"/>
    <x v="3"/>
  </r>
  <r>
    <s v="I-2343"/>
    <s v="Guangzhou"/>
    <x v="5"/>
    <x v="3"/>
    <d v="2021-06-15T00:00:00"/>
    <x v="6"/>
    <s v="Abdul Amos"/>
    <n v="800"/>
    <n v="720"/>
    <x v="18"/>
    <n v="80"/>
    <x v="1"/>
    <x v="4"/>
    <x v="1"/>
  </r>
  <r>
    <s v="I-2344"/>
    <s v="Los Angeles"/>
    <x v="18"/>
    <x v="1"/>
    <d v="2022-06-18T00:00:00"/>
    <x v="9"/>
    <s v="Christopher Kitching"/>
    <n v="70"/>
    <n v="63"/>
    <x v="18"/>
    <n v="7"/>
    <x v="3"/>
    <x v="4"/>
    <x v="1"/>
  </r>
  <r>
    <s v="I-2345"/>
    <s v="London"/>
    <x v="8"/>
    <x v="0"/>
    <d v="2023-07-01T00:00:00"/>
    <x v="2"/>
    <s v="William Cruse"/>
    <n v="150"/>
    <n v="150"/>
    <x v="14"/>
    <n v="0"/>
    <x v="2"/>
    <x v="9"/>
    <x v="2"/>
  </r>
  <r>
    <s v="I-2346"/>
    <s v="Jerusalem"/>
    <x v="13"/>
    <x v="0"/>
    <d v="2021-10-10T00:00:00"/>
    <x v="8"/>
    <s v="Barbara Scott"/>
    <n v="500"/>
    <n v="490"/>
    <x v="2"/>
    <n v="10"/>
    <x v="1"/>
    <x v="0"/>
    <x v="0"/>
  </r>
  <r>
    <s v="I-2347"/>
    <s v="Bucharest"/>
    <x v="32"/>
    <x v="0"/>
    <d v="2022-12-10T00:00:00"/>
    <x v="5"/>
    <s v="Charles Jago"/>
    <n v="500"/>
    <n v="500"/>
    <x v="14"/>
    <n v="0"/>
    <x v="3"/>
    <x v="5"/>
    <x v="0"/>
  </r>
  <r>
    <s v="I-2348"/>
    <s v="Bangalore"/>
    <x v="11"/>
    <x v="3"/>
    <d v="2023-08-22T00:00:00"/>
    <x v="10"/>
    <s v="Stuart Hunter"/>
    <n v="250"/>
    <n v="225"/>
    <x v="18"/>
    <n v="25"/>
    <x v="2"/>
    <x v="2"/>
    <x v="2"/>
  </r>
  <r>
    <s v="I-2349"/>
    <s v="Guangzhou"/>
    <x v="5"/>
    <x v="3"/>
    <d v="2021-03-10T00:00:00"/>
    <x v="3"/>
    <s v="Glenys Wright"/>
    <n v="50"/>
    <n v="43"/>
    <x v="22"/>
    <n v="7"/>
    <x v="1"/>
    <x v="3"/>
    <x v="3"/>
  </r>
  <r>
    <s v="I-2350"/>
    <s v="Amsterdam"/>
    <x v="24"/>
    <x v="0"/>
    <d v="2023-09-05T00:00:00"/>
    <x v="11"/>
    <s v="Allyson Rush"/>
    <n v="50"/>
    <n v="47"/>
    <x v="44"/>
    <n v="3"/>
    <x v="2"/>
    <x v="6"/>
    <x v="2"/>
  </r>
  <r>
    <s v="I-2351"/>
    <s v="Shanghai"/>
    <x v="5"/>
    <x v="3"/>
    <d v="2021-07-22T00:00:00"/>
    <x v="7"/>
    <s v="Denise Docherty"/>
    <n v="1000"/>
    <n v="870"/>
    <x v="74"/>
    <n v="130"/>
    <x v="1"/>
    <x v="9"/>
    <x v="2"/>
  </r>
  <r>
    <s v="I-2352"/>
    <s v="Sydney"/>
    <x v="4"/>
    <x v="3"/>
    <d v="2023-06-15T00:00:00"/>
    <x v="6"/>
    <s v="Christine Davies"/>
    <n v="800"/>
    <n v="456"/>
    <x v="39"/>
    <n v="344"/>
    <x v="2"/>
    <x v="4"/>
    <x v="1"/>
  </r>
  <r>
    <s v="I-2353"/>
    <s v="Delhi"/>
    <x v="11"/>
    <x v="3"/>
    <d v="2021-06-27T00:00:00"/>
    <x v="1"/>
    <s v="Roger Silvester"/>
    <n v="700"/>
    <n v="525"/>
    <x v="75"/>
    <n v="175"/>
    <x v="1"/>
    <x v="4"/>
    <x v="1"/>
  </r>
  <r>
    <s v="I-2354"/>
    <s v="Bangalore"/>
    <x v="11"/>
    <x v="3"/>
    <d v="2023-08-28T00:00:00"/>
    <x v="9"/>
    <s v="Paul Rule"/>
    <n v="70"/>
    <n v="63"/>
    <x v="18"/>
    <n v="7"/>
    <x v="2"/>
    <x v="2"/>
    <x v="2"/>
  </r>
  <r>
    <s v="I-2355"/>
    <s v="Kansas City"/>
    <x v="18"/>
    <x v="1"/>
    <d v="2020-03-17T00:00:00"/>
    <x v="4"/>
    <s v="Nicola Wright"/>
    <n v="30"/>
    <n v="26"/>
    <x v="30"/>
    <n v="4"/>
    <x v="4"/>
    <x v="3"/>
    <x v="3"/>
  </r>
  <r>
    <s v="I-2356"/>
    <s v="Chicago"/>
    <x v="18"/>
    <x v="1"/>
    <d v="2020-07-05T00:00:00"/>
    <x v="5"/>
    <s v="Heather McGill"/>
    <n v="500"/>
    <n v="500"/>
    <x v="14"/>
    <n v="0"/>
    <x v="4"/>
    <x v="9"/>
    <x v="2"/>
  </r>
  <r>
    <s v="I-2357"/>
    <s v="Dublin"/>
    <x v="25"/>
    <x v="0"/>
    <d v="2024-06-07T00:00:00"/>
    <x v="4"/>
    <s v="John Curtis"/>
    <n v="30"/>
    <n v="29"/>
    <x v="5"/>
    <n v="1"/>
    <x v="0"/>
    <x v="4"/>
    <x v="1"/>
  </r>
  <r>
    <s v="I-2358"/>
    <s v="Kansas City"/>
    <x v="18"/>
    <x v="1"/>
    <d v="2020-02-05T00:00:00"/>
    <x v="4"/>
    <s v="Christina Pedley"/>
    <n v="30"/>
    <n v="23"/>
    <x v="54"/>
    <n v="7"/>
    <x v="4"/>
    <x v="10"/>
    <x v="3"/>
  </r>
  <r>
    <s v="I-2359"/>
    <s v="Kuala Lumpur"/>
    <x v="31"/>
    <x v="3"/>
    <d v="2022-12-10T00:00:00"/>
    <x v="8"/>
    <s v="Harold Lunn"/>
    <n v="500"/>
    <n v="495"/>
    <x v="19"/>
    <n v="5"/>
    <x v="3"/>
    <x v="5"/>
    <x v="0"/>
  </r>
  <r>
    <s v="I-2360"/>
    <s v="Osaka"/>
    <x v="15"/>
    <x v="3"/>
    <d v="2023-11-10T00:00:00"/>
    <x v="5"/>
    <s v="Colin Patel"/>
    <n v="500"/>
    <n v="480"/>
    <x v="21"/>
    <n v="20"/>
    <x v="2"/>
    <x v="8"/>
    <x v="0"/>
  </r>
  <r>
    <s v="I-2361"/>
    <s v="Prague"/>
    <x v="16"/>
    <x v="0"/>
    <d v="2021-03-20T00:00:00"/>
    <x v="7"/>
    <s v="Nick Denny"/>
    <n v="1000"/>
    <n v="930"/>
    <x v="6"/>
    <n v="70"/>
    <x v="1"/>
    <x v="3"/>
    <x v="3"/>
  </r>
  <r>
    <s v="I-2362"/>
    <s v="Athens"/>
    <x v="14"/>
    <x v="0"/>
    <d v="2021-07-17T00:00:00"/>
    <x v="2"/>
    <s v="Richard Perrott"/>
    <n v="150"/>
    <n v="110"/>
    <x v="16"/>
    <n v="40"/>
    <x v="1"/>
    <x v="9"/>
    <x v="2"/>
  </r>
  <r>
    <s v="I-2363"/>
    <s v="San Fransisco"/>
    <x v="18"/>
    <x v="1"/>
    <d v="2020-05-05T00:00:00"/>
    <x v="7"/>
    <s v="James Stephen"/>
    <n v="1000"/>
    <n v="910"/>
    <x v="25"/>
    <n v="90"/>
    <x v="4"/>
    <x v="7"/>
    <x v="1"/>
  </r>
  <r>
    <s v="I-2364"/>
    <s v="Tel Aviv"/>
    <x v="13"/>
    <x v="0"/>
    <d v="2022-08-04T00:00:00"/>
    <x v="9"/>
    <s v="Richard McGrath"/>
    <n v="70"/>
    <n v="69"/>
    <x v="43"/>
    <n v="1"/>
    <x v="3"/>
    <x v="2"/>
    <x v="2"/>
  </r>
  <r>
    <s v="I-2365"/>
    <s v="Moscow"/>
    <x v="0"/>
    <x v="0"/>
    <d v="2021-07-01T00:00:00"/>
    <x v="1"/>
    <s v="Diane Batty"/>
    <n v="700"/>
    <n v="665"/>
    <x v="8"/>
    <n v="35"/>
    <x v="1"/>
    <x v="9"/>
    <x v="2"/>
  </r>
  <r>
    <s v="I-2366"/>
    <s v="Riyadh"/>
    <x v="9"/>
    <x v="0"/>
    <d v="2024-09-13T00:00:00"/>
    <x v="2"/>
    <s v="David Adams"/>
    <n v="150"/>
    <n v="143"/>
    <x v="56"/>
    <n v="7"/>
    <x v="0"/>
    <x v="6"/>
    <x v="2"/>
  </r>
  <r>
    <s v="I-2367"/>
    <s v="Osaka"/>
    <x v="15"/>
    <x v="3"/>
    <d v="2022-03-25T00:00:00"/>
    <x v="1"/>
    <s v="April Childs"/>
    <n v="700"/>
    <n v="672"/>
    <x v="21"/>
    <n v="28"/>
    <x v="3"/>
    <x v="3"/>
    <x v="3"/>
  </r>
  <r>
    <s v="I-2368"/>
    <s v="Kansas City"/>
    <x v="18"/>
    <x v="1"/>
    <d v="2021-05-14T00:00:00"/>
    <x v="3"/>
    <s v="Nicola Wright"/>
    <n v="50"/>
    <n v="45"/>
    <x v="18"/>
    <n v="5"/>
    <x v="1"/>
    <x v="7"/>
    <x v="1"/>
  </r>
  <r>
    <s v="I-2369"/>
    <s v="Bucharest"/>
    <x v="32"/>
    <x v="0"/>
    <d v="2022-03-31T00:00:00"/>
    <x v="9"/>
    <s v="Geoffrey Shiner"/>
    <n v="70"/>
    <n v="67"/>
    <x v="17"/>
    <n v="3"/>
    <x v="3"/>
    <x v="3"/>
    <x v="3"/>
  </r>
  <r>
    <s v="I-2370"/>
    <s v="Delhi"/>
    <x v="11"/>
    <x v="3"/>
    <d v="2021-10-01T00:00:00"/>
    <x v="11"/>
    <s v="Geoffrey Patel"/>
    <n v="50"/>
    <n v="38"/>
    <x v="40"/>
    <n v="12"/>
    <x v="1"/>
    <x v="0"/>
    <x v="0"/>
  </r>
  <r>
    <s v="I-2371"/>
    <s v="Tijuana"/>
    <x v="7"/>
    <x v="2"/>
    <d v="2021-11-10T00:00:00"/>
    <x v="8"/>
    <s v="Richard Allnutt"/>
    <n v="500"/>
    <n v="495"/>
    <x v="19"/>
    <n v="5"/>
    <x v="1"/>
    <x v="8"/>
    <x v="0"/>
  </r>
  <r>
    <s v="I-2372"/>
    <s v="Mexico City"/>
    <x v="7"/>
    <x v="2"/>
    <d v="2024-04-19T00:00:00"/>
    <x v="11"/>
    <s v="Paul Smith"/>
    <n v="50"/>
    <n v="43"/>
    <x v="22"/>
    <n v="7"/>
    <x v="0"/>
    <x v="1"/>
    <x v="1"/>
  </r>
  <r>
    <s v="I-2373"/>
    <s v="Capetown"/>
    <x v="17"/>
    <x v="0"/>
    <d v="2024-06-29T00:00:00"/>
    <x v="7"/>
    <s v="Stuart Anderson"/>
    <n v="1000"/>
    <n v="930"/>
    <x v="6"/>
    <n v="70"/>
    <x v="0"/>
    <x v="4"/>
    <x v="1"/>
  </r>
  <r>
    <s v="I-2374"/>
    <s v="Los Angeles"/>
    <x v="18"/>
    <x v="1"/>
    <d v="2024-03-17T00:00:00"/>
    <x v="8"/>
    <s v="Ron Goodman"/>
    <n v="500"/>
    <n v="490"/>
    <x v="2"/>
    <n v="10"/>
    <x v="0"/>
    <x v="3"/>
    <x v="3"/>
  </r>
  <r>
    <s v="I-2375"/>
    <s v="Guangzhou"/>
    <x v="5"/>
    <x v="3"/>
    <d v="2024-01-01T00:00:00"/>
    <x v="1"/>
    <s v="Abdul Amos"/>
    <n v="700"/>
    <n v="658"/>
    <x v="44"/>
    <n v="42"/>
    <x v="0"/>
    <x v="11"/>
    <x v="3"/>
  </r>
  <r>
    <s v="I-2376"/>
    <s v="Kuala Lumpur"/>
    <x v="31"/>
    <x v="3"/>
    <d v="2023-04-20T00:00:00"/>
    <x v="3"/>
    <s v="Anthony Green"/>
    <n v="50"/>
    <n v="47"/>
    <x v="44"/>
    <n v="3"/>
    <x v="2"/>
    <x v="1"/>
    <x v="1"/>
  </r>
  <r>
    <s v="I-2377"/>
    <s v="Lima"/>
    <x v="6"/>
    <x v="2"/>
    <d v="2022-05-26T00:00:00"/>
    <x v="10"/>
    <s v="Jacqueline Swaine"/>
    <n v="250"/>
    <n v="220"/>
    <x v="33"/>
    <n v="30"/>
    <x v="3"/>
    <x v="7"/>
    <x v="1"/>
  </r>
  <r>
    <s v="I-2378"/>
    <s v="Ho Chi Minh City"/>
    <x v="12"/>
    <x v="3"/>
    <d v="2023-12-03T00:00:00"/>
    <x v="7"/>
    <s v="Susan Dixon"/>
    <n v="1000"/>
    <n v="520"/>
    <x v="118"/>
    <n v="480"/>
    <x v="2"/>
    <x v="5"/>
    <x v="0"/>
  </r>
  <r>
    <s v="I-2379"/>
    <s v="Riyadh"/>
    <x v="9"/>
    <x v="0"/>
    <d v="2020-05-28T00:00:00"/>
    <x v="7"/>
    <s v="Danny Brooks"/>
    <n v="1000"/>
    <n v="980"/>
    <x v="2"/>
    <n v="20"/>
    <x v="4"/>
    <x v="7"/>
    <x v="1"/>
  </r>
  <r>
    <s v="I-2380"/>
    <s v="Sydney"/>
    <x v="4"/>
    <x v="3"/>
    <d v="2024-04-07T00:00:00"/>
    <x v="8"/>
    <s v="James Ricketts"/>
    <n v="500"/>
    <n v="495"/>
    <x v="19"/>
    <n v="5"/>
    <x v="0"/>
    <x v="1"/>
    <x v="1"/>
  </r>
  <r>
    <s v="I-2381"/>
    <s v="Sydney"/>
    <x v="4"/>
    <x v="3"/>
    <d v="2020-06-16T00:00:00"/>
    <x v="1"/>
    <s v="William Martin"/>
    <n v="700"/>
    <n v="546"/>
    <x v="24"/>
    <n v="154"/>
    <x v="4"/>
    <x v="4"/>
    <x v="1"/>
  </r>
  <r>
    <s v="I-2382"/>
    <s v="Tel Aviv"/>
    <x v="13"/>
    <x v="0"/>
    <d v="2023-11-24T00:00:00"/>
    <x v="1"/>
    <s v="Maureen Reynolds"/>
    <n v="700"/>
    <n v="693"/>
    <x v="19"/>
    <n v="7"/>
    <x v="2"/>
    <x v="8"/>
    <x v="0"/>
  </r>
  <r>
    <s v="I-2383"/>
    <s v="Tokyo"/>
    <x v="15"/>
    <x v="3"/>
    <d v="2022-02-17T00:00:00"/>
    <x v="3"/>
    <s v="Michelle Hunter"/>
    <n v="50"/>
    <n v="45"/>
    <x v="18"/>
    <n v="5"/>
    <x v="3"/>
    <x v="10"/>
    <x v="3"/>
  </r>
  <r>
    <s v="I-2384"/>
    <s v="Bangalore"/>
    <x v="11"/>
    <x v="3"/>
    <d v="2022-11-10T00:00:00"/>
    <x v="1"/>
    <s v="Paresh Mathews"/>
    <n v="700"/>
    <n v="595"/>
    <x v="36"/>
    <n v="105"/>
    <x v="3"/>
    <x v="8"/>
    <x v="0"/>
  </r>
  <r>
    <s v="I-2385"/>
    <s v="Dubai"/>
    <x v="33"/>
    <x v="0"/>
    <d v="2024-09-13T00:00:00"/>
    <x v="4"/>
    <s v="Rachel Clayton"/>
    <n v="30"/>
    <n v="29"/>
    <x v="5"/>
    <n v="1"/>
    <x v="0"/>
    <x v="6"/>
    <x v="2"/>
  </r>
  <r>
    <s v="I-2386"/>
    <s v="Paris"/>
    <x v="21"/>
    <x v="0"/>
    <d v="2022-02-20T00:00:00"/>
    <x v="4"/>
    <s v="Philip Tubbs"/>
    <n v="30"/>
    <n v="30"/>
    <x v="14"/>
    <n v="0"/>
    <x v="3"/>
    <x v="10"/>
    <x v="3"/>
  </r>
  <r>
    <s v="I-2387"/>
    <s v="Delhi"/>
    <x v="11"/>
    <x v="3"/>
    <d v="2020-01-21T00:00:00"/>
    <x v="4"/>
    <s v="David Johnson"/>
    <n v="30"/>
    <n v="23"/>
    <x v="54"/>
    <n v="7"/>
    <x v="4"/>
    <x v="11"/>
    <x v="3"/>
  </r>
  <r>
    <s v="I-2388"/>
    <s v="Vienna"/>
    <x v="29"/>
    <x v="0"/>
    <d v="2023-07-27T00:00:00"/>
    <x v="0"/>
    <s v="Peter Thompson"/>
    <n v="80"/>
    <n v="73"/>
    <x v="53"/>
    <n v="7"/>
    <x v="2"/>
    <x v="9"/>
    <x v="2"/>
  </r>
  <r>
    <s v="I-2389"/>
    <s v="Amsterdam"/>
    <x v="24"/>
    <x v="0"/>
    <d v="2021-10-04T00:00:00"/>
    <x v="7"/>
    <s v="David Dorey"/>
    <n v="1000"/>
    <n v="980"/>
    <x v="2"/>
    <n v="20"/>
    <x v="1"/>
    <x v="0"/>
    <x v="0"/>
  </r>
  <r>
    <s v="I-2390"/>
    <s v="Birmingham"/>
    <x v="8"/>
    <x v="0"/>
    <d v="2023-12-02T00:00:00"/>
    <x v="2"/>
    <s v="John Whitehead"/>
    <n v="150"/>
    <n v="150"/>
    <x v="14"/>
    <n v="0"/>
    <x v="2"/>
    <x v="5"/>
    <x v="0"/>
  </r>
  <r>
    <s v="I-2391"/>
    <s v="Osaka"/>
    <x v="15"/>
    <x v="3"/>
    <d v="2021-01-27T00:00:00"/>
    <x v="9"/>
    <s v="Neil McAvoy"/>
    <n v="70"/>
    <n v="32"/>
    <x v="126"/>
    <n v="38"/>
    <x v="1"/>
    <x v="11"/>
    <x v="3"/>
  </r>
  <r>
    <s v="I-2392"/>
    <s v="Dublin"/>
    <x v="25"/>
    <x v="0"/>
    <d v="2023-11-07T00:00:00"/>
    <x v="1"/>
    <s v="Andrew Phillips"/>
    <n v="700"/>
    <n v="700"/>
    <x v="14"/>
    <n v="0"/>
    <x v="2"/>
    <x v="8"/>
    <x v="0"/>
  </r>
  <r>
    <s v="I-2393"/>
    <s v="Capetown"/>
    <x v="17"/>
    <x v="0"/>
    <d v="2024-04-28T00:00:00"/>
    <x v="4"/>
    <s v="Noel Bull"/>
    <n v="30"/>
    <n v="26"/>
    <x v="30"/>
    <n v="4"/>
    <x v="0"/>
    <x v="1"/>
    <x v="1"/>
  </r>
  <r>
    <s v="I-2394"/>
    <s v="Sydney"/>
    <x v="4"/>
    <x v="3"/>
    <d v="2021-07-27T00:00:00"/>
    <x v="6"/>
    <s v="James White"/>
    <n v="800"/>
    <n v="624"/>
    <x v="24"/>
    <n v="176"/>
    <x v="1"/>
    <x v="9"/>
    <x v="2"/>
  </r>
  <r>
    <s v="I-2395"/>
    <s v="Kansas City"/>
    <x v="18"/>
    <x v="1"/>
    <d v="2024-04-26T00:00:00"/>
    <x v="6"/>
    <s v="David Rodrigues"/>
    <n v="800"/>
    <n v="560"/>
    <x v="48"/>
    <n v="240"/>
    <x v="0"/>
    <x v="1"/>
    <x v="1"/>
  </r>
  <r>
    <s v="I-2396"/>
    <s v="Warsaw"/>
    <x v="23"/>
    <x v="0"/>
    <d v="2024-01-15T00:00:00"/>
    <x v="7"/>
    <s v="Robert Brook"/>
    <n v="1000"/>
    <n v="970"/>
    <x v="10"/>
    <n v="30"/>
    <x v="0"/>
    <x v="11"/>
    <x v="3"/>
  </r>
  <r>
    <s v="I-2397"/>
    <s v="Sao Paolo"/>
    <x v="2"/>
    <x v="2"/>
    <d v="2021-02-01T00:00:00"/>
    <x v="0"/>
    <s v="Zoe Munday"/>
    <n v="80"/>
    <n v="70"/>
    <x v="65"/>
    <n v="10"/>
    <x v="1"/>
    <x v="10"/>
    <x v="3"/>
  </r>
  <r>
    <s v="I-2398"/>
    <s v="Delhi"/>
    <x v="11"/>
    <x v="3"/>
    <d v="2024-02-14T00:00:00"/>
    <x v="6"/>
    <s v="Tessa Morrow"/>
    <n v="800"/>
    <n v="480"/>
    <x v="104"/>
    <n v="320"/>
    <x v="0"/>
    <x v="10"/>
    <x v="3"/>
  </r>
  <r>
    <s v="I-2399"/>
    <s v="Birmingham"/>
    <x v="8"/>
    <x v="0"/>
    <d v="2024-04-15T00:00:00"/>
    <x v="5"/>
    <s v="Robert Reed"/>
    <n v="500"/>
    <n v="455"/>
    <x v="25"/>
    <n v="45"/>
    <x v="0"/>
    <x v="1"/>
    <x v="1"/>
  </r>
  <r>
    <s v="I-2400"/>
    <s v="Tokyo"/>
    <x v="15"/>
    <x v="3"/>
    <d v="2023-10-12T00:00:00"/>
    <x v="9"/>
    <s v="Pauline Taylor"/>
    <n v="70"/>
    <n v="69"/>
    <x v="43"/>
    <n v="1"/>
    <x v="2"/>
    <x v="0"/>
    <x v="0"/>
  </r>
  <r>
    <s v="I-2401"/>
    <s v="Sydney"/>
    <x v="4"/>
    <x v="3"/>
    <d v="2023-04-09T00:00:00"/>
    <x v="9"/>
    <s v="James White"/>
    <n v="70"/>
    <n v="63"/>
    <x v="18"/>
    <n v="7"/>
    <x v="2"/>
    <x v="1"/>
    <x v="1"/>
  </r>
  <r>
    <s v="I-2402"/>
    <s v="Dublin"/>
    <x v="25"/>
    <x v="0"/>
    <d v="2020-01-19T00:00:00"/>
    <x v="3"/>
    <s v="Emma Gibbons"/>
    <n v="50"/>
    <n v="38"/>
    <x v="40"/>
    <n v="12"/>
    <x v="4"/>
    <x v="11"/>
    <x v="3"/>
  </r>
  <r>
    <s v="I-2403"/>
    <s v="Paris"/>
    <x v="21"/>
    <x v="0"/>
    <d v="2021-08-08T00:00:00"/>
    <x v="10"/>
    <s v="Melanie Fletcher"/>
    <n v="250"/>
    <n v="200"/>
    <x v="31"/>
    <n v="50"/>
    <x v="1"/>
    <x v="2"/>
    <x v="2"/>
  </r>
  <r>
    <s v="I-2404"/>
    <s v="Osaka"/>
    <x v="15"/>
    <x v="3"/>
    <d v="2024-04-25T00:00:00"/>
    <x v="9"/>
    <s v="Colin Patel"/>
    <n v="70"/>
    <n v="69"/>
    <x v="43"/>
    <n v="1"/>
    <x v="0"/>
    <x v="1"/>
    <x v="1"/>
  </r>
  <r>
    <s v="I-2405"/>
    <s v="Tijuana"/>
    <x v="7"/>
    <x v="2"/>
    <d v="2024-11-30T00:00:00"/>
    <x v="4"/>
    <s v="Timothy Younger"/>
    <n v="30"/>
    <n v="26"/>
    <x v="30"/>
    <n v="4"/>
    <x v="0"/>
    <x v="8"/>
    <x v="0"/>
  </r>
  <r>
    <s v="I-2406"/>
    <s v="Moscow"/>
    <x v="0"/>
    <x v="0"/>
    <d v="2021-10-05T00:00:00"/>
    <x v="4"/>
    <s v="Rita Hill"/>
    <n v="30"/>
    <n v="30"/>
    <x v="14"/>
    <n v="0"/>
    <x v="1"/>
    <x v="0"/>
    <x v="0"/>
  </r>
  <r>
    <s v="I-2407"/>
    <s v="Prague"/>
    <x v="16"/>
    <x v="0"/>
    <d v="2021-11-15T00:00:00"/>
    <x v="11"/>
    <s v="Andrew Waddell"/>
    <n v="50"/>
    <n v="46"/>
    <x v="15"/>
    <n v="4"/>
    <x v="1"/>
    <x v="8"/>
    <x v="0"/>
  </r>
  <r>
    <s v="I-2408"/>
    <s v="Dublin"/>
    <x v="25"/>
    <x v="0"/>
    <d v="2022-02-07T00:00:00"/>
    <x v="8"/>
    <s v="Andrew Phillips"/>
    <n v="500"/>
    <n v="500"/>
    <x v="14"/>
    <n v="0"/>
    <x v="3"/>
    <x v="10"/>
    <x v="3"/>
  </r>
  <r>
    <s v="I-2409"/>
    <s v="Amsterdam"/>
    <x v="24"/>
    <x v="0"/>
    <d v="2022-06-01T00:00:00"/>
    <x v="1"/>
    <s v="Ian Christian"/>
    <n v="700"/>
    <n v="679"/>
    <x v="10"/>
    <n v="21"/>
    <x v="3"/>
    <x v="4"/>
    <x v="1"/>
  </r>
  <r>
    <s v="I-2410"/>
    <s v="Capetown"/>
    <x v="17"/>
    <x v="0"/>
    <d v="2022-07-27T00:00:00"/>
    <x v="1"/>
    <s v="Noel Bull"/>
    <n v="700"/>
    <n v="630"/>
    <x v="18"/>
    <n v="70"/>
    <x v="3"/>
    <x v="9"/>
    <x v="2"/>
  </r>
  <r>
    <s v="I-2411"/>
    <s v="Toronto"/>
    <x v="1"/>
    <x v="1"/>
    <d v="2023-02-27T00:00:00"/>
    <x v="9"/>
    <s v="Michael Patel"/>
    <n v="70"/>
    <n v="65"/>
    <x v="60"/>
    <n v="5"/>
    <x v="2"/>
    <x v="10"/>
    <x v="3"/>
  </r>
  <r>
    <s v="I-2412"/>
    <s v="Delhi"/>
    <x v="11"/>
    <x v="3"/>
    <d v="2020-12-12T00:00:00"/>
    <x v="8"/>
    <s v="David Johnson"/>
    <n v="500"/>
    <n v="500"/>
    <x v="14"/>
    <n v="0"/>
    <x v="4"/>
    <x v="5"/>
    <x v="0"/>
  </r>
  <r>
    <s v="I-2413"/>
    <s v="Dubai"/>
    <x v="33"/>
    <x v="0"/>
    <d v="2020-11-10T00:00:00"/>
    <x v="10"/>
    <s v="Roy Connelly"/>
    <n v="250"/>
    <n v="200"/>
    <x v="31"/>
    <n v="50"/>
    <x v="4"/>
    <x v="8"/>
    <x v="0"/>
  </r>
  <r>
    <s v="I-2414"/>
    <s v="Berlin"/>
    <x v="20"/>
    <x v="0"/>
    <d v="2021-09-08T00:00:00"/>
    <x v="8"/>
    <s v="David Townsend"/>
    <n v="500"/>
    <n v="490"/>
    <x v="2"/>
    <n v="10"/>
    <x v="1"/>
    <x v="6"/>
    <x v="2"/>
  </r>
  <r>
    <s v="I-2415"/>
    <s v="Buenos Aires"/>
    <x v="27"/>
    <x v="2"/>
    <d v="2022-03-24T00:00:00"/>
    <x v="4"/>
    <s v="Abdul Heywood"/>
    <n v="30"/>
    <n v="30"/>
    <x v="14"/>
    <n v="0"/>
    <x v="3"/>
    <x v="3"/>
    <x v="3"/>
  </r>
  <r>
    <s v="I-2416"/>
    <s v="Seattle"/>
    <x v="18"/>
    <x v="1"/>
    <d v="2020-05-13T00:00:00"/>
    <x v="9"/>
    <s v="Heather Donald"/>
    <n v="70"/>
    <n v="55"/>
    <x v="127"/>
    <n v="15"/>
    <x v="4"/>
    <x v="7"/>
    <x v="1"/>
  </r>
  <r>
    <s v="I-2417"/>
    <s v="Rome"/>
    <x v="22"/>
    <x v="0"/>
    <d v="2021-07-30T00:00:00"/>
    <x v="11"/>
    <s v="Michael Toy"/>
    <n v="50"/>
    <n v="42"/>
    <x v="11"/>
    <n v="8"/>
    <x v="1"/>
    <x v="9"/>
    <x v="2"/>
  </r>
  <r>
    <s v="I-2418"/>
    <s v="Tokyo"/>
    <x v="15"/>
    <x v="3"/>
    <d v="2020-04-11T00:00:00"/>
    <x v="4"/>
    <s v="Rose Rowntree"/>
    <n v="30"/>
    <n v="26"/>
    <x v="30"/>
    <n v="4"/>
    <x v="4"/>
    <x v="1"/>
    <x v="1"/>
  </r>
  <r>
    <s v="I-2419"/>
    <s v="Madria"/>
    <x v="28"/>
    <x v="0"/>
    <d v="2020-09-05T00:00:00"/>
    <x v="9"/>
    <s v="Barrie Murray"/>
    <n v="70"/>
    <n v="53"/>
    <x v="109"/>
    <n v="17"/>
    <x v="4"/>
    <x v="6"/>
    <x v="2"/>
  </r>
  <r>
    <s v="I-2420"/>
    <s v="Riyadh"/>
    <x v="9"/>
    <x v="0"/>
    <d v="2020-02-23T00:00:00"/>
    <x v="8"/>
    <s v="Danny Brooks"/>
    <n v="500"/>
    <n v="490"/>
    <x v="2"/>
    <n v="10"/>
    <x v="4"/>
    <x v="10"/>
    <x v="3"/>
  </r>
  <r>
    <s v="I-2421"/>
    <s v="Warsaw"/>
    <x v="23"/>
    <x v="0"/>
    <d v="2022-04-26T00:00:00"/>
    <x v="4"/>
    <s v="Hin Bragg"/>
    <n v="30"/>
    <n v="26"/>
    <x v="30"/>
    <n v="4"/>
    <x v="3"/>
    <x v="1"/>
    <x v="1"/>
  </r>
  <r>
    <s v="I-2422"/>
    <s v="Kuala Lumpur"/>
    <x v="31"/>
    <x v="3"/>
    <d v="2021-05-02T00:00:00"/>
    <x v="0"/>
    <s v="Stephen MacGregor"/>
    <n v="80"/>
    <n v="53"/>
    <x v="120"/>
    <n v="27"/>
    <x v="1"/>
    <x v="7"/>
    <x v="1"/>
  </r>
  <r>
    <s v="I-2423"/>
    <s v="Santiago"/>
    <x v="34"/>
    <x v="2"/>
    <d v="2024-09-29T00:00:00"/>
    <x v="6"/>
    <s v="Bruce McPhee"/>
    <n v="800"/>
    <n v="616"/>
    <x v="117"/>
    <n v="184"/>
    <x v="0"/>
    <x v="6"/>
    <x v="2"/>
  </r>
  <r>
    <s v="I-2424"/>
    <s v="Toronto"/>
    <x v="1"/>
    <x v="1"/>
    <d v="2022-04-23T00:00:00"/>
    <x v="10"/>
    <s v="James Hammond"/>
    <n v="250"/>
    <n v="225"/>
    <x v="18"/>
    <n v="25"/>
    <x v="3"/>
    <x v="1"/>
    <x v="1"/>
  </r>
  <r>
    <s v="I-2425"/>
    <s v="Santiago"/>
    <x v="34"/>
    <x v="2"/>
    <d v="2021-01-02T00:00:00"/>
    <x v="10"/>
    <s v="Julia Hammond"/>
    <n v="250"/>
    <n v="215"/>
    <x v="22"/>
    <n v="35"/>
    <x v="1"/>
    <x v="11"/>
    <x v="3"/>
  </r>
  <r>
    <s v="I-2426"/>
    <s v="Shenzhen"/>
    <x v="5"/>
    <x v="3"/>
    <d v="2020-02-11T00:00:00"/>
    <x v="6"/>
    <s v="Edward Jenkins"/>
    <n v="800"/>
    <n v="712"/>
    <x v="47"/>
    <n v="88"/>
    <x v="4"/>
    <x v="10"/>
    <x v="3"/>
  </r>
  <r>
    <s v="I-2427"/>
    <s v="Kansas City"/>
    <x v="18"/>
    <x v="1"/>
    <d v="2024-09-06T00:00:00"/>
    <x v="3"/>
    <s v="Robert Jenkins"/>
    <n v="50"/>
    <n v="46"/>
    <x v="15"/>
    <n v="4"/>
    <x v="0"/>
    <x v="6"/>
    <x v="2"/>
  </r>
  <r>
    <s v="I-2428"/>
    <s v="Bogota"/>
    <x v="26"/>
    <x v="2"/>
    <d v="2021-12-27T00:00:00"/>
    <x v="7"/>
    <s v="Paul Puri"/>
    <n v="1000"/>
    <n v="960"/>
    <x v="21"/>
    <n v="40"/>
    <x v="1"/>
    <x v="5"/>
    <x v="0"/>
  </r>
  <r>
    <s v="I-2429"/>
    <s v="Buenos Aires"/>
    <x v="27"/>
    <x v="2"/>
    <d v="2023-07-03T00:00:00"/>
    <x v="10"/>
    <s v="Lisa Wood"/>
    <n v="250"/>
    <n v="243"/>
    <x v="62"/>
    <n v="7"/>
    <x v="2"/>
    <x v="9"/>
    <x v="2"/>
  </r>
  <r>
    <s v="I-2430"/>
    <s v="Seoul"/>
    <x v="19"/>
    <x v="3"/>
    <d v="2021-09-14T00:00:00"/>
    <x v="1"/>
    <s v="Iftikhar Haywood"/>
    <n v="700"/>
    <n v="665"/>
    <x v="8"/>
    <n v="35"/>
    <x v="1"/>
    <x v="6"/>
    <x v="2"/>
  </r>
  <r>
    <s v="I-2431"/>
    <s v="Bangkok"/>
    <x v="10"/>
    <x v="3"/>
    <d v="2024-08-05T00:00:00"/>
    <x v="4"/>
    <s v="Martin Gee"/>
    <n v="30"/>
    <n v="30"/>
    <x v="14"/>
    <n v="0"/>
    <x v="0"/>
    <x v="2"/>
    <x v="2"/>
  </r>
  <r>
    <s v="I-2432"/>
    <s v="Sao Paolo"/>
    <x v="2"/>
    <x v="2"/>
    <d v="2021-09-19T00:00:00"/>
    <x v="5"/>
    <s v="Elizabeth Holloway"/>
    <n v="500"/>
    <n v="350"/>
    <x v="48"/>
    <n v="150"/>
    <x v="1"/>
    <x v="6"/>
    <x v="2"/>
  </r>
  <r>
    <s v="I-2433"/>
    <s v="Delhi"/>
    <x v="11"/>
    <x v="3"/>
    <d v="2022-01-21T00:00:00"/>
    <x v="4"/>
    <s v="Gillian Harris"/>
    <n v="30"/>
    <n v="28"/>
    <x v="7"/>
    <n v="2"/>
    <x v="3"/>
    <x v="11"/>
    <x v="3"/>
  </r>
  <r>
    <s v="I-2434"/>
    <s v="Chicago"/>
    <x v="18"/>
    <x v="1"/>
    <d v="2022-07-31T00:00:00"/>
    <x v="10"/>
    <s v="Ronald Bettley"/>
    <n v="250"/>
    <n v="245"/>
    <x v="2"/>
    <n v="5"/>
    <x v="3"/>
    <x v="9"/>
    <x v="2"/>
  </r>
  <r>
    <s v="I-2435"/>
    <s v="Jerusalem"/>
    <x v="13"/>
    <x v="0"/>
    <d v="2023-12-26T00:00:00"/>
    <x v="2"/>
    <s v="John Bond"/>
    <n v="150"/>
    <n v="143"/>
    <x v="56"/>
    <n v="7"/>
    <x v="2"/>
    <x v="5"/>
    <x v="0"/>
  </r>
  <r>
    <s v="I-2436"/>
    <s v="Kuala Lumpur"/>
    <x v="31"/>
    <x v="3"/>
    <d v="2024-08-17T00:00:00"/>
    <x v="11"/>
    <s v="Trudi Griffin"/>
    <n v="50"/>
    <n v="49"/>
    <x v="2"/>
    <n v="1"/>
    <x v="0"/>
    <x v="2"/>
    <x v="2"/>
  </r>
  <r>
    <s v="I-2437"/>
    <s v="Shenzhen"/>
    <x v="5"/>
    <x v="3"/>
    <d v="2023-04-13T00:00:00"/>
    <x v="3"/>
    <s v="Fatima James"/>
    <n v="50"/>
    <n v="50"/>
    <x v="14"/>
    <n v="0"/>
    <x v="2"/>
    <x v="1"/>
    <x v="1"/>
  </r>
  <r>
    <s v="I-2438"/>
    <s v="Bangkok"/>
    <x v="10"/>
    <x v="3"/>
    <d v="2021-07-12T00:00:00"/>
    <x v="7"/>
    <s v="Mary Mitchell"/>
    <n v="1000"/>
    <n v="940"/>
    <x v="44"/>
    <n v="60"/>
    <x v="1"/>
    <x v="9"/>
    <x v="2"/>
  </r>
  <r>
    <s v="I-2439"/>
    <s v="Berlin"/>
    <x v="20"/>
    <x v="0"/>
    <d v="2022-04-01T00:00:00"/>
    <x v="6"/>
    <s v="David Power"/>
    <n v="800"/>
    <n v="480"/>
    <x v="104"/>
    <n v="320"/>
    <x v="3"/>
    <x v="1"/>
    <x v="1"/>
  </r>
  <r>
    <s v="I-2440"/>
    <s v="Madria"/>
    <x v="28"/>
    <x v="0"/>
    <d v="2020-04-06T00:00:00"/>
    <x v="10"/>
    <s v="Paul Long"/>
    <n v="250"/>
    <n v="198"/>
    <x v="116"/>
    <n v="52"/>
    <x v="4"/>
    <x v="1"/>
    <x v="1"/>
  </r>
  <r>
    <s v="I-2441"/>
    <s v="Amsterdam"/>
    <x v="24"/>
    <x v="0"/>
    <d v="2024-02-09T00:00:00"/>
    <x v="2"/>
    <s v="Ian Christian"/>
    <n v="150"/>
    <n v="131"/>
    <x v="95"/>
    <n v="19"/>
    <x v="0"/>
    <x v="10"/>
    <x v="3"/>
  </r>
  <r>
    <s v="I-2442"/>
    <s v="Bogota"/>
    <x v="26"/>
    <x v="2"/>
    <d v="2023-07-15T00:00:00"/>
    <x v="7"/>
    <s v="David Finnie"/>
    <n v="1000"/>
    <n v="730"/>
    <x v="26"/>
    <n v="270"/>
    <x v="2"/>
    <x v="9"/>
    <x v="2"/>
  </r>
  <r>
    <s v="I-2443"/>
    <s v="Berlin"/>
    <x v="20"/>
    <x v="0"/>
    <d v="2022-11-11T00:00:00"/>
    <x v="6"/>
    <s v="John Gunter"/>
    <n v="800"/>
    <n v="584"/>
    <x v="26"/>
    <n v="216"/>
    <x v="3"/>
    <x v="8"/>
    <x v="0"/>
  </r>
  <r>
    <s v="I-2444"/>
    <s v="San Fransisco"/>
    <x v="18"/>
    <x v="1"/>
    <d v="2024-08-17T00:00:00"/>
    <x v="2"/>
    <s v="Kevin Ahmed"/>
    <n v="150"/>
    <n v="128"/>
    <x v="88"/>
    <n v="22"/>
    <x v="0"/>
    <x v="2"/>
    <x v="2"/>
  </r>
  <r>
    <s v="I-2445"/>
    <s v="London"/>
    <x v="8"/>
    <x v="0"/>
    <d v="2023-11-17T00:00:00"/>
    <x v="7"/>
    <s v="Philip Dewar"/>
    <n v="1000"/>
    <n v="1000"/>
    <x v="14"/>
    <n v="0"/>
    <x v="2"/>
    <x v="8"/>
    <x v="0"/>
  </r>
  <r>
    <s v="I-2446"/>
    <s v="Paris"/>
    <x v="21"/>
    <x v="0"/>
    <d v="2023-07-20T00:00:00"/>
    <x v="3"/>
    <s v="Christopher Griffith"/>
    <n v="50"/>
    <n v="47"/>
    <x v="44"/>
    <n v="3"/>
    <x v="2"/>
    <x v="9"/>
    <x v="2"/>
  </r>
  <r>
    <s v="I-2447"/>
    <s v="Tel Aviv"/>
    <x v="13"/>
    <x v="0"/>
    <d v="2024-12-22T00:00:00"/>
    <x v="2"/>
    <s v="Rebecca Delo"/>
    <n v="150"/>
    <n v="144"/>
    <x v="21"/>
    <n v="6"/>
    <x v="0"/>
    <x v="5"/>
    <x v="0"/>
  </r>
  <r>
    <s v="I-2448"/>
    <s v="Riyadh"/>
    <x v="9"/>
    <x v="0"/>
    <d v="2020-12-01T00:00:00"/>
    <x v="4"/>
    <s v="Kelly Owen"/>
    <n v="30"/>
    <n v="29"/>
    <x v="5"/>
    <n v="1"/>
    <x v="4"/>
    <x v="5"/>
    <x v="0"/>
  </r>
  <r>
    <s v="I-2449"/>
    <s v="Los Angeles"/>
    <x v="18"/>
    <x v="1"/>
    <d v="2022-12-07T00:00:00"/>
    <x v="3"/>
    <s v="Colin Matthews"/>
    <n v="50"/>
    <n v="44"/>
    <x v="33"/>
    <n v="6"/>
    <x v="3"/>
    <x v="5"/>
    <x v="0"/>
  </r>
  <r>
    <s v="I-2450"/>
    <s v="Tokyo"/>
    <x v="15"/>
    <x v="3"/>
    <d v="2020-01-24T00:00:00"/>
    <x v="5"/>
    <s v="Rose Rowntree"/>
    <n v="500"/>
    <n v="350"/>
    <x v="48"/>
    <n v="150"/>
    <x v="4"/>
    <x v="11"/>
    <x v="3"/>
  </r>
  <r>
    <s v="I-2451"/>
    <s v="Prague"/>
    <x v="16"/>
    <x v="0"/>
    <d v="2021-11-09T00:00:00"/>
    <x v="11"/>
    <s v="Terence Mirza"/>
    <n v="50"/>
    <n v="42"/>
    <x v="11"/>
    <n v="8"/>
    <x v="1"/>
    <x v="8"/>
    <x v="0"/>
  </r>
  <r>
    <s v="I-2452"/>
    <s v="Kuala Lumpur"/>
    <x v="31"/>
    <x v="3"/>
    <d v="2022-11-27T00:00:00"/>
    <x v="10"/>
    <s v="Harold Lunn"/>
    <n v="250"/>
    <n v="220"/>
    <x v="33"/>
    <n v="30"/>
    <x v="3"/>
    <x v="8"/>
    <x v="0"/>
  </r>
  <r>
    <s v="I-2453"/>
    <s v="Athens"/>
    <x v="14"/>
    <x v="0"/>
    <d v="2022-09-17T00:00:00"/>
    <x v="5"/>
    <s v="Gary Roberts"/>
    <n v="500"/>
    <n v="485"/>
    <x v="10"/>
    <n v="15"/>
    <x v="3"/>
    <x v="6"/>
    <x v="2"/>
  </r>
  <r>
    <s v="I-2454"/>
    <s v="San Fransisco"/>
    <x v="18"/>
    <x v="1"/>
    <d v="2024-04-09T00:00:00"/>
    <x v="1"/>
    <s v="James Scott"/>
    <n v="700"/>
    <n v="672"/>
    <x v="21"/>
    <n v="28"/>
    <x v="0"/>
    <x v="1"/>
    <x v="1"/>
  </r>
  <r>
    <s v="I-2455"/>
    <s v="Prague"/>
    <x v="16"/>
    <x v="0"/>
    <d v="2023-12-05T00:00:00"/>
    <x v="1"/>
    <s v="Nick Denny"/>
    <n v="700"/>
    <n v="630"/>
    <x v="18"/>
    <n v="70"/>
    <x v="2"/>
    <x v="5"/>
    <x v="0"/>
  </r>
  <r>
    <s v="I-2456"/>
    <s v="Sydney"/>
    <x v="4"/>
    <x v="3"/>
    <d v="2022-10-26T00:00:00"/>
    <x v="6"/>
    <s v="James Ricketts"/>
    <n v="800"/>
    <n v="688"/>
    <x v="22"/>
    <n v="112"/>
    <x v="3"/>
    <x v="0"/>
    <x v="0"/>
  </r>
  <r>
    <s v="I-2457"/>
    <s v="Shanghai"/>
    <x v="5"/>
    <x v="3"/>
    <d v="2020-05-25T00:00:00"/>
    <x v="3"/>
    <s v="Christopher Snape"/>
    <n v="50"/>
    <n v="48"/>
    <x v="21"/>
    <n v="2"/>
    <x v="4"/>
    <x v="7"/>
    <x v="1"/>
  </r>
  <r>
    <s v="I-2458"/>
    <s v="London"/>
    <x v="8"/>
    <x v="0"/>
    <d v="2023-05-24T00:00:00"/>
    <x v="9"/>
    <s v="Philip Dewar"/>
    <n v="70"/>
    <n v="67"/>
    <x v="17"/>
    <n v="3"/>
    <x v="2"/>
    <x v="7"/>
    <x v="1"/>
  </r>
  <r>
    <s v="I-2459"/>
    <s v="Dublin"/>
    <x v="25"/>
    <x v="0"/>
    <d v="2023-02-07T00:00:00"/>
    <x v="5"/>
    <s v="Robert Harris"/>
    <n v="500"/>
    <n v="470"/>
    <x v="44"/>
    <n v="30"/>
    <x v="2"/>
    <x v="10"/>
    <x v="3"/>
  </r>
  <r>
    <s v="I-2460"/>
    <s v="Amsterdam"/>
    <x v="24"/>
    <x v="0"/>
    <d v="2020-09-19T00:00:00"/>
    <x v="10"/>
    <s v="Ian Christian"/>
    <n v="250"/>
    <n v="243"/>
    <x v="62"/>
    <n v="7"/>
    <x v="4"/>
    <x v="6"/>
    <x v="2"/>
  </r>
  <r>
    <s v="I-2461"/>
    <s v="New York"/>
    <x v="18"/>
    <x v="1"/>
    <d v="2024-06-28T00:00:00"/>
    <x v="6"/>
    <s v="Richard Nash"/>
    <n v="800"/>
    <n v="552"/>
    <x v="82"/>
    <n v="248"/>
    <x v="0"/>
    <x v="4"/>
    <x v="1"/>
  </r>
  <r>
    <s v="I-2462"/>
    <s v="Amsterdam"/>
    <x v="24"/>
    <x v="0"/>
    <d v="2022-11-10T00:00:00"/>
    <x v="8"/>
    <s v="Julia Ferguson"/>
    <n v="500"/>
    <n v="490"/>
    <x v="2"/>
    <n v="10"/>
    <x v="3"/>
    <x v="8"/>
    <x v="0"/>
  </r>
  <r>
    <s v="I-2463"/>
    <s v="Lima"/>
    <x v="6"/>
    <x v="2"/>
    <d v="2020-02-20T00:00:00"/>
    <x v="0"/>
    <s v="Kevin Goad"/>
    <n v="80"/>
    <n v="65"/>
    <x v="114"/>
    <n v="15"/>
    <x v="4"/>
    <x v="10"/>
    <x v="3"/>
  </r>
  <r>
    <s v="I-2464"/>
    <s v="Vienna"/>
    <x v="29"/>
    <x v="0"/>
    <d v="2022-04-15T00:00:00"/>
    <x v="11"/>
    <s v="Lisa Pepper"/>
    <n v="50"/>
    <n v="43"/>
    <x v="22"/>
    <n v="7"/>
    <x v="3"/>
    <x v="1"/>
    <x v="1"/>
  </r>
  <r>
    <s v="I-2465"/>
    <s v="New York"/>
    <x v="18"/>
    <x v="1"/>
    <d v="2024-03-31T00:00:00"/>
    <x v="6"/>
    <s v="Sarah Houghton"/>
    <n v="800"/>
    <n v="616"/>
    <x v="117"/>
    <n v="184"/>
    <x v="0"/>
    <x v="3"/>
    <x v="3"/>
  </r>
  <r>
    <s v="I-2466"/>
    <s v="Buenos Aires"/>
    <x v="27"/>
    <x v="2"/>
    <d v="2022-02-03T00:00:00"/>
    <x v="8"/>
    <s v="Kevin Curtis"/>
    <n v="500"/>
    <n v="490"/>
    <x v="2"/>
    <n v="10"/>
    <x v="3"/>
    <x v="10"/>
    <x v="3"/>
  </r>
  <r>
    <s v="I-2467"/>
    <s v="Delhi"/>
    <x v="11"/>
    <x v="3"/>
    <d v="2024-05-22T00:00:00"/>
    <x v="4"/>
    <s v="Tessa Morrow"/>
    <n v="30"/>
    <n v="26"/>
    <x v="30"/>
    <n v="4"/>
    <x v="0"/>
    <x v="7"/>
    <x v="1"/>
  </r>
  <r>
    <s v="I-2468"/>
    <s v="Paris"/>
    <x v="21"/>
    <x v="0"/>
    <d v="2024-09-10T00:00:00"/>
    <x v="11"/>
    <s v="Darren Webb"/>
    <n v="50"/>
    <n v="48"/>
    <x v="21"/>
    <n v="2"/>
    <x v="0"/>
    <x v="6"/>
    <x v="2"/>
  </r>
  <r>
    <s v="I-2469"/>
    <s v="Delhi"/>
    <x v="11"/>
    <x v="3"/>
    <d v="2020-02-20T00:00:00"/>
    <x v="6"/>
    <s v="David Johnson"/>
    <n v="800"/>
    <n v="608"/>
    <x v="40"/>
    <n v="192"/>
    <x v="4"/>
    <x v="10"/>
    <x v="3"/>
  </r>
  <r>
    <s v="I-2470"/>
    <s v="Shanghai"/>
    <x v="5"/>
    <x v="3"/>
    <d v="2022-04-27T00:00:00"/>
    <x v="7"/>
    <s v="Wolf Christian"/>
    <n v="1000"/>
    <n v="680"/>
    <x v="58"/>
    <n v="320"/>
    <x v="3"/>
    <x v="1"/>
    <x v="1"/>
  </r>
  <r>
    <s v="I-2471"/>
    <s v="Seattle"/>
    <x v="18"/>
    <x v="1"/>
    <d v="2021-06-30T00:00:00"/>
    <x v="8"/>
    <s v="Kevin Styles"/>
    <n v="500"/>
    <n v="500"/>
    <x v="14"/>
    <n v="0"/>
    <x v="1"/>
    <x v="4"/>
    <x v="1"/>
  </r>
  <r>
    <s v="I-2472"/>
    <s v="Riyadh"/>
    <x v="9"/>
    <x v="0"/>
    <d v="2021-09-21T00:00:00"/>
    <x v="1"/>
    <s v="Gillian Crawley"/>
    <n v="700"/>
    <n v="462"/>
    <x v="90"/>
    <n v="238"/>
    <x v="1"/>
    <x v="6"/>
    <x v="2"/>
  </r>
  <r>
    <s v="I-2473"/>
    <s v="Capetown"/>
    <x v="17"/>
    <x v="0"/>
    <d v="2021-04-20T00:00:00"/>
    <x v="0"/>
    <s v="Margaret Philp"/>
    <n v="80"/>
    <n v="69"/>
    <x v="101"/>
    <n v="11"/>
    <x v="1"/>
    <x v="1"/>
    <x v="1"/>
  </r>
  <r>
    <s v="I-2474"/>
    <s v="Dublin"/>
    <x v="25"/>
    <x v="0"/>
    <d v="2021-04-27T00:00:00"/>
    <x v="9"/>
    <s v="James Carley"/>
    <n v="70"/>
    <n v="47"/>
    <x v="63"/>
    <n v="23"/>
    <x v="1"/>
    <x v="1"/>
    <x v="1"/>
  </r>
  <r>
    <s v="I-2475"/>
    <s v="Moscow"/>
    <x v="0"/>
    <x v="0"/>
    <d v="2022-05-22T00:00:00"/>
    <x v="5"/>
    <s v="Dermot Bailey"/>
    <n v="500"/>
    <n v="490"/>
    <x v="2"/>
    <n v="10"/>
    <x v="3"/>
    <x v="7"/>
    <x v="1"/>
  </r>
  <r>
    <s v="I-2476"/>
    <s v="Bangkok"/>
    <x v="10"/>
    <x v="3"/>
    <d v="2023-06-28T00:00:00"/>
    <x v="8"/>
    <s v="Stephen Burch"/>
    <n v="500"/>
    <n v="490"/>
    <x v="2"/>
    <n v="10"/>
    <x v="2"/>
    <x v="4"/>
    <x v="1"/>
  </r>
  <r>
    <s v="I-2477"/>
    <s v="Osaka"/>
    <x v="15"/>
    <x v="3"/>
    <d v="2024-03-30T00:00:00"/>
    <x v="0"/>
    <s v="Tracy Stanley"/>
    <n v="80"/>
    <n v="80"/>
    <x v="14"/>
    <n v="0"/>
    <x v="0"/>
    <x v="3"/>
    <x v="3"/>
  </r>
  <r>
    <s v="I-2478"/>
    <s v="Berlin"/>
    <x v="20"/>
    <x v="0"/>
    <d v="2023-04-24T00:00:00"/>
    <x v="0"/>
    <s v="Jacqueline Clamp"/>
    <n v="80"/>
    <n v="76"/>
    <x v="8"/>
    <n v="4"/>
    <x v="2"/>
    <x v="1"/>
    <x v="1"/>
  </r>
  <r>
    <s v="I-2479"/>
    <s v="Madria"/>
    <x v="28"/>
    <x v="0"/>
    <d v="2024-04-03T00:00:00"/>
    <x v="1"/>
    <s v="Zhan Whitfield"/>
    <n v="700"/>
    <n v="686"/>
    <x v="2"/>
    <n v="14"/>
    <x v="0"/>
    <x v="1"/>
    <x v="1"/>
  </r>
  <r>
    <s v="I-2480"/>
    <s v="Amsterdam"/>
    <x v="24"/>
    <x v="0"/>
    <d v="2020-04-18T00:00:00"/>
    <x v="10"/>
    <s v="David Dorey"/>
    <n v="250"/>
    <n v="223"/>
    <x v="111"/>
    <n v="27"/>
    <x v="4"/>
    <x v="1"/>
    <x v="1"/>
  </r>
  <r>
    <s v="I-2481"/>
    <s v="Osaka"/>
    <x v="15"/>
    <x v="3"/>
    <d v="2021-03-08T00:00:00"/>
    <x v="10"/>
    <s v="Jill Thompson"/>
    <n v="250"/>
    <n v="180"/>
    <x v="37"/>
    <n v="70"/>
    <x v="1"/>
    <x v="3"/>
    <x v="3"/>
  </r>
  <r>
    <s v="I-2482"/>
    <s v="Bogota"/>
    <x v="26"/>
    <x v="2"/>
    <d v="2022-11-08T00:00:00"/>
    <x v="2"/>
    <s v="Gary Percival"/>
    <n v="150"/>
    <n v="146"/>
    <x v="28"/>
    <n v="4"/>
    <x v="3"/>
    <x v="8"/>
    <x v="0"/>
  </r>
  <r>
    <s v="I-2483"/>
    <s v="Bogota"/>
    <x v="26"/>
    <x v="2"/>
    <d v="2022-05-18T00:00:00"/>
    <x v="10"/>
    <s v="Sandra Rew"/>
    <n v="250"/>
    <n v="235"/>
    <x v="44"/>
    <n v="15"/>
    <x v="3"/>
    <x v="7"/>
    <x v="1"/>
  </r>
  <r>
    <s v="I-2484"/>
    <s v="Athens"/>
    <x v="14"/>
    <x v="0"/>
    <d v="2024-10-11T00:00:00"/>
    <x v="6"/>
    <s v="Charles Ali"/>
    <n v="800"/>
    <n v="440"/>
    <x v="115"/>
    <n v="360"/>
    <x v="0"/>
    <x v="0"/>
    <x v="0"/>
  </r>
  <r>
    <s v="I-2485"/>
    <s v="Bangalore"/>
    <x v="11"/>
    <x v="3"/>
    <d v="2021-11-26T00:00:00"/>
    <x v="4"/>
    <s v="Stuart Sykes"/>
    <n v="30"/>
    <n v="28"/>
    <x v="7"/>
    <n v="2"/>
    <x v="1"/>
    <x v="8"/>
    <x v="0"/>
  </r>
  <r>
    <s v="I-2486"/>
    <s v="Sao Paolo"/>
    <x v="2"/>
    <x v="2"/>
    <d v="2022-05-04T00:00:00"/>
    <x v="10"/>
    <s v="Gary Reynolds"/>
    <n v="250"/>
    <n v="213"/>
    <x v="100"/>
    <n v="37"/>
    <x v="3"/>
    <x v="7"/>
    <x v="1"/>
  </r>
  <r>
    <s v="I-2487"/>
    <s v="Seattle"/>
    <x v="18"/>
    <x v="1"/>
    <d v="2023-07-16T00:00:00"/>
    <x v="1"/>
    <s v="Kate Nash"/>
    <n v="700"/>
    <n v="665"/>
    <x v="8"/>
    <n v="35"/>
    <x v="2"/>
    <x v="9"/>
    <x v="2"/>
  </r>
  <r>
    <s v="I-2488"/>
    <s v="Bangalore"/>
    <x v="11"/>
    <x v="3"/>
    <d v="2023-04-21T00:00:00"/>
    <x v="8"/>
    <s v="Johanna Mirza"/>
    <n v="500"/>
    <n v="495"/>
    <x v="19"/>
    <n v="5"/>
    <x v="2"/>
    <x v="1"/>
    <x v="1"/>
  </r>
  <r>
    <s v="I-2489"/>
    <s v="Capetown"/>
    <x v="17"/>
    <x v="0"/>
    <d v="2020-03-15T00:00:00"/>
    <x v="9"/>
    <s v="Nicholas Holloway"/>
    <n v="70"/>
    <n v="67"/>
    <x v="17"/>
    <n v="3"/>
    <x v="4"/>
    <x v="3"/>
    <x v="3"/>
  </r>
  <r>
    <s v="I-2490"/>
    <s v="Vienna"/>
    <x v="29"/>
    <x v="0"/>
    <d v="2020-10-08T00:00:00"/>
    <x v="8"/>
    <s v="Paul Munday"/>
    <n v="500"/>
    <n v="490"/>
    <x v="2"/>
    <n v="10"/>
    <x v="4"/>
    <x v="0"/>
    <x v="0"/>
  </r>
  <r>
    <s v="I-2491"/>
    <s v="New York"/>
    <x v="18"/>
    <x v="1"/>
    <d v="2020-07-27T00:00:00"/>
    <x v="8"/>
    <s v="Stephen Cohen"/>
    <n v="500"/>
    <n v="495"/>
    <x v="19"/>
    <n v="5"/>
    <x v="4"/>
    <x v="9"/>
    <x v="2"/>
  </r>
  <r>
    <s v="I-2492"/>
    <s v="New York"/>
    <x v="18"/>
    <x v="1"/>
    <d v="2024-05-12T00:00:00"/>
    <x v="1"/>
    <s v="Matthew Crowe"/>
    <n v="700"/>
    <n v="700"/>
    <x v="14"/>
    <n v="0"/>
    <x v="0"/>
    <x v="7"/>
    <x v="1"/>
  </r>
  <r>
    <s v="I-2493"/>
    <s v="Riyadh"/>
    <x v="9"/>
    <x v="0"/>
    <d v="2024-04-26T00:00:00"/>
    <x v="11"/>
    <s v="Heather Murray"/>
    <n v="50"/>
    <n v="43"/>
    <x v="22"/>
    <n v="7"/>
    <x v="0"/>
    <x v="1"/>
    <x v="1"/>
  </r>
  <r>
    <s v="I-2494"/>
    <s v="Toronto"/>
    <x v="1"/>
    <x v="1"/>
    <d v="2021-07-26T00:00:00"/>
    <x v="6"/>
    <s v="Michael Patel"/>
    <n v="800"/>
    <n v="616"/>
    <x v="117"/>
    <n v="184"/>
    <x v="1"/>
    <x v="9"/>
    <x v="2"/>
  </r>
  <r>
    <s v="I-2495"/>
    <s v="Kansas City"/>
    <x v="18"/>
    <x v="1"/>
    <d v="2024-06-20T00:00:00"/>
    <x v="10"/>
    <s v="David Rodrigues"/>
    <n v="250"/>
    <n v="245"/>
    <x v="2"/>
    <n v="5"/>
    <x v="0"/>
    <x v="4"/>
    <x v="1"/>
  </r>
  <r>
    <s v="I-2496"/>
    <s v="Tel Aviv"/>
    <x v="13"/>
    <x v="0"/>
    <d v="2024-06-13T00:00:00"/>
    <x v="10"/>
    <s v="Deanna Wang"/>
    <n v="250"/>
    <n v="223"/>
    <x v="111"/>
    <n v="27"/>
    <x v="0"/>
    <x v="4"/>
    <x v="1"/>
  </r>
  <r>
    <s v="I-2497"/>
    <s v="Amsterdam"/>
    <x v="24"/>
    <x v="0"/>
    <d v="2024-07-14T00:00:00"/>
    <x v="0"/>
    <s v="Ian Christian"/>
    <n v="80"/>
    <n v="73"/>
    <x v="53"/>
    <n v="7"/>
    <x v="0"/>
    <x v="9"/>
    <x v="2"/>
  </r>
  <r>
    <s v="I-2498"/>
    <s v="Capetown"/>
    <x v="17"/>
    <x v="0"/>
    <d v="2020-05-15T00:00:00"/>
    <x v="9"/>
    <s v="Nicholas Holloway"/>
    <n v="70"/>
    <n v="67"/>
    <x v="17"/>
    <n v="3"/>
    <x v="4"/>
    <x v="7"/>
    <x v="1"/>
  </r>
  <r>
    <s v="I-2499"/>
    <s v="Prague"/>
    <x v="16"/>
    <x v="0"/>
    <d v="2020-10-02T00:00:00"/>
    <x v="4"/>
    <s v="Edward Khan"/>
    <n v="30"/>
    <n v="30"/>
    <x v="14"/>
    <n v="0"/>
    <x v="4"/>
    <x v="0"/>
    <x v="0"/>
  </r>
  <r>
    <s v="I-2500"/>
    <s v="Kansas City"/>
    <x v="18"/>
    <x v="1"/>
    <d v="2022-03-01T00:00:00"/>
    <x v="11"/>
    <s v="Douglas Davies"/>
    <n v="50"/>
    <n v="49"/>
    <x v="2"/>
    <n v="1"/>
    <x v="3"/>
    <x v="3"/>
    <x v="3"/>
  </r>
  <r>
    <s v="I-2501"/>
    <s v="Cairo"/>
    <x v="30"/>
    <x v="0"/>
    <d v="2020-10-27T00:00:00"/>
    <x v="8"/>
    <s v="Basil Bain"/>
    <n v="500"/>
    <n v="495"/>
    <x v="19"/>
    <n v="5"/>
    <x v="4"/>
    <x v="0"/>
    <x v="0"/>
  </r>
  <r>
    <s v="I-2502"/>
    <s v="London"/>
    <x v="8"/>
    <x v="0"/>
    <d v="2023-09-14T00:00:00"/>
    <x v="5"/>
    <s v="James Neville"/>
    <n v="500"/>
    <n v="485"/>
    <x v="10"/>
    <n v="15"/>
    <x v="2"/>
    <x v="6"/>
    <x v="2"/>
  </r>
  <r>
    <s v="I-2503"/>
    <s v="San Fransisco"/>
    <x v="18"/>
    <x v="1"/>
    <d v="2021-01-29T00:00:00"/>
    <x v="2"/>
    <s v="Shelley Lock"/>
    <n v="150"/>
    <n v="116"/>
    <x v="128"/>
    <n v="34"/>
    <x v="1"/>
    <x v="11"/>
    <x v="3"/>
  </r>
  <r>
    <s v="I-2504"/>
    <s v="Toronto"/>
    <x v="1"/>
    <x v="1"/>
    <d v="2021-08-26T00:00:00"/>
    <x v="1"/>
    <s v="Kyle Anderson"/>
    <n v="700"/>
    <n v="658"/>
    <x v="44"/>
    <n v="42"/>
    <x v="1"/>
    <x v="2"/>
    <x v="2"/>
  </r>
  <r>
    <s v="I-2505"/>
    <s v="Riyadh"/>
    <x v="9"/>
    <x v="0"/>
    <d v="2022-04-17T00:00:00"/>
    <x v="4"/>
    <s v="Lloyd Barr"/>
    <n v="30"/>
    <n v="27"/>
    <x v="18"/>
    <n v="3"/>
    <x v="3"/>
    <x v="1"/>
    <x v="1"/>
  </r>
  <r>
    <s v="I-2506"/>
    <s v="Moscow"/>
    <x v="0"/>
    <x v="0"/>
    <d v="2020-04-28T00:00:00"/>
    <x v="6"/>
    <s v="Darren Brooks"/>
    <n v="800"/>
    <n v="608"/>
    <x v="40"/>
    <n v="192"/>
    <x v="4"/>
    <x v="1"/>
    <x v="1"/>
  </r>
  <r>
    <s v="I-2507"/>
    <s v="Guangzhou"/>
    <x v="5"/>
    <x v="3"/>
    <d v="2022-05-04T00:00:00"/>
    <x v="3"/>
    <s v="Glenys Wright"/>
    <n v="50"/>
    <n v="49"/>
    <x v="2"/>
    <n v="1"/>
    <x v="3"/>
    <x v="7"/>
    <x v="1"/>
  </r>
  <r>
    <s v="I-2508"/>
    <s v="Bogota"/>
    <x v="26"/>
    <x v="2"/>
    <d v="2022-09-10T00:00:00"/>
    <x v="0"/>
    <s v="Alison Lazar"/>
    <n v="80"/>
    <n v="69"/>
    <x v="101"/>
    <n v="11"/>
    <x v="3"/>
    <x v="6"/>
    <x v="2"/>
  </r>
  <r>
    <s v="I-2509"/>
    <s v="Kuala Lumpur"/>
    <x v="31"/>
    <x v="3"/>
    <d v="2021-04-01T00:00:00"/>
    <x v="9"/>
    <s v="Stephen MacGregor"/>
    <n v="70"/>
    <n v="64"/>
    <x v="23"/>
    <n v="6"/>
    <x v="1"/>
    <x v="1"/>
    <x v="1"/>
  </r>
  <r>
    <s v="I-2510"/>
    <s v="Riyadh"/>
    <x v="9"/>
    <x v="0"/>
    <d v="2024-09-25T00:00:00"/>
    <x v="4"/>
    <s v="Victoria Sherwin"/>
    <n v="30"/>
    <n v="27"/>
    <x v="18"/>
    <n v="3"/>
    <x v="0"/>
    <x v="6"/>
    <x v="2"/>
  </r>
  <r>
    <s v="I-2511"/>
    <s v="Prague"/>
    <x v="16"/>
    <x v="0"/>
    <d v="2020-08-20T00:00:00"/>
    <x v="5"/>
    <s v="Andrew Waddell"/>
    <n v="500"/>
    <n v="500"/>
    <x v="14"/>
    <n v="0"/>
    <x v="4"/>
    <x v="2"/>
    <x v="2"/>
  </r>
  <r>
    <s v="I-2512"/>
    <s v="Cairo"/>
    <x v="30"/>
    <x v="0"/>
    <d v="2020-06-10T00:00:00"/>
    <x v="0"/>
    <s v="David Amos"/>
    <n v="80"/>
    <n v="60"/>
    <x v="75"/>
    <n v="20"/>
    <x v="4"/>
    <x v="4"/>
    <x v="1"/>
  </r>
  <r>
    <s v="I-2513"/>
    <s v="Tel Aviv"/>
    <x v="13"/>
    <x v="0"/>
    <d v="2024-10-31T00:00:00"/>
    <x v="1"/>
    <s v="Jacob Percival"/>
    <n v="700"/>
    <n v="637"/>
    <x v="25"/>
    <n v="63"/>
    <x v="0"/>
    <x v="0"/>
    <x v="0"/>
  </r>
  <r>
    <s v="I-2514"/>
    <s v="Tokyo"/>
    <x v="15"/>
    <x v="3"/>
    <d v="2020-02-18T00:00:00"/>
    <x v="10"/>
    <s v="Pauline Taylor"/>
    <n v="250"/>
    <n v="178"/>
    <x v="129"/>
    <n v="72"/>
    <x v="4"/>
    <x v="10"/>
    <x v="3"/>
  </r>
  <r>
    <s v="I-2515"/>
    <s v="Warsaw"/>
    <x v="23"/>
    <x v="0"/>
    <d v="2021-11-24T00:00:00"/>
    <x v="8"/>
    <s v="Hin Bragg"/>
    <n v="500"/>
    <n v="500"/>
    <x v="14"/>
    <n v="0"/>
    <x v="1"/>
    <x v="8"/>
    <x v="0"/>
  </r>
  <r>
    <s v="I-2516"/>
    <s v="Jerusalem"/>
    <x v="13"/>
    <x v="0"/>
    <d v="2023-09-01T00:00:00"/>
    <x v="3"/>
    <s v="Barbara Scott"/>
    <n v="50"/>
    <n v="47"/>
    <x v="44"/>
    <n v="3"/>
    <x v="2"/>
    <x v="6"/>
    <x v="2"/>
  </r>
  <r>
    <s v="I-2517"/>
    <s v="Capetown"/>
    <x v="17"/>
    <x v="0"/>
    <d v="2020-10-23T00:00:00"/>
    <x v="5"/>
    <s v="Marcus Jacob"/>
    <n v="500"/>
    <n v="405"/>
    <x v="38"/>
    <n v="95"/>
    <x v="4"/>
    <x v="0"/>
    <x v="0"/>
  </r>
  <r>
    <s v="I-2518"/>
    <s v="Rome"/>
    <x v="22"/>
    <x v="0"/>
    <d v="2023-03-12T00:00:00"/>
    <x v="10"/>
    <s v="Golam Reid"/>
    <n v="250"/>
    <n v="245"/>
    <x v="2"/>
    <n v="5"/>
    <x v="2"/>
    <x v="3"/>
    <x v="3"/>
  </r>
  <r>
    <s v="I-2519"/>
    <s v="Bucharest"/>
    <x v="32"/>
    <x v="0"/>
    <d v="2024-03-25T00:00:00"/>
    <x v="0"/>
    <s v="Alan Grant"/>
    <n v="80"/>
    <n v="78"/>
    <x v="12"/>
    <n v="2"/>
    <x v="0"/>
    <x v="3"/>
    <x v="3"/>
  </r>
  <r>
    <s v="I-2520"/>
    <s v="Bogota"/>
    <x v="26"/>
    <x v="2"/>
    <d v="2021-06-18T00:00:00"/>
    <x v="5"/>
    <s v="Philip Mishra"/>
    <n v="500"/>
    <n v="345"/>
    <x v="82"/>
    <n v="155"/>
    <x v="1"/>
    <x v="4"/>
    <x v="1"/>
  </r>
  <r>
    <s v="I-2521"/>
    <s v="Bogota"/>
    <x v="26"/>
    <x v="2"/>
    <d v="2024-09-17T00:00:00"/>
    <x v="7"/>
    <s v="Basil Nolan"/>
    <n v="1000"/>
    <n v="590"/>
    <x v="78"/>
    <n v="410"/>
    <x v="0"/>
    <x v="6"/>
    <x v="2"/>
  </r>
  <r>
    <s v="I-2522"/>
    <s v="Paris"/>
    <x v="21"/>
    <x v="0"/>
    <d v="2021-08-29T00:00:00"/>
    <x v="10"/>
    <s v="Joanne Sayer"/>
    <n v="250"/>
    <n v="238"/>
    <x v="20"/>
    <n v="12"/>
    <x v="1"/>
    <x v="2"/>
    <x v="2"/>
  </r>
  <r>
    <s v="I-2523"/>
    <s v="Paris"/>
    <x v="21"/>
    <x v="0"/>
    <d v="2023-10-17T00:00:00"/>
    <x v="1"/>
    <s v="Ketan Bryan"/>
    <n v="700"/>
    <n v="672"/>
    <x v="21"/>
    <n v="28"/>
    <x v="2"/>
    <x v="0"/>
    <x v="0"/>
  </r>
  <r>
    <s v="I-2524"/>
    <s v="Paris"/>
    <x v="21"/>
    <x v="0"/>
    <d v="2023-08-15T00:00:00"/>
    <x v="8"/>
    <s v="Darren Webb"/>
    <n v="500"/>
    <n v="500"/>
    <x v="14"/>
    <n v="0"/>
    <x v="2"/>
    <x v="2"/>
    <x v="2"/>
  </r>
  <r>
    <s v="I-2525"/>
    <s v="Sydney"/>
    <x v="4"/>
    <x v="3"/>
    <d v="2022-01-19T00:00:00"/>
    <x v="8"/>
    <s v="Robert Faulkner"/>
    <n v="500"/>
    <n v="495"/>
    <x v="19"/>
    <n v="5"/>
    <x v="3"/>
    <x v="11"/>
    <x v="3"/>
  </r>
  <r>
    <s v="I-2526"/>
    <s v="Seoul"/>
    <x v="19"/>
    <x v="3"/>
    <d v="2020-01-28T00:00:00"/>
    <x v="4"/>
    <s v="Steven Wood"/>
    <n v="30"/>
    <n v="29"/>
    <x v="5"/>
    <n v="1"/>
    <x v="4"/>
    <x v="11"/>
    <x v="3"/>
  </r>
  <r>
    <s v="I-2527"/>
    <s v="Sydney"/>
    <x v="4"/>
    <x v="3"/>
    <d v="2021-06-24T00:00:00"/>
    <x v="0"/>
    <s v="James White"/>
    <n v="80"/>
    <n v="55"/>
    <x v="130"/>
    <n v="25"/>
    <x v="1"/>
    <x v="4"/>
    <x v="1"/>
  </r>
  <r>
    <s v="I-2528"/>
    <s v="Delhi"/>
    <x v="11"/>
    <x v="3"/>
    <d v="2021-02-17T00:00:00"/>
    <x v="6"/>
    <s v="Glen Campbell"/>
    <n v="800"/>
    <n v="608"/>
    <x v="40"/>
    <n v="192"/>
    <x v="1"/>
    <x v="10"/>
    <x v="3"/>
  </r>
  <r>
    <s v="I-2529"/>
    <s v="Kansas City"/>
    <x v="18"/>
    <x v="1"/>
    <d v="2021-10-05T00:00:00"/>
    <x v="4"/>
    <s v="Robert Jenkins"/>
    <n v="30"/>
    <n v="22"/>
    <x v="16"/>
    <n v="8"/>
    <x v="1"/>
    <x v="0"/>
    <x v="0"/>
  </r>
  <r>
    <s v="I-2530"/>
    <s v="Shenzhen"/>
    <x v="5"/>
    <x v="3"/>
    <d v="2020-04-27T00:00:00"/>
    <x v="0"/>
    <s v="Caroline Gee"/>
    <n v="80"/>
    <n v="69"/>
    <x v="101"/>
    <n v="11"/>
    <x v="4"/>
    <x v="1"/>
    <x v="1"/>
  </r>
  <r>
    <s v="I-2531"/>
    <s v="Bangalore"/>
    <x v="11"/>
    <x v="3"/>
    <d v="2022-12-01T00:00:00"/>
    <x v="1"/>
    <s v="Stuart Sykes"/>
    <n v="700"/>
    <n v="665"/>
    <x v="8"/>
    <n v="35"/>
    <x v="3"/>
    <x v="5"/>
    <x v="0"/>
  </r>
  <r>
    <s v="I-2532"/>
    <s v="Istanbul"/>
    <x v="3"/>
    <x v="0"/>
    <d v="2023-03-23T00:00:00"/>
    <x v="4"/>
    <s v="Anthony Rothery"/>
    <n v="30"/>
    <n v="28"/>
    <x v="7"/>
    <n v="2"/>
    <x v="2"/>
    <x v="3"/>
    <x v="3"/>
  </r>
  <r>
    <s v="I-2533"/>
    <s v="Seattle"/>
    <x v="18"/>
    <x v="1"/>
    <d v="2024-03-14T00:00:00"/>
    <x v="6"/>
    <s v="Harold Green"/>
    <n v="800"/>
    <n v="464"/>
    <x v="81"/>
    <n v="336"/>
    <x v="0"/>
    <x v="3"/>
    <x v="3"/>
  </r>
  <r>
    <s v="I-2534"/>
    <s v="Seattle"/>
    <x v="18"/>
    <x v="1"/>
    <d v="2023-03-09T00:00:00"/>
    <x v="6"/>
    <s v="Derek Harris"/>
    <n v="800"/>
    <n v="584"/>
    <x v="26"/>
    <n v="216"/>
    <x v="2"/>
    <x v="3"/>
    <x v="3"/>
  </r>
  <r>
    <s v="I-2535"/>
    <s v="Rome"/>
    <x v="22"/>
    <x v="0"/>
    <d v="2023-06-30T00:00:00"/>
    <x v="1"/>
    <s v="Richard Batty"/>
    <n v="700"/>
    <n v="686"/>
    <x v="2"/>
    <n v="14"/>
    <x v="2"/>
    <x v="4"/>
    <x v="1"/>
  </r>
  <r>
    <s v="I-2536"/>
    <s v="Sydney"/>
    <x v="4"/>
    <x v="3"/>
    <d v="2024-07-07T00:00:00"/>
    <x v="10"/>
    <s v="Robert Faulkner"/>
    <n v="250"/>
    <n v="213"/>
    <x v="100"/>
    <n v="37"/>
    <x v="0"/>
    <x v="9"/>
    <x v="2"/>
  </r>
  <r>
    <s v="I-2537"/>
    <s v="Kansas City"/>
    <x v="18"/>
    <x v="1"/>
    <d v="2023-08-12T00:00:00"/>
    <x v="5"/>
    <s v="Christina Pedley"/>
    <n v="500"/>
    <n v="470"/>
    <x v="44"/>
    <n v="30"/>
    <x v="2"/>
    <x v="2"/>
    <x v="2"/>
  </r>
  <r>
    <s v="I-2538"/>
    <s v="Capetown"/>
    <x v="17"/>
    <x v="0"/>
    <d v="2020-11-05T00:00:00"/>
    <x v="6"/>
    <s v="Stuart Anderson"/>
    <n v="800"/>
    <n v="664"/>
    <x v="91"/>
    <n v="136"/>
    <x v="4"/>
    <x v="8"/>
    <x v="0"/>
  </r>
  <r>
    <s v="I-2539"/>
    <s v="Kuala Lumpur"/>
    <x v="31"/>
    <x v="3"/>
    <d v="2020-11-02T00:00:00"/>
    <x v="8"/>
    <s v="Stephen MacGregor"/>
    <n v="500"/>
    <n v="495"/>
    <x v="19"/>
    <n v="5"/>
    <x v="4"/>
    <x v="8"/>
    <x v="0"/>
  </r>
  <r>
    <s v="I-2540"/>
    <s v="Shenzhen"/>
    <x v="5"/>
    <x v="3"/>
    <d v="2022-03-09T00:00:00"/>
    <x v="0"/>
    <s v="Russell Reynolds"/>
    <n v="80"/>
    <n v="72"/>
    <x v="18"/>
    <n v="8"/>
    <x v="3"/>
    <x v="3"/>
    <x v="3"/>
  </r>
  <r>
    <s v="I-2541"/>
    <s v="Tokyo"/>
    <x v="15"/>
    <x v="3"/>
    <d v="2024-01-09T00:00:00"/>
    <x v="9"/>
    <s v="Nicholas Goude"/>
    <n v="70"/>
    <n v="65"/>
    <x v="60"/>
    <n v="5"/>
    <x v="0"/>
    <x v="11"/>
    <x v="3"/>
  </r>
  <r>
    <s v="I-2542"/>
    <s v="Ho Chi Minh City"/>
    <x v="12"/>
    <x v="3"/>
    <d v="2021-05-13T00:00:00"/>
    <x v="10"/>
    <s v="Frank Sewell"/>
    <n v="250"/>
    <n v="163"/>
    <x v="73"/>
    <n v="87"/>
    <x v="1"/>
    <x v="7"/>
    <x v="1"/>
  </r>
  <r>
    <s v="I-2543"/>
    <s v="Capetown"/>
    <x v="17"/>
    <x v="0"/>
    <d v="2024-12-12T00:00:00"/>
    <x v="8"/>
    <s v="Helen Cooke"/>
    <n v="500"/>
    <n v="500"/>
    <x v="14"/>
    <n v="0"/>
    <x v="0"/>
    <x v="5"/>
    <x v="0"/>
  </r>
  <r>
    <s v="I-2544"/>
    <s v="Guangzhou"/>
    <x v="5"/>
    <x v="3"/>
    <d v="2021-06-02T00:00:00"/>
    <x v="1"/>
    <s v="Donald Higgs"/>
    <n v="700"/>
    <n v="448"/>
    <x v="45"/>
    <n v="252"/>
    <x v="1"/>
    <x v="4"/>
    <x v="1"/>
  </r>
  <r>
    <s v="I-2545"/>
    <s v="Tel Aviv"/>
    <x v="13"/>
    <x v="0"/>
    <d v="2024-03-25T00:00:00"/>
    <x v="6"/>
    <s v="Frances Weller"/>
    <n v="800"/>
    <n v="496"/>
    <x v="13"/>
    <n v="304"/>
    <x v="0"/>
    <x v="3"/>
    <x v="3"/>
  </r>
  <r>
    <s v="I-2546"/>
    <s v="Jerusalem"/>
    <x v="13"/>
    <x v="0"/>
    <d v="2024-12-30T00:00:00"/>
    <x v="4"/>
    <s v="William Collins"/>
    <n v="30"/>
    <n v="30"/>
    <x v="14"/>
    <n v="0"/>
    <x v="0"/>
    <x v="5"/>
    <x v="0"/>
  </r>
  <r>
    <s v="I-2547"/>
    <s v="Chicago"/>
    <x v="18"/>
    <x v="1"/>
    <d v="2023-05-22T00:00:00"/>
    <x v="10"/>
    <s v="Ronald Bettley"/>
    <n v="250"/>
    <n v="245"/>
    <x v="2"/>
    <n v="5"/>
    <x v="2"/>
    <x v="7"/>
    <x v="1"/>
  </r>
  <r>
    <s v="I-2548"/>
    <s v="Toronto"/>
    <x v="1"/>
    <x v="1"/>
    <d v="2023-09-06T00:00:00"/>
    <x v="6"/>
    <s v="Nick Blacklock"/>
    <n v="800"/>
    <n v="576"/>
    <x v="37"/>
    <n v="224"/>
    <x v="2"/>
    <x v="6"/>
    <x v="2"/>
  </r>
  <r>
    <s v="I-2549"/>
    <s v="Santiago"/>
    <x v="34"/>
    <x v="2"/>
    <d v="2022-06-17T00:00:00"/>
    <x v="11"/>
    <s v="Jason Edmund"/>
    <n v="50"/>
    <n v="47"/>
    <x v="44"/>
    <n v="3"/>
    <x v="3"/>
    <x v="4"/>
    <x v="1"/>
  </r>
  <r>
    <s v="I-2550"/>
    <s v="Santiago"/>
    <x v="34"/>
    <x v="2"/>
    <d v="2024-09-29T00:00:00"/>
    <x v="9"/>
    <s v="Bruce McPhee"/>
    <n v="70"/>
    <n v="66"/>
    <x v="108"/>
    <n v="4"/>
    <x v="0"/>
    <x v="6"/>
    <x v="2"/>
  </r>
  <r>
    <s v="I-2551"/>
    <s v="London"/>
    <x v="8"/>
    <x v="0"/>
    <d v="2022-11-06T00:00:00"/>
    <x v="5"/>
    <s v="William Cruse"/>
    <n v="500"/>
    <n v="485"/>
    <x v="10"/>
    <n v="15"/>
    <x v="3"/>
    <x v="8"/>
    <x v="0"/>
  </r>
  <r>
    <s v="I-2552"/>
    <s v="Seoul"/>
    <x v="19"/>
    <x v="3"/>
    <d v="2023-03-06T00:00:00"/>
    <x v="5"/>
    <s v="Roger Scott"/>
    <n v="500"/>
    <n v="495"/>
    <x v="19"/>
    <n v="5"/>
    <x v="2"/>
    <x v="3"/>
    <x v="3"/>
  </r>
  <r>
    <s v="I-2553"/>
    <s v="Dubai"/>
    <x v="33"/>
    <x v="0"/>
    <d v="2023-09-16T00:00:00"/>
    <x v="11"/>
    <s v="Nicholas Timbrell"/>
    <n v="50"/>
    <n v="49"/>
    <x v="2"/>
    <n v="1"/>
    <x v="2"/>
    <x v="6"/>
    <x v="2"/>
  </r>
  <r>
    <s v="I-2554"/>
    <s v="Tel Aviv"/>
    <x v="13"/>
    <x v="0"/>
    <d v="2024-04-16T00:00:00"/>
    <x v="10"/>
    <s v="Deanna Wang"/>
    <n v="250"/>
    <n v="223"/>
    <x v="111"/>
    <n v="27"/>
    <x v="0"/>
    <x v="1"/>
    <x v="1"/>
  </r>
  <r>
    <s v="I-2555"/>
    <s v="Tijuana"/>
    <x v="7"/>
    <x v="2"/>
    <d v="2024-01-11T00:00:00"/>
    <x v="3"/>
    <s v="Gillian Allnutt"/>
    <n v="50"/>
    <n v="43"/>
    <x v="22"/>
    <n v="7"/>
    <x v="0"/>
    <x v="11"/>
    <x v="3"/>
  </r>
  <r>
    <s v="I-2556"/>
    <s v="Bogota"/>
    <x v="26"/>
    <x v="2"/>
    <d v="2022-04-11T00:00:00"/>
    <x v="4"/>
    <s v="Alison Lazar"/>
    <n v="30"/>
    <n v="30"/>
    <x v="14"/>
    <n v="0"/>
    <x v="3"/>
    <x v="1"/>
    <x v="1"/>
  </r>
  <r>
    <s v="I-2557"/>
    <s v="Lima"/>
    <x v="6"/>
    <x v="2"/>
    <d v="2023-05-01T00:00:00"/>
    <x v="1"/>
    <s v="Peter Jago"/>
    <n v="700"/>
    <n v="686"/>
    <x v="2"/>
    <n v="14"/>
    <x v="2"/>
    <x v="7"/>
    <x v="1"/>
  </r>
  <r>
    <s v="I-2558"/>
    <s v="Vienna"/>
    <x v="29"/>
    <x v="0"/>
    <d v="2020-03-16T00:00:00"/>
    <x v="4"/>
    <s v="Jesus Timmins"/>
    <n v="30"/>
    <n v="24"/>
    <x v="31"/>
    <n v="6"/>
    <x v="4"/>
    <x v="3"/>
    <x v="3"/>
  </r>
  <r>
    <s v="I-2559"/>
    <s v="Toronto"/>
    <x v="1"/>
    <x v="1"/>
    <d v="2023-06-29T00:00:00"/>
    <x v="10"/>
    <s v="Alison Storey"/>
    <n v="250"/>
    <n v="243"/>
    <x v="62"/>
    <n v="7"/>
    <x v="2"/>
    <x v="4"/>
    <x v="1"/>
  </r>
  <r>
    <s v="I-2560"/>
    <s v="Vienna"/>
    <x v="29"/>
    <x v="0"/>
    <d v="2020-05-15T00:00:00"/>
    <x v="2"/>
    <s v="Paul Drage"/>
    <n v="150"/>
    <n v="140"/>
    <x v="7"/>
    <n v="10"/>
    <x v="4"/>
    <x v="7"/>
    <x v="1"/>
  </r>
  <r>
    <s v="I-2561"/>
    <s v="Buenos Aires"/>
    <x v="27"/>
    <x v="2"/>
    <d v="2020-08-30T00:00:00"/>
    <x v="2"/>
    <s v="Stuart Brown"/>
    <n v="150"/>
    <n v="125"/>
    <x v="35"/>
    <n v="25"/>
    <x v="4"/>
    <x v="2"/>
    <x v="2"/>
  </r>
  <r>
    <s v="I-2562"/>
    <s v="Cairo"/>
    <x v="30"/>
    <x v="0"/>
    <d v="2021-12-19T00:00:00"/>
    <x v="7"/>
    <s v="John Barnett"/>
    <n v="1000"/>
    <n v="950"/>
    <x v="8"/>
    <n v="50"/>
    <x v="1"/>
    <x v="5"/>
    <x v="0"/>
  </r>
  <r>
    <s v="I-2563"/>
    <s v="Los Angeles"/>
    <x v="18"/>
    <x v="1"/>
    <d v="2023-08-15T00:00:00"/>
    <x v="2"/>
    <s v="Colin Matthews"/>
    <n v="150"/>
    <n v="141"/>
    <x v="44"/>
    <n v="9"/>
    <x v="2"/>
    <x v="2"/>
    <x v="2"/>
  </r>
  <r>
    <s v="I-2564"/>
    <s v="Prague"/>
    <x v="16"/>
    <x v="0"/>
    <d v="2021-06-16T00:00:00"/>
    <x v="2"/>
    <s v="Pauline Pluck"/>
    <n v="150"/>
    <n v="114"/>
    <x v="40"/>
    <n v="36"/>
    <x v="1"/>
    <x v="4"/>
    <x v="1"/>
  </r>
  <r>
    <s v="I-2565"/>
    <s v="Osaka"/>
    <x v="15"/>
    <x v="3"/>
    <d v="2023-08-19T00:00:00"/>
    <x v="10"/>
    <s v="Selwyn Kitching"/>
    <n v="250"/>
    <n v="230"/>
    <x v="15"/>
    <n v="20"/>
    <x v="2"/>
    <x v="2"/>
    <x v="2"/>
  </r>
  <r>
    <s v="I-2566"/>
    <s v="Seattle"/>
    <x v="18"/>
    <x v="1"/>
    <d v="2020-05-07T00:00:00"/>
    <x v="11"/>
    <s v="Harold Green"/>
    <n v="50"/>
    <n v="41"/>
    <x v="64"/>
    <n v="9"/>
    <x v="4"/>
    <x v="7"/>
    <x v="1"/>
  </r>
  <r>
    <s v="I-2567"/>
    <s v="Los Angeles"/>
    <x v="18"/>
    <x v="1"/>
    <d v="2021-03-30T00:00:00"/>
    <x v="6"/>
    <s v="Chandrakant Atkins"/>
    <n v="800"/>
    <n v="792"/>
    <x v="19"/>
    <n v="8"/>
    <x v="1"/>
    <x v="3"/>
    <x v="3"/>
  </r>
  <r>
    <s v="I-2568"/>
    <s v="Buenos Aires"/>
    <x v="27"/>
    <x v="2"/>
    <d v="2020-03-12T00:00:00"/>
    <x v="0"/>
    <s v="Abdul Heywood"/>
    <n v="80"/>
    <n v="64"/>
    <x v="31"/>
    <n v="16"/>
    <x v="4"/>
    <x v="3"/>
    <x v="3"/>
  </r>
  <r>
    <s v="I-2569"/>
    <s v="San Fransisco"/>
    <x v="18"/>
    <x v="1"/>
    <d v="2020-10-16T00:00:00"/>
    <x v="0"/>
    <s v="Arthur Carley"/>
    <n v="80"/>
    <n v="62"/>
    <x v="49"/>
    <n v="18"/>
    <x v="4"/>
    <x v="0"/>
    <x v="0"/>
  </r>
  <r>
    <s v="I-2570"/>
    <s v="Sao Paolo"/>
    <x v="2"/>
    <x v="2"/>
    <d v="2021-05-02T00:00:00"/>
    <x v="8"/>
    <s v="Zoe Munday"/>
    <n v="500"/>
    <n v="495"/>
    <x v="19"/>
    <n v="5"/>
    <x v="1"/>
    <x v="7"/>
    <x v="1"/>
  </r>
  <r>
    <s v="I-2571"/>
    <s v="Istanbul"/>
    <x v="3"/>
    <x v="0"/>
    <d v="2021-02-27T00:00:00"/>
    <x v="8"/>
    <s v="Francis Hall"/>
    <n v="500"/>
    <n v="500"/>
    <x v="14"/>
    <n v="0"/>
    <x v="1"/>
    <x v="10"/>
    <x v="3"/>
  </r>
  <r>
    <s v="I-2572"/>
    <s v="Seoul"/>
    <x v="19"/>
    <x v="3"/>
    <d v="2020-04-08T00:00:00"/>
    <x v="5"/>
    <s v="Roger Scott"/>
    <n v="500"/>
    <n v="495"/>
    <x v="19"/>
    <n v="5"/>
    <x v="4"/>
    <x v="1"/>
    <x v="1"/>
  </r>
  <r>
    <s v="I-2573"/>
    <s v="Warsaw"/>
    <x v="23"/>
    <x v="0"/>
    <d v="2020-11-12T00:00:00"/>
    <x v="10"/>
    <s v="Alexandra Wright"/>
    <n v="250"/>
    <n v="248"/>
    <x v="80"/>
    <n v="2"/>
    <x v="4"/>
    <x v="8"/>
    <x v="0"/>
  </r>
  <r>
    <s v="I-2574"/>
    <s v="Bangalore"/>
    <x v="11"/>
    <x v="3"/>
    <d v="2024-05-10T00:00:00"/>
    <x v="6"/>
    <s v="Paul Benton"/>
    <n v="800"/>
    <n v="712"/>
    <x v="47"/>
    <n v="88"/>
    <x v="0"/>
    <x v="7"/>
    <x v="1"/>
  </r>
  <r>
    <s v="I-2575"/>
    <s v="Bangkok"/>
    <x v="10"/>
    <x v="3"/>
    <d v="2023-09-26T00:00:00"/>
    <x v="3"/>
    <s v="Olive Foster"/>
    <n v="50"/>
    <n v="50"/>
    <x v="14"/>
    <n v="0"/>
    <x v="2"/>
    <x v="6"/>
    <x v="2"/>
  </r>
  <r>
    <s v="I-2576"/>
    <s v="Berlin"/>
    <x v="20"/>
    <x v="0"/>
    <d v="2020-02-16T00:00:00"/>
    <x v="5"/>
    <s v="Paul Sherwin"/>
    <n v="500"/>
    <n v="485"/>
    <x v="10"/>
    <n v="15"/>
    <x v="4"/>
    <x v="10"/>
    <x v="3"/>
  </r>
  <r>
    <s v="I-2577"/>
    <s v="Rome"/>
    <x v="22"/>
    <x v="0"/>
    <d v="2022-04-10T00:00:00"/>
    <x v="8"/>
    <s v="Richard Batty"/>
    <n v="500"/>
    <n v="500"/>
    <x v="14"/>
    <n v="0"/>
    <x v="3"/>
    <x v="1"/>
    <x v="1"/>
  </r>
  <r>
    <s v="I-2578"/>
    <s v="Kuala Lumpur"/>
    <x v="31"/>
    <x v="3"/>
    <d v="2024-04-03T00:00:00"/>
    <x v="9"/>
    <s v="Valerie Hook"/>
    <n v="70"/>
    <n v="69"/>
    <x v="43"/>
    <n v="1"/>
    <x v="0"/>
    <x v="1"/>
    <x v="1"/>
  </r>
  <r>
    <s v="I-2579"/>
    <s v="Moscow"/>
    <x v="0"/>
    <x v="0"/>
    <d v="2022-10-03T00:00:00"/>
    <x v="0"/>
    <s v="Zulfiqar Mirza"/>
    <n v="80"/>
    <n v="77"/>
    <x v="27"/>
    <n v="3"/>
    <x v="3"/>
    <x v="0"/>
    <x v="0"/>
  </r>
  <r>
    <s v="I-2580"/>
    <s v="Santiago"/>
    <x v="34"/>
    <x v="2"/>
    <d v="2022-03-05T00:00:00"/>
    <x v="0"/>
    <s v="Karen Hopewell"/>
    <n v="80"/>
    <n v="76"/>
    <x v="8"/>
    <n v="4"/>
    <x v="3"/>
    <x v="3"/>
    <x v="3"/>
  </r>
  <r>
    <s v="I-2581"/>
    <s v="Dublin"/>
    <x v="25"/>
    <x v="0"/>
    <d v="2022-06-17T00:00:00"/>
    <x v="9"/>
    <s v="Emma Gibbons"/>
    <n v="70"/>
    <n v="65"/>
    <x v="60"/>
    <n v="5"/>
    <x v="3"/>
    <x v="4"/>
    <x v="1"/>
  </r>
  <r>
    <s v="I-2582"/>
    <s v="Lima"/>
    <x v="6"/>
    <x v="2"/>
    <d v="2020-03-20T00:00:00"/>
    <x v="3"/>
    <s v="Michael Wood"/>
    <n v="50"/>
    <n v="37"/>
    <x v="4"/>
    <n v="13"/>
    <x v="4"/>
    <x v="3"/>
    <x v="3"/>
  </r>
  <r>
    <s v="I-2583"/>
    <s v="Mexico City"/>
    <x v="7"/>
    <x v="2"/>
    <d v="2023-12-06T00:00:00"/>
    <x v="8"/>
    <s v="Malcolm Griffith"/>
    <n v="500"/>
    <n v="500"/>
    <x v="14"/>
    <n v="0"/>
    <x v="2"/>
    <x v="5"/>
    <x v="0"/>
  </r>
  <r>
    <s v="I-2584"/>
    <s v="Ho Chi Minh City"/>
    <x v="12"/>
    <x v="3"/>
    <d v="2023-05-01T00:00:00"/>
    <x v="3"/>
    <s v="Austin Parsons"/>
    <n v="50"/>
    <n v="50"/>
    <x v="14"/>
    <n v="0"/>
    <x v="2"/>
    <x v="7"/>
    <x v="1"/>
  </r>
  <r>
    <s v="I-2585"/>
    <s v="Los Angeles"/>
    <x v="18"/>
    <x v="1"/>
    <d v="2024-06-14T00:00:00"/>
    <x v="0"/>
    <s v="Chandrakant Atkins"/>
    <n v="80"/>
    <n v="73"/>
    <x v="53"/>
    <n v="7"/>
    <x v="0"/>
    <x v="4"/>
    <x v="1"/>
  </r>
  <r>
    <s v="I-2586"/>
    <s v="Santiago"/>
    <x v="34"/>
    <x v="2"/>
    <d v="2023-02-01T00:00:00"/>
    <x v="1"/>
    <s v="Julia Hurren"/>
    <n v="700"/>
    <n v="637"/>
    <x v="25"/>
    <n v="63"/>
    <x v="2"/>
    <x v="10"/>
    <x v="3"/>
  </r>
  <r>
    <s v="I-2587"/>
    <s v="Chicago"/>
    <x v="18"/>
    <x v="1"/>
    <d v="2024-09-09T00:00:00"/>
    <x v="10"/>
    <s v="Amelia Scott"/>
    <n v="250"/>
    <n v="248"/>
    <x v="80"/>
    <n v="2"/>
    <x v="0"/>
    <x v="6"/>
    <x v="2"/>
  </r>
  <r>
    <s v="I-2588"/>
    <s v="Tijuana"/>
    <x v="7"/>
    <x v="2"/>
    <d v="2021-12-20T00:00:00"/>
    <x v="5"/>
    <s v="Gillian Allnutt"/>
    <n v="500"/>
    <n v="475"/>
    <x v="8"/>
    <n v="25"/>
    <x v="1"/>
    <x v="5"/>
    <x v="0"/>
  </r>
  <r>
    <s v="I-2589"/>
    <s v="Tijuana"/>
    <x v="7"/>
    <x v="2"/>
    <d v="2020-11-13T00:00:00"/>
    <x v="11"/>
    <s v="Stephen Carlin"/>
    <n v="50"/>
    <n v="40"/>
    <x v="31"/>
    <n v="10"/>
    <x v="4"/>
    <x v="8"/>
    <x v="0"/>
  </r>
  <r>
    <s v="I-2590"/>
    <s v="Shenzhen"/>
    <x v="5"/>
    <x v="3"/>
    <d v="2020-11-15T00:00:00"/>
    <x v="6"/>
    <s v="Gary Shaw"/>
    <n v="800"/>
    <n v="504"/>
    <x v="61"/>
    <n v="296"/>
    <x v="4"/>
    <x v="8"/>
    <x v="0"/>
  </r>
  <r>
    <s v="I-2591"/>
    <s v="Warsaw"/>
    <x v="23"/>
    <x v="0"/>
    <d v="2024-02-17T00:00:00"/>
    <x v="6"/>
    <s v="Alexandra Wright"/>
    <n v="800"/>
    <n v="664"/>
    <x v="91"/>
    <n v="136"/>
    <x v="0"/>
    <x v="10"/>
    <x v="3"/>
  </r>
  <r>
    <s v="I-2592"/>
    <s v="Bucharest"/>
    <x v="32"/>
    <x v="0"/>
    <d v="2023-04-23T00:00:00"/>
    <x v="5"/>
    <s v="Bruce Neville"/>
    <n v="500"/>
    <n v="500"/>
    <x v="14"/>
    <n v="0"/>
    <x v="2"/>
    <x v="1"/>
    <x v="1"/>
  </r>
  <r>
    <s v="I-2593"/>
    <s v="Osaka"/>
    <x v="15"/>
    <x v="3"/>
    <d v="2024-02-23T00:00:00"/>
    <x v="10"/>
    <s v="Denise Clark"/>
    <n v="250"/>
    <n v="250"/>
    <x v="14"/>
    <n v="0"/>
    <x v="0"/>
    <x v="10"/>
    <x v="3"/>
  </r>
  <r>
    <s v="I-2594"/>
    <s v="Seoul"/>
    <x v="19"/>
    <x v="3"/>
    <d v="2022-10-08T00:00:00"/>
    <x v="4"/>
    <s v="Kevin Long"/>
    <n v="30"/>
    <n v="30"/>
    <x v="14"/>
    <n v="0"/>
    <x v="3"/>
    <x v="0"/>
    <x v="0"/>
  </r>
  <r>
    <s v="I-2595"/>
    <s v="Vancouver"/>
    <x v="1"/>
    <x v="1"/>
    <d v="2021-10-18T00:00:00"/>
    <x v="6"/>
    <s v="Ram Thomas"/>
    <n v="800"/>
    <n v="632"/>
    <x v="77"/>
    <n v="168"/>
    <x v="1"/>
    <x v="0"/>
    <x v="0"/>
  </r>
  <r>
    <s v="I-2596"/>
    <s v="Shenzhen"/>
    <x v="5"/>
    <x v="3"/>
    <d v="2024-11-06T00:00:00"/>
    <x v="11"/>
    <s v="Roger Rust"/>
    <n v="50"/>
    <n v="50"/>
    <x v="14"/>
    <n v="0"/>
    <x v="0"/>
    <x v="8"/>
    <x v="0"/>
  </r>
  <r>
    <s v="I-2597"/>
    <s v="Los Angeles"/>
    <x v="18"/>
    <x v="1"/>
    <d v="2024-06-01T00:00:00"/>
    <x v="8"/>
    <s v="Colin Matthews"/>
    <n v="500"/>
    <n v="500"/>
    <x v="14"/>
    <n v="0"/>
    <x v="0"/>
    <x v="4"/>
    <x v="1"/>
  </r>
  <r>
    <s v="I-2598"/>
    <s v="Chicago"/>
    <x v="18"/>
    <x v="1"/>
    <d v="2022-02-25T00:00:00"/>
    <x v="8"/>
    <s v="Paul Collier"/>
    <n v="500"/>
    <n v="495"/>
    <x v="19"/>
    <n v="5"/>
    <x v="3"/>
    <x v="10"/>
    <x v="3"/>
  </r>
  <r>
    <s v="I-2599"/>
    <s v="Sao Paolo"/>
    <x v="2"/>
    <x v="2"/>
    <d v="2020-04-20T00:00:00"/>
    <x v="5"/>
    <s v="Cheryl Tubbs"/>
    <n v="500"/>
    <n v="485"/>
    <x v="10"/>
    <n v="15"/>
    <x v="4"/>
    <x v="1"/>
    <x v="1"/>
  </r>
  <r>
    <s v="I-2600"/>
    <s v="Vienna"/>
    <x v="29"/>
    <x v="0"/>
    <d v="2020-12-19T00:00:00"/>
    <x v="4"/>
    <s v="Daniel Henderson"/>
    <n v="30"/>
    <n v="23"/>
    <x v="54"/>
    <n v="7"/>
    <x v="4"/>
    <x v="5"/>
    <x v="0"/>
  </r>
  <r>
    <s v="I-2601"/>
    <s v="Santiago"/>
    <x v="34"/>
    <x v="2"/>
    <d v="2020-03-15T00:00:00"/>
    <x v="11"/>
    <s v="Bruce McPhee"/>
    <n v="50"/>
    <n v="50"/>
    <x v="14"/>
    <n v="0"/>
    <x v="4"/>
    <x v="3"/>
    <x v="3"/>
  </r>
  <r>
    <s v="I-2602"/>
    <s v="London"/>
    <x v="8"/>
    <x v="0"/>
    <d v="2022-07-06T00:00:00"/>
    <x v="11"/>
    <s v="Francis Godden"/>
    <n v="50"/>
    <n v="48"/>
    <x v="21"/>
    <n v="2"/>
    <x v="3"/>
    <x v="9"/>
    <x v="2"/>
  </r>
  <r>
    <s v="I-2603"/>
    <s v="Warsaw"/>
    <x v="23"/>
    <x v="0"/>
    <d v="2021-08-26T00:00:00"/>
    <x v="10"/>
    <s v="Hin Bragg"/>
    <n v="250"/>
    <n v="160"/>
    <x v="45"/>
    <n v="90"/>
    <x v="1"/>
    <x v="2"/>
    <x v="2"/>
  </r>
  <r>
    <s v="I-2604"/>
    <s v="Rome"/>
    <x v="22"/>
    <x v="0"/>
    <d v="2023-03-24T00:00:00"/>
    <x v="2"/>
    <s v="Golam Reid"/>
    <n v="150"/>
    <n v="140"/>
    <x v="7"/>
    <n v="10"/>
    <x v="2"/>
    <x v="3"/>
    <x v="3"/>
  </r>
  <r>
    <s v="I-2605"/>
    <s v="Jerusalem"/>
    <x v="13"/>
    <x v="0"/>
    <d v="2021-05-10T00:00:00"/>
    <x v="11"/>
    <s v="Harold Charters"/>
    <n v="50"/>
    <n v="42"/>
    <x v="11"/>
    <n v="8"/>
    <x v="1"/>
    <x v="7"/>
    <x v="1"/>
  </r>
  <r>
    <s v="I-2606"/>
    <s v="Vancouver"/>
    <x v="1"/>
    <x v="1"/>
    <d v="2022-12-04T00:00:00"/>
    <x v="4"/>
    <s v="Helen Kenny"/>
    <n v="30"/>
    <n v="29"/>
    <x v="5"/>
    <n v="1"/>
    <x v="3"/>
    <x v="5"/>
    <x v="0"/>
  </r>
  <r>
    <s v="I-2607"/>
    <s v="Seoul"/>
    <x v="19"/>
    <x v="3"/>
    <d v="2020-06-15T00:00:00"/>
    <x v="7"/>
    <s v="Leonard Green"/>
    <n v="1000"/>
    <n v="580"/>
    <x v="81"/>
    <n v="420"/>
    <x v="4"/>
    <x v="4"/>
    <x v="1"/>
  </r>
  <r>
    <s v="I-2608"/>
    <s v="Tokyo"/>
    <x v="15"/>
    <x v="3"/>
    <d v="2020-11-20T00:00:00"/>
    <x v="7"/>
    <s v="David Gow"/>
    <n v="1000"/>
    <n v="880"/>
    <x v="33"/>
    <n v="120"/>
    <x v="4"/>
    <x v="8"/>
    <x v="0"/>
  </r>
  <r>
    <s v="I-2609"/>
    <s v="Dublin"/>
    <x v="25"/>
    <x v="0"/>
    <d v="2020-06-08T00:00:00"/>
    <x v="9"/>
    <s v="Gwyn Taylor"/>
    <n v="70"/>
    <n v="52"/>
    <x v="102"/>
    <n v="18"/>
    <x v="4"/>
    <x v="4"/>
    <x v="1"/>
  </r>
  <r>
    <s v="I-2610"/>
    <s v="Dubai"/>
    <x v="33"/>
    <x v="0"/>
    <d v="2021-01-18T00:00:00"/>
    <x v="11"/>
    <s v="Tom Clark"/>
    <n v="50"/>
    <n v="37"/>
    <x v="4"/>
    <n v="13"/>
    <x v="1"/>
    <x v="11"/>
    <x v="3"/>
  </r>
  <r>
    <s v="I-2611"/>
    <s v="Mexico City"/>
    <x v="7"/>
    <x v="2"/>
    <d v="2020-08-08T00:00:00"/>
    <x v="3"/>
    <s v="Phillip Clarke"/>
    <n v="50"/>
    <n v="50"/>
    <x v="14"/>
    <n v="0"/>
    <x v="4"/>
    <x v="2"/>
    <x v="2"/>
  </r>
  <r>
    <s v="I-2612"/>
    <s v="Rochester"/>
    <x v="18"/>
    <x v="1"/>
    <d v="2023-09-11T00:00:00"/>
    <x v="9"/>
    <s v="Michael Lauder"/>
    <n v="70"/>
    <n v="67"/>
    <x v="17"/>
    <n v="3"/>
    <x v="2"/>
    <x v="6"/>
    <x v="2"/>
  </r>
  <r>
    <s v="I-2613"/>
    <s v="Chicago"/>
    <x v="18"/>
    <x v="1"/>
    <d v="2021-09-22T00:00:00"/>
    <x v="3"/>
    <s v="Amelia Scott"/>
    <n v="50"/>
    <n v="50"/>
    <x v="14"/>
    <n v="0"/>
    <x v="1"/>
    <x v="6"/>
    <x v="2"/>
  </r>
  <r>
    <s v="I-2614"/>
    <s v="Osaka"/>
    <x v="15"/>
    <x v="3"/>
    <d v="2022-11-24T00:00:00"/>
    <x v="9"/>
    <s v="Selwyn Kitching"/>
    <n v="70"/>
    <n v="66"/>
    <x v="108"/>
    <n v="4"/>
    <x v="3"/>
    <x v="8"/>
    <x v="0"/>
  </r>
  <r>
    <s v="I-2615"/>
    <s v="Dubai"/>
    <x v="33"/>
    <x v="0"/>
    <d v="2021-12-12T00:00:00"/>
    <x v="11"/>
    <s v="David Romero"/>
    <n v="50"/>
    <n v="42"/>
    <x v="11"/>
    <n v="8"/>
    <x v="1"/>
    <x v="5"/>
    <x v="0"/>
  </r>
  <r>
    <s v="I-2616"/>
    <s v="Santiago"/>
    <x v="34"/>
    <x v="2"/>
    <d v="2024-08-07T00:00:00"/>
    <x v="0"/>
    <s v="Karen Hopewell"/>
    <n v="80"/>
    <n v="78"/>
    <x v="12"/>
    <n v="2"/>
    <x v="0"/>
    <x v="2"/>
    <x v="2"/>
  </r>
  <r>
    <s v="I-2617"/>
    <s v="Bucharest"/>
    <x v="32"/>
    <x v="0"/>
    <d v="2023-01-01T00:00:00"/>
    <x v="7"/>
    <s v="Nicola Hewitt"/>
    <n v="1000"/>
    <n v="690"/>
    <x v="82"/>
    <n v="310"/>
    <x v="2"/>
    <x v="11"/>
    <x v="3"/>
  </r>
  <r>
    <s v="I-2618"/>
    <s v="Osaka"/>
    <x v="15"/>
    <x v="3"/>
    <d v="2020-09-29T00:00:00"/>
    <x v="2"/>
    <s v="Colin Patel"/>
    <n v="150"/>
    <n v="138"/>
    <x v="15"/>
    <n v="12"/>
    <x v="4"/>
    <x v="6"/>
    <x v="2"/>
  </r>
  <r>
    <s v="I-2619"/>
    <s v="Kansas City"/>
    <x v="18"/>
    <x v="1"/>
    <d v="2023-04-28T00:00:00"/>
    <x v="9"/>
    <s v="Robert Arnold"/>
    <n v="70"/>
    <n v="68"/>
    <x v="51"/>
    <n v="2"/>
    <x v="2"/>
    <x v="1"/>
    <x v="1"/>
  </r>
  <r>
    <s v="I-2620"/>
    <s v="Rochester"/>
    <x v="18"/>
    <x v="1"/>
    <d v="2020-06-29T00:00:00"/>
    <x v="8"/>
    <s v="Christopher Grey"/>
    <n v="500"/>
    <n v="490"/>
    <x v="2"/>
    <n v="10"/>
    <x v="4"/>
    <x v="4"/>
    <x v="1"/>
  </r>
  <r>
    <s v="I-2621"/>
    <s v="Warsaw"/>
    <x v="23"/>
    <x v="0"/>
    <d v="2021-10-02T00:00:00"/>
    <x v="4"/>
    <s v="Barbara McDevitt"/>
    <n v="30"/>
    <n v="25"/>
    <x v="35"/>
    <n v="5"/>
    <x v="1"/>
    <x v="0"/>
    <x v="0"/>
  </r>
  <r>
    <s v="I-2622"/>
    <s v="Warsaw"/>
    <x v="23"/>
    <x v="0"/>
    <d v="2024-06-28T00:00:00"/>
    <x v="6"/>
    <s v="Hin Bragg"/>
    <n v="800"/>
    <n v="576"/>
    <x v="37"/>
    <n v="224"/>
    <x v="0"/>
    <x v="4"/>
    <x v="1"/>
  </r>
  <r>
    <s v="I-2623"/>
    <s v="Kuala Lumpur"/>
    <x v="31"/>
    <x v="3"/>
    <d v="2024-05-25T00:00:00"/>
    <x v="3"/>
    <s v="Valerie Hook"/>
    <n v="50"/>
    <n v="48"/>
    <x v="21"/>
    <n v="2"/>
    <x v="0"/>
    <x v="7"/>
    <x v="1"/>
  </r>
  <r>
    <s v="I-2624"/>
    <s v="Vienna"/>
    <x v="29"/>
    <x v="0"/>
    <d v="2022-04-05T00:00:00"/>
    <x v="10"/>
    <s v="Gillian Rodrigues"/>
    <n v="250"/>
    <n v="233"/>
    <x v="112"/>
    <n v="17"/>
    <x v="3"/>
    <x v="1"/>
    <x v="1"/>
  </r>
  <r>
    <s v="I-2625"/>
    <s v="Bangalore"/>
    <x v="11"/>
    <x v="3"/>
    <d v="2022-09-20T00:00:00"/>
    <x v="10"/>
    <s v="Colin Lima"/>
    <n v="250"/>
    <n v="230"/>
    <x v="15"/>
    <n v="20"/>
    <x v="3"/>
    <x v="6"/>
    <x v="2"/>
  </r>
  <r>
    <s v="I-2626"/>
    <s v="Moscow"/>
    <x v="0"/>
    <x v="0"/>
    <d v="2020-12-05T00:00:00"/>
    <x v="1"/>
    <s v="Dermot Bailey"/>
    <n v="700"/>
    <n v="679"/>
    <x v="10"/>
    <n v="21"/>
    <x v="4"/>
    <x v="5"/>
    <x v="0"/>
  </r>
  <r>
    <s v="I-2627"/>
    <s v="Amsterdam"/>
    <x v="24"/>
    <x v="0"/>
    <d v="2024-11-18T00:00:00"/>
    <x v="3"/>
    <s v="Allyson Parker"/>
    <n v="50"/>
    <n v="44"/>
    <x v="33"/>
    <n v="6"/>
    <x v="0"/>
    <x v="8"/>
    <x v="0"/>
  </r>
  <r>
    <s v="I-2628"/>
    <s v="Jerusalem"/>
    <x v="13"/>
    <x v="0"/>
    <d v="2023-02-20T00:00:00"/>
    <x v="4"/>
    <s v="Isla Parsons"/>
    <n v="30"/>
    <n v="29"/>
    <x v="5"/>
    <n v="1"/>
    <x v="2"/>
    <x v="10"/>
    <x v="3"/>
  </r>
  <r>
    <s v="I-2629"/>
    <s v="Tel Aviv"/>
    <x v="13"/>
    <x v="0"/>
    <d v="2021-12-03T00:00:00"/>
    <x v="1"/>
    <s v="David Isaacs"/>
    <n v="700"/>
    <n v="462"/>
    <x v="90"/>
    <n v="238"/>
    <x v="1"/>
    <x v="5"/>
    <x v="0"/>
  </r>
  <r>
    <s v="I-2630"/>
    <s v="Delhi"/>
    <x v="11"/>
    <x v="3"/>
    <d v="2023-04-27T00:00:00"/>
    <x v="7"/>
    <s v="David Johnson"/>
    <n v="1000"/>
    <n v="860"/>
    <x v="22"/>
    <n v="140"/>
    <x v="2"/>
    <x v="1"/>
    <x v="1"/>
  </r>
  <r>
    <s v="I-2631"/>
    <s v="Sao Paolo"/>
    <x v="2"/>
    <x v="2"/>
    <d v="2020-07-16T00:00:00"/>
    <x v="11"/>
    <s v="Gary Reynolds"/>
    <n v="50"/>
    <n v="37"/>
    <x v="4"/>
    <n v="13"/>
    <x v="4"/>
    <x v="9"/>
    <x v="2"/>
  </r>
  <r>
    <s v="I-2632"/>
    <s v="Warsaw"/>
    <x v="23"/>
    <x v="0"/>
    <d v="2021-11-17T00:00:00"/>
    <x v="10"/>
    <s v="James Lam"/>
    <n v="250"/>
    <n v="173"/>
    <x v="107"/>
    <n v="77"/>
    <x v="1"/>
    <x v="8"/>
    <x v="0"/>
  </r>
  <r>
    <s v="I-2633"/>
    <s v="Dubai"/>
    <x v="33"/>
    <x v="0"/>
    <d v="2023-05-08T00:00:00"/>
    <x v="1"/>
    <s v="David Romero"/>
    <n v="700"/>
    <n v="637"/>
    <x v="25"/>
    <n v="63"/>
    <x v="2"/>
    <x v="7"/>
    <x v="1"/>
  </r>
  <r>
    <s v="I-2634"/>
    <s v="Rochester"/>
    <x v="18"/>
    <x v="1"/>
    <d v="2021-03-22T00:00:00"/>
    <x v="9"/>
    <s v="Michael Lauder"/>
    <n v="70"/>
    <n v="48"/>
    <x v="42"/>
    <n v="22"/>
    <x v="1"/>
    <x v="3"/>
    <x v="3"/>
  </r>
  <r>
    <s v="I-2635"/>
    <s v="Toronto"/>
    <x v="1"/>
    <x v="1"/>
    <d v="2021-04-29T00:00:00"/>
    <x v="9"/>
    <s v="Alison Storey"/>
    <n v="70"/>
    <n v="43"/>
    <x v="131"/>
    <n v="27"/>
    <x v="1"/>
    <x v="1"/>
    <x v="1"/>
  </r>
  <r>
    <s v="I-2636"/>
    <s v="Shenzhen"/>
    <x v="5"/>
    <x v="3"/>
    <d v="2021-03-10T00:00:00"/>
    <x v="4"/>
    <s v="Fatima James"/>
    <n v="30"/>
    <n v="21"/>
    <x v="48"/>
    <n v="9"/>
    <x v="1"/>
    <x v="3"/>
    <x v="3"/>
  </r>
  <r>
    <s v="I-2637"/>
    <s v="Amsterdam"/>
    <x v="24"/>
    <x v="0"/>
    <d v="2020-08-13T00:00:00"/>
    <x v="2"/>
    <s v="Donald Barratt"/>
    <n v="150"/>
    <n v="107"/>
    <x v="132"/>
    <n v="43"/>
    <x v="4"/>
    <x v="2"/>
    <x v="2"/>
  </r>
  <r>
    <s v="I-2638"/>
    <s v="Bogota"/>
    <x v="26"/>
    <x v="2"/>
    <d v="2020-03-11T00:00:00"/>
    <x v="3"/>
    <s v="Basil Nolan"/>
    <n v="50"/>
    <n v="48"/>
    <x v="21"/>
    <n v="2"/>
    <x v="4"/>
    <x v="3"/>
    <x v="3"/>
  </r>
  <r>
    <s v="I-2639"/>
    <s v="Vancouver"/>
    <x v="1"/>
    <x v="1"/>
    <d v="2023-03-12T00:00:00"/>
    <x v="11"/>
    <s v="Margaret McGregor"/>
    <n v="50"/>
    <n v="45"/>
    <x v="18"/>
    <n v="5"/>
    <x v="2"/>
    <x v="3"/>
    <x v="3"/>
  </r>
  <r>
    <s v="I-2640"/>
    <s v="Sydney"/>
    <x v="4"/>
    <x v="3"/>
    <d v="2022-09-05T00:00:00"/>
    <x v="9"/>
    <s v="William Martin"/>
    <n v="70"/>
    <n v="68"/>
    <x v="51"/>
    <n v="2"/>
    <x v="3"/>
    <x v="6"/>
    <x v="2"/>
  </r>
  <r>
    <s v="I-2641"/>
    <s v="Kansas City"/>
    <x v="18"/>
    <x v="1"/>
    <d v="2020-10-15T00:00:00"/>
    <x v="3"/>
    <s v="Robert Arnold"/>
    <n v="50"/>
    <n v="45"/>
    <x v="18"/>
    <n v="5"/>
    <x v="4"/>
    <x v="0"/>
    <x v="0"/>
  </r>
  <r>
    <s v="I-2642"/>
    <s v="Rochester"/>
    <x v="18"/>
    <x v="1"/>
    <d v="2024-07-23T00:00:00"/>
    <x v="3"/>
    <s v="Michael Lauder"/>
    <n v="50"/>
    <n v="48"/>
    <x v="21"/>
    <n v="2"/>
    <x v="0"/>
    <x v="9"/>
    <x v="2"/>
  </r>
  <r>
    <s v="I-2643"/>
    <s v="Bucharest"/>
    <x v="32"/>
    <x v="0"/>
    <d v="2020-08-15T00:00:00"/>
    <x v="6"/>
    <s v="Nicola Hewitt"/>
    <n v="800"/>
    <n v="704"/>
    <x v="33"/>
    <n v="96"/>
    <x v="4"/>
    <x v="2"/>
    <x v="2"/>
  </r>
  <r>
    <s v="I-2644"/>
    <s v="Bogota"/>
    <x v="26"/>
    <x v="2"/>
    <d v="2023-08-18T00:00:00"/>
    <x v="0"/>
    <s v="Russell Thorley"/>
    <n v="80"/>
    <n v="80"/>
    <x v="14"/>
    <n v="0"/>
    <x v="2"/>
    <x v="2"/>
    <x v="2"/>
  </r>
  <r>
    <s v="I-2645"/>
    <s v="Dublin"/>
    <x v="25"/>
    <x v="0"/>
    <d v="2020-08-20T00:00:00"/>
    <x v="4"/>
    <s v="Gwyn Taylor"/>
    <n v="30"/>
    <n v="30"/>
    <x v="14"/>
    <n v="0"/>
    <x v="4"/>
    <x v="2"/>
    <x v="2"/>
  </r>
  <r>
    <s v="I-2646"/>
    <s v="Rome"/>
    <x v="22"/>
    <x v="0"/>
    <d v="2021-01-23T00:00:00"/>
    <x v="10"/>
    <s v="Michael Toy"/>
    <n v="250"/>
    <n v="160"/>
    <x v="45"/>
    <n v="90"/>
    <x v="1"/>
    <x v="11"/>
    <x v="3"/>
  </r>
  <r>
    <s v="I-2647"/>
    <s v="Dublin"/>
    <x v="25"/>
    <x v="0"/>
    <d v="2021-11-22T00:00:00"/>
    <x v="11"/>
    <s v="James Carley"/>
    <n v="50"/>
    <n v="43"/>
    <x v="22"/>
    <n v="7"/>
    <x v="1"/>
    <x v="8"/>
    <x v="0"/>
  </r>
  <r>
    <s v="I-2648"/>
    <s v="Dublin"/>
    <x v="25"/>
    <x v="0"/>
    <d v="2024-03-22T00:00:00"/>
    <x v="8"/>
    <s v="James Carley"/>
    <n v="500"/>
    <n v="495"/>
    <x v="19"/>
    <n v="5"/>
    <x v="0"/>
    <x v="3"/>
    <x v="3"/>
  </r>
  <r>
    <s v="I-2649"/>
    <s v="Madria"/>
    <x v="28"/>
    <x v="0"/>
    <d v="2024-07-29T00:00:00"/>
    <x v="4"/>
    <s v="Pauline Gagg"/>
    <n v="30"/>
    <n v="27"/>
    <x v="18"/>
    <n v="3"/>
    <x v="0"/>
    <x v="9"/>
    <x v="2"/>
  </r>
  <r>
    <s v="I-2650"/>
    <s v="Dubai"/>
    <x v="33"/>
    <x v="0"/>
    <d v="2021-10-17T00:00:00"/>
    <x v="0"/>
    <s v="George Smith"/>
    <n v="80"/>
    <n v="61"/>
    <x v="123"/>
    <n v="19"/>
    <x v="1"/>
    <x v="0"/>
    <x v="0"/>
  </r>
  <r>
    <s v="I-2651"/>
    <s v="San Fransisco"/>
    <x v="18"/>
    <x v="1"/>
    <d v="2022-04-28T00:00:00"/>
    <x v="7"/>
    <s v="James Bard"/>
    <n v="1000"/>
    <n v="990"/>
    <x v="19"/>
    <n v="10"/>
    <x v="3"/>
    <x v="1"/>
    <x v="1"/>
  </r>
  <r>
    <s v="I-2652"/>
    <s v="New York"/>
    <x v="18"/>
    <x v="1"/>
    <d v="2023-09-18T00:00:00"/>
    <x v="3"/>
    <s v="Robert Salisbury"/>
    <n v="50"/>
    <n v="45"/>
    <x v="18"/>
    <n v="5"/>
    <x v="2"/>
    <x v="6"/>
    <x v="2"/>
  </r>
  <r>
    <s v="I-2653"/>
    <s v="Vancouver"/>
    <x v="1"/>
    <x v="1"/>
    <d v="2022-11-15T00:00:00"/>
    <x v="10"/>
    <s v="Christopher Kille"/>
    <n v="250"/>
    <n v="243"/>
    <x v="62"/>
    <n v="7"/>
    <x v="3"/>
    <x v="8"/>
    <x v="0"/>
  </r>
  <r>
    <s v="I-2654"/>
    <s v="Paris"/>
    <x v="21"/>
    <x v="0"/>
    <d v="2021-10-09T00:00:00"/>
    <x v="0"/>
    <s v="Ketan Bryan"/>
    <n v="80"/>
    <n v="53"/>
    <x v="120"/>
    <n v="27"/>
    <x v="1"/>
    <x v="0"/>
    <x v="0"/>
  </r>
  <r>
    <s v="I-2655"/>
    <s v="Sao Paolo"/>
    <x v="2"/>
    <x v="2"/>
    <d v="2020-02-01T00:00:00"/>
    <x v="7"/>
    <s v="Stephen Smith"/>
    <n v="1000"/>
    <n v="590"/>
    <x v="78"/>
    <n v="410"/>
    <x v="4"/>
    <x v="10"/>
    <x v="3"/>
  </r>
  <r>
    <s v="I-2656"/>
    <s v="Bangalore"/>
    <x v="11"/>
    <x v="3"/>
    <d v="2024-05-21T00:00:00"/>
    <x v="2"/>
    <s v="Stuart Sykes"/>
    <n v="150"/>
    <n v="138"/>
    <x v="15"/>
    <n v="12"/>
    <x v="0"/>
    <x v="7"/>
    <x v="1"/>
  </r>
  <r>
    <s v="I-2657"/>
    <s v="Houston"/>
    <x v="18"/>
    <x v="1"/>
    <d v="2021-12-03T00:00:00"/>
    <x v="1"/>
    <s v="David Salmon"/>
    <n v="700"/>
    <n v="560"/>
    <x v="31"/>
    <n v="140"/>
    <x v="1"/>
    <x v="5"/>
    <x v="0"/>
  </r>
  <r>
    <s v="I-2658"/>
    <s v="Rochester"/>
    <x v="18"/>
    <x v="1"/>
    <d v="2020-08-29T00:00:00"/>
    <x v="6"/>
    <s v="Christopher Grey"/>
    <n v="800"/>
    <n v="512"/>
    <x v="45"/>
    <n v="288"/>
    <x v="4"/>
    <x v="2"/>
    <x v="2"/>
  </r>
  <r>
    <s v="I-2659"/>
    <s v="Bucharest"/>
    <x v="32"/>
    <x v="0"/>
    <d v="2023-03-05T00:00:00"/>
    <x v="4"/>
    <s v="Bruce Neville"/>
    <n v="30"/>
    <n v="29"/>
    <x v="5"/>
    <n v="1"/>
    <x v="2"/>
    <x v="3"/>
    <x v="3"/>
  </r>
  <r>
    <s v="I-2660"/>
    <s v="Bangkok"/>
    <x v="10"/>
    <x v="3"/>
    <d v="2022-02-26T00:00:00"/>
    <x v="2"/>
    <s v="Carol Cormack"/>
    <n v="150"/>
    <n v="144"/>
    <x v="21"/>
    <n v="6"/>
    <x v="3"/>
    <x v="10"/>
    <x v="3"/>
  </r>
  <r>
    <s v="I-2661"/>
    <s v="Tijuana"/>
    <x v="7"/>
    <x v="2"/>
    <d v="2024-08-15T00:00:00"/>
    <x v="9"/>
    <s v="Paul Skiba"/>
    <n v="70"/>
    <n v="70"/>
    <x v="14"/>
    <n v="0"/>
    <x v="0"/>
    <x v="2"/>
    <x v="2"/>
  </r>
  <r>
    <s v="I-2662"/>
    <s v="Vienna"/>
    <x v="29"/>
    <x v="0"/>
    <d v="2023-09-12T00:00:00"/>
    <x v="5"/>
    <s v="Daniel Henderson"/>
    <n v="500"/>
    <n v="470"/>
    <x v="44"/>
    <n v="30"/>
    <x v="2"/>
    <x v="6"/>
    <x v="2"/>
  </r>
  <r>
    <s v="I-2663"/>
    <s v="Tokyo"/>
    <x v="15"/>
    <x v="3"/>
    <d v="2023-12-07T00:00:00"/>
    <x v="5"/>
    <s v="Nicholas Goude"/>
    <n v="500"/>
    <n v="480"/>
    <x v="21"/>
    <n v="20"/>
    <x v="2"/>
    <x v="5"/>
    <x v="0"/>
  </r>
  <r>
    <s v="I-2664"/>
    <s v="Shanghai"/>
    <x v="5"/>
    <x v="3"/>
    <d v="2022-12-22T00:00:00"/>
    <x v="5"/>
    <s v="Jonathan Will"/>
    <n v="500"/>
    <n v="435"/>
    <x v="74"/>
    <n v="65"/>
    <x v="3"/>
    <x v="5"/>
    <x v="0"/>
  </r>
  <r>
    <s v="I-2665"/>
    <s v="Athens"/>
    <x v="14"/>
    <x v="0"/>
    <d v="2021-10-14T00:00:00"/>
    <x v="4"/>
    <s v="David Walker"/>
    <n v="30"/>
    <n v="27"/>
    <x v="18"/>
    <n v="3"/>
    <x v="1"/>
    <x v="0"/>
    <x v="0"/>
  </r>
  <r>
    <s v="I-2666"/>
    <s v="Kuala Lumpur"/>
    <x v="31"/>
    <x v="3"/>
    <d v="2022-08-27T00:00:00"/>
    <x v="7"/>
    <s v="Anthony Green"/>
    <n v="1000"/>
    <n v="930"/>
    <x v="6"/>
    <n v="70"/>
    <x v="3"/>
    <x v="2"/>
    <x v="2"/>
  </r>
  <r>
    <s v="I-2667"/>
    <s v="Bucharest"/>
    <x v="32"/>
    <x v="0"/>
    <d v="2021-02-25T00:00:00"/>
    <x v="9"/>
    <s v="Richard Rowe"/>
    <n v="70"/>
    <n v="68"/>
    <x v="51"/>
    <n v="2"/>
    <x v="1"/>
    <x v="10"/>
    <x v="3"/>
  </r>
  <r>
    <s v="I-2668"/>
    <s v="Cairo"/>
    <x v="30"/>
    <x v="0"/>
    <d v="2023-03-26T00:00:00"/>
    <x v="5"/>
    <s v="Marek Kwiatkowski"/>
    <n v="500"/>
    <n v="460"/>
    <x v="15"/>
    <n v="40"/>
    <x v="2"/>
    <x v="3"/>
    <x v="3"/>
  </r>
  <r>
    <s v="I-2669"/>
    <s v="Prague"/>
    <x v="16"/>
    <x v="0"/>
    <d v="2021-09-30T00:00:00"/>
    <x v="10"/>
    <s v="Nick Denny"/>
    <n v="250"/>
    <n v="158"/>
    <x v="133"/>
    <n v="92"/>
    <x v="1"/>
    <x v="6"/>
    <x v="2"/>
  </r>
  <r>
    <s v="I-2670"/>
    <s v="Kansas City"/>
    <x v="18"/>
    <x v="1"/>
    <d v="2020-08-16T00:00:00"/>
    <x v="1"/>
    <s v="Nicola Wright"/>
    <n v="700"/>
    <n v="658"/>
    <x v="44"/>
    <n v="42"/>
    <x v="4"/>
    <x v="2"/>
    <x v="2"/>
  </r>
  <r>
    <s v="I-2671"/>
    <s v="Vienna"/>
    <x v="29"/>
    <x v="0"/>
    <d v="2020-05-04T00:00:00"/>
    <x v="10"/>
    <s v="Janet Ward"/>
    <n v="250"/>
    <n v="178"/>
    <x v="129"/>
    <n v="72"/>
    <x v="4"/>
    <x v="7"/>
    <x v="1"/>
  </r>
  <r>
    <s v="I-2672"/>
    <s v="Seoul"/>
    <x v="19"/>
    <x v="3"/>
    <d v="2021-05-22T00:00:00"/>
    <x v="10"/>
    <s v="Leonard Green"/>
    <n v="250"/>
    <n v="240"/>
    <x v="21"/>
    <n v="10"/>
    <x v="1"/>
    <x v="7"/>
    <x v="1"/>
  </r>
  <r>
    <s v="I-2673"/>
    <s v="Buenos Aires"/>
    <x v="27"/>
    <x v="2"/>
    <d v="2023-08-01T00:00:00"/>
    <x v="10"/>
    <s v="Stuart Brown"/>
    <n v="250"/>
    <n v="243"/>
    <x v="62"/>
    <n v="7"/>
    <x v="2"/>
    <x v="2"/>
    <x v="2"/>
  </r>
  <r>
    <s v="I-2674"/>
    <s v="Delhi"/>
    <x v="11"/>
    <x v="3"/>
    <d v="2022-06-03T00:00:00"/>
    <x v="7"/>
    <s v="Tessa Morrow"/>
    <n v="1000"/>
    <n v="810"/>
    <x v="38"/>
    <n v="190"/>
    <x v="3"/>
    <x v="4"/>
    <x v="1"/>
  </r>
  <r>
    <s v="I-2675"/>
    <s v="Bangalore"/>
    <x v="11"/>
    <x v="3"/>
    <d v="2023-04-04T00:00:00"/>
    <x v="7"/>
    <s v="Johanna Mirza"/>
    <n v="1000"/>
    <n v="700"/>
    <x v="48"/>
    <n v="300"/>
    <x v="2"/>
    <x v="1"/>
    <x v="1"/>
  </r>
  <r>
    <s v="I-2676"/>
    <s v="Amsterdam"/>
    <x v="24"/>
    <x v="0"/>
    <d v="2022-02-03T00:00:00"/>
    <x v="4"/>
    <s v="Allyson Parker"/>
    <n v="30"/>
    <n v="29"/>
    <x v="5"/>
    <n v="1"/>
    <x v="3"/>
    <x v="10"/>
    <x v="3"/>
  </r>
  <r>
    <s v="I-2677"/>
    <s v="Prague"/>
    <x v="16"/>
    <x v="0"/>
    <d v="2020-11-02T00:00:00"/>
    <x v="7"/>
    <s v="Edward Khan"/>
    <n v="1000"/>
    <n v="910"/>
    <x v="25"/>
    <n v="90"/>
    <x v="4"/>
    <x v="8"/>
    <x v="0"/>
  </r>
  <r>
    <s v="I-2678"/>
    <s v="Tijuana"/>
    <x v="7"/>
    <x v="2"/>
    <d v="2022-09-27T00:00:00"/>
    <x v="6"/>
    <s v="Emily Brierley"/>
    <n v="800"/>
    <n v="448"/>
    <x v="87"/>
    <n v="352"/>
    <x v="3"/>
    <x v="6"/>
    <x v="2"/>
  </r>
  <r>
    <s v="I-2679"/>
    <s v="Rome"/>
    <x v="22"/>
    <x v="0"/>
    <d v="2022-06-24T00:00:00"/>
    <x v="0"/>
    <s v="Andrew Hirst"/>
    <n v="80"/>
    <n v="72"/>
    <x v="18"/>
    <n v="8"/>
    <x v="3"/>
    <x v="4"/>
    <x v="1"/>
  </r>
  <r>
    <s v="I-2680"/>
    <s v="Guangzhou"/>
    <x v="5"/>
    <x v="3"/>
    <d v="2021-02-11T00:00:00"/>
    <x v="4"/>
    <s v="Abdul Amos"/>
    <n v="30"/>
    <n v="23"/>
    <x v="54"/>
    <n v="7"/>
    <x v="1"/>
    <x v="10"/>
    <x v="3"/>
  </r>
  <r>
    <s v="I-2681"/>
    <s v="Mexico City"/>
    <x v="7"/>
    <x v="2"/>
    <d v="2023-01-15T00:00:00"/>
    <x v="4"/>
    <s v="Paul Smith"/>
    <n v="30"/>
    <n v="30"/>
    <x v="14"/>
    <n v="0"/>
    <x v="2"/>
    <x v="11"/>
    <x v="3"/>
  </r>
  <r>
    <s v="I-2682"/>
    <s v="Paris"/>
    <x v="21"/>
    <x v="0"/>
    <d v="2024-04-15T00:00:00"/>
    <x v="4"/>
    <s v="Christopher Griffith"/>
    <n v="30"/>
    <n v="28"/>
    <x v="7"/>
    <n v="2"/>
    <x v="0"/>
    <x v="1"/>
    <x v="1"/>
  </r>
  <r>
    <s v="I-2683"/>
    <s v="Delhi"/>
    <x v="11"/>
    <x v="3"/>
    <d v="2020-03-08T00:00:00"/>
    <x v="10"/>
    <s v="Glen Campbell"/>
    <n v="250"/>
    <n v="220"/>
    <x v="33"/>
    <n v="30"/>
    <x v="4"/>
    <x v="3"/>
    <x v="3"/>
  </r>
  <r>
    <s v="I-2684"/>
    <s v="Shanghai"/>
    <x v="5"/>
    <x v="3"/>
    <d v="2020-05-13T00:00:00"/>
    <x v="10"/>
    <s v="Jonathan Will"/>
    <n v="250"/>
    <n v="250"/>
    <x v="14"/>
    <n v="0"/>
    <x v="4"/>
    <x v="7"/>
    <x v="1"/>
  </r>
  <r>
    <s v="I-2685"/>
    <s v="Tijuana"/>
    <x v="7"/>
    <x v="2"/>
    <d v="2022-09-19T00:00:00"/>
    <x v="8"/>
    <s v="Emily Brierley"/>
    <n v="500"/>
    <n v="490"/>
    <x v="2"/>
    <n v="10"/>
    <x v="3"/>
    <x v="6"/>
    <x v="2"/>
  </r>
  <r>
    <s v="I-2686"/>
    <s v="Los Angeles"/>
    <x v="18"/>
    <x v="1"/>
    <d v="2024-06-16T00:00:00"/>
    <x v="1"/>
    <s v="Colin Matthews"/>
    <n v="700"/>
    <n v="637"/>
    <x v="25"/>
    <n v="63"/>
    <x v="0"/>
    <x v="4"/>
    <x v="1"/>
  </r>
  <r>
    <s v="I-2687"/>
    <s v="Shanghai"/>
    <x v="5"/>
    <x v="3"/>
    <d v="2023-07-30T00:00:00"/>
    <x v="1"/>
    <s v="Michelle Murray"/>
    <n v="700"/>
    <n v="679"/>
    <x v="10"/>
    <n v="21"/>
    <x v="2"/>
    <x v="9"/>
    <x v="2"/>
  </r>
  <r>
    <s v="I-2688"/>
    <s v="Rochester"/>
    <x v="18"/>
    <x v="1"/>
    <d v="2022-11-15T00:00:00"/>
    <x v="4"/>
    <s v="Christopher Grey"/>
    <n v="30"/>
    <n v="28"/>
    <x v="7"/>
    <n v="2"/>
    <x v="3"/>
    <x v="8"/>
    <x v="0"/>
  </r>
  <r>
    <s v="I-2689"/>
    <s v="Tel Aviv"/>
    <x v="13"/>
    <x v="0"/>
    <d v="2022-11-21T00:00:00"/>
    <x v="0"/>
    <s v="Thomas Gordon"/>
    <n v="80"/>
    <n v="70"/>
    <x v="65"/>
    <n v="10"/>
    <x v="3"/>
    <x v="8"/>
    <x v="0"/>
  </r>
  <r>
    <s v="I-2690"/>
    <s v="San Fransisco"/>
    <x v="18"/>
    <x v="1"/>
    <d v="2020-06-02T00:00:00"/>
    <x v="4"/>
    <s v="James Bard"/>
    <n v="30"/>
    <n v="26"/>
    <x v="30"/>
    <n v="4"/>
    <x v="4"/>
    <x v="4"/>
    <x v="1"/>
  </r>
  <r>
    <s v="I-2691"/>
    <s v="Shanghai"/>
    <x v="5"/>
    <x v="3"/>
    <d v="2024-10-05T00:00:00"/>
    <x v="11"/>
    <s v="Glenys Raymond"/>
    <n v="50"/>
    <n v="47"/>
    <x v="44"/>
    <n v="3"/>
    <x v="0"/>
    <x v="0"/>
    <x v="0"/>
  </r>
  <r>
    <s v="I-2692"/>
    <s v="Ho Chi Minh City"/>
    <x v="12"/>
    <x v="3"/>
    <d v="2023-03-20T00:00:00"/>
    <x v="11"/>
    <s v="Frank Sewell"/>
    <n v="50"/>
    <n v="45"/>
    <x v="18"/>
    <n v="5"/>
    <x v="2"/>
    <x v="3"/>
    <x v="3"/>
  </r>
  <r>
    <s v="I-2693"/>
    <s v="Rochester"/>
    <x v="18"/>
    <x v="1"/>
    <d v="2024-01-07T00:00:00"/>
    <x v="9"/>
    <s v="Helen Deignan"/>
    <n v="70"/>
    <n v="69"/>
    <x v="43"/>
    <n v="1"/>
    <x v="0"/>
    <x v="11"/>
    <x v="3"/>
  </r>
  <r>
    <s v="I-2694"/>
    <s v="Moscow"/>
    <x v="0"/>
    <x v="0"/>
    <d v="2024-12-09T00:00:00"/>
    <x v="6"/>
    <s v="Alexander Hillier"/>
    <n v="800"/>
    <n v="640"/>
    <x v="31"/>
    <n v="160"/>
    <x v="0"/>
    <x v="5"/>
    <x v="0"/>
  </r>
  <r>
    <s v="I-2695"/>
    <s v="Jerusalem"/>
    <x v="13"/>
    <x v="0"/>
    <d v="2022-06-15T00:00:00"/>
    <x v="6"/>
    <s v="Barbara Scott"/>
    <n v="800"/>
    <n v="744"/>
    <x v="6"/>
    <n v="56"/>
    <x v="3"/>
    <x v="4"/>
    <x v="1"/>
  </r>
  <r>
    <s v="I-2696"/>
    <s v="Istanbul"/>
    <x v="3"/>
    <x v="0"/>
    <d v="2020-10-19T00:00:00"/>
    <x v="0"/>
    <s v="Mark Sayer"/>
    <n v="80"/>
    <n v="74"/>
    <x v="85"/>
    <n v="6"/>
    <x v="4"/>
    <x v="0"/>
    <x v="0"/>
  </r>
  <r>
    <s v="I-2697"/>
    <s v="Amsterdam"/>
    <x v="24"/>
    <x v="0"/>
    <d v="2024-10-05T00:00:00"/>
    <x v="2"/>
    <s v="Allyson Rush"/>
    <n v="150"/>
    <n v="128"/>
    <x v="88"/>
    <n v="22"/>
    <x v="0"/>
    <x v="0"/>
    <x v="0"/>
  </r>
  <r>
    <s v="I-2698"/>
    <s v="Tijuana"/>
    <x v="7"/>
    <x v="2"/>
    <d v="2024-09-12T00:00:00"/>
    <x v="11"/>
    <s v="Rosemary Hatcher"/>
    <n v="50"/>
    <n v="45"/>
    <x v="18"/>
    <n v="5"/>
    <x v="0"/>
    <x v="6"/>
    <x v="2"/>
  </r>
  <r>
    <s v="I-2699"/>
    <s v="Birmingham"/>
    <x v="8"/>
    <x v="0"/>
    <d v="2024-02-04T00:00:00"/>
    <x v="6"/>
    <s v="Susan Reay"/>
    <n v="800"/>
    <n v="664"/>
    <x v="91"/>
    <n v="136"/>
    <x v="0"/>
    <x v="10"/>
    <x v="3"/>
  </r>
  <r>
    <s v="I-2700"/>
    <s v="Chicago"/>
    <x v="18"/>
    <x v="1"/>
    <d v="2021-06-13T00:00:00"/>
    <x v="10"/>
    <s v="Nicholas Knight"/>
    <n v="250"/>
    <n v="243"/>
    <x v="62"/>
    <n v="7"/>
    <x v="1"/>
    <x v="4"/>
    <x v="1"/>
  </r>
  <r>
    <s v="I-2701"/>
    <s v="Sao Paolo"/>
    <x v="2"/>
    <x v="2"/>
    <d v="2022-11-30T00:00:00"/>
    <x v="9"/>
    <s v="Cheryl Tubbs"/>
    <n v="70"/>
    <n v="69"/>
    <x v="43"/>
    <n v="1"/>
    <x v="3"/>
    <x v="8"/>
    <x v="0"/>
  </r>
  <r>
    <s v="I-2702"/>
    <s v="Seoul"/>
    <x v="19"/>
    <x v="3"/>
    <d v="2020-12-12T00:00:00"/>
    <x v="5"/>
    <s v="Suzanna Davies"/>
    <n v="500"/>
    <n v="495"/>
    <x v="19"/>
    <n v="5"/>
    <x v="4"/>
    <x v="5"/>
    <x v="0"/>
  </r>
  <r>
    <s v="I-2703"/>
    <s v="Berlin"/>
    <x v="20"/>
    <x v="0"/>
    <d v="2024-02-17T00:00:00"/>
    <x v="6"/>
    <s v="Kate Pearce"/>
    <n v="800"/>
    <n v="440"/>
    <x v="115"/>
    <n v="360"/>
    <x v="0"/>
    <x v="10"/>
    <x v="3"/>
  </r>
  <r>
    <s v="I-2704"/>
    <s v="Birmingham"/>
    <x v="8"/>
    <x v="0"/>
    <d v="2024-03-10T00:00:00"/>
    <x v="11"/>
    <s v="Stephen Muhammad"/>
    <n v="50"/>
    <n v="44"/>
    <x v="33"/>
    <n v="6"/>
    <x v="0"/>
    <x v="3"/>
    <x v="3"/>
  </r>
  <r>
    <s v="I-2705"/>
    <s v="Delhi"/>
    <x v="11"/>
    <x v="3"/>
    <d v="2024-01-29T00:00:00"/>
    <x v="7"/>
    <s v="Russell Wood"/>
    <n v="1000"/>
    <n v="790"/>
    <x v="77"/>
    <n v="210"/>
    <x v="0"/>
    <x v="11"/>
    <x v="3"/>
  </r>
  <r>
    <s v="I-2706"/>
    <s v="Sao Paolo"/>
    <x v="2"/>
    <x v="2"/>
    <d v="2022-03-09T00:00:00"/>
    <x v="1"/>
    <s v="Elizabeth Holloway"/>
    <n v="700"/>
    <n v="609"/>
    <x v="74"/>
    <n v="91"/>
    <x v="3"/>
    <x v="3"/>
    <x v="3"/>
  </r>
  <r>
    <s v="I-2707"/>
    <s v="Birmingham"/>
    <x v="8"/>
    <x v="0"/>
    <d v="2022-09-17T00:00:00"/>
    <x v="5"/>
    <s v="Robert Stocks"/>
    <n v="500"/>
    <n v="425"/>
    <x v="36"/>
    <n v="75"/>
    <x v="3"/>
    <x v="6"/>
    <x v="2"/>
  </r>
  <r>
    <s v="I-2708"/>
    <s v="Berlin"/>
    <x v="20"/>
    <x v="0"/>
    <d v="2021-06-17T00:00:00"/>
    <x v="9"/>
    <s v="John Gunter"/>
    <n v="70"/>
    <n v="45"/>
    <x v="125"/>
    <n v="25"/>
    <x v="1"/>
    <x v="4"/>
    <x v="1"/>
  </r>
  <r>
    <s v="I-2709"/>
    <s v="Warsaw"/>
    <x v="23"/>
    <x v="0"/>
    <d v="2023-07-31T00:00:00"/>
    <x v="4"/>
    <s v="Robert Brook"/>
    <n v="30"/>
    <n v="25"/>
    <x v="35"/>
    <n v="5"/>
    <x v="2"/>
    <x v="9"/>
    <x v="2"/>
  </r>
  <r>
    <s v="I-2710"/>
    <s v="Warsaw"/>
    <x v="23"/>
    <x v="0"/>
    <d v="2021-04-02T00:00:00"/>
    <x v="1"/>
    <s v="Hin Bragg"/>
    <n v="700"/>
    <n v="476"/>
    <x v="58"/>
    <n v="224"/>
    <x v="1"/>
    <x v="1"/>
    <x v="1"/>
  </r>
  <r>
    <s v="I-2711"/>
    <s v="Tijuana"/>
    <x v="7"/>
    <x v="2"/>
    <d v="2022-08-16T00:00:00"/>
    <x v="11"/>
    <s v="Gillian Allnutt"/>
    <n v="50"/>
    <n v="43"/>
    <x v="22"/>
    <n v="7"/>
    <x v="3"/>
    <x v="2"/>
    <x v="2"/>
  </r>
  <r>
    <s v="I-2712"/>
    <s v="Birmingham"/>
    <x v="8"/>
    <x v="0"/>
    <d v="2024-09-18T00:00:00"/>
    <x v="7"/>
    <s v="Susan Goude"/>
    <n v="1000"/>
    <n v="930"/>
    <x v="6"/>
    <n v="70"/>
    <x v="0"/>
    <x v="6"/>
    <x v="2"/>
  </r>
  <r>
    <s v="I-2713"/>
    <s v="Tijuana"/>
    <x v="7"/>
    <x v="2"/>
    <d v="2020-10-18T00:00:00"/>
    <x v="3"/>
    <s v="Richard Allnutt"/>
    <n v="50"/>
    <n v="43"/>
    <x v="22"/>
    <n v="7"/>
    <x v="4"/>
    <x v="0"/>
    <x v="0"/>
  </r>
  <r>
    <s v="I-2714"/>
    <s v="Dublin"/>
    <x v="25"/>
    <x v="0"/>
    <d v="2021-08-07T00:00:00"/>
    <x v="3"/>
    <s v="Emma Gibbons"/>
    <n v="50"/>
    <n v="34"/>
    <x v="58"/>
    <n v="16"/>
    <x v="1"/>
    <x v="2"/>
    <x v="2"/>
  </r>
  <r>
    <s v="I-2715"/>
    <s v="Los Angeles"/>
    <x v="18"/>
    <x v="1"/>
    <d v="2020-07-06T00:00:00"/>
    <x v="3"/>
    <s v="Christopher Kitching"/>
    <n v="50"/>
    <n v="46"/>
    <x v="15"/>
    <n v="4"/>
    <x v="4"/>
    <x v="9"/>
    <x v="2"/>
  </r>
  <r>
    <s v="I-2716"/>
    <s v="Sao Paolo"/>
    <x v="2"/>
    <x v="2"/>
    <d v="2021-05-13T00:00:00"/>
    <x v="5"/>
    <s v="Gary Reynolds"/>
    <n v="500"/>
    <n v="355"/>
    <x v="72"/>
    <n v="145"/>
    <x v="1"/>
    <x v="7"/>
    <x v="1"/>
  </r>
  <r>
    <s v="I-2717"/>
    <s v="Istanbul"/>
    <x v="3"/>
    <x v="0"/>
    <d v="2021-10-11T00:00:00"/>
    <x v="3"/>
    <s v="Chloe Lyons"/>
    <n v="50"/>
    <n v="40"/>
    <x v="31"/>
    <n v="10"/>
    <x v="1"/>
    <x v="0"/>
    <x v="0"/>
  </r>
  <r>
    <s v="I-2718"/>
    <s v="Riyadh"/>
    <x v="9"/>
    <x v="0"/>
    <d v="2022-04-25T00:00:00"/>
    <x v="5"/>
    <s v="Danny Brooks"/>
    <n v="500"/>
    <n v="450"/>
    <x v="18"/>
    <n v="50"/>
    <x v="3"/>
    <x v="1"/>
    <x v="1"/>
  </r>
  <r>
    <s v="I-2719"/>
    <s v="Houston"/>
    <x v="18"/>
    <x v="1"/>
    <d v="2023-05-24T00:00:00"/>
    <x v="11"/>
    <s v="Rachel Snape"/>
    <n v="50"/>
    <n v="47"/>
    <x v="44"/>
    <n v="3"/>
    <x v="2"/>
    <x v="7"/>
    <x v="1"/>
  </r>
  <r>
    <s v="I-2720"/>
    <s v="Athens"/>
    <x v="14"/>
    <x v="0"/>
    <d v="2024-06-21T00:00:00"/>
    <x v="6"/>
    <s v="Sarah Chadwick"/>
    <n v="800"/>
    <n v="456"/>
    <x v="39"/>
    <n v="344"/>
    <x v="0"/>
    <x v="4"/>
    <x v="1"/>
  </r>
  <r>
    <s v="I-2721"/>
    <s v="Capetown"/>
    <x v="17"/>
    <x v="0"/>
    <d v="2023-05-18T00:00:00"/>
    <x v="4"/>
    <s v="Stuart Anderson"/>
    <n v="30"/>
    <n v="28"/>
    <x v="7"/>
    <n v="2"/>
    <x v="2"/>
    <x v="7"/>
    <x v="1"/>
  </r>
  <r>
    <s v="I-2722"/>
    <s v="New York"/>
    <x v="18"/>
    <x v="1"/>
    <d v="2020-03-24T00:00:00"/>
    <x v="4"/>
    <s v="John Bull"/>
    <n v="30"/>
    <n v="26"/>
    <x v="30"/>
    <n v="4"/>
    <x v="4"/>
    <x v="3"/>
    <x v="3"/>
  </r>
  <r>
    <s v="I-2723"/>
    <s v="Madria"/>
    <x v="28"/>
    <x v="0"/>
    <d v="2020-05-05T00:00:00"/>
    <x v="0"/>
    <s v="Paul Long"/>
    <n v="80"/>
    <n v="56"/>
    <x v="48"/>
    <n v="24"/>
    <x v="4"/>
    <x v="7"/>
    <x v="1"/>
  </r>
  <r>
    <s v="I-2724"/>
    <s v="London"/>
    <x v="8"/>
    <x v="0"/>
    <d v="2023-10-10T00:00:00"/>
    <x v="8"/>
    <s v="Francis Godden"/>
    <n v="500"/>
    <n v="490"/>
    <x v="2"/>
    <n v="10"/>
    <x v="2"/>
    <x v="0"/>
    <x v="0"/>
  </r>
  <r>
    <s v="I-2725"/>
    <s v="Los Angeles"/>
    <x v="18"/>
    <x v="1"/>
    <d v="2024-09-16T00:00:00"/>
    <x v="8"/>
    <s v="Rita Jenkins"/>
    <n v="500"/>
    <n v="490"/>
    <x v="2"/>
    <n v="10"/>
    <x v="0"/>
    <x v="6"/>
    <x v="2"/>
  </r>
  <r>
    <s v="I-2726"/>
    <s v="Tokyo"/>
    <x v="15"/>
    <x v="3"/>
    <d v="2022-01-24T00:00:00"/>
    <x v="9"/>
    <s v="Pauline Taylor"/>
    <n v="70"/>
    <n v="61"/>
    <x v="134"/>
    <n v="9"/>
    <x v="3"/>
    <x v="11"/>
    <x v="3"/>
  </r>
  <r>
    <s v="I-2727"/>
    <s v="Vancouver"/>
    <x v="1"/>
    <x v="1"/>
    <d v="2021-01-09T00:00:00"/>
    <x v="10"/>
    <s v="Christopher Kille"/>
    <n v="250"/>
    <n v="220"/>
    <x v="33"/>
    <n v="30"/>
    <x v="1"/>
    <x v="11"/>
    <x v="3"/>
  </r>
  <r>
    <s v="I-2728"/>
    <s v="Santiago"/>
    <x v="34"/>
    <x v="2"/>
    <d v="2022-02-28T00:00:00"/>
    <x v="9"/>
    <s v="Julia Hammond"/>
    <n v="70"/>
    <n v="67"/>
    <x v="17"/>
    <n v="3"/>
    <x v="3"/>
    <x v="10"/>
    <x v="3"/>
  </r>
  <r>
    <s v="I-2729"/>
    <s v="New York"/>
    <x v="18"/>
    <x v="1"/>
    <d v="2023-05-06T00:00:00"/>
    <x v="8"/>
    <s v="Sarah Houghton"/>
    <n v="500"/>
    <n v="495"/>
    <x v="19"/>
    <n v="5"/>
    <x v="2"/>
    <x v="7"/>
    <x v="1"/>
  </r>
  <r>
    <s v="I-2730"/>
    <s v="Shenzhen"/>
    <x v="5"/>
    <x v="3"/>
    <d v="2020-10-04T00:00:00"/>
    <x v="5"/>
    <s v="Keith Drage"/>
    <n v="500"/>
    <n v="190"/>
    <x v="135"/>
    <n v="310"/>
    <x v="4"/>
    <x v="0"/>
    <x v="0"/>
  </r>
  <r>
    <s v="I-2731"/>
    <s v="Delhi"/>
    <x v="11"/>
    <x v="3"/>
    <d v="2022-04-05T00:00:00"/>
    <x v="1"/>
    <s v="Gillian Harris"/>
    <n v="700"/>
    <n v="686"/>
    <x v="2"/>
    <n v="14"/>
    <x v="3"/>
    <x v="1"/>
    <x v="1"/>
  </r>
  <r>
    <s v="I-2732"/>
    <s v="London"/>
    <x v="8"/>
    <x v="0"/>
    <d v="2023-01-03T00:00:00"/>
    <x v="10"/>
    <s v="Philip Dewar"/>
    <n v="250"/>
    <n v="240"/>
    <x v="21"/>
    <n v="10"/>
    <x v="2"/>
    <x v="11"/>
    <x v="3"/>
  </r>
  <r>
    <s v="I-2733"/>
    <s v="Mexico City"/>
    <x v="7"/>
    <x v="2"/>
    <d v="2020-11-21T00:00:00"/>
    <x v="7"/>
    <s v="Jacqueline Green"/>
    <n v="1000"/>
    <n v="600"/>
    <x v="104"/>
    <n v="400"/>
    <x v="4"/>
    <x v="8"/>
    <x v="0"/>
  </r>
  <r>
    <s v="I-2734"/>
    <s v="Sao Paolo"/>
    <x v="2"/>
    <x v="2"/>
    <d v="2020-01-04T00:00:00"/>
    <x v="3"/>
    <s v="Stephen Smith"/>
    <n v="50"/>
    <n v="41"/>
    <x v="64"/>
    <n v="9"/>
    <x v="4"/>
    <x v="11"/>
    <x v="3"/>
  </r>
  <r>
    <s v="I-2735"/>
    <s v="Buenos Aires"/>
    <x v="27"/>
    <x v="2"/>
    <d v="2021-04-29T00:00:00"/>
    <x v="10"/>
    <s v="Naeem Perry"/>
    <n v="250"/>
    <n v="230"/>
    <x v="15"/>
    <n v="20"/>
    <x v="1"/>
    <x v="1"/>
    <x v="1"/>
  </r>
  <r>
    <s v="I-2736"/>
    <s v="Jerusalem"/>
    <x v="13"/>
    <x v="0"/>
    <d v="2020-02-26T00:00:00"/>
    <x v="5"/>
    <s v="Neil Tubbs"/>
    <n v="500"/>
    <n v="380"/>
    <x v="40"/>
    <n v="120"/>
    <x v="4"/>
    <x v="10"/>
    <x v="3"/>
  </r>
  <r>
    <s v="I-2737"/>
    <s v="Houston"/>
    <x v="18"/>
    <x v="1"/>
    <d v="2022-10-24T00:00:00"/>
    <x v="11"/>
    <s v="Iftikhar Styles"/>
    <n v="50"/>
    <n v="49"/>
    <x v="2"/>
    <n v="1"/>
    <x v="3"/>
    <x v="0"/>
    <x v="0"/>
  </r>
  <r>
    <s v="I-2738"/>
    <s v="Bangalore"/>
    <x v="11"/>
    <x v="3"/>
    <d v="2024-09-27T00:00:00"/>
    <x v="4"/>
    <s v="Colin Lima"/>
    <n v="30"/>
    <n v="26"/>
    <x v="30"/>
    <n v="4"/>
    <x v="0"/>
    <x v="6"/>
    <x v="2"/>
  </r>
  <r>
    <s v="I-2739"/>
    <s v="Los Angeles"/>
    <x v="18"/>
    <x v="1"/>
    <d v="2023-07-10T00:00:00"/>
    <x v="2"/>
    <s v="Heather Beck"/>
    <n v="150"/>
    <n v="141"/>
    <x v="44"/>
    <n v="9"/>
    <x v="2"/>
    <x v="9"/>
    <x v="2"/>
  </r>
  <r>
    <s v="I-2740"/>
    <s v="Vienna"/>
    <x v="29"/>
    <x v="0"/>
    <d v="2023-03-11T00:00:00"/>
    <x v="7"/>
    <s v="Paul Drage"/>
    <n v="1000"/>
    <n v="960"/>
    <x v="21"/>
    <n v="40"/>
    <x v="2"/>
    <x v="3"/>
    <x v="3"/>
  </r>
  <r>
    <s v="I-2741"/>
    <s v="Ho Chi Minh City"/>
    <x v="12"/>
    <x v="3"/>
    <d v="2022-04-03T00:00:00"/>
    <x v="11"/>
    <s v="Douglas Bond"/>
    <n v="50"/>
    <n v="48"/>
    <x v="21"/>
    <n v="2"/>
    <x v="3"/>
    <x v="1"/>
    <x v="1"/>
  </r>
  <r>
    <s v="I-2742"/>
    <s v="Shanghai"/>
    <x v="5"/>
    <x v="3"/>
    <d v="2020-05-02T00:00:00"/>
    <x v="4"/>
    <s v="Richard Clayton"/>
    <n v="30"/>
    <n v="26"/>
    <x v="30"/>
    <n v="4"/>
    <x v="4"/>
    <x v="7"/>
    <x v="1"/>
  </r>
  <r>
    <s v="I-2743"/>
    <s v="Seattle"/>
    <x v="18"/>
    <x v="1"/>
    <d v="2022-09-03T00:00:00"/>
    <x v="2"/>
    <s v="Derek Harris"/>
    <n v="150"/>
    <n v="128"/>
    <x v="88"/>
    <n v="22"/>
    <x v="3"/>
    <x v="6"/>
    <x v="2"/>
  </r>
  <r>
    <s v="I-2744"/>
    <s v="Kansas City"/>
    <x v="18"/>
    <x v="1"/>
    <d v="2022-08-31T00:00:00"/>
    <x v="4"/>
    <s v="David Rodrigues"/>
    <n v="30"/>
    <n v="30"/>
    <x v="14"/>
    <n v="0"/>
    <x v="3"/>
    <x v="2"/>
    <x v="2"/>
  </r>
  <r>
    <s v="I-2745"/>
    <s v="Istanbul"/>
    <x v="3"/>
    <x v="0"/>
    <d v="2024-01-15T00:00:00"/>
    <x v="11"/>
    <s v="Ian McCartan"/>
    <n v="50"/>
    <n v="45"/>
    <x v="18"/>
    <n v="5"/>
    <x v="0"/>
    <x v="11"/>
    <x v="3"/>
  </r>
  <r>
    <s v="I-2746"/>
    <s v="Delhi"/>
    <x v="11"/>
    <x v="3"/>
    <d v="2024-05-19T00:00:00"/>
    <x v="5"/>
    <s v="Francis Hughes"/>
    <n v="500"/>
    <n v="445"/>
    <x v="47"/>
    <n v="55"/>
    <x v="0"/>
    <x v="7"/>
    <x v="1"/>
  </r>
  <r>
    <s v="I-2747"/>
    <s v="Capetown"/>
    <x v="17"/>
    <x v="0"/>
    <d v="2023-01-01T00:00:00"/>
    <x v="10"/>
    <s v="Helen Cooke"/>
    <n v="250"/>
    <n v="228"/>
    <x v="86"/>
    <n v="22"/>
    <x v="2"/>
    <x v="11"/>
    <x v="3"/>
  </r>
  <r>
    <s v="I-2748"/>
    <s v="Kuala Lumpur"/>
    <x v="31"/>
    <x v="3"/>
    <d v="2021-09-21T00:00:00"/>
    <x v="9"/>
    <s v="Anthony Green"/>
    <n v="70"/>
    <n v="47"/>
    <x v="63"/>
    <n v="23"/>
    <x v="1"/>
    <x v="6"/>
    <x v="2"/>
  </r>
  <r>
    <s v="I-2749"/>
    <s v="Kuala Lumpur"/>
    <x v="31"/>
    <x v="3"/>
    <d v="2021-01-18T00:00:00"/>
    <x v="11"/>
    <s v="Anthony Green"/>
    <n v="50"/>
    <n v="36"/>
    <x v="37"/>
    <n v="14"/>
    <x v="1"/>
    <x v="11"/>
    <x v="3"/>
  </r>
  <r>
    <s v="I-2750"/>
    <s v="Madria"/>
    <x v="28"/>
    <x v="0"/>
    <d v="2022-01-07T00:00:00"/>
    <x v="8"/>
    <s v="Barrie Murray"/>
    <n v="500"/>
    <n v="500"/>
    <x v="14"/>
    <n v="0"/>
    <x v="3"/>
    <x v="11"/>
    <x v="3"/>
  </r>
  <r>
    <s v="I-2751"/>
    <s v="Delhi"/>
    <x v="11"/>
    <x v="3"/>
    <d v="2022-05-17T00:00:00"/>
    <x v="9"/>
    <s v="Noel Burn"/>
    <n v="70"/>
    <n v="68"/>
    <x v="51"/>
    <n v="2"/>
    <x v="3"/>
    <x v="7"/>
    <x v="1"/>
  </r>
  <r>
    <s v="I-2752"/>
    <s v="Cairo"/>
    <x v="30"/>
    <x v="0"/>
    <d v="2021-02-15T00:00:00"/>
    <x v="1"/>
    <s v="Robert Payne"/>
    <n v="700"/>
    <n v="567"/>
    <x v="38"/>
    <n v="133"/>
    <x v="1"/>
    <x v="10"/>
    <x v="3"/>
  </r>
  <r>
    <s v="I-2753"/>
    <s v="Los Angeles"/>
    <x v="18"/>
    <x v="1"/>
    <d v="2023-01-22T00:00:00"/>
    <x v="4"/>
    <s v="Rita Jenkins"/>
    <n v="30"/>
    <n v="29"/>
    <x v="5"/>
    <n v="1"/>
    <x v="2"/>
    <x v="11"/>
    <x v="3"/>
  </r>
  <r>
    <s v="I-2754"/>
    <s v="Sao Paolo"/>
    <x v="2"/>
    <x v="2"/>
    <d v="2021-12-11T00:00:00"/>
    <x v="0"/>
    <s v="Stephen Smith"/>
    <n v="80"/>
    <n v="52"/>
    <x v="32"/>
    <n v="28"/>
    <x v="1"/>
    <x v="5"/>
    <x v="0"/>
  </r>
  <r>
    <s v="I-2755"/>
    <s v="Santiago"/>
    <x v="34"/>
    <x v="2"/>
    <d v="2022-05-23T00:00:00"/>
    <x v="5"/>
    <s v="Ram Mathews"/>
    <n v="500"/>
    <n v="440"/>
    <x v="33"/>
    <n v="60"/>
    <x v="3"/>
    <x v="7"/>
    <x v="1"/>
  </r>
  <r>
    <s v="I-2756"/>
    <s v="Osaka"/>
    <x v="15"/>
    <x v="3"/>
    <d v="2020-07-07T00:00:00"/>
    <x v="1"/>
    <s v="Stephen Brown"/>
    <n v="700"/>
    <n v="147"/>
    <x v="136"/>
    <n v="553"/>
    <x v="4"/>
    <x v="9"/>
    <x v="2"/>
  </r>
  <r>
    <s v="I-2757"/>
    <s v="Toronto"/>
    <x v="1"/>
    <x v="1"/>
    <d v="2021-03-31T00:00:00"/>
    <x v="5"/>
    <s v="Jordan Andrews"/>
    <n v="500"/>
    <n v="400"/>
    <x v="31"/>
    <n v="100"/>
    <x v="1"/>
    <x v="3"/>
    <x v="3"/>
  </r>
  <r>
    <s v="I-2758"/>
    <s v="Santiago"/>
    <x v="34"/>
    <x v="2"/>
    <d v="2022-02-24T00:00:00"/>
    <x v="2"/>
    <s v="Bruce McPhee"/>
    <n v="150"/>
    <n v="140"/>
    <x v="7"/>
    <n v="10"/>
    <x v="3"/>
    <x v="10"/>
    <x v="3"/>
  </r>
  <r>
    <s v="I-2759"/>
    <s v="Santiago"/>
    <x v="34"/>
    <x v="2"/>
    <d v="2022-07-11T00:00:00"/>
    <x v="5"/>
    <s v="Jason Edmund"/>
    <n v="500"/>
    <n v="450"/>
    <x v="18"/>
    <n v="50"/>
    <x v="3"/>
    <x v="9"/>
    <x v="2"/>
  </r>
  <r>
    <s v="I-2760"/>
    <s v="Mexico City"/>
    <x v="7"/>
    <x v="2"/>
    <d v="2023-08-03T00:00:00"/>
    <x v="1"/>
    <s v="Jacqueline Green"/>
    <n v="700"/>
    <n v="679"/>
    <x v="10"/>
    <n v="21"/>
    <x v="2"/>
    <x v="2"/>
    <x v="2"/>
  </r>
  <r>
    <s v="I-2761"/>
    <s v="Kansas City"/>
    <x v="18"/>
    <x v="1"/>
    <d v="2023-06-10T00:00:00"/>
    <x v="9"/>
    <s v="David Rodrigues"/>
    <n v="70"/>
    <n v="69"/>
    <x v="43"/>
    <n v="1"/>
    <x v="2"/>
    <x v="4"/>
    <x v="1"/>
  </r>
  <r>
    <s v="I-2762"/>
    <s v="Sydney"/>
    <x v="4"/>
    <x v="3"/>
    <d v="2021-09-01T00:00:00"/>
    <x v="8"/>
    <s v="William Martin"/>
    <n v="500"/>
    <n v="495"/>
    <x v="19"/>
    <n v="5"/>
    <x v="1"/>
    <x v="6"/>
    <x v="2"/>
  </r>
  <r>
    <s v="I-2763"/>
    <s v="Capetown"/>
    <x v="17"/>
    <x v="0"/>
    <d v="2024-02-24T00:00:00"/>
    <x v="5"/>
    <s v="Lucy Downs"/>
    <n v="500"/>
    <n v="455"/>
    <x v="25"/>
    <n v="45"/>
    <x v="0"/>
    <x v="10"/>
    <x v="3"/>
  </r>
  <r>
    <s v="I-2764"/>
    <s v="Toronto"/>
    <x v="1"/>
    <x v="1"/>
    <d v="2020-12-14T00:00:00"/>
    <x v="9"/>
    <s v="Stephen James"/>
    <n v="70"/>
    <n v="56"/>
    <x v="31"/>
    <n v="14"/>
    <x v="4"/>
    <x v="5"/>
    <x v="0"/>
  </r>
  <r>
    <s v="I-2765"/>
    <s v="Riyadh"/>
    <x v="9"/>
    <x v="0"/>
    <d v="2022-10-25T00:00:00"/>
    <x v="9"/>
    <s v="Daniel Battersby"/>
    <n v="70"/>
    <n v="62"/>
    <x v="52"/>
    <n v="8"/>
    <x v="3"/>
    <x v="0"/>
    <x v="0"/>
  </r>
  <r>
    <s v="I-2766"/>
    <s v="New York"/>
    <x v="18"/>
    <x v="1"/>
    <d v="2024-01-16T00:00:00"/>
    <x v="2"/>
    <s v="Robert Salisbury"/>
    <n v="150"/>
    <n v="128"/>
    <x v="88"/>
    <n v="22"/>
    <x v="0"/>
    <x v="11"/>
    <x v="3"/>
  </r>
  <r>
    <s v="I-2767"/>
    <s v="Vancouver"/>
    <x v="1"/>
    <x v="1"/>
    <d v="2024-08-01T00:00:00"/>
    <x v="2"/>
    <s v="Brian Clarke"/>
    <n v="150"/>
    <n v="131"/>
    <x v="95"/>
    <n v="19"/>
    <x v="0"/>
    <x v="2"/>
    <x v="2"/>
  </r>
  <r>
    <s v="I-2768"/>
    <s v="San Fransisco"/>
    <x v="18"/>
    <x v="1"/>
    <d v="2024-03-02T00:00:00"/>
    <x v="4"/>
    <s v="James Bard"/>
    <n v="30"/>
    <n v="30"/>
    <x v="14"/>
    <n v="0"/>
    <x v="0"/>
    <x v="3"/>
    <x v="3"/>
  </r>
  <r>
    <s v="I-2769"/>
    <s v="Sao Paolo"/>
    <x v="2"/>
    <x v="2"/>
    <d v="2021-07-22T00:00:00"/>
    <x v="5"/>
    <s v="Elizabeth Holloway"/>
    <n v="500"/>
    <n v="460"/>
    <x v="15"/>
    <n v="40"/>
    <x v="1"/>
    <x v="9"/>
    <x v="2"/>
  </r>
  <r>
    <s v="I-2770"/>
    <s v="Kuala Lumpur"/>
    <x v="31"/>
    <x v="3"/>
    <d v="2021-04-21T00:00:00"/>
    <x v="2"/>
    <s v="Stephen MacGregor"/>
    <n v="150"/>
    <n v="120"/>
    <x v="31"/>
    <n v="30"/>
    <x v="1"/>
    <x v="1"/>
    <x v="1"/>
  </r>
  <r>
    <s v="I-2771"/>
    <s v="San Fransisco"/>
    <x v="18"/>
    <x v="1"/>
    <d v="2024-10-09T00:00:00"/>
    <x v="6"/>
    <s v="Arthur Carley"/>
    <n v="800"/>
    <n v="544"/>
    <x v="58"/>
    <n v="256"/>
    <x v="0"/>
    <x v="0"/>
    <x v="0"/>
  </r>
  <r>
    <s v="I-2772"/>
    <s v="Madria"/>
    <x v="28"/>
    <x v="0"/>
    <d v="2021-05-08T00:00:00"/>
    <x v="2"/>
    <s v="Catherine Gagg"/>
    <n v="150"/>
    <n v="132"/>
    <x v="33"/>
    <n v="18"/>
    <x v="1"/>
    <x v="7"/>
    <x v="1"/>
  </r>
  <r>
    <s v="I-2773"/>
    <s v="Jerusalem"/>
    <x v="13"/>
    <x v="0"/>
    <d v="2022-12-22T00:00:00"/>
    <x v="5"/>
    <s v="Neil Tubbs"/>
    <n v="500"/>
    <n v="435"/>
    <x v="74"/>
    <n v="65"/>
    <x v="3"/>
    <x v="5"/>
    <x v="0"/>
  </r>
  <r>
    <s v="I-2774"/>
    <s v="Vancouver"/>
    <x v="1"/>
    <x v="1"/>
    <d v="2021-05-12T00:00:00"/>
    <x v="6"/>
    <s v="Savita Simpson"/>
    <n v="800"/>
    <n v="448"/>
    <x v="87"/>
    <n v="352"/>
    <x v="1"/>
    <x v="7"/>
    <x v="1"/>
  </r>
  <r>
    <s v="I-2775"/>
    <s v="Kansas City"/>
    <x v="18"/>
    <x v="1"/>
    <d v="2024-07-19T00:00:00"/>
    <x v="8"/>
    <s v="Nick Gee"/>
    <n v="500"/>
    <n v="500"/>
    <x v="14"/>
    <n v="0"/>
    <x v="0"/>
    <x v="9"/>
    <x v="2"/>
  </r>
  <r>
    <s v="I-2776"/>
    <s v="Mexico City"/>
    <x v="7"/>
    <x v="2"/>
    <d v="2023-05-20T00:00:00"/>
    <x v="11"/>
    <s v="Phillip Clarke"/>
    <n v="50"/>
    <n v="47"/>
    <x v="44"/>
    <n v="3"/>
    <x v="2"/>
    <x v="7"/>
    <x v="1"/>
  </r>
  <r>
    <s v="I-2777"/>
    <s v="San Fransisco"/>
    <x v="18"/>
    <x v="1"/>
    <d v="2023-04-22T00:00:00"/>
    <x v="3"/>
    <s v="James Scott"/>
    <n v="50"/>
    <n v="46"/>
    <x v="15"/>
    <n v="4"/>
    <x v="2"/>
    <x v="1"/>
    <x v="1"/>
  </r>
  <r>
    <s v="I-2778"/>
    <s v="Tijuana"/>
    <x v="7"/>
    <x v="2"/>
    <d v="2020-08-18T00:00:00"/>
    <x v="2"/>
    <s v="Richard Foy"/>
    <n v="150"/>
    <n v="126"/>
    <x v="11"/>
    <n v="24"/>
    <x v="4"/>
    <x v="2"/>
    <x v="2"/>
  </r>
  <r>
    <s v="I-2779"/>
    <s v="Amsterdam"/>
    <x v="24"/>
    <x v="0"/>
    <d v="2020-09-05T00:00:00"/>
    <x v="4"/>
    <s v="Julia Ferguson"/>
    <n v="30"/>
    <n v="23"/>
    <x v="54"/>
    <n v="7"/>
    <x v="4"/>
    <x v="6"/>
    <x v="2"/>
  </r>
  <r>
    <s v="I-2780"/>
    <s v="Buenos Aires"/>
    <x v="27"/>
    <x v="2"/>
    <d v="2021-08-07T00:00:00"/>
    <x v="10"/>
    <s v="Paul Martin"/>
    <n v="250"/>
    <n v="230"/>
    <x v="15"/>
    <n v="20"/>
    <x v="1"/>
    <x v="2"/>
    <x v="2"/>
  </r>
  <r>
    <s v="I-2781"/>
    <s v="Madria"/>
    <x v="28"/>
    <x v="0"/>
    <d v="2020-04-18T00:00:00"/>
    <x v="4"/>
    <s v="Barrie Murray"/>
    <n v="30"/>
    <n v="29"/>
    <x v="5"/>
    <n v="1"/>
    <x v="4"/>
    <x v="1"/>
    <x v="1"/>
  </r>
  <r>
    <s v="I-2782"/>
    <s v="Birmingham"/>
    <x v="8"/>
    <x v="0"/>
    <d v="2020-04-12T00:00:00"/>
    <x v="4"/>
    <s v="Stephen Muhammad"/>
    <n v="30"/>
    <n v="24"/>
    <x v="31"/>
    <n v="6"/>
    <x v="4"/>
    <x v="1"/>
    <x v="1"/>
  </r>
  <r>
    <s v="I-2783"/>
    <s v="Tokyo"/>
    <x v="15"/>
    <x v="3"/>
    <d v="2024-12-22T00:00:00"/>
    <x v="5"/>
    <s v="Pauline Pope"/>
    <n v="500"/>
    <n v="490"/>
    <x v="2"/>
    <n v="10"/>
    <x v="0"/>
    <x v="5"/>
    <x v="0"/>
  </r>
  <r>
    <s v="I-2784"/>
    <s v="Dubai"/>
    <x v="33"/>
    <x v="0"/>
    <d v="2024-05-12T00:00:00"/>
    <x v="3"/>
    <s v="Ernie Dyer"/>
    <n v="50"/>
    <n v="47"/>
    <x v="44"/>
    <n v="3"/>
    <x v="0"/>
    <x v="7"/>
    <x v="1"/>
  </r>
  <r>
    <s v="I-2785"/>
    <s v="Delhi"/>
    <x v="11"/>
    <x v="3"/>
    <d v="2024-06-06T00:00:00"/>
    <x v="7"/>
    <s v="Gillian Harris"/>
    <n v="1000"/>
    <n v="740"/>
    <x v="4"/>
    <n v="260"/>
    <x v="0"/>
    <x v="4"/>
    <x v="1"/>
  </r>
  <r>
    <s v="I-2786"/>
    <s v="Seattle"/>
    <x v="18"/>
    <x v="1"/>
    <d v="2024-10-14T00:00:00"/>
    <x v="11"/>
    <s v="Lesleyann Pope"/>
    <n v="50"/>
    <n v="45"/>
    <x v="18"/>
    <n v="5"/>
    <x v="0"/>
    <x v="0"/>
    <x v="0"/>
  </r>
  <r>
    <s v="I-2787"/>
    <s v="Houston"/>
    <x v="18"/>
    <x v="1"/>
    <d v="2024-05-13T00:00:00"/>
    <x v="1"/>
    <s v="Paul Faulkner"/>
    <n v="700"/>
    <n v="658"/>
    <x v="44"/>
    <n v="42"/>
    <x v="0"/>
    <x v="7"/>
    <x v="1"/>
  </r>
  <r>
    <s v="I-2788"/>
    <s v="New York"/>
    <x v="18"/>
    <x v="1"/>
    <d v="2020-06-02T00:00:00"/>
    <x v="4"/>
    <s v="Stephen Cohen"/>
    <n v="30"/>
    <n v="26"/>
    <x v="30"/>
    <n v="4"/>
    <x v="4"/>
    <x v="4"/>
    <x v="1"/>
  </r>
  <r>
    <s v="I-2789"/>
    <s v="Sydney"/>
    <x v="4"/>
    <x v="3"/>
    <d v="2022-02-05T00:00:00"/>
    <x v="8"/>
    <s v="William Martin"/>
    <n v="500"/>
    <n v="500"/>
    <x v="14"/>
    <n v="0"/>
    <x v="3"/>
    <x v="10"/>
    <x v="3"/>
  </r>
  <r>
    <s v="I-2790"/>
    <s v="Moscow"/>
    <x v="0"/>
    <x v="0"/>
    <d v="2024-11-15T00:00:00"/>
    <x v="6"/>
    <s v="Darren Brooks"/>
    <n v="800"/>
    <n v="480"/>
    <x v="104"/>
    <n v="320"/>
    <x v="0"/>
    <x v="8"/>
    <x v="0"/>
  </r>
  <r>
    <s v="I-2791"/>
    <s v="Bogota"/>
    <x v="26"/>
    <x v="2"/>
    <d v="2021-07-31T00:00:00"/>
    <x v="4"/>
    <s v="Basil Nolan"/>
    <n v="30"/>
    <n v="21"/>
    <x v="48"/>
    <n v="9"/>
    <x v="1"/>
    <x v="9"/>
    <x v="2"/>
  </r>
  <r>
    <s v="I-2792"/>
    <s v="Bangalore"/>
    <x v="11"/>
    <x v="3"/>
    <d v="2022-11-07T00:00:00"/>
    <x v="0"/>
    <s v="Stuart Hunter"/>
    <n v="80"/>
    <n v="79"/>
    <x v="0"/>
    <n v="1"/>
    <x v="3"/>
    <x v="8"/>
    <x v="0"/>
  </r>
  <r>
    <s v="I-2793"/>
    <s v="Capetown"/>
    <x v="17"/>
    <x v="0"/>
    <d v="2021-07-04T00:00:00"/>
    <x v="2"/>
    <s v="Lucy Downs"/>
    <n v="150"/>
    <n v="149"/>
    <x v="84"/>
    <n v="1"/>
    <x v="1"/>
    <x v="9"/>
    <x v="2"/>
  </r>
  <r>
    <s v="I-2794"/>
    <s v="Moscow"/>
    <x v="0"/>
    <x v="0"/>
    <d v="2021-05-09T00:00:00"/>
    <x v="1"/>
    <s v="Zulfiqar Mirza"/>
    <n v="700"/>
    <n v="700"/>
    <x v="14"/>
    <n v="0"/>
    <x v="1"/>
    <x v="7"/>
    <x v="1"/>
  </r>
  <r>
    <s v="I-2795"/>
    <s v="Tijuana"/>
    <x v="7"/>
    <x v="2"/>
    <d v="2024-05-28T00:00:00"/>
    <x v="7"/>
    <s v="Kevin McLauchlin"/>
    <n v="1000"/>
    <n v="920"/>
    <x v="15"/>
    <n v="80"/>
    <x v="0"/>
    <x v="7"/>
    <x v="1"/>
  </r>
  <r>
    <s v="I-2796"/>
    <s v="Kuala Lumpur"/>
    <x v="31"/>
    <x v="3"/>
    <d v="2021-04-10T00:00:00"/>
    <x v="11"/>
    <s v="Stephen MacGregor"/>
    <n v="50"/>
    <n v="40"/>
    <x v="31"/>
    <n v="10"/>
    <x v="1"/>
    <x v="1"/>
    <x v="1"/>
  </r>
  <r>
    <s v="I-2797"/>
    <s v="Madria"/>
    <x v="28"/>
    <x v="0"/>
    <d v="2021-01-03T00:00:00"/>
    <x v="6"/>
    <s v="Martin Mishra"/>
    <n v="800"/>
    <n v="784"/>
    <x v="2"/>
    <n v="16"/>
    <x v="1"/>
    <x v="11"/>
    <x v="3"/>
  </r>
  <r>
    <s v="I-2798"/>
    <s v="Delhi"/>
    <x v="11"/>
    <x v="3"/>
    <d v="2020-10-25T00:00:00"/>
    <x v="6"/>
    <s v="Glen Campbell"/>
    <n v="800"/>
    <n v="488"/>
    <x v="50"/>
    <n v="312"/>
    <x v="4"/>
    <x v="0"/>
    <x v="0"/>
  </r>
  <r>
    <s v="I-2799"/>
    <s v="Los Angeles"/>
    <x v="18"/>
    <x v="1"/>
    <d v="2022-05-15T00:00:00"/>
    <x v="5"/>
    <s v="Christopher Kitching"/>
    <n v="500"/>
    <n v="450"/>
    <x v="18"/>
    <n v="50"/>
    <x v="3"/>
    <x v="7"/>
    <x v="1"/>
  </r>
  <r>
    <s v="I-2800"/>
    <s v="Cairo"/>
    <x v="30"/>
    <x v="0"/>
    <d v="2024-04-02T00:00:00"/>
    <x v="4"/>
    <s v="Robert Payne"/>
    <n v="30"/>
    <n v="29"/>
    <x v="5"/>
    <n v="1"/>
    <x v="0"/>
    <x v="1"/>
    <x v="1"/>
  </r>
  <r>
    <s v="I-2801"/>
    <s v="Sydney"/>
    <x v="4"/>
    <x v="3"/>
    <d v="2023-11-24T00:00:00"/>
    <x v="8"/>
    <s v="Susan Luker"/>
    <n v="500"/>
    <n v="490"/>
    <x v="2"/>
    <n v="10"/>
    <x v="2"/>
    <x v="8"/>
    <x v="0"/>
  </r>
  <r>
    <s v="I-2802"/>
    <s v="Delhi"/>
    <x v="11"/>
    <x v="3"/>
    <d v="2024-10-07T00:00:00"/>
    <x v="10"/>
    <s v="Tessa Morrow"/>
    <n v="250"/>
    <n v="240"/>
    <x v="21"/>
    <n v="10"/>
    <x v="0"/>
    <x v="0"/>
    <x v="0"/>
  </r>
  <r>
    <s v="I-2803"/>
    <s v="Santiago"/>
    <x v="34"/>
    <x v="2"/>
    <d v="2024-12-17T00:00:00"/>
    <x v="4"/>
    <s v="Richard James"/>
    <n v="30"/>
    <n v="29"/>
    <x v="5"/>
    <n v="1"/>
    <x v="0"/>
    <x v="5"/>
    <x v="0"/>
  </r>
  <r>
    <s v="I-2804"/>
    <s v="Tel Aviv"/>
    <x v="13"/>
    <x v="0"/>
    <d v="2022-04-05T00:00:00"/>
    <x v="10"/>
    <s v="Richard McGrath"/>
    <n v="250"/>
    <n v="240"/>
    <x v="21"/>
    <n v="10"/>
    <x v="3"/>
    <x v="1"/>
    <x v="1"/>
  </r>
  <r>
    <s v="I-2805"/>
    <s v="Bucharest"/>
    <x v="32"/>
    <x v="0"/>
    <d v="2020-03-31T00:00:00"/>
    <x v="7"/>
    <s v="Nicola Hewitt"/>
    <n v="1000"/>
    <n v="670"/>
    <x v="83"/>
    <n v="330"/>
    <x v="4"/>
    <x v="3"/>
    <x v="3"/>
  </r>
  <r>
    <s v="I-2806"/>
    <s v="Bangalore"/>
    <x v="11"/>
    <x v="3"/>
    <d v="2023-12-07T00:00:00"/>
    <x v="6"/>
    <s v="Paul Rule"/>
    <n v="800"/>
    <n v="448"/>
    <x v="87"/>
    <n v="352"/>
    <x v="2"/>
    <x v="5"/>
    <x v="0"/>
  </r>
  <r>
    <s v="I-2807"/>
    <s v="Istanbul"/>
    <x v="3"/>
    <x v="0"/>
    <d v="2021-09-17T00:00:00"/>
    <x v="3"/>
    <s v="Chloe Lyons"/>
    <n v="50"/>
    <n v="31"/>
    <x v="13"/>
    <n v="19"/>
    <x v="1"/>
    <x v="6"/>
    <x v="2"/>
  </r>
  <r>
    <s v="I-2808"/>
    <s v="Kuala Lumpur"/>
    <x v="31"/>
    <x v="3"/>
    <d v="2023-01-06T00:00:00"/>
    <x v="3"/>
    <s v="Stephen MacGregor"/>
    <n v="50"/>
    <n v="46"/>
    <x v="15"/>
    <n v="4"/>
    <x v="2"/>
    <x v="11"/>
    <x v="3"/>
  </r>
  <r>
    <s v="I-2809"/>
    <s v="Seoul"/>
    <x v="19"/>
    <x v="3"/>
    <d v="2021-08-20T00:00:00"/>
    <x v="11"/>
    <s v="Iftikhar Haywood"/>
    <n v="50"/>
    <n v="49"/>
    <x v="2"/>
    <n v="1"/>
    <x v="1"/>
    <x v="2"/>
    <x v="2"/>
  </r>
  <r>
    <s v="I-2810"/>
    <s v="Riyadh"/>
    <x v="9"/>
    <x v="0"/>
    <d v="2023-08-19T00:00:00"/>
    <x v="9"/>
    <s v="David Adams"/>
    <n v="70"/>
    <n v="63"/>
    <x v="18"/>
    <n v="7"/>
    <x v="2"/>
    <x v="2"/>
    <x v="2"/>
  </r>
  <r>
    <s v="I-2811"/>
    <s v="Capetown"/>
    <x v="17"/>
    <x v="0"/>
    <d v="2023-04-29T00:00:00"/>
    <x v="1"/>
    <s v="Stuart Anderson"/>
    <n v="700"/>
    <n v="686"/>
    <x v="2"/>
    <n v="14"/>
    <x v="2"/>
    <x v="1"/>
    <x v="1"/>
  </r>
  <r>
    <s v="I-2812"/>
    <s v="Toronto"/>
    <x v="1"/>
    <x v="1"/>
    <d v="2024-09-05T00:00:00"/>
    <x v="5"/>
    <s v="David Shiner"/>
    <n v="500"/>
    <n v="425"/>
    <x v="36"/>
    <n v="75"/>
    <x v="0"/>
    <x v="6"/>
    <x v="2"/>
  </r>
  <r>
    <s v="I-2813"/>
    <s v="Sydney"/>
    <x v="4"/>
    <x v="3"/>
    <d v="2022-06-14T00:00:00"/>
    <x v="6"/>
    <s v="James Ricketts"/>
    <n v="800"/>
    <n v="784"/>
    <x v="2"/>
    <n v="16"/>
    <x v="3"/>
    <x v="4"/>
    <x v="1"/>
  </r>
  <r>
    <s v="I-2814"/>
    <s v="Bogota"/>
    <x v="26"/>
    <x v="2"/>
    <d v="2021-03-16T00:00:00"/>
    <x v="11"/>
    <s v="Russell Thorley"/>
    <n v="50"/>
    <n v="43"/>
    <x v="22"/>
    <n v="7"/>
    <x v="1"/>
    <x v="3"/>
    <x v="3"/>
  </r>
  <r>
    <s v="I-2815"/>
    <s v="Bogota"/>
    <x v="26"/>
    <x v="2"/>
    <d v="2023-11-24T00:00:00"/>
    <x v="0"/>
    <s v="Lisa Manning"/>
    <n v="80"/>
    <n v="74"/>
    <x v="85"/>
    <n v="6"/>
    <x v="2"/>
    <x v="8"/>
    <x v="0"/>
  </r>
  <r>
    <s v="I-2816"/>
    <s v="Riyadh"/>
    <x v="9"/>
    <x v="0"/>
    <d v="2021-04-07T00:00:00"/>
    <x v="3"/>
    <s v="Lloyd Barr"/>
    <n v="50"/>
    <n v="46"/>
    <x v="15"/>
    <n v="4"/>
    <x v="1"/>
    <x v="1"/>
    <x v="1"/>
  </r>
  <r>
    <s v="I-2817"/>
    <s v="Birmingham"/>
    <x v="8"/>
    <x v="0"/>
    <d v="2020-12-02T00:00:00"/>
    <x v="10"/>
    <s v="Robert James"/>
    <n v="250"/>
    <n v="223"/>
    <x v="111"/>
    <n v="27"/>
    <x v="4"/>
    <x v="5"/>
    <x v="0"/>
  </r>
  <r>
    <s v="I-2818"/>
    <s v="Dublin"/>
    <x v="25"/>
    <x v="0"/>
    <d v="2021-12-29T00:00:00"/>
    <x v="10"/>
    <s v="Robert Harris"/>
    <n v="250"/>
    <n v="225"/>
    <x v="18"/>
    <n v="25"/>
    <x v="1"/>
    <x v="5"/>
    <x v="0"/>
  </r>
  <r>
    <s v="I-2819"/>
    <s v="Paris"/>
    <x v="21"/>
    <x v="0"/>
    <d v="2023-08-06T00:00:00"/>
    <x v="9"/>
    <s v="Melanie Fletcher"/>
    <n v="70"/>
    <n v="69"/>
    <x v="43"/>
    <n v="1"/>
    <x v="2"/>
    <x v="2"/>
    <x v="2"/>
  </r>
  <r>
    <s v="I-2820"/>
    <s v="Sao Paolo"/>
    <x v="2"/>
    <x v="2"/>
    <d v="2023-05-30T00:00:00"/>
    <x v="8"/>
    <s v="Elizabeth Holloway"/>
    <n v="500"/>
    <n v="490"/>
    <x v="2"/>
    <n v="10"/>
    <x v="2"/>
    <x v="7"/>
    <x v="1"/>
  </r>
  <r>
    <s v="I-2821"/>
    <s v="Kuala Lumpur"/>
    <x v="31"/>
    <x v="3"/>
    <d v="2024-04-13T00:00:00"/>
    <x v="10"/>
    <s v="Anthony Green"/>
    <n v="250"/>
    <n v="220"/>
    <x v="33"/>
    <n v="30"/>
    <x v="0"/>
    <x v="1"/>
    <x v="1"/>
  </r>
  <r>
    <s v="I-2822"/>
    <s v="Sydney"/>
    <x v="4"/>
    <x v="3"/>
    <d v="2021-09-02T00:00:00"/>
    <x v="11"/>
    <s v="Jeremy Percival"/>
    <n v="50"/>
    <n v="33"/>
    <x v="90"/>
    <n v="17"/>
    <x v="1"/>
    <x v="6"/>
    <x v="2"/>
  </r>
  <r>
    <s v="I-2823"/>
    <s v="Kuala Lumpur"/>
    <x v="31"/>
    <x v="3"/>
    <d v="2021-05-28T00:00:00"/>
    <x v="9"/>
    <s v="Trudi Griffin"/>
    <n v="70"/>
    <n v="46"/>
    <x v="137"/>
    <n v="24"/>
    <x v="1"/>
    <x v="7"/>
    <x v="1"/>
  </r>
  <r>
    <s v="I-2824"/>
    <s v="Shanghai"/>
    <x v="5"/>
    <x v="3"/>
    <d v="2021-01-23T00:00:00"/>
    <x v="4"/>
    <s v="Timothy Fraser"/>
    <n v="30"/>
    <n v="20"/>
    <x v="76"/>
    <n v="10"/>
    <x v="1"/>
    <x v="11"/>
    <x v="3"/>
  </r>
  <r>
    <s v="I-2825"/>
    <s v="Seattle"/>
    <x v="18"/>
    <x v="1"/>
    <d v="2024-07-05T00:00:00"/>
    <x v="8"/>
    <s v="Alan Davie"/>
    <n v="500"/>
    <n v="500"/>
    <x v="14"/>
    <n v="0"/>
    <x v="0"/>
    <x v="9"/>
    <x v="2"/>
  </r>
  <r>
    <s v="I-2826"/>
    <s v="Los Angeles"/>
    <x v="18"/>
    <x v="1"/>
    <d v="2024-12-09T00:00:00"/>
    <x v="8"/>
    <s v="Rita Jenkins"/>
    <n v="500"/>
    <n v="500"/>
    <x v="14"/>
    <n v="0"/>
    <x v="0"/>
    <x v="5"/>
    <x v="0"/>
  </r>
  <r>
    <s v="I-2827"/>
    <s v="San Fransisco"/>
    <x v="18"/>
    <x v="1"/>
    <d v="2020-02-17T00:00:00"/>
    <x v="5"/>
    <s v="Richard Dewar"/>
    <n v="500"/>
    <n v="350"/>
    <x v="48"/>
    <n v="150"/>
    <x v="4"/>
    <x v="10"/>
    <x v="3"/>
  </r>
  <r>
    <s v="I-2828"/>
    <s v="Toronto"/>
    <x v="1"/>
    <x v="1"/>
    <d v="2020-02-04T00:00:00"/>
    <x v="8"/>
    <s v="Jordan Andrews"/>
    <n v="500"/>
    <n v="500"/>
    <x v="14"/>
    <n v="0"/>
    <x v="4"/>
    <x v="10"/>
    <x v="3"/>
  </r>
  <r>
    <s v="I-2829"/>
    <s v="Tel Aviv"/>
    <x v="13"/>
    <x v="0"/>
    <d v="2024-08-14T00:00:00"/>
    <x v="4"/>
    <s v="Deanna Wang"/>
    <n v="30"/>
    <n v="29"/>
    <x v="5"/>
    <n v="1"/>
    <x v="0"/>
    <x v="2"/>
    <x v="2"/>
  </r>
  <r>
    <s v="I-2830"/>
    <s v="Dubai"/>
    <x v="33"/>
    <x v="0"/>
    <d v="2020-12-03T00:00:00"/>
    <x v="5"/>
    <s v="Brenda Lightfoot"/>
    <n v="500"/>
    <n v="300"/>
    <x v="104"/>
    <n v="200"/>
    <x v="4"/>
    <x v="5"/>
    <x v="0"/>
  </r>
  <r>
    <s v="I-2831"/>
    <s v="Shenzhen"/>
    <x v="5"/>
    <x v="3"/>
    <d v="2023-07-29T00:00:00"/>
    <x v="9"/>
    <s v="Alastair Mills"/>
    <n v="70"/>
    <n v="67"/>
    <x v="17"/>
    <n v="3"/>
    <x v="2"/>
    <x v="9"/>
    <x v="2"/>
  </r>
  <r>
    <s v="I-2832"/>
    <s v="Tokyo"/>
    <x v="15"/>
    <x v="3"/>
    <d v="2022-02-04T00:00:00"/>
    <x v="9"/>
    <s v="Basil Bell"/>
    <n v="70"/>
    <n v="61"/>
    <x v="134"/>
    <n v="9"/>
    <x v="3"/>
    <x v="10"/>
    <x v="3"/>
  </r>
  <r>
    <s v="I-2833"/>
    <s v="Birmingham"/>
    <x v="8"/>
    <x v="0"/>
    <d v="2023-05-12T00:00:00"/>
    <x v="2"/>
    <s v="Philip Collins"/>
    <n v="150"/>
    <n v="140"/>
    <x v="7"/>
    <n v="10"/>
    <x v="2"/>
    <x v="7"/>
    <x v="1"/>
  </r>
  <r>
    <s v="I-2834"/>
    <s v="Delhi"/>
    <x v="11"/>
    <x v="3"/>
    <d v="2022-05-28T00:00:00"/>
    <x v="1"/>
    <s v="Francis Hughes"/>
    <n v="700"/>
    <n v="602"/>
    <x v="22"/>
    <n v="98"/>
    <x v="3"/>
    <x v="7"/>
    <x v="1"/>
  </r>
  <r>
    <s v="I-2835"/>
    <s v="Vancouver"/>
    <x v="1"/>
    <x v="1"/>
    <d v="2024-08-31T00:00:00"/>
    <x v="0"/>
    <s v="Margaret McGregor"/>
    <n v="80"/>
    <n v="74"/>
    <x v="85"/>
    <n v="6"/>
    <x v="0"/>
    <x v="2"/>
    <x v="2"/>
  </r>
  <r>
    <s v="I-2836"/>
    <s v="Tijuana"/>
    <x v="7"/>
    <x v="2"/>
    <d v="2024-10-26T00:00:00"/>
    <x v="1"/>
    <s v="Richard Foy"/>
    <n v="700"/>
    <n v="623"/>
    <x v="47"/>
    <n v="77"/>
    <x v="0"/>
    <x v="0"/>
    <x v="0"/>
  </r>
  <r>
    <s v="I-2837"/>
    <s v="Ho Chi Minh City"/>
    <x v="12"/>
    <x v="3"/>
    <d v="2020-08-12T00:00:00"/>
    <x v="5"/>
    <s v="Sophie Petersen"/>
    <n v="500"/>
    <n v="365"/>
    <x v="26"/>
    <n v="135"/>
    <x v="4"/>
    <x v="2"/>
    <x v="2"/>
  </r>
  <r>
    <s v="I-2838"/>
    <s v="Shanghai"/>
    <x v="5"/>
    <x v="3"/>
    <d v="2020-08-16T00:00:00"/>
    <x v="10"/>
    <s v="Christopher Snape"/>
    <n v="250"/>
    <n v="193"/>
    <x v="67"/>
    <n v="57"/>
    <x v="4"/>
    <x v="2"/>
    <x v="2"/>
  </r>
  <r>
    <s v="I-2839"/>
    <s v="Houston"/>
    <x v="18"/>
    <x v="1"/>
    <d v="2020-10-06T00:00:00"/>
    <x v="3"/>
    <s v="Peter Carley"/>
    <n v="50"/>
    <n v="50"/>
    <x v="14"/>
    <n v="0"/>
    <x v="4"/>
    <x v="0"/>
    <x v="0"/>
  </r>
  <r>
    <s v="I-2840"/>
    <s v="Houston"/>
    <x v="18"/>
    <x v="1"/>
    <d v="2022-02-26T00:00:00"/>
    <x v="1"/>
    <s v="David Salmon"/>
    <n v="700"/>
    <n v="644"/>
    <x v="15"/>
    <n v="56"/>
    <x v="3"/>
    <x v="10"/>
    <x v="3"/>
  </r>
  <r>
    <s v="I-2841"/>
    <s v="Berlin"/>
    <x v="20"/>
    <x v="0"/>
    <d v="2023-07-12T00:00:00"/>
    <x v="1"/>
    <s v="Paul Mannion"/>
    <n v="700"/>
    <n v="686"/>
    <x v="2"/>
    <n v="14"/>
    <x v="2"/>
    <x v="9"/>
    <x v="2"/>
  </r>
  <r>
    <s v="I-2842"/>
    <s v="Tijuana"/>
    <x v="7"/>
    <x v="2"/>
    <d v="2024-09-23T00:00:00"/>
    <x v="10"/>
    <s v="Timothy Younger"/>
    <n v="250"/>
    <n v="220"/>
    <x v="33"/>
    <n v="30"/>
    <x v="0"/>
    <x v="6"/>
    <x v="2"/>
  </r>
  <r>
    <s v="I-2843"/>
    <s v="Bangkok"/>
    <x v="10"/>
    <x v="3"/>
    <d v="2020-09-03T00:00:00"/>
    <x v="6"/>
    <s v="Martin Gee"/>
    <n v="800"/>
    <n v="688"/>
    <x v="22"/>
    <n v="112"/>
    <x v="4"/>
    <x v="6"/>
    <x v="2"/>
  </r>
  <r>
    <s v="I-2844"/>
    <s v="Berlin"/>
    <x v="20"/>
    <x v="0"/>
    <d v="2021-07-17T00:00:00"/>
    <x v="8"/>
    <s v="Jacqueline Clamp"/>
    <n v="500"/>
    <n v="490"/>
    <x v="2"/>
    <n v="10"/>
    <x v="1"/>
    <x v="9"/>
    <x v="2"/>
  </r>
  <r>
    <s v="I-2845"/>
    <s v="Sao Paolo"/>
    <x v="2"/>
    <x v="2"/>
    <d v="2024-03-09T00:00:00"/>
    <x v="2"/>
    <s v="Zoe Munday"/>
    <n v="150"/>
    <n v="144"/>
    <x v="21"/>
    <n v="6"/>
    <x v="0"/>
    <x v="3"/>
    <x v="3"/>
  </r>
  <r>
    <s v="I-2846"/>
    <s v="Los Angeles"/>
    <x v="18"/>
    <x v="1"/>
    <d v="2020-06-27T00:00:00"/>
    <x v="1"/>
    <s v="Paul Hirst"/>
    <n v="700"/>
    <n v="525"/>
    <x v="75"/>
    <n v="175"/>
    <x v="4"/>
    <x v="4"/>
    <x v="1"/>
  </r>
  <r>
    <s v="I-2847"/>
    <s v="Tel Aviv"/>
    <x v="13"/>
    <x v="0"/>
    <d v="2020-02-20T00:00:00"/>
    <x v="8"/>
    <s v="John Verma"/>
    <n v="500"/>
    <n v="490"/>
    <x v="2"/>
    <n v="10"/>
    <x v="4"/>
    <x v="10"/>
    <x v="3"/>
  </r>
  <r>
    <s v="I-2848"/>
    <s v="Vienna"/>
    <x v="29"/>
    <x v="0"/>
    <d v="2023-05-06T00:00:00"/>
    <x v="2"/>
    <s v="Janet Ward"/>
    <n v="150"/>
    <n v="144"/>
    <x v="21"/>
    <n v="6"/>
    <x v="2"/>
    <x v="7"/>
    <x v="1"/>
  </r>
  <r>
    <s v="I-2849"/>
    <s v="Riyadh"/>
    <x v="9"/>
    <x v="0"/>
    <d v="2023-04-22T00:00:00"/>
    <x v="6"/>
    <s v="Victoria Sherwin"/>
    <n v="800"/>
    <n v="456"/>
    <x v="39"/>
    <n v="344"/>
    <x v="2"/>
    <x v="1"/>
    <x v="1"/>
  </r>
  <r>
    <s v="I-2850"/>
    <s v="Athens"/>
    <x v="14"/>
    <x v="0"/>
    <d v="2022-01-20T00:00:00"/>
    <x v="5"/>
    <s v="Martin Timmins"/>
    <n v="500"/>
    <n v="465"/>
    <x v="6"/>
    <n v="35"/>
    <x v="3"/>
    <x v="11"/>
    <x v="3"/>
  </r>
  <r>
    <s v="I-2851"/>
    <s v="Rome"/>
    <x v="22"/>
    <x v="0"/>
    <d v="2021-03-15T00:00:00"/>
    <x v="8"/>
    <s v="Michael Toy"/>
    <n v="500"/>
    <n v="495"/>
    <x v="19"/>
    <n v="5"/>
    <x v="1"/>
    <x v="3"/>
    <x v="3"/>
  </r>
  <r>
    <s v="I-2852"/>
    <s v="Moscow"/>
    <x v="0"/>
    <x v="0"/>
    <d v="2021-04-26T00:00:00"/>
    <x v="3"/>
    <s v="Dermot Bailey"/>
    <n v="50"/>
    <n v="49"/>
    <x v="2"/>
    <n v="1"/>
    <x v="1"/>
    <x v="1"/>
    <x v="1"/>
  </r>
  <r>
    <s v="I-2853"/>
    <s v="Vancouver"/>
    <x v="1"/>
    <x v="1"/>
    <d v="2022-12-21T00:00:00"/>
    <x v="0"/>
    <s v="Elaine Ricketts"/>
    <n v="80"/>
    <n v="78"/>
    <x v="12"/>
    <n v="2"/>
    <x v="3"/>
    <x v="5"/>
    <x v="0"/>
  </r>
  <r>
    <s v="I-2854"/>
    <s v="Bogota"/>
    <x v="26"/>
    <x v="2"/>
    <d v="2020-06-09T00:00:00"/>
    <x v="9"/>
    <s v="Ronald Curtis"/>
    <n v="70"/>
    <n v="52"/>
    <x v="102"/>
    <n v="18"/>
    <x v="4"/>
    <x v="4"/>
    <x v="1"/>
  </r>
  <r>
    <s v="I-2855"/>
    <s v="Kuala Lumpur"/>
    <x v="31"/>
    <x v="3"/>
    <d v="2023-06-25T00:00:00"/>
    <x v="2"/>
    <s v="Harold Lunn"/>
    <n v="150"/>
    <n v="144"/>
    <x v="21"/>
    <n v="6"/>
    <x v="2"/>
    <x v="4"/>
    <x v="1"/>
  </r>
  <r>
    <s v="I-2856"/>
    <s v="Athens"/>
    <x v="14"/>
    <x v="0"/>
    <d v="2022-08-11T00:00:00"/>
    <x v="7"/>
    <s v="David Walker"/>
    <n v="1000"/>
    <n v="560"/>
    <x v="87"/>
    <n v="440"/>
    <x v="3"/>
    <x v="2"/>
    <x v="2"/>
  </r>
  <r>
    <s v="I-2857"/>
    <s v="Bucharest"/>
    <x v="32"/>
    <x v="0"/>
    <d v="2024-01-29T00:00:00"/>
    <x v="5"/>
    <s v="Geoffrey Shiner"/>
    <n v="500"/>
    <n v="490"/>
    <x v="2"/>
    <n v="10"/>
    <x v="0"/>
    <x v="11"/>
    <x v="3"/>
  </r>
  <r>
    <s v="I-2858"/>
    <s v="Bangalore"/>
    <x v="11"/>
    <x v="3"/>
    <d v="2024-12-31T00:00:00"/>
    <x v="0"/>
    <s v="Stuart Hunter"/>
    <n v="80"/>
    <n v="76"/>
    <x v="8"/>
    <n v="4"/>
    <x v="0"/>
    <x v="5"/>
    <x v="0"/>
  </r>
  <r>
    <s v="I-2859"/>
    <s v="Madria"/>
    <x v="28"/>
    <x v="0"/>
    <d v="2023-10-17T00:00:00"/>
    <x v="11"/>
    <s v="Paul Long"/>
    <n v="50"/>
    <n v="45"/>
    <x v="18"/>
    <n v="5"/>
    <x v="2"/>
    <x v="0"/>
    <x v="0"/>
  </r>
  <r>
    <s v="I-2860"/>
    <s v="Capetown"/>
    <x v="17"/>
    <x v="0"/>
    <d v="2022-05-20T00:00:00"/>
    <x v="1"/>
    <s v="Margaret Philp"/>
    <n v="700"/>
    <n v="630"/>
    <x v="18"/>
    <n v="70"/>
    <x v="3"/>
    <x v="7"/>
    <x v="1"/>
  </r>
  <r>
    <s v="I-2861"/>
    <s v="Kansas City"/>
    <x v="18"/>
    <x v="1"/>
    <d v="2024-04-02T00:00:00"/>
    <x v="3"/>
    <s v="Douglas Davies"/>
    <n v="50"/>
    <n v="45"/>
    <x v="18"/>
    <n v="5"/>
    <x v="0"/>
    <x v="1"/>
    <x v="1"/>
  </r>
  <r>
    <s v="I-2862"/>
    <s v="Warsaw"/>
    <x v="23"/>
    <x v="0"/>
    <d v="2024-08-17T00:00:00"/>
    <x v="8"/>
    <s v="Valerie Brown"/>
    <n v="500"/>
    <n v="500"/>
    <x v="14"/>
    <n v="0"/>
    <x v="0"/>
    <x v="2"/>
    <x v="2"/>
  </r>
  <r>
    <s v="I-2863"/>
    <s v="Seattle"/>
    <x v="18"/>
    <x v="1"/>
    <d v="2024-08-30T00:00:00"/>
    <x v="3"/>
    <s v="Kevin Styles"/>
    <n v="50"/>
    <n v="46"/>
    <x v="15"/>
    <n v="4"/>
    <x v="0"/>
    <x v="2"/>
    <x v="2"/>
  </r>
  <r>
    <s v="I-2864"/>
    <s v="Bangkok"/>
    <x v="10"/>
    <x v="3"/>
    <d v="2020-08-18T00:00:00"/>
    <x v="8"/>
    <s v="Andi Liu"/>
    <n v="500"/>
    <n v="490"/>
    <x v="2"/>
    <n v="10"/>
    <x v="4"/>
    <x v="2"/>
    <x v="2"/>
  </r>
  <r>
    <s v="I-2865"/>
    <s v="Chicago"/>
    <x v="18"/>
    <x v="1"/>
    <d v="2020-08-01T00:00:00"/>
    <x v="1"/>
    <s v="Amelia Scott"/>
    <n v="700"/>
    <n v="686"/>
    <x v="2"/>
    <n v="14"/>
    <x v="4"/>
    <x v="2"/>
    <x v="2"/>
  </r>
  <r>
    <s v="I-2866"/>
    <s v="Los Angeles"/>
    <x v="18"/>
    <x v="1"/>
    <d v="2021-07-19T00:00:00"/>
    <x v="4"/>
    <s v="Ron Goodman"/>
    <n v="30"/>
    <n v="25"/>
    <x v="35"/>
    <n v="5"/>
    <x v="1"/>
    <x v="9"/>
    <x v="2"/>
  </r>
  <r>
    <s v="I-2867"/>
    <s v="New York"/>
    <x v="18"/>
    <x v="1"/>
    <d v="2021-12-28T00:00:00"/>
    <x v="7"/>
    <s v="Stephen Cohen"/>
    <n v="1000"/>
    <n v="600"/>
    <x v="104"/>
    <n v="400"/>
    <x v="1"/>
    <x v="5"/>
    <x v="0"/>
  </r>
  <r>
    <s v="I-2868"/>
    <s v="Shanghai"/>
    <x v="5"/>
    <x v="3"/>
    <d v="2022-10-25T00:00:00"/>
    <x v="9"/>
    <s v="Timothy Fraser"/>
    <n v="70"/>
    <n v="63"/>
    <x v="18"/>
    <n v="7"/>
    <x v="3"/>
    <x v="0"/>
    <x v="0"/>
  </r>
  <r>
    <s v="I-2869"/>
    <s v="Riyadh"/>
    <x v="9"/>
    <x v="0"/>
    <d v="2020-09-09T00:00:00"/>
    <x v="10"/>
    <s v="Lloyd Barr"/>
    <n v="250"/>
    <n v="245"/>
    <x v="2"/>
    <n v="5"/>
    <x v="4"/>
    <x v="6"/>
    <x v="2"/>
  </r>
  <r>
    <s v="I-2870"/>
    <s v="Tokyo"/>
    <x v="15"/>
    <x v="3"/>
    <d v="2022-01-16T00:00:00"/>
    <x v="0"/>
    <s v="David Gow"/>
    <n v="80"/>
    <n v="74"/>
    <x v="85"/>
    <n v="6"/>
    <x v="3"/>
    <x v="11"/>
    <x v="3"/>
  </r>
  <r>
    <s v="I-2871"/>
    <s v="Athens"/>
    <x v="14"/>
    <x v="0"/>
    <d v="2023-01-08T00:00:00"/>
    <x v="5"/>
    <s v="Martin Timmins"/>
    <n v="500"/>
    <n v="465"/>
    <x v="6"/>
    <n v="35"/>
    <x v="2"/>
    <x v="11"/>
    <x v="3"/>
  </r>
  <r>
    <s v="I-2872"/>
    <s v="Capetown"/>
    <x v="17"/>
    <x v="0"/>
    <d v="2021-09-22T00:00:00"/>
    <x v="2"/>
    <s v="Margaret Philp"/>
    <n v="150"/>
    <n v="110"/>
    <x v="16"/>
    <n v="40"/>
    <x v="1"/>
    <x v="6"/>
    <x v="2"/>
  </r>
  <r>
    <s v="I-2873"/>
    <s v="Cairo"/>
    <x v="30"/>
    <x v="0"/>
    <d v="2024-06-14T00:00:00"/>
    <x v="8"/>
    <s v="Robert Payne"/>
    <n v="500"/>
    <n v="500"/>
    <x v="14"/>
    <n v="0"/>
    <x v="0"/>
    <x v="4"/>
    <x v="1"/>
  </r>
  <r>
    <s v="I-2874"/>
    <s v="Los Angeles"/>
    <x v="18"/>
    <x v="1"/>
    <d v="2022-04-01T00:00:00"/>
    <x v="1"/>
    <s v="Ron Goodman"/>
    <n v="700"/>
    <n v="700"/>
    <x v="14"/>
    <n v="0"/>
    <x v="3"/>
    <x v="1"/>
    <x v="1"/>
  </r>
  <r>
    <s v="I-2875"/>
    <s v="Paris"/>
    <x v="21"/>
    <x v="0"/>
    <d v="2024-06-06T00:00:00"/>
    <x v="11"/>
    <s v="Joanne Sayer"/>
    <n v="50"/>
    <n v="50"/>
    <x v="14"/>
    <n v="0"/>
    <x v="0"/>
    <x v="4"/>
    <x v="1"/>
  </r>
  <r>
    <s v="I-2876"/>
    <s v="Shanghai"/>
    <x v="5"/>
    <x v="3"/>
    <d v="2020-04-07T00:00:00"/>
    <x v="8"/>
    <s v="Denise Docherty"/>
    <n v="500"/>
    <n v="490"/>
    <x v="2"/>
    <n v="10"/>
    <x v="4"/>
    <x v="1"/>
    <x v="1"/>
  </r>
  <r>
    <s v="I-2877"/>
    <s v="Istanbul"/>
    <x v="3"/>
    <x v="0"/>
    <d v="2022-01-10T00:00:00"/>
    <x v="7"/>
    <s v="Cordia Alston"/>
    <n v="1000"/>
    <n v="920"/>
    <x v="15"/>
    <n v="80"/>
    <x v="3"/>
    <x v="11"/>
    <x v="3"/>
  </r>
  <r>
    <s v="I-2878"/>
    <s v="Athens"/>
    <x v="14"/>
    <x v="0"/>
    <d v="2022-06-17T00:00:00"/>
    <x v="8"/>
    <s v="Richard Perrott"/>
    <n v="500"/>
    <n v="500"/>
    <x v="14"/>
    <n v="0"/>
    <x v="3"/>
    <x v="4"/>
    <x v="1"/>
  </r>
  <r>
    <s v="I-2879"/>
    <s v="Dubai"/>
    <x v="33"/>
    <x v="0"/>
    <d v="2023-06-11T00:00:00"/>
    <x v="4"/>
    <s v="David Romero"/>
    <n v="30"/>
    <n v="30"/>
    <x v="14"/>
    <n v="0"/>
    <x v="2"/>
    <x v="4"/>
    <x v="1"/>
  </r>
  <r>
    <s v="I-2880"/>
    <s v="Prague"/>
    <x v="16"/>
    <x v="0"/>
    <d v="2022-01-11T00:00:00"/>
    <x v="0"/>
    <s v="Alison Hallows"/>
    <n v="80"/>
    <n v="77"/>
    <x v="27"/>
    <n v="3"/>
    <x v="3"/>
    <x v="11"/>
    <x v="3"/>
  </r>
  <r>
    <s v="I-2881"/>
    <s v="Birmingham"/>
    <x v="8"/>
    <x v="0"/>
    <d v="2021-12-21T00:00:00"/>
    <x v="7"/>
    <s v="Philip Collins"/>
    <n v="1000"/>
    <n v="920"/>
    <x v="15"/>
    <n v="80"/>
    <x v="1"/>
    <x v="5"/>
    <x v="0"/>
  </r>
  <r>
    <s v="I-2882"/>
    <s v="Madria"/>
    <x v="28"/>
    <x v="0"/>
    <d v="2022-06-28T00:00:00"/>
    <x v="0"/>
    <s v="Penelope Freeland"/>
    <n v="80"/>
    <n v="76"/>
    <x v="8"/>
    <n v="4"/>
    <x v="3"/>
    <x v="4"/>
    <x v="1"/>
  </r>
  <r>
    <s v="I-2883"/>
    <s v="Osaka"/>
    <x v="15"/>
    <x v="3"/>
    <d v="2022-09-12T00:00:00"/>
    <x v="7"/>
    <s v="Paul Atkins"/>
    <n v="1000"/>
    <n v="740"/>
    <x v="4"/>
    <n v="260"/>
    <x v="3"/>
    <x v="6"/>
    <x v="2"/>
  </r>
  <r>
    <s v="I-2884"/>
    <s v="Sydney"/>
    <x v="4"/>
    <x v="3"/>
    <d v="2023-04-28T00:00:00"/>
    <x v="0"/>
    <s v="Armand Ahmed"/>
    <n v="80"/>
    <n v="80"/>
    <x v="14"/>
    <n v="0"/>
    <x v="2"/>
    <x v="1"/>
    <x v="1"/>
  </r>
  <r>
    <s v="I-2885"/>
    <s v="Birmingham"/>
    <x v="8"/>
    <x v="0"/>
    <d v="2020-01-31T00:00:00"/>
    <x v="0"/>
    <s v="Stephen Muhammad"/>
    <n v="80"/>
    <n v="61"/>
    <x v="123"/>
    <n v="19"/>
    <x v="4"/>
    <x v="11"/>
    <x v="3"/>
  </r>
  <r>
    <s v="I-2886"/>
    <s v="Tel Aviv"/>
    <x v="13"/>
    <x v="0"/>
    <d v="2021-04-11T00:00:00"/>
    <x v="7"/>
    <s v="Frances Weller"/>
    <n v="1000"/>
    <n v="610"/>
    <x v="50"/>
    <n v="390"/>
    <x v="1"/>
    <x v="1"/>
    <x v="1"/>
  </r>
  <r>
    <s v="I-2887"/>
    <s v="Bangalore"/>
    <x v="11"/>
    <x v="3"/>
    <d v="2022-08-03T00:00:00"/>
    <x v="4"/>
    <s v="Francis Walsh"/>
    <n v="30"/>
    <n v="30"/>
    <x v="14"/>
    <n v="0"/>
    <x v="3"/>
    <x v="2"/>
    <x v="2"/>
  </r>
  <r>
    <s v="I-2888"/>
    <s v="New York"/>
    <x v="18"/>
    <x v="1"/>
    <d v="2020-05-11T00:00:00"/>
    <x v="5"/>
    <s v="George Stevenson"/>
    <n v="500"/>
    <n v="390"/>
    <x v="24"/>
    <n v="110"/>
    <x v="4"/>
    <x v="7"/>
    <x v="1"/>
  </r>
  <r>
    <s v="I-2889"/>
    <s v="Guangzhou"/>
    <x v="5"/>
    <x v="3"/>
    <d v="2022-01-03T00:00:00"/>
    <x v="0"/>
    <s v="Barbara Langdon"/>
    <n v="80"/>
    <n v="70"/>
    <x v="65"/>
    <n v="10"/>
    <x v="3"/>
    <x v="11"/>
    <x v="3"/>
  </r>
  <r>
    <s v="I-2890"/>
    <s v="Rome"/>
    <x v="22"/>
    <x v="0"/>
    <d v="2020-06-06T00:00:00"/>
    <x v="5"/>
    <s v="Audrey Kane"/>
    <n v="500"/>
    <n v="420"/>
    <x v="11"/>
    <n v="80"/>
    <x v="4"/>
    <x v="4"/>
    <x v="1"/>
  </r>
  <r>
    <s v="I-2891"/>
    <s v="Prague"/>
    <x v="16"/>
    <x v="0"/>
    <d v="2023-05-10T00:00:00"/>
    <x v="9"/>
    <s v="Nick Denny"/>
    <n v="70"/>
    <n v="63"/>
    <x v="18"/>
    <n v="7"/>
    <x v="2"/>
    <x v="7"/>
    <x v="1"/>
  </r>
  <r>
    <s v="I-2892"/>
    <s v="Shanghai"/>
    <x v="5"/>
    <x v="3"/>
    <d v="2021-06-25T00:00:00"/>
    <x v="0"/>
    <s v="Christopher Snape"/>
    <n v="80"/>
    <n v="62"/>
    <x v="49"/>
    <n v="18"/>
    <x v="1"/>
    <x v="4"/>
    <x v="1"/>
  </r>
  <r>
    <s v="I-2893"/>
    <s v="Jerusalem"/>
    <x v="13"/>
    <x v="0"/>
    <d v="2020-11-08T00:00:00"/>
    <x v="11"/>
    <s v="Harold Charters"/>
    <n v="50"/>
    <n v="49"/>
    <x v="2"/>
    <n v="1"/>
    <x v="4"/>
    <x v="8"/>
    <x v="0"/>
  </r>
  <r>
    <s v="I-2894"/>
    <s v="Birmingham"/>
    <x v="8"/>
    <x v="0"/>
    <d v="2020-08-17T00:00:00"/>
    <x v="6"/>
    <s v="Robert Reed"/>
    <n v="800"/>
    <n v="592"/>
    <x v="4"/>
    <n v="208"/>
    <x v="4"/>
    <x v="2"/>
    <x v="2"/>
  </r>
  <r>
    <s v="I-2895"/>
    <s v="Shanghai"/>
    <x v="5"/>
    <x v="3"/>
    <d v="2022-05-11T00:00:00"/>
    <x v="2"/>
    <s v="Jonathan Will"/>
    <n v="150"/>
    <n v="149"/>
    <x v="84"/>
    <n v="1"/>
    <x v="3"/>
    <x v="7"/>
    <x v="1"/>
  </r>
  <r>
    <s v="I-2896"/>
    <s v="Buenos Aires"/>
    <x v="27"/>
    <x v="2"/>
    <d v="2022-11-07T00:00:00"/>
    <x v="7"/>
    <s v="Roy Cooper"/>
    <n v="1000"/>
    <n v="900"/>
    <x v="18"/>
    <n v="100"/>
    <x v="3"/>
    <x v="8"/>
    <x v="0"/>
  </r>
  <r>
    <s v="I-2897"/>
    <s v="Toronto"/>
    <x v="1"/>
    <x v="1"/>
    <d v="2021-05-15T00:00:00"/>
    <x v="1"/>
    <s v="James Hammond"/>
    <n v="700"/>
    <n v="651"/>
    <x v="6"/>
    <n v="49"/>
    <x v="1"/>
    <x v="7"/>
    <x v="1"/>
  </r>
  <r>
    <s v="I-2898"/>
    <s v="Chicago"/>
    <x v="18"/>
    <x v="1"/>
    <d v="2023-12-05T00:00:00"/>
    <x v="3"/>
    <s v="Paul Collier"/>
    <n v="50"/>
    <n v="48"/>
    <x v="21"/>
    <n v="2"/>
    <x v="2"/>
    <x v="5"/>
    <x v="0"/>
  </r>
  <r>
    <s v="I-2899"/>
    <s v="Delhi"/>
    <x v="11"/>
    <x v="3"/>
    <d v="2023-05-18T00:00:00"/>
    <x v="6"/>
    <s v="Steven Batty"/>
    <n v="800"/>
    <n v="592"/>
    <x v="4"/>
    <n v="208"/>
    <x v="2"/>
    <x v="7"/>
    <x v="1"/>
  </r>
  <r>
    <s v="I-2900"/>
    <s v="Kansas City"/>
    <x v="18"/>
    <x v="1"/>
    <d v="2024-02-19T00:00:00"/>
    <x v="2"/>
    <s v="Ronnette Stocks"/>
    <n v="150"/>
    <n v="137"/>
    <x v="3"/>
    <n v="13"/>
    <x v="0"/>
    <x v="10"/>
    <x v="3"/>
  </r>
  <r>
    <s v="I-2901"/>
    <s v="Paris"/>
    <x v="21"/>
    <x v="0"/>
    <d v="2023-01-25T00:00:00"/>
    <x v="5"/>
    <s v="Darren Webb"/>
    <n v="500"/>
    <n v="475"/>
    <x v="8"/>
    <n v="25"/>
    <x v="2"/>
    <x v="11"/>
    <x v="3"/>
  </r>
  <r>
    <s v="I-2902"/>
    <s v="Prague"/>
    <x v="16"/>
    <x v="0"/>
    <d v="2021-12-24T00:00:00"/>
    <x v="2"/>
    <s v="Pauline Pluck"/>
    <n v="150"/>
    <n v="105"/>
    <x v="48"/>
    <n v="45"/>
    <x v="1"/>
    <x v="5"/>
    <x v="0"/>
  </r>
  <r>
    <s v="I-2903"/>
    <s v="Madria"/>
    <x v="28"/>
    <x v="0"/>
    <d v="2022-09-17T00:00:00"/>
    <x v="1"/>
    <s v="Penelope Freeland"/>
    <n v="700"/>
    <n v="602"/>
    <x v="22"/>
    <n v="98"/>
    <x v="3"/>
    <x v="6"/>
    <x v="2"/>
  </r>
  <r>
    <s v="I-2904"/>
    <s v="Osaka"/>
    <x v="15"/>
    <x v="3"/>
    <d v="2021-09-20T00:00:00"/>
    <x v="6"/>
    <s v="Stephen Brown"/>
    <n v="800"/>
    <n v="672"/>
    <x v="11"/>
    <n v="128"/>
    <x v="1"/>
    <x v="6"/>
    <x v="2"/>
  </r>
  <r>
    <s v="I-2905"/>
    <s v="Mexico City"/>
    <x v="7"/>
    <x v="2"/>
    <d v="2024-11-10T00:00:00"/>
    <x v="4"/>
    <s v="Paul Smith"/>
    <n v="30"/>
    <n v="28"/>
    <x v="7"/>
    <n v="2"/>
    <x v="0"/>
    <x v="8"/>
    <x v="0"/>
  </r>
  <r>
    <s v="I-2906"/>
    <s v="Lima"/>
    <x v="6"/>
    <x v="2"/>
    <d v="2021-07-17T00:00:00"/>
    <x v="1"/>
    <s v="Lloyd Norton"/>
    <n v="700"/>
    <n v="420"/>
    <x v="104"/>
    <n v="280"/>
    <x v="1"/>
    <x v="9"/>
    <x v="2"/>
  </r>
  <r>
    <s v="I-2907"/>
    <s v="Chicago"/>
    <x v="18"/>
    <x v="1"/>
    <d v="2024-07-15T00:00:00"/>
    <x v="4"/>
    <s v="Amelia Scott"/>
    <n v="30"/>
    <n v="29"/>
    <x v="5"/>
    <n v="1"/>
    <x v="0"/>
    <x v="9"/>
    <x v="2"/>
  </r>
  <r>
    <s v="I-2908"/>
    <s v="Vienna"/>
    <x v="29"/>
    <x v="0"/>
    <d v="2021-10-11T00:00:00"/>
    <x v="1"/>
    <s v="Daniel Henderson"/>
    <n v="700"/>
    <n v="616"/>
    <x v="33"/>
    <n v="84"/>
    <x v="1"/>
    <x v="0"/>
    <x v="0"/>
  </r>
  <r>
    <s v="I-2909"/>
    <s v="Santiago"/>
    <x v="34"/>
    <x v="2"/>
    <d v="2024-01-21T00:00:00"/>
    <x v="1"/>
    <s v="Bruce McPhee"/>
    <n v="700"/>
    <n v="602"/>
    <x v="22"/>
    <n v="98"/>
    <x v="0"/>
    <x v="11"/>
    <x v="3"/>
  </r>
  <r>
    <s v="I-2910"/>
    <s v="Jerusalem"/>
    <x v="13"/>
    <x v="0"/>
    <d v="2021-02-05T00:00:00"/>
    <x v="6"/>
    <s v="Neil Tubbs"/>
    <n v="800"/>
    <n v="704"/>
    <x v="33"/>
    <n v="96"/>
    <x v="1"/>
    <x v="10"/>
    <x v="3"/>
  </r>
  <r>
    <s v="I-2911"/>
    <s v="Buenos Aires"/>
    <x v="27"/>
    <x v="2"/>
    <d v="2022-05-07T00:00:00"/>
    <x v="8"/>
    <s v="Ian Grant"/>
    <n v="500"/>
    <n v="500"/>
    <x v="14"/>
    <n v="0"/>
    <x v="3"/>
    <x v="7"/>
    <x v="1"/>
  </r>
  <r>
    <s v="I-2912"/>
    <s v="Bogota"/>
    <x v="26"/>
    <x v="2"/>
    <d v="2023-11-13T00:00:00"/>
    <x v="2"/>
    <s v="Russell Thorley"/>
    <n v="150"/>
    <n v="147"/>
    <x v="2"/>
    <n v="3"/>
    <x v="2"/>
    <x v="8"/>
    <x v="0"/>
  </r>
  <r>
    <s v="I-2913"/>
    <s v="Toronto"/>
    <x v="1"/>
    <x v="1"/>
    <d v="2024-05-25T00:00:00"/>
    <x v="4"/>
    <s v="Michael Patel"/>
    <n v="30"/>
    <n v="29"/>
    <x v="5"/>
    <n v="1"/>
    <x v="0"/>
    <x v="7"/>
    <x v="1"/>
  </r>
  <r>
    <s v="I-2914"/>
    <s v="Shanghai"/>
    <x v="5"/>
    <x v="3"/>
    <d v="2020-07-17T00:00:00"/>
    <x v="5"/>
    <s v="Christopher Snape"/>
    <n v="500"/>
    <n v="455"/>
    <x v="25"/>
    <n v="45"/>
    <x v="4"/>
    <x v="9"/>
    <x v="2"/>
  </r>
  <r>
    <s v="I-2915"/>
    <s v="Kuala Lumpur"/>
    <x v="31"/>
    <x v="3"/>
    <d v="2021-10-31T00:00:00"/>
    <x v="10"/>
    <s v="Trudi Griffin"/>
    <n v="250"/>
    <n v="250"/>
    <x v="14"/>
    <n v="0"/>
    <x v="1"/>
    <x v="0"/>
    <x v="0"/>
  </r>
  <r>
    <s v="I-2916"/>
    <s v="Moscow"/>
    <x v="0"/>
    <x v="0"/>
    <d v="2023-02-21T00:00:00"/>
    <x v="6"/>
    <s v="Rita Hill"/>
    <n v="800"/>
    <n v="688"/>
    <x v="22"/>
    <n v="112"/>
    <x v="2"/>
    <x v="10"/>
    <x v="3"/>
  </r>
  <r>
    <s v="I-2917"/>
    <s v="Sao Paolo"/>
    <x v="2"/>
    <x v="2"/>
    <d v="2022-12-01T00:00:00"/>
    <x v="3"/>
    <s v="Cheryl Tubbs"/>
    <n v="50"/>
    <n v="44"/>
    <x v="33"/>
    <n v="6"/>
    <x v="3"/>
    <x v="5"/>
    <x v="0"/>
  </r>
  <r>
    <s v="I-2918"/>
    <s v="Guangzhou"/>
    <x v="5"/>
    <x v="3"/>
    <d v="2023-05-09T00:00:00"/>
    <x v="8"/>
    <s v="Donald Higgs"/>
    <n v="500"/>
    <n v="495"/>
    <x v="19"/>
    <n v="5"/>
    <x v="2"/>
    <x v="7"/>
    <x v="1"/>
  </r>
  <r>
    <s v="I-2919"/>
    <s v="Birmingham"/>
    <x v="8"/>
    <x v="0"/>
    <d v="2023-06-08T00:00:00"/>
    <x v="4"/>
    <s v="Gustavo Taiwo"/>
    <n v="30"/>
    <n v="30"/>
    <x v="14"/>
    <n v="0"/>
    <x v="2"/>
    <x v="4"/>
    <x v="1"/>
  </r>
  <r>
    <s v="I-2920"/>
    <s v="Seoul"/>
    <x v="19"/>
    <x v="3"/>
    <d v="2020-11-12T00:00:00"/>
    <x v="7"/>
    <s v="Martin Birch"/>
    <n v="1000"/>
    <n v="670"/>
    <x v="83"/>
    <n v="330"/>
    <x v="4"/>
    <x v="8"/>
    <x v="0"/>
  </r>
  <r>
    <s v="I-2921"/>
    <s v="Lima"/>
    <x v="6"/>
    <x v="2"/>
    <d v="2023-06-16T00:00:00"/>
    <x v="6"/>
    <s v="Janet Ford"/>
    <n v="800"/>
    <n v="664"/>
    <x v="91"/>
    <n v="136"/>
    <x v="2"/>
    <x v="4"/>
    <x v="1"/>
  </r>
  <r>
    <s v="I-2922"/>
    <s v="Shenzhen"/>
    <x v="5"/>
    <x v="3"/>
    <d v="2020-05-07T00:00:00"/>
    <x v="11"/>
    <s v="Alastair Mills"/>
    <n v="50"/>
    <n v="40"/>
    <x v="31"/>
    <n v="10"/>
    <x v="4"/>
    <x v="7"/>
    <x v="1"/>
  </r>
  <r>
    <s v="I-2923"/>
    <s v="London"/>
    <x v="8"/>
    <x v="0"/>
    <d v="2023-09-09T00:00:00"/>
    <x v="7"/>
    <s v="Francis Godden"/>
    <n v="1000"/>
    <n v="890"/>
    <x v="47"/>
    <n v="110"/>
    <x v="2"/>
    <x v="6"/>
    <x v="2"/>
  </r>
  <r>
    <s v="I-2924"/>
    <s v="Prague"/>
    <x v="16"/>
    <x v="0"/>
    <d v="2021-11-13T00:00:00"/>
    <x v="4"/>
    <s v="David Stewart"/>
    <n v="30"/>
    <n v="20"/>
    <x v="76"/>
    <n v="10"/>
    <x v="1"/>
    <x v="8"/>
    <x v="0"/>
  </r>
  <r>
    <s v="I-2925"/>
    <s v="Mexico City"/>
    <x v="7"/>
    <x v="2"/>
    <d v="2022-01-14T00:00:00"/>
    <x v="10"/>
    <s v="Malcolm Griffith"/>
    <n v="250"/>
    <n v="245"/>
    <x v="2"/>
    <n v="5"/>
    <x v="3"/>
    <x v="11"/>
    <x v="3"/>
  </r>
  <r>
    <s v="I-2926"/>
    <s v="Dublin"/>
    <x v="25"/>
    <x v="0"/>
    <d v="2020-12-14T00:00:00"/>
    <x v="3"/>
    <s v="Andrew Phillips"/>
    <n v="50"/>
    <n v="47"/>
    <x v="44"/>
    <n v="3"/>
    <x v="4"/>
    <x v="5"/>
    <x v="0"/>
  </r>
  <r>
    <s v="I-2927"/>
    <s v="Mexico City"/>
    <x v="7"/>
    <x v="2"/>
    <d v="2022-02-14T00:00:00"/>
    <x v="0"/>
    <s v="Eric Walker"/>
    <n v="80"/>
    <n v="73"/>
    <x v="53"/>
    <n v="7"/>
    <x v="3"/>
    <x v="10"/>
    <x v="3"/>
  </r>
  <r>
    <s v="I-2928"/>
    <s v="Capetown"/>
    <x v="17"/>
    <x v="0"/>
    <d v="2020-12-08T00:00:00"/>
    <x v="8"/>
    <s v="Marcus Jacob"/>
    <n v="500"/>
    <n v="490"/>
    <x v="2"/>
    <n v="10"/>
    <x v="4"/>
    <x v="5"/>
    <x v="0"/>
  </r>
  <r>
    <s v="I-2929"/>
    <s v="Dublin"/>
    <x v="25"/>
    <x v="0"/>
    <d v="2024-07-16T00:00:00"/>
    <x v="6"/>
    <s v="Alison Younger"/>
    <n v="800"/>
    <n v="712"/>
    <x v="47"/>
    <n v="88"/>
    <x v="0"/>
    <x v="9"/>
    <x v="2"/>
  </r>
  <r>
    <s v="I-2930"/>
    <s v="Tijuana"/>
    <x v="7"/>
    <x v="2"/>
    <d v="2020-09-19T00:00:00"/>
    <x v="7"/>
    <s v="Emily Brierley"/>
    <n v="1000"/>
    <n v="920"/>
    <x v="15"/>
    <n v="80"/>
    <x v="4"/>
    <x v="6"/>
    <x v="2"/>
  </r>
  <r>
    <s v="I-2931"/>
    <s v="Bogota"/>
    <x v="26"/>
    <x v="2"/>
    <d v="2021-11-07T00:00:00"/>
    <x v="8"/>
    <s v="David Finnie"/>
    <n v="500"/>
    <n v="495"/>
    <x v="19"/>
    <n v="5"/>
    <x v="1"/>
    <x v="8"/>
    <x v="0"/>
  </r>
  <r>
    <s v="I-2932"/>
    <s v="Tijuana"/>
    <x v="7"/>
    <x v="2"/>
    <d v="2024-09-11T00:00:00"/>
    <x v="3"/>
    <s v="Paul Skiba"/>
    <n v="50"/>
    <n v="45"/>
    <x v="18"/>
    <n v="5"/>
    <x v="0"/>
    <x v="6"/>
    <x v="2"/>
  </r>
  <r>
    <s v="I-2933"/>
    <s v="Capetown"/>
    <x v="17"/>
    <x v="0"/>
    <d v="2023-11-28T00:00:00"/>
    <x v="8"/>
    <s v="Lucy Downs"/>
    <n v="500"/>
    <n v="490"/>
    <x v="2"/>
    <n v="10"/>
    <x v="2"/>
    <x v="8"/>
    <x v="0"/>
  </r>
  <r>
    <s v="I-2934"/>
    <s v="Bucharest"/>
    <x v="32"/>
    <x v="0"/>
    <d v="2022-06-24T00:00:00"/>
    <x v="10"/>
    <s v="Geoffrey Shiner"/>
    <n v="250"/>
    <n v="238"/>
    <x v="20"/>
    <n v="12"/>
    <x v="3"/>
    <x v="4"/>
    <x v="1"/>
  </r>
  <r>
    <s v="I-2935"/>
    <s v="Dublin"/>
    <x v="25"/>
    <x v="0"/>
    <d v="2023-12-10T00:00:00"/>
    <x v="7"/>
    <s v="Robert Harris"/>
    <n v="1000"/>
    <n v="670"/>
    <x v="83"/>
    <n v="330"/>
    <x v="2"/>
    <x v="5"/>
    <x v="0"/>
  </r>
  <r>
    <s v="I-2936"/>
    <s v="Delhi"/>
    <x v="11"/>
    <x v="3"/>
    <d v="2024-12-19T00:00:00"/>
    <x v="0"/>
    <s v="David Johnson"/>
    <n v="80"/>
    <n v="72"/>
    <x v="18"/>
    <n v="8"/>
    <x v="0"/>
    <x v="5"/>
    <x v="0"/>
  </r>
  <r>
    <s v="I-2937"/>
    <s v="Warsaw"/>
    <x v="23"/>
    <x v="0"/>
    <d v="2021-10-28T00:00:00"/>
    <x v="5"/>
    <s v="James Lam"/>
    <n v="500"/>
    <n v="310"/>
    <x v="13"/>
    <n v="190"/>
    <x v="1"/>
    <x v="0"/>
    <x v="0"/>
  </r>
  <r>
    <s v="I-2938"/>
    <s v="Kuala Lumpur"/>
    <x v="31"/>
    <x v="3"/>
    <d v="2021-07-08T00:00:00"/>
    <x v="0"/>
    <s v="Trudi Griffin"/>
    <n v="80"/>
    <n v="80"/>
    <x v="14"/>
    <n v="0"/>
    <x v="1"/>
    <x v="9"/>
    <x v="2"/>
  </r>
  <r>
    <s v="I-2939"/>
    <s v="Santiago"/>
    <x v="34"/>
    <x v="2"/>
    <d v="2021-03-03T00:00:00"/>
    <x v="9"/>
    <s v="Ram Mathews"/>
    <n v="70"/>
    <n v="57"/>
    <x v="57"/>
    <n v="13"/>
    <x v="1"/>
    <x v="3"/>
    <x v="3"/>
  </r>
  <r>
    <s v="I-2940"/>
    <s v="San Fransisco"/>
    <x v="18"/>
    <x v="1"/>
    <d v="2020-11-18T00:00:00"/>
    <x v="3"/>
    <s v="John Osborne"/>
    <n v="50"/>
    <n v="48"/>
    <x v="21"/>
    <n v="2"/>
    <x v="4"/>
    <x v="8"/>
    <x v="0"/>
  </r>
  <r>
    <s v="I-2941"/>
    <s v="Capetown"/>
    <x v="17"/>
    <x v="0"/>
    <d v="2020-09-18T00:00:00"/>
    <x v="2"/>
    <s v="Marcus Jacob"/>
    <n v="150"/>
    <n v="128"/>
    <x v="88"/>
    <n v="22"/>
    <x v="4"/>
    <x v="6"/>
    <x v="2"/>
  </r>
  <r>
    <s v="I-2942"/>
    <s v="Buenos Aires"/>
    <x v="27"/>
    <x v="2"/>
    <d v="2023-04-03T00:00:00"/>
    <x v="8"/>
    <s v="Paul Martin"/>
    <n v="500"/>
    <n v="490"/>
    <x v="2"/>
    <n v="10"/>
    <x v="2"/>
    <x v="1"/>
    <x v="1"/>
  </r>
  <r>
    <s v="I-2943"/>
    <s v="Capetown"/>
    <x v="17"/>
    <x v="0"/>
    <d v="2020-11-03T00:00:00"/>
    <x v="2"/>
    <s v="Marcus Jacob"/>
    <n v="150"/>
    <n v="120"/>
    <x v="31"/>
    <n v="30"/>
    <x v="4"/>
    <x v="8"/>
    <x v="0"/>
  </r>
  <r>
    <s v="I-2944"/>
    <s v="Moscow"/>
    <x v="0"/>
    <x v="0"/>
    <d v="2021-08-27T00:00:00"/>
    <x v="1"/>
    <s v="Dermot Bailey"/>
    <n v="700"/>
    <n v="665"/>
    <x v="8"/>
    <n v="35"/>
    <x v="1"/>
    <x v="2"/>
    <x v="2"/>
  </r>
  <r>
    <s v="I-2945"/>
    <s v="Riyadh"/>
    <x v="9"/>
    <x v="0"/>
    <d v="2020-12-06T00:00:00"/>
    <x v="6"/>
    <s v="Victoria Sherwin"/>
    <n v="800"/>
    <n v="480"/>
    <x v="104"/>
    <n v="320"/>
    <x v="4"/>
    <x v="5"/>
    <x v="0"/>
  </r>
  <r>
    <s v="I-2946"/>
    <s v="Prague"/>
    <x v="16"/>
    <x v="0"/>
    <d v="2020-06-05T00:00:00"/>
    <x v="9"/>
    <s v="David Stewart"/>
    <n v="70"/>
    <n v="67"/>
    <x v="17"/>
    <n v="3"/>
    <x v="4"/>
    <x v="4"/>
    <x v="1"/>
  </r>
  <r>
    <s v="I-2947"/>
    <s v="Kuala Lumpur"/>
    <x v="31"/>
    <x v="3"/>
    <d v="2022-10-15T00:00:00"/>
    <x v="7"/>
    <s v="Harold Lunn"/>
    <n v="1000"/>
    <n v="680"/>
    <x v="58"/>
    <n v="320"/>
    <x v="3"/>
    <x v="0"/>
    <x v="0"/>
  </r>
  <r>
    <s v="I-2948"/>
    <s v="Berlin"/>
    <x v="20"/>
    <x v="0"/>
    <d v="2021-05-22T00:00:00"/>
    <x v="0"/>
    <s v="David Power"/>
    <n v="80"/>
    <n v="57"/>
    <x v="138"/>
    <n v="23"/>
    <x v="1"/>
    <x v="7"/>
    <x v="1"/>
  </r>
  <r>
    <s v="I-2949"/>
    <s v="Amsterdam"/>
    <x v="24"/>
    <x v="0"/>
    <d v="2021-02-23T00:00:00"/>
    <x v="9"/>
    <s v="Allyson Rush"/>
    <n v="70"/>
    <n v="69"/>
    <x v="43"/>
    <n v="1"/>
    <x v="1"/>
    <x v="10"/>
    <x v="3"/>
  </r>
  <r>
    <s v="I-2950"/>
    <s v="Ho Chi Minh City"/>
    <x v="12"/>
    <x v="3"/>
    <d v="2024-09-22T00:00:00"/>
    <x v="4"/>
    <s v="Michael Bell"/>
    <n v="30"/>
    <n v="29"/>
    <x v="5"/>
    <n v="1"/>
    <x v="0"/>
    <x v="6"/>
    <x v="2"/>
  </r>
  <r>
    <s v="I-2951"/>
    <s v="Osaka"/>
    <x v="15"/>
    <x v="3"/>
    <d v="2022-06-23T00:00:00"/>
    <x v="1"/>
    <s v="Peter Walker"/>
    <n v="700"/>
    <n v="665"/>
    <x v="8"/>
    <n v="35"/>
    <x v="3"/>
    <x v="4"/>
    <x v="1"/>
  </r>
  <r>
    <s v="I-2952"/>
    <s v="Berlin"/>
    <x v="20"/>
    <x v="0"/>
    <d v="2022-07-12T00:00:00"/>
    <x v="10"/>
    <s v="David Power"/>
    <n v="250"/>
    <n v="235"/>
    <x v="44"/>
    <n v="15"/>
    <x v="3"/>
    <x v="9"/>
    <x v="2"/>
  </r>
  <r>
    <s v="I-2953"/>
    <s v="Kansas City"/>
    <x v="18"/>
    <x v="1"/>
    <d v="2024-04-09T00:00:00"/>
    <x v="10"/>
    <s v="Ronnette Stocks"/>
    <n v="250"/>
    <n v="218"/>
    <x v="96"/>
    <n v="32"/>
    <x v="0"/>
    <x v="1"/>
    <x v="1"/>
  </r>
  <r>
    <s v="I-2954"/>
    <s v="Santiago"/>
    <x v="34"/>
    <x v="2"/>
    <d v="2021-07-14T00:00:00"/>
    <x v="6"/>
    <s v="Richard James"/>
    <n v="800"/>
    <n v="616"/>
    <x v="117"/>
    <n v="184"/>
    <x v="1"/>
    <x v="9"/>
    <x v="2"/>
  </r>
  <r>
    <s v="I-2955"/>
    <s v="Guangzhou"/>
    <x v="5"/>
    <x v="3"/>
    <d v="2020-04-30T00:00:00"/>
    <x v="5"/>
    <s v="Donald Higgs"/>
    <n v="500"/>
    <n v="395"/>
    <x v="77"/>
    <n v="105"/>
    <x v="4"/>
    <x v="1"/>
    <x v="1"/>
  </r>
  <r>
    <s v="I-2956"/>
    <s v="Bangkok"/>
    <x v="10"/>
    <x v="3"/>
    <d v="2024-12-25T00:00:00"/>
    <x v="9"/>
    <s v="Nicole Marshall"/>
    <n v="70"/>
    <n v="69"/>
    <x v="43"/>
    <n v="1"/>
    <x v="0"/>
    <x v="5"/>
    <x v="0"/>
  </r>
  <r>
    <s v="I-2957"/>
    <s v="Shanghai"/>
    <x v="5"/>
    <x v="3"/>
    <d v="2021-10-27T00:00:00"/>
    <x v="1"/>
    <s v="Glenys Raymond"/>
    <n v="700"/>
    <n v="609"/>
    <x v="74"/>
    <n v="91"/>
    <x v="1"/>
    <x v="0"/>
    <x v="0"/>
  </r>
  <r>
    <s v="I-2958"/>
    <s v="Cairo"/>
    <x v="30"/>
    <x v="0"/>
    <d v="2021-10-21T00:00:00"/>
    <x v="5"/>
    <s v="John Barnett"/>
    <n v="500"/>
    <n v="455"/>
    <x v="25"/>
    <n v="45"/>
    <x v="1"/>
    <x v="0"/>
    <x v="0"/>
  </r>
  <r>
    <s v="I-2959"/>
    <s v="Shanghai"/>
    <x v="5"/>
    <x v="3"/>
    <d v="2024-10-04T00:00:00"/>
    <x v="0"/>
    <s v="Sharon Hubble"/>
    <n v="80"/>
    <n v="73"/>
    <x v="53"/>
    <n v="7"/>
    <x v="0"/>
    <x v="0"/>
    <x v="0"/>
  </r>
  <r>
    <s v="I-2960"/>
    <s v="Seoul"/>
    <x v="19"/>
    <x v="3"/>
    <d v="2021-02-10T00:00:00"/>
    <x v="4"/>
    <s v="Kevin Long"/>
    <n v="30"/>
    <n v="29"/>
    <x v="5"/>
    <n v="1"/>
    <x v="1"/>
    <x v="10"/>
    <x v="3"/>
  </r>
  <r>
    <s v="I-2961"/>
    <s v="Riyadh"/>
    <x v="9"/>
    <x v="0"/>
    <d v="2020-04-27T00:00:00"/>
    <x v="5"/>
    <s v="Kelly Owen"/>
    <n v="500"/>
    <n v="385"/>
    <x v="117"/>
    <n v="115"/>
    <x v="4"/>
    <x v="1"/>
    <x v="1"/>
  </r>
  <r>
    <s v="I-2962"/>
    <s v="Paris"/>
    <x v="21"/>
    <x v="0"/>
    <d v="2022-05-02T00:00:00"/>
    <x v="6"/>
    <s v="Rory Bullion"/>
    <n v="800"/>
    <n v="768"/>
    <x v="21"/>
    <n v="32"/>
    <x v="3"/>
    <x v="7"/>
    <x v="1"/>
  </r>
  <r>
    <s v="I-2963"/>
    <s v="Houston"/>
    <x v="18"/>
    <x v="1"/>
    <d v="2021-08-05T00:00:00"/>
    <x v="9"/>
    <s v="Rita Schaffer"/>
    <n v="70"/>
    <n v="53"/>
    <x v="109"/>
    <n v="17"/>
    <x v="1"/>
    <x v="2"/>
    <x v="2"/>
  </r>
  <r>
    <s v="I-2964"/>
    <s v="Bucharest"/>
    <x v="32"/>
    <x v="0"/>
    <d v="2023-04-10T00:00:00"/>
    <x v="10"/>
    <s v="Jacqueline Todd"/>
    <n v="250"/>
    <n v="248"/>
    <x v="80"/>
    <n v="2"/>
    <x v="2"/>
    <x v="1"/>
    <x v="1"/>
  </r>
  <r>
    <s v="I-2965"/>
    <s v="Berlin"/>
    <x v="20"/>
    <x v="0"/>
    <d v="2024-01-25T00:00:00"/>
    <x v="10"/>
    <s v="David Townsend"/>
    <n v="250"/>
    <n v="213"/>
    <x v="100"/>
    <n v="37"/>
    <x v="0"/>
    <x v="11"/>
    <x v="3"/>
  </r>
  <r>
    <s v="I-2966"/>
    <s v="Buenos Aires"/>
    <x v="27"/>
    <x v="2"/>
    <d v="2020-11-03T00:00:00"/>
    <x v="11"/>
    <s v="Ronald Rowlands"/>
    <n v="50"/>
    <n v="36"/>
    <x v="37"/>
    <n v="14"/>
    <x v="4"/>
    <x v="8"/>
    <x v="0"/>
  </r>
  <r>
    <s v="I-2967"/>
    <s v="Kansas City"/>
    <x v="18"/>
    <x v="1"/>
    <d v="2021-08-01T00:00:00"/>
    <x v="9"/>
    <s v="Douglas Davies"/>
    <n v="70"/>
    <n v="66"/>
    <x v="108"/>
    <n v="4"/>
    <x v="1"/>
    <x v="2"/>
    <x v="2"/>
  </r>
  <r>
    <s v="I-2968"/>
    <s v="Dublin"/>
    <x v="25"/>
    <x v="0"/>
    <d v="2022-09-11T00:00:00"/>
    <x v="5"/>
    <s v="Andrew Phillips"/>
    <n v="500"/>
    <n v="445"/>
    <x v="47"/>
    <n v="55"/>
    <x v="3"/>
    <x v="6"/>
    <x v="2"/>
  </r>
  <r>
    <s v="I-2969"/>
    <s v="Athens"/>
    <x v="14"/>
    <x v="0"/>
    <d v="2021-05-31T00:00:00"/>
    <x v="3"/>
    <s v="Mark Lawton"/>
    <n v="50"/>
    <n v="30"/>
    <x v="104"/>
    <n v="20"/>
    <x v="1"/>
    <x v="7"/>
    <x v="1"/>
  </r>
  <r>
    <s v="I-2970"/>
    <s v="Santiago"/>
    <x v="34"/>
    <x v="2"/>
    <d v="2020-01-04T00:00:00"/>
    <x v="10"/>
    <s v="Richard James"/>
    <n v="250"/>
    <n v="243"/>
    <x v="62"/>
    <n v="7"/>
    <x v="4"/>
    <x v="11"/>
    <x v="3"/>
  </r>
  <r>
    <s v="I-2971"/>
    <s v="Guangzhou"/>
    <x v="5"/>
    <x v="3"/>
    <d v="2021-03-15T00:00:00"/>
    <x v="3"/>
    <s v="Barbara Langdon"/>
    <n v="50"/>
    <n v="45"/>
    <x v="18"/>
    <n v="5"/>
    <x v="1"/>
    <x v="3"/>
    <x v="3"/>
  </r>
  <r>
    <s v="I-2972"/>
    <s v="Amsterdam"/>
    <x v="24"/>
    <x v="0"/>
    <d v="2023-12-12T00:00:00"/>
    <x v="11"/>
    <s v="David Dorey"/>
    <n v="50"/>
    <n v="50"/>
    <x v="14"/>
    <n v="0"/>
    <x v="2"/>
    <x v="5"/>
    <x v="0"/>
  </r>
  <r>
    <s v="I-2973"/>
    <s v="Madria"/>
    <x v="28"/>
    <x v="0"/>
    <d v="2024-04-26T00:00:00"/>
    <x v="10"/>
    <s v="Roy Lloyd"/>
    <n v="250"/>
    <n v="220"/>
    <x v="33"/>
    <n v="30"/>
    <x v="0"/>
    <x v="1"/>
    <x v="1"/>
  </r>
  <r>
    <s v="I-2974"/>
    <s v="Tel Aviv"/>
    <x v="13"/>
    <x v="0"/>
    <d v="2023-07-18T00:00:00"/>
    <x v="5"/>
    <s v="Rebecca Delo"/>
    <n v="500"/>
    <n v="450"/>
    <x v="18"/>
    <n v="50"/>
    <x v="2"/>
    <x v="9"/>
    <x v="2"/>
  </r>
  <r>
    <s v="I-2975"/>
    <s v="Bangkok"/>
    <x v="10"/>
    <x v="3"/>
    <d v="2024-12-04T00:00:00"/>
    <x v="3"/>
    <s v="Jonathan Pereira"/>
    <n v="50"/>
    <n v="48"/>
    <x v="21"/>
    <n v="2"/>
    <x v="0"/>
    <x v="5"/>
    <x v="0"/>
  </r>
  <r>
    <s v="I-2976"/>
    <s v="Guangzhou"/>
    <x v="5"/>
    <x v="3"/>
    <d v="2022-08-20T00:00:00"/>
    <x v="0"/>
    <s v="Abdul Amos"/>
    <n v="80"/>
    <n v="78"/>
    <x v="12"/>
    <n v="2"/>
    <x v="3"/>
    <x v="2"/>
    <x v="2"/>
  </r>
  <r>
    <s v="I-2977"/>
    <s v="Moscow"/>
    <x v="0"/>
    <x v="0"/>
    <d v="2022-11-25T00:00:00"/>
    <x v="2"/>
    <s v="Diane Batty"/>
    <n v="150"/>
    <n v="149"/>
    <x v="84"/>
    <n v="1"/>
    <x v="3"/>
    <x v="8"/>
    <x v="0"/>
  </r>
  <r>
    <s v="I-2978"/>
    <s v="Sydney"/>
    <x v="4"/>
    <x v="3"/>
    <d v="2022-11-26T00:00:00"/>
    <x v="6"/>
    <s v="William Martin"/>
    <n v="800"/>
    <n v="592"/>
    <x v="4"/>
    <n v="208"/>
    <x v="3"/>
    <x v="8"/>
    <x v="0"/>
  </r>
  <r>
    <s v="I-2979"/>
    <s v="Paris"/>
    <x v="21"/>
    <x v="0"/>
    <d v="2022-08-01T00:00:00"/>
    <x v="6"/>
    <s v="Nicole Ford"/>
    <n v="800"/>
    <n v="800"/>
    <x v="14"/>
    <n v="0"/>
    <x v="3"/>
    <x v="2"/>
    <x v="2"/>
  </r>
  <r>
    <s v="I-2980"/>
    <s v="Buenos Aires"/>
    <x v="27"/>
    <x v="2"/>
    <d v="2022-07-18T00:00:00"/>
    <x v="9"/>
    <s v="Simon Snape"/>
    <n v="70"/>
    <n v="63"/>
    <x v="18"/>
    <n v="7"/>
    <x v="3"/>
    <x v="9"/>
    <x v="2"/>
  </r>
  <r>
    <s v="I-2981"/>
    <s v="Seattle"/>
    <x v="18"/>
    <x v="1"/>
    <d v="2020-06-11T00:00:00"/>
    <x v="1"/>
    <s v="Kevin Styles"/>
    <n v="700"/>
    <n v="651"/>
    <x v="6"/>
    <n v="49"/>
    <x v="4"/>
    <x v="4"/>
    <x v="1"/>
  </r>
  <r>
    <s v="I-2982"/>
    <s v="Seattle"/>
    <x v="18"/>
    <x v="1"/>
    <d v="2021-11-12T00:00:00"/>
    <x v="0"/>
    <s v="Richard Anderson"/>
    <n v="80"/>
    <n v="54"/>
    <x v="1"/>
    <n v="26"/>
    <x v="1"/>
    <x v="8"/>
    <x v="0"/>
  </r>
  <r>
    <s v="I-2983"/>
    <s v="Tijuana"/>
    <x v="7"/>
    <x v="2"/>
    <d v="2022-06-01T00:00:00"/>
    <x v="11"/>
    <s v="Kevin McLauchlin"/>
    <n v="50"/>
    <n v="50"/>
    <x v="14"/>
    <n v="0"/>
    <x v="3"/>
    <x v="4"/>
    <x v="1"/>
  </r>
  <r>
    <s v="I-2984"/>
    <s v="Osaka"/>
    <x v="15"/>
    <x v="3"/>
    <d v="2021-06-01T00:00:00"/>
    <x v="5"/>
    <s v="Kenneth Walter"/>
    <n v="500"/>
    <n v="320"/>
    <x v="45"/>
    <n v="180"/>
    <x v="1"/>
    <x v="4"/>
    <x v="1"/>
  </r>
  <r>
    <s v="I-2985"/>
    <s v="Paris"/>
    <x v="21"/>
    <x v="0"/>
    <d v="2024-12-02T00:00:00"/>
    <x v="3"/>
    <s v="Ketan Bryan"/>
    <n v="50"/>
    <n v="43"/>
    <x v="22"/>
    <n v="7"/>
    <x v="0"/>
    <x v="5"/>
    <x v="0"/>
  </r>
  <r>
    <s v="I-2986"/>
    <s v="Seoul"/>
    <x v="19"/>
    <x v="3"/>
    <d v="2023-01-27T00:00:00"/>
    <x v="0"/>
    <s v="Mark Brook"/>
    <n v="80"/>
    <n v="78"/>
    <x v="12"/>
    <n v="2"/>
    <x v="2"/>
    <x v="11"/>
    <x v="3"/>
  </r>
  <r>
    <s v="I-2987"/>
    <s v="London"/>
    <x v="8"/>
    <x v="0"/>
    <d v="2021-02-07T00:00:00"/>
    <x v="10"/>
    <s v="Claire Brooks"/>
    <n v="250"/>
    <n v="248"/>
    <x v="80"/>
    <n v="2"/>
    <x v="1"/>
    <x v="10"/>
    <x v="3"/>
  </r>
  <r>
    <s v="I-2988"/>
    <s v="Lima"/>
    <x v="6"/>
    <x v="2"/>
    <d v="2023-01-06T00:00:00"/>
    <x v="4"/>
    <s v="Kevin Goad"/>
    <n v="30"/>
    <n v="27"/>
    <x v="18"/>
    <n v="3"/>
    <x v="2"/>
    <x v="11"/>
    <x v="3"/>
  </r>
  <r>
    <s v="I-2989"/>
    <s v="Vienna"/>
    <x v="29"/>
    <x v="0"/>
    <d v="2024-04-03T00:00:00"/>
    <x v="8"/>
    <s v="Paul Drage"/>
    <n v="500"/>
    <n v="495"/>
    <x v="19"/>
    <n v="5"/>
    <x v="0"/>
    <x v="1"/>
    <x v="1"/>
  </r>
  <r>
    <s v="I-2990"/>
    <s v="Osaka"/>
    <x v="15"/>
    <x v="3"/>
    <d v="2024-02-12T00:00:00"/>
    <x v="6"/>
    <s v="Neil McAvoy"/>
    <n v="800"/>
    <n v="480"/>
    <x v="104"/>
    <n v="320"/>
    <x v="0"/>
    <x v="10"/>
    <x v="3"/>
  </r>
  <r>
    <s v="I-2991"/>
    <s v="New York"/>
    <x v="18"/>
    <x v="1"/>
    <d v="2022-03-01T00:00:00"/>
    <x v="10"/>
    <s v="Stephen Cohen"/>
    <n v="250"/>
    <n v="215"/>
    <x v="22"/>
    <n v="35"/>
    <x v="3"/>
    <x v="3"/>
    <x v="3"/>
  </r>
  <r>
    <s v="I-2992"/>
    <s v="Capetown"/>
    <x v="17"/>
    <x v="0"/>
    <d v="2021-10-01T00:00:00"/>
    <x v="5"/>
    <s v="Lucy Downs"/>
    <n v="500"/>
    <n v="420"/>
    <x v="11"/>
    <n v="80"/>
    <x v="1"/>
    <x v="0"/>
    <x v="0"/>
  </r>
  <r>
    <s v="I-2993"/>
    <s v="Bucharest"/>
    <x v="32"/>
    <x v="0"/>
    <d v="2020-12-02T00:00:00"/>
    <x v="6"/>
    <s v="Dell Lockwood"/>
    <n v="800"/>
    <n v="648"/>
    <x v="38"/>
    <n v="152"/>
    <x v="4"/>
    <x v="5"/>
    <x v="0"/>
  </r>
  <r>
    <s v="I-2994"/>
    <s v="Tel Aviv"/>
    <x v="13"/>
    <x v="0"/>
    <d v="2023-11-10T00:00:00"/>
    <x v="3"/>
    <s v="Frances Weller"/>
    <n v="50"/>
    <n v="49"/>
    <x v="2"/>
    <n v="1"/>
    <x v="2"/>
    <x v="8"/>
    <x v="0"/>
  </r>
  <r>
    <s v="I-2995"/>
    <s v="Riyadh"/>
    <x v="9"/>
    <x v="0"/>
    <d v="2024-08-27T00:00:00"/>
    <x v="5"/>
    <s v="Gillian Crawley"/>
    <n v="500"/>
    <n v="465"/>
    <x v="6"/>
    <n v="35"/>
    <x v="0"/>
    <x v="2"/>
    <x v="2"/>
  </r>
  <r>
    <s v="I-2996"/>
    <s v="Mexico City"/>
    <x v="7"/>
    <x v="2"/>
    <d v="2020-02-13T00:00:00"/>
    <x v="10"/>
    <s v="Jacqueline Green"/>
    <n v="250"/>
    <n v="215"/>
    <x v="22"/>
    <n v="35"/>
    <x v="4"/>
    <x v="10"/>
    <x v="3"/>
  </r>
  <r>
    <s v="I-2997"/>
    <s v="Jerusalem"/>
    <x v="13"/>
    <x v="0"/>
    <d v="2022-06-23T00:00:00"/>
    <x v="2"/>
    <s v="John Bond"/>
    <n v="150"/>
    <n v="149"/>
    <x v="84"/>
    <n v="1"/>
    <x v="3"/>
    <x v="4"/>
    <x v="1"/>
  </r>
  <r>
    <s v="I-2998"/>
    <s v="Guangzhou"/>
    <x v="5"/>
    <x v="3"/>
    <d v="2020-11-24T00:00:00"/>
    <x v="11"/>
    <s v="Carl Snape"/>
    <n v="50"/>
    <n v="38"/>
    <x v="40"/>
    <n v="12"/>
    <x v="4"/>
    <x v="8"/>
    <x v="0"/>
  </r>
  <r>
    <s v="I-2999"/>
    <s v="Ho Chi Minh City"/>
    <x v="12"/>
    <x v="3"/>
    <d v="2023-09-20T00:00:00"/>
    <x v="7"/>
    <s v="Austin Parsons"/>
    <n v="1000"/>
    <n v="670"/>
    <x v="83"/>
    <n v="330"/>
    <x v="2"/>
    <x v="6"/>
    <x v="2"/>
  </r>
  <r>
    <s v="I-3000"/>
    <s v="Ho Chi Minh City"/>
    <x v="12"/>
    <x v="3"/>
    <d v="2024-06-12T00:00:00"/>
    <x v="7"/>
    <s v="Sophie Petersen"/>
    <n v="1000"/>
    <n v="590"/>
    <x v="78"/>
    <n v="410"/>
    <x v="0"/>
    <x v="4"/>
    <x v="1"/>
  </r>
  <r>
    <s v="I-3001"/>
    <s v="Kuala Lumpur"/>
    <x v="31"/>
    <x v="3"/>
    <d v="2020-10-13T00:00:00"/>
    <x v="11"/>
    <s v="Stephen MacGregor"/>
    <n v="50"/>
    <n v="49"/>
    <x v="2"/>
    <n v="1"/>
    <x v="4"/>
    <x v="0"/>
    <x v="0"/>
  </r>
  <r>
    <s v="I-3002"/>
    <s v="New York"/>
    <x v="18"/>
    <x v="1"/>
    <d v="2021-12-16T00:00:00"/>
    <x v="4"/>
    <s v="Ian Coates"/>
    <n v="30"/>
    <n v="20"/>
    <x v="76"/>
    <n v="10"/>
    <x v="1"/>
    <x v="5"/>
    <x v="0"/>
  </r>
  <r>
    <s v="I-3003"/>
    <s v="Paris"/>
    <x v="21"/>
    <x v="0"/>
    <d v="2020-08-17T00:00:00"/>
    <x v="5"/>
    <s v="Philip Tubbs"/>
    <n v="500"/>
    <n v="450"/>
    <x v="18"/>
    <n v="50"/>
    <x v="4"/>
    <x v="2"/>
    <x v="2"/>
  </r>
  <r>
    <s v="I-3004"/>
    <s v="Cairo"/>
    <x v="30"/>
    <x v="0"/>
    <d v="2024-08-12T00:00:00"/>
    <x v="8"/>
    <s v="David Amos"/>
    <n v="500"/>
    <n v="490"/>
    <x v="2"/>
    <n v="10"/>
    <x v="0"/>
    <x v="2"/>
    <x v="2"/>
  </r>
  <r>
    <s v="I-3005"/>
    <s v="Warsaw"/>
    <x v="23"/>
    <x v="0"/>
    <d v="2022-12-21T00:00:00"/>
    <x v="10"/>
    <s v="Gary Mistry"/>
    <n v="250"/>
    <n v="103"/>
    <x v="139"/>
    <n v="147"/>
    <x v="3"/>
    <x v="5"/>
    <x v="0"/>
  </r>
  <r>
    <s v="I-3006"/>
    <s v="Paris"/>
    <x v="21"/>
    <x v="0"/>
    <d v="2022-09-18T00:00:00"/>
    <x v="4"/>
    <s v="Philip Tubbs"/>
    <n v="30"/>
    <n v="26"/>
    <x v="30"/>
    <n v="4"/>
    <x v="3"/>
    <x v="6"/>
    <x v="2"/>
  </r>
  <r>
    <s v="I-3007"/>
    <s v="Bangalore"/>
    <x v="11"/>
    <x v="3"/>
    <d v="2023-06-09T00:00:00"/>
    <x v="7"/>
    <s v="Stuart Sykes"/>
    <n v="1000"/>
    <n v="570"/>
    <x v="39"/>
    <n v="430"/>
    <x v="2"/>
    <x v="4"/>
    <x v="1"/>
  </r>
  <r>
    <s v="I-3008"/>
    <s v="Dublin"/>
    <x v="25"/>
    <x v="0"/>
    <d v="2020-02-21T00:00:00"/>
    <x v="3"/>
    <s v="Gwyn Taylor"/>
    <n v="50"/>
    <n v="50"/>
    <x v="14"/>
    <n v="0"/>
    <x v="4"/>
    <x v="10"/>
    <x v="3"/>
  </r>
  <r>
    <s v="I-3009"/>
    <s v="Kansas City"/>
    <x v="18"/>
    <x v="1"/>
    <d v="2022-04-23T00:00:00"/>
    <x v="0"/>
    <s v="Christina Pedley"/>
    <n v="80"/>
    <n v="79"/>
    <x v="0"/>
    <n v="1"/>
    <x v="3"/>
    <x v="1"/>
    <x v="1"/>
  </r>
  <r>
    <s v="I-3010"/>
    <s v="Rome"/>
    <x v="22"/>
    <x v="0"/>
    <d v="2021-06-23T00:00:00"/>
    <x v="4"/>
    <s v="Michael Toy"/>
    <n v="30"/>
    <n v="27"/>
    <x v="18"/>
    <n v="3"/>
    <x v="1"/>
    <x v="4"/>
    <x v="1"/>
  </r>
  <r>
    <s v="I-3011"/>
    <s v="Bogota"/>
    <x v="26"/>
    <x v="2"/>
    <d v="2020-11-19T00:00:00"/>
    <x v="7"/>
    <s v="Alison Lazar"/>
    <n v="1000"/>
    <n v="800"/>
    <x v="31"/>
    <n v="200"/>
    <x v="4"/>
    <x v="8"/>
    <x v="0"/>
  </r>
  <r>
    <s v="I-3012"/>
    <s v="Warsaw"/>
    <x v="23"/>
    <x v="0"/>
    <d v="2022-11-02T00:00:00"/>
    <x v="3"/>
    <s v="Hin Bragg"/>
    <n v="50"/>
    <n v="46"/>
    <x v="15"/>
    <n v="4"/>
    <x v="3"/>
    <x v="8"/>
    <x v="0"/>
  </r>
  <r>
    <s v="I-3013"/>
    <s v="Kansas City"/>
    <x v="18"/>
    <x v="1"/>
    <d v="2021-11-03T00:00:00"/>
    <x v="6"/>
    <s v="Douglas Davies"/>
    <n v="800"/>
    <n v="440"/>
    <x v="115"/>
    <n v="360"/>
    <x v="1"/>
    <x v="8"/>
    <x v="0"/>
  </r>
  <r>
    <s v="I-3014"/>
    <s v="Toronto"/>
    <x v="1"/>
    <x v="1"/>
    <d v="2020-05-09T00:00:00"/>
    <x v="0"/>
    <s v="Nick Blacklock"/>
    <n v="80"/>
    <n v="71"/>
    <x v="105"/>
    <n v="9"/>
    <x v="4"/>
    <x v="7"/>
    <x v="1"/>
  </r>
  <r>
    <s v="I-3015"/>
    <s v="Kansas City"/>
    <x v="18"/>
    <x v="1"/>
    <d v="2022-02-20T00:00:00"/>
    <x v="6"/>
    <s v="Ronnette Stocks"/>
    <n v="800"/>
    <n v="512"/>
    <x v="45"/>
    <n v="288"/>
    <x v="3"/>
    <x v="10"/>
    <x v="3"/>
  </r>
  <r>
    <s v="I-3016"/>
    <s v="Lima"/>
    <x v="6"/>
    <x v="2"/>
    <d v="2020-03-05T00:00:00"/>
    <x v="0"/>
    <s v="William Lant"/>
    <n v="80"/>
    <n v="77"/>
    <x v="27"/>
    <n v="3"/>
    <x v="4"/>
    <x v="3"/>
    <x v="3"/>
  </r>
  <r>
    <s v="I-3017"/>
    <s v="Kuala Lumpur"/>
    <x v="31"/>
    <x v="3"/>
    <d v="2020-06-08T00:00:00"/>
    <x v="8"/>
    <s v="Trudi Griffin"/>
    <n v="500"/>
    <n v="490"/>
    <x v="2"/>
    <n v="10"/>
    <x v="4"/>
    <x v="4"/>
    <x v="1"/>
  </r>
  <r>
    <s v="I-3018"/>
    <s v="London"/>
    <x v="8"/>
    <x v="0"/>
    <d v="2021-11-25T00:00:00"/>
    <x v="7"/>
    <s v="Francis Godden"/>
    <n v="1000"/>
    <n v="920"/>
    <x v="15"/>
    <n v="80"/>
    <x v="1"/>
    <x v="8"/>
    <x v="0"/>
  </r>
  <r>
    <s v="I-3019"/>
    <s v="Riyadh"/>
    <x v="9"/>
    <x v="0"/>
    <d v="2023-04-24T00:00:00"/>
    <x v="7"/>
    <s v="Kelly Owen"/>
    <n v="1000"/>
    <n v="740"/>
    <x v="4"/>
    <n v="260"/>
    <x v="2"/>
    <x v="1"/>
    <x v="1"/>
  </r>
  <r>
    <s v="I-3020"/>
    <s v="Prague"/>
    <x v="16"/>
    <x v="0"/>
    <d v="2023-06-26T00:00:00"/>
    <x v="5"/>
    <s v="Terence Mirza"/>
    <n v="500"/>
    <n v="450"/>
    <x v="18"/>
    <n v="50"/>
    <x v="2"/>
    <x v="4"/>
    <x v="1"/>
  </r>
  <r>
    <s v="I-3021"/>
    <s v="Shanghai"/>
    <x v="5"/>
    <x v="3"/>
    <d v="2024-07-11T00:00:00"/>
    <x v="4"/>
    <s v="Timothy Fraser"/>
    <n v="30"/>
    <n v="30"/>
    <x v="14"/>
    <n v="0"/>
    <x v="0"/>
    <x v="9"/>
    <x v="2"/>
  </r>
  <r>
    <s v="I-3022"/>
    <s v="Jerusalem"/>
    <x v="13"/>
    <x v="0"/>
    <d v="2021-07-25T00:00:00"/>
    <x v="9"/>
    <s v="Harold Charters"/>
    <n v="70"/>
    <n v="56"/>
    <x v="31"/>
    <n v="14"/>
    <x v="1"/>
    <x v="9"/>
    <x v="2"/>
  </r>
  <r>
    <s v="I-3023"/>
    <s v="Vancouver"/>
    <x v="1"/>
    <x v="1"/>
    <d v="2023-08-04T00:00:00"/>
    <x v="7"/>
    <s v="Brian Clarke"/>
    <n v="1000"/>
    <n v="560"/>
    <x v="87"/>
    <n v="440"/>
    <x v="2"/>
    <x v="2"/>
    <x v="2"/>
  </r>
  <r>
    <s v="I-3024"/>
    <s v="Jerusalem"/>
    <x v="13"/>
    <x v="0"/>
    <d v="2020-01-15T00:00:00"/>
    <x v="11"/>
    <s v="John Bond"/>
    <n v="50"/>
    <n v="48"/>
    <x v="21"/>
    <n v="2"/>
    <x v="4"/>
    <x v="11"/>
    <x v="3"/>
  </r>
  <r>
    <s v="I-3025"/>
    <s v="Ho Chi Minh City"/>
    <x v="12"/>
    <x v="3"/>
    <d v="2024-11-09T00:00:00"/>
    <x v="5"/>
    <s v="Austin Parsons"/>
    <n v="500"/>
    <n v="490"/>
    <x v="2"/>
    <n v="10"/>
    <x v="0"/>
    <x v="8"/>
    <x v="0"/>
  </r>
  <r>
    <s v="I-3026"/>
    <s v="London"/>
    <x v="8"/>
    <x v="0"/>
    <d v="2020-04-27T00:00:00"/>
    <x v="8"/>
    <s v="Philip Dewar"/>
    <n v="500"/>
    <n v="500"/>
    <x v="14"/>
    <n v="0"/>
    <x v="4"/>
    <x v="1"/>
    <x v="1"/>
  </r>
  <r>
    <s v="I-3027"/>
    <s v="New York"/>
    <x v="18"/>
    <x v="1"/>
    <d v="2021-03-14T00:00:00"/>
    <x v="8"/>
    <s v="Robert Salisbury"/>
    <n v="500"/>
    <n v="490"/>
    <x v="2"/>
    <n v="10"/>
    <x v="1"/>
    <x v="3"/>
    <x v="3"/>
  </r>
  <r>
    <s v="I-3028"/>
    <s v="Rochester"/>
    <x v="18"/>
    <x v="1"/>
    <d v="2021-11-10T00:00:00"/>
    <x v="2"/>
    <s v="Richard Bard"/>
    <n v="150"/>
    <n v="101"/>
    <x v="89"/>
    <n v="49"/>
    <x v="1"/>
    <x v="8"/>
    <x v="0"/>
  </r>
  <r>
    <s v="I-3029"/>
    <s v="Tijuana"/>
    <x v="7"/>
    <x v="2"/>
    <d v="2022-04-12T00:00:00"/>
    <x v="9"/>
    <s v="Kevin McLauchlin"/>
    <n v="70"/>
    <n v="69"/>
    <x v="43"/>
    <n v="1"/>
    <x v="3"/>
    <x v="1"/>
    <x v="1"/>
  </r>
  <r>
    <s v="I-3030"/>
    <s v="Los Angeles"/>
    <x v="18"/>
    <x v="1"/>
    <d v="2022-05-21T00:00:00"/>
    <x v="6"/>
    <s v="Heather Beck"/>
    <n v="800"/>
    <n v="696"/>
    <x v="74"/>
    <n v="104"/>
    <x v="3"/>
    <x v="7"/>
    <x v="1"/>
  </r>
  <r>
    <s v="I-3031"/>
    <s v="Moscow"/>
    <x v="0"/>
    <x v="0"/>
    <d v="2024-04-04T00:00:00"/>
    <x v="9"/>
    <s v="Darren Brooks"/>
    <n v="70"/>
    <n v="69"/>
    <x v="43"/>
    <n v="1"/>
    <x v="0"/>
    <x v="1"/>
    <x v="1"/>
  </r>
  <r>
    <s v="I-3032"/>
    <s v="Sydney"/>
    <x v="4"/>
    <x v="3"/>
    <d v="2023-11-30T00:00:00"/>
    <x v="6"/>
    <s v="Stephen Neville"/>
    <n v="800"/>
    <n v="520"/>
    <x v="32"/>
    <n v="280"/>
    <x v="2"/>
    <x v="8"/>
    <x v="0"/>
  </r>
  <r>
    <s v="I-3033"/>
    <s v="Tel Aviv"/>
    <x v="13"/>
    <x v="0"/>
    <d v="2022-06-21T00:00:00"/>
    <x v="11"/>
    <s v="David Isaacs"/>
    <n v="50"/>
    <n v="44"/>
    <x v="33"/>
    <n v="6"/>
    <x v="3"/>
    <x v="4"/>
    <x v="1"/>
  </r>
  <r>
    <s v="I-3034"/>
    <s v="Seoul"/>
    <x v="19"/>
    <x v="3"/>
    <d v="2021-05-03T00:00:00"/>
    <x v="0"/>
    <s v="Steven Wood"/>
    <n v="80"/>
    <n v="77"/>
    <x v="27"/>
    <n v="3"/>
    <x v="1"/>
    <x v="7"/>
    <x v="1"/>
  </r>
  <r>
    <s v="I-3035"/>
    <s v="Osaka"/>
    <x v="15"/>
    <x v="3"/>
    <d v="2021-12-11T00:00:00"/>
    <x v="1"/>
    <s v="Jill Thompson"/>
    <n v="700"/>
    <n v="455"/>
    <x v="32"/>
    <n v="245"/>
    <x v="1"/>
    <x v="5"/>
    <x v="0"/>
  </r>
  <r>
    <s v="I-3036"/>
    <s v="Lima"/>
    <x v="6"/>
    <x v="2"/>
    <d v="2024-06-19T00:00:00"/>
    <x v="5"/>
    <s v="Michael Wood"/>
    <n v="500"/>
    <n v="485"/>
    <x v="10"/>
    <n v="15"/>
    <x v="0"/>
    <x v="4"/>
    <x v="1"/>
  </r>
  <r>
    <s v="I-3037"/>
    <s v="Shenzhen"/>
    <x v="5"/>
    <x v="3"/>
    <d v="2024-07-28T00:00:00"/>
    <x v="8"/>
    <s v="Fatima James"/>
    <n v="500"/>
    <n v="500"/>
    <x v="14"/>
    <n v="0"/>
    <x v="0"/>
    <x v="9"/>
    <x v="2"/>
  </r>
  <r>
    <s v="I-3038"/>
    <s v="Los Angeles"/>
    <x v="18"/>
    <x v="1"/>
    <d v="2020-07-22T00:00:00"/>
    <x v="2"/>
    <s v="Colin Matthews"/>
    <n v="150"/>
    <n v="119"/>
    <x v="92"/>
    <n v="31"/>
    <x v="4"/>
    <x v="9"/>
    <x v="2"/>
  </r>
  <r>
    <s v="I-3039"/>
    <s v="Lima"/>
    <x v="6"/>
    <x v="2"/>
    <d v="2021-12-22T00:00:00"/>
    <x v="9"/>
    <s v="Kevin Goad"/>
    <n v="70"/>
    <n v="60"/>
    <x v="59"/>
    <n v="10"/>
    <x v="1"/>
    <x v="5"/>
    <x v="0"/>
  </r>
  <r>
    <s v="I-3040"/>
    <s v="Sydney"/>
    <x v="4"/>
    <x v="3"/>
    <d v="2024-10-19T00:00:00"/>
    <x v="11"/>
    <s v="James Ricketts"/>
    <n v="50"/>
    <n v="45"/>
    <x v="18"/>
    <n v="5"/>
    <x v="0"/>
    <x v="0"/>
    <x v="0"/>
  </r>
  <r>
    <s v="I-3041"/>
    <s v="Moscow"/>
    <x v="0"/>
    <x v="0"/>
    <d v="2023-07-20T00:00:00"/>
    <x v="6"/>
    <s v="Alexander Hillier"/>
    <n v="800"/>
    <n v="744"/>
    <x v="6"/>
    <n v="56"/>
    <x v="2"/>
    <x v="9"/>
    <x v="2"/>
  </r>
  <r>
    <s v="I-3042"/>
    <s v="Houston"/>
    <x v="18"/>
    <x v="1"/>
    <d v="2023-07-28T00:00:00"/>
    <x v="5"/>
    <s v="Rachel Snape"/>
    <n v="500"/>
    <n v="470"/>
    <x v="44"/>
    <n v="30"/>
    <x v="2"/>
    <x v="9"/>
    <x v="2"/>
  </r>
  <r>
    <s v="I-3043"/>
    <s v="Tijuana"/>
    <x v="7"/>
    <x v="2"/>
    <d v="2024-05-04T00:00:00"/>
    <x v="9"/>
    <s v="Richard Allnutt"/>
    <n v="70"/>
    <n v="61"/>
    <x v="134"/>
    <n v="9"/>
    <x v="0"/>
    <x v="7"/>
    <x v="1"/>
  </r>
  <r>
    <s v="I-3044"/>
    <s v="Osaka"/>
    <x v="15"/>
    <x v="3"/>
    <d v="2021-05-27T00:00:00"/>
    <x v="1"/>
    <s v="Paul Atkins"/>
    <n v="700"/>
    <n v="546"/>
    <x v="24"/>
    <n v="154"/>
    <x v="1"/>
    <x v="7"/>
    <x v="1"/>
  </r>
  <r>
    <s v="I-3045"/>
    <s v="Sydney"/>
    <x v="4"/>
    <x v="3"/>
    <d v="2020-04-26T00:00:00"/>
    <x v="8"/>
    <s v="Christine Davies"/>
    <n v="500"/>
    <n v="495"/>
    <x v="19"/>
    <n v="5"/>
    <x v="4"/>
    <x v="1"/>
    <x v="1"/>
  </r>
  <r>
    <s v="I-3046"/>
    <s v="Mexico City"/>
    <x v="7"/>
    <x v="2"/>
    <d v="2022-02-17T00:00:00"/>
    <x v="6"/>
    <s v="Brendon Dyer"/>
    <n v="800"/>
    <n v="592"/>
    <x v="4"/>
    <n v="208"/>
    <x v="3"/>
    <x v="10"/>
    <x v="3"/>
  </r>
  <r>
    <s v="I-3047"/>
    <s v="Dublin"/>
    <x v="25"/>
    <x v="0"/>
    <d v="2021-11-06T00:00:00"/>
    <x v="0"/>
    <s v="John Curtis"/>
    <n v="80"/>
    <n v="64"/>
    <x v="31"/>
    <n v="16"/>
    <x v="1"/>
    <x v="8"/>
    <x v="0"/>
  </r>
  <r>
    <s v="I-3048"/>
    <s v="Shanghai"/>
    <x v="5"/>
    <x v="3"/>
    <d v="2020-11-22T00:00:00"/>
    <x v="1"/>
    <s v="Denise Docherty"/>
    <n v="700"/>
    <n v="693"/>
    <x v="19"/>
    <n v="7"/>
    <x v="4"/>
    <x v="8"/>
    <x v="0"/>
  </r>
  <r>
    <s v="I-3049"/>
    <s v="Rome"/>
    <x v="22"/>
    <x v="0"/>
    <d v="2021-02-12T00:00:00"/>
    <x v="11"/>
    <s v="Andrew Hirst"/>
    <n v="50"/>
    <n v="38"/>
    <x v="40"/>
    <n v="12"/>
    <x v="1"/>
    <x v="10"/>
    <x v="3"/>
  </r>
  <r>
    <s v="I-3050"/>
    <s v="Mexico City"/>
    <x v="7"/>
    <x v="2"/>
    <d v="2021-02-05T00:00:00"/>
    <x v="2"/>
    <s v="John Ali"/>
    <n v="150"/>
    <n v="140"/>
    <x v="7"/>
    <n v="10"/>
    <x v="1"/>
    <x v="10"/>
    <x v="3"/>
  </r>
  <r>
    <s v="I-3051"/>
    <s v="Jerusalem"/>
    <x v="13"/>
    <x v="0"/>
    <d v="2020-06-21T00:00:00"/>
    <x v="4"/>
    <s v="John Bond"/>
    <n v="30"/>
    <n v="24"/>
    <x v="31"/>
    <n v="6"/>
    <x v="4"/>
    <x v="4"/>
    <x v="1"/>
  </r>
  <r>
    <s v="I-3052"/>
    <s v="Sao Paolo"/>
    <x v="2"/>
    <x v="2"/>
    <d v="2023-10-26T00:00:00"/>
    <x v="0"/>
    <s v="Zoe Munday"/>
    <n v="80"/>
    <n v="74"/>
    <x v="85"/>
    <n v="6"/>
    <x v="2"/>
    <x v="0"/>
    <x v="0"/>
  </r>
  <r>
    <s v="I-3053"/>
    <s v="Dubai"/>
    <x v="33"/>
    <x v="0"/>
    <d v="2022-02-21T00:00:00"/>
    <x v="9"/>
    <s v="David Romero"/>
    <n v="70"/>
    <n v="62"/>
    <x v="52"/>
    <n v="8"/>
    <x v="3"/>
    <x v="10"/>
    <x v="3"/>
  </r>
  <r>
    <s v="I-3054"/>
    <s v="Delhi"/>
    <x v="11"/>
    <x v="3"/>
    <d v="2020-08-29T00:00:00"/>
    <x v="0"/>
    <s v="Glen Campbell"/>
    <n v="80"/>
    <n v="76"/>
    <x v="8"/>
    <n v="4"/>
    <x v="4"/>
    <x v="2"/>
    <x v="2"/>
  </r>
  <r>
    <s v="I-3055"/>
    <s v="Los Angeles"/>
    <x v="18"/>
    <x v="1"/>
    <d v="2024-11-20T00:00:00"/>
    <x v="3"/>
    <s v="Maxine Stockdale"/>
    <n v="50"/>
    <n v="45"/>
    <x v="18"/>
    <n v="5"/>
    <x v="0"/>
    <x v="8"/>
    <x v="0"/>
  </r>
  <r>
    <s v="I-3056"/>
    <s v="Rochester"/>
    <x v="18"/>
    <x v="1"/>
    <d v="2024-05-13T00:00:00"/>
    <x v="7"/>
    <s v="Christopher Grey"/>
    <n v="1000"/>
    <n v="670"/>
    <x v="83"/>
    <n v="330"/>
    <x v="0"/>
    <x v="7"/>
    <x v="1"/>
  </r>
  <r>
    <s v="I-3057"/>
    <s v="Amsterdam"/>
    <x v="24"/>
    <x v="0"/>
    <d v="2024-07-09T00:00:00"/>
    <x v="9"/>
    <s v="David Dorey"/>
    <n v="70"/>
    <n v="67"/>
    <x v="17"/>
    <n v="3"/>
    <x v="0"/>
    <x v="9"/>
    <x v="2"/>
  </r>
  <r>
    <s v="I-3058"/>
    <s v="Rochester"/>
    <x v="18"/>
    <x v="1"/>
    <d v="2023-09-19T00:00:00"/>
    <x v="3"/>
    <s v="Michael Lauder"/>
    <n v="50"/>
    <n v="46"/>
    <x v="15"/>
    <n v="4"/>
    <x v="2"/>
    <x v="6"/>
    <x v="2"/>
  </r>
  <r>
    <s v="I-3059"/>
    <s v="Osaka"/>
    <x v="15"/>
    <x v="3"/>
    <d v="2024-08-30T00:00:00"/>
    <x v="6"/>
    <s v="Alice Canning"/>
    <n v="800"/>
    <n v="752"/>
    <x v="44"/>
    <n v="48"/>
    <x v="0"/>
    <x v="2"/>
    <x v="2"/>
  </r>
  <r>
    <s v="I-3060"/>
    <s v="Santiago"/>
    <x v="34"/>
    <x v="2"/>
    <d v="2024-04-19T00:00:00"/>
    <x v="8"/>
    <s v="Jason Edmund"/>
    <n v="500"/>
    <n v="490"/>
    <x v="2"/>
    <n v="10"/>
    <x v="0"/>
    <x v="1"/>
    <x v="1"/>
  </r>
  <r>
    <s v="I-3061"/>
    <s v="Istanbul"/>
    <x v="3"/>
    <x v="0"/>
    <d v="2022-10-30T00:00:00"/>
    <x v="2"/>
    <s v="Ian McCartan"/>
    <n v="150"/>
    <n v="147"/>
    <x v="2"/>
    <n v="3"/>
    <x v="3"/>
    <x v="0"/>
    <x v="0"/>
  </r>
  <r>
    <s v="I-3062"/>
    <s v="Prague"/>
    <x v="16"/>
    <x v="0"/>
    <d v="2021-10-24T00:00:00"/>
    <x v="8"/>
    <s v="Terence Mirza"/>
    <n v="500"/>
    <n v="495"/>
    <x v="19"/>
    <n v="5"/>
    <x v="1"/>
    <x v="0"/>
    <x v="0"/>
  </r>
  <r>
    <s v="I-3063"/>
    <s v="Jerusalem"/>
    <x v="13"/>
    <x v="0"/>
    <d v="2023-01-06T00:00:00"/>
    <x v="8"/>
    <s v="Barbara Scott"/>
    <n v="500"/>
    <n v="500"/>
    <x v="14"/>
    <n v="0"/>
    <x v="2"/>
    <x v="11"/>
    <x v="3"/>
  </r>
  <r>
    <s v="I-3064"/>
    <s v="Vienna"/>
    <x v="29"/>
    <x v="0"/>
    <d v="2022-02-26T00:00:00"/>
    <x v="7"/>
    <s v="Paul Drage"/>
    <n v="1000"/>
    <n v="680"/>
    <x v="58"/>
    <n v="320"/>
    <x v="3"/>
    <x v="10"/>
    <x v="3"/>
  </r>
  <r>
    <s v="I-3065"/>
    <s v="Houston"/>
    <x v="18"/>
    <x v="1"/>
    <d v="2024-09-11T00:00:00"/>
    <x v="4"/>
    <s v="Rachel Snape"/>
    <n v="30"/>
    <n v="27"/>
    <x v="18"/>
    <n v="3"/>
    <x v="0"/>
    <x v="6"/>
    <x v="2"/>
  </r>
  <r>
    <s v="I-3066"/>
    <s v="Mexico City"/>
    <x v="7"/>
    <x v="2"/>
    <d v="2024-10-24T00:00:00"/>
    <x v="11"/>
    <s v="Brendon Dyer"/>
    <n v="50"/>
    <n v="44"/>
    <x v="33"/>
    <n v="6"/>
    <x v="0"/>
    <x v="0"/>
    <x v="0"/>
  </r>
  <r>
    <s v="I-3067"/>
    <s v="Chicago"/>
    <x v="18"/>
    <x v="1"/>
    <d v="2024-04-13T00:00:00"/>
    <x v="0"/>
    <s v="Amelia Scott"/>
    <n v="80"/>
    <n v="80"/>
    <x v="14"/>
    <n v="0"/>
    <x v="0"/>
    <x v="1"/>
    <x v="1"/>
  </r>
  <r>
    <s v="I-3068"/>
    <s v="Rome"/>
    <x v="22"/>
    <x v="0"/>
    <d v="2020-01-21T00:00:00"/>
    <x v="5"/>
    <s v="Audrey Kane"/>
    <n v="500"/>
    <n v="360"/>
    <x v="37"/>
    <n v="140"/>
    <x v="4"/>
    <x v="11"/>
    <x v="3"/>
  </r>
  <r>
    <s v="I-3069"/>
    <s v="Rochester"/>
    <x v="18"/>
    <x v="1"/>
    <d v="2020-08-08T00:00:00"/>
    <x v="6"/>
    <s v="Christopher Grey"/>
    <n v="800"/>
    <n v="656"/>
    <x v="64"/>
    <n v="144"/>
    <x v="4"/>
    <x v="2"/>
    <x v="2"/>
  </r>
  <r>
    <s v="I-3070"/>
    <s v="Houston"/>
    <x v="18"/>
    <x v="1"/>
    <d v="2022-05-17T00:00:00"/>
    <x v="10"/>
    <s v="David Salmon"/>
    <n v="250"/>
    <n v="248"/>
    <x v="80"/>
    <n v="2"/>
    <x v="3"/>
    <x v="7"/>
    <x v="1"/>
  </r>
  <r>
    <s v="I-3071"/>
    <s v="Lima"/>
    <x v="6"/>
    <x v="2"/>
    <d v="2022-09-21T00:00:00"/>
    <x v="11"/>
    <s v="William Lant"/>
    <n v="50"/>
    <n v="49"/>
    <x v="2"/>
    <n v="1"/>
    <x v="3"/>
    <x v="6"/>
    <x v="2"/>
  </r>
  <r>
    <s v="I-3072"/>
    <s v="Moscow"/>
    <x v="0"/>
    <x v="0"/>
    <d v="2022-07-09T00:00:00"/>
    <x v="5"/>
    <s v="Zulfiqar Mirza"/>
    <n v="500"/>
    <n v="480"/>
    <x v="21"/>
    <n v="20"/>
    <x v="3"/>
    <x v="9"/>
    <x v="2"/>
  </r>
  <r>
    <s v="I-3073"/>
    <s v="Tokyo"/>
    <x v="15"/>
    <x v="3"/>
    <d v="2020-03-01T00:00:00"/>
    <x v="7"/>
    <s v="Alexander Uddin"/>
    <n v="1000"/>
    <n v="620"/>
    <x v="13"/>
    <n v="380"/>
    <x v="4"/>
    <x v="3"/>
    <x v="3"/>
  </r>
  <r>
    <s v="I-3074"/>
    <s v="Toronto"/>
    <x v="1"/>
    <x v="1"/>
    <d v="2021-06-08T00:00:00"/>
    <x v="10"/>
    <s v="David Shiner"/>
    <n v="250"/>
    <n v="190"/>
    <x v="40"/>
    <n v="60"/>
    <x v="1"/>
    <x v="4"/>
    <x v="1"/>
  </r>
  <r>
    <s v="I-3075"/>
    <s v="London"/>
    <x v="8"/>
    <x v="0"/>
    <d v="2023-05-20T00:00:00"/>
    <x v="6"/>
    <s v="Francis Godden"/>
    <n v="800"/>
    <n v="680"/>
    <x v="36"/>
    <n v="120"/>
    <x v="2"/>
    <x v="7"/>
    <x v="1"/>
  </r>
  <r>
    <s v="I-3076"/>
    <s v="Delhi"/>
    <x v="11"/>
    <x v="3"/>
    <d v="2024-05-09T00:00:00"/>
    <x v="5"/>
    <s v="Tessa Morrow"/>
    <n v="500"/>
    <n v="480"/>
    <x v="21"/>
    <n v="20"/>
    <x v="0"/>
    <x v="7"/>
    <x v="1"/>
  </r>
  <r>
    <s v="I-3077"/>
    <s v="Santiago"/>
    <x v="34"/>
    <x v="2"/>
    <d v="2024-12-16T00:00:00"/>
    <x v="11"/>
    <s v="Julia Hammond"/>
    <n v="50"/>
    <n v="49"/>
    <x v="2"/>
    <n v="1"/>
    <x v="0"/>
    <x v="5"/>
    <x v="0"/>
  </r>
  <r>
    <s v="I-3078"/>
    <s v="Dubai"/>
    <x v="33"/>
    <x v="0"/>
    <d v="2021-02-19T00:00:00"/>
    <x v="0"/>
    <s v="Brenda Lightfoot"/>
    <n v="80"/>
    <n v="58"/>
    <x v="41"/>
    <n v="22"/>
    <x v="1"/>
    <x v="10"/>
    <x v="3"/>
  </r>
  <r>
    <s v="I-3079"/>
    <s v="Chicago"/>
    <x v="18"/>
    <x v="1"/>
    <d v="2022-01-05T00:00:00"/>
    <x v="5"/>
    <s v="Robert Polhill"/>
    <n v="500"/>
    <n v="500"/>
    <x v="14"/>
    <n v="0"/>
    <x v="3"/>
    <x v="11"/>
    <x v="3"/>
  </r>
  <r>
    <s v="I-3080"/>
    <s v="Tel Aviv"/>
    <x v="13"/>
    <x v="0"/>
    <d v="2020-10-14T00:00:00"/>
    <x v="1"/>
    <s v="Frances Weller"/>
    <n v="700"/>
    <n v="574"/>
    <x v="64"/>
    <n v="126"/>
    <x v="4"/>
    <x v="0"/>
    <x v="0"/>
  </r>
  <r>
    <s v="I-3081"/>
    <s v="Madria"/>
    <x v="28"/>
    <x v="0"/>
    <d v="2024-01-02T00:00:00"/>
    <x v="3"/>
    <s v="Howard Jones"/>
    <n v="50"/>
    <n v="47"/>
    <x v="44"/>
    <n v="3"/>
    <x v="0"/>
    <x v="11"/>
    <x v="3"/>
  </r>
  <r>
    <s v="I-3082"/>
    <s v="Guangzhou"/>
    <x v="5"/>
    <x v="3"/>
    <d v="2024-02-12T00:00:00"/>
    <x v="4"/>
    <s v="Helen Watt"/>
    <n v="30"/>
    <n v="26"/>
    <x v="30"/>
    <n v="4"/>
    <x v="0"/>
    <x v="10"/>
    <x v="3"/>
  </r>
  <r>
    <s v="I-3083"/>
    <s v="Sydney"/>
    <x v="4"/>
    <x v="3"/>
    <d v="2020-11-22T00:00:00"/>
    <x v="4"/>
    <s v="James Ricketts"/>
    <n v="30"/>
    <n v="22"/>
    <x v="16"/>
    <n v="8"/>
    <x v="4"/>
    <x v="8"/>
    <x v="0"/>
  </r>
  <r>
    <s v="I-3084"/>
    <s v="Capetown"/>
    <x v="17"/>
    <x v="0"/>
    <d v="2021-02-10T00:00:00"/>
    <x v="1"/>
    <s v="Stuart Anderson"/>
    <n v="700"/>
    <n v="679"/>
    <x v="10"/>
    <n v="21"/>
    <x v="1"/>
    <x v="10"/>
    <x v="3"/>
  </r>
  <r>
    <s v="I-3085"/>
    <s v="Vienna"/>
    <x v="29"/>
    <x v="0"/>
    <d v="2020-08-10T00:00:00"/>
    <x v="7"/>
    <s v="Marie Hewitt"/>
    <n v="1000"/>
    <n v="850"/>
    <x v="36"/>
    <n v="150"/>
    <x v="4"/>
    <x v="2"/>
    <x v="2"/>
  </r>
  <r>
    <s v="I-3086"/>
    <s v="Bangalore"/>
    <x v="11"/>
    <x v="3"/>
    <d v="2024-06-23T00:00:00"/>
    <x v="8"/>
    <s v="Stuart Hunter"/>
    <n v="500"/>
    <n v="490"/>
    <x v="2"/>
    <n v="10"/>
    <x v="0"/>
    <x v="4"/>
    <x v="1"/>
  </r>
  <r>
    <s v="I-3087"/>
    <s v="Capetown"/>
    <x v="17"/>
    <x v="0"/>
    <d v="2022-06-08T00:00:00"/>
    <x v="9"/>
    <s v="Nicholas Holloway"/>
    <n v="70"/>
    <n v="70"/>
    <x v="14"/>
    <n v="0"/>
    <x v="3"/>
    <x v="4"/>
    <x v="1"/>
  </r>
  <r>
    <s v="I-3088"/>
    <s v="Delhi"/>
    <x v="11"/>
    <x v="3"/>
    <d v="2020-06-18T00:00:00"/>
    <x v="5"/>
    <s v="Roy Johnson"/>
    <n v="500"/>
    <n v="455"/>
    <x v="25"/>
    <n v="45"/>
    <x v="4"/>
    <x v="4"/>
    <x v="1"/>
  </r>
  <r>
    <s v="I-3089"/>
    <s v="Paris"/>
    <x v="21"/>
    <x v="0"/>
    <d v="2020-07-23T00:00:00"/>
    <x v="4"/>
    <s v="Darren Webb"/>
    <n v="30"/>
    <n v="26"/>
    <x v="30"/>
    <n v="4"/>
    <x v="4"/>
    <x v="9"/>
    <x v="2"/>
  </r>
  <r>
    <s v="I-3090"/>
    <s v="Bangkok"/>
    <x v="10"/>
    <x v="3"/>
    <d v="2023-09-01T00:00:00"/>
    <x v="9"/>
    <s v="Olive Foster"/>
    <n v="70"/>
    <n v="69"/>
    <x v="43"/>
    <n v="1"/>
    <x v="2"/>
    <x v="6"/>
    <x v="2"/>
  </r>
  <r>
    <s v="I-3091"/>
    <s v="Sydney"/>
    <x v="4"/>
    <x v="3"/>
    <d v="2024-08-11T00:00:00"/>
    <x v="0"/>
    <s v="Stephen Neville"/>
    <n v="80"/>
    <n v="69"/>
    <x v="101"/>
    <n v="11"/>
    <x v="0"/>
    <x v="2"/>
    <x v="2"/>
  </r>
  <r>
    <s v="I-3092"/>
    <s v="Capetown"/>
    <x v="17"/>
    <x v="0"/>
    <d v="2023-07-18T00:00:00"/>
    <x v="2"/>
    <s v="Noel Bull"/>
    <n v="150"/>
    <n v="141"/>
    <x v="44"/>
    <n v="9"/>
    <x v="2"/>
    <x v="9"/>
    <x v="2"/>
  </r>
  <r>
    <s v="I-3093"/>
    <s v="Los Angeles"/>
    <x v="18"/>
    <x v="1"/>
    <d v="2021-07-26T00:00:00"/>
    <x v="11"/>
    <s v="Christopher Kitching"/>
    <n v="50"/>
    <n v="36"/>
    <x v="37"/>
    <n v="14"/>
    <x v="1"/>
    <x v="9"/>
    <x v="2"/>
  </r>
  <r>
    <s v="I-3094"/>
    <s v="Madria"/>
    <x v="28"/>
    <x v="0"/>
    <d v="2020-03-12T00:00:00"/>
    <x v="6"/>
    <s v="Philip Sutherland"/>
    <n v="800"/>
    <n v="608"/>
    <x v="40"/>
    <n v="192"/>
    <x v="4"/>
    <x v="3"/>
    <x v="3"/>
  </r>
  <r>
    <s v="I-3095"/>
    <s v="Rome"/>
    <x v="22"/>
    <x v="0"/>
    <d v="2020-06-05T00:00:00"/>
    <x v="8"/>
    <s v="Elaine Whitfield"/>
    <n v="500"/>
    <n v="495"/>
    <x v="19"/>
    <n v="5"/>
    <x v="4"/>
    <x v="4"/>
    <x v="1"/>
  </r>
  <r>
    <s v="I-3096"/>
    <s v="Birmingham"/>
    <x v="8"/>
    <x v="0"/>
    <d v="2021-09-25T00:00:00"/>
    <x v="2"/>
    <s v="Philip Collins"/>
    <n v="150"/>
    <n v="126"/>
    <x v="11"/>
    <n v="24"/>
    <x v="1"/>
    <x v="6"/>
    <x v="2"/>
  </r>
  <r>
    <s v="I-3097"/>
    <s v="Shenzhen"/>
    <x v="5"/>
    <x v="3"/>
    <d v="2024-08-02T00:00:00"/>
    <x v="3"/>
    <s v="Alastair Mills"/>
    <n v="50"/>
    <n v="17"/>
    <x v="140"/>
    <n v="33"/>
    <x v="0"/>
    <x v="2"/>
    <x v="2"/>
  </r>
  <r>
    <s v="I-3098"/>
    <s v="Istanbul"/>
    <x v="3"/>
    <x v="0"/>
    <d v="2023-05-11T00:00:00"/>
    <x v="4"/>
    <s v="Richard Barr"/>
    <n v="30"/>
    <n v="28"/>
    <x v="7"/>
    <n v="2"/>
    <x v="2"/>
    <x v="7"/>
    <x v="1"/>
  </r>
  <r>
    <s v="I-3099"/>
    <s v="Seattle"/>
    <x v="18"/>
    <x v="1"/>
    <d v="2022-02-16T00:00:00"/>
    <x v="7"/>
    <s v="Derek Harris"/>
    <n v="1000"/>
    <n v="810"/>
    <x v="38"/>
    <n v="190"/>
    <x v="3"/>
    <x v="10"/>
    <x v="3"/>
  </r>
  <r>
    <s v="I-3100"/>
    <s v="Shanghai"/>
    <x v="5"/>
    <x v="3"/>
    <d v="2020-10-27T00:00:00"/>
    <x v="1"/>
    <s v="Sharon Hubble"/>
    <n v="700"/>
    <n v="700"/>
    <x v="14"/>
    <n v="0"/>
    <x v="4"/>
    <x v="0"/>
    <x v="0"/>
  </r>
  <r>
    <s v="I-3101"/>
    <s v="San Fransisco"/>
    <x v="18"/>
    <x v="1"/>
    <d v="2024-09-17T00:00:00"/>
    <x v="3"/>
    <s v="Gillan Clark"/>
    <n v="50"/>
    <n v="48"/>
    <x v="21"/>
    <n v="2"/>
    <x v="0"/>
    <x v="6"/>
    <x v="2"/>
  </r>
  <r>
    <s v="I-3102"/>
    <s v="Houston"/>
    <x v="18"/>
    <x v="1"/>
    <d v="2022-08-14T00:00:00"/>
    <x v="11"/>
    <s v="David Salmon"/>
    <n v="50"/>
    <n v="43"/>
    <x v="22"/>
    <n v="7"/>
    <x v="3"/>
    <x v="2"/>
    <x v="2"/>
  </r>
  <r>
    <s v="I-3103"/>
    <s v="Buenos Aires"/>
    <x v="27"/>
    <x v="2"/>
    <d v="2021-08-15T00:00:00"/>
    <x v="6"/>
    <s v="Stuart Brown"/>
    <n v="800"/>
    <n v="504"/>
    <x v="61"/>
    <n v="296"/>
    <x v="1"/>
    <x v="2"/>
    <x v="2"/>
  </r>
  <r>
    <s v="I-3104"/>
    <s v="Seoul"/>
    <x v="19"/>
    <x v="3"/>
    <d v="2024-10-04T00:00:00"/>
    <x v="0"/>
    <s v="Suzanna Davies"/>
    <n v="80"/>
    <n v="76"/>
    <x v="8"/>
    <n v="4"/>
    <x v="0"/>
    <x v="0"/>
    <x v="0"/>
  </r>
  <r>
    <s v="I-3105"/>
    <s v="Bangkok"/>
    <x v="10"/>
    <x v="3"/>
    <d v="2021-07-18T00:00:00"/>
    <x v="4"/>
    <s v="Martin Gee"/>
    <n v="30"/>
    <n v="29"/>
    <x v="5"/>
    <n v="1"/>
    <x v="1"/>
    <x v="9"/>
    <x v="2"/>
  </r>
  <r>
    <s v="I-3106"/>
    <s v="Tokyo"/>
    <x v="15"/>
    <x v="3"/>
    <d v="2021-03-20T00:00:00"/>
    <x v="1"/>
    <s v="Tony Milner"/>
    <n v="700"/>
    <n v="644"/>
    <x v="15"/>
    <n v="56"/>
    <x v="1"/>
    <x v="3"/>
    <x v="3"/>
  </r>
  <r>
    <s v="I-3107"/>
    <s v="Kansas City"/>
    <x v="18"/>
    <x v="1"/>
    <d v="2024-12-30T00:00:00"/>
    <x v="9"/>
    <s v="Christina Pedley"/>
    <n v="70"/>
    <n v="69"/>
    <x v="43"/>
    <n v="1"/>
    <x v="0"/>
    <x v="5"/>
    <x v="0"/>
  </r>
  <r>
    <s v="I-3108"/>
    <s v="Seoul"/>
    <x v="19"/>
    <x v="3"/>
    <d v="2024-09-03T00:00:00"/>
    <x v="7"/>
    <s v="Martin Birch"/>
    <n v="1000"/>
    <n v="780"/>
    <x v="24"/>
    <n v="220"/>
    <x v="0"/>
    <x v="6"/>
    <x v="2"/>
  </r>
  <r>
    <s v="I-3109"/>
    <s v="Bangalore"/>
    <x v="11"/>
    <x v="3"/>
    <d v="2022-03-26T00:00:00"/>
    <x v="11"/>
    <s v="Delia Muhammad"/>
    <n v="50"/>
    <n v="45"/>
    <x v="18"/>
    <n v="5"/>
    <x v="3"/>
    <x v="3"/>
    <x v="3"/>
  </r>
  <r>
    <s v="I-3110"/>
    <s v="London"/>
    <x v="8"/>
    <x v="0"/>
    <d v="2020-09-07T00:00:00"/>
    <x v="9"/>
    <s v="Ian Borowski"/>
    <n v="70"/>
    <n v="70"/>
    <x v="14"/>
    <n v="0"/>
    <x v="4"/>
    <x v="6"/>
    <x v="2"/>
  </r>
  <r>
    <s v="I-3111"/>
    <s v="Paris"/>
    <x v="21"/>
    <x v="0"/>
    <d v="2021-07-02T00:00:00"/>
    <x v="10"/>
    <s v="Rory Bullion"/>
    <n v="250"/>
    <n v="225"/>
    <x v="18"/>
    <n v="25"/>
    <x v="1"/>
    <x v="9"/>
    <x v="2"/>
  </r>
  <r>
    <s v="I-3112"/>
    <s v="Ho Chi Minh City"/>
    <x v="12"/>
    <x v="3"/>
    <d v="2020-01-22T00:00:00"/>
    <x v="10"/>
    <s v="Sophie Petersen"/>
    <n v="250"/>
    <n v="205"/>
    <x v="64"/>
    <n v="45"/>
    <x v="4"/>
    <x v="11"/>
    <x v="3"/>
  </r>
  <r>
    <s v="I-3113"/>
    <s v="Tokyo"/>
    <x v="15"/>
    <x v="3"/>
    <d v="2022-08-24T00:00:00"/>
    <x v="2"/>
    <s v="Kenneth Bullion"/>
    <n v="150"/>
    <n v="131"/>
    <x v="95"/>
    <n v="19"/>
    <x v="3"/>
    <x v="2"/>
    <x v="2"/>
  </r>
  <r>
    <s v="I-3114"/>
    <s v="Bangalore"/>
    <x v="11"/>
    <x v="3"/>
    <d v="2020-05-29T00:00:00"/>
    <x v="4"/>
    <s v="Delia Muhammad"/>
    <n v="30"/>
    <n v="23"/>
    <x v="54"/>
    <n v="7"/>
    <x v="4"/>
    <x v="7"/>
    <x v="1"/>
  </r>
  <r>
    <s v="I-3115"/>
    <s v="Bangkok"/>
    <x v="10"/>
    <x v="3"/>
    <d v="2023-08-22T00:00:00"/>
    <x v="2"/>
    <s v="Andi Liu"/>
    <n v="150"/>
    <n v="150"/>
    <x v="14"/>
    <n v="0"/>
    <x v="2"/>
    <x v="2"/>
    <x v="2"/>
  </r>
  <r>
    <s v="I-3116"/>
    <s v="Athens"/>
    <x v="14"/>
    <x v="0"/>
    <d v="2023-09-20T00:00:00"/>
    <x v="9"/>
    <s v="Gary Roberts"/>
    <n v="70"/>
    <n v="69"/>
    <x v="43"/>
    <n v="1"/>
    <x v="2"/>
    <x v="6"/>
    <x v="2"/>
  </r>
  <r>
    <s v="I-3117"/>
    <s v="Delhi"/>
    <x v="11"/>
    <x v="3"/>
    <d v="2024-03-23T00:00:00"/>
    <x v="2"/>
    <s v="Gillian Harris"/>
    <n v="150"/>
    <n v="128"/>
    <x v="88"/>
    <n v="22"/>
    <x v="0"/>
    <x v="3"/>
    <x v="3"/>
  </r>
  <r>
    <s v="I-3118"/>
    <s v="Madria"/>
    <x v="28"/>
    <x v="0"/>
    <d v="2023-09-30T00:00:00"/>
    <x v="11"/>
    <s v="Paul Long"/>
    <n v="50"/>
    <n v="49"/>
    <x v="2"/>
    <n v="1"/>
    <x v="2"/>
    <x v="6"/>
    <x v="2"/>
  </r>
  <r>
    <s v="I-3119"/>
    <s v="Madria"/>
    <x v="28"/>
    <x v="0"/>
    <d v="2022-12-06T00:00:00"/>
    <x v="0"/>
    <s v="Zhan Whitfield"/>
    <n v="80"/>
    <n v="70"/>
    <x v="65"/>
    <n v="10"/>
    <x v="3"/>
    <x v="5"/>
    <x v="0"/>
  </r>
  <r>
    <s v="I-3120"/>
    <s v="Seoul"/>
    <x v="19"/>
    <x v="3"/>
    <d v="2024-03-09T00:00:00"/>
    <x v="0"/>
    <s v="Mark Brook"/>
    <n v="80"/>
    <n v="80"/>
    <x v="14"/>
    <n v="0"/>
    <x v="0"/>
    <x v="3"/>
    <x v="3"/>
  </r>
  <r>
    <s v="I-3121"/>
    <s v="Dublin"/>
    <x v="25"/>
    <x v="0"/>
    <d v="2022-10-31T00:00:00"/>
    <x v="7"/>
    <s v="James Carley"/>
    <n v="1000"/>
    <n v="870"/>
    <x v="74"/>
    <n v="130"/>
    <x v="3"/>
    <x v="0"/>
    <x v="0"/>
  </r>
  <r>
    <s v="I-3122"/>
    <s v="Jerusalem"/>
    <x v="13"/>
    <x v="0"/>
    <d v="2020-04-23T00:00:00"/>
    <x v="11"/>
    <s v="Emma Westbrook"/>
    <n v="50"/>
    <n v="39"/>
    <x v="24"/>
    <n v="11"/>
    <x v="4"/>
    <x v="1"/>
    <x v="1"/>
  </r>
  <r>
    <s v="I-3123"/>
    <s v="Vienna"/>
    <x v="29"/>
    <x v="0"/>
    <d v="2023-08-09T00:00:00"/>
    <x v="2"/>
    <s v="Daniel Henderson"/>
    <n v="150"/>
    <n v="138"/>
    <x v="15"/>
    <n v="12"/>
    <x v="2"/>
    <x v="2"/>
    <x v="2"/>
  </r>
  <r>
    <s v="I-3124"/>
    <s v="Istanbul"/>
    <x v="3"/>
    <x v="0"/>
    <d v="2023-10-04T00:00:00"/>
    <x v="0"/>
    <s v="Chloe Lyons"/>
    <n v="80"/>
    <n v="75"/>
    <x v="29"/>
    <n v="5"/>
    <x v="2"/>
    <x v="0"/>
    <x v="0"/>
  </r>
  <r>
    <s v="I-3125"/>
    <s v="Birmingham"/>
    <x v="8"/>
    <x v="0"/>
    <d v="2020-09-02T00:00:00"/>
    <x v="4"/>
    <s v="Susan Goude"/>
    <n v="30"/>
    <n v="29"/>
    <x v="5"/>
    <n v="1"/>
    <x v="4"/>
    <x v="6"/>
    <x v="2"/>
  </r>
  <r>
    <s v="I-3126"/>
    <s v="Istanbul"/>
    <x v="3"/>
    <x v="0"/>
    <d v="2022-09-11T00:00:00"/>
    <x v="9"/>
    <s v="Mark Sayer"/>
    <n v="70"/>
    <n v="65"/>
    <x v="60"/>
    <n v="5"/>
    <x v="3"/>
    <x v="6"/>
    <x v="2"/>
  </r>
  <r>
    <s v="I-3127"/>
    <s v="Jerusalem"/>
    <x v="13"/>
    <x v="0"/>
    <d v="2021-11-04T00:00:00"/>
    <x v="11"/>
    <s v="Susan Carley"/>
    <n v="50"/>
    <n v="47"/>
    <x v="44"/>
    <n v="3"/>
    <x v="1"/>
    <x v="8"/>
    <x v="0"/>
  </r>
  <r>
    <s v="I-3128"/>
    <s v="Vancouver"/>
    <x v="1"/>
    <x v="1"/>
    <d v="2024-06-20T00:00:00"/>
    <x v="2"/>
    <s v="Elaine Ricketts"/>
    <n v="150"/>
    <n v="140"/>
    <x v="7"/>
    <n v="10"/>
    <x v="0"/>
    <x v="4"/>
    <x v="1"/>
  </r>
  <r>
    <s v="I-3129"/>
    <s v="Sao Paolo"/>
    <x v="2"/>
    <x v="2"/>
    <d v="2023-02-17T00:00:00"/>
    <x v="10"/>
    <s v="Elizabeth Holloway"/>
    <n v="250"/>
    <n v="228"/>
    <x v="86"/>
    <n v="22"/>
    <x v="2"/>
    <x v="10"/>
    <x v="3"/>
  </r>
  <r>
    <s v="I-3130"/>
    <s v="Guangzhou"/>
    <x v="5"/>
    <x v="3"/>
    <d v="2020-03-14T00:00:00"/>
    <x v="9"/>
    <s v="Glenys Wright"/>
    <n v="70"/>
    <n v="50"/>
    <x v="46"/>
    <n v="20"/>
    <x v="4"/>
    <x v="3"/>
    <x v="3"/>
  </r>
  <r>
    <s v="I-3131"/>
    <s v="Osaka"/>
    <x v="15"/>
    <x v="3"/>
    <d v="2022-01-09T00:00:00"/>
    <x v="6"/>
    <s v="Denise Clark"/>
    <n v="800"/>
    <n v="768"/>
    <x v="21"/>
    <n v="32"/>
    <x v="3"/>
    <x v="11"/>
    <x v="3"/>
  </r>
  <r>
    <s v="I-3132"/>
    <s v="New York"/>
    <x v="18"/>
    <x v="1"/>
    <d v="2020-08-22T00:00:00"/>
    <x v="7"/>
    <s v="Stephen Cohen"/>
    <n v="1000"/>
    <n v="590"/>
    <x v="78"/>
    <n v="410"/>
    <x v="4"/>
    <x v="2"/>
    <x v="2"/>
  </r>
  <r>
    <s v="I-3133"/>
    <s v="Cairo"/>
    <x v="30"/>
    <x v="0"/>
    <d v="2022-10-06T00:00:00"/>
    <x v="3"/>
    <s v="David Amos"/>
    <n v="50"/>
    <n v="50"/>
    <x v="14"/>
    <n v="0"/>
    <x v="3"/>
    <x v="0"/>
    <x v="0"/>
  </r>
  <r>
    <s v="I-3134"/>
    <s v="Moscow"/>
    <x v="0"/>
    <x v="0"/>
    <d v="2021-01-14T00:00:00"/>
    <x v="6"/>
    <s v="Diane Batty"/>
    <n v="800"/>
    <n v="776"/>
    <x v="10"/>
    <n v="24"/>
    <x v="1"/>
    <x v="11"/>
    <x v="3"/>
  </r>
  <r>
    <s v="I-3135"/>
    <s v="Shanghai"/>
    <x v="5"/>
    <x v="3"/>
    <d v="2024-12-01T00:00:00"/>
    <x v="4"/>
    <s v="Paul Power"/>
    <n v="30"/>
    <n v="26"/>
    <x v="30"/>
    <n v="4"/>
    <x v="0"/>
    <x v="5"/>
    <x v="0"/>
  </r>
  <r>
    <s v="I-3136"/>
    <s v="Rome"/>
    <x v="22"/>
    <x v="0"/>
    <d v="2020-08-18T00:00:00"/>
    <x v="5"/>
    <s v="Richard Batty"/>
    <n v="500"/>
    <n v="360"/>
    <x v="37"/>
    <n v="140"/>
    <x v="4"/>
    <x v="2"/>
    <x v="2"/>
  </r>
  <r>
    <s v="I-3137"/>
    <s v="Prague"/>
    <x v="16"/>
    <x v="0"/>
    <d v="2023-09-08T00:00:00"/>
    <x v="2"/>
    <s v="Christopher Martin"/>
    <n v="150"/>
    <n v="126"/>
    <x v="11"/>
    <n v="24"/>
    <x v="2"/>
    <x v="6"/>
    <x v="2"/>
  </r>
  <r>
    <s v="I-3138"/>
    <s v="Sydney"/>
    <x v="4"/>
    <x v="3"/>
    <d v="2022-02-04T00:00:00"/>
    <x v="6"/>
    <s v="Jeremy Percival"/>
    <n v="800"/>
    <n v="520"/>
    <x v="32"/>
    <n v="280"/>
    <x v="3"/>
    <x v="10"/>
    <x v="3"/>
  </r>
  <r>
    <s v="I-3139"/>
    <s v="San Fransisco"/>
    <x v="18"/>
    <x v="1"/>
    <d v="2024-07-11T00:00:00"/>
    <x v="7"/>
    <s v="James Stephen"/>
    <n v="1000"/>
    <n v="650"/>
    <x v="32"/>
    <n v="350"/>
    <x v="0"/>
    <x v="9"/>
    <x v="2"/>
  </r>
  <r>
    <s v="I-3140"/>
    <s v="Tokyo"/>
    <x v="15"/>
    <x v="3"/>
    <d v="2022-08-14T00:00:00"/>
    <x v="7"/>
    <s v="Kenneth Bullion"/>
    <n v="1000"/>
    <n v="920"/>
    <x v="15"/>
    <n v="80"/>
    <x v="3"/>
    <x v="2"/>
    <x v="2"/>
  </r>
  <r>
    <s v="I-3141"/>
    <s v="London"/>
    <x v="8"/>
    <x v="0"/>
    <d v="2023-02-24T00:00:00"/>
    <x v="11"/>
    <s v="Francis Godden"/>
    <n v="50"/>
    <n v="49"/>
    <x v="2"/>
    <n v="1"/>
    <x v="2"/>
    <x v="10"/>
    <x v="3"/>
  </r>
  <r>
    <s v="I-3142"/>
    <s v="Prague"/>
    <x v="16"/>
    <x v="0"/>
    <d v="2024-05-01T00:00:00"/>
    <x v="7"/>
    <s v="Pauline Pluck"/>
    <n v="1000"/>
    <n v="950"/>
    <x v="8"/>
    <n v="50"/>
    <x v="0"/>
    <x v="7"/>
    <x v="1"/>
  </r>
  <r>
    <s v="I-3143"/>
    <s v="Seattle"/>
    <x v="18"/>
    <x v="1"/>
    <d v="2023-09-12T00:00:00"/>
    <x v="4"/>
    <s v="Alan Davie"/>
    <n v="30"/>
    <n v="29"/>
    <x v="5"/>
    <n v="1"/>
    <x v="2"/>
    <x v="6"/>
    <x v="2"/>
  </r>
  <r>
    <s v="I-3144"/>
    <s v="Madria"/>
    <x v="28"/>
    <x v="0"/>
    <d v="2020-09-01T00:00:00"/>
    <x v="11"/>
    <s v="Zhan Whitfield"/>
    <n v="50"/>
    <n v="37"/>
    <x v="4"/>
    <n v="13"/>
    <x v="4"/>
    <x v="6"/>
    <x v="2"/>
  </r>
  <r>
    <s v="I-3145"/>
    <s v="Kansas City"/>
    <x v="18"/>
    <x v="1"/>
    <d v="2021-04-18T00:00:00"/>
    <x v="4"/>
    <s v="Xun Simms"/>
    <n v="30"/>
    <n v="23"/>
    <x v="54"/>
    <n v="7"/>
    <x v="1"/>
    <x v="1"/>
    <x v="1"/>
  </r>
  <r>
    <s v="I-3146"/>
    <s v="Ho Chi Minh City"/>
    <x v="12"/>
    <x v="3"/>
    <d v="2021-11-02T00:00:00"/>
    <x v="10"/>
    <s v="Frank Sewell"/>
    <n v="250"/>
    <n v="168"/>
    <x v="141"/>
    <n v="82"/>
    <x v="1"/>
    <x v="8"/>
    <x v="0"/>
  </r>
  <r>
    <s v="I-3147"/>
    <s v="Tel Aviv"/>
    <x v="13"/>
    <x v="0"/>
    <d v="2024-08-03T00:00:00"/>
    <x v="1"/>
    <s v="Frances Weller"/>
    <n v="700"/>
    <n v="609"/>
    <x v="74"/>
    <n v="91"/>
    <x v="0"/>
    <x v="2"/>
    <x v="2"/>
  </r>
  <r>
    <s v="I-3148"/>
    <s v="Vancouver"/>
    <x v="1"/>
    <x v="1"/>
    <d v="2023-04-14T00:00:00"/>
    <x v="5"/>
    <s v="Brian Clarke"/>
    <n v="500"/>
    <n v="470"/>
    <x v="44"/>
    <n v="30"/>
    <x v="2"/>
    <x v="1"/>
    <x v="1"/>
  </r>
  <r>
    <s v="I-3149"/>
    <s v="Los Angeles"/>
    <x v="18"/>
    <x v="1"/>
    <d v="2022-02-12T00:00:00"/>
    <x v="0"/>
    <s v="Christopher Kitching"/>
    <n v="80"/>
    <n v="79"/>
    <x v="0"/>
    <n v="1"/>
    <x v="3"/>
    <x v="10"/>
    <x v="3"/>
  </r>
  <r>
    <s v="I-3150"/>
    <s v="Shanghai"/>
    <x v="5"/>
    <x v="3"/>
    <d v="2021-10-24T00:00:00"/>
    <x v="2"/>
    <s v="Timothy Fraser"/>
    <n v="150"/>
    <n v="105"/>
    <x v="48"/>
    <n v="45"/>
    <x v="1"/>
    <x v="0"/>
    <x v="0"/>
  </r>
  <r>
    <s v="I-3151"/>
    <s v="Buenos Aires"/>
    <x v="27"/>
    <x v="2"/>
    <d v="2021-11-08T00:00:00"/>
    <x v="0"/>
    <s v="Abdul Heywood"/>
    <n v="80"/>
    <n v="58"/>
    <x v="41"/>
    <n v="22"/>
    <x v="1"/>
    <x v="8"/>
    <x v="0"/>
  </r>
  <r>
    <s v="I-3152"/>
    <s v="Moscow"/>
    <x v="0"/>
    <x v="0"/>
    <d v="2021-08-03T00:00:00"/>
    <x v="6"/>
    <s v="Dermot Bailey"/>
    <n v="800"/>
    <n v="744"/>
    <x v="6"/>
    <n v="56"/>
    <x v="1"/>
    <x v="2"/>
    <x v="2"/>
  </r>
  <r>
    <s v="I-3153"/>
    <s v="Dublin"/>
    <x v="25"/>
    <x v="0"/>
    <d v="2020-08-08T00:00:00"/>
    <x v="1"/>
    <s v="John Curtis"/>
    <n v="700"/>
    <n v="651"/>
    <x v="6"/>
    <n v="49"/>
    <x v="4"/>
    <x v="2"/>
    <x v="2"/>
  </r>
  <r>
    <s v="I-3154"/>
    <s v="Ho Chi Minh City"/>
    <x v="12"/>
    <x v="3"/>
    <d v="2023-06-07T00:00:00"/>
    <x v="9"/>
    <s v="Susan Dixon"/>
    <n v="70"/>
    <n v="65"/>
    <x v="60"/>
    <n v="5"/>
    <x v="2"/>
    <x v="4"/>
    <x v="1"/>
  </r>
  <r>
    <s v="I-3155"/>
    <s v="Seattle"/>
    <x v="18"/>
    <x v="1"/>
    <d v="2021-01-20T00:00:00"/>
    <x v="0"/>
    <s v="Kevin Styles"/>
    <n v="80"/>
    <n v="75"/>
    <x v="29"/>
    <n v="5"/>
    <x v="1"/>
    <x v="11"/>
    <x v="3"/>
  </r>
  <r>
    <s v="I-3156"/>
    <s v="Lima"/>
    <x v="6"/>
    <x v="2"/>
    <d v="2023-04-29T00:00:00"/>
    <x v="5"/>
    <s v="William Lant"/>
    <n v="500"/>
    <n v="500"/>
    <x v="14"/>
    <n v="0"/>
    <x v="2"/>
    <x v="1"/>
    <x v="1"/>
  </r>
  <r>
    <s v="I-3157"/>
    <s v="London"/>
    <x v="8"/>
    <x v="0"/>
    <d v="2023-11-23T00:00:00"/>
    <x v="8"/>
    <s v="Ian Borowski"/>
    <n v="500"/>
    <n v="495"/>
    <x v="19"/>
    <n v="5"/>
    <x v="2"/>
    <x v="8"/>
    <x v="0"/>
  </r>
  <r>
    <s v="I-3158"/>
    <s v="Seoul"/>
    <x v="19"/>
    <x v="3"/>
    <d v="2023-07-28T00:00:00"/>
    <x v="1"/>
    <s v="James Gahagan"/>
    <n v="700"/>
    <n v="665"/>
    <x v="8"/>
    <n v="35"/>
    <x v="2"/>
    <x v="9"/>
    <x v="2"/>
  </r>
  <r>
    <s v="I-3159"/>
    <s v="Prague"/>
    <x v="16"/>
    <x v="0"/>
    <d v="2023-11-28T00:00:00"/>
    <x v="10"/>
    <s v="David Stewart"/>
    <n v="250"/>
    <n v="230"/>
    <x v="15"/>
    <n v="20"/>
    <x v="2"/>
    <x v="8"/>
    <x v="0"/>
  </r>
  <r>
    <s v="I-3160"/>
    <s v="Tel Aviv"/>
    <x v="13"/>
    <x v="0"/>
    <d v="2022-03-23T00:00:00"/>
    <x v="2"/>
    <s v="John Verma"/>
    <n v="150"/>
    <n v="143"/>
    <x v="56"/>
    <n v="7"/>
    <x v="3"/>
    <x v="3"/>
    <x v="3"/>
  </r>
  <r>
    <s v="I-3161"/>
    <s v="Santiago"/>
    <x v="34"/>
    <x v="2"/>
    <d v="2023-01-27T00:00:00"/>
    <x v="10"/>
    <s v="Julia Hurren"/>
    <n v="250"/>
    <n v="230"/>
    <x v="15"/>
    <n v="20"/>
    <x v="2"/>
    <x v="11"/>
    <x v="3"/>
  </r>
  <r>
    <s v="I-3162"/>
    <s v="Sao Paolo"/>
    <x v="2"/>
    <x v="2"/>
    <d v="2021-01-06T00:00:00"/>
    <x v="1"/>
    <s v="Cheryl Tubbs"/>
    <n v="700"/>
    <n v="665"/>
    <x v="8"/>
    <n v="35"/>
    <x v="1"/>
    <x v="11"/>
    <x v="3"/>
  </r>
  <r>
    <s v="I-3163"/>
    <s v="Houston"/>
    <x v="18"/>
    <x v="1"/>
    <d v="2020-07-19T00:00:00"/>
    <x v="10"/>
    <s v="Glenys Muhammad"/>
    <n v="250"/>
    <n v="245"/>
    <x v="2"/>
    <n v="5"/>
    <x v="4"/>
    <x v="9"/>
    <x v="2"/>
  </r>
  <r>
    <s v="I-3164"/>
    <s v="Los Angeles"/>
    <x v="18"/>
    <x v="1"/>
    <d v="2020-03-09T00:00:00"/>
    <x v="3"/>
    <s v="Christopher Kitching"/>
    <n v="50"/>
    <n v="38"/>
    <x v="40"/>
    <n v="12"/>
    <x v="4"/>
    <x v="3"/>
    <x v="3"/>
  </r>
  <r>
    <s v="I-3165"/>
    <s v="Tokyo"/>
    <x v="15"/>
    <x v="3"/>
    <d v="2022-09-16T00:00:00"/>
    <x v="9"/>
    <s v="Pauline Pope"/>
    <n v="70"/>
    <n v="64"/>
    <x v="23"/>
    <n v="6"/>
    <x v="3"/>
    <x v="6"/>
    <x v="2"/>
  </r>
  <r>
    <s v="I-3166"/>
    <s v="Guangzhou"/>
    <x v="5"/>
    <x v="3"/>
    <d v="2021-07-23T00:00:00"/>
    <x v="10"/>
    <s v="Helen Watt"/>
    <n v="250"/>
    <n v="238"/>
    <x v="20"/>
    <n v="12"/>
    <x v="1"/>
    <x v="9"/>
    <x v="2"/>
  </r>
  <r>
    <s v="I-3167"/>
    <s v="Jerusalem"/>
    <x v="13"/>
    <x v="0"/>
    <d v="2022-06-05T00:00:00"/>
    <x v="2"/>
    <s v="Neil Tubbs"/>
    <n v="150"/>
    <n v="137"/>
    <x v="3"/>
    <n v="13"/>
    <x v="3"/>
    <x v="4"/>
    <x v="1"/>
  </r>
  <r>
    <s v="I-3168"/>
    <s v="Warsaw"/>
    <x v="23"/>
    <x v="0"/>
    <d v="2022-06-16T00:00:00"/>
    <x v="6"/>
    <s v="Barbara McDevitt"/>
    <n v="800"/>
    <n v="520"/>
    <x v="32"/>
    <n v="280"/>
    <x v="3"/>
    <x v="4"/>
    <x v="1"/>
  </r>
  <r>
    <s v="I-3169"/>
    <s v="Dublin"/>
    <x v="25"/>
    <x v="0"/>
    <d v="2021-01-06T00:00:00"/>
    <x v="0"/>
    <s v="Robert Harris"/>
    <n v="80"/>
    <n v="80"/>
    <x v="14"/>
    <n v="0"/>
    <x v="1"/>
    <x v="11"/>
    <x v="3"/>
  </r>
  <r>
    <s v="I-3170"/>
    <s v="Capetown"/>
    <x v="17"/>
    <x v="0"/>
    <d v="2021-02-14T00:00:00"/>
    <x v="0"/>
    <s v="Margaret Philp"/>
    <n v="80"/>
    <n v="62"/>
    <x v="49"/>
    <n v="18"/>
    <x v="1"/>
    <x v="10"/>
    <x v="3"/>
  </r>
  <r>
    <s v="I-3171"/>
    <s v="London"/>
    <x v="8"/>
    <x v="0"/>
    <d v="2022-08-24T00:00:00"/>
    <x v="3"/>
    <s v="James Neville"/>
    <n v="50"/>
    <n v="50"/>
    <x v="14"/>
    <n v="0"/>
    <x v="3"/>
    <x v="2"/>
    <x v="2"/>
  </r>
  <r>
    <s v="I-3172"/>
    <s v="Kansas City"/>
    <x v="18"/>
    <x v="1"/>
    <d v="2020-05-31T00:00:00"/>
    <x v="6"/>
    <s v="Kirsty Amos"/>
    <n v="800"/>
    <n v="640"/>
    <x v="31"/>
    <n v="160"/>
    <x v="4"/>
    <x v="7"/>
    <x v="1"/>
  </r>
  <r>
    <s v="I-3173"/>
    <s v="Dubai"/>
    <x v="33"/>
    <x v="0"/>
    <d v="2021-03-19T00:00:00"/>
    <x v="4"/>
    <s v="David Romero"/>
    <n v="30"/>
    <n v="21"/>
    <x v="48"/>
    <n v="9"/>
    <x v="1"/>
    <x v="3"/>
    <x v="3"/>
  </r>
  <r>
    <s v="I-3174"/>
    <s v="Vancouver"/>
    <x v="1"/>
    <x v="1"/>
    <d v="2020-02-05T00:00:00"/>
    <x v="7"/>
    <s v="Christine Rowe"/>
    <n v="1000"/>
    <n v="780"/>
    <x v="24"/>
    <n v="220"/>
    <x v="4"/>
    <x v="10"/>
    <x v="3"/>
  </r>
  <r>
    <s v="I-3175"/>
    <s v="Prague"/>
    <x v="16"/>
    <x v="0"/>
    <d v="2023-08-15T00:00:00"/>
    <x v="1"/>
    <s v="Edward Khan"/>
    <n v="700"/>
    <n v="679"/>
    <x v="10"/>
    <n v="21"/>
    <x v="2"/>
    <x v="2"/>
    <x v="2"/>
  </r>
  <r>
    <s v="I-3176"/>
    <s v="Delhi"/>
    <x v="11"/>
    <x v="3"/>
    <d v="2021-02-21T00:00:00"/>
    <x v="3"/>
    <s v="Russell Wood"/>
    <n v="50"/>
    <n v="50"/>
    <x v="14"/>
    <n v="0"/>
    <x v="1"/>
    <x v="10"/>
    <x v="3"/>
  </r>
  <r>
    <s v="I-3177"/>
    <s v="New York"/>
    <x v="18"/>
    <x v="1"/>
    <d v="2021-03-12T00:00:00"/>
    <x v="9"/>
    <s v="Barbara Turner"/>
    <n v="70"/>
    <n v="55"/>
    <x v="127"/>
    <n v="15"/>
    <x v="1"/>
    <x v="3"/>
    <x v="3"/>
  </r>
  <r>
    <s v="I-3178"/>
    <s v="Dubai"/>
    <x v="33"/>
    <x v="0"/>
    <d v="2020-07-24T00:00:00"/>
    <x v="6"/>
    <s v="Peter Kelly"/>
    <n v="800"/>
    <n v="800"/>
    <x v="14"/>
    <n v="0"/>
    <x v="4"/>
    <x v="9"/>
    <x v="2"/>
  </r>
  <r>
    <s v="I-3179"/>
    <s v="Bangkok"/>
    <x v="10"/>
    <x v="3"/>
    <d v="2023-12-12T00:00:00"/>
    <x v="3"/>
    <s v="Andi Liu"/>
    <n v="50"/>
    <n v="50"/>
    <x v="14"/>
    <n v="0"/>
    <x v="2"/>
    <x v="5"/>
    <x v="0"/>
  </r>
  <r>
    <s v="I-3180"/>
    <s v="Toronto"/>
    <x v="1"/>
    <x v="1"/>
    <d v="2021-11-23T00:00:00"/>
    <x v="0"/>
    <s v="Nick Blacklock"/>
    <n v="80"/>
    <n v="59"/>
    <x v="142"/>
    <n v="21"/>
    <x v="1"/>
    <x v="8"/>
    <x v="0"/>
  </r>
  <r>
    <s v="I-3181"/>
    <s v="Chicago"/>
    <x v="18"/>
    <x v="1"/>
    <d v="2021-11-04T00:00:00"/>
    <x v="4"/>
    <s v="Ronald Bettley"/>
    <n v="30"/>
    <n v="30"/>
    <x v="14"/>
    <n v="0"/>
    <x v="1"/>
    <x v="8"/>
    <x v="0"/>
  </r>
  <r>
    <s v="I-3182"/>
    <s v="Kuala Lumpur"/>
    <x v="31"/>
    <x v="3"/>
    <d v="2023-08-27T00:00:00"/>
    <x v="2"/>
    <s v="Harold Lunn"/>
    <n v="150"/>
    <n v="140"/>
    <x v="7"/>
    <n v="10"/>
    <x v="2"/>
    <x v="2"/>
    <x v="2"/>
  </r>
  <r>
    <s v="I-3183"/>
    <s v="Madria"/>
    <x v="28"/>
    <x v="0"/>
    <d v="2020-09-28T00:00:00"/>
    <x v="0"/>
    <s v="Zhan Whitfield"/>
    <n v="80"/>
    <n v="66"/>
    <x v="68"/>
    <n v="14"/>
    <x v="4"/>
    <x v="6"/>
    <x v="2"/>
  </r>
  <r>
    <s v="I-3184"/>
    <s v="Bucharest"/>
    <x v="32"/>
    <x v="0"/>
    <d v="2020-09-23T00:00:00"/>
    <x v="5"/>
    <s v="Richard Rowe"/>
    <n v="500"/>
    <n v="475"/>
    <x v="8"/>
    <n v="25"/>
    <x v="4"/>
    <x v="6"/>
    <x v="2"/>
  </r>
  <r>
    <s v="I-3185"/>
    <s v="Lima"/>
    <x v="6"/>
    <x v="2"/>
    <d v="2022-06-17T00:00:00"/>
    <x v="5"/>
    <s v="Michael Wood"/>
    <n v="500"/>
    <n v="485"/>
    <x v="10"/>
    <n v="15"/>
    <x v="3"/>
    <x v="4"/>
    <x v="1"/>
  </r>
  <r>
    <s v="I-3186"/>
    <s v="Tijuana"/>
    <x v="7"/>
    <x v="2"/>
    <d v="2021-04-09T00:00:00"/>
    <x v="1"/>
    <s v="Rosemary Hatcher"/>
    <n v="700"/>
    <n v="581"/>
    <x v="91"/>
    <n v="119"/>
    <x v="1"/>
    <x v="1"/>
    <x v="1"/>
  </r>
  <r>
    <s v="I-3187"/>
    <s v="Riyadh"/>
    <x v="9"/>
    <x v="0"/>
    <d v="2024-08-15T00:00:00"/>
    <x v="0"/>
    <s v="Lloyd Barr"/>
    <n v="80"/>
    <n v="74"/>
    <x v="85"/>
    <n v="6"/>
    <x v="0"/>
    <x v="2"/>
    <x v="2"/>
  </r>
  <r>
    <s v="I-3188"/>
    <s v="Buenos Aires"/>
    <x v="27"/>
    <x v="2"/>
    <d v="2024-12-01T00:00:00"/>
    <x v="8"/>
    <s v="Nicola Nathan"/>
    <n v="500"/>
    <n v="490"/>
    <x v="2"/>
    <n v="10"/>
    <x v="0"/>
    <x v="5"/>
    <x v="0"/>
  </r>
  <r>
    <s v="I-3189"/>
    <s v="Bangalore"/>
    <x v="11"/>
    <x v="3"/>
    <d v="2022-10-09T00:00:00"/>
    <x v="10"/>
    <s v="Delia Muhammad"/>
    <n v="250"/>
    <n v="240"/>
    <x v="21"/>
    <n v="10"/>
    <x v="3"/>
    <x v="0"/>
    <x v="0"/>
  </r>
  <r>
    <s v="I-3190"/>
    <s v="Lima"/>
    <x v="6"/>
    <x v="2"/>
    <d v="2023-10-15T00:00:00"/>
    <x v="6"/>
    <s v="Lloyd Norton"/>
    <n v="800"/>
    <n v="744"/>
    <x v="6"/>
    <n v="56"/>
    <x v="2"/>
    <x v="0"/>
    <x v="0"/>
  </r>
  <r>
    <s v="I-3191"/>
    <s v="Tijuana"/>
    <x v="7"/>
    <x v="2"/>
    <d v="2024-01-13T00:00:00"/>
    <x v="8"/>
    <s v="Richard Foy"/>
    <n v="500"/>
    <n v="490"/>
    <x v="2"/>
    <n v="10"/>
    <x v="0"/>
    <x v="11"/>
    <x v="3"/>
  </r>
  <r>
    <s v="I-3192"/>
    <s v="Madria"/>
    <x v="28"/>
    <x v="0"/>
    <d v="2023-07-10T00:00:00"/>
    <x v="8"/>
    <s v="Howard Jones"/>
    <n v="500"/>
    <n v="495"/>
    <x v="19"/>
    <n v="5"/>
    <x v="2"/>
    <x v="9"/>
    <x v="2"/>
  </r>
  <r>
    <s v="I-3193"/>
    <s v="Kansas City"/>
    <x v="18"/>
    <x v="1"/>
    <d v="2024-01-26T00:00:00"/>
    <x v="8"/>
    <s v="Douglas Davies"/>
    <n v="500"/>
    <n v="500"/>
    <x v="14"/>
    <n v="0"/>
    <x v="0"/>
    <x v="11"/>
    <x v="3"/>
  </r>
  <r>
    <s v="I-3194"/>
    <s v="Warsaw"/>
    <x v="23"/>
    <x v="0"/>
    <d v="2023-11-14T00:00:00"/>
    <x v="2"/>
    <s v="Anthony Connolly"/>
    <n v="150"/>
    <n v="138"/>
    <x v="15"/>
    <n v="12"/>
    <x v="2"/>
    <x v="8"/>
    <x v="0"/>
  </r>
  <r>
    <s v="I-3195"/>
    <s v="Lima"/>
    <x v="6"/>
    <x v="2"/>
    <d v="2022-02-23T00:00:00"/>
    <x v="8"/>
    <s v="Peter Jago"/>
    <n v="500"/>
    <n v="490"/>
    <x v="2"/>
    <n v="10"/>
    <x v="3"/>
    <x v="10"/>
    <x v="3"/>
  </r>
  <r>
    <s v="I-3196"/>
    <s v="Ho Chi Minh City"/>
    <x v="12"/>
    <x v="3"/>
    <d v="2023-10-04T00:00:00"/>
    <x v="1"/>
    <s v="Rosemary Aziz"/>
    <n v="700"/>
    <n v="658"/>
    <x v="44"/>
    <n v="42"/>
    <x v="2"/>
    <x v="0"/>
    <x v="0"/>
  </r>
  <r>
    <s v="I-3197"/>
    <s v="Bucharest"/>
    <x v="32"/>
    <x v="0"/>
    <d v="2022-03-27T00:00:00"/>
    <x v="7"/>
    <s v="Kevin Ross"/>
    <n v="1000"/>
    <n v="800"/>
    <x v="31"/>
    <n v="200"/>
    <x v="3"/>
    <x v="3"/>
    <x v="3"/>
  </r>
  <r>
    <s v="I-3198"/>
    <s v="Shanghai"/>
    <x v="5"/>
    <x v="3"/>
    <d v="2023-02-26T00:00:00"/>
    <x v="5"/>
    <s v="Paul Power"/>
    <n v="500"/>
    <n v="485"/>
    <x v="10"/>
    <n v="15"/>
    <x v="2"/>
    <x v="10"/>
    <x v="3"/>
  </r>
  <r>
    <s v="I-3199"/>
    <s v="Athens"/>
    <x v="14"/>
    <x v="0"/>
    <d v="2022-02-01T00:00:00"/>
    <x v="5"/>
    <s v="David Walker"/>
    <n v="500"/>
    <n v="445"/>
    <x v="47"/>
    <n v="55"/>
    <x v="3"/>
    <x v="10"/>
    <x v="3"/>
  </r>
  <r>
    <s v="I-3200"/>
    <s v="Osaka"/>
    <x v="15"/>
    <x v="3"/>
    <d v="2021-08-01T00:00:00"/>
    <x v="9"/>
    <s v="Selwyn Kitching"/>
    <n v="70"/>
    <n v="59"/>
    <x v="71"/>
    <n v="11"/>
    <x v="1"/>
    <x v="2"/>
    <x v="2"/>
  </r>
  <r>
    <s v="I-3201"/>
    <s v="New York"/>
    <x v="18"/>
    <x v="1"/>
    <d v="2020-07-04T00:00:00"/>
    <x v="2"/>
    <s v="Matthew Crowe"/>
    <n v="150"/>
    <n v="122"/>
    <x v="143"/>
    <n v="28"/>
    <x v="4"/>
    <x v="9"/>
    <x v="2"/>
  </r>
  <r>
    <s v="I-3202"/>
    <s v="Amsterdam"/>
    <x v="24"/>
    <x v="0"/>
    <d v="2022-04-21T00:00:00"/>
    <x v="1"/>
    <s v="Allyson Parker"/>
    <n v="700"/>
    <n v="658"/>
    <x v="44"/>
    <n v="42"/>
    <x v="3"/>
    <x v="1"/>
    <x v="1"/>
  </r>
  <r>
    <s v="I-3203"/>
    <s v="Moscow"/>
    <x v="0"/>
    <x v="0"/>
    <d v="2021-03-19T00:00:00"/>
    <x v="5"/>
    <s v="Darren Brooks"/>
    <n v="500"/>
    <n v="480"/>
    <x v="21"/>
    <n v="20"/>
    <x v="1"/>
    <x v="3"/>
    <x v="3"/>
  </r>
  <r>
    <s v="I-3204"/>
    <s v="Berlin"/>
    <x v="20"/>
    <x v="0"/>
    <d v="2021-10-29T00:00:00"/>
    <x v="4"/>
    <s v="Paul Mannion"/>
    <n v="30"/>
    <n v="27"/>
    <x v="18"/>
    <n v="3"/>
    <x v="1"/>
    <x v="0"/>
    <x v="0"/>
  </r>
  <r>
    <s v="I-3205"/>
    <s v="Dubai"/>
    <x v="33"/>
    <x v="0"/>
    <d v="2023-12-08T00:00:00"/>
    <x v="6"/>
    <s v="Marie Whitfield"/>
    <n v="800"/>
    <n v="592"/>
    <x v="4"/>
    <n v="208"/>
    <x v="2"/>
    <x v="5"/>
    <x v="0"/>
  </r>
  <r>
    <s v="I-3206"/>
    <s v="Sao Paolo"/>
    <x v="2"/>
    <x v="2"/>
    <d v="2023-09-02T00:00:00"/>
    <x v="6"/>
    <s v="Richard Kay"/>
    <n v="800"/>
    <n v="680"/>
    <x v="36"/>
    <n v="120"/>
    <x v="2"/>
    <x v="6"/>
    <x v="2"/>
  </r>
  <r>
    <s v="I-3207"/>
    <s v="Santiago"/>
    <x v="34"/>
    <x v="2"/>
    <d v="2022-12-01T00:00:00"/>
    <x v="1"/>
    <s v="Richard James"/>
    <n v="700"/>
    <n v="693"/>
    <x v="19"/>
    <n v="7"/>
    <x v="3"/>
    <x v="5"/>
    <x v="0"/>
  </r>
  <r>
    <s v="I-3208"/>
    <s v="Guangzhou"/>
    <x v="5"/>
    <x v="3"/>
    <d v="2023-10-13T00:00:00"/>
    <x v="2"/>
    <s v="Donald Higgs"/>
    <n v="150"/>
    <n v="141"/>
    <x v="44"/>
    <n v="9"/>
    <x v="2"/>
    <x v="0"/>
    <x v="0"/>
  </r>
  <r>
    <s v="I-3209"/>
    <s v="Bogota"/>
    <x v="26"/>
    <x v="2"/>
    <d v="2023-08-16T00:00:00"/>
    <x v="5"/>
    <s v="Paul Puri"/>
    <n v="500"/>
    <n v="470"/>
    <x v="44"/>
    <n v="30"/>
    <x v="2"/>
    <x v="2"/>
    <x v="2"/>
  </r>
  <r>
    <s v="I-3210"/>
    <s v="San Fransisco"/>
    <x v="18"/>
    <x v="1"/>
    <d v="2024-08-07T00:00:00"/>
    <x v="8"/>
    <s v="Gillan Clark"/>
    <n v="500"/>
    <n v="495"/>
    <x v="19"/>
    <n v="5"/>
    <x v="0"/>
    <x v="2"/>
    <x v="2"/>
  </r>
  <r>
    <s v="I-3211"/>
    <s v="San Fransisco"/>
    <x v="18"/>
    <x v="1"/>
    <d v="2022-05-07T00:00:00"/>
    <x v="10"/>
    <s v="James Stephen"/>
    <n v="250"/>
    <n v="248"/>
    <x v="80"/>
    <n v="2"/>
    <x v="3"/>
    <x v="7"/>
    <x v="1"/>
  </r>
  <r>
    <s v="I-3212"/>
    <s v="Tel Aviv"/>
    <x v="13"/>
    <x v="0"/>
    <d v="2023-11-30T00:00:00"/>
    <x v="0"/>
    <s v="Jacob Percival"/>
    <n v="80"/>
    <n v="76"/>
    <x v="8"/>
    <n v="4"/>
    <x v="2"/>
    <x v="8"/>
    <x v="0"/>
  </r>
  <r>
    <s v="I-3213"/>
    <s v="Tokyo"/>
    <x v="15"/>
    <x v="3"/>
    <d v="2021-09-05T00:00:00"/>
    <x v="11"/>
    <s v="Ken Mishra"/>
    <n v="50"/>
    <n v="33"/>
    <x v="90"/>
    <n v="17"/>
    <x v="1"/>
    <x v="6"/>
    <x v="2"/>
  </r>
  <r>
    <s v="I-3214"/>
    <s v="Lima"/>
    <x v="6"/>
    <x v="2"/>
    <d v="2024-07-14T00:00:00"/>
    <x v="5"/>
    <s v="Michael Wood"/>
    <n v="500"/>
    <n v="475"/>
    <x v="8"/>
    <n v="25"/>
    <x v="0"/>
    <x v="9"/>
    <x v="2"/>
  </r>
  <r>
    <s v="I-3215"/>
    <s v="Seoul"/>
    <x v="19"/>
    <x v="3"/>
    <d v="2024-05-06T00:00:00"/>
    <x v="1"/>
    <s v="Martin Birch"/>
    <n v="700"/>
    <n v="686"/>
    <x v="2"/>
    <n v="14"/>
    <x v="0"/>
    <x v="7"/>
    <x v="1"/>
  </r>
  <r>
    <s v="I-3216"/>
    <s v="London"/>
    <x v="8"/>
    <x v="0"/>
    <d v="2020-12-03T00:00:00"/>
    <x v="7"/>
    <s v="Claire Brooks"/>
    <n v="1000"/>
    <n v="780"/>
    <x v="24"/>
    <n v="220"/>
    <x v="4"/>
    <x v="5"/>
    <x v="0"/>
  </r>
  <r>
    <s v="I-3217"/>
    <s v="Vancouver"/>
    <x v="1"/>
    <x v="1"/>
    <d v="2020-05-31T00:00:00"/>
    <x v="7"/>
    <s v="Elaine Ricketts"/>
    <n v="1000"/>
    <n v="510"/>
    <x v="55"/>
    <n v="490"/>
    <x v="4"/>
    <x v="7"/>
    <x v="1"/>
  </r>
  <r>
    <s v="I-3218"/>
    <s v="Kansas City"/>
    <x v="18"/>
    <x v="1"/>
    <d v="2022-12-24T00:00:00"/>
    <x v="11"/>
    <s v="David Rodrigues"/>
    <n v="50"/>
    <n v="49"/>
    <x v="2"/>
    <n v="1"/>
    <x v="3"/>
    <x v="5"/>
    <x v="0"/>
  </r>
  <r>
    <s v="I-3219"/>
    <s v="Guangzhou"/>
    <x v="5"/>
    <x v="3"/>
    <d v="2023-10-19T00:00:00"/>
    <x v="6"/>
    <s v="Wolfgang Carvalho"/>
    <n v="800"/>
    <n v="512"/>
    <x v="45"/>
    <n v="288"/>
    <x v="2"/>
    <x v="0"/>
    <x v="0"/>
  </r>
  <r>
    <s v="I-3220"/>
    <s v="Bogota"/>
    <x v="26"/>
    <x v="2"/>
    <d v="2021-02-08T00:00:00"/>
    <x v="6"/>
    <s v="Alison Lazar"/>
    <n v="800"/>
    <n v="656"/>
    <x v="64"/>
    <n v="144"/>
    <x v="1"/>
    <x v="10"/>
    <x v="3"/>
  </r>
  <r>
    <s v="I-3221"/>
    <s v="Bogota"/>
    <x v="26"/>
    <x v="2"/>
    <d v="2021-04-29T00:00:00"/>
    <x v="0"/>
    <s v="Philip Mishra"/>
    <n v="80"/>
    <n v="72"/>
    <x v="18"/>
    <n v="8"/>
    <x v="1"/>
    <x v="1"/>
    <x v="1"/>
  </r>
  <r>
    <s v="I-3222"/>
    <s v="Bangalore"/>
    <x v="11"/>
    <x v="3"/>
    <d v="2020-08-28T00:00:00"/>
    <x v="8"/>
    <s v="Delia Muhammad"/>
    <n v="500"/>
    <n v="500"/>
    <x v="14"/>
    <n v="0"/>
    <x v="4"/>
    <x v="2"/>
    <x v="2"/>
  </r>
  <r>
    <s v="I-3223"/>
    <s v="Bangalore"/>
    <x v="11"/>
    <x v="3"/>
    <d v="2020-11-07T00:00:00"/>
    <x v="6"/>
    <s v="Paresh Mathews"/>
    <n v="800"/>
    <n v="472"/>
    <x v="78"/>
    <n v="328"/>
    <x v="4"/>
    <x v="8"/>
    <x v="0"/>
  </r>
  <r>
    <s v="I-3224"/>
    <s v="Delhi"/>
    <x v="11"/>
    <x v="3"/>
    <d v="2024-01-28T00:00:00"/>
    <x v="0"/>
    <s v="Geoffrey Patel"/>
    <n v="80"/>
    <n v="80"/>
    <x v="14"/>
    <n v="0"/>
    <x v="0"/>
    <x v="11"/>
    <x v="3"/>
  </r>
  <r>
    <s v="I-3225"/>
    <s v="Dublin"/>
    <x v="25"/>
    <x v="0"/>
    <d v="2021-03-17T00:00:00"/>
    <x v="9"/>
    <s v="John Curtis"/>
    <n v="70"/>
    <n v="64"/>
    <x v="23"/>
    <n v="6"/>
    <x v="1"/>
    <x v="3"/>
    <x v="3"/>
  </r>
  <r>
    <s v="I-3226"/>
    <s v="San Fransisco"/>
    <x v="18"/>
    <x v="1"/>
    <d v="2020-10-05T00:00:00"/>
    <x v="2"/>
    <s v="Kevin Ahmed"/>
    <n v="150"/>
    <n v="114"/>
    <x v="40"/>
    <n v="36"/>
    <x v="4"/>
    <x v="0"/>
    <x v="0"/>
  </r>
  <r>
    <s v="I-3227"/>
    <s v="Istanbul"/>
    <x v="3"/>
    <x v="0"/>
    <d v="2023-06-02T00:00:00"/>
    <x v="0"/>
    <s v="Julie Pope"/>
    <n v="80"/>
    <n v="73"/>
    <x v="53"/>
    <n v="7"/>
    <x v="2"/>
    <x v="4"/>
    <x v="1"/>
  </r>
  <r>
    <s v="I-3228"/>
    <s v="Berlin"/>
    <x v="20"/>
    <x v="0"/>
    <d v="2023-01-25T00:00:00"/>
    <x v="11"/>
    <s v="James Whitehead"/>
    <n v="50"/>
    <n v="47"/>
    <x v="44"/>
    <n v="3"/>
    <x v="2"/>
    <x v="11"/>
    <x v="3"/>
  </r>
  <r>
    <s v="I-3229"/>
    <s v="Mexico City"/>
    <x v="7"/>
    <x v="2"/>
    <d v="2024-09-11T00:00:00"/>
    <x v="7"/>
    <s v="James Anthony"/>
    <n v="1000"/>
    <n v="960"/>
    <x v="21"/>
    <n v="40"/>
    <x v="0"/>
    <x v="6"/>
    <x v="2"/>
  </r>
  <r>
    <s v="I-3230"/>
    <s v="New York"/>
    <x v="18"/>
    <x v="1"/>
    <d v="2022-09-29T00:00:00"/>
    <x v="7"/>
    <s v="Sarah Houghton"/>
    <n v="1000"/>
    <n v="990"/>
    <x v="19"/>
    <n v="10"/>
    <x v="3"/>
    <x v="6"/>
    <x v="2"/>
  </r>
  <r>
    <s v="I-3231"/>
    <s v="Bogota"/>
    <x v="26"/>
    <x v="2"/>
    <d v="2024-10-20T00:00:00"/>
    <x v="6"/>
    <s v="Antony Westlake"/>
    <n v="800"/>
    <n v="720"/>
    <x v="18"/>
    <n v="80"/>
    <x v="0"/>
    <x v="0"/>
    <x v="0"/>
  </r>
  <r>
    <s v="I-3232"/>
    <s v="San Fransisco"/>
    <x v="18"/>
    <x v="1"/>
    <d v="2021-09-08T00:00:00"/>
    <x v="6"/>
    <s v="Richard Dewar"/>
    <n v="800"/>
    <n v="600"/>
    <x v="75"/>
    <n v="200"/>
    <x v="1"/>
    <x v="6"/>
    <x v="2"/>
  </r>
  <r>
    <s v="I-3233"/>
    <s v="Paris"/>
    <x v="21"/>
    <x v="0"/>
    <d v="2022-01-03T00:00:00"/>
    <x v="5"/>
    <s v="Ryan Goad"/>
    <n v="500"/>
    <n v="435"/>
    <x v="74"/>
    <n v="65"/>
    <x v="3"/>
    <x v="11"/>
    <x v="3"/>
  </r>
  <r>
    <s v="I-3234"/>
    <s v="Bogota"/>
    <x v="26"/>
    <x v="2"/>
    <d v="2020-02-26T00:00:00"/>
    <x v="4"/>
    <s v="Russell Thorley"/>
    <n v="30"/>
    <n v="25"/>
    <x v="35"/>
    <n v="5"/>
    <x v="4"/>
    <x v="10"/>
    <x v="3"/>
  </r>
  <r>
    <s v="I-3235"/>
    <s v="Shanghai"/>
    <x v="5"/>
    <x v="3"/>
    <d v="2020-01-16T00:00:00"/>
    <x v="3"/>
    <s v="Glenys Raymond"/>
    <n v="50"/>
    <n v="46"/>
    <x v="15"/>
    <n v="4"/>
    <x v="4"/>
    <x v="11"/>
    <x v="3"/>
  </r>
  <r>
    <s v="I-3236"/>
    <s v="London"/>
    <x v="8"/>
    <x v="0"/>
    <d v="2020-10-09T00:00:00"/>
    <x v="3"/>
    <s v="James Neville"/>
    <n v="50"/>
    <n v="48"/>
    <x v="21"/>
    <n v="2"/>
    <x v="4"/>
    <x v="0"/>
    <x v="0"/>
  </r>
  <r>
    <s v="I-3237"/>
    <s v="Rome"/>
    <x v="22"/>
    <x v="0"/>
    <d v="2022-08-26T00:00:00"/>
    <x v="2"/>
    <s v="Golam Reid"/>
    <n v="150"/>
    <n v="134"/>
    <x v="69"/>
    <n v="16"/>
    <x v="3"/>
    <x v="2"/>
    <x v="2"/>
  </r>
  <r>
    <s v="I-3238"/>
    <s v="Mexico City"/>
    <x v="7"/>
    <x v="2"/>
    <d v="2020-03-29T00:00:00"/>
    <x v="0"/>
    <s v="Mark Evans"/>
    <n v="80"/>
    <n v="75"/>
    <x v="29"/>
    <n v="5"/>
    <x v="4"/>
    <x v="3"/>
    <x v="3"/>
  </r>
  <r>
    <s v="I-3239"/>
    <s v="Seoul"/>
    <x v="19"/>
    <x v="3"/>
    <d v="2022-04-23T00:00:00"/>
    <x v="1"/>
    <s v="Roger Scott"/>
    <n v="700"/>
    <n v="693"/>
    <x v="19"/>
    <n v="7"/>
    <x v="3"/>
    <x v="1"/>
    <x v="1"/>
  </r>
  <r>
    <s v="I-3240"/>
    <s v="Jerusalem"/>
    <x v="13"/>
    <x v="0"/>
    <d v="2020-11-21T00:00:00"/>
    <x v="2"/>
    <s v="David Hubble"/>
    <n v="150"/>
    <n v="119"/>
    <x v="92"/>
    <n v="31"/>
    <x v="4"/>
    <x v="8"/>
    <x v="0"/>
  </r>
  <r>
    <s v="I-3241"/>
    <s v="Riyadh"/>
    <x v="9"/>
    <x v="0"/>
    <d v="2021-10-28T00:00:00"/>
    <x v="0"/>
    <s v="Gillian Crawley"/>
    <n v="80"/>
    <n v="48"/>
    <x v="104"/>
    <n v="32"/>
    <x v="1"/>
    <x v="0"/>
    <x v="0"/>
  </r>
  <r>
    <s v="I-3242"/>
    <s v="Toronto"/>
    <x v="1"/>
    <x v="1"/>
    <d v="2020-09-16T00:00:00"/>
    <x v="11"/>
    <s v="David Shiner"/>
    <n v="50"/>
    <n v="45"/>
    <x v="18"/>
    <n v="5"/>
    <x v="4"/>
    <x v="6"/>
    <x v="2"/>
  </r>
  <r>
    <s v="I-3243"/>
    <s v="San Fransisco"/>
    <x v="18"/>
    <x v="1"/>
    <d v="2020-06-28T00:00:00"/>
    <x v="10"/>
    <s v="Gary Acheampong"/>
    <n v="250"/>
    <n v="250"/>
    <x v="14"/>
    <n v="0"/>
    <x v="4"/>
    <x v="4"/>
    <x v="1"/>
  </r>
  <r>
    <s v="I-3244"/>
    <s v="Berlin"/>
    <x v="20"/>
    <x v="0"/>
    <d v="2020-07-27T00:00:00"/>
    <x v="5"/>
    <s v="John Gunter"/>
    <n v="500"/>
    <n v="380"/>
    <x v="40"/>
    <n v="120"/>
    <x v="4"/>
    <x v="9"/>
    <x v="2"/>
  </r>
  <r>
    <s v="I-3245"/>
    <s v="Shenzhen"/>
    <x v="5"/>
    <x v="3"/>
    <d v="2023-06-07T00:00:00"/>
    <x v="8"/>
    <s v="Keith Drage"/>
    <n v="500"/>
    <n v="495"/>
    <x v="19"/>
    <n v="5"/>
    <x v="2"/>
    <x v="4"/>
    <x v="1"/>
  </r>
  <r>
    <s v="I-3246"/>
    <s v="Jerusalem"/>
    <x v="13"/>
    <x v="0"/>
    <d v="2020-01-28T00:00:00"/>
    <x v="1"/>
    <s v="Susan Carley"/>
    <n v="700"/>
    <n v="623"/>
    <x v="47"/>
    <n v="77"/>
    <x v="4"/>
    <x v="11"/>
    <x v="3"/>
  </r>
  <r>
    <s v="I-3247"/>
    <s v="Capetown"/>
    <x v="17"/>
    <x v="0"/>
    <d v="2022-04-17T00:00:00"/>
    <x v="11"/>
    <s v="Margaret Philp"/>
    <n v="50"/>
    <n v="44"/>
    <x v="33"/>
    <n v="6"/>
    <x v="3"/>
    <x v="1"/>
    <x v="1"/>
  </r>
  <r>
    <s v="I-3248"/>
    <s v="Athens"/>
    <x v="14"/>
    <x v="0"/>
    <d v="2023-09-20T00:00:00"/>
    <x v="4"/>
    <s v="Mark Lawton"/>
    <n v="30"/>
    <n v="30"/>
    <x v="14"/>
    <n v="0"/>
    <x v="2"/>
    <x v="6"/>
    <x v="2"/>
  </r>
  <r>
    <s v="I-3249"/>
    <s v="Bucharest"/>
    <x v="32"/>
    <x v="0"/>
    <d v="2020-07-13T00:00:00"/>
    <x v="3"/>
    <s v="Richard Rowe"/>
    <n v="50"/>
    <n v="49"/>
    <x v="2"/>
    <n v="1"/>
    <x v="4"/>
    <x v="9"/>
    <x v="2"/>
  </r>
  <r>
    <s v="I-3250"/>
    <s v="Los Angeles"/>
    <x v="18"/>
    <x v="1"/>
    <d v="2022-06-19T00:00:00"/>
    <x v="0"/>
    <s v="Paul Hirst"/>
    <n v="80"/>
    <n v="72"/>
    <x v="18"/>
    <n v="8"/>
    <x v="3"/>
    <x v="4"/>
    <x v="1"/>
  </r>
  <r>
    <s v="I-3251"/>
    <s v="Shenzhen"/>
    <x v="5"/>
    <x v="3"/>
    <d v="2021-05-06T00:00:00"/>
    <x v="3"/>
    <s v="Caroline Gee"/>
    <n v="50"/>
    <n v="45"/>
    <x v="18"/>
    <n v="5"/>
    <x v="1"/>
    <x v="7"/>
    <x v="1"/>
  </r>
  <r>
    <s v="I-3252"/>
    <s v="Seattle"/>
    <x v="18"/>
    <x v="1"/>
    <d v="2022-08-30T00:00:00"/>
    <x v="2"/>
    <s v="Kate Nash"/>
    <n v="150"/>
    <n v="149"/>
    <x v="84"/>
    <n v="1"/>
    <x v="3"/>
    <x v="2"/>
    <x v="2"/>
  </r>
  <r>
    <s v="I-3253"/>
    <s v="Amsterdam"/>
    <x v="24"/>
    <x v="0"/>
    <d v="2022-11-19T00:00:00"/>
    <x v="9"/>
    <s v="Allyson Rush"/>
    <n v="70"/>
    <n v="61"/>
    <x v="134"/>
    <n v="9"/>
    <x v="3"/>
    <x v="8"/>
    <x v="0"/>
  </r>
  <r>
    <s v="I-3254"/>
    <s v="Tel Aviv"/>
    <x v="13"/>
    <x v="0"/>
    <d v="2022-08-28T00:00:00"/>
    <x v="8"/>
    <s v="Jacob Percival"/>
    <n v="500"/>
    <n v="500"/>
    <x v="14"/>
    <n v="0"/>
    <x v="3"/>
    <x v="2"/>
    <x v="2"/>
  </r>
  <r>
    <s v="I-3255"/>
    <s v="Prague"/>
    <x v="16"/>
    <x v="0"/>
    <d v="2020-12-16T00:00:00"/>
    <x v="1"/>
    <s v="Maureen Haymes"/>
    <n v="700"/>
    <n v="672"/>
    <x v="21"/>
    <n v="28"/>
    <x v="4"/>
    <x v="5"/>
    <x v="0"/>
  </r>
  <r>
    <s v="I-3256"/>
    <s v="Santiago"/>
    <x v="34"/>
    <x v="2"/>
    <d v="2024-01-04T00:00:00"/>
    <x v="6"/>
    <s v="Julia Hammond"/>
    <n v="800"/>
    <n v="640"/>
    <x v="31"/>
    <n v="160"/>
    <x v="0"/>
    <x v="11"/>
    <x v="3"/>
  </r>
  <r>
    <s v="I-3257"/>
    <s v="Madria"/>
    <x v="28"/>
    <x v="0"/>
    <d v="2023-07-30T00:00:00"/>
    <x v="7"/>
    <s v="Roy Lloyd"/>
    <n v="1000"/>
    <n v="630"/>
    <x v="61"/>
    <n v="370"/>
    <x v="2"/>
    <x v="9"/>
    <x v="2"/>
  </r>
  <r>
    <s v="I-3258"/>
    <s v="Berlin"/>
    <x v="20"/>
    <x v="0"/>
    <d v="2023-01-05T00:00:00"/>
    <x v="3"/>
    <s v="James Whitehead"/>
    <n v="50"/>
    <n v="46"/>
    <x v="15"/>
    <n v="4"/>
    <x v="2"/>
    <x v="11"/>
    <x v="3"/>
  </r>
  <r>
    <s v="I-3259"/>
    <s v="Houston"/>
    <x v="18"/>
    <x v="1"/>
    <d v="2021-12-01T00:00:00"/>
    <x v="3"/>
    <s v="Glenys Muhammad"/>
    <n v="50"/>
    <n v="33"/>
    <x v="90"/>
    <n v="17"/>
    <x v="1"/>
    <x v="5"/>
    <x v="0"/>
  </r>
  <r>
    <s v="I-3260"/>
    <s v="Prague"/>
    <x v="16"/>
    <x v="0"/>
    <d v="2022-12-19T00:00:00"/>
    <x v="6"/>
    <s v="Stephen Nolan"/>
    <n v="800"/>
    <n v="568"/>
    <x v="72"/>
    <n v="232"/>
    <x v="3"/>
    <x v="5"/>
    <x v="0"/>
  </r>
  <r>
    <s v="I-3261"/>
    <s v="Osaka"/>
    <x v="15"/>
    <x v="3"/>
    <d v="2021-03-18T00:00:00"/>
    <x v="5"/>
    <s v="Stephen Brown"/>
    <n v="500"/>
    <n v="490"/>
    <x v="2"/>
    <n v="10"/>
    <x v="1"/>
    <x v="3"/>
    <x v="3"/>
  </r>
  <r>
    <s v="I-3262"/>
    <s v="Paris"/>
    <x v="21"/>
    <x v="0"/>
    <d v="2023-06-06T00:00:00"/>
    <x v="10"/>
    <s v="Philip Tubbs"/>
    <n v="250"/>
    <n v="238"/>
    <x v="20"/>
    <n v="12"/>
    <x v="2"/>
    <x v="4"/>
    <x v="1"/>
  </r>
  <r>
    <s v="I-3263"/>
    <s v="Capetown"/>
    <x v="17"/>
    <x v="0"/>
    <d v="2022-09-15T00:00:00"/>
    <x v="4"/>
    <s v="Lucy Downs"/>
    <n v="30"/>
    <n v="26"/>
    <x v="30"/>
    <n v="4"/>
    <x v="3"/>
    <x v="6"/>
    <x v="2"/>
  </r>
  <r>
    <s v="I-3264"/>
    <s v="Mexico City"/>
    <x v="7"/>
    <x v="2"/>
    <d v="2022-12-23T00:00:00"/>
    <x v="4"/>
    <s v="John Ali"/>
    <n v="30"/>
    <n v="30"/>
    <x v="14"/>
    <n v="0"/>
    <x v="3"/>
    <x v="5"/>
    <x v="0"/>
  </r>
  <r>
    <s v="I-3265"/>
    <s v="Cairo"/>
    <x v="30"/>
    <x v="0"/>
    <d v="2023-11-30T00:00:00"/>
    <x v="7"/>
    <s v="David Amos"/>
    <n v="1000"/>
    <n v="860"/>
    <x v="22"/>
    <n v="140"/>
    <x v="2"/>
    <x v="8"/>
    <x v="0"/>
  </r>
  <r>
    <s v="I-3266"/>
    <s v="Kuala Lumpur"/>
    <x v="31"/>
    <x v="3"/>
    <d v="2020-07-23T00:00:00"/>
    <x v="7"/>
    <s v="Steven Roberts"/>
    <n v="1000"/>
    <n v="800"/>
    <x v="31"/>
    <n v="200"/>
    <x v="4"/>
    <x v="9"/>
    <x v="2"/>
  </r>
  <r>
    <s v="I-3267"/>
    <s v="San Fransisco"/>
    <x v="18"/>
    <x v="1"/>
    <d v="2021-06-13T00:00:00"/>
    <x v="0"/>
    <s v="Patricia Sewell"/>
    <n v="80"/>
    <n v="79"/>
    <x v="0"/>
    <n v="1"/>
    <x v="1"/>
    <x v="4"/>
    <x v="1"/>
  </r>
  <r>
    <s v="I-3268"/>
    <s v="Amsterdam"/>
    <x v="24"/>
    <x v="0"/>
    <d v="2023-08-16T00:00:00"/>
    <x v="3"/>
    <s v="Danny Grant"/>
    <n v="50"/>
    <n v="49"/>
    <x v="2"/>
    <n v="1"/>
    <x v="2"/>
    <x v="2"/>
    <x v="2"/>
  </r>
  <r>
    <s v="I-3269"/>
    <s v="Bangalore"/>
    <x v="11"/>
    <x v="3"/>
    <d v="2021-05-22T00:00:00"/>
    <x v="4"/>
    <s v="Paresh Mathews"/>
    <n v="30"/>
    <n v="28"/>
    <x v="7"/>
    <n v="2"/>
    <x v="1"/>
    <x v="7"/>
    <x v="1"/>
  </r>
  <r>
    <s v="I-3270"/>
    <s v="Warsaw"/>
    <x v="23"/>
    <x v="0"/>
    <d v="2021-11-10T00:00:00"/>
    <x v="1"/>
    <s v="Hin Bragg"/>
    <n v="700"/>
    <n v="623"/>
    <x v="47"/>
    <n v="77"/>
    <x v="1"/>
    <x v="8"/>
    <x v="0"/>
  </r>
  <r>
    <s v="I-3271"/>
    <s v="Buenos Aires"/>
    <x v="27"/>
    <x v="2"/>
    <d v="2022-09-01T00:00:00"/>
    <x v="5"/>
    <s v="Nicola Nathan"/>
    <n v="500"/>
    <n v="435"/>
    <x v="74"/>
    <n v="65"/>
    <x v="3"/>
    <x v="6"/>
    <x v="2"/>
  </r>
  <r>
    <s v="I-3272"/>
    <s v="Kuala Lumpur"/>
    <x v="31"/>
    <x v="3"/>
    <d v="2020-12-12T00:00:00"/>
    <x v="1"/>
    <s v="Anthony Green"/>
    <n v="700"/>
    <n v="693"/>
    <x v="19"/>
    <n v="7"/>
    <x v="4"/>
    <x v="5"/>
    <x v="0"/>
  </r>
  <r>
    <s v="I-3273"/>
    <s v="Kansas City"/>
    <x v="18"/>
    <x v="1"/>
    <d v="2023-04-05T00:00:00"/>
    <x v="2"/>
    <s v="Nicola Wright"/>
    <n v="150"/>
    <n v="150"/>
    <x v="14"/>
    <n v="0"/>
    <x v="2"/>
    <x v="1"/>
    <x v="1"/>
  </r>
  <r>
    <s v="I-3274"/>
    <s v="Chicago"/>
    <x v="18"/>
    <x v="1"/>
    <d v="2021-09-06T00:00:00"/>
    <x v="6"/>
    <s v="Jeremy Bannister"/>
    <n v="800"/>
    <n v="696"/>
    <x v="74"/>
    <n v="104"/>
    <x v="1"/>
    <x v="6"/>
    <x v="2"/>
  </r>
  <r>
    <s v="I-3275"/>
    <s v="Dublin"/>
    <x v="25"/>
    <x v="0"/>
    <d v="2020-04-26T00:00:00"/>
    <x v="4"/>
    <s v="Emma Gibbons"/>
    <n v="30"/>
    <n v="26"/>
    <x v="30"/>
    <n v="4"/>
    <x v="4"/>
    <x v="1"/>
    <x v="1"/>
  </r>
  <r>
    <s v="I-3276"/>
    <s v="Lima"/>
    <x v="6"/>
    <x v="2"/>
    <d v="2022-06-29T00:00:00"/>
    <x v="1"/>
    <s v="Michael Wood"/>
    <n v="700"/>
    <n v="623"/>
    <x v="47"/>
    <n v="77"/>
    <x v="3"/>
    <x v="4"/>
    <x v="1"/>
  </r>
  <r>
    <s v="I-3277"/>
    <s v="Madria"/>
    <x v="28"/>
    <x v="0"/>
    <d v="2022-04-18T00:00:00"/>
    <x v="0"/>
    <s v="Howard Jones"/>
    <n v="80"/>
    <n v="74"/>
    <x v="85"/>
    <n v="6"/>
    <x v="3"/>
    <x v="1"/>
    <x v="1"/>
  </r>
  <r>
    <s v="I-3278"/>
    <s v="Riyadh"/>
    <x v="9"/>
    <x v="0"/>
    <d v="2020-11-15T00:00:00"/>
    <x v="4"/>
    <s v="Gillian Crawley"/>
    <n v="30"/>
    <n v="21"/>
    <x v="48"/>
    <n v="9"/>
    <x v="4"/>
    <x v="8"/>
    <x v="0"/>
  </r>
  <r>
    <s v="I-3279"/>
    <s v="Kansas City"/>
    <x v="18"/>
    <x v="1"/>
    <d v="2022-07-25T00:00:00"/>
    <x v="0"/>
    <s v="Xun Simms"/>
    <n v="80"/>
    <n v="68"/>
    <x v="36"/>
    <n v="12"/>
    <x v="3"/>
    <x v="9"/>
    <x v="2"/>
  </r>
  <r>
    <s v="I-3280"/>
    <s v="Osaka"/>
    <x v="15"/>
    <x v="3"/>
    <d v="2020-01-22T00:00:00"/>
    <x v="11"/>
    <s v="Colin Patel"/>
    <n v="50"/>
    <n v="48"/>
    <x v="21"/>
    <n v="2"/>
    <x v="4"/>
    <x v="11"/>
    <x v="3"/>
  </r>
  <r>
    <s v="I-3281"/>
    <s v="Shenzhen"/>
    <x v="5"/>
    <x v="3"/>
    <d v="2023-01-07T00:00:00"/>
    <x v="4"/>
    <s v="Fatima James"/>
    <n v="30"/>
    <n v="29"/>
    <x v="5"/>
    <n v="1"/>
    <x v="2"/>
    <x v="11"/>
    <x v="3"/>
  </r>
  <r>
    <s v="I-3282"/>
    <s v="Capetown"/>
    <x v="17"/>
    <x v="0"/>
    <d v="2022-03-21T00:00:00"/>
    <x v="4"/>
    <s v="Margaret Philp"/>
    <n v="30"/>
    <n v="29"/>
    <x v="5"/>
    <n v="1"/>
    <x v="3"/>
    <x v="3"/>
    <x v="3"/>
  </r>
  <r>
    <s v="I-3283"/>
    <s v="Bangalore"/>
    <x v="11"/>
    <x v="3"/>
    <d v="2022-10-03T00:00:00"/>
    <x v="7"/>
    <s v="Delia Muhammad"/>
    <n v="1000"/>
    <n v="510"/>
    <x v="55"/>
    <n v="490"/>
    <x v="3"/>
    <x v="0"/>
    <x v="0"/>
  </r>
  <r>
    <s v="I-3284"/>
    <s v="Bangkok"/>
    <x v="10"/>
    <x v="3"/>
    <d v="2022-12-17T00:00:00"/>
    <x v="4"/>
    <s v="Carol Cormack"/>
    <n v="30"/>
    <n v="29"/>
    <x v="5"/>
    <n v="1"/>
    <x v="3"/>
    <x v="5"/>
    <x v="0"/>
  </r>
  <r>
    <s v="I-3285"/>
    <s v="Tel Aviv"/>
    <x v="13"/>
    <x v="0"/>
    <d v="2020-02-08T00:00:00"/>
    <x v="7"/>
    <s v="Richard McGrath"/>
    <n v="1000"/>
    <n v="840"/>
    <x v="11"/>
    <n v="160"/>
    <x v="4"/>
    <x v="10"/>
    <x v="3"/>
  </r>
  <r>
    <s v="I-3286"/>
    <s v="Istanbul"/>
    <x v="3"/>
    <x v="0"/>
    <d v="2022-01-22T00:00:00"/>
    <x v="10"/>
    <s v="David Philp"/>
    <n v="250"/>
    <n v="225"/>
    <x v="18"/>
    <n v="25"/>
    <x v="3"/>
    <x v="11"/>
    <x v="3"/>
  </r>
  <r>
    <s v="I-3287"/>
    <s v="Buenos Aires"/>
    <x v="27"/>
    <x v="2"/>
    <d v="2022-09-24T00:00:00"/>
    <x v="4"/>
    <s v="Ian Grant"/>
    <n v="30"/>
    <n v="26"/>
    <x v="30"/>
    <n v="4"/>
    <x v="3"/>
    <x v="6"/>
    <x v="2"/>
  </r>
  <r>
    <s v="I-3288"/>
    <s v="Amsterdam"/>
    <x v="24"/>
    <x v="0"/>
    <d v="2021-11-28T00:00:00"/>
    <x v="1"/>
    <s v="Allyson Parker"/>
    <n v="700"/>
    <n v="539"/>
    <x v="117"/>
    <n v="161"/>
    <x v="1"/>
    <x v="8"/>
    <x v="0"/>
  </r>
  <r>
    <s v="I-3289"/>
    <s v="Istanbul"/>
    <x v="3"/>
    <x v="0"/>
    <d v="2022-03-24T00:00:00"/>
    <x v="11"/>
    <s v="Anthony Rothery"/>
    <n v="50"/>
    <n v="49"/>
    <x v="2"/>
    <n v="1"/>
    <x v="3"/>
    <x v="3"/>
    <x v="3"/>
  </r>
  <r>
    <s v="I-3290"/>
    <s v="Birmingham"/>
    <x v="8"/>
    <x v="0"/>
    <d v="2024-08-13T00:00:00"/>
    <x v="0"/>
    <s v="John Whitehead"/>
    <n v="80"/>
    <n v="70"/>
    <x v="65"/>
    <n v="10"/>
    <x v="0"/>
    <x v="2"/>
    <x v="2"/>
  </r>
  <r>
    <s v="I-3291"/>
    <s v="Chicago"/>
    <x v="18"/>
    <x v="1"/>
    <d v="2020-06-17T00:00:00"/>
    <x v="3"/>
    <s v="Heather McGill"/>
    <n v="50"/>
    <n v="48"/>
    <x v="21"/>
    <n v="2"/>
    <x v="4"/>
    <x v="4"/>
    <x v="1"/>
  </r>
  <r>
    <s v="I-3292"/>
    <s v="Houston"/>
    <x v="18"/>
    <x v="1"/>
    <d v="2023-10-07T00:00:00"/>
    <x v="6"/>
    <s v="Peter Carley"/>
    <n v="800"/>
    <n v="544"/>
    <x v="58"/>
    <n v="256"/>
    <x v="2"/>
    <x v="0"/>
    <x v="0"/>
  </r>
  <r>
    <s v="I-3293"/>
    <s v="Jerusalem"/>
    <x v="13"/>
    <x v="0"/>
    <d v="2024-07-30T00:00:00"/>
    <x v="3"/>
    <s v="Harold Charters"/>
    <n v="50"/>
    <n v="44"/>
    <x v="33"/>
    <n v="6"/>
    <x v="0"/>
    <x v="9"/>
    <x v="2"/>
  </r>
  <r>
    <s v="I-3294"/>
    <s v="Delhi"/>
    <x v="11"/>
    <x v="3"/>
    <d v="2022-07-20T00:00:00"/>
    <x v="6"/>
    <s v="Geoffrey Patel"/>
    <n v="800"/>
    <n v="648"/>
    <x v="38"/>
    <n v="152"/>
    <x v="3"/>
    <x v="9"/>
    <x v="2"/>
  </r>
  <r>
    <s v="I-3295"/>
    <s v="Vancouver"/>
    <x v="1"/>
    <x v="1"/>
    <d v="2023-05-08T00:00:00"/>
    <x v="9"/>
    <s v="Margaret McGregor"/>
    <n v="70"/>
    <n v="67"/>
    <x v="17"/>
    <n v="3"/>
    <x v="2"/>
    <x v="7"/>
    <x v="1"/>
  </r>
  <r>
    <s v="I-3296"/>
    <s v="Tijuana"/>
    <x v="7"/>
    <x v="2"/>
    <d v="2021-11-05T00:00:00"/>
    <x v="11"/>
    <s v="Paul Salmon"/>
    <n v="50"/>
    <n v="38"/>
    <x v="40"/>
    <n v="12"/>
    <x v="1"/>
    <x v="8"/>
    <x v="0"/>
  </r>
  <r>
    <s v="I-3297"/>
    <s v="Jerusalem"/>
    <x v="13"/>
    <x v="0"/>
    <d v="2024-01-25T00:00:00"/>
    <x v="7"/>
    <s v="Harold Charters"/>
    <n v="1000"/>
    <n v="690"/>
    <x v="82"/>
    <n v="310"/>
    <x v="0"/>
    <x v="11"/>
    <x v="3"/>
  </r>
  <r>
    <s v="I-3298"/>
    <s v="Tijuana"/>
    <x v="7"/>
    <x v="2"/>
    <d v="2024-11-21T00:00:00"/>
    <x v="4"/>
    <s v="Stephen Carlin"/>
    <n v="30"/>
    <n v="27"/>
    <x v="18"/>
    <n v="3"/>
    <x v="0"/>
    <x v="8"/>
    <x v="0"/>
  </r>
  <r>
    <s v="I-3299"/>
    <s v="Amsterdam"/>
    <x v="24"/>
    <x v="0"/>
    <d v="2020-05-12T00:00:00"/>
    <x v="11"/>
    <s v="Christopher Hurren"/>
    <n v="50"/>
    <n v="38"/>
    <x v="40"/>
    <n v="12"/>
    <x v="4"/>
    <x v="7"/>
    <x v="1"/>
  </r>
  <r>
    <s v="I-3300"/>
    <s v="Warsaw"/>
    <x v="23"/>
    <x v="0"/>
    <d v="2020-06-27T00:00:00"/>
    <x v="5"/>
    <s v="Anthony Connolly"/>
    <n v="500"/>
    <n v="415"/>
    <x v="91"/>
    <n v="85"/>
    <x v="4"/>
    <x v="4"/>
    <x v="1"/>
  </r>
  <r>
    <s v="I-3301"/>
    <s v="Dublin"/>
    <x v="25"/>
    <x v="0"/>
    <d v="2020-04-02T00:00:00"/>
    <x v="3"/>
    <s v="Penelope Norton"/>
    <n v="50"/>
    <n v="43"/>
    <x v="22"/>
    <n v="7"/>
    <x v="4"/>
    <x v="1"/>
    <x v="1"/>
  </r>
  <r>
    <s v="I-3302"/>
    <s v="Guangzhou"/>
    <x v="5"/>
    <x v="3"/>
    <d v="2024-03-17T00:00:00"/>
    <x v="5"/>
    <s v="Donald Higgs"/>
    <n v="500"/>
    <n v="435"/>
    <x v="74"/>
    <n v="65"/>
    <x v="0"/>
    <x v="3"/>
    <x v="3"/>
  </r>
  <r>
    <s v="I-3303"/>
    <s v="London"/>
    <x v="8"/>
    <x v="0"/>
    <d v="2021-05-14T00:00:00"/>
    <x v="2"/>
    <s v="Ian Borowski"/>
    <n v="150"/>
    <n v="149"/>
    <x v="84"/>
    <n v="1"/>
    <x v="1"/>
    <x v="7"/>
    <x v="1"/>
  </r>
  <r>
    <s v="I-3304"/>
    <s v="Delhi"/>
    <x v="11"/>
    <x v="3"/>
    <d v="2020-04-06T00:00:00"/>
    <x v="1"/>
    <s v="Roy Johnson"/>
    <n v="700"/>
    <n v="644"/>
    <x v="15"/>
    <n v="56"/>
    <x v="4"/>
    <x v="1"/>
    <x v="1"/>
  </r>
  <r>
    <s v="I-3305"/>
    <s v="Dubai"/>
    <x v="33"/>
    <x v="0"/>
    <d v="2022-07-29T00:00:00"/>
    <x v="9"/>
    <s v="David Romero"/>
    <n v="70"/>
    <n v="67"/>
    <x v="17"/>
    <n v="3"/>
    <x v="3"/>
    <x v="9"/>
    <x v="2"/>
  </r>
  <r>
    <s v="I-3306"/>
    <s v="Vancouver"/>
    <x v="1"/>
    <x v="1"/>
    <d v="2020-09-24T00:00:00"/>
    <x v="10"/>
    <s v="Frank Cowden"/>
    <n v="250"/>
    <n v="198"/>
    <x v="116"/>
    <n v="52"/>
    <x v="4"/>
    <x v="6"/>
    <x v="2"/>
  </r>
  <r>
    <s v="I-3307"/>
    <s v="Riyadh"/>
    <x v="9"/>
    <x v="0"/>
    <d v="2020-12-13T00:00:00"/>
    <x v="4"/>
    <s v="Heather Murray"/>
    <n v="30"/>
    <n v="30"/>
    <x v="14"/>
    <n v="0"/>
    <x v="4"/>
    <x v="5"/>
    <x v="0"/>
  </r>
  <r>
    <s v="I-3308"/>
    <s v="Rochester"/>
    <x v="18"/>
    <x v="1"/>
    <d v="2020-08-01T00:00:00"/>
    <x v="5"/>
    <s v="John Gibb"/>
    <n v="500"/>
    <n v="360"/>
    <x v="37"/>
    <n v="140"/>
    <x v="4"/>
    <x v="2"/>
    <x v="2"/>
  </r>
  <r>
    <s v="I-3309"/>
    <s v="Dublin"/>
    <x v="25"/>
    <x v="0"/>
    <d v="2024-06-07T00:00:00"/>
    <x v="11"/>
    <s v="James Carley"/>
    <n v="50"/>
    <n v="44"/>
    <x v="33"/>
    <n v="6"/>
    <x v="0"/>
    <x v="4"/>
    <x v="1"/>
  </r>
  <r>
    <s v="I-3310"/>
    <s v="Osaka"/>
    <x v="15"/>
    <x v="3"/>
    <d v="2024-06-15T00:00:00"/>
    <x v="6"/>
    <s v="Kyle Walter"/>
    <n v="800"/>
    <n v="744"/>
    <x v="6"/>
    <n v="56"/>
    <x v="0"/>
    <x v="4"/>
    <x v="1"/>
  </r>
  <r>
    <s v="I-3311"/>
    <s v="Warsaw"/>
    <x v="23"/>
    <x v="0"/>
    <d v="2023-09-07T00:00:00"/>
    <x v="7"/>
    <s v="David Grey"/>
    <n v="1000"/>
    <n v="810"/>
    <x v="38"/>
    <n v="190"/>
    <x v="2"/>
    <x v="6"/>
    <x v="2"/>
  </r>
  <r>
    <s v="I-3312"/>
    <s v="Vancouver"/>
    <x v="1"/>
    <x v="1"/>
    <d v="2023-04-13T00:00:00"/>
    <x v="4"/>
    <s v="Christopher Kille"/>
    <n v="30"/>
    <n v="28"/>
    <x v="7"/>
    <n v="2"/>
    <x v="2"/>
    <x v="1"/>
    <x v="1"/>
  </r>
  <r>
    <s v="I-3313"/>
    <s v="Athens"/>
    <x v="14"/>
    <x v="0"/>
    <d v="2021-08-07T00:00:00"/>
    <x v="0"/>
    <s v="Mark Lawton"/>
    <n v="80"/>
    <n v="70"/>
    <x v="65"/>
    <n v="10"/>
    <x v="1"/>
    <x v="2"/>
    <x v="2"/>
  </r>
  <r>
    <s v="I-3314"/>
    <s v="Seattle"/>
    <x v="18"/>
    <x v="1"/>
    <d v="2020-03-22T00:00:00"/>
    <x v="8"/>
    <s v="Susan Toye"/>
    <n v="500"/>
    <n v="495"/>
    <x v="19"/>
    <n v="5"/>
    <x v="4"/>
    <x v="3"/>
    <x v="3"/>
  </r>
  <r>
    <s v="I-3315"/>
    <s v="Kuala Lumpur"/>
    <x v="31"/>
    <x v="3"/>
    <d v="2020-11-02T00:00:00"/>
    <x v="0"/>
    <s v="Ian Baker"/>
    <n v="80"/>
    <n v="73"/>
    <x v="53"/>
    <n v="7"/>
    <x v="4"/>
    <x v="8"/>
    <x v="0"/>
  </r>
  <r>
    <s v="I-3316"/>
    <s v="Los Angeles"/>
    <x v="18"/>
    <x v="1"/>
    <d v="2024-02-13T00:00:00"/>
    <x v="1"/>
    <s v="Alexandra Mukherjee"/>
    <n v="700"/>
    <n v="602"/>
    <x v="22"/>
    <n v="98"/>
    <x v="0"/>
    <x v="10"/>
    <x v="3"/>
  </r>
  <r>
    <s v="I-3317"/>
    <s v="Warsaw"/>
    <x v="23"/>
    <x v="0"/>
    <d v="2024-05-21T00:00:00"/>
    <x v="10"/>
    <s v="Valerie Brown"/>
    <n v="250"/>
    <n v="50"/>
    <x v="113"/>
    <n v="200"/>
    <x v="0"/>
    <x v="7"/>
    <x v="1"/>
  </r>
  <r>
    <s v="I-3318"/>
    <s v="Chicago"/>
    <x v="18"/>
    <x v="1"/>
    <d v="2023-10-26T00:00:00"/>
    <x v="1"/>
    <s v="Derek Anderson"/>
    <n v="700"/>
    <n v="700"/>
    <x v="14"/>
    <n v="0"/>
    <x v="2"/>
    <x v="0"/>
    <x v="0"/>
  </r>
  <r>
    <s v="I-3319"/>
    <s v="Santiago"/>
    <x v="34"/>
    <x v="2"/>
    <d v="2021-04-25T00:00:00"/>
    <x v="0"/>
    <s v="Jason Edmund"/>
    <n v="80"/>
    <n v="58"/>
    <x v="41"/>
    <n v="22"/>
    <x v="1"/>
    <x v="1"/>
    <x v="1"/>
  </r>
  <r>
    <s v="I-3320"/>
    <s v="Jerusalem"/>
    <x v="13"/>
    <x v="0"/>
    <d v="2020-07-02T00:00:00"/>
    <x v="4"/>
    <s v="Neil Tubbs"/>
    <n v="30"/>
    <n v="22"/>
    <x v="16"/>
    <n v="8"/>
    <x v="4"/>
    <x v="9"/>
    <x v="2"/>
  </r>
  <r>
    <s v="I-3321"/>
    <s v="Berlin"/>
    <x v="20"/>
    <x v="0"/>
    <d v="2023-12-19T00:00:00"/>
    <x v="8"/>
    <s v="David Townsend"/>
    <n v="500"/>
    <n v="495"/>
    <x v="19"/>
    <n v="5"/>
    <x v="2"/>
    <x v="5"/>
    <x v="0"/>
  </r>
  <r>
    <s v="I-3322"/>
    <s v="London"/>
    <x v="8"/>
    <x v="0"/>
    <d v="2021-05-08T00:00:00"/>
    <x v="3"/>
    <s v="Philip Dewar"/>
    <n v="50"/>
    <n v="49"/>
    <x v="2"/>
    <n v="1"/>
    <x v="1"/>
    <x v="7"/>
    <x v="1"/>
  </r>
  <r>
    <s v="I-3323"/>
    <s v="Tokyo"/>
    <x v="15"/>
    <x v="3"/>
    <d v="2023-11-01T00:00:00"/>
    <x v="10"/>
    <s v="Tony Milner"/>
    <n v="250"/>
    <n v="230"/>
    <x v="15"/>
    <n v="20"/>
    <x v="2"/>
    <x v="8"/>
    <x v="0"/>
  </r>
  <r>
    <s v="I-3324"/>
    <s v="Berlin"/>
    <x v="20"/>
    <x v="0"/>
    <d v="2023-05-07T00:00:00"/>
    <x v="0"/>
    <s v="Jacqueline Clamp"/>
    <n v="80"/>
    <n v="73"/>
    <x v="53"/>
    <n v="7"/>
    <x v="2"/>
    <x v="7"/>
    <x v="1"/>
  </r>
  <r>
    <s v="I-3325"/>
    <s v="Shanghai"/>
    <x v="5"/>
    <x v="3"/>
    <d v="2023-11-01T00:00:00"/>
    <x v="5"/>
    <s v="Wolf Christian"/>
    <n v="500"/>
    <n v="475"/>
    <x v="8"/>
    <n v="25"/>
    <x v="2"/>
    <x v="8"/>
    <x v="0"/>
  </r>
  <r>
    <s v="I-3326"/>
    <s v="New York"/>
    <x v="18"/>
    <x v="1"/>
    <d v="2024-01-02T00:00:00"/>
    <x v="3"/>
    <s v="Robert Salisbury"/>
    <n v="50"/>
    <n v="50"/>
    <x v="14"/>
    <n v="0"/>
    <x v="0"/>
    <x v="11"/>
    <x v="3"/>
  </r>
  <r>
    <s v="I-3327"/>
    <s v="San Fransisco"/>
    <x v="18"/>
    <x v="1"/>
    <d v="2023-07-05T00:00:00"/>
    <x v="10"/>
    <s v="Richard Dewar"/>
    <n v="250"/>
    <n v="238"/>
    <x v="20"/>
    <n v="12"/>
    <x v="2"/>
    <x v="9"/>
    <x v="2"/>
  </r>
  <r>
    <s v="I-3328"/>
    <s v="Tijuana"/>
    <x v="7"/>
    <x v="2"/>
    <d v="2020-05-22T00:00:00"/>
    <x v="0"/>
    <s v="Stephen Carlin"/>
    <n v="80"/>
    <n v="77"/>
    <x v="27"/>
    <n v="3"/>
    <x v="4"/>
    <x v="7"/>
    <x v="1"/>
  </r>
  <r>
    <s v="I-3329"/>
    <s v="Jerusalem"/>
    <x v="13"/>
    <x v="0"/>
    <d v="2021-01-29T00:00:00"/>
    <x v="3"/>
    <s v="Barbara Scott"/>
    <n v="50"/>
    <n v="38"/>
    <x v="40"/>
    <n v="12"/>
    <x v="1"/>
    <x v="11"/>
    <x v="3"/>
  </r>
  <r>
    <s v="I-3330"/>
    <s v="Rome"/>
    <x v="22"/>
    <x v="0"/>
    <d v="2021-06-03T00:00:00"/>
    <x v="7"/>
    <s v="Golam Reid"/>
    <n v="1000"/>
    <n v="650"/>
    <x v="32"/>
    <n v="350"/>
    <x v="1"/>
    <x v="4"/>
    <x v="1"/>
  </r>
  <r>
    <s v="I-3331"/>
    <s v="Jerusalem"/>
    <x v="13"/>
    <x v="0"/>
    <d v="2022-07-04T00:00:00"/>
    <x v="0"/>
    <s v="Emma Westbrook"/>
    <n v="80"/>
    <n v="79"/>
    <x v="0"/>
    <n v="1"/>
    <x v="3"/>
    <x v="9"/>
    <x v="2"/>
  </r>
  <r>
    <s v="I-3332"/>
    <s v="Dubai"/>
    <x v="33"/>
    <x v="0"/>
    <d v="2020-03-02T00:00:00"/>
    <x v="3"/>
    <s v="Tom Clark"/>
    <n v="50"/>
    <n v="46"/>
    <x v="15"/>
    <n v="4"/>
    <x v="4"/>
    <x v="3"/>
    <x v="3"/>
  </r>
  <r>
    <s v="I-3333"/>
    <s v="Amsterdam"/>
    <x v="24"/>
    <x v="0"/>
    <d v="2023-08-09T00:00:00"/>
    <x v="1"/>
    <s v="Ian Christian"/>
    <n v="700"/>
    <n v="644"/>
    <x v="15"/>
    <n v="56"/>
    <x v="2"/>
    <x v="2"/>
    <x v="2"/>
  </r>
  <r>
    <s v="I-3334"/>
    <s v="Istanbul"/>
    <x v="3"/>
    <x v="0"/>
    <d v="2021-10-06T00:00:00"/>
    <x v="1"/>
    <s v="Cordia Alston"/>
    <n v="700"/>
    <n v="686"/>
    <x v="2"/>
    <n v="14"/>
    <x v="1"/>
    <x v="0"/>
    <x v="0"/>
  </r>
  <r>
    <s v="I-3335"/>
    <s v="Vienna"/>
    <x v="29"/>
    <x v="0"/>
    <d v="2023-12-19T00:00:00"/>
    <x v="0"/>
    <s v="Raymond Denning"/>
    <n v="80"/>
    <n v="78"/>
    <x v="12"/>
    <n v="2"/>
    <x v="2"/>
    <x v="5"/>
    <x v="0"/>
  </r>
  <r>
    <s v="I-3336"/>
    <s v="Shenzhen"/>
    <x v="5"/>
    <x v="3"/>
    <d v="2021-02-17T00:00:00"/>
    <x v="0"/>
    <s v="Phillip Humphreys"/>
    <n v="80"/>
    <n v="78"/>
    <x v="12"/>
    <n v="2"/>
    <x v="1"/>
    <x v="10"/>
    <x v="3"/>
  </r>
  <r>
    <s v="I-3337"/>
    <s v="Istanbul"/>
    <x v="3"/>
    <x v="0"/>
    <d v="2021-05-27T00:00:00"/>
    <x v="6"/>
    <s v="David Philp"/>
    <n v="800"/>
    <n v="480"/>
    <x v="104"/>
    <n v="320"/>
    <x v="1"/>
    <x v="7"/>
    <x v="1"/>
  </r>
  <r>
    <s v="I-3338"/>
    <s v="Athens"/>
    <x v="14"/>
    <x v="0"/>
    <d v="2022-07-10T00:00:00"/>
    <x v="9"/>
    <s v="Richard Perrott"/>
    <n v="70"/>
    <n v="64"/>
    <x v="23"/>
    <n v="6"/>
    <x v="3"/>
    <x v="9"/>
    <x v="2"/>
  </r>
  <r>
    <s v="I-3339"/>
    <s v="Shanghai"/>
    <x v="5"/>
    <x v="3"/>
    <d v="2023-02-09T00:00:00"/>
    <x v="0"/>
    <s v="Glenys Raymond"/>
    <n v="80"/>
    <n v="77"/>
    <x v="27"/>
    <n v="3"/>
    <x v="2"/>
    <x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2BBF7-A8E7-4616-9780-DF5758B53DF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rowHeaderCaption="Product Item">
  <location ref="C10:D2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numFmtId="42" showAll="0"/>
    <pivotField dataField="1" numFmtId="42" showAll="0"/>
    <pivotField numFmtId="10" showAll="0"/>
    <pivotField numFmtId="42" showAll="0"/>
    <pivotField numFmtId="1" showAll="0"/>
    <pivotField numFmtId="1"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Item" fld="8" subtotal="count" baseField="5" baseItem="0"/>
  </dataFields>
  <formats count="10">
    <format dxfId="18">
      <pivotArea field="5" type="button" dataOnly="0" labelOnly="1" outline="0" axis="axisRow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C7F6A-90F3-47C1-8CBE-BC04CE1C6D4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8:D53" firstHeaderRow="0" firstDataRow="1" firstDataCol="1"/>
  <pivotFields count="14">
    <pivotField showAll="0"/>
    <pivotField showAll="0"/>
    <pivotField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4"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numFmtId="42" showAll="0"/>
    <pivotField dataField="1" numFmtId="42" showAll="0"/>
    <pivotField numFmtId="10" showAll="0"/>
    <pivotField numFmtId="42" showAll="0"/>
    <pivotField axis="axisRow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showAll="0" sortType="descending">
      <items count="25">
        <item x="5"/>
        <item x="8"/>
        <item x="0"/>
        <item x="6"/>
        <item x="2"/>
        <item x="9"/>
        <item x="4"/>
        <item x="7"/>
        <item x="1"/>
        <item x="3"/>
        <item x="10"/>
        <item x="11"/>
        <item m="1" x="23"/>
        <item m="1" x="21"/>
        <item m="1" x="20"/>
        <item m="1" x="19"/>
        <item m="1" x="18"/>
        <item m="1" x="15"/>
        <item m="1" x="14"/>
        <item m="1" x="12"/>
        <item m="1" x="22"/>
        <item m="1" x="17"/>
        <item m="1" x="13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5">
        <item x="3"/>
        <item x="1"/>
        <item x="2"/>
        <item x="0"/>
        <item t="default"/>
      </items>
    </pivotField>
  </pivotFields>
  <rowFields count="2">
    <field x="3"/>
    <field x="11"/>
  </rowFields>
  <rowItems count="25">
    <i>
      <x v="2"/>
    </i>
    <i r="1">
      <x v="5"/>
    </i>
    <i r="1">
      <x v="6"/>
    </i>
    <i r="1">
      <x v="7"/>
    </i>
    <i r="1">
      <x v="8"/>
    </i>
    <i r="1">
      <x v="9"/>
    </i>
    <i>
      <x v="3"/>
    </i>
    <i r="1">
      <x v="5"/>
    </i>
    <i r="1">
      <x v="6"/>
    </i>
    <i r="1">
      <x v="7"/>
    </i>
    <i r="1">
      <x v="8"/>
    </i>
    <i r="1">
      <x v="9"/>
    </i>
    <i>
      <x/>
    </i>
    <i r="1">
      <x v="5"/>
    </i>
    <i r="1">
      <x v="6"/>
    </i>
    <i r="1">
      <x v="7"/>
    </i>
    <i r="1">
      <x v="8"/>
    </i>
    <i r="1">
      <x v="9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uarter" fld="13" subtotal="count" baseField="0" baseItem="0"/>
    <dataField name="Total Sales Purchase" fld="8" baseField="0" baseItem="0" numFmtId="42"/>
  </dataFields>
  <formats count="1">
    <format dxfId="19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61A74-80AA-4CD4-A9D1-AE0997EA925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L10:R16" firstHeaderRow="1" firstDataRow="2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/>
    <pivotField numFmtId="10" showAll="0"/>
    <pivotField numFmtId="42" showAll="0"/>
    <pivotField axis="axisCol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Sum of Price After Discount" fld="8" baseField="0" baseItem="0" numFmtId="42"/>
  </dataFields>
  <formats count="13">
    <format dxfId="32">
      <pivotArea outline="0" collapsedLevelsAreSubtotals="1" fieldPosition="0"/>
    </format>
    <format dxfId="31">
      <pivotArea collapsedLevelsAreSubtotals="1" fieldPosition="0">
        <references count="1">
          <reference field="13" count="1">
            <x v="1"/>
          </reference>
        </references>
      </pivotArea>
    </format>
    <format dxfId="30">
      <pivotArea dataOnly="0" labelOnly="1" fieldPosition="0">
        <references count="1">
          <reference field="13" count="1">
            <x v="1"/>
          </reference>
        </references>
      </pivotArea>
    </format>
    <format dxfId="29">
      <pivotArea outline="0" collapsedLevelsAreSubtotals="1" fieldPosition="0">
        <references count="1">
          <reference field="11" count="1" selected="0">
            <x v="8"/>
          </reference>
        </references>
      </pivotArea>
    </format>
    <format dxfId="28">
      <pivotArea field="11" grandRow="1" outline="0" collapsedLevelsAreSubtotals="1" axis="axisCol" fieldPosition="0">
        <references count="1">
          <reference field="11" count="1" selected="0">
            <x v="8"/>
          </reference>
        </references>
      </pivotArea>
    </format>
    <format dxfId="27">
      <pivotArea field="11" grandRow="1" outline="0" collapsedLevelsAreSubtotals="1" axis="axisCol" fieldPosition="0">
        <references count="1">
          <reference field="11" count="1" selected="0">
            <x v="8"/>
          </reference>
        </references>
      </pivotArea>
    </format>
    <format dxfId="26">
      <pivotArea collapsedLevelsAreSubtotals="1" fieldPosition="0">
        <references count="2">
          <reference field="11" count="2" selected="0">
            <x v="5"/>
            <x v="6"/>
          </reference>
          <reference field="13" count="1">
            <x v="3"/>
          </reference>
        </references>
      </pivotArea>
    </format>
    <format dxfId="25">
      <pivotArea collapsedLevelsAreSubtotals="1" fieldPosition="0">
        <references count="2">
          <reference field="11" count="1" selected="0">
            <x v="7"/>
          </reference>
          <reference field="13" count="1">
            <x v="1"/>
          </reference>
        </references>
      </pivotArea>
    </format>
    <format dxfId="24">
      <pivotArea collapsedLevelsAreSubtotals="1" fieldPosition="0">
        <references count="2">
          <reference field="11" count="1" selected="0">
            <x v="8"/>
          </reference>
          <reference field="13" count="1">
            <x v="2"/>
          </reference>
        </references>
      </pivotArea>
    </format>
    <format dxfId="23">
      <pivotArea field="11" grandRow="1" outline="0" collapsedLevelsAreSubtotals="1" axis="axisCol" fieldPosition="0">
        <references count="1">
          <reference field="11" count="1" selected="0">
            <x v="8"/>
          </reference>
        </references>
      </pivotArea>
    </format>
    <format dxfId="22">
      <pivotArea field="11" grandRow="1" outline="0" collapsedLevelsAreSubtotals="1" axis="axisCol" fieldPosition="0">
        <references count="1">
          <reference field="11" count="1" selected="0">
            <x v="8"/>
          </reference>
        </references>
      </pivotArea>
    </format>
    <format dxfId="21">
      <pivotArea collapsedLevelsAreSubtotals="1" fieldPosition="0">
        <references count="2">
          <reference field="11" count="1" selected="0">
            <x v="9"/>
          </reference>
          <reference field="13" count="1">
            <x v="1"/>
          </reference>
        </references>
      </pivotArea>
    </format>
    <format dxfId="20">
      <pivotArea field="13" grandCol="1" collapsedLevelsAreSubtotals="1" axis="axisRow" fieldPosition="0">
        <references count="1">
          <reference field="13" count="1">
            <x v="1"/>
          </reference>
        </references>
      </pivotArea>
    </format>
  </formats>
  <chartFormats count="5"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F051A-CE9A-4A9C-BBD0-D7C86DB9E8BE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10:X31" firstHeaderRow="1" firstDataRow="1" firstDataCol="1"/>
  <pivotFields count="14"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numFmtId="14" showAll="0"/>
    <pivotField axis="axisRow" showAll="0" measureFilter="1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numFmtId="42" showAll="0"/>
    <pivotField dataField="1" numFmtId="42" showAll="0"/>
    <pivotField numFmtId="10" showAll="0"/>
    <pivotField numFmtId="42" showAll="0"/>
    <pivotField axis="axisRow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showAll="0"/>
    <pivotField showAll="0"/>
  </pivotFields>
  <rowFields count="2">
    <field x="11"/>
    <field x="5"/>
  </rowFields>
  <rowItems count="21">
    <i>
      <x v="5"/>
    </i>
    <i r="1">
      <x v="5"/>
    </i>
    <i r="1">
      <x v="7"/>
    </i>
    <i r="1">
      <x v="9"/>
    </i>
    <i>
      <x v="6"/>
    </i>
    <i r="1">
      <x/>
    </i>
    <i r="1">
      <x v="5"/>
    </i>
    <i r="1">
      <x v="6"/>
    </i>
    <i>
      <x v="7"/>
    </i>
    <i r="1">
      <x v="3"/>
    </i>
    <i r="1">
      <x v="5"/>
    </i>
    <i r="1">
      <x v="6"/>
    </i>
    <i>
      <x v="8"/>
    </i>
    <i r="1">
      <x/>
    </i>
    <i r="1">
      <x v="2"/>
    </i>
    <i r="1">
      <x v="4"/>
    </i>
    <i>
      <x v="9"/>
    </i>
    <i r="1">
      <x v="1"/>
    </i>
    <i r="1">
      <x v="5"/>
    </i>
    <i r="1">
      <x v="7"/>
    </i>
    <i t="grand">
      <x/>
    </i>
  </rowItems>
  <colItems count="1">
    <i/>
  </colItems>
  <dataFields count="1">
    <dataField name="Count of Price After Discount" fld="8" subtotal="count" baseField="3" baseItem="0"/>
  </dataFields>
  <pivotTableStyleInfo name="PivotStyleMedium9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8ABE0-A685-4996-80C1-B9F692223D8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8:N24" firstHeaderRow="0" firstDataRow="1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/>
    <pivotField dataField="1" numFmtId="10" showAll="0"/>
    <pivotField numFmtId="42" showAll="0"/>
    <pivotField axis="axisRow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showAll="0"/>
    <pivotField showAll="0"/>
  </pivotFields>
  <rowFields count="1">
    <field x="11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8" baseField="11" baseItem="5" numFmtId="42"/>
    <dataField name="Average of Discount %" fld="9" subtotal="average" baseField="11" baseItem="5" numFmtId="2"/>
  </dataFields>
  <formats count="4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34">
      <pivotArea collapsedLevelsAreSubtotals="1" fieldPosition="0">
        <references count="1">
          <reference field="11" count="1">
            <x v="8"/>
          </reference>
        </references>
      </pivotArea>
    </format>
    <format dxfId="33">
      <pivotArea dataOnly="0" labelOnly="1" fieldPosition="0">
        <references count="1">
          <reference field="11" count="1">
            <x v="8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ACB6E-9E03-400E-A41D-62724A33E04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T10:U76" firstHeaderRow="1" firstDataRow="1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numFmtId="42" showAll="0"/>
    <pivotField dataField="1" numFmtId="42" showAll="0"/>
    <pivotField numFmtId="10" showAll="0"/>
    <pivotField numFmtId="42" showAll="0"/>
    <pivotField axis="axisRow" numFmtId="1" showAll="0">
      <items count="11">
        <item m="1" x="8"/>
        <item m="1" x="5"/>
        <item m="1" x="7"/>
        <item m="1" x="9"/>
        <item m="1" x="6"/>
        <item x="4"/>
        <item x="1"/>
        <item x="3"/>
        <item x="2"/>
        <item x="0"/>
        <item t="default"/>
      </items>
    </pivotField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11"/>
        <item x="10"/>
        <item x="3"/>
        <item x="1"/>
        <item x="7"/>
        <item x="4"/>
        <item x="9"/>
        <item x="2"/>
        <item x="6"/>
        <item x="0"/>
        <item x="8"/>
        <item x="5"/>
        <item t="default"/>
      </items>
    </pivotField>
    <pivotField showAll="0"/>
  </pivotFields>
  <rowFields count="2">
    <field x="11"/>
    <field x="12"/>
  </rowFields>
  <rowItems count="66"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 of Price After Discount" fld="8" baseField="0" baseItem="0" numFmtId="42"/>
  </dataFields>
  <formats count="1">
    <format dxfId="37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41551-F604-4A45-9625-19FBA3453AF0}" name="Table1" displayName="Table1" ref="A1:N2340" totalsRowShown="0" headerRowDxfId="52" dataDxfId="51">
  <autoFilter ref="A1:N2340" xr:uid="{DCA41551-F604-4A45-9625-19FBA3453AF0}">
    <filterColumn colId="3">
      <filters>
        <filter val="EMEA"/>
      </filters>
    </filterColumn>
  </autoFilter>
  <tableColumns count="14">
    <tableColumn id="1" xr3:uid="{A5E94EB0-C4DE-4230-8BDE-730E2ADEDBC9}" name="JE Code"/>
    <tableColumn id="2" xr3:uid="{147B0853-1B6A-477B-83B5-C964A2CA683E}" name="Store" dataDxfId="50"/>
    <tableColumn id="3" xr3:uid="{71A75480-944E-4544-BB11-D1C0FAE2E7D3}" name="Country" dataDxfId="49"/>
    <tableColumn id="4" xr3:uid="{63D678CE-90E6-451E-9E89-2FAABA5D9CA2}" name="Region" dataDxfId="48"/>
    <tableColumn id="5" xr3:uid="{8207F1A6-5709-4641-8552-31287D033CE3}" name="Date" dataDxfId="47"/>
    <tableColumn id="6" xr3:uid="{53F1D63F-1DDD-4BA5-9EEA-54E4143893CF}" name="Item" dataDxfId="46"/>
    <tableColumn id="7" xr3:uid="{57F3E190-677F-4906-B0E2-2B292C79430D}" name="Salesperson" dataDxfId="45"/>
    <tableColumn id="8" xr3:uid="{31A09819-CD94-400A-9E0F-2D2B6DA6A309}" name="Price Before Discount" dataDxfId="44"/>
    <tableColumn id="9" xr3:uid="{5FD9E68C-9194-4530-93C0-3A4FAC3EA4C3}" name="Price After Discount" dataDxfId="43"/>
    <tableColumn id="10" xr3:uid="{E91BCF13-484C-4D9E-B49B-A6E87B0FEEBB}" name="Discount %" dataDxfId="42"/>
    <tableColumn id="11" xr3:uid="{13ADCFAE-297F-46A8-9239-B8BC98E1C9D2}" name="Difference After Discount" dataDxfId="41">
      <calculatedColumnFormula>Table1[[#This Row],[Price Before Discount]]-Table1[[#This Row],[Price After Discount]]</calculatedColumnFormula>
    </tableColumn>
    <tableColumn id="12" xr3:uid="{2DEE4244-A829-4D13-85BA-3F416B3A5A58}" name="Year" dataDxfId="40">
      <calculatedColumnFormula>YEAR(Table1[[#This Row],[Date]])</calculatedColumnFormula>
    </tableColumn>
    <tableColumn id="13" xr3:uid="{47FCE8A3-DE51-413F-8758-6D2B188380B1}" name="Month" dataDxfId="39">
      <calculatedColumnFormula>TEXT(E:E, "mmm")</calculatedColumnFormula>
    </tableColumn>
    <tableColumn id="14" xr3:uid="{19F1B896-9828-42E2-84C3-2BC80190315C}" name="Quarter" dataDxfId="38">
      <calculatedColumnFormula>"Q"&amp;INT((MONTH($E2)-1)/3)+1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DA01FA-2489-46CC-BDA8-568A8878D1FF}" name="Table3" displayName="Table3" ref="I10:J46" totalsRowShown="0" headerRowDxfId="8" dataDxfId="7">
  <autoFilter ref="I10:J46" xr:uid="{B2DA01FA-2489-46CC-BDA8-568A8878D1FF}"/>
  <tableColumns count="2">
    <tableColumn id="1" xr3:uid="{F81B5AD9-E78D-4B43-97F4-5E2DEDCD05B7}" name="Country" dataDxfId="6"/>
    <tableColumn id="2" xr3:uid="{AF10249D-05BD-407E-A3EF-A6DC5A54E4F1}" name="Sum of Actual Price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45355F-BF89-469E-A04C-86FA7AC9DFD1}" name="Table4" displayName="Table4" ref="F10:G15" totalsRowShown="0" headerRowDxfId="4" dataDxfId="3" tableBorderDxfId="2">
  <autoFilter ref="F10:G15" xr:uid="{F045355F-BF89-469E-A04C-86FA7AC9DFD1}"/>
  <tableColumns count="2">
    <tableColumn id="1" xr3:uid="{C2AA7B69-213B-4C44-8F76-7B7787917738}" name="Top 5 Sales" dataDxfId="1"/>
    <tableColumn id="2" xr3:uid="{F425CF5F-3524-4421-8ADE-BA04C2BC48C7}" name="Total Product" dataDxfId="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F367B-7ABF-46EB-88C5-4B187AC34866}" name="Table2" displayName="Table2" ref="C3:G9" totalsRowShown="0">
  <autoFilter ref="C3:G9" xr:uid="{C4DF367B-7ABF-46EB-88C5-4B187AC34866}"/>
  <tableColumns count="5">
    <tableColumn id="1" xr3:uid="{924906F3-1E06-46DE-B16E-9362E1D8DC57}" name="Row Labels"/>
    <tableColumn id="2" xr3:uid="{BC37A310-68E9-4A24-A1D8-602D5426DCB6}" name="Total Purchase Item"/>
    <tableColumn id="3" xr3:uid="{3ECFCF80-B4DF-4726-ACD0-BFF5887E1157}" name="Average of Discount %"/>
    <tableColumn id="4" xr3:uid="{2756FABB-D7BF-402F-8DC4-1AA1147A7B81}" name="Normalized Purchase Item"/>
    <tableColumn id="5" xr3:uid="{5917F587-71A7-4FA7-8276-BC18C1F71688}" name="Normalized Average 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0"/>
  <sheetViews>
    <sheetView workbookViewId="0">
      <selection activeCell="E39" sqref="E39"/>
    </sheetView>
  </sheetViews>
  <sheetFormatPr defaultRowHeight="14.5" x14ac:dyDescent="0.35"/>
  <cols>
    <col min="1" max="1" width="11.1796875" customWidth="1"/>
    <col min="2" max="2" width="11.08984375" customWidth="1"/>
    <col min="3" max="3" width="12.26953125" customWidth="1"/>
    <col min="4" max="4" width="12.08984375" customWidth="1"/>
    <col min="5" max="5" width="12.36328125" style="4" customWidth="1"/>
    <col min="6" max="6" width="14.6328125" customWidth="1"/>
    <col min="7" max="7" width="19.08984375" bestFit="1" customWidth="1"/>
    <col min="8" max="8" width="10.1796875" style="6" customWidth="1"/>
    <col min="9" max="9" width="12.7265625" style="6" customWidth="1"/>
    <col min="10" max="10" width="12.08984375" style="5" customWidth="1"/>
    <col min="11" max="11" width="17.6328125" style="6" customWidth="1"/>
    <col min="12" max="13" width="8.7265625" style="14"/>
    <col min="14" max="14" width="9.453125" bestFit="1" customWidth="1"/>
  </cols>
  <sheetData>
    <row r="1" spans="1:14" x14ac:dyDescent="0.35">
      <c r="A1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2993</v>
      </c>
      <c r="I1" s="10" t="s">
        <v>2994</v>
      </c>
      <c r="J1" s="11" t="s">
        <v>7</v>
      </c>
      <c r="K1" s="10" t="s">
        <v>2961</v>
      </c>
      <c r="L1" s="12" t="s">
        <v>2973</v>
      </c>
      <c r="M1" s="12" t="s">
        <v>2974</v>
      </c>
      <c r="N1" s="8" t="s">
        <v>2992</v>
      </c>
    </row>
    <row r="2" spans="1:14" x14ac:dyDescent="0.35">
      <c r="A2" t="s">
        <v>8</v>
      </c>
      <c r="B2" s="1" t="s">
        <v>9</v>
      </c>
      <c r="C2" s="1" t="s">
        <v>10</v>
      </c>
      <c r="D2" s="1" t="s">
        <v>11</v>
      </c>
      <c r="E2" s="3">
        <v>45571</v>
      </c>
      <c r="F2" s="1" t="s">
        <v>12</v>
      </c>
      <c r="G2" s="1" t="s">
        <v>13</v>
      </c>
      <c r="H2" s="7">
        <v>80</v>
      </c>
      <c r="I2" s="7">
        <v>79</v>
      </c>
      <c r="J2" s="2">
        <v>1.2500000000000001E-2</v>
      </c>
      <c r="K2" s="7">
        <f>Table1[[#This Row],[Price Before Discount]]-Table1[[#This Row],[Price After Discount]]</f>
        <v>1</v>
      </c>
      <c r="L2" s="13">
        <f>YEAR(Table1[[#This Row],[Date]])</f>
        <v>2024</v>
      </c>
      <c r="M2" s="13" t="str">
        <f t="shared" ref="M2:M65" si="0">TEXT(E:E, "mmm")</f>
        <v>Oct</v>
      </c>
      <c r="N2" s="17" t="str">
        <f t="shared" ref="N2:N65" si="1">"Q"&amp;INT((MONTH($E2)-1)/3)+1</f>
        <v>Q4</v>
      </c>
    </row>
    <row r="3" spans="1:14" hidden="1" x14ac:dyDescent="0.35">
      <c r="A3" t="s">
        <v>14</v>
      </c>
      <c r="B3" s="1" t="s">
        <v>15</v>
      </c>
      <c r="C3" s="1" t="s">
        <v>16</v>
      </c>
      <c r="D3" s="1" t="s">
        <v>17</v>
      </c>
      <c r="E3" s="3">
        <v>44309</v>
      </c>
      <c r="F3" s="1" t="s">
        <v>12</v>
      </c>
      <c r="G3" s="1" t="s">
        <v>18</v>
      </c>
      <c r="H3" s="7">
        <v>80</v>
      </c>
      <c r="I3" s="7">
        <v>54</v>
      </c>
      <c r="J3" s="2">
        <v>0.32500000000000001</v>
      </c>
      <c r="K3" s="7">
        <f>Table1[[#This Row],[Price Before Discount]]-Table1[[#This Row],[Price After Discount]]</f>
        <v>26</v>
      </c>
      <c r="L3" s="13">
        <f>YEAR(Table1[[#This Row],[Date]])</f>
        <v>2021</v>
      </c>
      <c r="M3" s="13" t="str">
        <f t="shared" si="0"/>
        <v>Apr</v>
      </c>
      <c r="N3" s="17" t="str">
        <f t="shared" si="1"/>
        <v>Q2</v>
      </c>
    </row>
    <row r="4" spans="1:14" hidden="1" x14ac:dyDescent="0.35">
      <c r="A4" t="s">
        <v>19</v>
      </c>
      <c r="B4" s="1" t="s">
        <v>20</v>
      </c>
      <c r="C4" s="1" t="s">
        <v>21</v>
      </c>
      <c r="D4" s="1" t="s">
        <v>22</v>
      </c>
      <c r="E4" s="3">
        <v>45019</v>
      </c>
      <c r="F4" s="1" t="s">
        <v>23</v>
      </c>
      <c r="G4" s="1" t="s">
        <v>24</v>
      </c>
      <c r="H4" s="7">
        <v>700</v>
      </c>
      <c r="I4" s="7">
        <v>686</v>
      </c>
      <c r="J4" s="2">
        <v>0.02</v>
      </c>
      <c r="K4" s="7">
        <f>Table1[[#This Row],[Price Before Discount]]-Table1[[#This Row],[Price After Discount]]</f>
        <v>14</v>
      </c>
      <c r="L4" s="13">
        <f>YEAR(Table1[[#This Row],[Date]])</f>
        <v>2023</v>
      </c>
      <c r="M4" s="13" t="str">
        <f t="shared" si="0"/>
        <v>Apr</v>
      </c>
      <c r="N4" s="17" t="str">
        <f t="shared" si="1"/>
        <v>Q2</v>
      </c>
    </row>
    <row r="5" spans="1:14" x14ac:dyDescent="0.35">
      <c r="A5" t="s">
        <v>25</v>
      </c>
      <c r="B5" s="1" t="s">
        <v>26</v>
      </c>
      <c r="C5" s="1" t="s">
        <v>27</v>
      </c>
      <c r="D5" s="1" t="s">
        <v>11</v>
      </c>
      <c r="E5" s="3">
        <v>45518</v>
      </c>
      <c r="F5" s="1" t="s">
        <v>28</v>
      </c>
      <c r="G5" s="1" t="s">
        <v>29</v>
      </c>
      <c r="H5" s="7">
        <v>150</v>
      </c>
      <c r="I5" s="7">
        <v>137</v>
      </c>
      <c r="J5" s="2">
        <v>8.6699999999999999E-2</v>
      </c>
      <c r="K5" s="7">
        <f>Table1[[#This Row],[Price Before Discount]]-Table1[[#This Row],[Price After Discount]]</f>
        <v>13</v>
      </c>
      <c r="L5" s="13">
        <f>YEAR(Table1[[#This Row],[Date]])</f>
        <v>2024</v>
      </c>
      <c r="M5" s="13" t="str">
        <f t="shared" si="0"/>
        <v>Aug</v>
      </c>
      <c r="N5" s="17" t="str">
        <f t="shared" si="1"/>
        <v>Q3</v>
      </c>
    </row>
    <row r="6" spans="1:14" hidden="1" x14ac:dyDescent="0.35">
      <c r="A6" t="s">
        <v>30</v>
      </c>
      <c r="B6" s="1" t="s">
        <v>31</v>
      </c>
      <c r="C6" s="1" t="s">
        <v>32</v>
      </c>
      <c r="D6" s="1" t="s">
        <v>33</v>
      </c>
      <c r="E6" s="3">
        <v>44258</v>
      </c>
      <c r="F6" s="1" t="s">
        <v>34</v>
      </c>
      <c r="G6" s="1" t="s">
        <v>35</v>
      </c>
      <c r="H6" s="7">
        <v>50</v>
      </c>
      <c r="I6" s="7">
        <v>37</v>
      </c>
      <c r="J6" s="2">
        <v>0.26</v>
      </c>
      <c r="K6" s="7">
        <f>Table1[[#This Row],[Price Before Discount]]-Table1[[#This Row],[Price After Discount]]</f>
        <v>13</v>
      </c>
      <c r="L6" s="13">
        <f>YEAR(Table1[[#This Row],[Date]])</f>
        <v>2021</v>
      </c>
      <c r="M6" s="13" t="str">
        <f t="shared" si="0"/>
        <v>Mar</v>
      </c>
      <c r="N6" s="17" t="str">
        <f t="shared" si="1"/>
        <v>Q1</v>
      </c>
    </row>
    <row r="7" spans="1:14" hidden="1" x14ac:dyDescent="0.35">
      <c r="A7" t="s">
        <v>36</v>
      </c>
      <c r="B7" s="1" t="s">
        <v>37</v>
      </c>
      <c r="C7" s="1" t="s">
        <v>38</v>
      </c>
      <c r="D7" s="1" t="s">
        <v>33</v>
      </c>
      <c r="E7" s="3">
        <v>44676</v>
      </c>
      <c r="F7" s="1" t="s">
        <v>39</v>
      </c>
      <c r="G7" s="1" t="s">
        <v>40</v>
      </c>
      <c r="H7" s="7">
        <v>30</v>
      </c>
      <c r="I7" s="7">
        <v>29</v>
      </c>
      <c r="J7" s="2">
        <v>3.3300000000000003E-2</v>
      </c>
      <c r="K7" s="7">
        <f>Table1[[#This Row],[Price Before Discount]]-Table1[[#This Row],[Price After Discount]]</f>
        <v>1</v>
      </c>
      <c r="L7" s="13">
        <f>YEAR(Table1[[#This Row],[Date]])</f>
        <v>2022</v>
      </c>
      <c r="M7" s="13" t="str">
        <f t="shared" si="0"/>
        <v>Apr</v>
      </c>
      <c r="N7" s="17" t="str">
        <f t="shared" si="1"/>
        <v>Q2</v>
      </c>
    </row>
    <row r="8" spans="1:14" hidden="1" x14ac:dyDescent="0.35">
      <c r="A8" t="s">
        <v>41</v>
      </c>
      <c r="B8" s="1" t="s">
        <v>42</v>
      </c>
      <c r="C8" s="1" t="s">
        <v>43</v>
      </c>
      <c r="D8" s="1" t="s">
        <v>22</v>
      </c>
      <c r="E8" s="3">
        <v>44718</v>
      </c>
      <c r="F8" s="1" t="s">
        <v>44</v>
      </c>
      <c r="G8" s="1" t="s">
        <v>45</v>
      </c>
      <c r="H8" s="7">
        <v>500</v>
      </c>
      <c r="I8" s="7">
        <v>465</v>
      </c>
      <c r="J8" s="2">
        <v>7.0000000000000007E-2</v>
      </c>
      <c r="K8" s="7">
        <f>Table1[[#This Row],[Price Before Discount]]-Table1[[#This Row],[Price After Discount]]</f>
        <v>35</v>
      </c>
      <c r="L8" s="13">
        <f>YEAR(Table1[[#This Row],[Date]])</f>
        <v>2022</v>
      </c>
      <c r="M8" s="13" t="str">
        <f t="shared" si="0"/>
        <v>Jun</v>
      </c>
      <c r="N8" s="17" t="str">
        <f t="shared" si="1"/>
        <v>Q2</v>
      </c>
    </row>
    <row r="9" spans="1:14" hidden="1" x14ac:dyDescent="0.35">
      <c r="A9" t="s">
        <v>46</v>
      </c>
      <c r="B9" s="1" t="s">
        <v>47</v>
      </c>
      <c r="C9" s="1" t="s">
        <v>48</v>
      </c>
      <c r="D9" s="1" t="s">
        <v>22</v>
      </c>
      <c r="E9" s="3">
        <v>44719</v>
      </c>
      <c r="F9" s="1" t="s">
        <v>39</v>
      </c>
      <c r="G9" s="1" t="s">
        <v>49</v>
      </c>
      <c r="H9" s="7">
        <v>30</v>
      </c>
      <c r="I9" s="7">
        <v>28</v>
      </c>
      <c r="J9" s="2">
        <v>6.6699999999999995E-2</v>
      </c>
      <c r="K9" s="7">
        <f>Table1[[#This Row],[Price Before Discount]]-Table1[[#This Row],[Price After Discount]]</f>
        <v>2</v>
      </c>
      <c r="L9" s="13">
        <f>YEAR(Table1[[#This Row],[Date]])</f>
        <v>2022</v>
      </c>
      <c r="M9" s="13" t="str">
        <f t="shared" si="0"/>
        <v>Jun</v>
      </c>
      <c r="N9" s="17" t="str">
        <f t="shared" si="1"/>
        <v>Q2</v>
      </c>
    </row>
    <row r="10" spans="1:14" x14ac:dyDescent="0.35">
      <c r="A10" t="s">
        <v>50</v>
      </c>
      <c r="B10" s="1" t="s">
        <v>51</v>
      </c>
      <c r="C10" s="1" t="s">
        <v>52</v>
      </c>
      <c r="D10" s="1" t="s">
        <v>11</v>
      </c>
      <c r="E10" s="3">
        <v>44541</v>
      </c>
      <c r="F10" s="1" t="s">
        <v>53</v>
      </c>
      <c r="G10" s="1" t="s">
        <v>54</v>
      </c>
      <c r="H10" s="7">
        <v>800</v>
      </c>
      <c r="I10" s="7">
        <v>760</v>
      </c>
      <c r="J10" s="2">
        <v>0.05</v>
      </c>
      <c r="K10" s="7">
        <f>Table1[[#This Row],[Price Before Discount]]-Table1[[#This Row],[Price After Discount]]</f>
        <v>40</v>
      </c>
      <c r="L10" s="13">
        <f>YEAR(Table1[[#This Row],[Date]])</f>
        <v>2021</v>
      </c>
      <c r="M10" s="13" t="str">
        <f t="shared" si="0"/>
        <v>Dec</v>
      </c>
      <c r="N10" s="17" t="str">
        <f t="shared" si="1"/>
        <v>Q4</v>
      </c>
    </row>
    <row r="11" spans="1:14" hidden="1" x14ac:dyDescent="0.35">
      <c r="A11" t="s">
        <v>55</v>
      </c>
      <c r="B11" s="1" t="s">
        <v>42</v>
      </c>
      <c r="C11" s="1" t="s">
        <v>43</v>
      </c>
      <c r="D11" s="1" t="s">
        <v>22</v>
      </c>
      <c r="E11" s="3">
        <v>44081</v>
      </c>
      <c r="F11" s="1" t="s">
        <v>39</v>
      </c>
      <c r="G11" s="1" t="s">
        <v>45</v>
      </c>
      <c r="H11" s="7">
        <v>30</v>
      </c>
      <c r="I11" s="7">
        <v>28</v>
      </c>
      <c r="J11" s="2">
        <v>6.6699999999999995E-2</v>
      </c>
      <c r="K11" s="7">
        <f>Table1[[#This Row],[Price Before Discount]]-Table1[[#This Row],[Price After Discount]]</f>
        <v>2</v>
      </c>
      <c r="L11" s="13">
        <f>YEAR(Table1[[#This Row],[Date]])</f>
        <v>2020</v>
      </c>
      <c r="M11" s="13" t="str">
        <f t="shared" si="0"/>
        <v>Sep</v>
      </c>
      <c r="N11" s="17" t="str">
        <f t="shared" si="1"/>
        <v>Q3</v>
      </c>
    </row>
    <row r="12" spans="1:14" x14ac:dyDescent="0.35">
      <c r="A12" t="s">
        <v>56</v>
      </c>
      <c r="B12" s="1" t="s">
        <v>57</v>
      </c>
      <c r="C12" s="1" t="s">
        <v>58</v>
      </c>
      <c r="D12" s="1" t="s">
        <v>11</v>
      </c>
      <c r="E12" s="3">
        <v>45206</v>
      </c>
      <c r="F12" s="1" t="s">
        <v>59</v>
      </c>
      <c r="G12" s="1" t="s">
        <v>60</v>
      </c>
      <c r="H12" s="7">
        <v>1000</v>
      </c>
      <c r="I12" s="7">
        <v>500</v>
      </c>
      <c r="J12" s="2">
        <v>0.5</v>
      </c>
      <c r="K12" s="7">
        <f>Table1[[#This Row],[Price Before Discount]]-Table1[[#This Row],[Price After Discount]]</f>
        <v>500</v>
      </c>
      <c r="L12" s="13">
        <f>YEAR(Table1[[#This Row],[Date]])</f>
        <v>2023</v>
      </c>
      <c r="M12" s="13" t="str">
        <f t="shared" si="0"/>
        <v>Oct</v>
      </c>
      <c r="N12" s="17" t="str">
        <f t="shared" si="1"/>
        <v>Q4</v>
      </c>
    </row>
    <row r="13" spans="1:14" hidden="1" x14ac:dyDescent="0.35">
      <c r="A13" t="s">
        <v>61</v>
      </c>
      <c r="B13" s="1" t="s">
        <v>62</v>
      </c>
      <c r="C13" s="1" t="s">
        <v>63</v>
      </c>
      <c r="D13" s="1" t="s">
        <v>33</v>
      </c>
      <c r="E13" s="3">
        <v>44064</v>
      </c>
      <c r="F13" s="1" t="s">
        <v>23</v>
      </c>
      <c r="G13" s="1" t="s">
        <v>64</v>
      </c>
      <c r="H13" s="7">
        <v>700</v>
      </c>
      <c r="I13" s="7">
        <v>679</v>
      </c>
      <c r="J13" s="2">
        <v>0.03</v>
      </c>
      <c r="K13" s="7">
        <f>Table1[[#This Row],[Price Before Discount]]-Table1[[#This Row],[Price After Discount]]</f>
        <v>21</v>
      </c>
      <c r="L13" s="13">
        <f>YEAR(Table1[[#This Row],[Date]])</f>
        <v>2020</v>
      </c>
      <c r="M13" s="13" t="str">
        <f t="shared" si="0"/>
        <v>Aug</v>
      </c>
      <c r="N13" s="17" t="str">
        <f t="shared" si="1"/>
        <v>Q3</v>
      </c>
    </row>
    <row r="14" spans="1:14" hidden="1" x14ac:dyDescent="0.35">
      <c r="A14" t="s">
        <v>65</v>
      </c>
      <c r="B14" s="1" t="s">
        <v>47</v>
      </c>
      <c r="C14" s="1" t="s">
        <v>48</v>
      </c>
      <c r="D14" s="1" t="s">
        <v>22</v>
      </c>
      <c r="E14" s="3">
        <v>44264</v>
      </c>
      <c r="F14" s="1" t="s">
        <v>39</v>
      </c>
      <c r="G14" s="1" t="s">
        <v>66</v>
      </c>
      <c r="H14" s="7">
        <v>30</v>
      </c>
      <c r="I14" s="7">
        <v>28</v>
      </c>
      <c r="J14" s="2">
        <v>6.6699999999999995E-2</v>
      </c>
      <c r="K14" s="7">
        <f>Table1[[#This Row],[Price Before Discount]]-Table1[[#This Row],[Price After Discount]]</f>
        <v>2</v>
      </c>
      <c r="L14" s="13">
        <f>YEAR(Table1[[#This Row],[Date]])</f>
        <v>2021</v>
      </c>
      <c r="M14" s="13" t="str">
        <f t="shared" si="0"/>
        <v>Mar</v>
      </c>
      <c r="N14" s="17" t="str">
        <f t="shared" si="1"/>
        <v>Q1</v>
      </c>
    </row>
    <row r="15" spans="1:14" hidden="1" x14ac:dyDescent="0.35">
      <c r="A15" t="s">
        <v>67</v>
      </c>
      <c r="B15" s="1" t="s">
        <v>68</v>
      </c>
      <c r="C15" s="1" t="s">
        <v>69</v>
      </c>
      <c r="D15" s="1" t="s">
        <v>33</v>
      </c>
      <c r="E15" s="3">
        <v>43981</v>
      </c>
      <c r="F15" s="1" t="s">
        <v>70</v>
      </c>
      <c r="G15" s="1" t="s">
        <v>71</v>
      </c>
      <c r="H15" s="7">
        <v>500</v>
      </c>
      <c r="I15" s="7">
        <v>490</v>
      </c>
      <c r="J15" s="2">
        <v>0.02</v>
      </c>
      <c r="K15" s="7">
        <f>Table1[[#This Row],[Price Before Discount]]-Table1[[#This Row],[Price After Discount]]</f>
        <v>10</v>
      </c>
      <c r="L15" s="13">
        <f>YEAR(Table1[[#This Row],[Date]])</f>
        <v>2020</v>
      </c>
      <c r="M15" s="13" t="str">
        <f t="shared" si="0"/>
        <v>May</v>
      </c>
      <c r="N15" s="17" t="str">
        <f t="shared" si="1"/>
        <v>Q2</v>
      </c>
    </row>
    <row r="16" spans="1:14" hidden="1" x14ac:dyDescent="0.35">
      <c r="A16" t="s">
        <v>72</v>
      </c>
      <c r="B16" s="1" t="s">
        <v>31</v>
      </c>
      <c r="C16" s="1" t="s">
        <v>32</v>
      </c>
      <c r="D16" s="1" t="s">
        <v>33</v>
      </c>
      <c r="E16" s="3">
        <v>45608</v>
      </c>
      <c r="F16" s="1" t="s">
        <v>53</v>
      </c>
      <c r="G16" s="1" t="s">
        <v>73</v>
      </c>
      <c r="H16" s="7">
        <v>800</v>
      </c>
      <c r="I16" s="7">
        <v>672</v>
      </c>
      <c r="J16" s="2">
        <v>0.16</v>
      </c>
      <c r="K16" s="7">
        <f>Table1[[#This Row],[Price Before Discount]]-Table1[[#This Row],[Price After Discount]]</f>
        <v>128</v>
      </c>
      <c r="L16" s="13">
        <f>YEAR(Table1[[#This Row],[Date]])</f>
        <v>2024</v>
      </c>
      <c r="M16" s="13" t="str">
        <f t="shared" si="0"/>
        <v>Nov</v>
      </c>
      <c r="N16" s="17" t="str">
        <f t="shared" si="1"/>
        <v>Q4</v>
      </c>
    </row>
    <row r="17" spans="1:14" hidden="1" x14ac:dyDescent="0.35">
      <c r="A17" t="s">
        <v>74</v>
      </c>
      <c r="B17" s="1" t="s">
        <v>75</v>
      </c>
      <c r="C17" s="1" t="s">
        <v>76</v>
      </c>
      <c r="D17" s="1" t="s">
        <v>33</v>
      </c>
      <c r="E17" s="3">
        <v>44340</v>
      </c>
      <c r="F17" s="1" t="s">
        <v>12</v>
      </c>
      <c r="G17" s="1" t="s">
        <v>77</v>
      </c>
      <c r="H17" s="7">
        <v>80</v>
      </c>
      <c r="I17" s="7">
        <v>78</v>
      </c>
      <c r="J17" s="2">
        <v>2.5000000000000001E-2</v>
      </c>
      <c r="K17" s="7">
        <f>Table1[[#This Row],[Price Before Discount]]-Table1[[#This Row],[Price After Discount]]</f>
        <v>2</v>
      </c>
      <c r="L17" s="13">
        <f>YEAR(Table1[[#This Row],[Date]])</f>
        <v>2021</v>
      </c>
      <c r="M17" s="13" t="str">
        <f t="shared" si="0"/>
        <v>May</v>
      </c>
      <c r="N17" s="17" t="str">
        <f t="shared" si="1"/>
        <v>Q2</v>
      </c>
    </row>
    <row r="18" spans="1:14" x14ac:dyDescent="0.35">
      <c r="A18" t="s">
        <v>78</v>
      </c>
      <c r="B18" s="1" t="s">
        <v>79</v>
      </c>
      <c r="C18" s="1" t="s">
        <v>80</v>
      </c>
      <c r="D18" s="1" t="s">
        <v>11</v>
      </c>
      <c r="E18" s="3">
        <v>44171</v>
      </c>
      <c r="F18" s="1" t="s">
        <v>59</v>
      </c>
      <c r="G18" s="1" t="s">
        <v>81</v>
      </c>
      <c r="H18" s="7">
        <v>1000</v>
      </c>
      <c r="I18" s="7">
        <v>620</v>
      </c>
      <c r="J18" s="2">
        <v>0.38</v>
      </c>
      <c r="K18" s="7">
        <f>Table1[[#This Row],[Price Before Discount]]-Table1[[#This Row],[Price After Discount]]</f>
        <v>380</v>
      </c>
      <c r="L18" s="13">
        <f>YEAR(Table1[[#This Row],[Date]])</f>
        <v>2020</v>
      </c>
      <c r="M18" s="13" t="str">
        <f t="shared" si="0"/>
        <v>Dec</v>
      </c>
      <c r="N18" s="17" t="str">
        <f t="shared" si="1"/>
        <v>Q4</v>
      </c>
    </row>
    <row r="19" spans="1:14" x14ac:dyDescent="0.35">
      <c r="A19" t="s">
        <v>82</v>
      </c>
      <c r="B19" s="1" t="s">
        <v>83</v>
      </c>
      <c r="C19" s="1" t="s">
        <v>84</v>
      </c>
      <c r="D19" s="1" t="s">
        <v>11</v>
      </c>
      <c r="E19" s="3">
        <v>45118</v>
      </c>
      <c r="F19" s="1" t="s">
        <v>70</v>
      </c>
      <c r="G19" s="1" t="s">
        <v>85</v>
      </c>
      <c r="H19" s="7">
        <v>500</v>
      </c>
      <c r="I19" s="7">
        <v>500</v>
      </c>
      <c r="J19" s="2">
        <v>0</v>
      </c>
      <c r="K19" s="7">
        <f>Table1[[#This Row],[Price Before Discount]]-Table1[[#This Row],[Price After Discount]]</f>
        <v>0</v>
      </c>
      <c r="L19" s="13">
        <f>YEAR(Table1[[#This Row],[Date]])</f>
        <v>2023</v>
      </c>
      <c r="M19" s="13" t="str">
        <f t="shared" si="0"/>
        <v>Jul</v>
      </c>
      <c r="N19" s="17" t="str">
        <f t="shared" si="1"/>
        <v>Q3</v>
      </c>
    </row>
    <row r="20" spans="1:14" hidden="1" x14ac:dyDescent="0.35">
      <c r="A20" t="s">
        <v>86</v>
      </c>
      <c r="B20" s="1" t="s">
        <v>15</v>
      </c>
      <c r="C20" s="1" t="s">
        <v>16</v>
      </c>
      <c r="D20" s="1" t="s">
        <v>17</v>
      </c>
      <c r="E20" s="3">
        <v>43901</v>
      </c>
      <c r="F20" s="1" t="s">
        <v>28</v>
      </c>
      <c r="G20" s="1" t="s">
        <v>87</v>
      </c>
      <c r="H20" s="7">
        <v>150</v>
      </c>
      <c r="I20" s="7">
        <v>150</v>
      </c>
      <c r="J20" s="2">
        <v>0</v>
      </c>
      <c r="K20" s="7">
        <f>Table1[[#This Row],[Price Before Discount]]-Table1[[#This Row],[Price After Discount]]</f>
        <v>0</v>
      </c>
      <c r="L20" s="13">
        <f>YEAR(Table1[[#This Row],[Date]])</f>
        <v>2020</v>
      </c>
      <c r="M20" s="13" t="str">
        <f t="shared" si="0"/>
        <v>Mar</v>
      </c>
      <c r="N20" s="17" t="str">
        <f t="shared" si="1"/>
        <v>Q1</v>
      </c>
    </row>
    <row r="21" spans="1:14" hidden="1" x14ac:dyDescent="0.35">
      <c r="A21" t="s">
        <v>88</v>
      </c>
      <c r="B21" s="1" t="s">
        <v>89</v>
      </c>
      <c r="C21" s="1" t="s">
        <v>90</v>
      </c>
      <c r="D21" s="1" t="s">
        <v>33</v>
      </c>
      <c r="E21" s="3">
        <v>44765</v>
      </c>
      <c r="F21" s="1" t="s">
        <v>59</v>
      </c>
      <c r="G21" s="1" t="s">
        <v>91</v>
      </c>
      <c r="H21" s="7">
        <v>1000</v>
      </c>
      <c r="I21" s="7">
        <v>950</v>
      </c>
      <c r="J21" s="2">
        <v>0.05</v>
      </c>
      <c r="K21" s="7">
        <f>Table1[[#This Row],[Price Before Discount]]-Table1[[#This Row],[Price After Discount]]</f>
        <v>50</v>
      </c>
      <c r="L21" s="13">
        <f>YEAR(Table1[[#This Row],[Date]])</f>
        <v>2022</v>
      </c>
      <c r="M21" s="13" t="str">
        <f t="shared" si="0"/>
        <v>Jul</v>
      </c>
      <c r="N21" s="17" t="str">
        <f t="shared" si="1"/>
        <v>Q3</v>
      </c>
    </row>
    <row r="22" spans="1:14" x14ac:dyDescent="0.35">
      <c r="A22" t="s">
        <v>92</v>
      </c>
      <c r="B22" s="1" t="s">
        <v>93</v>
      </c>
      <c r="C22" s="1" t="s">
        <v>94</v>
      </c>
      <c r="D22" s="1" t="s">
        <v>11</v>
      </c>
      <c r="E22" s="3">
        <v>45197</v>
      </c>
      <c r="F22" s="1" t="s">
        <v>53</v>
      </c>
      <c r="G22" s="1" t="s">
        <v>95</v>
      </c>
      <c r="H22" s="7">
        <v>800</v>
      </c>
      <c r="I22" s="7">
        <v>736</v>
      </c>
      <c r="J22" s="2">
        <v>0.08</v>
      </c>
      <c r="K22" s="7">
        <f>Table1[[#This Row],[Price Before Discount]]-Table1[[#This Row],[Price After Discount]]</f>
        <v>64</v>
      </c>
      <c r="L22" s="13">
        <f>YEAR(Table1[[#This Row],[Date]])</f>
        <v>2023</v>
      </c>
      <c r="M22" s="13" t="str">
        <f t="shared" si="0"/>
        <v>Sep</v>
      </c>
      <c r="N22" s="17" t="str">
        <f t="shared" si="1"/>
        <v>Q3</v>
      </c>
    </row>
    <row r="23" spans="1:14" x14ac:dyDescent="0.35">
      <c r="A23" t="s">
        <v>96</v>
      </c>
      <c r="B23" s="1" t="s">
        <v>97</v>
      </c>
      <c r="C23" s="1" t="s">
        <v>98</v>
      </c>
      <c r="D23" s="1" t="s">
        <v>11</v>
      </c>
      <c r="E23" s="3">
        <v>44303</v>
      </c>
      <c r="F23" s="1" t="s">
        <v>39</v>
      </c>
      <c r="G23" s="1" t="s">
        <v>99</v>
      </c>
      <c r="H23" s="7">
        <v>30</v>
      </c>
      <c r="I23" s="7">
        <v>22</v>
      </c>
      <c r="J23" s="2">
        <v>0.26669999999999999</v>
      </c>
      <c r="K23" s="7">
        <f>Table1[[#This Row],[Price Before Discount]]-Table1[[#This Row],[Price After Discount]]</f>
        <v>8</v>
      </c>
      <c r="L23" s="13">
        <f>YEAR(Table1[[#This Row],[Date]])</f>
        <v>2021</v>
      </c>
      <c r="M23" s="13" t="str">
        <f t="shared" si="0"/>
        <v>Apr</v>
      </c>
      <c r="N23" s="17" t="str">
        <f t="shared" si="1"/>
        <v>Q2</v>
      </c>
    </row>
    <row r="24" spans="1:14" hidden="1" x14ac:dyDescent="0.35">
      <c r="A24" t="s">
        <v>100</v>
      </c>
      <c r="B24" s="1" t="s">
        <v>101</v>
      </c>
      <c r="C24" s="1" t="s">
        <v>69</v>
      </c>
      <c r="D24" s="1" t="s">
        <v>33</v>
      </c>
      <c r="E24" s="3">
        <v>45609</v>
      </c>
      <c r="F24" s="1" t="s">
        <v>102</v>
      </c>
      <c r="G24" s="1" t="s">
        <v>103</v>
      </c>
      <c r="H24" s="7">
        <v>70</v>
      </c>
      <c r="I24" s="7">
        <v>67</v>
      </c>
      <c r="J24" s="2">
        <v>4.2900000000000001E-2</v>
      </c>
      <c r="K24" s="7">
        <f>Table1[[#This Row],[Price Before Discount]]-Table1[[#This Row],[Price After Discount]]</f>
        <v>3</v>
      </c>
      <c r="L24" s="13">
        <f>YEAR(Table1[[#This Row],[Date]])</f>
        <v>2024</v>
      </c>
      <c r="M24" s="13" t="str">
        <f t="shared" si="0"/>
        <v>Nov</v>
      </c>
      <c r="N24" s="17" t="str">
        <f t="shared" si="1"/>
        <v>Q4</v>
      </c>
    </row>
    <row r="25" spans="1:14" hidden="1" x14ac:dyDescent="0.35">
      <c r="A25" t="s">
        <v>104</v>
      </c>
      <c r="B25" s="1" t="s">
        <v>105</v>
      </c>
      <c r="C25" s="1" t="s">
        <v>106</v>
      </c>
      <c r="D25" s="1" t="s">
        <v>17</v>
      </c>
      <c r="E25" s="3">
        <v>45335</v>
      </c>
      <c r="F25" s="1" t="s">
        <v>39</v>
      </c>
      <c r="G25" s="1" t="s">
        <v>107</v>
      </c>
      <c r="H25" s="7">
        <v>30</v>
      </c>
      <c r="I25" s="7">
        <v>27</v>
      </c>
      <c r="J25" s="2">
        <v>0.1</v>
      </c>
      <c r="K25" s="7">
        <f>Table1[[#This Row],[Price Before Discount]]-Table1[[#This Row],[Price After Discount]]</f>
        <v>3</v>
      </c>
      <c r="L25" s="13">
        <f>YEAR(Table1[[#This Row],[Date]])</f>
        <v>2024</v>
      </c>
      <c r="M25" s="13" t="str">
        <f t="shared" si="0"/>
        <v>Feb</v>
      </c>
      <c r="N25" s="17" t="str">
        <f t="shared" si="1"/>
        <v>Q1</v>
      </c>
    </row>
    <row r="26" spans="1:14" x14ac:dyDescent="0.35">
      <c r="A26" t="s">
        <v>108</v>
      </c>
      <c r="B26" s="1" t="s">
        <v>109</v>
      </c>
      <c r="C26" s="1" t="s">
        <v>80</v>
      </c>
      <c r="D26" s="1" t="s">
        <v>11</v>
      </c>
      <c r="E26" s="3">
        <v>45342</v>
      </c>
      <c r="F26" s="1" t="s">
        <v>70</v>
      </c>
      <c r="G26" s="1" t="s">
        <v>110</v>
      </c>
      <c r="H26" s="7">
        <v>500</v>
      </c>
      <c r="I26" s="7">
        <v>495</v>
      </c>
      <c r="J26" s="2">
        <v>0.01</v>
      </c>
      <c r="K26" s="7">
        <f>Table1[[#This Row],[Price Before Discount]]-Table1[[#This Row],[Price After Discount]]</f>
        <v>5</v>
      </c>
      <c r="L26" s="13">
        <f>YEAR(Table1[[#This Row],[Date]])</f>
        <v>2024</v>
      </c>
      <c r="M26" s="13" t="str">
        <f t="shared" si="0"/>
        <v>Feb</v>
      </c>
      <c r="N26" s="17" t="str">
        <f t="shared" si="1"/>
        <v>Q1</v>
      </c>
    </row>
    <row r="27" spans="1:14" x14ac:dyDescent="0.35">
      <c r="A27" t="s">
        <v>111</v>
      </c>
      <c r="B27" s="1" t="s">
        <v>112</v>
      </c>
      <c r="C27" s="1" t="s">
        <v>52</v>
      </c>
      <c r="D27" s="1" t="s">
        <v>11</v>
      </c>
      <c r="E27" s="3">
        <v>44642</v>
      </c>
      <c r="F27" s="1" t="s">
        <v>113</v>
      </c>
      <c r="G27" s="1" t="s">
        <v>114</v>
      </c>
      <c r="H27" s="7">
        <v>250</v>
      </c>
      <c r="I27" s="7">
        <v>238</v>
      </c>
      <c r="J27" s="2">
        <v>4.8000000000000001E-2</v>
      </c>
      <c r="K27" s="7">
        <f>Table1[[#This Row],[Price Before Discount]]-Table1[[#This Row],[Price After Discount]]</f>
        <v>12</v>
      </c>
      <c r="L27" s="13">
        <f>YEAR(Table1[[#This Row],[Date]])</f>
        <v>2022</v>
      </c>
      <c r="M27" s="13" t="str">
        <f t="shared" si="0"/>
        <v>Mar</v>
      </c>
      <c r="N27" s="17" t="str">
        <f t="shared" si="1"/>
        <v>Q1</v>
      </c>
    </row>
    <row r="28" spans="1:14" hidden="1" x14ac:dyDescent="0.35">
      <c r="A28" t="s">
        <v>115</v>
      </c>
      <c r="B28" s="1" t="s">
        <v>116</v>
      </c>
      <c r="C28" s="1" t="s">
        <v>117</v>
      </c>
      <c r="D28" s="1" t="s">
        <v>33</v>
      </c>
      <c r="E28" s="3">
        <v>45109</v>
      </c>
      <c r="F28" s="1" t="s">
        <v>113</v>
      </c>
      <c r="G28" s="1" t="s">
        <v>118</v>
      </c>
      <c r="H28" s="7">
        <v>250</v>
      </c>
      <c r="I28" s="7">
        <v>240</v>
      </c>
      <c r="J28" s="2">
        <v>0.04</v>
      </c>
      <c r="K28" s="7">
        <f>Table1[[#This Row],[Price Before Discount]]-Table1[[#This Row],[Price After Discount]]</f>
        <v>10</v>
      </c>
      <c r="L28" s="13">
        <f>YEAR(Table1[[#This Row],[Date]])</f>
        <v>2023</v>
      </c>
      <c r="M28" s="13" t="str">
        <f t="shared" si="0"/>
        <v>Jul</v>
      </c>
      <c r="N28" s="17" t="str">
        <f t="shared" si="1"/>
        <v>Q3</v>
      </c>
    </row>
    <row r="29" spans="1:14" hidden="1" x14ac:dyDescent="0.35">
      <c r="A29" t="s">
        <v>119</v>
      </c>
      <c r="B29" s="1" t="s">
        <v>15</v>
      </c>
      <c r="C29" s="1" t="s">
        <v>16</v>
      </c>
      <c r="D29" s="1" t="s">
        <v>17</v>
      </c>
      <c r="E29" s="3">
        <v>44584</v>
      </c>
      <c r="F29" s="1" t="s">
        <v>120</v>
      </c>
      <c r="G29" s="1" t="s">
        <v>18</v>
      </c>
      <c r="H29" s="7">
        <v>50</v>
      </c>
      <c r="I29" s="7">
        <v>43</v>
      </c>
      <c r="J29" s="2">
        <v>0.14000000000000001</v>
      </c>
      <c r="K29" s="7">
        <f>Table1[[#This Row],[Price Before Discount]]-Table1[[#This Row],[Price After Discount]]</f>
        <v>7</v>
      </c>
      <c r="L29" s="13">
        <f>YEAR(Table1[[#This Row],[Date]])</f>
        <v>2022</v>
      </c>
      <c r="M29" s="13" t="str">
        <f t="shared" si="0"/>
        <v>Jan</v>
      </c>
      <c r="N29" s="17" t="str">
        <f t="shared" si="1"/>
        <v>Q1</v>
      </c>
    </row>
    <row r="30" spans="1:14" hidden="1" x14ac:dyDescent="0.35">
      <c r="A30" t="s">
        <v>121</v>
      </c>
      <c r="B30" s="1" t="s">
        <v>122</v>
      </c>
      <c r="C30" s="1" t="s">
        <v>38</v>
      </c>
      <c r="D30" s="1" t="s">
        <v>33</v>
      </c>
      <c r="E30" s="3">
        <v>44497</v>
      </c>
      <c r="F30" s="1" t="s">
        <v>70</v>
      </c>
      <c r="G30" s="1" t="s">
        <v>123</v>
      </c>
      <c r="H30" s="7">
        <v>500</v>
      </c>
      <c r="I30" s="7">
        <v>495</v>
      </c>
      <c r="J30" s="2">
        <v>0.01</v>
      </c>
      <c r="K30" s="7">
        <f>Table1[[#This Row],[Price Before Discount]]-Table1[[#This Row],[Price After Discount]]</f>
        <v>5</v>
      </c>
      <c r="L30" s="13">
        <f>YEAR(Table1[[#This Row],[Date]])</f>
        <v>2021</v>
      </c>
      <c r="M30" s="13" t="str">
        <f t="shared" si="0"/>
        <v>Oct</v>
      </c>
      <c r="N30" s="17" t="str">
        <f t="shared" si="1"/>
        <v>Q4</v>
      </c>
    </row>
    <row r="31" spans="1:14" x14ac:dyDescent="0.35">
      <c r="A31" t="s">
        <v>124</v>
      </c>
      <c r="B31" s="1" t="s">
        <v>125</v>
      </c>
      <c r="C31" s="1" t="s">
        <v>126</v>
      </c>
      <c r="D31" s="1" t="s">
        <v>11</v>
      </c>
      <c r="E31" s="3">
        <v>45274</v>
      </c>
      <c r="F31" s="1" t="s">
        <v>102</v>
      </c>
      <c r="G31" s="1" t="s">
        <v>127</v>
      </c>
      <c r="H31" s="7">
        <v>70</v>
      </c>
      <c r="I31" s="7">
        <v>64</v>
      </c>
      <c r="J31" s="2">
        <v>8.5699999999999998E-2</v>
      </c>
      <c r="K31" s="7">
        <f>Table1[[#This Row],[Price Before Discount]]-Table1[[#This Row],[Price After Discount]]</f>
        <v>6</v>
      </c>
      <c r="L31" s="13">
        <f>YEAR(Table1[[#This Row],[Date]])</f>
        <v>2023</v>
      </c>
      <c r="M31" s="13" t="str">
        <f t="shared" si="0"/>
        <v>Dec</v>
      </c>
      <c r="N31" s="17" t="str">
        <f t="shared" si="1"/>
        <v>Q4</v>
      </c>
    </row>
    <row r="32" spans="1:14" hidden="1" x14ac:dyDescent="0.35">
      <c r="A32" t="s">
        <v>128</v>
      </c>
      <c r="B32" s="1" t="s">
        <v>129</v>
      </c>
      <c r="C32" s="1" t="s">
        <v>106</v>
      </c>
      <c r="D32" s="1" t="s">
        <v>17</v>
      </c>
      <c r="E32" s="3">
        <v>44111</v>
      </c>
      <c r="F32" s="1" t="s">
        <v>28</v>
      </c>
      <c r="G32" s="1" t="s">
        <v>130</v>
      </c>
      <c r="H32" s="7">
        <v>150</v>
      </c>
      <c r="I32" s="7">
        <v>138</v>
      </c>
      <c r="J32" s="2">
        <v>0.08</v>
      </c>
      <c r="K32" s="7">
        <f>Table1[[#This Row],[Price Before Discount]]-Table1[[#This Row],[Price After Discount]]</f>
        <v>12</v>
      </c>
      <c r="L32" s="13">
        <f>YEAR(Table1[[#This Row],[Date]])</f>
        <v>2020</v>
      </c>
      <c r="M32" s="13" t="str">
        <f t="shared" si="0"/>
        <v>Oct</v>
      </c>
      <c r="N32" s="17" t="str">
        <f t="shared" si="1"/>
        <v>Q4</v>
      </c>
    </row>
    <row r="33" spans="1:14" hidden="1" x14ac:dyDescent="0.35">
      <c r="A33" t="s">
        <v>131</v>
      </c>
      <c r="B33" s="1" t="s">
        <v>132</v>
      </c>
      <c r="C33" s="1" t="s">
        <v>90</v>
      </c>
      <c r="D33" s="1" t="s">
        <v>33</v>
      </c>
      <c r="E33" s="3">
        <v>44123</v>
      </c>
      <c r="F33" s="1" t="s">
        <v>28</v>
      </c>
      <c r="G33" s="1" t="s">
        <v>133</v>
      </c>
      <c r="H33" s="7">
        <v>150</v>
      </c>
      <c r="I33" s="7">
        <v>117</v>
      </c>
      <c r="J33" s="2">
        <v>0.22</v>
      </c>
      <c r="K33" s="7">
        <f>Table1[[#This Row],[Price Before Discount]]-Table1[[#This Row],[Price After Discount]]</f>
        <v>33</v>
      </c>
      <c r="L33" s="13">
        <f>YEAR(Table1[[#This Row],[Date]])</f>
        <v>2020</v>
      </c>
      <c r="M33" s="13" t="str">
        <f t="shared" si="0"/>
        <v>Oct</v>
      </c>
      <c r="N33" s="17" t="str">
        <f t="shared" si="1"/>
        <v>Q4</v>
      </c>
    </row>
    <row r="34" spans="1:14" x14ac:dyDescent="0.35">
      <c r="A34" t="s">
        <v>134</v>
      </c>
      <c r="B34" s="1" t="s">
        <v>9</v>
      </c>
      <c r="C34" s="1" t="s">
        <v>10</v>
      </c>
      <c r="D34" s="1" t="s">
        <v>11</v>
      </c>
      <c r="E34" s="3">
        <v>44123</v>
      </c>
      <c r="F34" s="1" t="s">
        <v>59</v>
      </c>
      <c r="G34" s="1" t="s">
        <v>135</v>
      </c>
      <c r="H34" s="7">
        <v>1000</v>
      </c>
      <c r="I34" s="7">
        <v>910</v>
      </c>
      <c r="J34" s="2">
        <v>0.09</v>
      </c>
      <c r="K34" s="7">
        <f>Table1[[#This Row],[Price Before Discount]]-Table1[[#This Row],[Price After Discount]]</f>
        <v>90</v>
      </c>
      <c r="L34" s="13">
        <f>YEAR(Table1[[#This Row],[Date]])</f>
        <v>2020</v>
      </c>
      <c r="M34" s="13" t="str">
        <f t="shared" si="0"/>
        <v>Oct</v>
      </c>
      <c r="N34" s="17" t="str">
        <f t="shared" si="1"/>
        <v>Q4</v>
      </c>
    </row>
    <row r="35" spans="1:14" x14ac:dyDescent="0.35">
      <c r="A35" t="s">
        <v>136</v>
      </c>
      <c r="B35" s="1" t="s">
        <v>97</v>
      </c>
      <c r="C35" s="1" t="s">
        <v>98</v>
      </c>
      <c r="D35" s="1" t="s">
        <v>11</v>
      </c>
      <c r="E35" s="3">
        <v>45639</v>
      </c>
      <c r="F35" s="1" t="s">
        <v>53</v>
      </c>
      <c r="G35" s="1" t="s">
        <v>99</v>
      </c>
      <c r="H35" s="7">
        <v>800</v>
      </c>
      <c r="I35" s="7">
        <v>584</v>
      </c>
      <c r="J35" s="2">
        <v>0.27</v>
      </c>
      <c r="K35" s="7">
        <f>Table1[[#This Row],[Price Before Discount]]-Table1[[#This Row],[Price After Discount]]</f>
        <v>216</v>
      </c>
      <c r="L35" s="13">
        <f>YEAR(Table1[[#This Row],[Date]])</f>
        <v>2024</v>
      </c>
      <c r="M35" s="13" t="str">
        <f t="shared" si="0"/>
        <v>Dec</v>
      </c>
      <c r="N35" s="17" t="str">
        <f t="shared" si="1"/>
        <v>Q4</v>
      </c>
    </row>
    <row r="36" spans="1:14" hidden="1" x14ac:dyDescent="0.35">
      <c r="A36" t="s">
        <v>137</v>
      </c>
      <c r="B36" s="1" t="s">
        <v>62</v>
      </c>
      <c r="C36" s="1" t="s">
        <v>63</v>
      </c>
      <c r="D36" s="1" t="s">
        <v>33</v>
      </c>
      <c r="E36" s="3">
        <v>44482</v>
      </c>
      <c r="F36" s="1" t="s">
        <v>12</v>
      </c>
      <c r="G36" s="1" t="s">
        <v>138</v>
      </c>
      <c r="H36" s="7">
        <v>80</v>
      </c>
      <c r="I36" s="7">
        <v>77</v>
      </c>
      <c r="J36" s="2">
        <v>3.7499999999999999E-2</v>
      </c>
      <c r="K36" s="7">
        <f>Table1[[#This Row],[Price Before Discount]]-Table1[[#This Row],[Price After Discount]]</f>
        <v>3</v>
      </c>
      <c r="L36" s="13">
        <f>YEAR(Table1[[#This Row],[Date]])</f>
        <v>2021</v>
      </c>
      <c r="M36" s="13" t="str">
        <f t="shared" si="0"/>
        <v>Oct</v>
      </c>
      <c r="N36" s="17" t="str">
        <f t="shared" si="1"/>
        <v>Q4</v>
      </c>
    </row>
    <row r="37" spans="1:14" hidden="1" x14ac:dyDescent="0.35">
      <c r="A37" t="s">
        <v>139</v>
      </c>
      <c r="B37" s="1" t="s">
        <v>68</v>
      </c>
      <c r="C37" s="1" t="s">
        <v>69</v>
      </c>
      <c r="D37" s="1" t="s">
        <v>33</v>
      </c>
      <c r="E37" s="3">
        <v>45619</v>
      </c>
      <c r="F37" s="1" t="s">
        <v>70</v>
      </c>
      <c r="G37" s="1" t="s">
        <v>140</v>
      </c>
      <c r="H37" s="7">
        <v>500</v>
      </c>
      <c r="I37" s="7">
        <v>500</v>
      </c>
      <c r="J37" s="2">
        <v>0</v>
      </c>
      <c r="K37" s="7">
        <f>Table1[[#This Row],[Price Before Discount]]-Table1[[#This Row],[Price After Discount]]</f>
        <v>0</v>
      </c>
      <c r="L37" s="13">
        <f>YEAR(Table1[[#This Row],[Date]])</f>
        <v>2024</v>
      </c>
      <c r="M37" s="13" t="str">
        <f t="shared" si="0"/>
        <v>Nov</v>
      </c>
      <c r="N37" s="17" t="str">
        <f t="shared" si="1"/>
        <v>Q4</v>
      </c>
    </row>
    <row r="38" spans="1:14" hidden="1" x14ac:dyDescent="0.35">
      <c r="A38" t="s">
        <v>141</v>
      </c>
      <c r="B38" s="1" t="s">
        <v>20</v>
      </c>
      <c r="C38" s="1" t="s">
        <v>21</v>
      </c>
      <c r="D38" s="1" t="s">
        <v>22</v>
      </c>
      <c r="E38" s="3">
        <v>44773</v>
      </c>
      <c r="F38" s="1" t="s">
        <v>28</v>
      </c>
      <c r="G38" s="1" t="s">
        <v>142</v>
      </c>
      <c r="H38" s="7">
        <v>150</v>
      </c>
      <c r="I38" s="7">
        <v>146</v>
      </c>
      <c r="J38" s="2">
        <v>2.6700000000000002E-2</v>
      </c>
      <c r="K38" s="7">
        <f>Table1[[#This Row],[Price Before Discount]]-Table1[[#This Row],[Price After Discount]]</f>
        <v>4</v>
      </c>
      <c r="L38" s="13">
        <f>YEAR(Table1[[#This Row],[Date]])</f>
        <v>2022</v>
      </c>
      <c r="M38" s="13" t="str">
        <f t="shared" si="0"/>
        <v>Jul</v>
      </c>
      <c r="N38" s="17" t="str">
        <f t="shared" si="1"/>
        <v>Q3</v>
      </c>
    </row>
    <row r="39" spans="1:14" x14ac:dyDescent="0.35">
      <c r="A39" t="s">
        <v>143</v>
      </c>
      <c r="B39" s="1" t="s">
        <v>144</v>
      </c>
      <c r="C39" s="1" t="s">
        <v>145</v>
      </c>
      <c r="D39" s="1" t="s">
        <v>11</v>
      </c>
      <c r="E39" s="3">
        <v>44530</v>
      </c>
      <c r="F39" s="1" t="s">
        <v>44</v>
      </c>
      <c r="G39" s="1" t="s">
        <v>146</v>
      </c>
      <c r="H39" s="7">
        <v>500</v>
      </c>
      <c r="I39" s="7">
        <v>460</v>
      </c>
      <c r="J39" s="2">
        <v>0.08</v>
      </c>
      <c r="K39" s="7">
        <f>Table1[[#This Row],[Price Before Discount]]-Table1[[#This Row],[Price After Discount]]</f>
        <v>40</v>
      </c>
      <c r="L39" s="13">
        <f>YEAR(Table1[[#This Row],[Date]])</f>
        <v>2021</v>
      </c>
      <c r="M39" s="13" t="str">
        <f t="shared" si="0"/>
        <v>Nov</v>
      </c>
      <c r="N39" s="17" t="str">
        <f t="shared" si="1"/>
        <v>Q4</v>
      </c>
    </row>
    <row r="40" spans="1:14" x14ac:dyDescent="0.35">
      <c r="A40" t="s">
        <v>147</v>
      </c>
      <c r="B40" s="1" t="s">
        <v>148</v>
      </c>
      <c r="C40" s="1" t="s">
        <v>149</v>
      </c>
      <c r="D40" s="1" t="s">
        <v>11</v>
      </c>
      <c r="E40" s="3">
        <v>45519</v>
      </c>
      <c r="F40" s="1" t="s">
        <v>120</v>
      </c>
      <c r="G40" s="1" t="s">
        <v>150</v>
      </c>
      <c r="H40" s="7">
        <v>50</v>
      </c>
      <c r="I40" s="7">
        <v>43</v>
      </c>
      <c r="J40" s="2">
        <v>0.14000000000000001</v>
      </c>
      <c r="K40" s="7">
        <f>Table1[[#This Row],[Price Before Discount]]-Table1[[#This Row],[Price After Discount]]</f>
        <v>7</v>
      </c>
      <c r="L40" s="13">
        <f>YEAR(Table1[[#This Row],[Date]])</f>
        <v>2024</v>
      </c>
      <c r="M40" s="13" t="str">
        <f t="shared" si="0"/>
        <v>Aug</v>
      </c>
      <c r="N40" s="17" t="str">
        <f t="shared" si="1"/>
        <v>Q3</v>
      </c>
    </row>
    <row r="41" spans="1:14" hidden="1" x14ac:dyDescent="0.35">
      <c r="A41" t="s">
        <v>151</v>
      </c>
      <c r="B41" s="1" t="s">
        <v>152</v>
      </c>
      <c r="C41" s="1" t="s">
        <v>106</v>
      </c>
      <c r="D41" s="1" t="s">
        <v>17</v>
      </c>
      <c r="E41" s="3">
        <v>45184</v>
      </c>
      <c r="F41" s="1" t="s">
        <v>12</v>
      </c>
      <c r="G41" s="1" t="s">
        <v>153</v>
      </c>
      <c r="H41" s="7">
        <v>80</v>
      </c>
      <c r="I41" s="7">
        <v>72</v>
      </c>
      <c r="J41" s="2">
        <v>0.1</v>
      </c>
      <c r="K41" s="7">
        <f>Table1[[#This Row],[Price Before Discount]]-Table1[[#This Row],[Price After Discount]]</f>
        <v>8</v>
      </c>
      <c r="L41" s="13">
        <f>YEAR(Table1[[#This Row],[Date]])</f>
        <v>2023</v>
      </c>
      <c r="M41" s="13" t="str">
        <f t="shared" si="0"/>
        <v>Sep</v>
      </c>
      <c r="N41" s="17" t="str">
        <f t="shared" si="1"/>
        <v>Q3</v>
      </c>
    </row>
    <row r="42" spans="1:14" hidden="1" x14ac:dyDescent="0.35">
      <c r="A42" t="s">
        <v>154</v>
      </c>
      <c r="B42" s="1" t="s">
        <v>155</v>
      </c>
      <c r="C42" s="1" t="s">
        <v>106</v>
      </c>
      <c r="D42" s="1" t="s">
        <v>17</v>
      </c>
      <c r="E42" s="3">
        <v>45127</v>
      </c>
      <c r="F42" s="1" t="s">
        <v>12</v>
      </c>
      <c r="G42" s="1" t="s">
        <v>156</v>
      </c>
      <c r="H42" s="7">
        <v>80</v>
      </c>
      <c r="I42" s="7">
        <v>75</v>
      </c>
      <c r="J42" s="2">
        <v>6.25E-2</v>
      </c>
      <c r="K42" s="7">
        <f>Table1[[#This Row],[Price Before Discount]]-Table1[[#This Row],[Price After Discount]]</f>
        <v>5</v>
      </c>
      <c r="L42" s="13">
        <f>YEAR(Table1[[#This Row],[Date]])</f>
        <v>2023</v>
      </c>
      <c r="M42" s="13" t="str">
        <f t="shared" si="0"/>
        <v>Jul</v>
      </c>
      <c r="N42" s="17" t="str">
        <f t="shared" si="1"/>
        <v>Q3</v>
      </c>
    </row>
    <row r="43" spans="1:14" hidden="1" x14ac:dyDescent="0.35">
      <c r="A43" t="s">
        <v>157</v>
      </c>
      <c r="B43" s="1" t="s">
        <v>31</v>
      </c>
      <c r="C43" s="1" t="s">
        <v>32</v>
      </c>
      <c r="D43" s="1" t="s">
        <v>33</v>
      </c>
      <c r="E43" s="3">
        <v>44864</v>
      </c>
      <c r="F43" s="1" t="s">
        <v>39</v>
      </c>
      <c r="G43" s="1" t="s">
        <v>158</v>
      </c>
      <c r="H43" s="7">
        <v>30</v>
      </c>
      <c r="I43" s="7">
        <v>26</v>
      </c>
      <c r="J43" s="2">
        <v>0.1333</v>
      </c>
      <c r="K43" s="7">
        <f>Table1[[#This Row],[Price Before Discount]]-Table1[[#This Row],[Price After Discount]]</f>
        <v>4</v>
      </c>
      <c r="L43" s="13">
        <f>YEAR(Table1[[#This Row],[Date]])</f>
        <v>2022</v>
      </c>
      <c r="M43" s="13" t="str">
        <f t="shared" si="0"/>
        <v>Oct</v>
      </c>
      <c r="N43" s="17" t="str">
        <f t="shared" si="1"/>
        <v>Q4</v>
      </c>
    </row>
    <row r="44" spans="1:14" hidden="1" x14ac:dyDescent="0.35">
      <c r="A44" t="s">
        <v>159</v>
      </c>
      <c r="B44" s="1" t="s">
        <v>75</v>
      </c>
      <c r="C44" s="1" t="s">
        <v>76</v>
      </c>
      <c r="D44" s="1" t="s">
        <v>33</v>
      </c>
      <c r="E44" s="3">
        <v>45376</v>
      </c>
      <c r="F44" s="1" t="s">
        <v>39</v>
      </c>
      <c r="G44" s="1" t="s">
        <v>160</v>
      </c>
      <c r="H44" s="7">
        <v>30</v>
      </c>
      <c r="I44" s="7">
        <v>26</v>
      </c>
      <c r="J44" s="2">
        <v>0.1333</v>
      </c>
      <c r="K44" s="7">
        <f>Table1[[#This Row],[Price Before Discount]]-Table1[[#This Row],[Price After Discount]]</f>
        <v>4</v>
      </c>
      <c r="L44" s="13">
        <f>YEAR(Table1[[#This Row],[Date]])</f>
        <v>2024</v>
      </c>
      <c r="M44" s="13" t="str">
        <f t="shared" si="0"/>
        <v>Mar</v>
      </c>
      <c r="N44" s="17" t="str">
        <f t="shared" si="1"/>
        <v>Q1</v>
      </c>
    </row>
    <row r="45" spans="1:14" hidden="1" x14ac:dyDescent="0.35">
      <c r="A45" t="s">
        <v>161</v>
      </c>
      <c r="B45" s="1" t="s">
        <v>37</v>
      </c>
      <c r="C45" s="1" t="s">
        <v>38</v>
      </c>
      <c r="D45" s="1" t="s">
        <v>33</v>
      </c>
      <c r="E45" s="3">
        <v>45134</v>
      </c>
      <c r="F45" s="1" t="s">
        <v>53</v>
      </c>
      <c r="G45" s="1" t="s">
        <v>162</v>
      </c>
      <c r="H45" s="7">
        <v>800</v>
      </c>
      <c r="I45" s="7">
        <v>640</v>
      </c>
      <c r="J45" s="2">
        <v>0.2</v>
      </c>
      <c r="K45" s="7">
        <f>Table1[[#This Row],[Price Before Discount]]-Table1[[#This Row],[Price After Discount]]</f>
        <v>160</v>
      </c>
      <c r="L45" s="13">
        <f>YEAR(Table1[[#This Row],[Date]])</f>
        <v>2023</v>
      </c>
      <c r="M45" s="13" t="str">
        <f t="shared" si="0"/>
        <v>Jul</v>
      </c>
      <c r="N45" s="17" t="str">
        <f t="shared" si="1"/>
        <v>Q3</v>
      </c>
    </row>
    <row r="46" spans="1:14" x14ac:dyDescent="0.35">
      <c r="A46" t="s">
        <v>163</v>
      </c>
      <c r="B46" s="1" t="s">
        <v>83</v>
      </c>
      <c r="C46" s="1" t="s">
        <v>84</v>
      </c>
      <c r="D46" s="1" t="s">
        <v>11</v>
      </c>
      <c r="E46" s="3">
        <v>44881</v>
      </c>
      <c r="F46" s="1" t="s">
        <v>53</v>
      </c>
      <c r="G46" s="1" t="s">
        <v>164</v>
      </c>
      <c r="H46" s="7">
        <v>800</v>
      </c>
      <c r="I46" s="7">
        <v>520</v>
      </c>
      <c r="J46" s="2">
        <v>0.35</v>
      </c>
      <c r="K46" s="7">
        <f>Table1[[#This Row],[Price Before Discount]]-Table1[[#This Row],[Price After Discount]]</f>
        <v>280</v>
      </c>
      <c r="L46" s="13">
        <f>YEAR(Table1[[#This Row],[Date]])</f>
        <v>2022</v>
      </c>
      <c r="M46" s="13" t="str">
        <f t="shared" si="0"/>
        <v>Nov</v>
      </c>
      <c r="N46" s="17" t="str">
        <f t="shared" si="1"/>
        <v>Q4</v>
      </c>
    </row>
    <row r="47" spans="1:14" x14ac:dyDescent="0.35">
      <c r="A47" t="s">
        <v>165</v>
      </c>
      <c r="B47" s="1" t="s">
        <v>112</v>
      </c>
      <c r="C47" s="1" t="s">
        <v>52</v>
      </c>
      <c r="D47" s="1" t="s">
        <v>11</v>
      </c>
      <c r="E47" s="3">
        <v>45311</v>
      </c>
      <c r="F47" s="1" t="s">
        <v>113</v>
      </c>
      <c r="G47" s="1" t="s">
        <v>166</v>
      </c>
      <c r="H47" s="7">
        <v>250</v>
      </c>
      <c r="I47" s="7">
        <v>220</v>
      </c>
      <c r="J47" s="2">
        <v>0.12</v>
      </c>
      <c r="K47" s="7">
        <f>Table1[[#This Row],[Price Before Discount]]-Table1[[#This Row],[Price After Discount]]</f>
        <v>30</v>
      </c>
      <c r="L47" s="13">
        <f>YEAR(Table1[[#This Row],[Date]])</f>
        <v>2024</v>
      </c>
      <c r="M47" s="13" t="str">
        <f t="shared" si="0"/>
        <v>Jan</v>
      </c>
      <c r="N47" s="17" t="str">
        <f t="shared" si="1"/>
        <v>Q1</v>
      </c>
    </row>
    <row r="48" spans="1:14" x14ac:dyDescent="0.35">
      <c r="A48" t="s">
        <v>167</v>
      </c>
      <c r="B48" s="1" t="s">
        <v>168</v>
      </c>
      <c r="C48" s="1" t="s">
        <v>169</v>
      </c>
      <c r="D48" s="1" t="s">
        <v>11</v>
      </c>
      <c r="E48" s="3">
        <v>44230</v>
      </c>
      <c r="F48" s="1" t="s">
        <v>23</v>
      </c>
      <c r="G48" s="1" t="s">
        <v>170</v>
      </c>
      <c r="H48" s="7">
        <v>700</v>
      </c>
      <c r="I48" s="7">
        <v>434</v>
      </c>
      <c r="J48" s="2">
        <v>0.38</v>
      </c>
      <c r="K48" s="7">
        <f>Table1[[#This Row],[Price Before Discount]]-Table1[[#This Row],[Price After Discount]]</f>
        <v>266</v>
      </c>
      <c r="L48" s="13">
        <f>YEAR(Table1[[#This Row],[Date]])</f>
        <v>2021</v>
      </c>
      <c r="M48" s="13" t="str">
        <f t="shared" si="0"/>
        <v>Feb</v>
      </c>
      <c r="N48" s="17" t="str">
        <f t="shared" si="1"/>
        <v>Q1</v>
      </c>
    </row>
    <row r="49" spans="1:14" x14ac:dyDescent="0.35">
      <c r="A49" t="s">
        <v>171</v>
      </c>
      <c r="B49" s="1" t="s">
        <v>172</v>
      </c>
      <c r="C49" s="1" t="s">
        <v>173</v>
      </c>
      <c r="D49" s="1" t="s">
        <v>11</v>
      </c>
      <c r="E49" s="3">
        <v>44502</v>
      </c>
      <c r="F49" s="1" t="s">
        <v>12</v>
      </c>
      <c r="G49" s="1" t="s">
        <v>174</v>
      </c>
      <c r="H49" s="7">
        <v>80</v>
      </c>
      <c r="I49" s="7">
        <v>50</v>
      </c>
      <c r="J49" s="2">
        <v>0.375</v>
      </c>
      <c r="K49" s="7">
        <f>Table1[[#This Row],[Price Before Discount]]-Table1[[#This Row],[Price After Discount]]</f>
        <v>30</v>
      </c>
      <c r="L49" s="13">
        <f>YEAR(Table1[[#This Row],[Date]])</f>
        <v>2021</v>
      </c>
      <c r="M49" s="13" t="str">
        <f t="shared" si="0"/>
        <v>Nov</v>
      </c>
      <c r="N49" s="17" t="str">
        <f t="shared" si="1"/>
        <v>Q4</v>
      </c>
    </row>
    <row r="50" spans="1:14" hidden="1" x14ac:dyDescent="0.35">
      <c r="A50" t="s">
        <v>175</v>
      </c>
      <c r="B50" s="1" t="s">
        <v>15</v>
      </c>
      <c r="C50" s="1" t="s">
        <v>16</v>
      </c>
      <c r="D50" s="1" t="s">
        <v>17</v>
      </c>
      <c r="E50" s="3">
        <v>45086</v>
      </c>
      <c r="F50" s="1" t="s">
        <v>113</v>
      </c>
      <c r="G50" s="1" t="s">
        <v>176</v>
      </c>
      <c r="H50" s="7">
        <v>250</v>
      </c>
      <c r="I50" s="7">
        <v>238</v>
      </c>
      <c r="J50" s="2">
        <v>4.8000000000000001E-2</v>
      </c>
      <c r="K50" s="7">
        <f>Table1[[#This Row],[Price Before Discount]]-Table1[[#This Row],[Price After Discount]]</f>
        <v>12</v>
      </c>
      <c r="L50" s="13">
        <f>YEAR(Table1[[#This Row],[Date]])</f>
        <v>2023</v>
      </c>
      <c r="M50" s="13" t="str">
        <f t="shared" si="0"/>
        <v>Jun</v>
      </c>
      <c r="N50" s="17" t="str">
        <f t="shared" si="1"/>
        <v>Q2</v>
      </c>
    </row>
    <row r="51" spans="1:14" x14ac:dyDescent="0.35">
      <c r="A51" t="s">
        <v>177</v>
      </c>
      <c r="B51" s="1" t="s">
        <v>93</v>
      </c>
      <c r="C51" s="1" t="s">
        <v>94</v>
      </c>
      <c r="D51" s="1" t="s">
        <v>11</v>
      </c>
      <c r="E51" s="3">
        <v>45223</v>
      </c>
      <c r="F51" s="1" t="s">
        <v>28</v>
      </c>
      <c r="G51" s="1" t="s">
        <v>178</v>
      </c>
      <c r="H51" s="7">
        <v>150</v>
      </c>
      <c r="I51" s="7">
        <v>140</v>
      </c>
      <c r="J51" s="2">
        <v>6.6699999999999995E-2</v>
      </c>
      <c r="K51" s="7">
        <f>Table1[[#This Row],[Price Before Discount]]-Table1[[#This Row],[Price After Discount]]</f>
        <v>10</v>
      </c>
      <c r="L51" s="13">
        <f>YEAR(Table1[[#This Row],[Date]])</f>
        <v>2023</v>
      </c>
      <c r="M51" s="13" t="str">
        <f t="shared" si="0"/>
        <v>Oct</v>
      </c>
      <c r="N51" s="17" t="str">
        <f t="shared" si="1"/>
        <v>Q4</v>
      </c>
    </row>
    <row r="52" spans="1:14" hidden="1" x14ac:dyDescent="0.35">
      <c r="A52" t="s">
        <v>179</v>
      </c>
      <c r="B52" s="1" t="s">
        <v>180</v>
      </c>
      <c r="C52" s="1" t="s">
        <v>106</v>
      </c>
      <c r="D52" s="1" t="s">
        <v>17</v>
      </c>
      <c r="E52" s="3">
        <v>44521</v>
      </c>
      <c r="F52" s="1" t="s">
        <v>59</v>
      </c>
      <c r="G52" s="1" t="s">
        <v>181</v>
      </c>
      <c r="H52" s="7">
        <v>1000</v>
      </c>
      <c r="I52" s="7">
        <v>740</v>
      </c>
      <c r="J52" s="2">
        <v>0.26</v>
      </c>
      <c r="K52" s="7">
        <f>Table1[[#This Row],[Price Before Discount]]-Table1[[#This Row],[Price After Discount]]</f>
        <v>260</v>
      </c>
      <c r="L52" s="13">
        <f>YEAR(Table1[[#This Row],[Date]])</f>
        <v>2021</v>
      </c>
      <c r="M52" s="13" t="str">
        <f t="shared" si="0"/>
        <v>Nov</v>
      </c>
      <c r="N52" s="17" t="str">
        <f t="shared" si="1"/>
        <v>Q4</v>
      </c>
    </row>
    <row r="53" spans="1:14" x14ac:dyDescent="0.35">
      <c r="A53" t="s">
        <v>182</v>
      </c>
      <c r="B53" s="1" t="s">
        <v>148</v>
      </c>
      <c r="C53" s="1" t="s">
        <v>149</v>
      </c>
      <c r="D53" s="1" t="s">
        <v>11</v>
      </c>
      <c r="E53" s="3">
        <v>44080</v>
      </c>
      <c r="F53" s="1" t="s">
        <v>39</v>
      </c>
      <c r="G53" s="1" t="s">
        <v>183</v>
      </c>
      <c r="H53" s="7">
        <v>30</v>
      </c>
      <c r="I53" s="7">
        <v>25</v>
      </c>
      <c r="J53" s="2">
        <v>0.16669999999999999</v>
      </c>
      <c r="K53" s="7">
        <f>Table1[[#This Row],[Price Before Discount]]-Table1[[#This Row],[Price After Discount]]</f>
        <v>5</v>
      </c>
      <c r="L53" s="13">
        <f>YEAR(Table1[[#This Row],[Date]])</f>
        <v>2020</v>
      </c>
      <c r="M53" s="13" t="str">
        <f t="shared" si="0"/>
        <v>Sep</v>
      </c>
      <c r="N53" s="17" t="str">
        <f t="shared" si="1"/>
        <v>Q3</v>
      </c>
    </row>
    <row r="54" spans="1:14" x14ac:dyDescent="0.35">
      <c r="A54" t="s">
        <v>184</v>
      </c>
      <c r="B54" s="1" t="s">
        <v>185</v>
      </c>
      <c r="C54" s="1" t="s">
        <v>186</v>
      </c>
      <c r="D54" s="1" t="s">
        <v>11</v>
      </c>
      <c r="E54" s="3">
        <v>45222</v>
      </c>
      <c r="F54" s="1" t="s">
        <v>23</v>
      </c>
      <c r="G54" s="1" t="s">
        <v>187</v>
      </c>
      <c r="H54" s="7">
        <v>700</v>
      </c>
      <c r="I54" s="7">
        <v>665</v>
      </c>
      <c r="J54" s="2">
        <v>0.05</v>
      </c>
      <c r="K54" s="7">
        <f>Table1[[#This Row],[Price Before Discount]]-Table1[[#This Row],[Price After Discount]]</f>
        <v>35</v>
      </c>
      <c r="L54" s="13">
        <f>YEAR(Table1[[#This Row],[Date]])</f>
        <v>2023</v>
      </c>
      <c r="M54" s="13" t="str">
        <f t="shared" si="0"/>
        <v>Oct</v>
      </c>
      <c r="N54" s="17" t="str">
        <f t="shared" si="1"/>
        <v>Q4</v>
      </c>
    </row>
    <row r="55" spans="1:14" hidden="1" x14ac:dyDescent="0.35">
      <c r="A55" t="s">
        <v>188</v>
      </c>
      <c r="B55" s="1" t="s">
        <v>101</v>
      </c>
      <c r="C55" s="1" t="s">
        <v>69</v>
      </c>
      <c r="D55" s="1" t="s">
        <v>33</v>
      </c>
      <c r="E55" s="3">
        <v>44027</v>
      </c>
      <c r="F55" s="1" t="s">
        <v>44</v>
      </c>
      <c r="G55" s="1" t="s">
        <v>189</v>
      </c>
      <c r="H55" s="7">
        <v>500</v>
      </c>
      <c r="I55" s="7">
        <v>425</v>
      </c>
      <c r="J55" s="2">
        <v>0.15</v>
      </c>
      <c r="K55" s="7">
        <f>Table1[[#This Row],[Price Before Discount]]-Table1[[#This Row],[Price After Discount]]</f>
        <v>75</v>
      </c>
      <c r="L55" s="13">
        <f>YEAR(Table1[[#This Row],[Date]])</f>
        <v>2020</v>
      </c>
      <c r="M55" s="13" t="str">
        <f t="shared" si="0"/>
        <v>Jul</v>
      </c>
      <c r="N55" s="17" t="str">
        <f t="shared" si="1"/>
        <v>Q3</v>
      </c>
    </row>
    <row r="56" spans="1:14" x14ac:dyDescent="0.35">
      <c r="A56" t="s">
        <v>190</v>
      </c>
      <c r="B56" s="1" t="s">
        <v>9</v>
      </c>
      <c r="C56" s="1" t="s">
        <v>10</v>
      </c>
      <c r="D56" s="1" t="s">
        <v>11</v>
      </c>
      <c r="E56" s="3">
        <v>44090</v>
      </c>
      <c r="F56" s="1" t="s">
        <v>12</v>
      </c>
      <c r="G56" s="1" t="s">
        <v>191</v>
      </c>
      <c r="H56" s="7">
        <v>80</v>
      </c>
      <c r="I56" s="7">
        <v>78</v>
      </c>
      <c r="J56" s="2">
        <v>2.5000000000000001E-2</v>
      </c>
      <c r="K56" s="7">
        <f>Table1[[#This Row],[Price Before Discount]]-Table1[[#This Row],[Price After Discount]]</f>
        <v>2</v>
      </c>
      <c r="L56" s="13">
        <f>YEAR(Table1[[#This Row],[Date]])</f>
        <v>2020</v>
      </c>
      <c r="M56" s="13" t="str">
        <f t="shared" si="0"/>
        <v>Sep</v>
      </c>
      <c r="N56" s="17" t="str">
        <f t="shared" si="1"/>
        <v>Q3</v>
      </c>
    </row>
    <row r="57" spans="1:14" x14ac:dyDescent="0.35">
      <c r="A57" t="s">
        <v>192</v>
      </c>
      <c r="B57" s="1" t="s">
        <v>79</v>
      </c>
      <c r="C57" s="1" t="s">
        <v>80</v>
      </c>
      <c r="D57" s="1" t="s">
        <v>11</v>
      </c>
      <c r="E57" s="3">
        <v>44474</v>
      </c>
      <c r="F57" s="1" t="s">
        <v>120</v>
      </c>
      <c r="G57" s="1" t="s">
        <v>193</v>
      </c>
      <c r="H57" s="7">
        <v>50</v>
      </c>
      <c r="I57" s="7">
        <v>39</v>
      </c>
      <c r="J57" s="2">
        <v>0.22</v>
      </c>
      <c r="K57" s="7">
        <f>Table1[[#This Row],[Price Before Discount]]-Table1[[#This Row],[Price After Discount]]</f>
        <v>11</v>
      </c>
      <c r="L57" s="13">
        <f>YEAR(Table1[[#This Row],[Date]])</f>
        <v>2021</v>
      </c>
      <c r="M57" s="13" t="str">
        <f t="shared" si="0"/>
        <v>Oct</v>
      </c>
      <c r="N57" s="17" t="str">
        <f t="shared" si="1"/>
        <v>Q4</v>
      </c>
    </row>
    <row r="58" spans="1:14" hidden="1" x14ac:dyDescent="0.35">
      <c r="A58" t="s">
        <v>194</v>
      </c>
      <c r="B58" s="1" t="s">
        <v>31</v>
      </c>
      <c r="C58" s="1" t="s">
        <v>32</v>
      </c>
      <c r="D58" s="1" t="s">
        <v>33</v>
      </c>
      <c r="E58" s="3">
        <v>44762</v>
      </c>
      <c r="F58" s="1" t="s">
        <v>39</v>
      </c>
      <c r="G58" s="1" t="s">
        <v>195</v>
      </c>
      <c r="H58" s="7">
        <v>30</v>
      </c>
      <c r="I58" s="7">
        <v>27</v>
      </c>
      <c r="J58" s="2">
        <v>0.1</v>
      </c>
      <c r="K58" s="7">
        <f>Table1[[#This Row],[Price Before Discount]]-Table1[[#This Row],[Price After Discount]]</f>
        <v>3</v>
      </c>
      <c r="L58" s="13">
        <f>YEAR(Table1[[#This Row],[Date]])</f>
        <v>2022</v>
      </c>
      <c r="M58" s="13" t="str">
        <f t="shared" si="0"/>
        <v>Jul</v>
      </c>
      <c r="N58" s="17" t="str">
        <f t="shared" si="1"/>
        <v>Q3</v>
      </c>
    </row>
    <row r="59" spans="1:14" hidden="1" x14ac:dyDescent="0.35">
      <c r="A59" t="s">
        <v>196</v>
      </c>
      <c r="B59" s="1" t="s">
        <v>89</v>
      </c>
      <c r="C59" s="1" t="s">
        <v>90</v>
      </c>
      <c r="D59" s="1" t="s">
        <v>33</v>
      </c>
      <c r="E59" s="3">
        <v>45377</v>
      </c>
      <c r="F59" s="1" t="s">
        <v>102</v>
      </c>
      <c r="G59" s="1" t="s">
        <v>197</v>
      </c>
      <c r="H59" s="7">
        <v>70</v>
      </c>
      <c r="I59" s="7">
        <v>64</v>
      </c>
      <c r="J59" s="2">
        <v>8.5699999999999998E-2</v>
      </c>
      <c r="K59" s="7">
        <f>Table1[[#This Row],[Price Before Discount]]-Table1[[#This Row],[Price After Discount]]</f>
        <v>6</v>
      </c>
      <c r="L59" s="13">
        <f>YEAR(Table1[[#This Row],[Date]])</f>
        <v>2024</v>
      </c>
      <c r="M59" s="13" t="str">
        <f t="shared" si="0"/>
        <v>Mar</v>
      </c>
      <c r="N59" s="17" t="str">
        <f t="shared" si="1"/>
        <v>Q1</v>
      </c>
    </row>
    <row r="60" spans="1:14" hidden="1" x14ac:dyDescent="0.35">
      <c r="A60" t="s">
        <v>198</v>
      </c>
      <c r="B60" s="1" t="s">
        <v>42</v>
      </c>
      <c r="C60" s="1" t="s">
        <v>43</v>
      </c>
      <c r="D60" s="1" t="s">
        <v>22</v>
      </c>
      <c r="E60" s="3">
        <v>44005</v>
      </c>
      <c r="F60" s="1" t="s">
        <v>34</v>
      </c>
      <c r="G60" s="1" t="s">
        <v>199</v>
      </c>
      <c r="H60" s="7">
        <v>50</v>
      </c>
      <c r="I60" s="7">
        <v>36</v>
      </c>
      <c r="J60" s="2">
        <v>0.28000000000000003</v>
      </c>
      <c r="K60" s="7">
        <f>Table1[[#This Row],[Price Before Discount]]-Table1[[#This Row],[Price After Discount]]</f>
        <v>14</v>
      </c>
      <c r="L60" s="13">
        <f>YEAR(Table1[[#This Row],[Date]])</f>
        <v>2020</v>
      </c>
      <c r="M60" s="13" t="str">
        <f t="shared" si="0"/>
        <v>Jun</v>
      </c>
      <c r="N60" s="17" t="str">
        <f t="shared" si="1"/>
        <v>Q2</v>
      </c>
    </row>
    <row r="61" spans="1:14" hidden="1" x14ac:dyDescent="0.35">
      <c r="A61" t="s">
        <v>200</v>
      </c>
      <c r="B61" s="1" t="s">
        <v>180</v>
      </c>
      <c r="C61" s="1" t="s">
        <v>106</v>
      </c>
      <c r="D61" s="1" t="s">
        <v>17</v>
      </c>
      <c r="E61" s="3">
        <v>45534</v>
      </c>
      <c r="F61" s="1" t="s">
        <v>120</v>
      </c>
      <c r="G61" s="1" t="s">
        <v>201</v>
      </c>
      <c r="H61" s="7">
        <v>50</v>
      </c>
      <c r="I61" s="7">
        <v>43</v>
      </c>
      <c r="J61" s="2">
        <v>0.14000000000000001</v>
      </c>
      <c r="K61" s="7">
        <f>Table1[[#This Row],[Price Before Discount]]-Table1[[#This Row],[Price After Discount]]</f>
        <v>7</v>
      </c>
      <c r="L61" s="13">
        <f>YEAR(Table1[[#This Row],[Date]])</f>
        <v>2024</v>
      </c>
      <c r="M61" s="13" t="str">
        <f t="shared" si="0"/>
        <v>Aug</v>
      </c>
      <c r="N61" s="17" t="str">
        <f t="shared" si="1"/>
        <v>Q3</v>
      </c>
    </row>
    <row r="62" spans="1:14" hidden="1" x14ac:dyDescent="0.35">
      <c r="A62" t="s">
        <v>202</v>
      </c>
      <c r="B62" s="1" t="s">
        <v>203</v>
      </c>
      <c r="C62" s="1" t="s">
        <v>204</v>
      </c>
      <c r="D62" s="1" t="s">
        <v>22</v>
      </c>
      <c r="E62" s="3">
        <v>45295</v>
      </c>
      <c r="F62" s="1" t="s">
        <v>23</v>
      </c>
      <c r="G62" s="1" t="s">
        <v>205</v>
      </c>
      <c r="H62" s="7">
        <v>700</v>
      </c>
      <c r="I62" s="7">
        <v>693</v>
      </c>
      <c r="J62" s="2">
        <v>0.01</v>
      </c>
      <c r="K62" s="7">
        <f>Table1[[#This Row],[Price Before Discount]]-Table1[[#This Row],[Price After Discount]]</f>
        <v>7</v>
      </c>
      <c r="L62" s="13">
        <f>YEAR(Table1[[#This Row],[Date]])</f>
        <v>2024</v>
      </c>
      <c r="M62" s="13" t="str">
        <f t="shared" si="0"/>
        <v>Jan</v>
      </c>
      <c r="N62" s="17" t="str">
        <f t="shared" si="1"/>
        <v>Q1</v>
      </c>
    </row>
    <row r="63" spans="1:14" x14ac:dyDescent="0.35">
      <c r="A63" t="s">
        <v>206</v>
      </c>
      <c r="B63" s="1" t="s">
        <v>168</v>
      </c>
      <c r="C63" s="1" t="s">
        <v>169</v>
      </c>
      <c r="D63" s="1" t="s">
        <v>11</v>
      </c>
      <c r="E63" s="3">
        <v>43975</v>
      </c>
      <c r="F63" s="1" t="s">
        <v>59</v>
      </c>
      <c r="G63" s="1" t="s">
        <v>170</v>
      </c>
      <c r="H63" s="7">
        <v>1000</v>
      </c>
      <c r="I63" s="7">
        <v>810</v>
      </c>
      <c r="J63" s="2">
        <v>0.19</v>
      </c>
      <c r="K63" s="7">
        <f>Table1[[#This Row],[Price Before Discount]]-Table1[[#This Row],[Price After Discount]]</f>
        <v>190</v>
      </c>
      <c r="L63" s="13">
        <f>YEAR(Table1[[#This Row],[Date]])</f>
        <v>2020</v>
      </c>
      <c r="M63" s="13" t="str">
        <f t="shared" si="0"/>
        <v>May</v>
      </c>
      <c r="N63" s="17" t="str">
        <f t="shared" si="1"/>
        <v>Q2</v>
      </c>
    </row>
    <row r="64" spans="1:14" x14ac:dyDescent="0.35">
      <c r="A64" t="s">
        <v>207</v>
      </c>
      <c r="B64" s="1" t="s">
        <v>125</v>
      </c>
      <c r="C64" s="1" t="s">
        <v>126</v>
      </c>
      <c r="D64" s="1" t="s">
        <v>11</v>
      </c>
      <c r="E64" s="3">
        <v>44262</v>
      </c>
      <c r="F64" s="1" t="s">
        <v>39</v>
      </c>
      <c r="G64" s="1" t="s">
        <v>208</v>
      </c>
      <c r="H64" s="7">
        <v>30</v>
      </c>
      <c r="I64" s="7">
        <v>24</v>
      </c>
      <c r="J64" s="2">
        <v>0.2</v>
      </c>
      <c r="K64" s="7">
        <f>Table1[[#This Row],[Price Before Discount]]-Table1[[#This Row],[Price After Discount]]</f>
        <v>6</v>
      </c>
      <c r="L64" s="13">
        <f>YEAR(Table1[[#This Row],[Date]])</f>
        <v>2021</v>
      </c>
      <c r="M64" s="13" t="str">
        <f t="shared" si="0"/>
        <v>Mar</v>
      </c>
      <c r="N64" s="17" t="str">
        <f t="shared" si="1"/>
        <v>Q1</v>
      </c>
    </row>
    <row r="65" spans="1:14" hidden="1" x14ac:dyDescent="0.35">
      <c r="A65" t="s">
        <v>209</v>
      </c>
      <c r="B65" s="1" t="s">
        <v>129</v>
      </c>
      <c r="C65" s="1" t="s">
        <v>106</v>
      </c>
      <c r="D65" s="1" t="s">
        <v>17</v>
      </c>
      <c r="E65" s="3">
        <v>44974</v>
      </c>
      <c r="F65" s="1" t="s">
        <v>53</v>
      </c>
      <c r="G65" s="1" t="s">
        <v>210</v>
      </c>
      <c r="H65" s="7">
        <v>800</v>
      </c>
      <c r="I65" s="7">
        <v>648</v>
      </c>
      <c r="J65" s="2">
        <v>0.19</v>
      </c>
      <c r="K65" s="7">
        <f>Table1[[#This Row],[Price Before Discount]]-Table1[[#This Row],[Price After Discount]]</f>
        <v>152</v>
      </c>
      <c r="L65" s="13">
        <f>YEAR(Table1[[#This Row],[Date]])</f>
        <v>2023</v>
      </c>
      <c r="M65" s="13" t="str">
        <f t="shared" si="0"/>
        <v>Feb</v>
      </c>
      <c r="N65" s="17" t="str">
        <f t="shared" si="1"/>
        <v>Q1</v>
      </c>
    </row>
    <row r="66" spans="1:14" hidden="1" x14ac:dyDescent="0.35">
      <c r="A66" t="s">
        <v>211</v>
      </c>
      <c r="B66" s="1" t="s">
        <v>37</v>
      </c>
      <c r="C66" s="1" t="s">
        <v>38</v>
      </c>
      <c r="D66" s="1" t="s">
        <v>33</v>
      </c>
      <c r="E66" s="3">
        <v>43906</v>
      </c>
      <c r="F66" s="1" t="s">
        <v>59</v>
      </c>
      <c r="G66" s="1" t="s">
        <v>212</v>
      </c>
      <c r="H66" s="7">
        <v>1000</v>
      </c>
      <c r="I66" s="7">
        <v>990</v>
      </c>
      <c r="J66" s="2">
        <v>0.01</v>
      </c>
      <c r="K66" s="7">
        <f>Table1[[#This Row],[Price Before Discount]]-Table1[[#This Row],[Price After Discount]]</f>
        <v>10</v>
      </c>
      <c r="L66" s="13">
        <f>YEAR(Table1[[#This Row],[Date]])</f>
        <v>2020</v>
      </c>
      <c r="M66" s="13" t="str">
        <f t="shared" ref="M66:M129" si="2">TEXT(E:E, "mmm")</f>
        <v>Mar</v>
      </c>
      <c r="N66" s="17" t="str">
        <f t="shared" ref="N66:N129" si="3">"Q"&amp;INT((MONTH($E66)-1)/3)+1</f>
        <v>Q1</v>
      </c>
    </row>
    <row r="67" spans="1:14" x14ac:dyDescent="0.35">
      <c r="A67" t="s">
        <v>213</v>
      </c>
      <c r="B67" s="1" t="s">
        <v>93</v>
      </c>
      <c r="C67" s="1" t="s">
        <v>94</v>
      </c>
      <c r="D67" s="1" t="s">
        <v>11</v>
      </c>
      <c r="E67" s="3">
        <v>45039</v>
      </c>
      <c r="F67" s="1" t="s">
        <v>53</v>
      </c>
      <c r="G67" s="1" t="s">
        <v>214</v>
      </c>
      <c r="H67" s="7">
        <v>800</v>
      </c>
      <c r="I67" s="7">
        <v>720</v>
      </c>
      <c r="J67" s="2">
        <v>0.1</v>
      </c>
      <c r="K67" s="7">
        <f>Table1[[#This Row],[Price Before Discount]]-Table1[[#This Row],[Price After Discount]]</f>
        <v>80</v>
      </c>
      <c r="L67" s="13">
        <f>YEAR(Table1[[#This Row],[Date]])</f>
        <v>2023</v>
      </c>
      <c r="M67" s="13" t="str">
        <f t="shared" si="2"/>
        <v>Apr</v>
      </c>
      <c r="N67" s="17" t="str">
        <f t="shared" si="3"/>
        <v>Q2</v>
      </c>
    </row>
    <row r="68" spans="1:14" hidden="1" x14ac:dyDescent="0.35">
      <c r="A68" t="s">
        <v>215</v>
      </c>
      <c r="B68" s="1" t="s">
        <v>37</v>
      </c>
      <c r="C68" s="1" t="s">
        <v>38</v>
      </c>
      <c r="D68" s="1" t="s">
        <v>33</v>
      </c>
      <c r="E68" s="3">
        <v>43933</v>
      </c>
      <c r="F68" s="1" t="s">
        <v>34</v>
      </c>
      <c r="G68" s="1" t="s">
        <v>40</v>
      </c>
      <c r="H68" s="7">
        <v>50</v>
      </c>
      <c r="I68" s="7">
        <v>39</v>
      </c>
      <c r="J68" s="2">
        <v>0.22</v>
      </c>
      <c r="K68" s="7">
        <f>Table1[[#This Row],[Price Before Discount]]-Table1[[#This Row],[Price After Discount]]</f>
        <v>11</v>
      </c>
      <c r="L68" s="13">
        <f>YEAR(Table1[[#This Row],[Date]])</f>
        <v>2020</v>
      </c>
      <c r="M68" s="13" t="str">
        <f t="shared" si="2"/>
        <v>Apr</v>
      </c>
      <c r="N68" s="17" t="str">
        <f t="shared" si="3"/>
        <v>Q2</v>
      </c>
    </row>
    <row r="69" spans="1:14" x14ac:dyDescent="0.35">
      <c r="A69" t="s">
        <v>216</v>
      </c>
      <c r="B69" s="1" t="s">
        <v>172</v>
      </c>
      <c r="C69" s="1" t="s">
        <v>173</v>
      </c>
      <c r="D69" s="1" t="s">
        <v>11</v>
      </c>
      <c r="E69" s="3">
        <v>44846</v>
      </c>
      <c r="F69" s="1" t="s">
        <v>28</v>
      </c>
      <c r="G69" s="1" t="s">
        <v>217</v>
      </c>
      <c r="H69" s="7">
        <v>150</v>
      </c>
      <c r="I69" s="7">
        <v>144</v>
      </c>
      <c r="J69" s="2">
        <v>0.04</v>
      </c>
      <c r="K69" s="7">
        <f>Table1[[#This Row],[Price Before Discount]]-Table1[[#This Row],[Price After Discount]]</f>
        <v>6</v>
      </c>
      <c r="L69" s="13">
        <f>YEAR(Table1[[#This Row],[Date]])</f>
        <v>2022</v>
      </c>
      <c r="M69" s="13" t="str">
        <f t="shared" si="2"/>
        <v>Oct</v>
      </c>
      <c r="N69" s="17" t="str">
        <f t="shared" si="3"/>
        <v>Q4</v>
      </c>
    </row>
    <row r="70" spans="1:14" hidden="1" x14ac:dyDescent="0.35">
      <c r="A70" t="s">
        <v>218</v>
      </c>
      <c r="B70" s="1" t="s">
        <v>219</v>
      </c>
      <c r="C70" s="1" t="s">
        <v>38</v>
      </c>
      <c r="D70" s="1" t="s">
        <v>33</v>
      </c>
      <c r="E70" s="3">
        <v>44819</v>
      </c>
      <c r="F70" s="1" t="s">
        <v>23</v>
      </c>
      <c r="G70" s="1" t="s">
        <v>220</v>
      </c>
      <c r="H70" s="7">
        <v>700</v>
      </c>
      <c r="I70" s="7">
        <v>693</v>
      </c>
      <c r="J70" s="2">
        <v>0.01</v>
      </c>
      <c r="K70" s="7">
        <f>Table1[[#This Row],[Price Before Discount]]-Table1[[#This Row],[Price After Discount]]</f>
        <v>7</v>
      </c>
      <c r="L70" s="13">
        <f>YEAR(Table1[[#This Row],[Date]])</f>
        <v>2022</v>
      </c>
      <c r="M70" s="13" t="str">
        <f t="shared" si="2"/>
        <v>Sep</v>
      </c>
      <c r="N70" s="17" t="str">
        <f t="shared" si="3"/>
        <v>Q3</v>
      </c>
    </row>
    <row r="71" spans="1:14" hidden="1" x14ac:dyDescent="0.35">
      <c r="A71" t="s">
        <v>221</v>
      </c>
      <c r="B71" s="1" t="s">
        <v>222</v>
      </c>
      <c r="C71" s="1" t="s">
        <v>48</v>
      </c>
      <c r="D71" s="1" t="s">
        <v>22</v>
      </c>
      <c r="E71" s="3">
        <v>45499</v>
      </c>
      <c r="F71" s="1" t="s">
        <v>34</v>
      </c>
      <c r="G71" s="1" t="s">
        <v>223</v>
      </c>
      <c r="H71" s="7">
        <v>50</v>
      </c>
      <c r="I71" s="7">
        <v>45</v>
      </c>
      <c r="J71" s="2">
        <v>0.1</v>
      </c>
      <c r="K71" s="7">
        <f>Table1[[#This Row],[Price Before Discount]]-Table1[[#This Row],[Price After Discount]]</f>
        <v>5</v>
      </c>
      <c r="L71" s="13">
        <f>YEAR(Table1[[#This Row],[Date]])</f>
        <v>2024</v>
      </c>
      <c r="M71" s="13" t="str">
        <f t="shared" si="2"/>
        <v>Jul</v>
      </c>
      <c r="N71" s="17" t="str">
        <f t="shared" si="3"/>
        <v>Q3</v>
      </c>
    </row>
    <row r="72" spans="1:14" hidden="1" x14ac:dyDescent="0.35">
      <c r="A72" t="s">
        <v>224</v>
      </c>
      <c r="B72" s="1" t="s">
        <v>225</v>
      </c>
      <c r="C72" s="1" t="s">
        <v>226</v>
      </c>
      <c r="D72" s="1" t="s">
        <v>22</v>
      </c>
      <c r="E72" s="3">
        <v>45301</v>
      </c>
      <c r="F72" s="1" t="s">
        <v>59</v>
      </c>
      <c r="G72" s="1" t="s">
        <v>227</v>
      </c>
      <c r="H72" s="7">
        <v>1000</v>
      </c>
      <c r="I72" s="7">
        <v>570</v>
      </c>
      <c r="J72" s="2">
        <v>0.43</v>
      </c>
      <c r="K72" s="7">
        <f>Table1[[#This Row],[Price Before Discount]]-Table1[[#This Row],[Price After Discount]]</f>
        <v>430</v>
      </c>
      <c r="L72" s="13">
        <f>YEAR(Table1[[#This Row],[Date]])</f>
        <v>2024</v>
      </c>
      <c r="M72" s="13" t="str">
        <f t="shared" si="2"/>
        <v>Jan</v>
      </c>
      <c r="N72" s="17" t="str">
        <f t="shared" si="3"/>
        <v>Q1</v>
      </c>
    </row>
    <row r="73" spans="1:14" hidden="1" x14ac:dyDescent="0.35">
      <c r="A73" t="s">
        <v>228</v>
      </c>
      <c r="B73" s="1" t="s">
        <v>219</v>
      </c>
      <c r="C73" s="1" t="s">
        <v>38</v>
      </c>
      <c r="D73" s="1" t="s">
        <v>33</v>
      </c>
      <c r="E73" s="3">
        <v>43880</v>
      </c>
      <c r="F73" s="1" t="s">
        <v>120</v>
      </c>
      <c r="G73" s="1" t="s">
        <v>229</v>
      </c>
      <c r="H73" s="7">
        <v>50</v>
      </c>
      <c r="I73" s="7">
        <v>40</v>
      </c>
      <c r="J73" s="2">
        <v>0.2</v>
      </c>
      <c r="K73" s="7">
        <f>Table1[[#This Row],[Price Before Discount]]-Table1[[#This Row],[Price After Discount]]</f>
        <v>10</v>
      </c>
      <c r="L73" s="13">
        <f>YEAR(Table1[[#This Row],[Date]])</f>
        <v>2020</v>
      </c>
      <c r="M73" s="13" t="str">
        <f t="shared" si="2"/>
        <v>Feb</v>
      </c>
      <c r="N73" s="17" t="str">
        <f t="shared" si="3"/>
        <v>Q1</v>
      </c>
    </row>
    <row r="74" spans="1:14" x14ac:dyDescent="0.35">
      <c r="A74" t="s">
        <v>230</v>
      </c>
      <c r="B74" s="1" t="s">
        <v>125</v>
      </c>
      <c r="C74" s="1" t="s">
        <v>126</v>
      </c>
      <c r="D74" s="1" t="s">
        <v>11</v>
      </c>
      <c r="E74" s="3">
        <v>45247</v>
      </c>
      <c r="F74" s="1" t="s">
        <v>53</v>
      </c>
      <c r="G74" s="1" t="s">
        <v>231</v>
      </c>
      <c r="H74" s="7">
        <v>800</v>
      </c>
      <c r="I74" s="7">
        <v>608</v>
      </c>
      <c r="J74" s="2">
        <v>0.24</v>
      </c>
      <c r="K74" s="7">
        <f>Table1[[#This Row],[Price Before Discount]]-Table1[[#This Row],[Price After Discount]]</f>
        <v>192</v>
      </c>
      <c r="L74" s="13">
        <f>YEAR(Table1[[#This Row],[Date]])</f>
        <v>2023</v>
      </c>
      <c r="M74" s="13" t="str">
        <f t="shared" si="2"/>
        <v>Nov</v>
      </c>
      <c r="N74" s="17" t="str">
        <f t="shared" si="3"/>
        <v>Q4</v>
      </c>
    </row>
    <row r="75" spans="1:14" x14ac:dyDescent="0.35">
      <c r="A75" t="s">
        <v>232</v>
      </c>
      <c r="B75" s="1" t="s">
        <v>112</v>
      </c>
      <c r="C75" s="1" t="s">
        <v>52</v>
      </c>
      <c r="D75" s="1" t="s">
        <v>11</v>
      </c>
      <c r="E75" s="3">
        <v>44759</v>
      </c>
      <c r="F75" s="1" t="s">
        <v>12</v>
      </c>
      <c r="G75" s="1" t="s">
        <v>233</v>
      </c>
      <c r="H75" s="7">
        <v>80</v>
      </c>
      <c r="I75" s="7">
        <v>76</v>
      </c>
      <c r="J75" s="2">
        <v>0.05</v>
      </c>
      <c r="K75" s="7">
        <f>Table1[[#This Row],[Price Before Discount]]-Table1[[#This Row],[Price After Discount]]</f>
        <v>4</v>
      </c>
      <c r="L75" s="13">
        <f>YEAR(Table1[[#This Row],[Date]])</f>
        <v>2022</v>
      </c>
      <c r="M75" s="13" t="str">
        <f t="shared" si="2"/>
        <v>Jul</v>
      </c>
      <c r="N75" s="17" t="str">
        <f t="shared" si="3"/>
        <v>Q3</v>
      </c>
    </row>
    <row r="76" spans="1:14" x14ac:dyDescent="0.35">
      <c r="A76" t="s">
        <v>234</v>
      </c>
      <c r="B76" s="1" t="s">
        <v>185</v>
      </c>
      <c r="C76" s="1" t="s">
        <v>186</v>
      </c>
      <c r="D76" s="1" t="s">
        <v>11</v>
      </c>
      <c r="E76" s="3">
        <v>45045</v>
      </c>
      <c r="F76" s="1" t="s">
        <v>23</v>
      </c>
      <c r="G76" s="1" t="s">
        <v>235</v>
      </c>
      <c r="H76" s="7">
        <v>700</v>
      </c>
      <c r="I76" s="7">
        <v>679</v>
      </c>
      <c r="J76" s="2">
        <v>0.03</v>
      </c>
      <c r="K76" s="7">
        <f>Table1[[#This Row],[Price Before Discount]]-Table1[[#This Row],[Price After Discount]]</f>
        <v>21</v>
      </c>
      <c r="L76" s="13">
        <f>YEAR(Table1[[#This Row],[Date]])</f>
        <v>2023</v>
      </c>
      <c r="M76" s="13" t="str">
        <f t="shared" si="2"/>
        <v>Apr</v>
      </c>
      <c r="N76" s="17" t="str">
        <f t="shared" si="3"/>
        <v>Q2</v>
      </c>
    </row>
    <row r="77" spans="1:14" hidden="1" x14ac:dyDescent="0.35">
      <c r="A77" t="s">
        <v>236</v>
      </c>
      <c r="B77" s="1" t="s">
        <v>105</v>
      </c>
      <c r="C77" s="1" t="s">
        <v>106</v>
      </c>
      <c r="D77" s="1" t="s">
        <v>17</v>
      </c>
      <c r="E77" s="3">
        <v>44058</v>
      </c>
      <c r="F77" s="1" t="s">
        <v>12</v>
      </c>
      <c r="G77" s="1" t="s">
        <v>237</v>
      </c>
      <c r="H77" s="7">
        <v>80</v>
      </c>
      <c r="I77" s="7">
        <v>58</v>
      </c>
      <c r="J77" s="2">
        <v>0.27500000000000002</v>
      </c>
      <c r="K77" s="7">
        <f>Table1[[#This Row],[Price Before Discount]]-Table1[[#This Row],[Price After Discount]]</f>
        <v>22</v>
      </c>
      <c r="L77" s="13">
        <f>YEAR(Table1[[#This Row],[Date]])</f>
        <v>2020</v>
      </c>
      <c r="M77" s="13" t="str">
        <f t="shared" si="2"/>
        <v>Aug</v>
      </c>
      <c r="N77" s="17" t="str">
        <f t="shared" si="3"/>
        <v>Q3</v>
      </c>
    </row>
    <row r="78" spans="1:14" x14ac:dyDescent="0.35">
      <c r="A78" t="s">
        <v>238</v>
      </c>
      <c r="B78" s="1" t="s">
        <v>239</v>
      </c>
      <c r="C78" s="1" t="s">
        <v>240</v>
      </c>
      <c r="D78" s="1" t="s">
        <v>11</v>
      </c>
      <c r="E78" s="3">
        <v>45365</v>
      </c>
      <c r="F78" s="1" t="s">
        <v>39</v>
      </c>
      <c r="G78" s="1" t="s">
        <v>241</v>
      </c>
      <c r="H78" s="7">
        <v>30</v>
      </c>
      <c r="I78" s="7">
        <v>26</v>
      </c>
      <c r="J78" s="2">
        <v>0.1333</v>
      </c>
      <c r="K78" s="7">
        <f>Table1[[#This Row],[Price Before Discount]]-Table1[[#This Row],[Price After Discount]]</f>
        <v>4</v>
      </c>
      <c r="L78" s="13">
        <f>YEAR(Table1[[#This Row],[Date]])</f>
        <v>2024</v>
      </c>
      <c r="M78" s="13" t="str">
        <f t="shared" si="2"/>
        <v>Mar</v>
      </c>
      <c r="N78" s="17" t="str">
        <f t="shared" si="3"/>
        <v>Q1</v>
      </c>
    </row>
    <row r="79" spans="1:14" hidden="1" x14ac:dyDescent="0.35">
      <c r="A79" t="s">
        <v>242</v>
      </c>
      <c r="B79" s="1" t="s">
        <v>219</v>
      </c>
      <c r="C79" s="1" t="s">
        <v>38</v>
      </c>
      <c r="D79" s="1" t="s">
        <v>33</v>
      </c>
      <c r="E79" s="3">
        <v>45087</v>
      </c>
      <c r="F79" s="1" t="s">
        <v>28</v>
      </c>
      <c r="G79" s="1" t="s">
        <v>243</v>
      </c>
      <c r="H79" s="7">
        <v>150</v>
      </c>
      <c r="I79" s="7">
        <v>140</v>
      </c>
      <c r="J79" s="2">
        <v>6.6699999999999995E-2</v>
      </c>
      <c r="K79" s="7">
        <f>Table1[[#This Row],[Price Before Discount]]-Table1[[#This Row],[Price After Discount]]</f>
        <v>10</v>
      </c>
      <c r="L79" s="13">
        <f>YEAR(Table1[[#This Row],[Date]])</f>
        <v>2023</v>
      </c>
      <c r="M79" s="13" t="str">
        <f t="shared" si="2"/>
        <v>Jun</v>
      </c>
      <c r="N79" s="17" t="str">
        <f t="shared" si="3"/>
        <v>Q2</v>
      </c>
    </row>
    <row r="80" spans="1:14" hidden="1" x14ac:dyDescent="0.35">
      <c r="A80" t="s">
        <v>244</v>
      </c>
      <c r="B80" s="1" t="s">
        <v>101</v>
      </c>
      <c r="C80" s="1" t="s">
        <v>69</v>
      </c>
      <c r="D80" s="1" t="s">
        <v>33</v>
      </c>
      <c r="E80" s="3">
        <v>44804</v>
      </c>
      <c r="F80" s="1" t="s">
        <v>70</v>
      </c>
      <c r="G80" s="1" t="s">
        <v>245</v>
      </c>
      <c r="H80" s="7">
        <v>500</v>
      </c>
      <c r="I80" s="7">
        <v>490</v>
      </c>
      <c r="J80" s="2">
        <v>0.02</v>
      </c>
      <c r="K80" s="7">
        <f>Table1[[#This Row],[Price Before Discount]]-Table1[[#This Row],[Price After Discount]]</f>
        <v>10</v>
      </c>
      <c r="L80" s="13">
        <f>YEAR(Table1[[#This Row],[Date]])</f>
        <v>2022</v>
      </c>
      <c r="M80" s="13" t="str">
        <f t="shared" si="2"/>
        <v>Aug</v>
      </c>
      <c r="N80" s="17" t="str">
        <f t="shared" si="3"/>
        <v>Q3</v>
      </c>
    </row>
    <row r="81" spans="1:14" x14ac:dyDescent="0.35">
      <c r="A81" t="s">
        <v>246</v>
      </c>
      <c r="B81" s="1" t="s">
        <v>26</v>
      </c>
      <c r="C81" s="1" t="s">
        <v>27</v>
      </c>
      <c r="D81" s="1" t="s">
        <v>11</v>
      </c>
      <c r="E81" s="3">
        <v>44431</v>
      </c>
      <c r="F81" s="1" t="s">
        <v>113</v>
      </c>
      <c r="G81" s="1" t="s">
        <v>247</v>
      </c>
      <c r="H81" s="7">
        <v>250</v>
      </c>
      <c r="I81" s="7">
        <v>155</v>
      </c>
      <c r="J81" s="2">
        <v>0.38</v>
      </c>
      <c r="K81" s="7">
        <f>Table1[[#This Row],[Price Before Discount]]-Table1[[#This Row],[Price After Discount]]</f>
        <v>95</v>
      </c>
      <c r="L81" s="13">
        <f>YEAR(Table1[[#This Row],[Date]])</f>
        <v>2021</v>
      </c>
      <c r="M81" s="13" t="str">
        <f t="shared" si="2"/>
        <v>Aug</v>
      </c>
      <c r="N81" s="17" t="str">
        <f t="shared" si="3"/>
        <v>Q3</v>
      </c>
    </row>
    <row r="82" spans="1:14" hidden="1" x14ac:dyDescent="0.35">
      <c r="A82" t="s">
        <v>248</v>
      </c>
      <c r="B82" s="1" t="s">
        <v>203</v>
      </c>
      <c r="C82" s="1" t="s">
        <v>204</v>
      </c>
      <c r="D82" s="1" t="s">
        <v>22</v>
      </c>
      <c r="E82" s="3">
        <v>44432</v>
      </c>
      <c r="F82" s="1" t="s">
        <v>102</v>
      </c>
      <c r="G82" s="1" t="s">
        <v>249</v>
      </c>
      <c r="H82" s="7">
        <v>70</v>
      </c>
      <c r="I82" s="7">
        <v>48</v>
      </c>
      <c r="J82" s="2">
        <v>0.31430000000000002</v>
      </c>
      <c r="K82" s="7">
        <f>Table1[[#This Row],[Price Before Discount]]-Table1[[#This Row],[Price After Discount]]</f>
        <v>22</v>
      </c>
      <c r="L82" s="13">
        <f>YEAR(Table1[[#This Row],[Date]])</f>
        <v>2021</v>
      </c>
      <c r="M82" s="13" t="str">
        <f t="shared" si="2"/>
        <v>Aug</v>
      </c>
      <c r="N82" s="17" t="str">
        <f t="shared" si="3"/>
        <v>Q3</v>
      </c>
    </row>
    <row r="83" spans="1:14" hidden="1" x14ac:dyDescent="0.35">
      <c r="A83" t="s">
        <v>250</v>
      </c>
      <c r="B83" s="1" t="s">
        <v>42</v>
      </c>
      <c r="C83" s="1" t="s">
        <v>43</v>
      </c>
      <c r="D83" s="1" t="s">
        <v>22</v>
      </c>
      <c r="E83" s="3">
        <v>45600</v>
      </c>
      <c r="F83" s="1" t="s">
        <v>102</v>
      </c>
      <c r="G83" s="1" t="s">
        <v>251</v>
      </c>
      <c r="H83" s="7">
        <v>70</v>
      </c>
      <c r="I83" s="7">
        <v>69</v>
      </c>
      <c r="J83" s="2">
        <v>1.43E-2</v>
      </c>
      <c r="K83" s="7">
        <f>Table1[[#This Row],[Price Before Discount]]-Table1[[#This Row],[Price After Discount]]</f>
        <v>1</v>
      </c>
      <c r="L83" s="13">
        <f>YEAR(Table1[[#This Row],[Date]])</f>
        <v>2024</v>
      </c>
      <c r="M83" s="13" t="str">
        <f t="shared" si="2"/>
        <v>Nov</v>
      </c>
      <c r="N83" s="17" t="str">
        <f t="shared" si="3"/>
        <v>Q4</v>
      </c>
    </row>
    <row r="84" spans="1:14" x14ac:dyDescent="0.35">
      <c r="A84" t="s">
        <v>252</v>
      </c>
      <c r="B84" s="1" t="s">
        <v>253</v>
      </c>
      <c r="C84" s="1" t="s">
        <v>254</v>
      </c>
      <c r="D84" s="1" t="s">
        <v>11</v>
      </c>
      <c r="E84" s="3">
        <v>45276</v>
      </c>
      <c r="F84" s="1" t="s">
        <v>34</v>
      </c>
      <c r="G84" s="1" t="s">
        <v>255</v>
      </c>
      <c r="H84" s="7">
        <v>50</v>
      </c>
      <c r="I84" s="7">
        <v>47</v>
      </c>
      <c r="J84" s="2">
        <v>0.06</v>
      </c>
      <c r="K84" s="7">
        <f>Table1[[#This Row],[Price Before Discount]]-Table1[[#This Row],[Price After Discount]]</f>
        <v>3</v>
      </c>
      <c r="L84" s="13">
        <f>YEAR(Table1[[#This Row],[Date]])</f>
        <v>2023</v>
      </c>
      <c r="M84" s="13" t="str">
        <f t="shared" si="2"/>
        <v>Dec</v>
      </c>
      <c r="N84" s="17" t="str">
        <f t="shared" si="3"/>
        <v>Q4</v>
      </c>
    </row>
    <row r="85" spans="1:14" hidden="1" x14ac:dyDescent="0.35">
      <c r="A85" t="s">
        <v>256</v>
      </c>
      <c r="B85" s="1" t="s">
        <v>20</v>
      </c>
      <c r="C85" s="1" t="s">
        <v>21</v>
      </c>
      <c r="D85" s="1" t="s">
        <v>22</v>
      </c>
      <c r="E85" s="3">
        <v>44160</v>
      </c>
      <c r="F85" s="1" t="s">
        <v>113</v>
      </c>
      <c r="G85" s="1" t="s">
        <v>24</v>
      </c>
      <c r="H85" s="7">
        <v>250</v>
      </c>
      <c r="I85" s="7">
        <v>195</v>
      </c>
      <c r="J85" s="2">
        <v>0.22</v>
      </c>
      <c r="K85" s="7">
        <f>Table1[[#This Row],[Price Before Discount]]-Table1[[#This Row],[Price After Discount]]</f>
        <v>55</v>
      </c>
      <c r="L85" s="13">
        <f>YEAR(Table1[[#This Row],[Date]])</f>
        <v>2020</v>
      </c>
      <c r="M85" s="13" t="str">
        <f t="shared" si="2"/>
        <v>Nov</v>
      </c>
      <c r="N85" s="17" t="str">
        <f t="shared" si="3"/>
        <v>Q4</v>
      </c>
    </row>
    <row r="86" spans="1:14" hidden="1" x14ac:dyDescent="0.35">
      <c r="A86" t="s">
        <v>257</v>
      </c>
      <c r="B86" s="1" t="s">
        <v>219</v>
      </c>
      <c r="C86" s="1" t="s">
        <v>38</v>
      </c>
      <c r="D86" s="1" t="s">
        <v>33</v>
      </c>
      <c r="E86" s="3">
        <v>45485</v>
      </c>
      <c r="F86" s="1" t="s">
        <v>53</v>
      </c>
      <c r="G86" s="1" t="s">
        <v>258</v>
      </c>
      <c r="H86" s="7">
        <v>800</v>
      </c>
      <c r="I86" s="7">
        <v>512</v>
      </c>
      <c r="J86" s="2">
        <v>0.36</v>
      </c>
      <c r="K86" s="7">
        <f>Table1[[#This Row],[Price Before Discount]]-Table1[[#This Row],[Price After Discount]]</f>
        <v>288</v>
      </c>
      <c r="L86" s="13">
        <f>YEAR(Table1[[#This Row],[Date]])</f>
        <v>2024</v>
      </c>
      <c r="M86" s="13" t="str">
        <f t="shared" si="2"/>
        <v>Jul</v>
      </c>
      <c r="N86" s="17" t="str">
        <f t="shared" si="3"/>
        <v>Q3</v>
      </c>
    </row>
    <row r="87" spans="1:14" hidden="1" x14ac:dyDescent="0.35">
      <c r="A87" t="s">
        <v>259</v>
      </c>
      <c r="B87" s="1" t="s">
        <v>219</v>
      </c>
      <c r="C87" s="1" t="s">
        <v>38</v>
      </c>
      <c r="D87" s="1" t="s">
        <v>33</v>
      </c>
      <c r="E87" s="3">
        <v>45367</v>
      </c>
      <c r="F87" s="1" t="s">
        <v>12</v>
      </c>
      <c r="G87" s="1" t="s">
        <v>260</v>
      </c>
      <c r="H87" s="7">
        <v>80</v>
      </c>
      <c r="I87" s="7">
        <v>79</v>
      </c>
      <c r="J87" s="2">
        <v>1.2500000000000001E-2</v>
      </c>
      <c r="K87" s="7">
        <f>Table1[[#This Row],[Price Before Discount]]-Table1[[#This Row],[Price After Discount]]</f>
        <v>1</v>
      </c>
      <c r="L87" s="13">
        <f>YEAR(Table1[[#This Row],[Date]])</f>
        <v>2024</v>
      </c>
      <c r="M87" s="13" t="str">
        <f t="shared" si="2"/>
        <v>Mar</v>
      </c>
      <c r="N87" s="17" t="str">
        <f t="shared" si="3"/>
        <v>Q1</v>
      </c>
    </row>
    <row r="88" spans="1:14" x14ac:dyDescent="0.35">
      <c r="A88" t="s">
        <v>261</v>
      </c>
      <c r="B88" s="1" t="s">
        <v>262</v>
      </c>
      <c r="C88" s="1" t="s">
        <v>263</v>
      </c>
      <c r="D88" s="1" t="s">
        <v>11</v>
      </c>
      <c r="E88" s="3">
        <v>44361</v>
      </c>
      <c r="F88" s="1" t="s">
        <v>102</v>
      </c>
      <c r="G88" s="1" t="s">
        <v>264</v>
      </c>
      <c r="H88" s="7">
        <v>70</v>
      </c>
      <c r="I88" s="7">
        <v>50</v>
      </c>
      <c r="J88" s="2">
        <v>0.28570000000000001</v>
      </c>
      <c r="K88" s="7">
        <f>Table1[[#This Row],[Price Before Discount]]-Table1[[#This Row],[Price After Discount]]</f>
        <v>20</v>
      </c>
      <c r="L88" s="13">
        <f>YEAR(Table1[[#This Row],[Date]])</f>
        <v>2021</v>
      </c>
      <c r="M88" s="13" t="str">
        <f t="shared" si="2"/>
        <v>Jun</v>
      </c>
      <c r="N88" s="17" t="str">
        <f t="shared" si="3"/>
        <v>Q2</v>
      </c>
    </row>
    <row r="89" spans="1:14" hidden="1" x14ac:dyDescent="0.35">
      <c r="A89" t="s">
        <v>265</v>
      </c>
      <c r="B89" s="1" t="s">
        <v>129</v>
      </c>
      <c r="C89" s="1" t="s">
        <v>106</v>
      </c>
      <c r="D89" s="1" t="s">
        <v>17</v>
      </c>
      <c r="E89" s="3">
        <v>44027</v>
      </c>
      <c r="F89" s="1" t="s">
        <v>28</v>
      </c>
      <c r="G89" s="1" t="s">
        <v>266</v>
      </c>
      <c r="H89" s="7">
        <v>150</v>
      </c>
      <c r="I89" s="7">
        <v>150</v>
      </c>
      <c r="J89" s="2">
        <v>0</v>
      </c>
      <c r="K89" s="7">
        <f>Table1[[#This Row],[Price Before Discount]]-Table1[[#This Row],[Price After Discount]]</f>
        <v>0</v>
      </c>
      <c r="L89" s="13">
        <f>YEAR(Table1[[#This Row],[Date]])</f>
        <v>2020</v>
      </c>
      <c r="M89" s="13" t="str">
        <f t="shared" si="2"/>
        <v>Jul</v>
      </c>
      <c r="N89" s="17" t="str">
        <f t="shared" si="3"/>
        <v>Q3</v>
      </c>
    </row>
    <row r="90" spans="1:14" hidden="1" x14ac:dyDescent="0.35">
      <c r="A90" t="s">
        <v>267</v>
      </c>
      <c r="B90" s="1" t="s">
        <v>268</v>
      </c>
      <c r="C90" s="1" t="s">
        <v>269</v>
      </c>
      <c r="D90" s="1" t="s">
        <v>33</v>
      </c>
      <c r="E90" s="3">
        <v>44673</v>
      </c>
      <c r="F90" s="1" t="s">
        <v>102</v>
      </c>
      <c r="G90" s="1" t="s">
        <v>270</v>
      </c>
      <c r="H90" s="7">
        <v>70</v>
      </c>
      <c r="I90" s="7">
        <v>64</v>
      </c>
      <c r="J90" s="2">
        <v>8.5699999999999998E-2</v>
      </c>
      <c r="K90" s="7">
        <f>Table1[[#This Row],[Price Before Discount]]-Table1[[#This Row],[Price After Discount]]</f>
        <v>6</v>
      </c>
      <c r="L90" s="13">
        <f>YEAR(Table1[[#This Row],[Date]])</f>
        <v>2022</v>
      </c>
      <c r="M90" s="13" t="str">
        <f t="shared" si="2"/>
        <v>Apr</v>
      </c>
      <c r="N90" s="17" t="str">
        <f t="shared" si="3"/>
        <v>Q2</v>
      </c>
    </row>
    <row r="91" spans="1:14" x14ac:dyDescent="0.35">
      <c r="A91" t="s">
        <v>271</v>
      </c>
      <c r="B91" s="1" t="s">
        <v>168</v>
      </c>
      <c r="C91" s="1" t="s">
        <v>169</v>
      </c>
      <c r="D91" s="1" t="s">
        <v>11</v>
      </c>
      <c r="E91" s="3">
        <v>44258</v>
      </c>
      <c r="F91" s="1" t="s">
        <v>34</v>
      </c>
      <c r="G91" s="1" t="s">
        <v>272</v>
      </c>
      <c r="H91" s="7">
        <v>50</v>
      </c>
      <c r="I91" s="7">
        <v>46</v>
      </c>
      <c r="J91" s="2">
        <v>0.08</v>
      </c>
      <c r="K91" s="7">
        <f>Table1[[#This Row],[Price Before Discount]]-Table1[[#This Row],[Price After Discount]]</f>
        <v>4</v>
      </c>
      <c r="L91" s="13">
        <f>YEAR(Table1[[#This Row],[Date]])</f>
        <v>2021</v>
      </c>
      <c r="M91" s="13" t="str">
        <f t="shared" si="2"/>
        <v>Mar</v>
      </c>
      <c r="N91" s="17" t="str">
        <f t="shared" si="3"/>
        <v>Q1</v>
      </c>
    </row>
    <row r="92" spans="1:14" x14ac:dyDescent="0.35">
      <c r="A92" t="s">
        <v>273</v>
      </c>
      <c r="B92" s="1" t="s">
        <v>9</v>
      </c>
      <c r="C92" s="1" t="s">
        <v>10</v>
      </c>
      <c r="D92" s="1" t="s">
        <v>11</v>
      </c>
      <c r="E92" s="3">
        <v>44155</v>
      </c>
      <c r="F92" s="1" t="s">
        <v>59</v>
      </c>
      <c r="G92" s="1" t="s">
        <v>274</v>
      </c>
      <c r="H92" s="7">
        <v>1000</v>
      </c>
      <c r="I92" s="7">
        <v>880</v>
      </c>
      <c r="J92" s="2">
        <v>0.12</v>
      </c>
      <c r="K92" s="7">
        <f>Table1[[#This Row],[Price Before Discount]]-Table1[[#This Row],[Price After Discount]]</f>
        <v>120</v>
      </c>
      <c r="L92" s="13">
        <f>YEAR(Table1[[#This Row],[Date]])</f>
        <v>2020</v>
      </c>
      <c r="M92" s="13" t="str">
        <f t="shared" si="2"/>
        <v>Nov</v>
      </c>
      <c r="N92" s="17" t="str">
        <f t="shared" si="3"/>
        <v>Q4</v>
      </c>
    </row>
    <row r="93" spans="1:14" hidden="1" x14ac:dyDescent="0.35">
      <c r="A93" t="s">
        <v>275</v>
      </c>
      <c r="B93" s="1" t="s">
        <v>225</v>
      </c>
      <c r="C93" s="1" t="s">
        <v>226</v>
      </c>
      <c r="D93" s="1" t="s">
        <v>22</v>
      </c>
      <c r="E93" s="3">
        <v>43833</v>
      </c>
      <c r="F93" s="1" t="s">
        <v>53</v>
      </c>
      <c r="G93" s="1" t="s">
        <v>276</v>
      </c>
      <c r="H93" s="7">
        <v>800</v>
      </c>
      <c r="I93" s="7">
        <v>712</v>
      </c>
      <c r="J93" s="2">
        <v>0.11</v>
      </c>
      <c r="K93" s="7">
        <f>Table1[[#This Row],[Price Before Discount]]-Table1[[#This Row],[Price After Discount]]</f>
        <v>88</v>
      </c>
      <c r="L93" s="13">
        <f>YEAR(Table1[[#This Row],[Date]])</f>
        <v>2020</v>
      </c>
      <c r="M93" s="13" t="str">
        <f t="shared" si="2"/>
        <v>Jan</v>
      </c>
      <c r="N93" s="17" t="str">
        <f t="shared" si="3"/>
        <v>Q1</v>
      </c>
    </row>
    <row r="94" spans="1:14" hidden="1" x14ac:dyDescent="0.35">
      <c r="A94" t="s">
        <v>277</v>
      </c>
      <c r="B94" s="1" t="s">
        <v>62</v>
      </c>
      <c r="C94" s="1" t="s">
        <v>63</v>
      </c>
      <c r="D94" s="1" t="s">
        <v>33</v>
      </c>
      <c r="E94" s="3">
        <v>45122</v>
      </c>
      <c r="F94" s="1" t="s">
        <v>59</v>
      </c>
      <c r="G94" s="1" t="s">
        <v>278</v>
      </c>
      <c r="H94" s="7">
        <v>1000</v>
      </c>
      <c r="I94" s="7">
        <v>740</v>
      </c>
      <c r="J94" s="2">
        <v>0.26</v>
      </c>
      <c r="K94" s="7">
        <f>Table1[[#This Row],[Price Before Discount]]-Table1[[#This Row],[Price After Discount]]</f>
        <v>260</v>
      </c>
      <c r="L94" s="13">
        <f>YEAR(Table1[[#This Row],[Date]])</f>
        <v>2023</v>
      </c>
      <c r="M94" s="13" t="str">
        <f t="shared" si="2"/>
        <v>Jul</v>
      </c>
      <c r="N94" s="17" t="str">
        <f t="shared" si="3"/>
        <v>Q3</v>
      </c>
    </row>
    <row r="95" spans="1:14" x14ac:dyDescent="0.35">
      <c r="A95" t="s">
        <v>279</v>
      </c>
      <c r="B95" s="1" t="s">
        <v>79</v>
      </c>
      <c r="C95" s="1" t="s">
        <v>80</v>
      </c>
      <c r="D95" s="1" t="s">
        <v>11</v>
      </c>
      <c r="E95" s="3">
        <v>44242</v>
      </c>
      <c r="F95" s="1" t="s">
        <v>120</v>
      </c>
      <c r="G95" s="1" t="s">
        <v>280</v>
      </c>
      <c r="H95" s="7">
        <v>50</v>
      </c>
      <c r="I95" s="7">
        <v>35</v>
      </c>
      <c r="J95" s="2">
        <v>0.3</v>
      </c>
      <c r="K95" s="7">
        <f>Table1[[#This Row],[Price Before Discount]]-Table1[[#This Row],[Price After Discount]]</f>
        <v>15</v>
      </c>
      <c r="L95" s="13">
        <f>YEAR(Table1[[#This Row],[Date]])</f>
        <v>2021</v>
      </c>
      <c r="M95" s="13" t="str">
        <f t="shared" si="2"/>
        <v>Feb</v>
      </c>
      <c r="N95" s="17" t="str">
        <f t="shared" si="3"/>
        <v>Q1</v>
      </c>
    </row>
    <row r="96" spans="1:14" x14ac:dyDescent="0.35">
      <c r="A96" t="s">
        <v>281</v>
      </c>
      <c r="B96" s="1" t="s">
        <v>93</v>
      </c>
      <c r="C96" s="1" t="s">
        <v>94</v>
      </c>
      <c r="D96" s="1" t="s">
        <v>11</v>
      </c>
      <c r="E96" s="3">
        <v>45257</v>
      </c>
      <c r="F96" s="1" t="s">
        <v>53</v>
      </c>
      <c r="G96" s="1" t="s">
        <v>95</v>
      </c>
      <c r="H96" s="7">
        <v>800</v>
      </c>
      <c r="I96" s="7">
        <v>704</v>
      </c>
      <c r="J96" s="2">
        <v>0.12</v>
      </c>
      <c r="K96" s="7">
        <f>Table1[[#This Row],[Price Before Discount]]-Table1[[#This Row],[Price After Discount]]</f>
        <v>96</v>
      </c>
      <c r="L96" s="13">
        <f>YEAR(Table1[[#This Row],[Date]])</f>
        <v>2023</v>
      </c>
      <c r="M96" s="13" t="str">
        <f t="shared" si="2"/>
        <v>Nov</v>
      </c>
      <c r="N96" s="17" t="str">
        <f t="shared" si="3"/>
        <v>Q4</v>
      </c>
    </row>
    <row r="97" spans="1:14" hidden="1" x14ac:dyDescent="0.35">
      <c r="A97" t="s">
        <v>282</v>
      </c>
      <c r="B97" s="1" t="s">
        <v>89</v>
      </c>
      <c r="C97" s="1" t="s">
        <v>90</v>
      </c>
      <c r="D97" s="1" t="s">
        <v>33</v>
      </c>
      <c r="E97" s="3">
        <v>45508</v>
      </c>
      <c r="F97" s="1" t="s">
        <v>59</v>
      </c>
      <c r="G97" s="1" t="s">
        <v>283</v>
      </c>
      <c r="H97" s="7">
        <v>1000</v>
      </c>
      <c r="I97" s="7">
        <v>930</v>
      </c>
      <c r="J97" s="2">
        <v>7.0000000000000007E-2</v>
      </c>
      <c r="K97" s="7">
        <f>Table1[[#This Row],[Price Before Discount]]-Table1[[#This Row],[Price After Discount]]</f>
        <v>70</v>
      </c>
      <c r="L97" s="13">
        <f>YEAR(Table1[[#This Row],[Date]])</f>
        <v>2024</v>
      </c>
      <c r="M97" s="13" t="str">
        <f t="shared" si="2"/>
        <v>Aug</v>
      </c>
      <c r="N97" s="17" t="str">
        <f t="shared" si="3"/>
        <v>Q3</v>
      </c>
    </row>
    <row r="98" spans="1:14" x14ac:dyDescent="0.35">
      <c r="A98" t="s">
        <v>284</v>
      </c>
      <c r="B98" s="1" t="s">
        <v>239</v>
      </c>
      <c r="C98" s="1" t="s">
        <v>240</v>
      </c>
      <c r="D98" s="1" t="s">
        <v>11</v>
      </c>
      <c r="E98" s="3">
        <v>45107</v>
      </c>
      <c r="F98" s="1" t="s">
        <v>44</v>
      </c>
      <c r="G98" s="1" t="s">
        <v>285</v>
      </c>
      <c r="H98" s="7">
        <v>500</v>
      </c>
      <c r="I98" s="7">
        <v>455</v>
      </c>
      <c r="J98" s="2">
        <v>0.09</v>
      </c>
      <c r="K98" s="7">
        <f>Table1[[#This Row],[Price Before Discount]]-Table1[[#This Row],[Price After Discount]]</f>
        <v>45</v>
      </c>
      <c r="L98" s="13">
        <f>YEAR(Table1[[#This Row],[Date]])</f>
        <v>2023</v>
      </c>
      <c r="M98" s="13" t="str">
        <f t="shared" si="2"/>
        <v>Jun</v>
      </c>
      <c r="N98" s="17" t="str">
        <f t="shared" si="3"/>
        <v>Q2</v>
      </c>
    </row>
    <row r="99" spans="1:14" hidden="1" x14ac:dyDescent="0.35">
      <c r="A99" t="s">
        <v>286</v>
      </c>
      <c r="B99" s="1" t="s">
        <v>287</v>
      </c>
      <c r="C99" s="1" t="s">
        <v>106</v>
      </c>
      <c r="D99" s="1" t="s">
        <v>17</v>
      </c>
      <c r="E99" s="3">
        <v>44133</v>
      </c>
      <c r="F99" s="1" t="s">
        <v>23</v>
      </c>
      <c r="G99" s="1" t="s">
        <v>288</v>
      </c>
      <c r="H99" s="7">
        <v>700</v>
      </c>
      <c r="I99" s="7">
        <v>700</v>
      </c>
      <c r="J99" s="2">
        <v>0</v>
      </c>
      <c r="K99" s="7">
        <f>Table1[[#This Row],[Price Before Discount]]-Table1[[#This Row],[Price After Discount]]</f>
        <v>0</v>
      </c>
      <c r="L99" s="13">
        <f>YEAR(Table1[[#This Row],[Date]])</f>
        <v>2020</v>
      </c>
      <c r="M99" s="13" t="str">
        <f t="shared" si="2"/>
        <v>Oct</v>
      </c>
      <c r="N99" s="17" t="str">
        <f t="shared" si="3"/>
        <v>Q4</v>
      </c>
    </row>
    <row r="100" spans="1:14" hidden="1" x14ac:dyDescent="0.35">
      <c r="A100" t="s">
        <v>289</v>
      </c>
      <c r="B100" s="1" t="s">
        <v>268</v>
      </c>
      <c r="C100" s="1" t="s">
        <v>269</v>
      </c>
      <c r="D100" s="1" t="s">
        <v>33</v>
      </c>
      <c r="E100" s="3">
        <v>44877</v>
      </c>
      <c r="F100" s="1" t="s">
        <v>12</v>
      </c>
      <c r="G100" s="1" t="s">
        <v>270</v>
      </c>
      <c r="H100" s="7">
        <v>80</v>
      </c>
      <c r="I100" s="7">
        <v>77</v>
      </c>
      <c r="J100" s="2">
        <v>3.7499999999999999E-2</v>
      </c>
      <c r="K100" s="7">
        <f>Table1[[#This Row],[Price Before Discount]]-Table1[[#This Row],[Price After Discount]]</f>
        <v>3</v>
      </c>
      <c r="L100" s="13">
        <f>YEAR(Table1[[#This Row],[Date]])</f>
        <v>2022</v>
      </c>
      <c r="M100" s="13" t="str">
        <f t="shared" si="2"/>
        <v>Nov</v>
      </c>
      <c r="N100" s="17" t="str">
        <f t="shared" si="3"/>
        <v>Q4</v>
      </c>
    </row>
    <row r="101" spans="1:14" x14ac:dyDescent="0.35">
      <c r="A101" t="s">
        <v>290</v>
      </c>
      <c r="B101" s="1" t="s">
        <v>9</v>
      </c>
      <c r="C101" s="1" t="s">
        <v>10</v>
      </c>
      <c r="D101" s="1" t="s">
        <v>11</v>
      </c>
      <c r="E101" s="3">
        <v>45409</v>
      </c>
      <c r="F101" s="1" t="s">
        <v>39</v>
      </c>
      <c r="G101" s="1" t="s">
        <v>291</v>
      </c>
      <c r="H101" s="7">
        <v>30</v>
      </c>
      <c r="I101" s="7">
        <v>29</v>
      </c>
      <c r="J101" s="2">
        <v>3.3300000000000003E-2</v>
      </c>
      <c r="K101" s="7">
        <f>Table1[[#This Row],[Price Before Discount]]-Table1[[#This Row],[Price After Discount]]</f>
        <v>1</v>
      </c>
      <c r="L101" s="13">
        <f>YEAR(Table1[[#This Row],[Date]])</f>
        <v>2024</v>
      </c>
      <c r="M101" s="13" t="str">
        <f t="shared" si="2"/>
        <v>Apr</v>
      </c>
      <c r="N101" s="17" t="str">
        <f t="shared" si="3"/>
        <v>Q2</v>
      </c>
    </row>
    <row r="102" spans="1:14" x14ac:dyDescent="0.35">
      <c r="A102" t="s">
        <v>292</v>
      </c>
      <c r="B102" s="1" t="s">
        <v>109</v>
      </c>
      <c r="C102" s="1" t="s">
        <v>80</v>
      </c>
      <c r="D102" s="1" t="s">
        <v>11</v>
      </c>
      <c r="E102" s="3">
        <v>45050</v>
      </c>
      <c r="F102" s="1" t="s">
        <v>120</v>
      </c>
      <c r="G102" s="1" t="s">
        <v>293</v>
      </c>
      <c r="H102" s="7">
        <v>50</v>
      </c>
      <c r="I102" s="7">
        <v>50</v>
      </c>
      <c r="J102" s="2">
        <v>0</v>
      </c>
      <c r="K102" s="7">
        <f>Table1[[#This Row],[Price Before Discount]]-Table1[[#This Row],[Price After Discount]]</f>
        <v>0</v>
      </c>
      <c r="L102" s="13">
        <f>YEAR(Table1[[#This Row],[Date]])</f>
        <v>2023</v>
      </c>
      <c r="M102" s="13" t="str">
        <f t="shared" si="2"/>
        <v>May</v>
      </c>
      <c r="N102" s="17" t="str">
        <f t="shared" si="3"/>
        <v>Q2</v>
      </c>
    </row>
    <row r="103" spans="1:14" x14ac:dyDescent="0.35">
      <c r="A103" t="s">
        <v>294</v>
      </c>
      <c r="B103" s="1" t="s">
        <v>9</v>
      </c>
      <c r="C103" s="1" t="s">
        <v>10</v>
      </c>
      <c r="D103" s="1" t="s">
        <v>11</v>
      </c>
      <c r="E103" s="3">
        <v>45399</v>
      </c>
      <c r="F103" s="1" t="s">
        <v>23</v>
      </c>
      <c r="G103" s="1" t="s">
        <v>191</v>
      </c>
      <c r="H103" s="7">
        <v>700</v>
      </c>
      <c r="I103" s="7">
        <v>679</v>
      </c>
      <c r="J103" s="2">
        <v>0.03</v>
      </c>
      <c r="K103" s="7">
        <f>Table1[[#This Row],[Price Before Discount]]-Table1[[#This Row],[Price After Discount]]</f>
        <v>21</v>
      </c>
      <c r="L103" s="13">
        <f>YEAR(Table1[[#This Row],[Date]])</f>
        <v>2024</v>
      </c>
      <c r="M103" s="13" t="str">
        <f t="shared" si="2"/>
        <v>Apr</v>
      </c>
      <c r="N103" s="17" t="str">
        <f t="shared" si="3"/>
        <v>Q2</v>
      </c>
    </row>
    <row r="104" spans="1:14" hidden="1" x14ac:dyDescent="0.35">
      <c r="A104" t="s">
        <v>295</v>
      </c>
      <c r="B104" s="1" t="s">
        <v>37</v>
      </c>
      <c r="C104" s="1" t="s">
        <v>38</v>
      </c>
      <c r="D104" s="1" t="s">
        <v>33</v>
      </c>
      <c r="E104" s="3">
        <v>44025</v>
      </c>
      <c r="F104" s="1" t="s">
        <v>120</v>
      </c>
      <c r="G104" s="1" t="s">
        <v>40</v>
      </c>
      <c r="H104" s="7">
        <v>50</v>
      </c>
      <c r="I104" s="7">
        <v>45</v>
      </c>
      <c r="J104" s="2">
        <v>0.1</v>
      </c>
      <c r="K104" s="7">
        <f>Table1[[#This Row],[Price Before Discount]]-Table1[[#This Row],[Price After Discount]]</f>
        <v>5</v>
      </c>
      <c r="L104" s="13">
        <f>YEAR(Table1[[#This Row],[Date]])</f>
        <v>2020</v>
      </c>
      <c r="M104" s="13" t="str">
        <f t="shared" si="2"/>
        <v>Jul</v>
      </c>
      <c r="N104" s="17" t="str">
        <f t="shared" si="3"/>
        <v>Q3</v>
      </c>
    </row>
    <row r="105" spans="1:14" hidden="1" x14ac:dyDescent="0.35">
      <c r="A105" t="s">
        <v>296</v>
      </c>
      <c r="B105" s="1" t="s">
        <v>62</v>
      </c>
      <c r="C105" s="1" t="s">
        <v>63</v>
      </c>
      <c r="D105" s="1" t="s">
        <v>33</v>
      </c>
      <c r="E105" s="3">
        <v>44637</v>
      </c>
      <c r="F105" s="1" t="s">
        <v>39</v>
      </c>
      <c r="G105" s="1" t="s">
        <v>297</v>
      </c>
      <c r="H105" s="7">
        <v>30</v>
      </c>
      <c r="I105" s="7">
        <v>30</v>
      </c>
      <c r="J105" s="2">
        <v>0</v>
      </c>
      <c r="K105" s="7">
        <f>Table1[[#This Row],[Price Before Discount]]-Table1[[#This Row],[Price After Discount]]</f>
        <v>0</v>
      </c>
      <c r="L105" s="13">
        <f>YEAR(Table1[[#This Row],[Date]])</f>
        <v>2022</v>
      </c>
      <c r="M105" s="13" t="str">
        <f t="shared" si="2"/>
        <v>Mar</v>
      </c>
      <c r="N105" s="17" t="str">
        <f t="shared" si="3"/>
        <v>Q1</v>
      </c>
    </row>
    <row r="106" spans="1:14" hidden="1" x14ac:dyDescent="0.35">
      <c r="A106" t="s">
        <v>298</v>
      </c>
      <c r="B106" s="1" t="s">
        <v>42</v>
      </c>
      <c r="C106" s="1" t="s">
        <v>43</v>
      </c>
      <c r="D106" s="1" t="s">
        <v>22</v>
      </c>
      <c r="E106" s="3">
        <v>45497</v>
      </c>
      <c r="F106" s="1" t="s">
        <v>39</v>
      </c>
      <c r="G106" s="1" t="s">
        <v>299</v>
      </c>
      <c r="H106" s="7">
        <v>30</v>
      </c>
      <c r="I106" s="7">
        <v>30</v>
      </c>
      <c r="J106" s="2">
        <v>0</v>
      </c>
      <c r="K106" s="7">
        <f>Table1[[#This Row],[Price Before Discount]]-Table1[[#This Row],[Price After Discount]]</f>
        <v>0</v>
      </c>
      <c r="L106" s="13">
        <f>YEAR(Table1[[#This Row],[Date]])</f>
        <v>2024</v>
      </c>
      <c r="M106" s="13" t="str">
        <f t="shared" si="2"/>
        <v>Jul</v>
      </c>
      <c r="N106" s="17" t="str">
        <f t="shared" si="3"/>
        <v>Q3</v>
      </c>
    </row>
    <row r="107" spans="1:14" x14ac:dyDescent="0.35">
      <c r="A107" t="s">
        <v>300</v>
      </c>
      <c r="B107" s="1" t="s">
        <v>125</v>
      </c>
      <c r="C107" s="1" t="s">
        <v>126</v>
      </c>
      <c r="D107" s="1" t="s">
        <v>11</v>
      </c>
      <c r="E107" s="3">
        <v>44518</v>
      </c>
      <c r="F107" s="1" t="s">
        <v>12</v>
      </c>
      <c r="G107" s="1" t="s">
        <v>208</v>
      </c>
      <c r="H107" s="7">
        <v>80</v>
      </c>
      <c r="I107" s="7">
        <v>62</v>
      </c>
      <c r="J107" s="2">
        <v>0.22500000000000001</v>
      </c>
      <c r="K107" s="7">
        <f>Table1[[#This Row],[Price Before Discount]]-Table1[[#This Row],[Price After Discount]]</f>
        <v>18</v>
      </c>
      <c r="L107" s="13">
        <f>YEAR(Table1[[#This Row],[Date]])</f>
        <v>2021</v>
      </c>
      <c r="M107" s="13" t="str">
        <f t="shared" si="2"/>
        <v>Nov</v>
      </c>
      <c r="N107" s="17" t="str">
        <f t="shared" si="3"/>
        <v>Q4</v>
      </c>
    </row>
    <row r="108" spans="1:14" hidden="1" x14ac:dyDescent="0.35">
      <c r="A108" t="s">
        <v>301</v>
      </c>
      <c r="B108" s="1" t="s">
        <v>155</v>
      </c>
      <c r="C108" s="1" t="s">
        <v>106</v>
      </c>
      <c r="D108" s="1" t="s">
        <v>17</v>
      </c>
      <c r="E108" s="3">
        <v>44096</v>
      </c>
      <c r="F108" s="1" t="s">
        <v>12</v>
      </c>
      <c r="G108" s="1" t="s">
        <v>302</v>
      </c>
      <c r="H108" s="7">
        <v>80</v>
      </c>
      <c r="I108" s="7">
        <v>76</v>
      </c>
      <c r="J108" s="2">
        <v>0.05</v>
      </c>
      <c r="K108" s="7">
        <f>Table1[[#This Row],[Price Before Discount]]-Table1[[#This Row],[Price After Discount]]</f>
        <v>4</v>
      </c>
      <c r="L108" s="13">
        <f>YEAR(Table1[[#This Row],[Date]])</f>
        <v>2020</v>
      </c>
      <c r="M108" s="13" t="str">
        <f t="shared" si="2"/>
        <v>Sep</v>
      </c>
      <c r="N108" s="17" t="str">
        <f t="shared" si="3"/>
        <v>Q3</v>
      </c>
    </row>
    <row r="109" spans="1:14" x14ac:dyDescent="0.35">
      <c r="A109" t="s">
        <v>303</v>
      </c>
      <c r="B109" s="1" t="s">
        <v>148</v>
      </c>
      <c r="C109" s="1" t="s">
        <v>149</v>
      </c>
      <c r="D109" s="1" t="s">
        <v>11</v>
      </c>
      <c r="E109" s="3">
        <v>44956</v>
      </c>
      <c r="F109" s="1" t="s">
        <v>34</v>
      </c>
      <c r="G109" s="1" t="s">
        <v>304</v>
      </c>
      <c r="H109" s="7">
        <v>50</v>
      </c>
      <c r="I109" s="7">
        <v>45</v>
      </c>
      <c r="J109" s="2">
        <v>0.1</v>
      </c>
      <c r="K109" s="7">
        <f>Table1[[#This Row],[Price Before Discount]]-Table1[[#This Row],[Price After Discount]]</f>
        <v>5</v>
      </c>
      <c r="L109" s="13">
        <f>YEAR(Table1[[#This Row],[Date]])</f>
        <v>2023</v>
      </c>
      <c r="M109" s="13" t="str">
        <f t="shared" si="2"/>
        <v>Jan</v>
      </c>
      <c r="N109" s="17" t="str">
        <f t="shared" si="3"/>
        <v>Q1</v>
      </c>
    </row>
    <row r="110" spans="1:14" x14ac:dyDescent="0.35">
      <c r="A110" t="s">
        <v>305</v>
      </c>
      <c r="B110" s="1" t="s">
        <v>262</v>
      </c>
      <c r="C110" s="1" t="s">
        <v>263</v>
      </c>
      <c r="D110" s="1" t="s">
        <v>11</v>
      </c>
      <c r="E110" s="3">
        <v>44444</v>
      </c>
      <c r="F110" s="1" t="s">
        <v>59</v>
      </c>
      <c r="G110" s="1" t="s">
        <v>306</v>
      </c>
      <c r="H110" s="7">
        <v>1000</v>
      </c>
      <c r="I110" s="7">
        <v>610</v>
      </c>
      <c r="J110" s="2">
        <v>0.39</v>
      </c>
      <c r="K110" s="7">
        <f>Table1[[#This Row],[Price Before Discount]]-Table1[[#This Row],[Price After Discount]]</f>
        <v>390</v>
      </c>
      <c r="L110" s="13">
        <f>YEAR(Table1[[#This Row],[Date]])</f>
        <v>2021</v>
      </c>
      <c r="M110" s="13" t="str">
        <f t="shared" si="2"/>
        <v>Sep</v>
      </c>
      <c r="N110" s="17" t="str">
        <f t="shared" si="3"/>
        <v>Q3</v>
      </c>
    </row>
    <row r="111" spans="1:14" hidden="1" x14ac:dyDescent="0.35">
      <c r="A111" t="s">
        <v>307</v>
      </c>
      <c r="B111" s="1" t="s">
        <v>20</v>
      </c>
      <c r="C111" s="1" t="s">
        <v>21</v>
      </c>
      <c r="D111" s="1" t="s">
        <v>22</v>
      </c>
      <c r="E111" s="3">
        <v>44486</v>
      </c>
      <c r="F111" s="1" t="s">
        <v>102</v>
      </c>
      <c r="G111" s="1" t="s">
        <v>308</v>
      </c>
      <c r="H111" s="7">
        <v>70</v>
      </c>
      <c r="I111" s="7">
        <v>67</v>
      </c>
      <c r="J111" s="2">
        <v>4.2900000000000001E-2</v>
      </c>
      <c r="K111" s="7">
        <f>Table1[[#This Row],[Price Before Discount]]-Table1[[#This Row],[Price After Discount]]</f>
        <v>3</v>
      </c>
      <c r="L111" s="13">
        <f>YEAR(Table1[[#This Row],[Date]])</f>
        <v>2021</v>
      </c>
      <c r="M111" s="13" t="str">
        <f t="shared" si="2"/>
        <v>Oct</v>
      </c>
      <c r="N111" s="17" t="str">
        <f t="shared" si="3"/>
        <v>Q4</v>
      </c>
    </row>
    <row r="112" spans="1:14" x14ac:dyDescent="0.35">
      <c r="A112" t="s">
        <v>309</v>
      </c>
      <c r="B112" s="1" t="s">
        <v>57</v>
      </c>
      <c r="C112" s="1" t="s">
        <v>58</v>
      </c>
      <c r="D112" s="1" t="s">
        <v>11</v>
      </c>
      <c r="E112" s="3">
        <v>45203</v>
      </c>
      <c r="F112" s="1" t="s">
        <v>102</v>
      </c>
      <c r="G112" s="1" t="s">
        <v>310</v>
      </c>
      <c r="H112" s="7">
        <v>70</v>
      </c>
      <c r="I112" s="7">
        <v>68</v>
      </c>
      <c r="J112" s="2">
        <v>2.86E-2</v>
      </c>
      <c r="K112" s="7">
        <f>Table1[[#This Row],[Price Before Discount]]-Table1[[#This Row],[Price After Discount]]</f>
        <v>2</v>
      </c>
      <c r="L112" s="13">
        <f>YEAR(Table1[[#This Row],[Date]])</f>
        <v>2023</v>
      </c>
      <c r="M112" s="13" t="str">
        <f t="shared" si="2"/>
        <v>Oct</v>
      </c>
      <c r="N112" s="17" t="str">
        <f t="shared" si="3"/>
        <v>Q4</v>
      </c>
    </row>
    <row r="113" spans="1:14" x14ac:dyDescent="0.35">
      <c r="A113" t="s">
        <v>311</v>
      </c>
      <c r="B113" s="1" t="s">
        <v>262</v>
      </c>
      <c r="C113" s="1" t="s">
        <v>263</v>
      </c>
      <c r="D113" s="1" t="s">
        <v>11</v>
      </c>
      <c r="E113" s="3">
        <v>45215</v>
      </c>
      <c r="F113" s="1" t="s">
        <v>34</v>
      </c>
      <c r="G113" s="1" t="s">
        <v>312</v>
      </c>
      <c r="H113" s="7">
        <v>50</v>
      </c>
      <c r="I113" s="7">
        <v>50</v>
      </c>
      <c r="J113" s="2">
        <v>0</v>
      </c>
      <c r="K113" s="7">
        <f>Table1[[#This Row],[Price Before Discount]]-Table1[[#This Row],[Price After Discount]]</f>
        <v>0</v>
      </c>
      <c r="L113" s="13">
        <f>YEAR(Table1[[#This Row],[Date]])</f>
        <v>2023</v>
      </c>
      <c r="M113" s="13" t="str">
        <f t="shared" si="2"/>
        <v>Oct</v>
      </c>
      <c r="N113" s="17" t="str">
        <f t="shared" si="3"/>
        <v>Q4</v>
      </c>
    </row>
    <row r="114" spans="1:14" x14ac:dyDescent="0.35">
      <c r="A114" t="s">
        <v>313</v>
      </c>
      <c r="B114" s="1" t="s">
        <v>125</v>
      </c>
      <c r="C114" s="1" t="s">
        <v>126</v>
      </c>
      <c r="D114" s="1" t="s">
        <v>11</v>
      </c>
      <c r="E114" s="3">
        <v>44033</v>
      </c>
      <c r="F114" s="1" t="s">
        <v>70</v>
      </c>
      <c r="G114" s="1" t="s">
        <v>127</v>
      </c>
      <c r="H114" s="7">
        <v>500</v>
      </c>
      <c r="I114" s="7">
        <v>495</v>
      </c>
      <c r="J114" s="2">
        <v>0.01</v>
      </c>
      <c r="K114" s="7">
        <f>Table1[[#This Row],[Price Before Discount]]-Table1[[#This Row],[Price After Discount]]</f>
        <v>5</v>
      </c>
      <c r="L114" s="13">
        <f>YEAR(Table1[[#This Row],[Date]])</f>
        <v>2020</v>
      </c>
      <c r="M114" s="13" t="str">
        <f t="shared" si="2"/>
        <v>Jul</v>
      </c>
      <c r="N114" s="17" t="str">
        <f t="shared" si="3"/>
        <v>Q3</v>
      </c>
    </row>
    <row r="115" spans="1:14" hidden="1" x14ac:dyDescent="0.35">
      <c r="A115" t="s">
        <v>314</v>
      </c>
      <c r="B115" s="1" t="s">
        <v>75</v>
      </c>
      <c r="C115" s="1" t="s">
        <v>76</v>
      </c>
      <c r="D115" s="1" t="s">
        <v>33</v>
      </c>
      <c r="E115" s="3">
        <v>44021</v>
      </c>
      <c r="F115" s="1" t="s">
        <v>102</v>
      </c>
      <c r="G115" s="1" t="s">
        <v>315</v>
      </c>
      <c r="H115" s="7">
        <v>70</v>
      </c>
      <c r="I115" s="7">
        <v>62</v>
      </c>
      <c r="J115" s="2">
        <v>0.1143</v>
      </c>
      <c r="K115" s="7">
        <f>Table1[[#This Row],[Price Before Discount]]-Table1[[#This Row],[Price After Discount]]</f>
        <v>8</v>
      </c>
      <c r="L115" s="13">
        <f>YEAR(Table1[[#This Row],[Date]])</f>
        <v>2020</v>
      </c>
      <c r="M115" s="13" t="str">
        <f t="shared" si="2"/>
        <v>Jul</v>
      </c>
      <c r="N115" s="17" t="str">
        <f t="shared" si="3"/>
        <v>Q3</v>
      </c>
    </row>
    <row r="116" spans="1:14" x14ac:dyDescent="0.35">
      <c r="A116" t="s">
        <v>316</v>
      </c>
      <c r="B116" s="1" t="s">
        <v>172</v>
      </c>
      <c r="C116" s="1" t="s">
        <v>173</v>
      </c>
      <c r="D116" s="1" t="s">
        <v>11</v>
      </c>
      <c r="E116" s="3">
        <v>45027</v>
      </c>
      <c r="F116" s="1" t="s">
        <v>70</v>
      </c>
      <c r="G116" s="1" t="s">
        <v>317</v>
      </c>
      <c r="H116" s="7">
        <v>500</v>
      </c>
      <c r="I116" s="7">
        <v>490</v>
      </c>
      <c r="J116" s="2">
        <v>0.02</v>
      </c>
      <c r="K116" s="7">
        <f>Table1[[#This Row],[Price Before Discount]]-Table1[[#This Row],[Price After Discount]]</f>
        <v>10</v>
      </c>
      <c r="L116" s="13">
        <f>YEAR(Table1[[#This Row],[Date]])</f>
        <v>2023</v>
      </c>
      <c r="M116" s="13" t="str">
        <f t="shared" si="2"/>
        <v>Apr</v>
      </c>
      <c r="N116" s="17" t="str">
        <f t="shared" si="3"/>
        <v>Q2</v>
      </c>
    </row>
    <row r="117" spans="1:14" hidden="1" x14ac:dyDescent="0.35">
      <c r="A117" t="s">
        <v>318</v>
      </c>
      <c r="B117" s="1" t="s">
        <v>42</v>
      </c>
      <c r="C117" s="1" t="s">
        <v>43</v>
      </c>
      <c r="D117" s="1" t="s">
        <v>22</v>
      </c>
      <c r="E117" s="3">
        <v>45233</v>
      </c>
      <c r="F117" s="1" t="s">
        <v>12</v>
      </c>
      <c r="G117" s="1" t="s">
        <v>319</v>
      </c>
      <c r="H117" s="7">
        <v>80</v>
      </c>
      <c r="I117" s="7">
        <v>73</v>
      </c>
      <c r="J117" s="2">
        <v>8.7499999999999994E-2</v>
      </c>
      <c r="K117" s="7">
        <f>Table1[[#This Row],[Price Before Discount]]-Table1[[#This Row],[Price After Discount]]</f>
        <v>7</v>
      </c>
      <c r="L117" s="13">
        <f>YEAR(Table1[[#This Row],[Date]])</f>
        <v>2023</v>
      </c>
      <c r="M117" s="13" t="str">
        <f t="shared" si="2"/>
        <v>Nov</v>
      </c>
      <c r="N117" s="17" t="str">
        <f t="shared" si="3"/>
        <v>Q4</v>
      </c>
    </row>
    <row r="118" spans="1:14" x14ac:dyDescent="0.35">
      <c r="A118" t="s">
        <v>320</v>
      </c>
      <c r="B118" s="1" t="s">
        <v>26</v>
      </c>
      <c r="C118" s="1" t="s">
        <v>27</v>
      </c>
      <c r="D118" s="1" t="s">
        <v>11</v>
      </c>
      <c r="E118" s="3">
        <v>44866</v>
      </c>
      <c r="F118" s="1" t="s">
        <v>23</v>
      </c>
      <c r="G118" s="1" t="s">
        <v>29</v>
      </c>
      <c r="H118" s="7">
        <v>700</v>
      </c>
      <c r="I118" s="7">
        <v>616</v>
      </c>
      <c r="J118" s="2">
        <v>0.12</v>
      </c>
      <c r="K118" s="7">
        <f>Table1[[#This Row],[Price Before Discount]]-Table1[[#This Row],[Price After Discount]]</f>
        <v>84</v>
      </c>
      <c r="L118" s="13">
        <f>YEAR(Table1[[#This Row],[Date]])</f>
        <v>2022</v>
      </c>
      <c r="M118" s="13" t="str">
        <f t="shared" si="2"/>
        <v>Nov</v>
      </c>
      <c r="N118" s="17" t="str">
        <f t="shared" si="3"/>
        <v>Q4</v>
      </c>
    </row>
    <row r="119" spans="1:14" x14ac:dyDescent="0.35">
      <c r="A119" t="s">
        <v>321</v>
      </c>
      <c r="B119" s="1" t="s">
        <v>322</v>
      </c>
      <c r="C119" s="1" t="s">
        <v>323</v>
      </c>
      <c r="D119" s="1" t="s">
        <v>11</v>
      </c>
      <c r="E119" s="3">
        <v>44907</v>
      </c>
      <c r="F119" s="1" t="s">
        <v>39</v>
      </c>
      <c r="G119" s="1" t="s">
        <v>324</v>
      </c>
      <c r="H119" s="7">
        <v>30</v>
      </c>
      <c r="I119" s="7">
        <v>30</v>
      </c>
      <c r="J119" s="2">
        <v>0</v>
      </c>
      <c r="K119" s="7">
        <f>Table1[[#This Row],[Price Before Discount]]-Table1[[#This Row],[Price After Discount]]</f>
        <v>0</v>
      </c>
      <c r="L119" s="13">
        <f>YEAR(Table1[[#This Row],[Date]])</f>
        <v>2022</v>
      </c>
      <c r="M119" s="13" t="str">
        <f t="shared" si="2"/>
        <v>Dec</v>
      </c>
      <c r="N119" s="17" t="str">
        <f t="shared" si="3"/>
        <v>Q4</v>
      </c>
    </row>
    <row r="120" spans="1:14" hidden="1" x14ac:dyDescent="0.35">
      <c r="A120" t="s">
        <v>325</v>
      </c>
      <c r="B120" s="1" t="s">
        <v>68</v>
      </c>
      <c r="C120" s="1" t="s">
        <v>69</v>
      </c>
      <c r="D120" s="1" t="s">
        <v>33</v>
      </c>
      <c r="E120" s="3">
        <v>44516</v>
      </c>
      <c r="F120" s="1" t="s">
        <v>39</v>
      </c>
      <c r="G120" s="1" t="s">
        <v>326</v>
      </c>
      <c r="H120" s="7">
        <v>30</v>
      </c>
      <c r="I120" s="7">
        <v>23</v>
      </c>
      <c r="J120" s="2">
        <v>0.23330000000000001</v>
      </c>
      <c r="K120" s="7">
        <f>Table1[[#This Row],[Price Before Discount]]-Table1[[#This Row],[Price After Discount]]</f>
        <v>7</v>
      </c>
      <c r="L120" s="13">
        <f>YEAR(Table1[[#This Row],[Date]])</f>
        <v>2021</v>
      </c>
      <c r="M120" s="13" t="str">
        <f t="shared" si="2"/>
        <v>Nov</v>
      </c>
      <c r="N120" s="17" t="str">
        <f t="shared" si="3"/>
        <v>Q4</v>
      </c>
    </row>
    <row r="121" spans="1:14" hidden="1" x14ac:dyDescent="0.35">
      <c r="A121" t="s">
        <v>327</v>
      </c>
      <c r="B121" s="1" t="s">
        <v>129</v>
      </c>
      <c r="C121" s="1" t="s">
        <v>106</v>
      </c>
      <c r="D121" s="1" t="s">
        <v>17</v>
      </c>
      <c r="E121" s="3">
        <v>44458</v>
      </c>
      <c r="F121" s="1" t="s">
        <v>34</v>
      </c>
      <c r="G121" s="1" t="s">
        <v>210</v>
      </c>
      <c r="H121" s="7">
        <v>50</v>
      </c>
      <c r="I121" s="7">
        <v>36</v>
      </c>
      <c r="J121" s="2">
        <v>0.28000000000000003</v>
      </c>
      <c r="K121" s="7">
        <f>Table1[[#This Row],[Price Before Discount]]-Table1[[#This Row],[Price After Discount]]</f>
        <v>14</v>
      </c>
      <c r="L121" s="13">
        <f>YEAR(Table1[[#This Row],[Date]])</f>
        <v>2021</v>
      </c>
      <c r="M121" s="13" t="str">
        <f t="shared" si="2"/>
        <v>Sep</v>
      </c>
      <c r="N121" s="17" t="str">
        <f t="shared" si="3"/>
        <v>Q3</v>
      </c>
    </row>
    <row r="122" spans="1:14" x14ac:dyDescent="0.35">
      <c r="A122" t="s">
        <v>328</v>
      </c>
      <c r="B122" s="1" t="s">
        <v>239</v>
      </c>
      <c r="C122" s="1" t="s">
        <v>240</v>
      </c>
      <c r="D122" s="1" t="s">
        <v>11</v>
      </c>
      <c r="E122" s="3">
        <v>43938</v>
      </c>
      <c r="F122" s="1" t="s">
        <v>70</v>
      </c>
      <c r="G122" s="1" t="s">
        <v>329</v>
      </c>
      <c r="H122" s="7">
        <v>500</v>
      </c>
      <c r="I122" s="7">
        <v>490</v>
      </c>
      <c r="J122" s="2">
        <v>0.02</v>
      </c>
      <c r="K122" s="7">
        <f>Table1[[#This Row],[Price Before Discount]]-Table1[[#This Row],[Price After Discount]]</f>
        <v>10</v>
      </c>
      <c r="L122" s="13">
        <f>YEAR(Table1[[#This Row],[Date]])</f>
        <v>2020</v>
      </c>
      <c r="M122" s="13" t="str">
        <f t="shared" si="2"/>
        <v>Apr</v>
      </c>
      <c r="N122" s="17" t="str">
        <f t="shared" si="3"/>
        <v>Q2</v>
      </c>
    </row>
    <row r="123" spans="1:14" x14ac:dyDescent="0.35">
      <c r="A123" t="s">
        <v>330</v>
      </c>
      <c r="B123" s="1" t="s">
        <v>93</v>
      </c>
      <c r="C123" s="1" t="s">
        <v>94</v>
      </c>
      <c r="D123" s="1" t="s">
        <v>11</v>
      </c>
      <c r="E123" s="3">
        <v>44113</v>
      </c>
      <c r="F123" s="1" t="s">
        <v>53</v>
      </c>
      <c r="G123" s="1" t="s">
        <v>331</v>
      </c>
      <c r="H123" s="7">
        <v>800</v>
      </c>
      <c r="I123" s="7">
        <v>672</v>
      </c>
      <c r="J123" s="2">
        <v>0.16</v>
      </c>
      <c r="K123" s="7">
        <f>Table1[[#This Row],[Price Before Discount]]-Table1[[#This Row],[Price After Discount]]</f>
        <v>128</v>
      </c>
      <c r="L123" s="13">
        <f>YEAR(Table1[[#This Row],[Date]])</f>
        <v>2020</v>
      </c>
      <c r="M123" s="13" t="str">
        <f t="shared" si="2"/>
        <v>Oct</v>
      </c>
      <c r="N123" s="17" t="str">
        <f t="shared" si="3"/>
        <v>Q4</v>
      </c>
    </row>
    <row r="124" spans="1:14" x14ac:dyDescent="0.35">
      <c r="A124" t="s">
        <v>332</v>
      </c>
      <c r="B124" s="1" t="s">
        <v>26</v>
      </c>
      <c r="C124" s="1" t="s">
        <v>27</v>
      </c>
      <c r="D124" s="1" t="s">
        <v>11</v>
      </c>
      <c r="E124" s="3">
        <v>44968</v>
      </c>
      <c r="F124" s="1" t="s">
        <v>70</v>
      </c>
      <c r="G124" s="1" t="s">
        <v>333</v>
      </c>
      <c r="H124" s="7">
        <v>500</v>
      </c>
      <c r="I124" s="7">
        <v>490</v>
      </c>
      <c r="J124" s="2">
        <v>0.02</v>
      </c>
      <c r="K124" s="7">
        <f>Table1[[#This Row],[Price Before Discount]]-Table1[[#This Row],[Price After Discount]]</f>
        <v>10</v>
      </c>
      <c r="L124" s="13">
        <f>YEAR(Table1[[#This Row],[Date]])</f>
        <v>2023</v>
      </c>
      <c r="M124" s="13" t="str">
        <f t="shared" si="2"/>
        <v>Feb</v>
      </c>
      <c r="N124" s="17" t="str">
        <f t="shared" si="3"/>
        <v>Q1</v>
      </c>
    </row>
    <row r="125" spans="1:14" hidden="1" x14ac:dyDescent="0.35">
      <c r="A125" t="s">
        <v>334</v>
      </c>
      <c r="B125" s="1" t="s">
        <v>268</v>
      </c>
      <c r="C125" s="1" t="s">
        <v>269</v>
      </c>
      <c r="D125" s="1" t="s">
        <v>33</v>
      </c>
      <c r="E125" s="3">
        <v>44635</v>
      </c>
      <c r="F125" s="1" t="s">
        <v>28</v>
      </c>
      <c r="G125" s="1" t="s">
        <v>335</v>
      </c>
      <c r="H125" s="7">
        <v>150</v>
      </c>
      <c r="I125" s="7">
        <v>140</v>
      </c>
      <c r="J125" s="2">
        <v>6.6699999999999995E-2</v>
      </c>
      <c r="K125" s="7">
        <f>Table1[[#This Row],[Price Before Discount]]-Table1[[#This Row],[Price After Discount]]</f>
        <v>10</v>
      </c>
      <c r="L125" s="13">
        <f>YEAR(Table1[[#This Row],[Date]])</f>
        <v>2022</v>
      </c>
      <c r="M125" s="13" t="str">
        <f t="shared" si="2"/>
        <v>Mar</v>
      </c>
      <c r="N125" s="17" t="str">
        <f t="shared" si="3"/>
        <v>Q1</v>
      </c>
    </row>
    <row r="126" spans="1:14" hidden="1" x14ac:dyDescent="0.35">
      <c r="A126" t="s">
        <v>336</v>
      </c>
      <c r="B126" s="1" t="s">
        <v>180</v>
      </c>
      <c r="C126" s="1" t="s">
        <v>106</v>
      </c>
      <c r="D126" s="1" t="s">
        <v>17</v>
      </c>
      <c r="E126" s="3">
        <v>45310</v>
      </c>
      <c r="F126" s="1" t="s">
        <v>70</v>
      </c>
      <c r="G126" s="1" t="s">
        <v>201</v>
      </c>
      <c r="H126" s="7">
        <v>500</v>
      </c>
      <c r="I126" s="7">
        <v>495</v>
      </c>
      <c r="J126" s="2">
        <v>0.01</v>
      </c>
      <c r="K126" s="7">
        <f>Table1[[#This Row],[Price Before Discount]]-Table1[[#This Row],[Price After Discount]]</f>
        <v>5</v>
      </c>
      <c r="L126" s="13">
        <f>YEAR(Table1[[#This Row],[Date]])</f>
        <v>2024</v>
      </c>
      <c r="M126" s="13" t="str">
        <f t="shared" si="2"/>
        <v>Jan</v>
      </c>
      <c r="N126" s="17" t="str">
        <f t="shared" si="3"/>
        <v>Q1</v>
      </c>
    </row>
    <row r="127" spans="1:14" x14ac:dyDescent="0.35">
      <c r="A127" t="s">
        <v>337</v>
      </c>
      <c r="B127" s="1" t="s">
        <v>83</v>
      </c>
      <c r="C127" s="1" t="s">
        <v>84</v>
      </c>
      <c r="D127" s="1" t="s">
        <v>11</v>
      </c>
      <c r="E127" s="3">
        <v>45410</v>
      </c>
      <c r="F127" s="1" t="s">
        <v>28</v>
      </c>
      <c r="G127" s="1" t="s">
        <v>338</v>
      </c>
      <c r="H127" s="7">
        <v>150</v>
      </c>
      <c r="I127" s="7">
        <v>150</v>
      </c>
      <c r="J127" s="2">
        <v>0</v>
      </c>
      <c r="K127" s="7">
        <f>Table1[[#This Row],[Price Before Discount]]-Table1[[#This Row],[Price After Discount]]</f>
        <v>0</v>
      </c>
      <c r="L127" s="13">
        <f>YEAR(Table1[[#This Row],[Date]])</f>
        <v>2024</v>
      </c>
      <c r="M127" s="13" t="str">
        <f t="shared" si="2"/>
        <v>Apr</v>
      </c>
      <c r="N127" s="17" t="str">
        <f t="shared" si="3"/>
        <v>Q2</v>
      </c>
    </row>
    <row r="128" spans="1:14" x14ac:dyDescent="0.35">
      <c r="A128" t="s">
        <v>339</v>
      </c>
      <c r="B128" s="1" t="s">
        <v>112</v>
      </c>
      <c r="C128" s="1" t="s">
        <v>52</v>
      </c>
      <c r="D128" s="1" t="s">
        <v>11</v>
      </c>
      <c r="E128" s="3">
        <v>43903</v>
      </c>
      <c r="F128" s="1" t="s">
        <v>39</v>
      </c>
      <c r="G128" s="1" t="s">
        <v>166</v>
      </c>
      <c r="H128" s="7">
        <v>30</v>
      </c>
      <c r="I128" s="7">
        <v>29</v>
      </c>
      <c r="J128" s="2">
        <v>3.3300000000000003E-2</v>
      </c>
      <c r="K128" s="7">
        <f>Table1[[#This Row],[Price Before Discount]]-Table1[[#This Row],[Price After Discount]]</f>
        <v>1</v>
      </c>
      <c r="L128" s="13">
        <f>YEAR(Table1[[#This Row],[Date]])</f>
        <v>2020</v>
      </c>
      <c r="M128" s="13" t="str">
        <f t="shared" si="2"/>
        <v>Mar</v>
      </c>
      <c r="N128" s="17" t="str">
        <f t="shared" si="3"/>
        <v>Q1</v>
      </c>
    </row>
    <row r="129" spans="1:14" hidden="1" x14ac:dyDescent="0.35">
      <c r="A129" t="s">
        <v>340</v>
      </c>
      <c r="B129" s="1" t="s">
        <v>180</v>
      </c>
      <c r="C129" s="1" t="s">
        <v>106</v>
      </c>
      <c r="D129" s="1" t="s">
        <v>17</v>
      </c>
      <c r="E129" s="3">
        <v>44436</v>
      </c>
      <c r="F129" s="1" t="s">
        <v>70</v>
      </c>
      <c r="G129" s="1" t="s">
        <v>181</v>
      </c>
      <c r="H129" s="7">
        <v>500</v>
      </c>
      <c r="I129" s="7">
        <v>500</v>
      </c>
      <c r="J129" s="2">
        <v>0</v>
      </c>
      <c r="K129" s="7">
        <f>Table1[[#This Row],[Price Before Discount]]-Table1[[#This Row],[Price After Discount]]</f>
        <v>0</v>
      </c>
      <c r="L129" s="13">
        <f>YEAR(Table1[[#This Row],[Date]])</f>
        <v>2021</v>
      </c>
      <c r="M129" s="13" t="str">
        <f t="shared" si="2"/>
        <v>Aug</v>
      </c>
      <c r="N129" s="17" t="str">
        <f t="shared" si="3"/>
        <v>Q3</v>
      </c>
    </row>
    <row r="130" spans="1:14" hidden="1" x14ac:dyDescent="0.35">
      <c r="A130" t="s">
        <v>341</v>
      </c>
      <c r="B130" s="1" t="s">
        <v>89</v>
      </c>
      <c r="C130" s="1" t="s">
        <v>90</v>
      </c>
      <c r="D130" s="1" t="s">
        <v>33</v>
      </c>
      <c r="E130" s="3">
        <v>44019</v>
      </c>
      <c r="F130" s="1" t="s">
        <v>59</v>
      </c>
      <c r="G130" s="1" t="s">
        <v>342</v>
      </c>
      <c r="H130" s="7">
        <v>1000</v>
      </c>
      <c r="I130" s="7">
        <v>510</v>
      </c>
      <c r="J130" s="2">
        <v>0.49</v>
      </c>
      <c r="K130" s="7">
        <f>Table1[[#This Row],[Price Before Discount]]-Table1[[#This Row],[Price After Discount]]</f>
        <v>490</v>
      </c>
      <c r="L130" s="13">
        <f>YEAR(Table1[[#This Row],[Date]])</f>
        <v>2020</v>
      </c>
      <c r="M130" s="13" t="str">
        <f t="shared" ref="M130:M193" si="4">TEXT(E:E, "mmm")</f>
        <v>Jul</v>
      </c>
      <c r="N130" s="17" t="str">
        <f t="shared" ref="N130:N193" si="5">"Q"&amp;INT((MONTH($E130)-1)/3)+1</f>
        <v>Q3</v>
      </c>
    </row>
    <row r="131" spans="1:14" hidden="1" x14ac:dyDescent="0.35">
      <c r="A131" t="s">
        <v>343</v>
      </c>
      <c r="B131" s="1" t="s">
        <v>287</v>
      </c>
      <c r="C131" s="1" t="s">
        <v>106</v>
      </c>
      <c r="D131" s="1" t="s">
        <v>17</v>
      </c>
      <c r="E131" s="3">
        <v>44614</v>
      </c>
      <c r="F131" s="1" t="s">
        <v>70</v>
      </c>
      <c r="G131" s="1" t="s">
        <v>344</v>
      </c>
      <c r="H131" s="7">
        <v>500</v>
      </c>
      <c r="I131" s="7">
        <v>490</v>
      </c>
      <c r="J131" s="2">
        <v>0.02</v>
      </c>
      <c r="K131" s="7">
        <f>Table1[[#This Row],[Price Before Discount]]-Table1[[#This Row],[Price After Discount]]</f>
        <v>10</v>
      </c>
      <c r="L131" s="13">
        <f>YEAR(Table1[[#This Row],[Date]])</f>
        <v>2022</v>
      </c>
      <c r="M131" s="13" t="str">
        <f t="shared" si="4"/>
        <v>Feb</v>
      </c>
      <c r="N131" s="17" t="str">
        <f t="shared" si="5"/>
        <v>Q1</v>
      </c>
    </row>
    <row r="132" spans="1:14" x14ac:dyDescent="0.35">
      <c r="A132" t="s">
        <v>345</v>
      </c>
      <c r="B132" s="1" t="s">
        <v>9</v>
      </c>
      <c r="C132" s="1" t="s">
        <v>10</v>
      </c>
      <c r="D132" s="1" t="s">
        <v>11</v>
      </c>
      <c r="E132" s="3">
        <v>45242</v>
      </c>
      <c r="F132" s="1" t="s">
        <v>34</v>
      </c>
      <c r="G132" s="1" t="s">
        <v>346</v>
      </c>
      <c r="H132" s="7">
        <v>50</v>
      </c>
      <c r="I132" s="7">
        <v>50</v>
      </c>
      <c r="J132" s="2">
        <v>0</v>
      </c>
      <c r="K132" s="7">
        <f>Table1[[#This Row],[Price Before Discount]]-Table1[[#This Row],[Price After Discount]]</f>
        <v>0</v>
      </c>
      <c r="L132" s="13">
        <f>YEAR(Table1[[#This Row],[Date]])</f>
        <v>2023</v>
      </c>
      <c r="M132" s="13" t="str">
        <f t="shared" si="4"/>
        <v>Nov</v>
      </c>
      <c r="N132" s="17" t="str">
        <f t="shared" si="5"/>
        <v>Q4</v>
      </c>
    </row>
    <row r="133" spans="1:14" x14ac:dyDescent="0.35">
      <c r="A133" t="s">
        <v>347</v>
      </c>
      <c r="B133" s="1" t="s">
        <v>239</v>
      </c>
      <c r="C133" s="1" t="s">
        <v>240</v>
      </c>
      <c r="D133" s="1" t="s">
        <v>11</v>
      </c>
      <c r="E133" s="3">
        <v>44719</v>
      </c>
      <c r="F133" s="1" t="s">
        <v>23</v>
      </c>
      <c r="G133" s="1" t="s">
        <v>348</v>
      </c>
      <c r="H133" s="7">
        <v>700</v>
      </c>
      <c r="I133" s="7">
        <v>665</v>
      </c>
      <c r="J133" s="2">
        <v>0.05</v>
      </c>
      <c r="K133" s="7">
        <f>Table1[[#This Row],[Price Before Discount]]-Table1[[#This Row],[Price After Discount]]</f>
        <v>35</v>
      </c>
      <c r="L133" s="13">
        <f>YEAR(Table1[[#This Row],[Date]])</f>
        <v>2022</v>
      </c>
      <c r="M133" s="13" t="str">
        <f t="shared" si="4"/>
        <v>Jun</v>
      </c>
      <c r="N133" s="17" t="str">
        <f t="shared" si="5"/>
        <v>Q2</v>
      </c>
    </row>
    <row r="134" spans="1:14" hidden="1" x14ac:dyDescent="0.35">
      <c r="A134" t="s">
        <v>349</v>
      </c>
      <c r="B134" s="1" t="s">
        <v>152</v>
      </c>
      <c r="C134" s="1" t="s">
        <v>106</v>
      </c>
      <c r="D134" s="1" t="s">
        <v>17</v>
      </c>
      <c r="E134" s="3">
        <v>43869</v>
      </c>
      <c r="F134" s="1" t="s">
        <v>113</v>
      </c>
      <c r="G134" s="1" t="s">
        <v>350</v>
      </c>
      <c r="H134" s="7">
        <v>250</v>
      </c>
      <c r="I134" s="7">
        <v>175</v>
      </c>
      <c r="J134" s="2">
        <v>0.3</v>
      </c>
      <c r="K134" s="7">
        <f>Table1[[#This Row],[Price Before Discount]]-Table1[[#This Row],[Price After Discount]]</f>
        <v>75</v>
      </c>
      <c r="L134" s="13">
        <f>YEAR(Table1[[#This Row],[Date]])</f>
        <v>2020</v>
      </c>
      <c r="M134" s="13" t="str">
        <f t="shared" si="4"/>
        <v>Feb</v>
      </c>
      <c r="N134" s="17" t="str">
        <f t="shared" si="5"/>
        <v>Q1</v>
      </c>
    </row>
    <row r="135" spans="1:14" hidden="1" x14ac:dyDescent="0.35">
      <c r="A135" t="s">
        <v>351</v>
      </c>
      <c r="B135" s="1" t="s">
        <v>105</v>
      </c>
      <c r="C135" s="1" t="s">
        <v>106</v>
      </c>
      <c r="D135" s="1" t="s">
        <v>17</v>
      </c>
      <c r="E135" s="3">
        <v>44864</v>
      </c>
      <c r="F135" s="1" t="s">
        <v>120</v>
      </c>
      <c r="G135" s="1" t="s">
        <v>352</v>
      </c>
      <c r="H135" s="7">
        <v>50</v>
      </c>
      <c r="I135" s="7">
        <v>48</v>
      </c>
      <c r="J135" s="2">
        <v>0.04</v>
      </c>
      <c r="K135" s="7">
        <f>Table1[[#This Row],[Price Before Discount]]-Table1[[#This Row],[Price After Discount]]</f>
        <v>2</v>
      </c>
      <c r="L135" s="13">
        <f>YEAR(Table1[[#This Row],[Date]])</f>
        <v>2022</v>
      </c>
      <c r="M135" s="13" t="str">
        <f t="shared" si="4"/>
        <v>Oct</v>
      </c>
      <c r="N135" s="17" t="str">
        <f t="shared" si="5"/>
        <v>Q4</v>
      </c>
    </row>
    <row r="136" spans="1:14" x14ac:dyDescent="0.35">
      <c r="A136" t="s">
        <v>353</v>
      </c>
      <c r="B136" s="1" t="s">
        <v>239</v>
      </c>
      <c r="C136" s="1" t="s">
        <v>240</v>
      </c>
      <c r="D136" s="1" t="s">
        <v>11</v>
      </c>
      <c r="E136" s="3">
        <v>44670</v>
      </c>
      <c r="F136" s="1" t="s">
        <v>28</v>
      </c>
      <c r="G136" s="1" t="s">
        <v>241</v>
      </c>
      <c r="H136" s="7">
        <v>150</v>
      </c>
      <c r="I136" s="7">
        <v>146</v>
      </c>
      <c r="J136" s="2">
        <v>2.6700000000000002E-2</v>
      </c>
      <c r="K136" s="7">
        <f>Table1[[#This Row],[Price Before Discount]]-Table1[[#This Row],[Price After Discount]]</f>
        <v>4</v>
      </c>
      <c r="L136" s="13">
        <f>YEAR(Table1[[#This Row],[Date]])</f>
        <v>2022</v>
      </c>
      <c r="M136" s="13" t="str">
        <f t="shared" si="4"/>
        <v>Apr</v>
      </c>
      <c r="N136" s="17" t="str">
        <f t="shared" si="5"/>
        <v>Q2</v>
      </c>
    </row>
    <row r="137" spans="1:14" hidden="1" x14ac:dyDescent="0.35">
      <c r="A137" t="s">
        <v>354</v>
      </c>
      <c r="B137" s="1" t="s">
        <v>62</v>
      </c>
      <c r="C137" s="1" t="s">
        <v>63</v>
      </c>
      <c r="D137" s="1" t="s">
        <v>33</v>
      </c>
      <c r="E137" s="3">
        <v>44341</v>
      </c>
      <c r="F137" s="1" t="s">
        <v>28</v>
      </c>
      <c r="G137" s="1" t="s">
        <v>278</v>
      </c>
      <c r="H137" s="7">
        <v>150</v>
      </c>
      <c r="I137" s="7">
        <v>143</v>
      </c>
      <c r="J137" s="2">
        <v>4.6699999999999998E-2</v>
      </c>
      <c r="K137" s="7">
        <f>Table1[[#This Row],[Price Before Discount]]-Table1[[#This Row],[Price After Discount]]</f>
        <v>7</v>
      </c>
      <c r="L137" s="13">
        <f>YEAR(Table1[[#This Row],[Date]])</f>
        <v>2021</v>
      </c>
      <c r="M137" s="13" t="str">
        <f t="shared" si="4"/>
        <v>May</v>
      </c>
      <c r="N137" s="17" t="str">
        <f t="shared" si="5"/>
        <v>Q2</v>
      </c>
    </row>
    <row r="138" spans="1:14" x14ac:dyDescent="0.35">
      <c r="A138" t="s">
        <v>355</v>
      </c>
      <c r="B138" s="1" t="s">
        <v>144</v>
      </c>
      <c r="C138" s="1" t="s">
        <v>145</v>
      </c>
      <c r="D138" s="1" t="s">
        <v>11</v>
      </c>
      <c r="E138" s="3">
        <v>44326</v>
      </c>
      <c r="F138" s="1" t="s">
        <v>102</v>
      </c>
      <c r="G138" s="1" t="s">
        <v>356</v>
      </c>
      <c r="H138" s="7">
        <v>70</v>
      </c>
      <c r="I138" s="7">
        <v>57</v>
      </c>
      <c r="J138" s="2">
        <v>0.1857</v>
      </c>
      <c r="K138" s="7">
        <f>Table1[[#This Row],[Price Before Discount]]-Table1[[#This Row],[Price After Discount]]</f>
        <v>13</v>
      </c>
      <c r="L138" s="13">
        <f>YEAR(Table1[[#This Row],[Date]])</f>
        <v>2021</v>
      </c>
      <c r="M138" s="13" t="str">
        <f t="shared" si="4"/>
        <v>May</v>
      </c>
      <c r="N138" s="17" t="str">
        <f t="shared" si="5"/>
        <v>Q2</v>
      </c>
    </row>
    <row r="139" spans="1:14" x14ac:dyDescent="0.35">
      <c r="A139" t="s">
        <v>357</v>
      </c>
      <c r="B139" s="1" t="s">
        <v>57</v>
      </c>
      <c r="C139" s="1" t="s">
        <v>58</v>
      </c>
      <c r="D139" s="1" t="s">
        <v>11</v>
      </c>
      <c r="E139" s="3">
        <v>45118</v>
      </c>
      <c r="F139" s="1" t="s">
        <v>120</v>
      </c>
      <c r="G139" s="1" t="s">
        <v>310</v>
      </c>
      <c r="H139" s="7">
        <v>50</v>
      </c>
      <c r="I139" s="7">
        <v>46</v>
      </c>
      <c r="J139" s="2">
        <v>0.08</v>
      </c>
      <c r="K139" s="7">
        <f>Table1[[#This Row],[Price Before Discount]]-Table1[[#This Row],[Price After Discount]]</f>
        <v>4</v>
      </c>
      <c r="L139" s="13">
        <f>YEAR(Table1[[#This Row],[Date]])</f>
        <v>2023</v>
      </c>
      <c r="M139" s="13" t="str">
        <f t="shared" si="4"/>
        <v>Jul</v>
      </c>
      <c r="N139" s="17" t="str">
        <f t="shared" si="5"/>
        <v>Q3</v>
      </c>
    </row>
    <row r="140" spans="1:14" hidden="1" x14ac:dyDescent="0.35">
      <c r="A140" t="s">
        <v>358</v>
      </c>
      <c r="B140" s="1" t="s">
        <v>203</v>
      </c>
      <c r="C140" s="1" t="s">
        <v>204</v>
      </c>
      <c r="D140" s="1" t="s">
        <v>22</v>
      </c>
      <c r="E140" s="3">
        <v>45285</v>
      </c>
      <c r="F140" s="1" t="s">
        <v>39</v>
      </c>
      <c r="G140" s="1" t="s">
        <v>359</v>
      </c>
      <c r="H140" s="7">
        <v>30</v>
      </c>
      <c r="I140" s="7">
        <v>27</v>
      </c>
      <c r="J140" s="2">
        <v>0.1</v>
      </c>
      <c r="K140" s="7">
        <f>Table1[[#This Row],[Price Before Discount]]-Table1[[#This Row],[Price After Discount]]</f>
        <v>3</v>
      </c>
      <c r="L140" s="13">
        <f>YEAR(Table1[[#This Row],[Date]])</f>
        <v>2023</v>
      </c>
      <c r="M140" s="13" t="str">
        <f t="shared" si="4"/>
        <v>Dec</v>
      </c>
      <c r="N140" s="17" t="str">
        <f t="shared" si="5"/>
        <v>Q4</v>
      </c>
    </row>
    <row r="141" spans="1:14" x14ac:dyDescent="0.35">
      <c r="A141" t="s">
        <v>360</v>
      </c>
      <c r="B141" s="1" t="s">
        <v>83</v>
      </c>
      <c r="C141" s="1" t="s">
        <v>84</v>
      </c>
      <c r="D141" s="1" t="s">
        <v>11</v>
      </c>
      <c r="E141" s="3">
        <v>43955</v>
      </c>
      <c r="F141" s="1" t="s">
        <v>44</v>
      </c>
      <c r="G141" s="1" t="s">
        <v>361</v>
      </c>
      <c r="H141" s="7">
        <v>500</v>
      </c>
      <c r="I141" s="7">
        <v>500</v>
      </c>
      <c r="J141" s="2">
        <v>0</v>
      </c>
      <c r="K141" s="7">
        <f>Table1[[#This Row],[Price Before Discount]]-Table1[[#This Row],[Price After Discount]]</f>
        <v>0</v>
      </c>
      <c r="L141" s="13">
        <f>YEAR(Table1[[#This Row],[Date]])</f>
        <v>2020</v>
      </c>
      <c r="M141" s="13" t="str">
        <f t="shared" si="4"/>
        <v>May</v>
      </c>
      <c r="N141" s="17" t="str">
        <f t="shared" si="5"/>
        <v>Q2</v>
      </c>
    </row>
    <row r="142" spans="1:14" x14ac:dyDescent="0.35">
      <c r="A142" t="s">
        <v>362</v>
      </c>
      <c r="B142" s="1" t="s">
        <v>322</v>
      </c>
      <c r="C142" s="1" t="s">
        <v>323</v>
      </c>
      <c r="D142" s="1" t="s">
        <v>11</v>
      </c>
      <c r="E142" s="3">
        <v>45480</v>
      </c>
      <c r="F142" s="1" t="s">
        <v>44</v>
      </c>
      <c r="G142" s="1" t="s">
        <v>363</v>
      </c>
      <c r="H142" s="7">
        <v>500</v>
      </c>
      <c r="I142" s="7">
        <v>500</v>
      </c>
      <c r="J142" s="2">
        <v>0</v>
      </c>
      <c r="K142" s="7">
        <f>Table1[[#This Row],[Price Before Discount]]-Table1[[#This Row],[Price After Discount]]</f>
        <v>0</v>
      </c>
      <c r="L142" s="13">
        <f>YEAR(Table1[[#This Row],[Date]])</f>
        <v>2024</v>
      </c>
      <c r="M142" s="13" t="str">
        <f t="shared" si="4"/>
        <v>Jul</v>
      </c>
      <c r="N142" s="17" t="str">
        <f t="shared" si="5"/>
        <v>Q3</v>
      </c>
    </row>
    <row r="143" spans="1:14" x14ac:dyDescent="0.35">
      <c r="A143" t="s">
        <v>364</v>
      </c>
      <c r="B143" s="1" t="s">
        <v>112</v>
      </c>
      <c r="C143" s="1" t="s">
        <v>52</v>
      </c>
      <c r="D143" s="1" t="s">
        <v>11</v>
      </c>
      <c r="E143" s="3">
        <v>45362</v>
      </c>
      <c r="F143" s="1" t="s">
        <v>113</v>
      </c>
      <c r="G143" s="1" t="s">
        <v>365</v>
      </c>
      <c r="H143" s="7">
        <v>250</v>
      </c>
      <c r="I143" s="7">
        <v>225</v>
      </c>
      <c r="J143" s="2">
        <v>0.1</v>
      </c>
      <c r="K143" s="7">
        <f>Table1[[#This Row],[Price Before Discount]]-Table1[[#This Row],[Price After Discount]]</f>
        <v>25</v>
      </c>
      <c r="L143" s="13">
        <f>YEAR(Table1[[#This Row],[Date]])</f>
        <v>2024</v>
      </c>
      <c r="M143" s="13" t="str">
        <f t="shared" si="4"/>
        <v>Mar</v>
      </c>
      <c r="N143" s="17" t="str">
        <f t="shared" si="5"/>
        <v>Q1</v>
      </c>
    </row>
    <row r="144" spans="1:14" x14ac:dyDescent="0.35">
      <c r="A144" t="s">
        <v>366</v>
      </c>
      <c r="B144" s="1" t="s">
        <v>262</v>
      </c>
      <c r="C144" s="1" t="s">
        <v>263</v>
      </c>
      <c r="D144" s="1" t="s">
        <v>11</v>
      </c>
      <c r="E144" s="3">
        <v>44326</v>
      </c>
      <c r="F144" s="1" t="s">
        <v>39</v>
      </c>
      <c r="G144" s="1" t="s">
        <v>367</v>
      </c>
      <c r="H144" s="7">
        <v>30</v>
      </c>
      <c r="I144" s="7">
        <v>26</v>
      </c>
      <c r="J144" s="2">
        <v>0.1333</v>
      </c>
      <c r="K144" s="7">
        <f>Table1[[#This Row],[Price Before Discount]]-Table1[[#This Row],[Price After Discount]]</f>
        <v>4</v>
      </c>
      <c r="L144" s="13">
        <f>YEAR(Table1[[#This Row],[Date]])</f>
        <v>2021</v>
      </c>
      <c r="M144" s="13" t="str">
        <f t="shared" si="4"/>
        <v>May</v>
      </c>
      <c r="N144" s="17" t="str">
        <f t="shared" si="5"/>
        <v>Q2</v>
      </c>
    </row>
    <row r="145" spans="1:14" hidden="1" x14ac:dyDescent="0.35">
      <c r="A145" t="s">
        <v>368</v>
      </c>
      <c r="B145" s="1" t="s">
        <v>203</v>
      </c>
      <c r="C145" s="1" t="s">
        <v>204</v>
      </c>
      <c r="D145" s="1" t="s">
        <v>22</v>
      </c>
      <c r="E145" s="3">
        <v>44589</v>
      </c>
      <c r="F145" s="1" t="s">
        <v>39</v>
      </c>
      <c r="G145" s="1" t="s">
        <v>359</v>
      </c>
      <c r="H145" s="7">
        <v>30</v>
      </c>
      <c r="I145" s="7">
        <v>27</v>
      </c>
      <c r="J145" s="2">
        <v>0.1</v>
      </c>
      <c r="K145" s="7">
        <f>Table1[[#This Row],[Price Before Discount]]-Table1[[#This Row],[Price After Discount]]</f>
        <v>3</v>
      </c>
      <c r="L145" s="13">
        <f>YEAR(Table1[[#This Row],[Date]])</f>
        <v>2022</v>
      </c>
      <c r="M145" s="13" t="str">
        <f t="shared" si="4"/>
        <v>Jan</v>
      </c>
      <c r="N145" s="17" t="str">
        <f t="shared" si="5"/>
        <v>Q1</v>
      </c>
    </row>
    <row r="146" spans="1:14" x14ac:dyDescent="0.35">
      <c r="A146" t="s">
        <v>369</v>
      </c>
      <c r="B146" s="1" t="s">
        <v>109</v>
      </c>
      <c r="C146" s="1" t="s">
        <v>80</v>
      </c>
      <c r="D146" s="1" t="s">
        <v>11</v>
      </c>
      <c r="E146" s="3">
        <v>44451</v>
      </c>
      <c r="F146" s="1" t="s">
        <v>120</v>
      </c>
      <c r="G146" s="1" t="s">
        <v>370</v>
      </c>
      <c r="H146" s="7">
        <v>50</v>
      </c>
      <c r="I146" s="7">
        <v>34</v>
      </c>
      <c r="J146" s="2">
        <v>0.32</v>
      </c>
      <c r="K146" s="7">
        <f>Table1[[#This Row],[Price Before Discount]]-Table1[[#This Row],[Price After Discount]]</f>
        <v>16</v>
      </c>
      <c r="L146" s="13">
        <f>YEAR(Table1[[#This Row],[Date]])</f>
        <v>2021</v>
      </c>
      <c r="M146" s="13" t="str">
        <f t="shared" si="4"/>
        <v>Sep</v>
      </c>
      <c r="N146" s="17" t="str">
        <f t="shared" si="5"/>
        <v>Q3</v>
      </c>
    </row>
    <row r="147" spans="1:14" hidden="1" x14ac:dyDescent="0.35">
      <c r="A147" t="s">
        <v>371</v>
      </c>
      <c r="B147" s="1" t="s">
        <v>132</v>
      </c>
      <c r="C147" s="1" t="s">
        <v>90</v>
      </c>
      <c r="D147" s="1" t="s">
        <v>33</v>
      </c>
      <c r="E147" s="3">
        <v>45515</v>
      </c>
      <c r="F147" s="1" t="s">
        <v>70</v>
      </c>
      <c r="G147" s="1" t="s">
        <v>372</v>
      </c>
      <c r="H147" s="7">
        <v>500</v>
      </c>
      <c r="I147" s="7">
        <v>500</v>
      </c>
      <c r="J147" s="2">
        <v>0</v>
      </c>
      <c r="K147" s="7">
        <f>Table1[[#This Row],[Price Before Discount]]-Table1[[#This Row],[Price After Discount]]</f>
        <v>0</v>
      </c>
      <c r="L147" s="13">
        <f>YEAR(Table1[[#This Row],[Date]])</f>
        <v>2024</v>
      </c>
      <c r="M147" s="13" t="str">
        <f t="shared" si="4"/>
        <v>Aug</v>
      </c>
      <c r="N147" s="17" t="str">
        <f t="shared" si="5"/>
        <v>Q3</v>
      </c>
    </row>
    <row r="148" spans="1:14" x14ac:dyDescent="0.35">
      <c r="A148" t="s">
        <v>373</v>
      </c>
      <c r="B148" s="1" t="s">
        <v>253</v>
      </c>
      <c r="C148" s="1" t="s">
        <v>254</v>
      </c>
      <c r="D148" s="1" t="s">
        <v>11</v>
      </c>
      <c r="E148" s="3">
        <v>45046</v>
      </c>
      <c r="F148" s="1" t="s">
        <v>59</v>
      </c>
      <c r="G148" s="1" t="s">
        <v>374</v>
      </c>
      <c r="H148" s="7">
        <v>1000</v>
      </c>
      <c r="I148" s="7">
        <v>780</v>
      </c>
      <c r="J148" s="2">
        <v>0.22</v>
      </c>
      <c r="K148" s="7">
        <f>Table1[[#This Row],[Price Before Discount]]-Table1[[#This Row],[Price After Discount]]</f>
        <v>220</v>
      </c>
      <c r="L148" s="13">
        <f>YEAR(Table1[[#This Row],[Date]])</f>
        <v>2023</v>
      </c>
      <c r="M148" s="13" t="str">
        <f t="shared" si="4"/>
        <v>Apr</v>
      </c>
      <c r="N148" s="17" t="str">
        <f t="shared" si="5"/>
        <v>Q2</v>
      </c>
    </row>
    <row r="149" spans="1:14" hidden="1" x14ac:dyDescent="0.35">
      <c r="A149" t="s">
        <v>375</v>
      </c>
      <c r="B149" s="1" t="s">
        <v>47</v>
      </c>
      <c r="C149" s="1" t="s">
        <v>48</v>
      </c>
      <c r="D149" s="1" t="s">
        <v>22</v>
      </c>
      <c r="E149" s="3">
        <v>45049</v>
      </c>
      <c r="F149" s="1" t="s">
        <v>113</v>
      </c>
      <c r="G149" s="1" t="s">
        <v>376</v>
      </c>
      <c r="H149" s="7">
        <v>250</v>
      </c>
      <c r="I149" s="7">
        <v>245</v>
      </c>
      <c r="J149" s="2">
        <v>0.02</v>
      </c>
      <c r="K149" s="7">
        <f>Table1[[#This Row],[Price Before Discount]]-Table1[[#This Row],[Price After Discount]]</f>
        <v>5</v>
      </c>
      <c r="L149" s="13">
        <f>YEAR(Table1[[#This Row],[Date]])</f>
        <v>2023</v>
      </c>
      <c r="M149" s="13" t="str">
        <f t="shared" si="4"/>
        <v>May</v>
      </c>
      <c r="N149" s="17" t="str">
        <f t="shared" si="5"/>
        <v>Q2</v>
      </c>
    </row>
    <row r="150" spans="1:14" x14ac:dyDescent="0.35">
      <c r="A150" t="s">
        <v>377</v>
      </c>
      <c r="B150" s="1" t="s">
        <v>239</v>
      </c>
      <c r="C150" s="1" t="s">
        <v>240</v>
      </c>
      <c r="D150" s="1" t="s">
        <v>11</v>
      </c>
      <c r="E150" s="3">
        <v>44946</v>
      </c>
      <c r="F150" s="1" t="s">
        <v>53</v>
      </c>
      <c r="G150" s="1" t="s">
        <v>378</v>
      </c>
      <c r="H150" s="7">
        <v>800</v>
      </c>
      <c r="I150" s="7">
        <v>784</v>
      </c>
      <c r="J150" s="2">
        <v>0.02</v>
      </c>
      <c r="K150" s="7">
        <f>Table1[[#This Row],[Price Before Discount]]-Table1[[#This Row],[Price After Discount]]</f>
        <v>16</v>
      </c>
      <c r="L150" s="13">
        <f>YEAR(Table1[[#This Row],[Date]])</f>
        <v>2023</v>
      </c>
      <c r="M150" s="13" t="str">
        <f t="shared" si="4"/>
        <v>Jan</v>
      </c>
      <c r="N150" s="17" t="str">
        <f t="shared" si="5"/>
        <v>Q1</v>
      </c>
    </row>
    <row r="151" spans="1:14" hidden="1" x14ac:dyDescent="0.35">
      <c r="A151" t="s">
        <v>379</v>
      </c>
      <c r="B151" s="1" t="s">
        <v>129</v>
      </c>
      <c r="C151" s="1" t="s">
        <v>106</v>
      </c>
      <c r="D151" s="1" t="s">
        <v>17</v>
      </c>
      <c r="E151" s="3">
        <v>45478</v>
      </c>
      <c r="F151" s="1" t="s">
        <v>102</v>
      </c>
      <c r="G151" s="1" t="s">
        <v>380</v>
      </c>
      <c r="H151" s="7">
        <v>70</v>
      </c>
      <c r="I151" s="7">
        <v>60</v>
      </c>
      <c r="J151" s="2">
        <v>0.1429</v>
      </c>
      <c r="K151" s="7">
        <f>Table1[[#This Row],[Price Before Discount]]-Table1[[#This Row],[Price After Discount]]</f>
        <v>10</v>
      </c>
      <c r="L151" s="13">
        <f>YEAR(Table1[[#This Row],[Date]])</f>
        <v>2024</v>
      </c>
      <c r="M151" s="13" t="str">
        <f t="shared" si="4"/>
        <v>Jul</v>
      </c>
      <c r="N151" s="17" t="str">
        <f t="shared" si="5"/>
        <v>Q3</v>
      </c>
    </row>
    <row r="152" spans="1:14" hidden="1" x14ac:dyDescent="0.35">
      <c r="A152" t="s">
        <v>381</v>
      </c>
      <c r="B152" s="1" t="s">
        <v>15</v>
      </c>
      <c r="C152" s="1" t="s">
        <v>16</v>
      </c>
      <c r="D152" s="1" t="s">
        <v>17</v>
      </c>
      <c r="E152" s="3">
        <v>45580</v>
      </c>
      <c r="F152" s="1" t="s">
        <v>70</v>
      </c>
      <c r="G152" s="1" t="s">
        <v>176</v>
      </c>
      <c r="H152" s="7">
        <v>500</v>
      </c>
      <c r="I152" s="7">
        <v>500</v>
      </c>
      <c r="J152" s="2">
        <v>0</v>
      </c>
      <c r="K152" s="7">
        <f>Table1[[#This Row],[Price Before Discount]]-Table1[[#This Row],[Price After Discount]]</f>
        <v>0</v>
      </c>
      <c r="L152" s="13">
        <f>YEAR(Table1[[#This Row],[Date]])</f>
        <v>2024</v>
      </c>
      <c r="M152" s="13" t="str">
        <f t="shared" si="4"/>
        <v>Oct</v>
      </c>
      <c r="N152" s="17" t="str">
        <f t="shared" si="5"/>
        <v>Q4</v>
      </c>
    </row>
    <row r="153" spans="1:14" x14ac:dyDescent="0.35">
      <c r="A153" t="s">
        <v>382</v>
      </c>
      <c r="B153" s="1" t="s">
        <v>125</v>
      </c>
      <c r="C153" s="1" t="s">
        <v>126</v>
      </c>
      <c r="D153" s="1" t="s">
        <v>11</v>
      </c>
      <c r="E153" s="3">
        <v>45391</v>
      </c>
      <c r="F153" s="1" t="s">
        <v>53</v>
      </c>
      <c r="G153" s="1" t="s">
        <v>383</v>
      </c>
      <c r="H153" s="7">
        <v>800</v>
      </c>
      <c r="I153" s="7">
        <v>496</v>
      </c>
      <c r="J153" s="2">
        <v>0.38</v>
      </c>
      <c r="K153" s="7">
        <f>Table1[[#This Row],[Price Before Discount]]-Table1[[#This Row],[Price After Discount]]</f>
        <v>304</v>
      </c>
      <c r="L153" s="13">
        <f>YEAR(Table1[[#This Row],[Date]])</f>
        <v>2024</v>
      </c>
      <c r="M153" s="13" t="str">
        <f t="shared" si="4"/>
        <v>Apr</v>
      </c>
      <c r="N153" s="17" t="str">
        <f t="shared" si="5"/>
        <v>Q2</v>
      </c>
    </row>
    <row r="154" spans="1:14" x14ac:dyDescent="0.35">
      <c r="A154" t="s">
        <v>384</v>
      </c>
      <c r="B154" s="1" t="s">
        <v>79</v>
      </c>
      <c r="C154" s="1" t="s">
        <v>80</v>
      </c>
      <c r="D154" s="1" t="s">
        <v>11</v>
      </c>
      <c r="E154" s="3">
        <v>45535</v>
      </c>
      <c r="F154" s="1" t="s">
        <v>102</v>
      </c>
      <c r="G154" s="1" t="s">
        <v>385</v>
      </c>
      <c r="H154" s="7">
        <v>70</v>
      </c>
      <c r="I154" s="7">
        <v>69</v>
      </c>
      <c r="J154" s="2">
        <v>1.43E-2</v>
      </c>
      <c r="K154" s="7">
        <f>Table1[[#This Row],[Price Before Discount]]-Table1[[#This Row],[Price After Discount]]</f>
        <v>1</v>
      </c>
      <c r="L154" s="13">
        <f>YEAR(Table1[[#This Row],[Date]])</f>
        <v>2024</v>
      </c>
      <c r="M154" s="13" t="str">
        <f t="shared" si="4"/>
        <v>Aug</v>
      </c>
      <c r="N154" s="17" t="str">
        <f t="shared" si="5"/>
        <v>Q3</v>
      </c>
    </row>
    <row r="155" spans="1:14" hidden="1" x14ac:dyDescent="0.35">
      <c r="A155" t="s">
        <v>386</v>
      </c>
      <c r="B155" s="1" t="s">
        <v>101</v>
      </c>
      <c r="C155" s="1" t="s">
        <v>69</v>
      </c>
      <c r="D155" s="1" t="s">
        <v>33</v>
      </c>
      <c r="E155" s="3">
        <v>45522</v>
      </c>
      <c r="F155" s="1" t="s">
        <v>39</v>
      </c>
      <c r="G155" s="1" t="s">
        <v>245</v>
      </c>
      <c r="H155" s="7">
        <v>30</v>
      </c>
      <c r="I155" s="7">
        <v>29</v>
      </c>
      <c r="J155" s="2">
        <v>3.3300000000000003E-2</v>
      </c>
      <c r="K155" s="7">
        <f>Table1[[#This Row],[Price Before Discount]]-Table1[[#This Row],[Price After Discount]]</f>
        <v>1</v>
      </c>
      <c r="L155" s="13">
        <f>YEAR(Table1[[#This Row],[Date]])</f>
        <v>2024</v>
      </c>
      <c r="M155" s="13" t="str">
        <f t="shared" si="4"/>
        <v>Aug</v>
      </c>
      <c r="N155" s="17" t="str">
        <f t="shared" si="5"/>
        <v>Q3</v>
      </c>
    </row>
    <row r="156" spans="1:14" x14ac:dyDescent="0.35">
      <c r="A156" t="s">
        <v>387</v>
      </c>
      <c r="B156" s="1" t="s">
        <v>148</v>
      </c>
      <c r="C156" s="1" t="s">
        <v>149</v>
      </c>
      <c r="D156" s="1" t="s">
        <v>11</v>
      </c>
      <c r="E156" s="3">
        <v>44727</v>
      </c>
      <c r="F156" s="1" t="s">
        <v>102</v>
      </c>
      <c r="G156" s="1" t="s">
        <v>150</v>
      </c>
      <c r="H156" s="7">
        <v>70</v>
      </c>
      <c r="I156" s="7">
        <v>65</v>
      </c>
      <c r="J156" s="2">
        <v>7.1400000000000005E-2</v>
      </c>
      <c r="K156" s="7">
        <f>Table1[[#This Row],[Price Before Discount]]-Table1[[#This Row],[Price After Discount]]</f>
        <v>5</v>
      </c>
      <c r="L156" s="13">
        <f>YEAR(Table1[[#This Row],[Date]])</f>
        <v>2022</v>
      </c>
      <c r="M156" s="13" t="str">
        <f t="shared" si="4"/>
        <v>Jun</v>
      </c>
      <c r="N156" s="17" t="str">
        <f t="shared" si="5"/>
        <v>Q2</v>
      </c>
    </row>
    <row r="157" spans="1:14" hidden="1" x14ac:dyDescent="0.35">
      <c r="A157" t="s">
        <v>388</v>
      </c>
      <c r="B157" s="1" t="s">
        <v>68</v>
      </c>
      <c r="C157" s="1" t="s">
        <v>69</v>
      </c>
      <c r="D157" s="1" t="s">
        <v>33</v>
      </c>
      <c r="E157" s="3">
        <v>44685</v>
      </c>
      <c r="F157" s="1" t="s">
        <v>12</v>
      </c>
      <c r="G157" s="1" t="s">
        <v>389</v>
      </c>
      <c r="H157" s="7">
        <v>80</v>
      </c>
      <c r="I157" s="7">
        <v>78</v>
      </c>
      <c r="J157" s="2">
        <v>2.5000000000000001E-2</v>
      </c>
      <c r="K157" s="7">
        <f>Table1[[#This Row],[Price Before Discount]]-Table1[[#This Row],[Price After Discount]]</f>
        <v>2</v>
      </c>
      <c r="L157" s="13">
        <f>YEAR(Table1[[#This Row],[Date]])</f>
        <v>2022</v>
      </c>
      <c r="M157" s="13" t="str">
        <f t="shared" si="4"/>
        <v>May</v>
      </c>
      <c r="N157" s="17" t="str">
        <f t="shared" si="5"/>
        <v>Q2</v>
      </c>
    </row>
    <row r="158" spans="1:14" hidden="1" x14ac:dyDescent="0.35">
      <c r="A158" t="s">
        <v>390</v>
      </c>
      <c r="B158" s="1" t="s">
        <v>219</v>
      </c>
      <c r="C158" s="1" t="s">
        <v>38</v>
      </c>
      <c r="D158" s="1" t="s">
        <v>33</v>
      </c>
      <c r="E158" s="3">
        <v>44363</v>
      </c>
      <c r="F158" s="1" t="s">
        <v>120</v>
      </c>
      <c r="G158" s="1" t="s">
        <v>229</v>
      </c>
      <c r="H158" s="7">
        <v>50</v>
      </c>
      <c r="I158" s="7">
        <v>39</v>
      </c>
      <c r="J158" s="2">
        <v>0.22</v>
      </c>
      <c r="K158" s="7">
        <f>Table1[[#This Row],[Price Before Discount]]-Table1[[#This Row],[Price After Discount]]</f>
        <v>11</v>
      </c>
      <c r="L158" s="13">
        <f>YEAR(Table1[[#This Row],[Date]])</f>
        <v>2021</v>
      </c>
      <c r="M158" s="13" t="str">
        <f t="shared" si="4"/>
        <v>Jun</v>
      </c>
      <c r="N158" s="17" t="str">
        <f t="shared" si="5"/>
        <v>Q2</v>
      </c>
    </row>
    <row r="159" spans="1:14" hidden="1" x14ac:dyDescent="0.35">
      <c r="A159" t="s">
        <v>391</v>
      </c>
      <c r="B159" s="1" t="s">
        <v>75</v>
      </c>
      <c r="C159" s="1" t="s">
        <v>76</v>
      </c>
      <c r="D159" s="1" t="s">
        <v>33</v>
      </c>
      <c r="E159" s="3">
        <v>45031</v>
      </c>
      <c r="F159" s="1" t="s">
        <v>39</v>
      </c>
      <c r="G159" s="1" t="s">
        <v>392</v>
      </c>
      <c r="H159" s="7">
        <v>30</v>
      </c>
      <c r="I159" s="7">
        <v>28</v>
      </c>
      <c r="J159" s="2">
        <v>6.6699999999999995E-2</v>
      </c>
      <c r="K159" s="7">
        <f>Table1[[#This Row],[Price Before Discount]]-Table1[[#This Row],[Price After Discount]]</f>
        <v>2</v>
      </c>
      <c r="L159" s="13">
        <f>YEAR(Table1[[#This Row],[Date]])</f>
        <v>2023</v>
      </c>
      <c r="M159" s="13" t="str">
        <f t="shared" si="4"/>
        <v>Apr</v>
      </c>
      <c r="N159" s="17" t="str">
        <f t="shared" si="5"/>
        <v>Q2</v>
      </c>
    </row>
    <row r="160" spans="1:14" x14ac:dyDescent="0.35">
      <c r="A160" t="s">
        <v>393</v>
      </c>
      <c r="B160" s="1" t="s">
        <v>26</v>
      </c>
      <c r="C160" s="1" t="s">
        <v>27</v>
      </c>
      <c r="D160" s="1" t="s">
        <v>11</v>
      </c>
      <c r="E160" s="3">
        <v>44372</v>
      </c>
      <c r="F160" s="1" t="s">
        <v>44</v>
      </c>
      <c r="G160" s="1" t="s">
        <v>394</v>
      </c>
      <c r="H160" s="7">
        <v>500</v>
      </c>
      <c r="I160" s="7">
        <v>315</v>
      </c>
      <c r="J160" s="2">
        <v>0.37</v>
      </c>
      <c r="K160" s="7">
        <f>Table1[[#This Row],[Price Before Discount]]-Table1[[#This Row],[Price After Discount]]</f>
        <v>185</v>
      </c>
      <c r="L160" s="13">
        <f>YEAR(Table1[[#This Row],[Date]])</f>
        <v>2021</v>
      </c>
      <c r="M160" s="13" t="str">
        <f t="shared" si="4"/>
        <v>Jun</v>
      </c>
      <c r="N160" s="17" t="str">
        <f t="shared" si="5"/>
        <v>Q2</v>
      </c>
    </row>
    <row r="161" spans="1:14" hidden="1" x14ac:dyDescent="0.35">
      <c r="A161" t="s">
        <v>395</v>
      </c>
      <c r="B161" s="1" t="s">
        <v>47</v>
      </c>
      <c r="C161" s="1" t="s">
        <v>48</v>
      </c>
      <c r="D161" s="1" t="s">
        <v>22</v>
      </c>
      <c r="E161" s="3">
        <v>44686</v>
      </c>
      <c r="F161" s="1" t="s">
        <v>39</v>
      </c>
      <c r="G161" s="1" t="s">
        <v>396</v>
      </c>
      <c r="H161" s="7">
        <v>30</v>
      </c>
      <c r="I161" s="7">
        <v>29</v>
      </c>
      <c r="J161" s="2">
        <v>3.3300000000000003E-2</v>
      </c>
      <c r="K161" s="7">
        <f>Table1[[#This Row],[Price Before Discount]]-Table1[[#This Row],[Price After Discount]]</f>
        <v>1</v>
      </c>
      <c r="L161" s="13">
        <f>YEAR(Table1[[#This Row],[Date]])</f>
        <v>2022</v>
      </c>
      <c r="M161" s="13" t="str">
        <f t="shared" si="4"/>
        <v>May</v>
      </c>
      <c r="N161" s="17" t="str">
        <f t="shared" si="5"/>
        <v>Q2</v>
      </c>
    </row>
    <row r="162" spans="1:14" x14ac:dyDescent="0.35">
      <c r="A162" t="s">
        <v>397</v>
      </c>
      <c r="B162" s="1" t="s">
        <v>398</v>
      </c>
      <c r="C162" s="1" t="s">
        <v>399</v>
      </c>
      <c r="D162" s="1" t="s">
        <v>11</v>
      </c>
      <c r="E162" s="3">
        <v>44700</v>
      </c>
      <c r="F162" s="1" t="s">
        <v>23</v>
      </c>
      <c r="G162" s="1" t="s">
        <v>400</v>
      </c>
      <c r="H162" s="7">
        <v>700</v>
      </c>
      <c r="I162" s="7">
        <v>595</v>
      </c>
      <c r="J162" s="2">
        <v>0.15</v>
      </c>
      <c r="K162" s="7">
        <f>Table1[[#This Row],[Price Before Discount]]-Table1[[#This Row],[Price After Discount]]</f>
        <v>105</v>
      </c>
      <c r="L162" s="13">
        <f>YEAR(Table1[[#This Row],[Date]])</f>
        <v>2022</v>
      </c>
      <c r="M162" s="13" t="str">
        <f t="shared" si="4"/>
        <v>May</v>
      </c>
      <c r="N162" s="17" t="str">
        <f t="shared" si="5"/>
        <v>Q2</v>
      </c>
    </row>
    <row r="163" spans="1:14" x14ac:dyDescent="0.35">
      <c r="A163" t="s">
        <v>401</v>
      </c>
      <c r="B163" s="1" t="s">
        <v>51</v>
      </c>
      <c r="C163" s="1" t="s">
        <v>52</v>
      </c>
      <c r="D163" s="1" t="s">
        <v>11</v>
      </c>
      <c r="E163" s="3">
        <v>43887</v>
      </c>
      <c r="F163" s="1" t="s">
        <v>70</v>
      </c>
      <c r="G163" s="1" t="s">
        <v>402</v>
      </c>
      <c r="H163" s="7">
        <v>500</v>
      </c>
      <c r="I163" s="7">
        <v>500</v>
      </c>
      <c r="J163" s="2">
        <v>0</v>
      </c>
      <c r="K163" s="7">
        <f>Table1[[#This Row],[Price Before Discount]]-Table1[[#This Row],[Price After Discount]]</f>
        <v>0</v>
      </c>
      <c r="L163" s="13">
        <f>YEAR(Table1[[#This Row],[Date]])</f>
        <v>2020</v>
      </c>
      <c r="M163" s="13" t="str">
        <f t="shared" si="4"/>
        <v>Feb</v>
      </c>
      <c r="N163" s="17" t="str">
        <f t="shared" si="5"/>
        <v>Q1</v>
      </c>
    </row>
    <row r="164" spans="1:14" hidden="1" x14ac:dyDescent="0.35">
      <c r="A164" t="s">
        <v>403</v>
      </c>
      <c r="B164" s="1" t="s">
        <v>47</v>
      </c>
      <c r="C164" s="1" t="s">
        <v>48</v>
      </c>
      <c r="D164" s="1" t="s">
        <v>22</v>
      </c>
      <c r="E164" s="3">
        <v>44161</v>
      </c>
      <c r="F164" s="1" t="s">
        <v>113</v>
      </c>
      <c r="G164" s="1" t="s">
        <v>49</v>
      </c>
      <c r="H164" s="7">
        <v>250</v>
      </c>
      <c r="I164" s="7">
        <v>243</v>
      </c>
      <c r="J164" s="2">
        <v>2.8000000000000001E-2</v>
      </c>
      <c r="K164" s="7">
        <f>Table1[[#This Row],[Price Before Discount]]-Table1[[#This Row],[Price After Discount]]</f>
        <v>7</v>
      </c>
      <c r="L164" s="13">
        <f>YEAR(Table1[[#This Row],[Date]])</f>
        <v>2020</v>
      </c>
      <c r="M164" s="13" t="str">
        <f t="shared" si="4"/>
        <v>Nov</v>
      </c>
      <c r="N164" s="17" t="str">
        <f t="shared" si="5"/>
        <v>Q4</v>
      </c>
    </row>
    <row r="165" spans="1:14" hidden="1" x14ac:dyDescent="0.35">
      <c r="A165" t="s">
        <v>404</v>
      </c>
      <c r="B165" s="1" t="s">
        <v>129</v>
      </c>
      <c r="C165" s="1" t="s">
        <v>106</v>
      </c>
      <c r="D165" s="1" t="s">
        <v>17</v>
      </c>
      <c r="E165" s="3">
        <v>43856</v>
      </c>
      <c r="F165" s="1" t="s">
        <v>34</v>
      </c>
      <c r="G165" s="1" t="s">
        <v>130</v>
      </c>
      <c r="H165" s="7">
        <v>50</v>
      </c>
      <c r="I165" s="7">
        <v>40</v>
      </c>
      <c r="J165" s="2">
        <v>0.2</v>
      </c>
      <c r="K165" s="7">
        <f>Table1[[#This Row],[Price Before Discount]]-Table1[[#This Row],[Price After Discount]]</f>
        <v>10</v>
      </c>
      <c r="L165" s="13">
        <f>YEAR(Table1[[#This Row],[Date]])</f>
        <v>2020</v>
      </c>
      <c r="M165" s="13" t="str">
        <f t="shared" si="4"/>
        <v>Jan</v>
      </c>
      <c r="N165" s="17" t="str">
        <f t="shared" si="5"/>
        <v>Q1</v>
      </c>
    </row>
    <row r="166" spans="1:14" hidden="1" x14ac:dyDescent="0.35">
      <c r="A166" t="s">
        <v>405</v>
      </c>
      <c r="B166" s="1" t="s">
        <v>89</v>
      </c>
      <c r="C166" s="1" t="s">
        <v>90</v>
      </c>
      <c r="D166" s="1" t="s">
        <v>33</v>
      </c>
      <c r="E166" s="3">
        <v>44312</v>
      </c>
      <c r="F166" s="1" t="s">
        <v>102</v>
      </c>
      <c r="G166" s="1" t="s">
        <v>283</v>
      </c>
      <c r="H166" s="7">
        <v>70</v>
      </c>
      <c r="I166" s="7">
        <v>47</v>
      </c>
      <c r="J166" s="2">
        <v>0.3286</v>
      </c>
      <c r="K166" s="7">
        <f>Table1[[#This Row],[Price Before Discount]]-Table1[[#This Row],[Price After Discount]]</f>
        <v>23</v>
      </c>
      <c r="L166" s="13">
        <f>YEAR(Table1[[#This Row],[Date]])</f>
        <v>2021</v>
      </c>
      <c r="M166" s="13" t="str">
        <f t="shared" si="4"/>
        <v>Apr</v>
      </c>
      <c r="N166" s="17" t="str">
        <f t="shared" si="5"/>
        <v>Q2</v>
      </c>
    </row>
    <row r="167" spans="1:14" x14ac:dyDescent="0.35">
      <c r="A167" t="s">
        <v>406</v>
      </c>
      <c r="B167" s="1" t="s">
        <v>148</v>
      </c>
      <c r="C167" s="1" t="s">
        <v>149</v>
      </c>
      <c r="D167" s="1" t="s">
        <v>11</v>
      </c>
      <c r="E167" s="3">
        <v>44351</v>
      </c>
      <c r="F167" s="1" t="s">
        <v>120</v>
      </c>
      <c r="G167" s="1" t="s">
        <v>407</v>
      </c>
      <c r="H167" s="7">
        <v>50</v>
      </c>
      <c r="I167" s="7">
        <v>46</v>
      </c>
      <c r="J167" s="2">
        <v>0.08</v>
      </c>
      <c r="K167" s="7">
        <f>Table1[[#This Row],[Price Before Discount]]-Table1[[#This Row],[Price After Discount]]</f>
        <v>4</v>
      </c>
      <c r="L167" s="13">
        <f>YEAR(Table1[[#This Row],[Date]])</f>
        <v>2021</v>
      </c>
      <c r="M167" s="13" t="str">
        <f t="shared" si="4"/>
        <v>Jun</v>
      </c>
      <c r="N167" s="17" t="str">
        <f t="shared" si="5"/>
        <v>Q2</v>
      </c>
    </row>
    <row r="168" spans="1:14" x14ac:dyDescent="0.35">
      <c r="A168" t="s">
        <v>408</v>
      </c>
      <c r="B168" s="1" t="s">
        <v>168</v>
      </c>
      <c r="C168" s="1" t="s">
        <v>169</v>
      </c>
      <c r="D168" s="1" t="s">
        <v>11</v>
      </c>
      <c r="E168" s="3">
        <v>44261</v>
      </c>
      <c r="F168" s="1" t="s">
        <v>70</v>
      </c>
      <c r="G168" s="1" t="s">
        <v>409</v>
      </c>
      <c r="H168" s="7">
        <v>500</v>
      </c>
      <c r="I168" s="7">
        <v>500</v>
      </c>
      <c r="J168" s="2">
        <v>0</v>
      </c>
      <c r="K168" s="7">
        <f>Table1[[#This Row],[Price Before Discount]]-Table1[[#This Row],[Price After Discount]]</f>
        <v>0</v>
      </c>
      <c r="L168" s="13">
        <f>YEAR(Table1[[#This Row],[Date]])</f>
        <v>2021</v>
      </c>
      <c r="M168" s="13" t="str">
        <f t="shared" si="4"/>
        <v>Mar</v>
      </c>
      <c r="N168" s="17" t="str">
        <f t="shared" si="5"/>
        <v>Q1</v>
      </c>
    </row>
    <row r="169" spans="1:14" hidden="1" x14ac:dyDescent="0.35">
      <c r="A169" t="s">
        <v>410</v>
      </c>
      <c r="B169" s="1" t="s">
        <v>222</v>
      </c>
      <c r="C169" s="1" t="s">
        <v>48</v>
      </c>
      <c r="D169" s="1" t="s">
        <v>22</v>
      </c>
      <c r="E169" s="3">
        <v>45010</v>
      </c>
      <c r="F169" s="1" t="s">
        <v>12</v>
      </c>
      <c r="G169" s="1" t="s">
        <v>411</v>
      </c>
      <c r="H169" s="7">
        <v>80</v>
      </c>
      <c r="I169" s="7">
        <v>77</v>
      </c>
      <c r="J169" s="2">
        <v>3.7499999999999999E-2</v>
      </c>
      <c r="K169" s="7">
        <f>Table1[[#This Row],[Price Before Discount]]-Table1[[#This Row],[Price After Discount]]</f>
        <v>3</v>
      </c>
      <c r="L169" s="13">
        <f>YEAR(Table1[[#This Row],[Date]])</f>
        <v>2023</v>
      </c>
      <c r="M169" s="13" t="str">
        <f t="shared" si="4"/>
        <v>Mar</v>
      </c>
      <c r="N169" s="17" t="str">
        <f t="shared" si="5"/>
        <v>Q1</v>
      </c>
    </row>
    <row r="170" spans="1:14" x14ac:dyDescent="0.35">
      <c r="A170" t="s">
        <v>412</v>
      </c>
      <c r="B170" s="1" t="s">
        <v>185</v>
      </c>
      <c r="C170" s="1" t="s">
        <v>186</v>
      </c>
      <c r="D170" s="1" t="s">
        <v>11</v>
      </c>
      <c r="E170" s="3">
        <v>45307</v>
      </c>
      <c r="F170" s="1" t="s">
        <v>120</v>
      </c>
      <c r="G170" s="1" t="s">
        <v>413</v>
      </c>
      <c r="H170" s="7">
        <v>50</v>
      </c>
      <c r="I170" s="7">
        <v>43</v>
      </c>
      <c r="J170" s="2">
        <v>0.14000000000000001</v>
      </c>
      <c r="K170" s="7">
        <f>Table1[[#This Row],[Price Before Discount]]-Table1[[#This Row],[Price After Discount]]</f>
        <v>7</v>
      </c>
      <c r="L170" s="13">
        <f>YEAR(Table1[[#This Row],[Date]])</f>
        <v>2024</v>
      </c>
      <c r="M170" s="13" t="str">
        <f t="shared" si="4"/>
        <v>Jan</v>
      </c>
      <c r="N170" s="17" t="str">
        <f t="shared" si="5"/>
        <v>Q1</v>
      </c>
    </row>
    <row r="171" spans="1:14" hidden="1" x14ac:dyDescent="0.35">
      <c r="A171" t="s">
        <v>414</v>
      </c>
      <c r="B171" s="1" t="s">
        <v>68</v>
      </c>
      <c r="C171" s="1" t="s">
        <v>69</v>
      </c>
      <c r="D171" s="1" t="s">
        <v>33</v>
      </c>
      <c r="E171" s="3">
        <v>45481</v>
      </c>
      <c r="F171" s="1" t="s">
        <v>28</v>
      </c>
      <c r="G171" s="1" t="s">
        <v>415</v>
      </c>
      <c r="H171" s="7">
        <v>150</v>
      </c>
      <c r="I171" s="7">
        <v>143</v>
      </c>
      <c r="J171" s="2">
        <v>4.6699999999999998E-2</v>
      </c>
      <c r="K171" s="7">
        <f>Table1[[#This Row],[Price Before Discount]]-Table1[[#This Row],[Price After Discount]]</f>
        <v>7</v>
      </c>
      <c r="L171" s="13">
        <f>YEAR(Table1[[#This Row],[Date]])</f>
        <v>2024</v>
      </c>
      <c r="M171" s="13" t="str">
        <f t="shared" si="4"/>
        <v>Jul</v>
      </c>
      <c r="N171" s="17" t="str">
        <f t="shared" si="5"/>
        <v>Q3</v>
      </c>
    </row>
    <row r="172" spans="1:14" hidden="1" x14ac:dyDescent="0.35">
      <c r="A172" t="s">
        <v>416</v>
      </c>
      <c r="B172" s="1" t="s">
        <v>62</v>
      </c>
      <c r="C172" s="1" t="s">
        <v>63</v>
      </c>
      <c r="D172" s="1" t="s">
        <v>33</v>
      </c>
      <c r="E172" s="3">
        <v>44445</v>
      </c>
      <c r="F172" s="1" t="s">
        <v>59</v>
      </c>
      <c r="G172" s="1" t="s">
        <v>64</v>
      </c>
      <c r="H172" s="7">
        <v>1000</v>
      </c>
      <c r="I172" s="7">
        <v>610</v>
      </c>
      <c r="J172" s="2">
        <v>0.39</v>
      </c>
      <c r="K172" s="7">
        <f>Table1[[#This Row],[Price Before Discount]]-Table1[[#This Row],[Price After Discount]]</f>
        <v>390</v>
      </c>
      <c r="L172" s="13">
        <f>YEAR(Table1[[#This Row],[Date]])</f>
        <v>2021</v>
      </c>
      <c r="M172" s="13" t="str">
        <f t="shared" si="4"/>
        <v>Sep</v>
      </c>
      <c r="N172" s="17" t="str">
        <f t="shared" si="5"/>
        <v>Q3</v>
      </c>
    </row>
    <row r="173" spans="1:14" x14ac:dyDescent="0.35">
      <c r="A173" t="s">
        <v>417</v>
      </c>
      <c r="B173" s="1" t="s">
        <v>79</v>
      </c>
      <c r="C173" s="1" t="s">
        <v>80</v>
      </c>
      <c r="D173" s="1" t="s">
        <v>11</v>
      </c>
      <c r="E173" s="3">
        <v>43957</v>
      </c>
      <c r="F173" s="1" t="s">
        <v>34</v>
      </c>
      <c r="G173" s="1" t="s">
        <v>385</v>
      </c>
      <c r="H173" s="7">
        <v>50</v>
      </c>
      <c r="I173" s="7">
        <v>41</v>
      </c>
      <c r="J173" s="2">
        <v>0.18</v>
      </c>
      <c r="K173" s="7">
        <f>Table1[[#This Row],[Price Before Discount]]-Table1[[#This Row],[Price After Discount]]</f>
        <v>9</v>
      </c>
      <c r="L173" s="13">
        <f>YEAR(Table1[[#This Row],[Date]])</f>
        <v>2020</v>
      </c>
      <c r="M173" s="13" t="str">
        <f t="shared" si="4"/>
        <v>May</v>
      </c>
      <c r="N173" s="17" t="str">
        <f t="shared" si="5"/>
        <v>Q2</v>
      </c>
    </row>
    <row r="174" spans="1:14" hidden="1" x14ac:dyDescent="0.35">
      <c r="A174" t="s">
        <v>418</v>
      </c>
      <c r="B174" s="1" t="s">
        <v>287</v>
      </c>
      <c r="C174" s="1" t="s">
        <v>106</v>
      </c>
      <c r="D174" s="1" t="s">
        <v>17</v>
      </c>
      <c r="E174" s="3">
        <v>44367</v>
      </c>
      <c r="F174" s="1" t="s">
        <v>39</v>
      </c>
      <c r="G174" s="1" t="s">
        <v>419</v>
      </c>
      <c r="H174" s="7">
        <v>30</v>
      </c>
      <c r="I174" s="7">
        <v>29</v>
      </c>
      <c r="J174" s="2">
        <v>3.3300000000000003E-2</v>
      </c>
      <c r="K174" s="7">
        <f>Table1[[#This Row],[Price Before Discount]]-Table1[[#This Row],[Price After Discount]]</f>
        <v>1</v>
      </c>
      <c r="L174" s="13">
        <f>YEAR(Table1[[#This Row],[Date]])</f>
        <v>2021</v>
      </c>
      <c r="M174" s="13" t="str">
        <f t="shared" si="4"/>
        <v>Jun</v>
      </c>
      <c r="N174" s="17" t="str">
        <f t="shared" si="5"/>
        <v>Q2</v>
      </c>
    </row>
    <row r="175" spans="1:14" x14ac:dyDescent="0.35">
      <c r="A175" t="s">
        <v>420</v>
      </c>
      <c r="B175" s="1" t="s">
        <v>125</v>
      </c>
      <c r="C175" s="1" t="s">
        <v>126</v>
      </c>
      <c r="D175" s="1" t="s">
        <v>11</v>
      </c>
      <c r="E175" s="3">
        <v>44133</v>
      </c>
      <c r="F175" s="1" t="s">
        <v>12</v>
      </c>
      <c r="G175" s="1" t="s">
        <v>383</v>
      </c>
      <c r="H175" s="7">
        <v>80</v>
      </c>
      <c r="I175" s="7">
        <v>70</v>
      </c>
      <c r="J175" s="2">
        <v>0.125</v>
      </c>
      <c r="K175" s="7">
        <f>Table1[[#This Row],[Price Before Discount]]-Table1[[#This Row],[Price After Discount]]</f>
        <v>10</v>
      </c>
      <c r="L175" s="13">
        <f>YEAR(Table1[[#This Row],[Date]])</f>
        <v>2020</v>
      </c>
      <c r="M175" s="13" t="str">
        <f t="shared" si="4"/>
        <v>Oct</v>
      </c>
      <c r="N175" s="17" t="str">
        <f t="shared" si="5"/>
        <v>Q4</v>
      </c>
    </row>
    <row r="176" spans="1:14" x14ac:dyDescent="0.35">
      <c r="A176" t="s">
        <v>421</v>
      </c>
      <c r="B176" s="1" t="s">
        <v>26</v>
      </c>
      <c r="C176" s="1" t="s">
        <v>27</v>
      </c>
      <c r="D176" s="1" t="s">
        <v>11</v>
      </c>
      <c r="E176" s="3">
        <v>45577</v>
      </c>
      <c r="F176" s="1" t="s">
        <v>113</v>
      </c>
      <c r="G176" s="1" t="s">
        <v>422</v>
      </c>
      <c r="H176" s="7">
        <v>250</v>
      </c>
      <c r="I176" s="7">
        <v>240</v>
      </c>
      <c r="J176" s="2">
        <v>0.04</v>
      </c>
      <c r="K176" s="7">
        <f>Table1[[#This Row],[Price Before Discount]]-Table1[[#This Row],[Price After Discount]]</f>
        <v>10</v>
      </c>
      <c r="L176" s="13">
        <f>YEAR(Table1[[#This Row],[Date]])</f>
        <v>2024</v>
      </c>
      <c r="M176" s="13" t="str">
        <f t="shared" si="4"/>
        <v>Oct</v>
      </c>
      <c r="N176" s="17" t="str">
        <f t="shared" si="5"/>
        <v>Q4</v>
      </c>
    </row>
    <row r="177" spans="1:14" x14ac:dyDescent="0.35">
      <c r="A177" t="s">
        <v>423</v>
      </c>
      <c r="B177" s="1" t="s">
        <v>239</v>
      </c>
      <c r="C177" s="1" t="s">
        <v>240</v>
      </c>
      <c r="D177" s="1" t="s">
        <v>11</v>
      </c>
      <c r="E177" s="3">
        <v>45432</v>
      </c>
      <c r="F177" s="1" t="s">
        <v>39</v>
      </c>
      <c r="G177" s="1" t="s">
        <v>424</v>
      </c>
      <c r="H177" s="7">
        <v>30</v>
      </c>
      <c r="I177" s="7">
        <v>28</v>
      </c>
      <c r="J177" s="2">
        <v>6.6699999999999995E-2</v>
      </c>
      <c r="K177" s="7">
        <f>Table1[[#This Row],[Price Before Discount]]-Table1[[#This Row],[Price After Discount]]</f>
        <v>2</v>
      </c>
      <c r="L177" s="13">
        <f>YEAR(Table1[[#This Row],[Date]])</f>
        <v>2024</v>
      </c>
      <c r="M177" s="13" t="str">
        <f t="shared" si="4"/>
        <v>May</v>
      </c>
      <c r="N177" s="17" t="str">
        <f t="shared" si="5"/>
        <v>Q2</v>
      </c>
    </row>
    <row r="178" spans="1:14" hidden="1" x14ac:dyDescent="0.35">
      <c r="A178" t="s">
        <v>425</v>
      </c>
      <c r="B178" s="1" t="s">
        <v>68</v>
      </c>
      <c r="C178" s="1" t="s">
        <v>69</v>
      </c>
      <c r="D178" s="1" t="s">
        <v>33</v>
      </c>
      <c r="E178" s="3">
        <v>45312</v>
      </c>
      <c r="F178" s="1" t="s">
        <v>102</v>
      </c>
      <c r="G178" s="1" t="s">
        <v>140</v>
      </c>
      <c r="H178" s="7">
        <v>70</v>
      </c>
      <c r="I178" s="7">
        <v>64</v>
      </c>
      <c r="J178" s="2">
        <v>8.5699999999999998E-2</v>
      </c>
      <c r="K178" s="7">
        <f>Table1[[#This Row],[Price Before Discount]]-Table1[[#This Row],[Price After Discount]]</f>
        <v>6</v>
      </c>
      <c r="L178" s="13">
        <f>YEAR(Table1[[#This Row],[Date]])</f>
        <v>2024</v>
      </c>
      <c r="M178" s="13" t="str">
        <f t="shared" si="4"/>
        <v>Jan</v>
      </c>
      <c r="N178" s="17" t="str">
        <f t="shared" si="5"/>
        <v>Q1</v>
      </c>
    </row>
    <row r="179" spans="1:14" hidden="1" x14ac:dyDescent="0.35">
      <c r="A179" t="s">
        <v>426</v>
      </c>
      <c r="B179" s="1" t="s">
        <v>105</v>
      </c>
      <c r="C179" s="1" t="s">
        <v>106</v>
      </c>
      <c r="D179" s="1" t="s">
        <v>17</v>
      </c>
      <c r="E179" s="3">
        <v>44392</v>
      </c>
      <c r="F179" s="1" t="s">
        <v>102</v>
      </c>
      <c r="G179" s="1" t="s">
        <v>107</v>
      </c>
      <c r="H179" s="7">
        <v>70</v>
      </c>
      <c r="I179" s="7">
        <v>51</v>
      </c>
      <c r="J179" s="2">
        <v>0.27139999999999997</v>
      </c>
      <c r="K179" s="7">
        <f>Table1[[#This Row],[Price Before Discount]]-Table1[[#This Row],[Price After Discount]]</f>
        <v>19</v>
      </c>
      <c r="L179" s="13">
        <f>YEAR(Table1[[#This Row],[Date]])</f>
        <v>2021</v>
      </c>
      <c r="M179" s="13" t="str">
        <f t="shared" si="4"/>
        <v>Jul</v>
      </c>
      <c r="N179" s="17" t="str">
        <f t="shared" si="5"/>
        <v>Q3</v>
      </c>
    </row>
    <row r="180" spans="1:14" hidden="1" x14ac:dyDescent="0.35">
      <c r="A180" t="s">
        <v>427</v>
      </c>
      <c r="B180" s="1" t="s">
        <v>20</v>
      </c>
      <c r="C180" s="1" t="s">
        <v>21</v>
      </c>
      <c r="D180" s="1" t="s">
        <v>22</v>
      </c>
      <c r="E180" s="3">
        <v>44507</v>
      </c>
      <c r="F180" s="1" t="s">
        <v>34</v>
      </c>
      <c r="G180" s="1" t="s">
        <v>142</v>
      </c>
      <c r="H180" s="7">
        <v>50</v>
      </c>
      <c r="I180" s="7">
        <v>41</v>
      </c>
      <c r="J180" s="2">
        <v>0.18</v>
      </c>
      <c r="K180" s="7">
        <f>Table1[[#This Row],[Price Before Discount]]-Table1[[#This Row],[Price After Discount]]</f>
        <v>9</v>
      </c>
      <c r="L180" s="13">
        <f>YEAR(Table1[[#This Row],[Date]])</f>
        <v>2021</v>
      </c>
      <c r="M180" s="13" t="str">
        <f t="shared" si="4"/>
        <v>Nov</v>
      </c>
      <c r="N180" s="17" t="str">
        <f t="shared" si="5"/>
        <v>Q4</v>
      </c>
    </row>
    <row r="181" spans="1:14" hidden="1" x14ac:dyDescent="0.35">
      <c r="A181" t="s">
        <v>428</v>
      </c>
      <c r="B181" s="1" t="s">
        <v>42</v>
      </c>
      <c r="C181" s="1" t="s">
        <v>43</v>
      </c>
      <c r="D181" s="1" t="s">
        <v>22</v>
      </c>
      <c r="E181" s="3">
        <v>45499</v>
      </c>
      <c r="F181" s="1" t="s">
        <v>70</v>
      </c>
      <c r="G181" s="1" t="s">
        <v>429</v>
      </c>
      <c r="H181" s="7">
        <v>500</v>
      </c>
      <c r="I181" s="7">
        <v>490</v>
      </c>
      <c r="J181" s="2">
        <v>0.02</v>
      </c>
      <c r="K181" s="7">
        <f>Table1[[#This Row],[Price Before Discount]]-Table1[[#This Row],[Price After Discount]]</f>
        <v>10</v>
      </c>
      <c r="L181" s="13">
        <f>YEAR(Table1[[#This Row],[Date]])</f>
        <v>2024</v>
      </c>
      <c r="M181" s="13" t="str">
        <f t="shared" si="4"/>
        <v>Jul</v>
      </c>
      <c r="N181" s="17" t="str">
        <f t="shared" si="5"/>
        <v>Q3</v>
      </c>
    </row>
    <row r="182" spans="1:14" hidden="1" x14ac:dyDescent="0.35">
      <c r="A182" t="s">
        <v>430</v>
      </c>
      <c r="B182" s="1" t="s">
        <v>42</v>
      </c>
      <c r="C182" s="1" t="s">
        <v>43</v>
      </c>
      <c r="D182" s="1" t="s">
        <v>22</v>
      </c>
      <c r="E182" s="3">
        <v>43998</v>
      </c>
      <c r="F182" s="1" t="s">
        <v>70</v>
      </c>
      <c r="G182" s="1" t="s">
        <v>45</v>
      </c>
      <c r="H182" s="7">
        <v>500</v>
      </c>
      <c r="I182" s="7">
        <v>490</v>
      </c>
      <c r="J182" s="2">
        <v>0.02</v>
      </c>
      <c r="K182" s="7">
        <f>Table1[[#This Row],[Price Before Discount]]-Table1[[#This Row],[Price After Discount]]</f>
        <v>10</v>
      </c>
      <c r="L182" s="13">
        <f>YEAR(Table1[[#This Row],[Date]])</f>
        <v>2020</v>
      </c>
      <c r="M182" s="13" t="str">
        <f t="shared" si="4"/>
        <v>Jun</v>
      </c>
      <c r="N182" s="17" t="str">
        <f t="shared" si="5"/>
        <v>Q2</v>
      </c>
    </row>
    <row r="183" spans="1:14" hidden="1" x14ac:dyDescent="0.35">
      <c r="A183" t="s">
        <v>431</v>
      </c>
      <c r="B183" s="1" t="s">
        <v>432</v>
      </c>
      <c r="C183" s="1" t="s">
        <v>433</v>
      </c>
      <c r="D183" s="1" t="s">
        <v>22</v>
      </c>
      <c r="E183" s="3">
        <v>44446</v>
      </c>
      <c r="F183" s="1" t="s">
        <v>59</v>
      </c>
      <c r="G183" s="1" t="s">
        <v>434</v>
      </c>
      <c r="H183" s="7">
        <v>1000</v>
      </c>
      <c r="I183" s="7">
        <v>910</v>
      </c>
      <c r="J183" s="2">
        <v>0.09</v>
      </c>
      <c r="K183" s="7">
        <f>Table1[[#This Row],[Price Before Discount]]-Table1[[#This Row],[Price After Discount]]</f>
        <v>90</v>
      </c>
      <c r="L183" s="13">
        <f>YEAR(Table1[[#This Row],[Date]])</f>
        <v>2021</v>
      </c>
      <c r="M183" s="13" t="str">
        <f t="shared" si="4"/>
        <v>Sep</v>
      </c>
      <c r="N183" s="17" t="str">
        <f t="shared" si="5"/>
        <v>Q3</v>
      </c>
    </row>
    <row r="184" spans="1:14" hidden="1" x14ac:dyDescent="0.35">
      <c r="A184" t="s">
        <v>435</v>
      </c>
      <c r="B184" s="1" t="s">
        <v>225</v>
      </c>
      <c r="C184" s="1" t="s">
        <v>226</v>
      </c>
      <c r="D184" s="1" t="s">
        <v>22</v>
      </c>
      <c r="E184" s="3">
        <v>44792</v>
      </c>
      <c r="F184" s="1" t="s">
        <v>39</v>
      </c>
      <c r="G184" s="1" t="s">
        <v>436</v>
      </c>
      <c r="H184" s="7">
        <v>30</v>
      </c>
      <c r="I184" s="7">
        <v>28</v>
      </c>
      <c r="J184" s="2">
        <v>6.6699999999999995E-2</v>
      </c>
      <c r="K184" s="7">
        <f>Table1[[#This Row],[Price Before Discount]]-Table1[[#This Row],[Price After Discount]]</f>
        <v>2</v>
      </c>
      <c r="L184" s="13">
        <f>YEAR(Table1[[#This Row],[Date]])</f>
        <v>2022</v>
      </c>
      <c r="M184" s="13" t="str">
        <f t="shared" si="4"/>
        <v>Aug</v>
      </c>
      <c r="N184" s="17" t="str">
        <f t="shared" si="5"/>
        <v>Q3</v>
      </c>
    </row>
    <row r="185" spans="1:14" x14ac:dyDescent="0.35">
      <c r="A185" t="s">
        <v>437</v>
      </c>
      <c r="B185" s="1" t="s">
        <v>168</v>
      </c>
      <c r="C185" s="1" t="s">
        <v>169</v>
      </c>
      <c r="D185" s="1" t="s">
        <v>11</v>
      </c>
      <c r="E185" s="3">
        <v>43832</v>
      </c>
      <c r="F185" s="1" t="s">
        <v>34</v>
      </c>
      <c r="G185" s="1" t="s">
        <v>438</v>
      </c>
      <c r="H185" s="7">
        <v>50</v>
      </c>
      <c r="I185" s="7">
        <v>44</v>
      </c>
      <c r="J185" s="2">
        <v>0.12</v>
      </c>
      <c r="K185" s="7">
        <f>Table1[[#This Row],[Price Before Discount]]-Table1[[#This Row],[Price After Discount]]</f>
        <v>6</v>
      </c>
      <c r="L185" s="13">
        <f>YEAR(Table1[[#This Row],[Date]])</f>
        <v>2020</v>
      </c>
      <c r="M185" s="13" t="str">
        <f t="shared" si="4"/>
        <v>Jan</v>
      </c>
      <c r="N185" s="17" t="str">
        <f t="shared" si="5"/>
        <v>Q1</v>
      </c>
    </row>
    <row r="186" spans="1:14" x14ac:dyDescent="0.35">
      <c r="A186" t="s">
        <v>439</v>
      </c>
      <c r="B186" s="1" t="s">
        <v>239</v>
      </c>
      <c r="C186" s="1" t="s">
        <v>240</v>
      </c>
      <c r="D186" s="1" t="s">
        <v>11</v>
      </c>
      <c r="E186" s="3">
        <v>44706</v>
      </c>
      <c r="F186" s="1" t="s">
        <v>12</v>
      </c>
      <c r="G186" s="1" t="s">
        <v>285</v>
      </c>
      <c r="H186" s="7">
        <v>80</v>
      </c>
      <c r="I186" s="7">
        <v>75</v>
      </c>
      <c r="J186" s="2">
        <v>6.25E-2</v>
      </c>
      <c r="K186" s="7">
        <f>Table1[[#This Row],[Price Before Discount]]-Table1[[#This Row],[Price After Discount]]</f>
        <v>5</v>
      </c>
      <c r="L186" s="13">
        <f>YEAR(Table1[[#This Row],[Date]])</f>
        <v>2022</v>
      </c>
      <c r="M186" s="13" t="str">
        <f t="shared" si="4"/>
        <v>May</v>
      </c>
      <c r="N186" s="17" t="str">
        <f t="shared" si="5"/>
        <v>Q2</v>
      </c>
    </row>
    <row r="187" spans="1:14" x14ac:dyDescent="0.35">
      <c r="A187" t="s">
        <v>440</v>
      </c>
      <c r="B187" s="1" t="s">
        <v>398</v>
      </c>
      <c r="C187" s="1" t="s">
        <v>399</v>
      </c>
      <c r="D187" s="1" t="s">
        <v>11</v>
      </c>
      <c r="E187" s="3">
        <v>44369</v>
      </c>
      <c r="F187" s="1" t="s">
        <v>113</v>
      </c>
      <c r="G187" s="1" t="s">
        <v>441</v>
      </c>
      <c r="H187" s="7">
        <v>250</v>
      </c>
      <c r="I187" s="7">
        <v>225</v>
      </c>
      <c r="J187" s="2">
        <v>0.1</v>
      </c>
      <c r="K187" s="7">
        <f>Table1[[#This Row],[Price Before Discount]]-Table1[[#This Row],[Price After Discount]]</f>
        <v>25</v>
      </c>
      <c r="L187" s="13">
        <f>YEAR(Table1[[#This Row],[Date]])</f>
        <v>2021</v>
      </c>
      <c r="M187" s="13" t="str">
        <f t="shared" si="4"/>
        <v>Jun</v>
      </c>
      <c r="N187" s="17" t="str">
        <f t="shared" si="5"/>
        <v>Q2</v>
      </c>
    </row>
    <row r="188" spans="1:14" x14ac:dyDescent="0.35">
      <c r="A188" t="s">
        <v>442</v>
      </c>
      <c r="B188" s="1" t="s">
        <v>26</v>
      </c>
      <c r="C188" s="1" t="s">
        <v>27</v>
      </c>
      <c r="D188" s="1" t="s">
        <v>11</v>
      </c>
      <c r="E188" s="3">
        <v>44828</v>
      </c>
      <c r="F188" s="1" t="s">
        <v>39</v>
      </c>
      <c r="G188" s="1" t="s">
        <v>443</v>
      </c>
      <c r="H188" s="7">
        <v>30</v>
      </c>
      <c r="I188" s="7">
        <v>30</v>
      </c>
      <c r="J188" s="2">
        <v>0</v>
      </c>
      <c r="K188" s="7">
        <f>Table1[[#This Row],[Price Before Discount]]-Table1[[#This Row],[Price After Discount]]</f>
        <v>0</v>
      </c>
      <c r="L188" s="13">
        <f>YEAR(Table1[[#This Row],[Date]])</f>
        <v>2022</v>
      </c>
      <c r="M188" s="13" t="str">
        <f t="shared" si="4"/>
        <v>Sep</v>
      </c>
      <c r="N188" s="17" t="str">
        <f t="shared" si="5"/>
        <v>Q3</v>
      </c>
    </row>
    <row r="189" spans="1:14" hidden="1" x14ac:dyDescent="0.35">
      <c r="A189" t="s">
        <v>444</v>
      </c>
      <c r="B189" s="1" t="s">
        <v>225</v>
      </c>
      <c r="C189" s="1" t="s">
        <v>226</v>
      </c>
      <c r="D189" s="1" t="s">
        <v>22</v>
      </c>
      <c r="E189" s="3">
        <v>44095</v>
      </c>
      <c r="F189" s="1" t="s">
        <v>113</v>
      </c>
      <c r="G189" s="1" t="s">
        <v>276</v>
      </c>
      <c r="H189" s="7">
        <v>250</v>
      </c>
      <c r="I189" s="7">
        <v>210</v>
      </c>
      <c r="J189" s="2">
        <v>0.16</v>
      </c>
      <c r="K189" s="7">
        <f>Table1[[#This Row],[Price Before Discount]]-Table1[[#This Row],[Price After Discount]]</f>
        <v>40</v>
      </c>
      <c r="L189" s="13">
        <f>YEAR(Table1[[#This Row],[Date]])</f>
        <v>2020</v>
      </c>
      <c r="M189" s="13" t="str">
        <f t="shared" si="4"/>
        <v>Sep</v>
      </c>
      <c r="N189" s="17" t="str">
        <f t="shared" si="5"/>
        <v>Q3</v>
      </c>
    </row>
    <row r="190" spans="1:14" x14ac:dyDescent="0.35">
      <c r="A190" t="s">
        <v>445</v>
      </c>
      <c r="B190" s="1" t="s">
        <v>9</v>
      </c>
      <c r="C190" s="1" t="s">
        <v>10</v>
      </c>
      <c r="D190" s="1" t="s">
        <v>11</v>
      </c>
      <c r="E190" s="3">
        <v>45042</v>
      </c>
      <c r="F190" s="1" t="s">
        <v>113</v>
      </c>
      <c r="G190" s="1" t="s">
        <v>191</v>
      </c>
      <c r="H190" s="7">
        <v>250</v>
      </c>
      <c r="I190" s="7">
        <v>250</v>
      </c>
      <c r="J190" s="2">
        <v>0</v>
      </c>
      <c r="K190" s="7">
        <f>Table1[[#This Row],[Price Before Discount]]-Table1[[#This Row],[Price After Discount]]</f>
        <v>0</v>
      </c>
      <c r="L190" s="13">
        <f>YEAR(Table1[[#This Row],[Date]])</f>
        <v>2023</v>
      </c>
      <c r="M190" s="13" t="str">
        <f t="shared" si="4"/>
        <v>Apr</v>
      </c>
      <c r="N190" s="17" t="str">
        <f t="shared" si="5"/>
        <v>Q2</v>
      </c>
    </row>
    <row r="191" spans="1:14" x14ac:dyDescent="0.35">
      <c r="A191" t="s">
        <v>446</v>
      </c>
      <c r="B191" s="1" t="s">
        <v>168</v>
      </c>
      <c r="C191" s="1" t="s">
        <v>169</v>
      </c>
      <c r="D191" s="1" t="s">
        <v>11</v>
      </c>
      <c r="E191" s="3">
        <v>45287</v>
      </c>
      <c r="F191" s="1" t="s">
        <v>44</v>
      </c>
      <c r="G191" s="1" t="s">
        <v>447</v>
      </c>
      <c r="H191" s="7">
        <v>500</v>
      </c>
      <c r="I191" s="7">
        <v>480</v>
      </c>
      <c r="J191" s="2">
        <v>0.04</v>
      </c>
      <c r="K191" s="7">
        <f>Table1[[#This Row],[Price Before Discount]]-Table1[[#This Row],[Price After Discount]]</f>
        <v>20</v>
      </c>
      <c r="L191" s="13">
        <f>YEAR(Table1[[#This Row],[Date]])</f>
        <v>2023</v>
      </c>
      <c r="M191" s="13" t="str">
        <f t="shared" si="4"/>
        <v>Dec</v>
      </c>
      <c r="N191" s="17" t="str">
        <f t="shared" si="5"/>
        <v>Q4</v>
      </c>
    </row>
    <row r="192" spans="1:14" hidden="1" x14ac:dyDescent="0.35">
      <c r="A192" t="s">
        <v>448</v>
      </c>
      <c r="B192" s="1" t="s">
        <v>31</v>
      </c>
      <c r="C192" s="1" t="s">
        <v>32</v>
      </c>
      <c r="D192" s="1" t="s">
        <v>33</v>
      </c>
      <c r="E192" s="3">
        <v>44654</v>
      </c>
      <c r="F192" s="1" t="s">
        <v>59</v>
      </c>
      <c r="G192" s="1" t="s">
        <v>449</v>
      </c>
      <c r="H192" s="7">
        <v>1000</v>
      </c>
      <c r="I192" s="7">
        <v>970</v>
      </c>
      <c r="J192" s="2">
        <v>0.03</v>
      </c>
      <c r="K192" s="7">
        <f>Table1[[#This Row],[Price Before Discount]]-Table1[[#This Row],[Price After Discount]]</f>
        <v>30</v>
      </c>
      <c r="L192" s="13">
        <f>YEAR(Table1[[#This Row],[Date]])</f>
        <v>2022</v>
      </c>
      <c r="M192" s="13" t="str">
        <f t="shared" si="4"/>
        <v>Apr</v>
      </c>
      <c r="N192" s="17" t="str">
        <f t="shared" si="5"/>
        <v>Q2</v>
      </c>
    </row>
    <row r="193" spans="1:14" x14ac:dyDescent="0.35">
      <c r="A193" t="s">
        <v>450</v>
      </c>
      <c r="B193" s="1" t="s">
        <v>322</v>
      </c>
      <c r="C193" s="1" t="s">
        <v>323</v>
      </c>
      <c r="D193" s="1" t="s">
        <v>11</v>
      </c>
      <c r="E193" s="3">
        <v>44033</v>
      </c>
      <c r="F193" s="1" t="s">
        <v>28</v>
      </c>
      <c r="G193" s="1" t="s">
        <v>451</v>
      </c>
      <c r="H193" s="7">
        <v>150</v>
      </c>
      <c r="I193" s="7">
        <v>144</v>
      </c>
      <c r="J193" s="2">
        <v>0.04</v>
      </c>
      <c r="K193" s="7">
        <f>Table1[[#This Row],[Price Before Discount]]-Table1[[#This Row],[Price After Discount]]</f>
        <v>6</v>
      </c>
      <c r="L193" s="13">
        <f>YEAR(Table1[[#This Row],[Date]])</f>
        <v>2020</v>
      </c>
      <c r="M193" s="13" t="str">
        <f t="shared" si="4"/>
        <v>Jul</v>
      </c>
      <c r="N193" s="17" t="str">
        <f t="shared" si="5"/>
        <v>Q3</v>
      </c>
    </row>
    <row r="194" spans="1:14" hidden="1" x14ac:dyDescent="0.35">
      <c r="A194" t="s">
        <v>452</v>
      </c>
      <c r="B194" s="1" t="s">
        <v>129</v>
      </c>
      <c r="C194" s="1" t="s">
        <v>106</v>
      </c>
      <c r="D194" s="1" t="s">
        <v>17</v>
      </c>
      <c r="E194" s="3">
        <v>45011</v>
      </c>
      <c r="F194" s="1" t="s">
        <v>23</v>
      </c>
      <c r="G194" s="1" t="s">
        <v>130</v>
      </c>
      <c r="H194" s="7">
        <v>700</v>
      </c>
      <c r="I194" s="7">
        <v>637</v>
      </c>
      <c r="J194" s="2">
        <v>0.09</v>
      </c>
      <c r="K194" s="7">
        <f>Table1[[#This Row],[Price Before Discount]]-Table1[[#This Row],[Price After Discount]]</f>
        <v>63</v>
      </c>
      <c r="L194" s="13">
        <f>YEAR(Table1[[#This Row],[Date]])</f>
        <v>2023</v>
      </c>
      <c r="M194" s="13" t="str">
        <f t="shared" ref="M194:M257" si="6">TEXT(E:E, "mmm")</f>
        <v>Mar</v>
      </c>
      <c r="N194" s="17" t="str">
        <f t="shared" ref="N194:N257" si="7">"Q"&amp;INT((MONTH($E194)-1)/3)+1</f>
        <v>Q1</v>
      </c>
    </row>
    <row r="195" spans="1:14" x14ac:dyDescent="0.35">
      <c r="A195" t="s">
        <v>453</v>
      </c>
      <c r="B195" s="1" t="s">
        <v>109</v>
      </c>
      <c r="C195" s="1" t="s">
        <v>80</v>
      </c>
      <c r="D195" s="1" t="s">
        <v>11</v>
      </c>
      <c r="E195" s="3">
        <v>44664</v>
      </c>
      <c r="F195" s="1" t="s">
        <v>102</v>
      </c>
      <c r="G195" s="1" t="s">
        <v>454</v>
      </c>
      <c r="H195" s="7">
        <v>70</v>
      </c>
      <c r="I195" s="7">
        <v>63</v>
      </c>
      <c r="J195" s="2">
        <v>0.1</v>
      </c>
      <c r="K195" s="7">
        <f>Table1[[#This Row],[Price Before Discount]]-Table1[[#This Row],[Price After Discount]]</f>
        <v>7</v>
      </c>
      <c r="L195" s="13">
        <f>YEAR(Table1[[#This Row],[Date]])</f>
        <v>2022</v>
      </c>
      <c r="M195" s="13" t="str">
        <f t="shared" si="6"/>
        <v>Apr</v>
      </c>
      <c r="N195" s="17" t="str">
        <f t="shared" si="7"/>
        <v>Q2</v>
      </c>
    </row>
    <row r="196" spans="1:14" x14ac:dyDescent="0.35">
      <c r="A196" t="s">
        <v>455</v>
      </c>
      <c r="B196" s="1" t="s">
        <v>109</v>
      </c>
      <c r="C196" s="1" t="s">
        <v>80</v>
      </c>
      <c r="D196" s="1" t="s">
        <v>11</v>
      </c>
      <c r="E196" s="3">
        <v>45419</v>
      </c>
      <c r="F196" s="1" t="s">
        <v>23</v>
      </c>
      <c r="G196" s="1" t="s">
        <v>370</v>
      </c>
      <c r="H196" s="7">
        <v>700</v>
      </c>
      <c r="I196" s="7">
        <v>672</v>
      </c>
      <c r="J196" s="2">
        <v>0.04</v>
      </c>
      <c r="K196" s="7">
        <f>Table1[[#This Row],[Price Before Discount]]-Table1[[#This Row],[Price After Discount]]</f>
        <v>28</v>
      </c>
      <c r="L196" s="13">
        <f>YEAR(Table1[[#This Row],[Date]])</f>
        <v>2024</v>
      </c>
      <c r="M196" s="13" t="str">
        <f t="shared" si="6"/>
        <v>May</v>
      </c>
      <c r="N196" s="17" t="str">
        <f t="shared" si="7"/>
        <v>Q2</v>
      </c>
    </row>
    <row r="197" spans="1:14" hidden="1" x14ac:dyDescent="0.35">
      <c r="A197" t="s">
        <v>456</v>
      </c>
      <c r="B197" s="1" t="s">
        <v>219</v>
      </c>
      <c r="C197" s="1" t="s">
        <v>38</v>
      </c>
      <c r="D197" s="1" t="s">
        <v>33</v>
      </c>
      <c r="E197" s="3">
        <v>44223</v>
      </c>
      <c r="F197" s="1" t="s">
        <v>120</v>
      </c>
      <c r="G197" s="1" t="s">
        <v>260</v>
      </c>
      <c r="H197" s="7">
        <v>50</v>
      </c>
      <c r="I197" s="7">
        <v>42</v>
      </c>
      <c r="J197" s="2">
        <v>0.16</v>
      </c>
      <c r="K197" s="7">
        <f>Table1[[#This Row],[Price Before Discount]]-Table1[[#This Row],[Price After Discount]]</f>
        <v>8</v>
      </c>
      <c r="L197" s="13">
        <f>YEAR(Table1[[#This Row],[Date]])</f>
        <v>2021</v>
      </c>
      <c r="M197" s="13" t="str">
        <f t="shared" si="6"/>
        <v>Jan</v>
      </c>
      <c r="N197" s="17" t="str">
        <f t="shared" si="7"/>
        <v>Q1</v>
      </c>
    </row>
    <row r="198" spans="1:14" x14ac:dyDescent="0.35">
      <c r="A198" t="s">
        <v>457</v>
      </c>
      <c r="B198" s="1" t="s">
        <v>93</v>
      </c>
      <c r="C198" s="1" t="s">
        <v>94</v>
      </c>
      <c r="D198" s="1" t="s">
        <v>11</v>
      </c>
      <c r="E198" s="3">
        <v>45626</v>
      </c>
      <c r="F198" s="1" t="s">
        <v>12</v>
      </c>
      <c r="G198" s="1" t="s">
        <v>458</v>
      </c>
      <c r="H198" s="7">
        <v>80</v>
      </c>
      <c r="I198" s="7">
        <v>78</v>
      </c>
      <c r="J198" s="2">
        <v>2.5000000000000001E-2</v>
      </c>
      <c r="K198" s="7">
        <f>Table1[[#This Row],[Price Before Discount]]-Table1[[#This Row],[Price After Discount]]</f>
        <v>2</v>
      </c>
      <c r="L198" s="13">
        <f>YEAR(Table1[[#This Row],[Date]])</f>
        <v>2024</v>
      </c>
      <c r="M198" s="13" t="str">
        <f t="shared" si="6"/>
        <v>Nov</v>
      </c>
      <c r="N198" s="17" t="str">
        <f t="shared" si="7"/>
        <v>Q4</v>
      </c>
    </row>
    <row r="199" spans="1:14" hidden="1" x14ac:dyDescent="0.35">
      <c r="A199" t="s">
        <v>459</v>
      </c>
      <c r="B199" s="1" t="s">
        <v>432</v>
      </c>
      <c r="C199" s="1" t="s">
        <v>433</v>
      </c>
      <c r="D199" s="1" t="s">
        <v>22</v>
      </c>
      <c r="E199" s="3">
        <v>45255</v>
      </c>
      <c r="F199" s="1" t="s">
        <v>34</v>
      </c>
      <c r="G199" s="1" t="s">
        <v>460</v>
      </c>
      <c r="H199" s="7">
        <v>50</v>
      </c>
      <c r="I199" s="7">
        <v>49</v>
      </c>
      <c r="J199" s="2">
        <v>0.02</v>
      </c>
      <c r="K199" s="7">
        <f>Table1[[#This Row],[Price Before Discount]]-Table1[[#This Row],[Price After Discount]]</f>
        <v>1</v>
      </c>
      <c r="L199" s="13">
        <f>YEAR(Table1[[#This Row],[Date]])</f>
        <v>2023</v>
      </c>
      <c r="M199" s="13" t="str">
        <f t="shared" si="6"/>
        <v>Nov</v>
      </c>
      <c r="N199" s="17" t="str">
        <f t="shared" si="7"/>
        <v>Q4</v>
      </c>
    </row>
    <row r="200" spans="1:14" hidden="1" x14ac:dyDescent="0.35">
      <c r="A200" t="s">
        <v>461</v>
      </c>
      <c r="B200" s="1" t="s">
        <v>155</v>
      </c>
      <c r="C200" s="1" t="s">
        <v>106</v>
      </c>
      <c r="D200" s="1" t="s">
        <v>17</v>
      </c>
      <c r="E200" s="3">
        <v>43952</v>
      </c>
      <c r="F200" s="1" t="s">
        <v>113</v>
      </c>
      <c r="G200" s="1" t="s">
        <v>462</v>
      </c>
      <c r="H200" s="7">
        <v>250</v>
      </c>
      <c r="I200" s="7">
        <v>193</v>
      </c>
      <c r="J200" s="2">
        <v>0.22800000000000001</v>
      </c>
      <c r="K200" s="7">
        <f>Table1[[#This Row],[Price Before Discount]]-Table1[[#This Row],[Price After Discount]]</f>
        <v>57</v>
      </c>
      <c r="L200" s="13">
        <f>YEAR(Table1[[#This Row],[Date]])</f>
        <v>2020</v>
      </c>
      <c r="M200" s="13" t="str">
        <f t="shared" si="6"/>
        <v>May</v>
      </c>
      <c r="N200" s="17" t="str">
        <f t="shared" si="7"/>
        <v>Q2</v>
      </c>
    </row>
    <row r="201" spans="1:14" x14ac:dyDescent="0.35">
      <c r="A201" t="s">
        <v>463</v>
      </c>
      <c r="B201" s="1" t="s">
        <v>9</v>
      </c>
      <c r="C201" s="1" t="s">
        <v>10</v>
      </c>
      <c r="D201" s="1" t="s">
        <v>11</v>
      </c>
      <c r="E201" s="3">
        <v>44973</v>
      </c>
      <c r="F201" s="1" t="s">
        <v>12</v>
      </c>
      <c r="G201" s="1" t="s">
        <v>291</v>
      </c>
      <c r="H201" s="7">
        <v>80</v>
      </c>
      <c r="I201" s="7">
        <v>76</v>
      </c>
      <c r="J201" s="2">
        <v>0.05</v>
      </c>
      <c r="K201" s="7">
        <f>Table1[[#This Row],[Price Before Discount]]-Table1[[#This Row],[Price After Discount]]</f>
        <v>4</v>
      </c>
      <c r="L201" s="13">
        <f>YEAR(Table1[[#This Row],[Date]])</f>
        <v>2023</v>
      </c>
      <c r="M201" s="13" t="str">
        <f t="shared" si="6"/>
        <v>Feb</v>
      </c>
      <c r="N201" s="17" t="str">
        <f t="shared" si="7"/>
        <v>Q1</v>
      </c>
    </row>
    <row r="202" spans="1:14" hidden="1" x14ac:dyDescent="0.35">
      <c r="A202" t="s">
        <v>464</v>
      </c>
      <c r="B202" s="1" t="s">
        <v>129</v>
      </c>
      <c r="C202" s="1" t="s">
        <v>106</v>
      </c>
      <c r="D202" s="1" t="s">
        <v>17</v>
      </c>
      <c r="E202" s="3">
        <v>44492</v>
      </c>
      <c r="F202" s="1" t="s">
        <v>23</v>
      </c>
      <c r="G202" s="1" t="s">
        <v>210</v>
      </c>
      <c r="H202" s="7">
        <v>700</v>
      </c>
      <c r="I202" s="7">
        <v>672</v>
      </c>
      <c r="J202" s="2">
        <v>0.04</v>
      </c>
      <c r="K202" s="7">
        <f>Table1[[#This Row],[Price Before Discount]]-Table1[[#This Row],[Price After Discount]]</f>
        <v>28</v>
      </c>
      <c r="L202" s="13">
        <f>YEAR(Table1[[#This Row],[Date]])</f>
        <v>2021</v>
      </c>
      <c r="M202" s="13" t="str">
        <f t="shared" si="6"/>
        <v>Oct</v>
      </c>
      <c r="N202" s="17" t="str">
        <f t="shared" si="7"/>
        <v>Q4</v>
      </c>
    </row>
    <row r="203" spans="1:14" x14ac:dyDescent="0.35">
      <c r="A203" t="s">
        <v>465</v>
      </c>
      <c r="B203" s="1" t="s">
        <v>172</v>
      </c>
      <c r="C203" s="1" t="s">
        <v>173</v>
      </c>
      <c r="D203" s="1" t="s">
        <v>11</v>
      </c>
      <c r="E203" s="3">
        <v>44556</v>
      </c>
      <c r="F203" s="1" t="s">
        <v>39</v>
      </c>
      <c r="G203" s="1" t="s">
        <v>317</v>
      </c>
      <c r="H203" s="7">
        <v>30</v>
      </c>
      <c r="I203" s="7">
        <v>28</v>
      </c>
      <c r="J203" s="2">
        <v>6.6699999999999995E-2</v>
      </c>
      <c r="K203" s="7">
        <f>Table1[[#This Row],[Price Before Discount]]-Table1[[#This Row],[Price After Discount]]</f>
        <v>2</v>
      </c>
      <c r="L203" s="13">
        <f>YEAR(Table1[[#This Row],[Date]])</f>
        <v>2021</v>
      </c>
      <c r="M203" s="13" t="str">
        <f t="shared" si="6"/>
        <v>Dec</v>
      </c>
      <c r="N203" s="17" t="str">
        <f t="shared" si="7"/>
        <v>Q4</v>
      </c>
    </row>
    <row r="204" spans="1:14" x14ac:dyDescent="0.35">
      <c r="A204" t="s">
        <v>466</v>
      </c>
      <c r="B204" s="1" t="s">
        <v>26</v>
      </c>
      <c r="C204" s="1" t="s">
        <v>27</v>
      </c>
      <c r="D204" s="1" t="s">
        <v>11</v>
      </c>
      <c r="E204" s="3">
        <v>44054</v>
      </c>
      <c r="F204" s="1" t="s">
        <v>12</v>
      </c>
      <c r="G204" s="1" t="s">
        <v>467</v>
      </c>
      <c r="H204" s="7">
        <v>80</v>
      </c>
      <c r="I204" s="7">
        <v>66</v>
      </c>
      <c r="J204" s="2">
        <v>0.17499999999999999</v>
      </c>
      <c r="K204" s="7">
        <f>Table1[[#This Row],[Price Before Discount]]-Table1[[#This Row],[Price After Discount]]</f>
        <v>14</v>
      </c>
      <c r="L204" s="13">
        <f>YEAR(Table1[[#This Row],[Date]])</f>
        <v>2020</v>
      </c>
      <c r="M204" s="13" t="str">
        <f t="shared" si="6"/>
        <v>Aug</v>
      </c>
      <c r="N204" s="17" t="str">
        <f t="shared" si="7"/>
        <v>Q3</v>
      </c>
    </row>
    <row r="205" spans="1:14" x14ac:dyDescent="0.35">
      <c r="A205" t="s">
        <v>468</v>
      </c>
      <c r="B205" s="1" t="s">
        <v>398</v>
      </c>
      <c r="C205" s="1" t="s">
        <v>399</v>
      </c>
      <c r="D205" s="1" t="s">
        <v>11</v>
      </c>
      <c r="E205" s="3">
        <v>44414</v>
      </c>
      <c r="F205" s="1" t="s">
        <v>120</v>
      </c>
      <c r="G205" s="1" t="s">
        <v>400</v>
      </c>
      <c r="H205" s="7">
        <v>50</v>
      </c>
      <c r="I205" s="7">
        <v>48</v>
      </c>
      <c r="J205" s="2">
        <v>0.04</v>
      </c>
      <c r="K205" s="7">
        <f>Table1[[#This Row],[Price Before Discount]]-Table1[[#This Row],[Price After Discount]]</f>
        <v>2</v>
      </c>
      <c r="L205" s="13">
        <f>YEAR(Table1[[#This Row],[Date]])</f>
        <v>2021</v>
      </c>
      <c r="M205" s="13" t="str">
        <f t="shared" si="6"/>
        <v>Aug</v>
      </c>
      <c r="N205" s="17" t="str">
        <f t="shared" si="7"/>
        <v>Q3</v>
      </c>
    </row>
    <row r="206" spans="1:14" x14ac:dyDescent="0.35">
      <c r="A206" t="s">
        <v>469</v>
      </c>
      <c r="B206" s="1" t="s">
        <v>172</v>
      </c>
      <c r="C206" s="1" t="s">
        <v>173</v>
      </c>
      <c r="D206" s="1" t="s">
        <v>11</v>
      </c>
      <c r="E206" s="3">
        <v>44167</v>
      </c>
      <c r="F206" s="1" t="s">
        <v>44</v>
      </c>
      <c r="G206" s="1" t="s">
        <v>470</v>
      </c>
      <c r="H206" s="7">
        <v>500</v>
      </c>
      <c r="I206" s="7">
        <v>370</v>
      </c>
      <c r="J206" s="2">
        <v>0.26</v>
      </c>
      <c r="K206" s="7">
        <f>Table1[[#This Row],[Price Before Discount]]-Table1[[#This Row],[Price After Discount]]</f>
        <v>130</v>
      </c>
      <c r="L206" s="13">
        <f>YEAR(Table1[[#This Row],[Date]])</f>
        <v>2020</v>
      </c>
      <c r="M206" s="13" t="str">
        <f t="shared" si="6"/>
        <v>Dec</v>
      </c>
      <c r="N206" s="17" t="str">
        <f t="shared" si="7"/>
        <v>Q4</v>
      </c>
    </row>
    <row r="207" spans="1:14" hidden="1" x14ac:dyDescent="0.35">
      <c r="A207" t="s">
        <v>471</v>
      </c>
      <c r="B207" s="1" t="s">
        <v>129</v>
      </c>
      <c r="C207" s="1" t="s">
        <v>106</v>
      </c>
      <c r="D207" s="1" t="s">
        <v>17</v>
      </c>
      <c r="E207" s="3">
        <v>44586</v>
      </c>
      <c r="F207" s="1" t="s">
        <v>12</v>
      </c>
      <c r="G207" s="1" t="s">
        <v>472</v>
      </c>
      <c r="H207" s="7">
        <v>80</v>
      </c>
      <c r="I207" s="7">
        <v>72</v>
      </c>
      <c r="J207" s="2">
        <v>0.1</v>
      </c>
      <c r="K207" s="7">
        <f>Table1[[#This Row],[Price Before Discount]]-Table1[[#This Row],[Price After Discount]]</f>
        <v>8</v>
      </c>
      <c r="L207" s="13">
        <f>YEAR(Table1[[#This Row],[Date]])</f>
        <v>2022</v>
      </c>
      <c r="M207" s="13" t="str">
        <f t="shared" si="6"/>
        <v>Jan</v>
      </c>
      <c r="N207" s="17" t="str">
        <f t="shared" si="7"/>
        <v>Q1</v>
      </c>
    </row>
    <row r="208" spans="1:14" x14ac:dyDescent="0.35">
      <c r="A208" t="s">
        <v>473</v>
      </c>
      <c r="B208" s="1" t="s">
        <v>112</v>
      </c>
      <c r="C208" s="1" t="s">
        <v>52</v>
      </c>
      <c r="D208" s="1" t="s">
        <v>11</v>
      </c>
      <c r="E208" s="3">
        <v>44222</v>
      </c>
      <c r="F208" s="1" t="s">
        <v>12</v>
      </c>
      <c r="G208" s="1" t="s">
        <v>474</v>
      </c>
      <c r="H208" s="7">
        <v>80</v>
      </c>
      <c r="I208" s="7">
        <v>58</v>
      </c>
      <c r="J208" s="2">
        <v>0.27500000000000002</v>
      </c>
      <c r="K208" s="7">
        <f>Table1[[#This Row],[Price Before Discount]]-Table1[[#This Row],[Price After Discount]]</f>
        <v>22</v>
      </c>
      <c r="L208" s="13">
        <f>YEAR(Table1[[#This Row],[Date]])</f>
        <v>2021</v>
      </c>
      <c r="M208" s="13" t="str">
        <f t="shared" si="6"/>
        <v>Jan</v>
      </c>
      <c r="N208" s="17" t="str">
        <f t="shared" si="7"/>
        <v>Q1</v>
      </c>
    </row>
    <row r="209" spans="1:14" hidden="1" x14ac:dyDescent="0.35">
      <c r="A209" t="s">
        <v>475</v>
      </c>
      <c r="B209" s="1" t="s">
        <v>15</v>
      </c>
      <c r="C209" s="1" t="s">
        <v>16</v>
      </c>
      <c r="D209" s="1" t="s">
        <v>17</v>
      </c>
      <c r="E209" s="3">
        <v>45361</v>
      </c>
      <c r="F209" s="1" t="s">
        <v>12</v>
      </c>
      <c r="G209" s="1" t="s">
        <v>476</v>
      </c>
      <c r="H209" s="7">
        <v>80</v>
      </c>
      <c r="I209" s="7">
        <v>73</v>
      </c>
      <c r="J209" s="2">
        <v>8.7499999999999994E-2</v>
      </c>
      <c r="K209" s="7">
        <f>Table1[[#This Row],[Price Before Discount]]-Table1[[#This Row],[Price After Discount]]</f>
        <v>7</v>
      </c>
      <c r="L209" s="13">
        <f>YEAR(Table1[[#This Row],[Date]])</f>
        <v>2024</v>
      </c>
      <c r="M209" s="13" t="str">
        <f t="shared" si="6"/>
        <v>Mar</v>
      </c>
      <c r="N209" s="17" t="str">
        <f t="shared" si="7"/>
        <v>Q1</v>
      </c>
    </row>
    <row r="210" spans="1:14" hidden="1" x14ac:dyDescent="0.35">
      <c r="A210" t="s">
        <v>477</v>
      </c>
      <c r="B210" s="1" t="s">
        <v>152</v>
      </c>
      <c r="C210" s="1" t="s">
        <v>106</v>
      </c>
      <c r="D210" s="1" t="s">
        <v>17</v>
      </c>
      <c r="E210" s="3">
        <v>44350</v>
      </c>
      <c r="F210" s="1" t="s">
        <v>53</v>
      </c>
      <c r="G210" s="1" t="s">
        <v>153</v>
      </c>
      <c r="H210" s="7">
        <v>800</v>
      </c>
      <c r="I210" s="7">
        <v>776</v>
      </c>
      <c r="J210" s="2">
        <v>0.03</v>
      </c>
      <c r="K210" s="7">
        <f>Table1[[#This Row],[Price Before Discount]]-Table1[[#This Row],[Price After Discount]]</f>
        <v>24</v>
      </c>
      <c r="L210" s="13">
        <f>YEAR(Table1[[#This Row],[Date]])</f>
        <v>2021</v>
      </c>
      <c r="M210" s="13" t="str">
        <f t="shared" si="6"/>
        <v>Jun</v>
      </c>
      <c r="N210" s="17" t="str">
        <f t="shared" si="7"/>
        <v>Q2</v>
      </c>
    </row>
    <row r="211" spans="1:14" hidden="1" x14ac:dyDescent="0.35">
      <c r="A211" t="s">
        <v>478</v>
      </c>
      <c r="B211" s="1" t="s">
        <v>287</v>
      </c>
      <c r="C211" s="1" t="s">
        <v>106</v>
      </c>
      <c r="D211" s="1" t="s">
        <v>17</v>
      </c>
      <c r="E211" s="3">
        <v>45530</v>
      </c>
      <c r="F211" s="1" t="s">
        <v>28</v>
      </c>
      <c r="G211" s="1" t="s">
        <v>479</v>
      </c>
      <c r="H211" s="7">
        <v>150</v>
      </c>
      <c r="I211" s="7">
        <v>147</v>
      </c>
      <c r="J211" s="2">
        <v>0.02</v>
      </c>
      <c r="K211" s="7">
        <f>Table1[[#This Row],[Price Before Discount]]-Table1[[#This Row],[Price After Discount]]</f>
        <v>3</v>
      </c>
      <c r="L211" s="13">
        <f>YEAR(Table1[[#This Row],[Date]])</f>
        <v>2024</v>
      </c>
      <c r="M211" s="13" t="str">
        <f t="shared" si="6"/>
        <v>Aug</v>
      </c>
      <c r="N211" s="17" t="str">
        <f t="shared" si="7"/>
        <v>Q3</v>
      </c>
    </row>
    <row r="212" spans="1:14" hidden="1" x14ac:dyDescent="0.35">
      <c r="A212" t="s">
        <v>480</v>
      </c>
      <c r="B212" s="1" t="s">
        <v>20</v>
      </c>
      <c r="C212" s="1" t="s">
        <v>21</v>
      </c>
      <c r="D212" s="1" t="s">
        <v>22</v>
      </c>
      <c r="E212" s="3">
        <v>44805</v>
      </c>
      <c r="F212" s="1" t="s">
        <v>28</v>
      </c>
      <c r="G212" s="1" t="s">
        <v>481</v>
      </c>
      <c r="H212" s="7">
        <v>150</v>
      </c>
      <c r="I212" s="7">
        <v>134</v>
      </c>
      <c r="J212" s="2">
        <v>0.1067</v>
      </c>
      <c r="K212" s="7">
        <f>Table1[[#This Row],[Price Before Discount]]-Table1[[#This Row],[Price After Discount]]</f>
        <v>16</v>
      </c>
      <c r="L212" s="13">
        <f>YEAR(Table1[[#This Row],[Date]])</f>
        <v>2022</v>
      </c>
      <c r="M212" s="13" t="str">
        <f t="shared" si="6"/>
        <v>Sep</v>
      </c>
      <c r="N212" s="17" t="str">
        <f t="shared" si="7"/>
        <v>Q3</v>
      </c>
    </row>
    <row r="213" spans="1:14" x14ac:dyDescent="0.35">
      <c r="A213" t="s">
        <v>482</v>
      </c>
      <c r="B213" s="1" t="s">
        <v>168</v>
      </c>
      <c r="C213" s="1" t="s">
        <v>169</v>
      </c>
      <c r="D213" s="1" t="s">
        <v>11</v>
      </c>
      <c r="E213" s="3">
        <v>44757</v>
      </c>
      <c r="F213" s="1" t="s">
        <v>39</v>
      </c>
      <c r="G213" s="1" t="s">
        <v>438</v>
      </c>
      <c r="H213" s="7">
        <v>30</v>
      </c>
      <c r="I213" s="7">
        <v>8</v>
      </c>
      <c r="J213" s="2">
        <v>0.73329999999999995</v>
      </c>
      <c r="K213" s="7">
        <f>Table1[[#This Row],[Price Before Discount]]-Table1[[#This Row],[Price After Discount]]</f>
        <v>22</v>
      </c>
      <c r="L213" s="13">
        <f>YEAR(Table1[[#This Row],[Date]])</f>
        <v>2022</v>
      </c>
      <c r="M213" s="13" t="str">
        <f t="shared" si="6"/>
        <v>Jul</v>
      </c>
      <c r="N213" s="17" t="str">
        <f t="shared" si="7"/>
        <v>Q3</v>
      </c>
    </row>
    <row r="214" spans="1:14" x14ac:dyDescent="0.35">
      <c r="A214" t="s">
        <v>483</v>
      </c>
      <c r="B214" s="1" t="s">
        <v>398</v>
      </c>
      <c r="C214" s="1" t="s">
        <v>399</v>
      </c>
      <c r="D214" s="1" t="s">
        <v>11</v>
      </c>
      <c r="E214" s="3">
        <v>44164</v>
      </c>
      <c r="F214" s="1" t="s">
        <v>28</v>
      </c>
      <c r="G214" s="1" t="s">
        <v>484</v>
      </c>
      <c r="H214" s="7">
        <v>150</v>
      </c>
      <c r="I214" s="7">
        <v>135</v>
      </c>
      <c r="J214" s="2">
        <v>0.1</v>
      </c>
      <c r="K214" s="7">
        <f>Table1[[#This Row],[Price Before Discount]]-Table1[[#This Row],[Price After Discount]]</f>
        <v>15</v>
      </c>
      <c r="L214" s="13">
        <f>YEAR(Table1[[#This Row],[Date]])</f>
        <v>2020</v>
      </c>
      <c r="M214" s="13" t="str">
        <f t="shared" si="6"/>
        <v>Nov</v>
      </c>
      <c r="N214" s="17" t="str">
        <f t="shared" si="7"/>
        <v>Q4</v>
      </c>
    </row>
    <row r="215" spans="1:14" hidden="1" x14ac:dyDescent="0.35">
      <c r="A215" t="s">
        <v>485</v>
      </c>
      <c r="B215" s="1" t="s">
        <v>432</v>
      </c>
      <c r="C215" s="1" t="s">
        <v>433</v>
      </c>
      <c r="D215" s="1" t="s">
        <v>22</v>
      </c>
      <c r="E215" s="3">
        <v>44096</v>
      </c>
      <c r="F215" s="1" t="s">
        <v>102</v>
      </c>
      <c r="G215" s="1" t="s">
        <v>460</v>
      </c>
      <c r="H215" s="7">
        <v>70</v>
      </c>
      <c r="I215" s="7">
        <v>59</v>
      </c>
      <c r="J215" s="2">
        <v>0.15709999999999999</v>
      </c>
      <c r="K215" s="7">
        <f>Table1[[#This Row],[Price Before Discount]]-Table1[[#This Row],[Price After Discount]]</f>
        <v>11</v>
      </c>
      <c r="L215" s="13">
        <f>YEAR(Table1[[#This Row],[Date]])</f>
        <v>2020</v>
      </c>
      <c r="M215" s="13" t="str">
        <f t="shared" si="6"/>
        <v>Sep</v>
      </c>
      <c r="N215" s="17" t="str">
        <f t="shared" si="7"/>
        <v>Q3</v>
      </c>
    </row>
    <row r="216" spans="1:14" hidden="1" x14ac:dyDescent="0.35">
      <c r="A216" t="s">
        <v>486</v>
      </c>
      <c r="B216" s="1" t="s">
        <v>101</v>
      </c>
      <c r="C216" s="1" t="s">
        <v>69</v>
      </c>
      <c r="D216" s="1" t="s">
        <v>33</v>
      </c>
      <c r="E216" s="3">
        <v>45280</v>
      </c>
      <c r="F216" s="1" t="s">
        <v>59</v>
      </c>
      <c r="G216" s="1" t="s">
        <v>245</v>
      </c>
      <c r="H216" s="7">
        <v>1000</v>
      </c>
      <c r="I216" s="7">
        <v>500</v>
      </c>
      <c r="J216" s="2">
        <v>0.5</v>
      </c>
      <c r="K216" s="7">
        <f>Table1[[#This Row],[Price Before Discount]]-Table1[[#This Row],[Price After Discount]]</f>
        <v>500</v>
      </c>
      <c r="L216" s="13">
        <f>YEAR(Table1[[#This Row],[Date]])</f>
        <v>2023</v>
      </c>
      <c r="M216" s="13" t="str">
        <f t="shared" si="6"/>
        <v>Dec</v>
      </c>
      <c r="N216" s="17" t="str">
        <f t="shared" si="7"/>
        <v>Q4</v>
      </c>
    </row>
    <row r="217" spans="1:14" hidden="1" x14ac:dyDescent="0.35">
      <c r="A217" t="s">
        <v>487</v>
      </c>
      <c r="B217" s="1" t="s">
        <v>152</v>
      </c>
      <c r="C217" s="1" t="s">
        <v>106</v>
      </c>
      <c r="D217" s="1" t="s">
        <v>17</v>
      </c>
      <c r="E217" s="3">
        <v>44976</v>
      </c>
      <c r="F217" s="1" t="s">
        <v>44</v>
      </c>
      <c r="G217" s="1" t="s">
        <v>488</v>
      </c>
      <c r="H217" s="7">
        <v>500</v>
      </c>
      <c r="I217" s="7">
        <v>495</v>
      </c>
      <c r="J217" s="2">
        <v>0.01</v>
      </c>
      <c r="K217" s="7">
        <f>Table1[[#This Row],[Price Before Discount]]-Table1[[#This Row],[Price After Discount]]</f>
        <v>5</v>
      </c>
      <c r="L217" s="13">
        <f>YEAR(Table1[[#This Row],[Date]])</f>
        <v>2023</v>
      </c>
      <c r="M217" s="13" t="str">
        <f t="shared" si="6"/>
        <v>Feb</v>
      </c>
      <c r="N217" s="17" t="str">
        <f t="shared" si="7"/>
        <v>Q1</v>
      </c>
    </row>
    <row r="218" spans="1:14" x14ac:dyDescent="0.35">
      <c r="A218" t="s">
        <v>489</v>
      </c>
      <c r="B218" s="1" t="s">
        <v>322</v>
      </c>
      <c r="C218" s="1" t="s">
        <v>323</v>
      </c>
      <c r="D218" s="1" t="s">
        <v>11</v>
      </c>
      <c r="E218" s="3">
        <v>45338</v>
      </c>
      <c r="F218" s="1" t="s">
        <v>34</v>
      </c>
      <c r="G218" s="1" t="s">
        <v>324</v>
      </c>
      <c r="H218" s="7">
        <v>50</v>
      </c>
      <c r="I218" s="7">
        <v>49</v>
      </c>
      <c r="J218" s="2">
        <v>0.02</v>
      </c>
      <c r="K218" s="7">
        <f>Table1[[#This Row],[Price Before Discount]]-Table1[[#This Row],[Price After Discount]]</f>
        <v>1</v>
      </c>
      <c r="L218" s="13">
        <f>YEAR(Table1[[#This Row],[Date]])</f>
        <v>2024</v>
      </c>
      <c r="M218" s="13" t="str">
        <f t="shared" si="6"/>
        <v>Feb</v>
      </c>
      <c r="N218" s="17" t="str">
        <f t="shared" si="7"/>
        <v>Q1</v>
      </c>
    </row>
    <row r="219" spans="1:14" hidden="1" x14ac:dyDescent="0.35">
      <c r="A219" t="s">
        <v>490</v>
      </c>
      <c r="B219" s="1" t="s">
        <v>15</v>
      </c>
      <c r="C219" s="1" t="s">
        <v>16</v>
      </c>
      <c r="D219" s="1" t="s">
        <v>17</v>
      </c>
      <c r="E219" s="3">
        <v>44105</v>
      </c>
      <c r="F219" s="1" t="s">
        <v>120</v>
      </c>
      <c r="G219" s="1" t="s">
        <v>491</v>
      </c>
      <c r="H219" s="7">
        <v>50</v>
      </c>
      <c r="I219" s="7">
        <v>48</v>
      </c>
      <c r="J219" s="2">
        <v>0.04</v>
      </c>
      <c r="K219" s="7">
        <f>Table1[[#This Row],[Price Before Discount]]-Table1[[#This Row],[Price After Discount]]</f>
        <v>2</v>
      </c>
      <c r="L219" s="13">
        <f>YEAR(Table1[[#This Row],[Date]])</f>
        <v>2020</v>
      </c>
      <c r="M219" s="13" t="str">
        <f t="shared" si="6"/>
        <v>Oct</v>
      </c>
      <c r="N219" s="17" t="str">
        <f t="shared" si="7"/>
        <v>Q4</v>
      </c>
    </row>
    <row r="220" spans="1:14" hidden="1" x14ac:dyDescent="0.35">
      <c r="A220" t="s">
        <v>492</v>
      </c>
      <c r="B220" s="1" t="s">
        <v>89</v>
      </c>
      <c r="C220" s="1" t="s">
        <v>90</v>
      </c>
      <c r="D220" s="1" t="s">
        <v>33</v>
      </c>
      <c r="E220" s="3">
        <v>44295</v>
      </c>
      <c r="F220" s="1" t="s">
        <v>23</v>
      </c>
      <c r="G220" s="1" t="s">
        <v>493</v>
      </c>
      <c r="H220" s="7">
        <v>700</v>
      </c>
      <c r="I220" s="7">
        <v>560</v>
      </c>
      <c r="J220" s="2">
        <v>0.2</v>
      </c>
      <c r="K220" s="7">
        <f>Table1[[#This Row],[Price Before Discount]]-Table1[[#This Row],[Price After Discount]]</f>
        <v>140</v>
      </c>
      <c r="L220" s="13">
        <f>YEAR(Table1[[#This Row],[Date]])</f>
        <v>2021</v>
      </c>
      <c r="M220" s="13" t="str">
        <f t="shared" si="6"/>
        <v>Apr</v>
      </c>
      <c r="N220" s="17" t="str">
        <f t="shared" si="7"/>
        <v>Q2</v>
      </c>
    </row>
    <row r="221" spans="1:14" hidden="1" x14ac:dyDescent="0.35">
      <c r="A221" t="s">
        <v>494</v>
      </c>
      <c r="B221" s="1" t="s">
        <v>101</v>
      </c>
      <c r="C221" s="1" t="s">
        <v>69</v>
      </c>
      <c r="D221" s="1" t="s">
        <v>33</v>
      </c>
      <c r="E221" s="3">
        <v>43929</v>
      </c>
      <c r="F221" s="1" t="s">
        <v>59</v>
      </c>
      <c r="G221" s="1" t="s">
        <v>495</v>
      </c>
      <c r="H221" s="7">
        <v>1000</v>
      </c>
      <c r="I221" s="7">
        <v>500</v>
      </c>
      <c r="J221" s="2">
        <v>0.5</v>
      </c>
      <c r="K221" s="7">
        <f>Table1[[#This Row],[Price Before Discount]]-Table1[[#This Row],[Price After Discount]]</f>
        <v>500</v>
      </c>
      <c r="L221" s="13">
        <f>YEAR(Table1[[#This Row],[Date]])</f>
        <v>2020</v>
      </c>
      <c r="M221" s="13" t="str">
        <f t="shared" si="6"/>
        <v>Apr</v>
      </c>
      <c r="N221" s="17" t="str">
        <f t="shared" si="7"/>
        <v>Q2</v>
      </c>
    </row>
    <row r="222" spans="1:14" hidden="1" x14ac:dyDescent="0.35">
      <c r="A222" t="s">
        <v>496</v>
      </c>
      <c r="B222" s="1" t="s">
        <v>152</v>
      </c>
      <c r="C222" s="1" t="s">
        <v>106</v>
      </c>
      <c r="D222" s="1" t="s">
        <v>17</v>
      </c>
      <c r="E222" s="3">
        <v>45517</v>
      </c>
      <c r="F222" s="1" t="s">
        <v>70</v>
      </c>
      <c r="G222" s="1" t="s">
        <v>488</v>
      </c>
      <c r="H222" s="7">
        <v>500</v>
      </c>
      <c r="I222" s="7">
        <v>495</v>
      </c>
      <c r="J222" s="2">
        <v>0.01</v>
      </c>
      <c r="K222" s="7">
        <f>Table1[[#This Row],[Price Before Discount]]-Table1[[#This Row],[Price After Discount]]</f>
        <v>5</v>
      </c>
      <c r="L222" s="13">
        <f>YEAR(Table1[[#This Row],[Date]])</f>
        <v>2024</v>
      </c>
      <c r="M222" s="13" t="str">
        <f t="shared" si="6"/>
        <v>Aug</v>
      </c>
      <c r="N222" s="17" t="str">
        <f t="shared" si="7"/>
        <v>Q3</v>
      </c>
    </row>
    <row r="223" spans="1:14" hidden="1" x14ac:dyDescent="0.35">
      <c r="A223" t="s">
        <v>497</v>
      </c>
      <c r="B223" s="1" t="s">
        <v>287</v>
      </c>
      <c r="C223" s="1" t="s">
        <v>106</v>
      </c>
      <c r="D223" s="1" t="s">
        <v>17</v>
      </c>
      <c r="E223" s="3">
        <v>44661</v>
      </c>
      <c r="F223" s="1" t="s">
        <v>39</v>
      </c>
      <c r="G223" s="1" t="s">
        <v>498</v>
      </c>
      <c r="H223" s="7">
        <v>30</v>
      </c>
      <c r="I223" s="7">
        <v>29</v>
      </c>
      <c r="J223" s="2">
        <v>3.3300000000000003E-2</v>
      </c>
      <c r="K223" s="7">
        <f>Table1[[#This Row],[Price Before Discount]]-Table1[[#This Row],[Price After Discount]]</f>
        <v>1</v>
      </c>
      <c r="L223" s="13">
        <f>YEAR(Table1[[#This Row],[Date]])</f>
        <v>2022</v>
      </c>
      <c r="M223" s="13" t="str">
        <f t="shared" si="6"/>
        <v>Apr</v>
      </c>
      <c r="N223" s="17" t="str">
        <f t="shared" si="7"/>
        <v>Q2</v>
      </c>
    </row>
    <row r="224" spans="1:14" hidden="1" x14ac:dyDescent="0.35">
      <c r="A224" t="s">
        <v>499</v>
      </c>
      <c r="B224" s="1" t="s">
        <v>180</v>
      </c>
      <c r="C224" s="1" t="s">
        <v>106</v>
      </c>
      <c r="D224" s="1" t="s">
        <v>17</v>
      </c>
      <c r="E224" s="3">
        <v>43989</v>
      </c>
      <c r="F224" s="1" t="s">
        <v>120</v>
      </c>
      <c r="G224" s="1" t="s">
        <v>500</v>
      </c>
      <c r="H224" s="7">
        <v>50</v>
      </c>
      <c r="I224" s="7">
        <v>44</v>
      </c>
      <c r="J224" s="2">
        <v>0.12</v>
      </c>
      <c r="K224" s="7">
        <f>Table1[[#This Row],[Price Before Discount]]-Table1[[#This Row],[Price After Discount]]</f>
        <v>6</v>
      </c>
      <c r="L224" s="13">
        <f>YEAR(Table1[[#This Row],[Date]])</f>
        <v>2020</v>
      </c>
      <c r="M224" s="13" t="str">
        <f t="shared" si="6"/>
        <v>Jun</v>
      </c>
      <c r="N224" s="17" t="str">
        <f t="shared" si="7"/>
        <v>Q2</v>
      </c>
    </row>
    <row r="225" spans="1:14" x14ac:dyDescent="0.35">
      <c r="A225" t="s">
        <v>501</v>
      </c>
      <c r="B225" s="1" t="s">
        <v>109</v>
      </c>
      <c r="C225" s="1" t="s">
        <v>80</v>
      </c>
      <c r="D225" s="1" t="s">
        <v>11</v>
      </c>
      <c r="E225" s="3">
        <v>43899</v>
      </c>
      <c r="F225" s="1" t="s">
        <v>59</v>
      </c>
      <c r="G225" s="1" t="s">
        <v>370</v>
      </c>
      <c r="H225" s="7">
        <v>1000</v>
      </c>
      <c r="I225" s="7">
        <v>710</v>
      </c>
      <c r="J225" s="2">
        <v>0.28999999999999998</v>
      </c>
      <c r="K225" s="7">
        <f>Table1[[#This Row],[Price Before Discount]]-Table1[[#This Row],[Price After Discount]]</f>
        <v>290</v>
      </c>
      <c r="L225" s="13">
        <f>YEAR(Table1[[#This Row],[Date]])</f>
        <v>2020</v>
      </c>
      <c r="M225" s="13" t="str">
        <f t="shared" si="6"/>
        <v>Mar</v>
      </c>
      <c r="N225" s="17" t="str">
        <f t="shared" si="7"/>
        <v>Q1</v>
      </c>
    </row>
    <row r="226" spans="1:14" hidden="1" x14ac:dyDescent="0.35">
      <c r="A226" t="s">
        <v>502</v>
      </c>
      <c r="B226" s="1" t="s">
        <v>180</v>
      </c>
      <c r="C226" s="1" t="s">
        <v>106</v>
      </c>
      <c r="D226" s="1" t="s">
        <v>17</v>
      </c>
      <c r="E226" s="3">
        <v>44667</v>
      </c>
      <c r="F226" s="1" t="s">
        <v>28</v>
      </c>
      <c r="G226" s="1" t="s">
        <v>503</v>
      </c>
      <c r="H226" s="7">
        <v>150</v>
      </c>
      <c r="I226" s="7">
        <v>150</v>
      </c>
      <c r="J226" s="2">
        <v>0</v>
      </c>
      <c r="K226" s="7">
        <f>Table1[[#This Row],[Price Before Discount]]-Table1[[#This Row],[Price After Discount]]</f>
        <v>0</v>
      </c>
      <c r="L226" s="13">
        <f>YEAR(Table1[[#This Row],[Date]])</f>
        <v>2022</v>
      </c>
      <c r="M226" s="13" t="str">
        <f t="shared" si="6"/>
        <v>Apr</v>
      </c>
      <c r="N226" s="17" t="str">
        <f t="shared" si="7"/>
        <v>Q2</v>
      </c>
    </row>
    <row r="227" spans="1:14" hidden="1" x14ac:dyDescent="0.35">
      <c r="A227" t="s">
        <v>504</v>
      </c>
      <c r="B227" s="1" t="s">
        <v>89</v>
      </c>
      <c r="C227" s="1" t="s">
        <v>90</v>
      </c>
      <c r="D227" s="1" t="s">
        <v>33</v>
      </c>
      <c r="E227" s="3">
        <v>44857</v>
      </c>
      <c r="F227" s="1" t="s">
        <v>34</v>
      </c>
      <c r="G227" s="1" t="s">
        <v>505</v>
      </c>
      <c r="H227" s="7">
        <v>50</v>
      </c>
      <c r="I227" s="7">
        <v>44</v>
      </c>
      <c r="J227" s="2">
        <v>0.12</v>
      </c>
      <c r="K227" s="7">
        <f>Table1[[#This Row],[Price Before Discount]]-Table1[[#This Row],[Price After Discount]]</f>
        <v>6</v>
      </c>
      <c r="L227" s="13">
        <f>YEAR(Table1[[#This Row],[Date]])</f>
        <v>2022</v>
      </c>
      <c r="M227" s="13" t="str">
        <f t="shared" si="6"/>
        <v>Oct</v>
      </c>
      <c r="N227" s="17" t="str">
        <f t="shared" si="7"/>
        <v>Q4</v>
      </c>
    </row>
    <row r="228" spans="1:14" hidden="1" x14ac:dyDescent="0.35">
      <c r="A228" t="s">
        <v>506</v>
      </c>
      <c r="B228" s="1" t="s">
        <v>222</v>
      </c>
      <c r="C228" s="1" t="s">
        <v>48</v>
      </c>
      <c r="D228" s="1" t="s">
        <v>22</v>
      </c>
      <c r="E228" s="3">
        <v>44319</v>
      </c>
      <c r="F228" s="1" t="s">
        <v>39</v>
      </c>
      <c r="G228" s="1" t="s">
        <v>507</v>
      </c>
      <c r="H228" s="7">
        <v>30</v>
      </c>
      <c r="I228" s="7">
        <v>24</v>
      </c>
      <c r="J228" s="2">
        <v>0.2</v>
      </c>
      <c r="K228" s="7">
        <f>Table1[[#This Row],[Price Before Discount]]-Table1[[#This Row],[Price After Discount]]</f>
        <v>6</v>
      </c>
      <c r="L228" s="13">
        <f>YEAR(Table1[[#This Row],[Date]])</f>
        <v>2021</v>
      </c>
      <c r="M228" s="13" t="str">
        <f t="shared" si="6"/>
        <v>May</v>
      </c>
      <c r="N228" s="17" t="str">
        <f t="shared" si="7"/>
        <v>Q2</v>
      </c>
    </row>
    <row r="229" spans="1:14" hidden="1" x14ac:dyDescent="0.35">
      <c r="A229" t="s">
        <v>508</v>
      </c>
      <c r="B229" s="1" t="s">
        <v>432</v>
      </c>
      <c r="C229" s="1" t="s">
        <v>433</v>
      </c>
      <c r="D229" s="1" t="s">
        <v>22</v>
      </c>
      <c r="E229" s="3">
        <v>44408</v>
      </c>
      <c r="F229" s="1" t="s">
        <v>113</v>
      </c>
      <c r="G229" s="1" t="s">
        <v>460</v>
      </c>
      <c r="H229" s="7">
        <v>250</v>
      </c>
      <c r="I229" s="7">
        <v>163</v>
      </c>
      <c r="J229" s="2">
        <v>0.34799999999999998</v>
      </c>
      <c r="K229" s="7">
        <f>Table1[[#This Row],[Price Before Discount]]-Table1[[#This Row],[Price After Discount]]</f>
        <v>87</v>
      </c>
      <c r="L229" s="13">
        <f>YEAR(Table1[[#This Row],[Date]])</f>
        <v>2021</v>
      </c>
      <c r="M229" s="13" t="str">
        <f t="shared" si="6"/>
        <v>Jul</v>
      </c>
      <c r="N229" s="17" t="str">
        <f t="shared" si="7"/>
        <v>Q3</v>
      </c>
    </row>
    <row r="230" spans="1:14" hidden="1" x14ac:dyDescent="0.35">
      <c r="A230" t="s">
        <v>509</v>
      </c>
      <c r="B230" s="1" t="s">
        <v>62</v>
      </c>
      <c r="C230" s="1" t="s">
        <v>63</v>
      </c>
      <c r="D230" s="1" t="s">
        <v>33</v>
      </c>
      <c r="E230" s="3">
        <v>45514</v>
      </c>
      <c r="F230" s="1" t="s">
        <v>12</v>
      </c>
      <c r="G230" s="1" t="s">
        <v>510</v>
      </c>
      <c r="H230" s="7">
        <v>80</v>
      </c>
      <c r="I230" s="7">
        <v>78</v>
      </c>
      <c r="J230" s="2">
        <v>2.5000000000000001E-2</v>
      </c>
      <c r="K230" s="7">
        <f>Table1[[#This Row],[Price Before Discount]]-Table1[[#This Row],[Price After Discount]]</f>
        <v>2</v>
      </c>
      <c r="L230" s="13">
        <f>YEAR(Table1[[#This Row],[Date]])</f>
        <v>2024</v>
      </c>
      <c r="M230" s="13" t="str">
        <f t="shared" si="6"/>
        <v>Aug</v>
      </c>
      <c r="N230" s="17" t="str">
        <f t="shared" si="7"/>
        <v>Q3</v>
      </c>
    </row>
    <row r="231" spans="1:14" x14ac:dyDescent="0.35">
      <c r="A231" t="s">
        <v>511</v>
      </c>
      <c r="B231" s="1" t="s">
        <v>185</v>
      </c>
      <c r="C231" s="1" t="s">
        <v>186</v>
      </c>
      <c r="D231" s="1" t="s">
        <v>11</v>
      </c>
      <c r="E231" s="3">
        <v>45495</v>
      </c>
      <c r="F231" s="1" t="s">
        <v>12</v>
      </c>
      <c r="G231" s="1" t="s">
        <v>413</v>
      </c>
      <c r="H231" s="7">
        <v>80</v>
      </c>
      <c r="I231" s="7">
        <v>78</v>
      </c>
      <c r="J231" s="2">
        <v>2.5000000000000001E-2</v>
      </c>
      <c r="K231" s="7">
        <f>Table1[[#This Row],[Price Before Discount]]-Table1[[#This Row],[Price After Discount]]</f>
        <v>2</v>
      </c>
      <c r="L231" s="13">
        <f>YEAR(Table1[[#This Row],[Date]])</f>
        <v>2024</v>
      </c>
      <c r="M231" s="13" t="str">
        <f t="shared" si="6"/>
        <v>Jul</v>
      </c>
      <c r="N231" s="17" t="str">
        <f t="shared" si="7"/>
        <v>Q3</v>
      </c>
    </row>
    <row r="232" spans="1:14" hidden="1" x14ac:dyDescent="0.35">
      <c r="A232" t="s">
        <v>512</v>
      </c>
      <c r="B232" s="1" t="s">
        <v>219</v>
      </c>
      <c r="C232" s="1" t="s">
        <v>38</v>
      </c>
      <c r="D232" s="1" t="s">
        <v>33</v>
      </c>
      <c r="E232" s="3">
        <v>45083</v>
      </c>
      <c r="F232" s="1" t="s">
        <v>23</v>
      </c>
      <c r="G232" s="1" t="s">
        <v>229</v>
      </c>
      <c r="H232" s="7">
        <v>700</v>
      </c>
      <c r="I232" s="7">
        <v>651</v>
      </c>
      <c r="J232" s="2">
        <v>7.0000000000000007E-2</v>
      </c>
      <c r="K232" s="7">
        <f>Table1[[#This Row],[Price Before Discount]]-Table1[[#This Row],[Price After Discount]]</f>
        <v>49</v>
      </c>
      <c r="L232" s="13">
        <f>YEAR(Table1[[#This Row],[Date]])</f>
        <v>2023</v>
      </c>
      <c r="M232" s="13" t="str">
        <f t="shared" si="6"/>
        <v>Jun</v>
      </c>
      <c r="N232" s="17" t="str">
        <f t="shared" si="7"/>
        <v>Q2</v>
      </c>
    </row>
    <row r="233" spans="1:14" x14ac:dyDescent="0.35">
      <c r="A233" t="s">
        <v>513</v>
      </c>
      <c r="B233" s="1" t="s">
        <v>83</v>
      </c>
      <c r="C233" s="1" t="s">
        <v>84</v>
      </c>
      <c r="D233" s="1" t="s">
        <v>11</v>
      </c>
      <c r="E233" s="3">
        <v>44391</v>
      </c>
      <c r="F233" s="1" t="s">
        <v>34</v>
      </c>
      <c r="G233" s="1" t="s">
        <v>514</v>
      </c>
      <c r="H233" s="7">
        <v>50</v>
      </c>
      <c r="I233" s="7">
        <v>36</v>
      </c>
      <c r="J233" s="2">
        <v>0.28000000000000003</v>
      </c>
      <c r="K233" s="7">
        <f>Table1[[#This Row],[Price Before Discount]]-Table1[[#This Row],[Price After Discount]]</f>
        <v>14</v>
      </c>
      <c r="L233" s="13">
        <f>YEAR(Table1[[#This Row],[Date]])</f>
        <v>2021</v>
      </c>
      <c r="M233" s="13" t="str">
        <f t="shared" si="6"/>
        <v>Jul</v>
      </c>
      <c r="N233" s="17" t="str">
        <f t="shared" si="7"/>
        <v>Q3</v>
      </c>
    </row>
    <row r="234" spans="1:14" x14ac:dyDescent="0.35">
      <c r="A234" t="s">
        <v>515</v>
      </c>
      <c r="B234" s="1" t="s">
        <v>168</v>
      </c>
      <c r="C234" s="1" t="s">
        <v>169</v>
      </c>
      <c r="D234" s="1" t="s">
        <v>11</v>
      </c>
      <c r="E234" s="3">
        <v>43942</v>
      </c>
      <c r="F234" s="1" t="s">
        <v>70</v>
      </c>
      <c r="G234" s="1" t="s">
        <v>516</v>
      </c>
      <c r="H234" s="7">
        <v>500</v>
      </c>
      <c r="I234" s="7">
        <v>500</v>
      </c>
      <c r="J234" s="2">
        <v>0</v>
      </c>
      <c r="K234" s="7">
        <f>Table1[[#This Row],[Price Before Discount]]-Table1[[#This Row],[Price After Discount]]</f>
        <v>0</v>
      </c>
      <c r="L234" s="13">
        <f>YEAR(Table1[[#This Row],[Date]])</f>
        <v>2020</v>
      </c>
      <c r="M234" s="13" t="str">
        <f t="shared" si="6"/>
        <v>Apr</v>
      </c>
      <c r="N234" s="17" t="str">
        <f t="shared" si="7"/>
        <v>Q2</v>
      </c>
    </row>
    <row r="235" spans="1:14" x14ac:dyDescent="0.35">
      <c r="A235" t="s">
        <v>517</v>
      </c>
      <c r="B235" s="1" t="s">
        <v>239</v>
      </c>
      <c r="C235" s="1" t="s">
        <v>240</v>
      </c>
      <c r="D235" s="1" t="s">
        <v>11</v>
      </c>
      <c r="E235" s="3">
        <v>44403</v>
      </c>
      <c r="F235" s="1" t="s">
        <v>28</v>
      </c>
      <c r="G235" s="1" t="s">
        <v>518</v>
      </c>
      <c r="H235" s="7">
        <v>150</v>
      </c>
      <c r="I235" s="7">
        <v>140</v>
      </c>
      <c r="J235" s="2">
        <v>6.6699999999999995E-2</v>
      </c>
      <c r="K235" s="7">
        <f>Table1[[#This Row],[Price Before Discount]]-Table1[[#This Row],[Price After Discount]]</f>
        <v>10</v>
      </c>
      <c r="L235" s="13">
        <f>YEAR(Table1[[#This Row],[Date]])</f>
        <v>2021</v>
      </c>
      <c r="M235" s="13" t="str">
        <f t="shared" si="6"/>
        <v>Jul</v>
      </c>
      <c r="N235" s="17" t="str">
        <f t="shared" si="7"/>
        <v>Q3</v>
      </c>
    </row>
    <row r="236" spans="1:14" x14ac:dyDescent="0.35">
      <c r="A236" t="s">
        <v>519</v>
      </c>
      <c r="B236" s="1" t="s">
        <v>253</v>
      </c>
      <c r="C236" s="1" t="s">
        <v>254</v>
      </c>
      <c r="D236" s="1" t="s">
        <v>11</v>
      </c>
      <c r="E236" s="3">
        <v>45028</v>
      </c>
      <c r="F236" s="1" t="s">
        <v>23</v>
      </c>
      <c r="G236" s="1" t="s">
        <v>520</v>
      </c>
      <c r="H236" s="7">
        <v>700</v>
      </c>
      <c r="I236" s="7">
        <v>700</v>
      </c>
      <c r="J236" s="2">
        <v>0</v>
      </c>
      <c r="K236" s="7">
        <f>Table1[[#This Row],[Price Before Discount]]-Table1[[#This Row],[Price After Discount]]</f>
        <v>0</v>
      </c>
      <c r="L236" s="13">
        <f>YEAR(Table1[[#This Row],[Date]])</f>
        <v>2023</v>
      </c>
      <c r="M236" s="13" t="str">
        <f t="shared" si="6"/>
        <v>Apr</v>
      </c>
      <c r="N236" s="17" t="str">
        <f t="shared" si="7"/>
        <v>Q2</v>
      </c>
    </row>
    <row r="237" spans="1:14" hidden="1" x14ac:dyDescent="0.35">
      <c r="A237" t="s">
        <v>521</v>
      </c>
      <c r="B237" s="1" t="s">
        <v>75</v>
      </c>
      <c r="C237" s="1" t="s">
        <v>76</v>
      </c>
      <c r="D237" s="1" t="s">
        <v>33</v>
      </c>
      <c r="E237" s="3">
        <v>45264</v>
      </c>
      <c r="F237" s="1" t="s">
        <v>28</v>
      </c>
      <c r="G237" s="1" t="s">
        <v>522</v>
      </c>
      <c r="H237" s="7">
        <v>150</v>
      </c>
      <c r="I237" s="7">
        <v>144</v>
      </c>
      <c r="J237" s="2">
        <v>0.04</v>
      </c>
      <c r="K237" s="7">
        <f>Table1[[#This Row],[Price Before Discount]]-Table1[[#This Row],[Price After Discount]]</f>
        <v>6</v>
      </c>
      <c r="L237" s="13">
        <f>YEAR(Table1[[#This Row],[Date]])</f>
        <v>2023</v>
      </c>
      <c r="M237" s="13" t="str">
        <f t="shared" si="6"/>
        <v>Dec</v>
      </c>
      <c r="N237" s="17" t="str">
        <f t="shared" si="7"/>
        <v>Q4</v>
      </c>
    </row>
    <row r="238" spans="1:14" x14ac:dyDescent="0.35">
      <c r="A238" t="s">
        <v>523</v>
      </c>
      <c r="B238" s="1" t="s">
        <v>125</v>
      </c>
      <c r="C238" s="1" t="s">
        <v>126</v>
      </c>
      <c r="D238" s="1" t="s">
        <v>11</v>
      </c>
      <c r="E238" s="3">
        <v>45192</v>
      </c>
      <c r="F238" s="1" t="s">
        <v>44</v>
      </c>
      <c r="G238" s="1" t="s">
        <v>524</v>
      </c>
      <c r="H238" s="7">
        <v>500</v>
      </c>
      <c r="I238" s="7">
        <v>465</v>
      </c>
      <c r="J238" s="2">
        <v>7.0000000000000007E-2</v>
      </c>
      <c r="K238" s="7">
        <f>Table1[[#This Row],[Price Before Discount]]-Table1[[#This Row],[Price After Discount]]</f>
        <v>35</v>
      </c>
      <c r="L238" s="13">
        <f>YEAR(Table1[[#This Row],[Date]])</f>
        <v>2023</v>
      </c>
      <c r="M238" s="13" t="str">
        <f t="shared" si="6"/>
        <v>Sep</v>
      </c>
      <c r="N238" s="17" t="str">
        <f t="shared" si="7"/>
        <v>Q3</v>
      </c>
    </row>
    <row r="239" spans="1:14" hidden="1" x14ac:dyDescent="0.35">
      <c r="A239" t="s">
        <v>525</v>
      </c>
      <c r="B239" s="1" t="s">
        <v>268</v>
      </c>
      <c r="C239" s="1" t="s">
        <v>269</v>
      </c>
      <c r="D239" s="1" t="s">
        <v>33</v>
      </c>
      <c r="E239" s="3">
        <v>44684</v>
      </c>
      <c r="F239" s="1" t="s">
        <v>34</v>
      </c>
      <c r="G239" s="1" t="s">
        <v>335</v>
      </c>
      <c r="H239" s="7">
        <v>50</v>
      </c>
      <c r="I239" s="7">
        <v>50</v>
      </c>
      <c r="J239" s="2">
        <v>0</v>
      </c>
      <c r="K239" s="7">
        <f>Table1[[#This Row],[Price Before Discount]]-Table1[[#This Row],[Price After Discount]]</f>
        <v>0</v>
      </c>
      <c r="L239" s="13">
        <f>YEAR(Table1[[#This Row],[Date]])</f>
        <v>2022</v>
      </c>
      <c r="M239" s="13" t="str">
        <f t="shared" si="6"/>
        <v>May</v>
      </c>
      <c r="N239" s="17" t="str">
        <f t="shared" si="7"/>
        <v>Q2</v>
      </c>
    </row>
    <row r="240" spans="1:14" hidden="1" x14ac:dyDescent="0.35">
      <c r="A240" t="s">
        <v>526</v>
      </c>
      <c r="B240" s="1" t="s">
        <v>62</v>
      </c>
      <c r="C240" s="1" t="s">
        <v>63</v>
      </c>
      <c r="D240" s="1" t="s">
        <v>33</v>
      </c>
      <c r="E240" s="3">
        <v>44503</v>
      </c>
      <c r="F240" s="1" t="s">
        <v>120</v>
      </c>
      <c r="G240" s="1" t="s">
        <v>527</v>
      </c>
      <c r="H240" s="7">
        <v>50</v>
      </c>
      <c r="I240" s="7">
        <v>49</v>
      </c>
      <c r="J240" s="2">
        <v>0.02</v>
      </c>
      <c r="K240" s="7">
        <f>Table1[[#This Row],[Price Before Discount]]-Table1[[#This Row],[Price After Discount]]</f>
        <v>1</v>
      </c>
      <c r="L240" s="13">
        <f>YEAR(Table1[[#This Row],[Date]])</f>
        <v>2021</v>
      </c>
      <c r="M240" s="13" t="str">
        <f t="shared" si="6"/>
        <v>Nov</v>
      </c>
      <c r="N240" s="17" t="str">
        <f t="shared" si="7"/>
        <v>Q4</v>
      </c>
    </row>
    <row r="241" spans="1:14" hidden="1" x14ac:dyDescent="0.35">
      <c r="A241" t="s">
        <v>528</v>
      </c>
      <c r="B241" s="1" t="s">
        <v>105</v>
      </c>
      <c r="C241" s="1" t="s">
        <v>106</v>
      </c>
      <c r="D241" s="1" t="s">
        <v>17</v>
      </c>
      <c r="E241" s="3">
        <v>44060</v>
      </c>
      <c r="F241" s="1" t="s">
        <v>34</v>
      </c>
      <c r="G241" s="1" t="s">
        <v>529</v>
      </c>
      <c r="H241" s="7">
        <v>50</v>
      </c>
      <c r="I241" s="7">
        <v>44</v>
      </c>
      <c r="J241" s="2">
        <v>0.12</v>
      </c>
      <c r="K241" s="7">
        <f>Table1[[#This Row],[Price Before Discount]]-Table1[[#This Row],[Price After Discount]]</f>
        <v>6</v>
      </c>
      <c r="L241" s="13">
        <f>YEAR(Table1[[#This Row],[Date]])</f>
        <v>2020</v>
      </c>
      <c r="M241" s="13" t="str">
        <f t="shared" si="6"/>
        <v>Aug</v>
      </c>
      <c r="N241" s="17" t="str">
        <f t="shared" si="7"/>
        <v>Q3</v>
      </c>
    </row>
    <row r="242" spans="1:14" x14ac:dyDescent="0.35">
      <c r="A242" t="s">
        <v>530</v>
      </c>
      <c r="B242" s="1" t="s">
        <v>125</v>
      </c>
      <c r="C242" s="1" t="s">
        <v>126</v>
      </c>
      <c r="D242" s="1" t="s">
        <v>11</v>
      </c>
      <c r="E242" s="3">
        <v>44855</v>
      </c>
      <c r="F242" s="1" t="s">
        <v>70</v>
      </c>
      <c r="G242" s="1" t="s">
        <v>383</v>
      </c>
      <c r="H242" s="7">
        <v>500</v>
      </c>
      <c r="I242" s="7">
        <v>490</v>
      </c>
      <c r="J242" s="2">
        <v>0.02</v>
      </c>
      <c r="K242" s="7">
        <f>Table1[[#This Row],[Price Before Discount]]-Table1[[#This Row],[Price After Discount]]</f>
        <v>10</v>
      </c>
      <c r="L242" s="13">
        <f>YEAR(Table1[[#This Row],[Date]])</f>
        <v>2022</v>
      </c>
      <c r="M242" s="13" t="str">
        <f t="shared" si="6"/>
        <v>Oct</v>
      </c>
      <c r="N242" s="17" t="str">
        <f t="shared" si="7"/>
        <v>Q4</v>
      </c>
    </row>
    <row r="243" spans="1:14" x14ac:dyDescent="0.35">
      <c r="A243" t="s">
        <v>531</v>
      </c>
      <c r="B243" s="1" t="s">
        <v>125</v>
      </c>
      <c r="C243" s="1" t="s">
        <v>126</v>
      </c>
      <c r="D243" s="1" t="s">
        <v>11</v>
      </c>
      <c r="E243" s="3">
        <v>45298</v>
      </c>
      <c r="F243" s="1" t="s">
        <v>23</v>
      </c>
      <c r="G243" s="1" t="s">
        <v>532</v>
      </c>
      <c r="H243" s="7">
        <v>700</v>
      </c>
      <c r="I243" s="7">
        <v>623</v>
      </c>
      <c r="J243" s="2">
        <v>0.11</v>
      </c>
      <c r="K243" s="7">
        <f>Table1[[#This Row],[Price Before Discount]]-Table1[[#This Row],[Price After Discount]]</f>
        <v>77</v>
      </c>
      <c r="L243" s="13">
        <f>YEAR(Table1[[#This Row],[Date]])</f>
        <v>2024</v>
      </c>
      <c r="M243" s="13" t="str">
        <f t="shared" si="6"/>
        <v>Jan</v>
      </c>
      <c r="N243" s="17" t="str">
        <f t="shared" si="7"/>
        <v>Q1</v>
      </c>
    </row>
    <row r="244" spans="1:14" hidden="1" x14ac:dyDescent="0.35">
      <c r="A244" t="s">
        <v>533</v>
      </c>
      <c r="B244" s="1" t="s">
        <v>129</v>
      </c>
      <c r="C244" s="1" t="s">
        <v>106</v>
      </c>
      <c r="D244" s="1" t="s">
        <v>17</v>
      </c>
      <c r="E244" s="3">
        <v>44141</v>
      </c>
      <c r="F244" s="1" t="s">
        <v>23</v>
      </c>
      <c r="G244" s="1" t="s">
        <v>534</v>
      </c>
      <c r="H244" s="7">
        <v>700</v>
      </c>
      <c r="I244" s="7">
        <v>574</v>
      </c>
      <c r="J244" s="2">
        <v>0.18</v>
      </c>
      <c r="K244" s="7">
        <f>Table1[[#This Row],[Price Before Discount]]-Table1[[#This Row],[Price After Discount]]</f>
        <v>126</v>
      </c>
      <c r="L244" s="13">
        <f>YEAR(Table1[[#This Row],[Date]])</f>
        <v>2020</v>
      </c>
      <c r="M244" s="13" t="str">
        <f t="shared" si="6"/>
        <v>Nov</v>
      </c>
      <c r="N244" s="17" t="str">
        <f t="shared" si="7"/>
        <v>Q4</v>
      </c>
    </row>
    <row r="245" spans="1:14" hidden="1" x14ac:dyDescent="0.35">
      <c r="A245" t="s">
        <v>535</v>
      </c>
      <c r="B245" s="1" t="s">
        <v>132</v>
      </c>
      <c r="C245" s="1" t="s">
        <v>90</v>
      </c>
      <c r="D245" s="1" t="s">
        <v>33</v>
      </c>
      <c r="E245" s="3">
        <v>44588</v>
      </c>
      <c r="F245" s="1" t="s">
        <v>102</v>
      </c>
      <c r="G245" s="1" t="s">
        <v>536</v>
      </c>
      <c r="H245" s="7">
        <v>70</v>
      </c>
      <c r="I245" s="7">
        <v>68</v>
      </c>
      <c r="J245" s="2">
        <v>2.86E-2</v>
      </c>
      <c r="K245" s="7">
        <f>Table1[[#This Row],[Price Before Discount]]-Table1[[#This Row],[Price After Discount]]</f>
        <v>2</v>
      </c>
      <c r="L245" s="13">
        <f>YEAR(Table1[[#This Row],[Date]])</f>
        <v>2022</v>
      </c>
      <c r="M245" s="13" t="str">
        <f t="shared" si="6"/>
        <v>Jan</v>
      </c>
      <c r="N245" s="17" t="str">
        <f t="shared" si="7"/>
        <v>Q1</v>
      </c>
    </row>
    <row r="246" spans="1:14" hidden="1" x14ac:dyDescent="0.35">
      <c r="A246" t="s">
        <v>537</v>
      </c>
      <c r="B246" s="1" t="s">
        <v>116</v>
      </c>
      <c r="C246" s="1" t="s">
        <v>117</v>
      </c>
      <c r="D246" s="1" t="s">
        <v>33</v>
      </c>
      <c r="E246" s="3">
        <v>45561</v>
      </c>
      <c r="F246" s="1" t="s">
        <v>102</v>
      </c>
      <c r="G246" s="1" t="s">
        <v>538</v>
      </c>
      <c r="H246" s="7">
        <v>70</v>
      </c>
      <c r="I246" s="7">
        <v>69</v>
      </c>
      <c r="J246" s="2">
        <v>1.43E-2</v>
      </c>
      <c r="K246" s="7">
        <f>Table1[[#This Row],[Price Before Discount]]-Table1[[#This Row],[Price After Discount]]</f>
        <v>1</v>
      </c>
      <c r="L246" s="13">
        <f>YEAR(Table1[[#This Row],[Date]])</f>
        <v>2024</v>
      </c>
      <c r="M246" s="13" t="str">
        <f t="shared" si="6"/>
        <v>Sep</v>
      </c>
      <c r="N246" s="17" t="str">
        <f t="shared" si="7"/>
        <v>Q3</v>
      </c>
    </row>
    <row r="247" spans="1:14" hidden="1" x14ac:dyDescent="0.35">
      <c r="A247" t="s">
        <v>539</v>
      </c>
      <c r="B247" s="1" t="s">
        <v>432</v>
      </c>
      <c r="C247" s="1" t="s">
        <v>433</v>
      </c>
      <c r="D247" s="1" t="s">
        <v>22</v>
      </c>
      <c r="E247" s="3">
        <v>44868</v>
      </c>
      <c r="F247" s="1" t="s">
        <v>39</v>
      </c>
      <c r="G247" s="1" t="s">
        <v>434</v>
      </c>
      <c r="H247" s="7">
        <v>30</v>
      </c>
      <c r="I247" s="7">
        <v>29</v>
      </c>
      <c r="J247" s="2">
        <v>3.3300000000000003E-2</v>
      </c>
      <c r="K247" s="7">
        <f>Table1[[#This Row],[Price Before Discount]]-Table1[[#This Row],[Price After Discount]]</f>
        <v>1</v>
      </c>
      <c r="L247" s="13">
        <f>YEAR(Table1[[#This Row],[Date]])</f>
        <v>2022</v>
      </c>
      <c r="M247" s="13" t="str">
        <f t="shared" si="6"/>
        <v>Nov</v>
      </c>
      <c r="N247" s="17" t="str">
        <f t="shared" si="7"/>
        <v>Q4</v>
      </c>
    </row>
    <row r="248" spans="1:14" hidden="1" x14ac:dyDescent="0.35">
      <c r="A248" t="s">
        <v>540</v>
      </c>
      <c r="B248" s="1" t="s">
        <v>15</v>
      </c>
      <c r="C248" s="1" t="s">
        <v>16</v>
      </c>
      <c r="D248" s="1" t="s">
        <v>17</v>
      </c>
      <c r="E248" s="3">
        <v>45551</v>
      </c>
      <c r="F248" s="1" t="s">
        <v>53</v>
      </c>
      <c r="G248" s="1" t="s">
        <v>541</v>
      </c>
      <c r="H248" s="7">
        <v>800</v>
      </c>
      <c r="I248" s="7">
        <v>696</v>
      </c>
      <c r="J248" s="2">
        <v>0.13</v>
      </c>
      <c r="K248" s="7">
        <f>Table1[[#This Row],[Price Before Discount]]-Table1[[#This Row],[Price After Discount]]</f>
        <v>104</v>
      </c>
      <c r="L248" s="13">
        <f>YEAR(Table1[[#This Row],[Date]])</f>
        <v>2024</v>
      </c>
      <c r="M248" s="13" t="str">
        <f t="shared" si="6"/>
        <v>Sep</v>
      </c>
      <c r="N248" s="17" t="str">
        <f t="shared" si="7"/>
        <v>Q3</v>
      </c>
    </row>
    <row r="249" spans="1:14" x14ac:dyDescent="0.35">
      <c r="A249" t="s">
        <v>542</v>
      </c>
      <c r="B249" s="1" t="s">
        <v>26</v>
      </c>
      <c r="C249" s="1" t="s">
        <v>27</v>
      </c>
      <c r="D249" s="1" t="s">
        <v>11</v>
      </c>
      <c r="E249" s="3">
        <v>44665</v>
      </c>
      <c r="F249" s="1" t="s">
        <v>23</v>
      </c>
      <c r="G249" s="1" t="s">
        <v>422</v>
      </c>
      <c r="H249" s="7">
        <v>700</v>
      </c>
      <c r="I249" s="7">
        <v>602</v>
      </c>
      <c r="J249" s="2">
        <v>0.14000000000000001</v>
      </c>
      <c r="K249" s="7">
        <f>Table1[[#This Row],[Price Before Discount]]-Table1[[#This Row],[Price After Discount]]</f>
        <v>98</v>
      </c>
      <c r="L249" s="13">
        <f>YEAR(Table1[[#This Row],[Date]])</f>
        <v>2022</v>
      </c>
      <c r="M249" s="13" t="str">
        <f t="shared" si="6"/>
        <v>Apr</v>
      </c>
      <c r="N249" s="17" t="str">
        <f t="shared" si="7"/>
        <v>Q2</v>
      </c>
    </row>
    <row r="250" spans="1:14" hidden="1" x14ac:dyDescent="0.35">
      <c r="A250" t="s">
        <v>543</v>
      </c>
      <c r="B250" s="1" t="s">
        <v>129</v>
      </c>
      <c r="C250" s="1" t="s">
        <v>106</v>
      </c>
      <c r="D250" s="1" t="s">
        <v>17</v>
      </c>
      <c r="E250" s="3">
        <v>44047</v>
      </c>
      <c r="F250" s="1" t="s">
        <v>34</v>
      </c>
      <c r="G250" s="1" t="s">
        <v>544</v>
      </c>
      <c r="H250" s="7">
        <v>50</v>
      </c>
      <c r="I250" s="7">
        <v>40</v>
      </c>
      <c r="J250" s="2">
        <v>0.2</v>
      </c>
      <c r="K250" s="7">
        <f>Table1[[#This Row],[Price Before Discount]]-Table1[[#This Row],[Price After Discount]]</f>
        <v>10</v>
      </c>
      <c r="L250" s="13">
        <f>YEAR(Table1[[#This Row],[Date]])</f>
        <v>2020</v>
      </c>
      <c r="M250" s="13" t="str">
        <f t="shared" si="6"/>
        <v>Aug</v>
      </c>
      <c r="N250" s="17" t="str">
        <f t="shared" si="7"/>
        <v>Q3</v>
      </c>
    </row>
    <row r="251" spans="1:14" hidden="1" x14ac:dyDescent="0.35">
      <c r="A251" t="s">
        <v>545</v>
      </c>
      <c r="B251" s="1" t="s">
        <v>75</v>
      </c>
      <c r="C251" s="1" t="s">
        <v>76</v>
      </c>
      <c r="D251" s="1" t="s">
        <v>33</v>
      </c>
      <c r="E251" s="3">
        <v>45050</v>
      </c>
      <c r="F251" s="1" t="s">
        <v>120</v>
      </c>
      <c r="G251" s="1" t="s">
        <v>546</v>
      </c>
      <c r="H251" s="7">
        <v>50</v>
      </c>
      <c r="I251" s="7">
        <v>50</v>
      </c>
      <c r="J251" s="2">
        <v>0</v>
      </c>
      <c r="K251" s="7">
        <f>Table1[[#This Row],[Price Before Discount]]-Table1[[#This Row],[Price After Discount]]</f>
        <v>0</v>
      </c>
      <c r="L251" s="13">
        <f>YEAR(Table1[[#This Row],[Date]])</f>
        <v>2023</v>
      </c>
      <c r="M251" s="13" t="str">
        <f t="shared" si="6"/>
        <v>May</v>
      </c>
      <c r="N251" s="17" t="str">
        <f t="shared" si="7"/>
        <v>Q2</v>
      </c>
    </row>
    <row r="252" spans="1:14" hidden="1" x14ac:dyDescent="0.35">
      <c r="A252" t="s">
        <v>547</v>
      </c>
      <c r="B252" s="1" t="s">
        <v>432</v>
      </c>
      <c r="C252" s="1" t="s">
        <v>433</v>
      </c>
      <c r="D252" s="1" t="s">
        <v>22</v>
      </c>
      <c r="E252" s="3">
        <v>45252</v>
      </c>
      <c r="F252" s="1" t="s">
        <v>34</v>
      </c>
      <c r="G252" s="1" t="s">
        <v>548</v>
      </c>
      <c r="H252" s="7">
        <v>50</v>
      </c>
      <c r="I252" s="7">
        <v>49</v>
      </c>
      <c r="J252" s="2">
        <v>0.02</v>
      </c>
      <c r="K252" s="7">
        <f>Table1[[#This Row],[Price Before Discount]]-Table1[[#This Row],[Price After Discount]]</f>
        <v>1</v>
      </c>
      <c r="L252" s="13">
        <f>YEAR(Table1[[#This Row],[Date]])</f>
        <v>2023</v>
      </c>
      <c r="M252" s="13" t="str">
        <f t="shared" si="6"/>
        <v>Nov</v>
      </c>
      <c r="N252" s="17" t="str">
        <f t="shared" si="7"/>
        <v>Q4</v>
      </c>
    </row>
    <row r="253" spans="1:14" x14ac:dyDescent="0.35">
      <c r="A253" t="s">
        <v>549</v>
      </c>
      <c r="B253" s="1" t="s">
        <v>57</v>
      </c>
      <c r="C253" s="1" t="s">
        <v>58</v>
      </c>
      <c r="D253" s="1" t="s">
        <v>11</v>
      </c>
      <c r="E253" s="3">
        <v>44031</v>
      </c>
      <c r="F253" s="1" t="s">
        <v>44</v>
      </c>
      <c r="G253" s="1" t="s">
        <v>310</v>
      </c>
      <c r="H253" s="7">
        <v>500</v>
      </c>
      <c r="I253" s="7">
        <v>425</v>
      </c>
      <c r="J253" s="2">
        <v>0.15</v>
      </c>
      <c r="K253" s="7">
        <f>Table1[[#This Row],[Price Before Discount]]-Table1[[#This Row],[Price After Discount]]</f>
        <v>75</v>
      </c>
      <c r="L253" s="13">
        <f>YEAR(Table1[[#This Row],[Date]])</f>
        <v>2020</v>
      </c>
      <c r="M253" s="13" t="str">
        <f t="shared" si="6"/>
        <v>Jul</v>
      </c>
      <c r="N253" s="17" t="str">
        <f t="shared" si="7"/>
        <v>Q3</v>
      </c>
    </row>
    <row r="254" spans="1:14" x14ac:dyDescent="0.35">
      <c r="A254" t="s">
        <v>550</v>
      </c>
      <c r="B254" s="1" t="s">
        <v>168</v>
      </c>
      <c r="C254" s="1" t="s">
        <v>169</v>
      </c>
      <c r="D254" s="1" t="s">
        <v>11</v>
      </c>
      <c r="E254" s="3">
        <v>45556</v>
      </c>
      <c r="F254" s="1" t="s">
        <v>70</v>
      </c>
      <c r="G254" s="1" t="s">
        <v>516</v>
      </c>
      <c r="H254" s="7">
        <v>500</v>
      </c>
      <c r="I254" s="7">
        <v>500</v>
      </c>
      <c r="J254" s="2">
        <v>0</v>
      </c>
      <c r="K254" s="7">
        <f>Table1[[#This Row],[Price Before Discount]]-Table1[[#This Row],[Price After Discount]]</f>
        <v>0</v>
      </c>
      <c r="L254" s="13">
        <f>YEAR(Table1[[#This Row],[Date]])</f>
        <v>2024</v>
      </c>
      <c r="M254" s="13" t="str">
        <f t="shared" si="6"/>
        <v>Sep</v>
      </c>
      <c r="N254" s="17" t="str">
        <f t="shared" si="7"/>
        <v>Q3</v>
      </c>
    </row>
    <row r="255" spans="1:14" x14ac:dyDescent="0.35">
      <c r="A255" t="s">
        <v>551</v>
      </c>
      <c r="B255" s="1" t="s">
        <v>26</v>
      </c>
      <c r="C255" s="1" t="s">
        <v>27</v>
      </c>
      <c r="D255" s="1" t="s">
        <v>11</v>
      </c>
      <c r="E255" s="3">
        <v>44469</v>
      </c>
      <c r="F255" s="1" t="s">
        <v>53</v>
      </c>
      <c r="G255" s="1" t="s">
        <v>552</v>
      </c>
      <c r="H255" s="7">
        <v>800</v>
      </c>
      <c r="I255" s="7">
        <v>680</v>
      </c>
      <c r="J255" s="2">
        <v>0.15</v>
      </c>
      <c r="K255" s="7">
        <f>Table1[[#This Row],[Price Before Discount]]-Table1[[#This Row],[Price After Discount]]</f>
        <v>120</v>
      </c>
      <c r="L255" s="13">
        <f>YEAR(Table1[[#This Row],[Date]])</f>
        <v>2021</v>
      </c>
      <c r="M255" s="13" t="str">
        <f t="shared" si="6"/>
        <v>Sep</v>
      </c>
      <c r="N255" s="17" t="str">
        <f t="shared" si="7"/>
        <v>Q3</v>
      </c>
    </row>
    <row r="256" spans="1:14" x14ac:dyDescent="0.35">
      <c r="A256" t="s">
        <v>553</v>
      </c>
      <c r="B256" s="1" t="s">
        <v>79</v>
      </c>
      <c r="C256" s="1" t="s">
        <v>80</v>
      </c>
      <c r="D256" s="1" t="s">
        <v>11</v>
      </c>
      <c r="E256" s="3">
        <v>45272</v>
      </c>
      <c r="F256" s="1" t="s">
        <v>28</v>
      </c>
      <c r="G256" s="1" t="s">
        <v>554</v>
      </c>
      <c r="H256" s="7">
        <v>150</v>
      </c>
      <c r="I256" s="7">
        <v>144</v>
      </c>
      <c r="J256" s="2">
        <v>0.04</v>
      </c>
      <c r="K256" s="7">
        <f>Table1[[#This Row],[Price Before Discount]]-Table1[[#This Row],[Price After Discount]]</f>
        <v>6</v>
      </c>
      <c r="L256" s="13">
        <f>YEAR(Table1[[#This Row],[Date]])</f>
        <v>2023</v>
      </c>
      <c r="M256" s="13" t="str">
        <f t="shared" si="6"/>
        <v>Dec</v>
      </c>
      <c r="N256" s="17" t="str">
        <f t="shared" si="7"/>
        <v>Q4</v>
      </c>
    </row>
    <row r="257" spans="1:14" x14ac:dyDescent="0.35">
      <c r="A257" t="s">
        <v>555</v>
      </c>
      <c r="B257" s="1" t="s">
        <v>253</v>
      </c>
      <c r="C257" s="1" t="s">
        <v>254</v>
      </c>
      <c r="D257" s="1" t="s">
        <v>11</v>
      </c>
      <c r="E257" s="3">
        <v>44714</v>
      </c>
      <c r="F257" s="1" t="s">
        <v>59</v>
      </c>
      <c r="G257" s="1" t="s">
        <v>374</v>
      </c>
      <c r="H257" s="7">
        <v>1000</v>
      </c>
      <c r="I257" s="7">
        <v>680</v>
      </c>
      <c r="J257" s="2">
        <v>0.32</v>
      </c>
      <c r="K257" s="7">
        <f>Table1[[#This Row],[Price Before Discount]]-Table1[[#This Row],[Price After Discount]]</f>
        <v>320</v>
      </c>
      <c r="L257" s="13">
        <f>YEAR(Table1[[#This Row],[Date]])</f>
        <v>2022</v>
      </c>
      <c r="M257" s="13" t="str">
        <f t="shared" si="6"/>
        <v>Jun</v>
      </c>
      <c r="N257" s="17" t="str">
        <f t="shared" si="7"/>
        <v>Q2</v>
      </c>
    </row>
    <row r="258" spans="1:14" hidden="1" x14ac:dyDescent="0.35">
      <c r="A258" t="s">
        <v>556</v>
      </c>
      <c r="B258" s="1" t="s">
        <v>20</v>
      </c>
      <c r="C258" s="1" t="s">
        <v>21</v>
      </c>
      <c r="D258" s="1" t="s">
        <v>22</v>
      </c>
      <c r="E258" s="3">
        <v>45290</v>
      </c>
      <c r="F258" s="1" t="s">
        <v>28</v>
      </c>
      <c r="G258" s="1" t="s">
        <v>308</v>
      </c>
      <c r="H258" s="7">
        <v>150</v>
      </c>
      <c r="I258" s="7">
        <v>140</v>
      </c>
      <c r="J258" s="2">
        <v>6.6699999999999995E-2</v>
      </c>
      <c r="K258" s="7">
        <f>Table1[[#This Row],[Price Before Discount]]-Table1[[#This Row],[Price After Discount]]</f>
        <v>10</v>
      </c>
      <c r="L258" s="13">
        <f>YEAR(Table1[[#This Row],[Date]])</f>
        <v>2023</v>
      </c>
      <c r="M258" s="13" t="str">
        <f t="shared" ref="M258:M321" si="8">TEXT(E:E, "mmm")</f>
        <v>Dec</v>
      </c>
      <c r="N258" s="17" t="str">
        <f t="shared" ref="N258:N321" si="9">"Q"&amp;INT((MONTH($E258)-1)/3)+1</f>
        <v>Q4</v>
      </c>
    </row>
    <row r="259" spans="1:14" x14ac:dyDescent="0.35">
      <c r="A259" t="s">
        <v>557</v>
      </c>
      <c r="B259" s="1" t="s">
        <v>109</v>
      </c>
      <c r="C259" s="1" t="s">
        <v>80</v>
      </c>
      <c r="D259" s="1" t="s">
        <v>11</v>
      </c>
      <c r="E259" s="3">
        <v>45066</v>
      </c>
      <c r="F259" s="1" t="s">
        <v>39</v>
      </c>
      <c r="G259" s="1" t="s">
        <v>558</v>
      </c>
      <c r="H259" s="7">
        <v>30</v>
      </c>
      <c r="I259" s="7">
        <v>28</v>
      </c>
      <c r="J259" s="2">
        <v>6.6699999999999995E-2</v>
      </c>
      <c r="K259" s="7">
        <f>Table1[[#This Row],[Price Before Discount]]-Table1[[#This Row],[Price After Discount]]</f>
        <v>2</v>
      </c>
      <c r="L259" s="13">
        <f>YEAR(Table1[[#This Row],[Date]])</f>
        <v>2023</v>
      </c>
      <c r="M259" s="13" t="str">
        <f t="shared" si="8"/>
        <v>May</v>
      </c>
      <c r="N259" s="17" t="str">
        <f t="shared" si="9"/>
        <v>Q2</v>
      </c>
    </row>
    <row r="260" spans="1:14" hidden="1" x14ac:dyDescent="0.35">
      <c r="A260" t="s">
        <v>559</v>
      </c>
      <c r="B260" s="1" t="s">
        <v>203</v>
      </c>
      <c r="C260" s="1" t="s">
        <v>204</v>
      </c>
      <c r="D260" s="1" t="s">
        <v>22</v>
      </c>
      <c r="E260" s="3">
        <v>43853</v>
      </c>
      <c r="F260" s="1" t="s">
        <v>53</v>
      </c>
      <c r="G260" s="1" t="s">
        <v>205</v>
      </c>
      <c r="H260" s="7">
        <v>800</v>
      </c>
      <c r="I260" s="7">
        <v>544</v>
      </c>
      <c r="J260" s="2">
        <v>0.32</v>
      </c>
      <c r="K260" s="7">
        <f>Table1[[#This Row],[Price Before Discount]]-Table1[[#This Row],[Price After Discount]]</f>
        <v>256</v>
      </c>
      <c r="L260" s="13">
        <f>YEAR(Table1[[#This Row],[Date]])</f>
        <v>2020</v>
      </c>
      <c r="M260" s="13" t="str">
        <f t="shared" si="8"/>
        <v>Jan</v>
      </c>
      <c r="N260" s="17" t="str">
        <f t="shared" si="9"/>
        <v>Q1</v>
      </c>
    </row>
    <row r="261" spans="1:14" hidden="1" x14ac:dyDescent="0.35">
      <c r="A261" t="s">
        <v>560</v>
      </c>
      <c r="B261" s="1" t="s">
        <v>15</v>
      </c>
      <c r="C261" s="1" t="s">
        <v>16</v>
      </c>
      <c r="D261" s="1" t="s">
        <v>17</v>
      </c>
      <c r="E261" s="3">
        <v>44638</v>
      </c>
      <c r="F261" s="1" t="s">
        <v>34</v>
      </c>
      <c r="G261" s="1" t="s">
        <v>87</v>
      </c>
      <c r="H261" s="7">
        <v>50</v>
      </c>
      <c r="I261" s="7">
        <v>47</v>
      </c>
      <c r="J261" s="2">
        <v>0.06</v>
      </c>
      <c r="K261" s="7">
        <f>Table1[[#This Row],[Price Before Discount]]-Table1[[#This Row],[Price After Discount]]</f>
        <v>3</v>
      </c>
      <c r="L261" s="13">
        <f>YEAR(Table1[[#This Row],[Date]])</f>
        <v>2022</v>
      </c>
      <c r="M261" s="13" t="str">
        <f t="shared" si="8"/>
        <v>Mar</v>
      </c>
      <c r="N261" s="17" t="str">
        <f t="shared" si="9"/>
        <v>Q1</v>
      </c>
    </row>
    <row r="262" spans="1:14" x14ac:dyDescent="0.35">
      <c r="A262" t="s">
        <v>561</v>
      </c>
      <c r="B262" s="1" t="s">
        <v>109</v>
      </c>
      <c r="C262" s="1" t="s">
        <v>80</v>
      </c>
      <c r="D262" s="1" t="s">
        <v>11</v>
      </c>
      <c r="E262" s="3">
        <v>44032</v>
      </c>
      <c r="F262" s="1" t="s">
        <v>12</v>
      </c>
      <c r="G262" s="1" t="s">
        <v>562</v>
      </c>
      <c r="H262" s="7">
        <v>80</v>
      </c>
      <c r="I262" s="7">
        <v>60</v>
      </c>
      <c r="J262" s="2">
        <v>0.25</v>
      </c>
      <c r="K262" s="7">
        <f>Table1[[#This Row],[Price Before Discount]]-Table1[[#This Row],[Price After Discount]]</f>
        <v>20</v>
      </c>
      <c r="L262" s="13">
        <f>YEAR(Table1[[#This Row],[Date]])</f>
        <v>2020</v>
      </c>
      <c r="M262" s="13" t="str">
        <f t="shared" si="8"/>
        <v>Jul</v>
      </c>
      <c r="N262" s="17" t="str">
        <f t="shared" si="9"/>
        <v>Q3</v>
      </c>
    </row>
    <row r="263" spans="1:14" hidden="1" x14ac:dyDescent="0.35">
      <c r="A263" t="s">
        <v>563</v>
      </c>
      <c r="B263" s="1" t="s">
        <v>268</v>
      </c>
      <c r="C263" s="1" t="s">
        <v>269</v>
      </c>
      <c r="D263" s="1" t="s">
        <v>33</v>
      </c>
      <c r="E263" s="3">
        <v>45460</v>
      </c>
      <c r="F263" s="1" t="s">
        <v>39</v>
      </c>
      <c r="G263" s="1" t="s">
        <v>564</v>
      </c>
      <c r="H263" s="7">
        <v>30</v>
      </c>
      <c r="I263" s="7">
        <v>26</v>
      </c>
      <c r="J263" s="2">
        <v>0.1333</v>
      </c>
      <c r="K263" s="7">
        <f>Table1[[#This Row],[Price Before Discount]]-Table1[[#This Row],[Price After Discount]]</f>
        <v>4</v>
      </c>
      <c r="L263" s="13">
        <f>YEAR(Table1[[#This Row],[Date]])</f>
        <v>2024</v>
      </c>
      <c r="M263" s="13" t="str">
        <f t="shared" si="8"/>
        <v>Jun</v>
      </c>
      <c r="N263" s="17" t="str">
        <f t="shared" si="9"/>
        <v>Q2</v>
      </c>
    </row>
    <row r="264" spans="1:14" hidden="1" x14ac:dyDescent="0.35">
      <c r="A264" t="s">
        <v>565</v>
      </c>
      <c r="B264" s="1" t="s">
        <v>129</v>
      </c>
      <c r="C264" s="1" t="s">
        <v>106</v>
      </c>
      <c r="D264" s="1" t="s">
        <v>17</v>
      </c>
      <c r="E264" s="3">
        <v>44827</v>
      </c>
      <c r="F264" s="1" t="s">
        <v>70</v>
      </c>
      <c r="G264" s="1" t="s">
        <v>534</v>
      </c>
      <c r="H264" s="7">
        <v>500</v>
      </c>
      <c r="I264" s="7">
        <v>495</v>
      </c>
      <c r="J264" s="2">
        <v>0.01</v>
      </c>
      <c r="K264" s="7">
        <f>Table1[[#This Row],[Price Before Discount]]-Table1[[#This Row],[Price After Discount]]</f>
        <v>5</v>
      </c>
      <c r="L264" s="13">
        <f>YEAR(Table1[[#This Row],[Date]])</f>
        <v>2022</v>
      </c>
      <c r="M264" s="13" t="str">
        <f t="shared" si="8"/>
        <v>Sep</v>
      </c>
      <c r="N264" s="17" t="str">
        <f t="shared" si="9"/>
        <v>Q3</v>
      </c>
    </row>
    <row r="265" spans="1:14" hidden="1" x14ac:dyDescent="0.35">
      <c r="A265" t="s">
        <v>566</v>
      </c>
      <c r="B265" s="1" t="s">
        <v>122</v>
      </c>
      <c r="C265" s="1" t="s">
        <v>38</v>
      </c>
      <c r="D265" s="1" t="s">
        <v>33</v>
      </c>
      <c r="E265" s="3">
        <v>44079</v>
      </c>
      <c r="F265" s="1" t="s">
        <v>59</v>
      </c>
      <c r="G265" s="1" t="s">
        <v>567</v>
      </c>
      <c r="H265" s="7">
        <v>1000</v>
      </c>
      <c r="I265" s="7">
        <v>620</v>
      </c>
      <c r="J265" s="2">
        <v>0.38</v>
      </c>
      <c r="K265" s="7">
        <f>Table1[[#This Row],[Price Before Discount]]-Table1[[#This Row],[Price After Discount]]</f>
        <v>380</v>
      </c>
      <c r="L265" s="13">
        <f>YEAR(Table1[[#This Row],[Date]])</f>
        <v>2020</v>
      </c>
      <c r="M265" s="13" t="str">
        <f t="shared" si="8"/>
        <v>Sep</v>
      </c>
      <c r="N265" s="17" t="str">
        <f t="shared" si="9"/>
        <v>Q3</v>
      </c>
    </row>
    <row r="266" spans="1:14" hidden="1" x14ac:dyDescent="0.35">
      <c r="A266" t="s">
        <v>568</v>
      </c>
      <c r="B266" s="1" t="s">
        <v>155</v>
      </c>
      <c r="C266" s="1" t="s">
        <v>106</v>
      </c>
      <c r="D266" s="1" t="s">
        <v>17</v>
      </c>
      <c r="E266" s="3">
        <v>45365</v>
      </c>
      <c r="F266" s="1" t="s">
        <v>70</v>
      </c>
      <c r="G266" s="1" t="s">
        <v>569</v>
      </c>
      <c r="H266" s="7">
        <v>500</v>
      </c>
      <c r="I266" s="7">
        <v>490</v>
      </c>
      <c r="J266" s="2">
        <v>0.02</v>
      </c>
      <c r="K266" s="7">
        <f>Table1[[#This Row],[Price Before Discount]]-Table1[[#This Row],[Price After Discount]]</f>
        <v>10</v>
      </c>
      <c r="L266" s="13">
        <f>YEAR(Table1[[#This Row],[Date]])</f>
        <v>2024</v>
      </c>
      <c r="M266" s="13" t="str">
        <f t="shared" si="8"/>
        <v>Mar</v>
      </c>
      <c r="N266" s="17" t="str">
        <f t="shared" si="9"/>
        <v>Q1</v>
      </c>
    </row>
    <row r="267" spans="1:14" x14ac:dyDescent="0.35">
      <c r="A267" t="s">
        <v>570</v>
      </c>
      <c r="B267" s="1" t="s">
        <v>83</v>
      </c>
      <c r="C267" s="1" t="s">
        <v>84</v>
      </c>
      <c r="D267" s="1" t="s">
        <v>11</v>
      </c>
      <c r="E267" s="3">
        <v>44143</v>
      </c>
      <c r="F267" s="1" t="s">
        <v>39</v>
      </c>
      <c r="G267" s="1" t="s">
        <v>571</v>
      </c>
      <c r="H267" s="7">
        <v>30</v>
      </c>
      <c r="I267" s="7">
        <v>21</v>
      </c>
      <c r="J267" s="2">
        <v>0.3</v>
      </c>
      <c r="K267" s="7">
        <f>Table1[[#This Row],[Price Before Discount]]-Table1[[#This Row],[Price After Discount]]</f>
        <v>9</v>
      </c>
      <c r="L267" s="13">
        <f>YEAR(Table1[[#This Row],[Date]])</f>
        <v>2020</v>
      </c>
      <c r="M267" s="13" t="str">
        <f t="shared" si="8"/>
        <v>Nov</v>
      </c>
      <c r="N267" s="17" t="str">
        <f t="shared" si="9"/>
        <v>Q4</v>
      </c>
    </row>
    <row r="268" spans="1:14" hidden="1" x14ac:dyDescent="0.35">
      <c r="A268" t="s">
        <v>572</v>
      </c>
      <c r="B268" s="1" t="s">
        <v>122</v>
      </c>
      <c r="C268" s="1" t="s">
        <v>38</v>
      </c>
      <c r="D268" s="1" t="s">
        <v>33</v>
      </c>
      <c r="E268" s="3">
        <v>44344</v>
      </c>
      <c r="F268" s="1" t="s">
        <v>39</v>
      </c>
      <c r="G268" s="1" t="s">
        <v>573</v>
      </c>
      <c r="H268" s="7">
        <v>30</v>
      </c>
      <c r="I268" s="7">
        <v>20</v>
      </c>
      <c r="J268" s="2">
        <v>0.33329999999999999</v>
      </c>
      <c r="K268" s="7">
        <f>Table1[[#This Row],[Price Before Discount]]-Table1[[#This Row],[Price After Discount]]</f>
        <v>10</v>
      </c>
      <c r="L268" s="13">
        <f>YEAR(Table1[[#This Row],[Date]])</f>
        <v>2021</v>
      </c>
      <c r="M268" s="13" t="str">
        <f t="shared" si="8"/>
        <v>May</v>
      </c>
      <c r="N268" s="17" t="str">
        <f t="shared" si="9"/>
        <v>Q2</v>
      </c>
    </row>
    <row r="269" spans="1:14" hidden="1" x14ac:dyDescent="0.35">
      <c r="A269" t="s">
        <v>574</v>
      </c>
      <c r="B269" s="1" t="s">
        <v>219</v>
      </c>
      <c r="C269" s="1" t="s">
        <v>38</v>
      </c>
      <c r="D269" s="1" t="s">
        <v>33</v>
      </c>
      <c r="E269" s="3">
        <v>44366</v>
      </c>
      <c r="F269" s="1" t="s">
        <v>59</v>
      </c>
      <c r="G269" s="1" t="s">
        <v>243</v>
      </c>
      <c r="H269" s="7">
        <v>1000</v>
      </c>
      <c r="I269" s="7">
        <v>910</v>
      </c>
      <c r="J269" s="2">
        <v>0.09</v>
      </c>
      <c r="K269" s="7">
        <f>Table1[[#This Row],[Price Before Discount]]-Table1[[#This Row],[Price After Discount]]</f>
        <v>90</v>
      </c>
      <c r="L269" s="13">
        <f>YEAR(Table1[[#This Row],[Date]])</f>
        <v>2021</v>
      </c>
      <c r="M269" s="13" t="str">
        <f t="shared" si="8"/>
        <v>Jun</v>
      </c>
      <c r="N269" s="17" t="str">
        <f t="shared" si="9"/>
        <v>Q2</v>
      </c>
    </row>
    <row r="270" spans="1:14" hidden="1" x14ac:dyDescent="0.35">
      <c r="A270" t="s">
        <v>575</v>
      </c>
      <c r="B270" s="1" t="s">
        <v>62</v>
      </c>
      <c r="C270" s="1" t="s">
        <v>63</v>
      </c>
      <c r="D270" s="1" t="s">
        <v>33</v>
      </c>
      <c r="E270" s="3">
        <v>44857</v>
      </c>
      <c r="F270" s="1" t="s">
        <v>102</v>
      </c>
      <c r="G270" s="1" t="s">
        <v>527</v>
      </c>
      <c r="H270" s="7">
        <v>70</v>
      </c>
      <c r="I270" s="7">
        <v>68</v>
      </c>
      <c r="J270" s="2">
        <v>2.86E-2</v>
      </c>
      <c r="K270" s="7">
        <f>Table1[[#This Row],[Price Before Discount]]-Table1[[#This Row],[Price After Discount]]</f>
        <v>2</v>
      </c>
      <c r="L270" s="13">
        <f>YEAR(Table1[[#This Row],[Date]])</f>
        <v>2022</v>
      </c>
      <c r="M270" s="13" t="str">
        <f t="shared" si="8"/>
        <v>Oct</v>
      </c>
      <c r="N270" s="17" t="str">
        <f t="shared" si="9"/>
        <v>Q4</v>
      </c>
    </row>
    <row r="271" spans="1:14" hidden="1" x14ac:dyDescent="0.35">
      <c r="A271" t="s">
        <v>576</v>
      </c>
      <c r="B271" s="1" t="s">
        <v>203</v>
      </c>
      <c r="C271" s="1" t="s">
        <v>204</v>
      </c>
      <c r="D271" s="1" t="s">
        <v>22</v>
      </c>
      <c r="E271" s="3">
        <v>44647</v>
      </c>
      <c r="F271" s="1" t="s">
        <v>23</v>
      </c>
      <c r="G271" s="1" t="s">
        <v>577</v>
      </c>
      <c r="H271" s="7">
        <v>700</v>
      </c>
      <c r="I271" s="7">
        <v>623</v>
      </c>
      <c r="J271" s="2">
        <v>0.11</v>
      </c>
      <c r="K271" s="7">
        <f>Table1[[#This Row],[Price Before Discount]]-Table1[[#This Row],[Price After Discount]]</f>
        <v>77</v>
      </c>
      <c r="L271" s="13">
        <f>YEAR(Table1[[#This Row],[Date]])</f>
        <v>2022</v>
      </c>
      <c r="M271" s="13" t="str">
        <f t="shared" si="8"/>
        <v>Mar</v>
      </c>
      <c r="N271" s="17" t="str">
        <f t="shared" si="9"/>
        <v>Q1</v>
      </c>
    </row>
    <row r="272" spans="1:14" x14ac:dyDescent="0.35">
      <c r="A272" t="s">
        <v>578</v>
      </c>
      <c r="B272" s="1" t="s">
        <v>83</v>
      </c>
      <c r="C272" s="1" t="s">
        <v>84</v>
      </c>
      <c r="D272" s="1" t="s">
        <v>11</v>
      </c>
      <c r="E272" s="3">
        <v>43889</v>
      </c>
      <c r="F272" s="1" t="s">
        <v>70</v>
      </c>
      <c r="G272" s="1" t="s">
        <v>579</v>
      </c>
      <c r="H272" s="7">
        <v>500</v>
      </c>
      <c r="I272" s="7">
        <v>490</v>
      </c>
      <c r="J272" s="2">
        <v>0.02</v>
      </c>
      <c r="K272" s="7">
        <f>Table1[[#This Row],[Price Before Discount]]-Table1[[#This Row],[Price After Discount]]</f>
        <v>10</v>
      </c>
      <c r="L272" s="13">
        <f>YEAR(Table1[[#This Row],[Date]])</f>
        <v>2020</v>
      </c>
      <c r="M272" s="13" t="str">
        <f t="shared" si="8"/>
        <v>Feb</v>
      </c>
      <c r="N272" s="17" t="str">
        <f t="shared" si="9"/>
        <v>Q1</v>
      </c>
    </row>
    <row r="273" spans="1:14" hidden="1" x14ac:dyDescent="0.35">
      <c r="A273" t="s">
        <v>580</v>
      </c>
      <c r="B273" s="1" t="s">
        <v>116</v>
      </c>
      <c r="C273" s="1" t="s">
        <v>117</v>
      </c>
      <c r="D273" s="1" t="s">
        <v>33</v>
      </c>
      <c r="E273" s="3">
        <v>44662</v>
      </c>
      <c r="F273" s="1" t="s">
        <v>34</v>
      </c>
      <c r="G273" s="1" t="s">
        <v>581</v>
      </c>
      <c r="H273" s="7">
        <v>50</v>
      </c>
      <c r="I273" s="7">
        <v>50</v>
      </c>
      <c r="J273" s="2">
        <v>0</v>
      </c>
      <c r="K273" s="7">
        <f>Table1[[#This Row],[Price Before Discount]]-Table1[[#This Row],[Price After Discount]]</f>
        <v>0</v>
      </c>
      <c r="L273" s="13">
        <f>YEAR(Table1[[#This Row],[Date]])</f>
        <v>2022</v>
      </c>
      <c r="M273" s="13" t="str">
        <f t="shared" si="8"/>
        <v>Apr</v>
      </c>
      <c r="N273" s="17" t="str">
        <f t="shared" si="9"/>
        <v>Q2</v>
      </c>
    </row>
    <row r="274" spans="1:14" hidden="1" x14ac:dyDescent="0.35">
      <c r="A274" t="s">
        <v>582</v>
      </c>
      <c r="B274" s="1" t="s">
        <v>432</v>
      </c>
      <c r="C274" s="1" t="s">
        <v>433</v>
      </c>
      <c r="D274" s="1" t="s">
        <v>22</v>
      </c>
      <c r="E274" s="3">
        <v>44373</v>
      </c>
      <c r="F274" s="1" t="s">
        <v>59</v>
      </c>
      <c r="G274" s="1" t="s">
        <v>583</v>
      </c>
      <c r="H274" s="7">
        <v>1000</v>
      </c>
      <c r="I274" s="7">
        <v>790</v>
      </c>
      <c r="J274" s="2">
        <v>0.21</v>
      </c>
      <c r="K274" s="7">
        <f>Table1[[#This Row],[Price Before Discount]]-Table1[[#This Row],[Price After Discount]]</f>
        <v>210</v>
      </c>
      <c r="L274" s="13">
        <f>YEAR(Table1[[#This Row],[Date]])</f>
        <v>2021</v>
      </c>
      <c r="M274" s="13" t="str">
        <f t="shared" si="8"/>
        <v>Jun</v>
      </c>
      <c r="N274" s="17" t="str">
        <f t="shared" si="9"/>
        <v>Q2</v>
      </c>
    </row>
    <row r="275" spans="1:14" hidden="1" x14ac:dyDescent="0.35">
      <c r="A275" t="s">
        <v>584</v>
      </c>
      <c r="B275" s="1" t="s">
        <v>31</v>
      </c>
      <c r="C275" s="1" t="s">
        <v>32</v>
      </c>
      <c r="D275" s="1" t="s">
        <v>33</v>
      </c>
      <c r="E275" s="3">
        <v>44093</v>
      </c>
      <c r="F275" s="1" t="s">
        <v>28</v>
      </c>
      <c r="G275" s="1" t="s">
        <v>35</v>
      </c>
      <c r="H275" s="7">
        <v>150</v>
      </c>
      <c r="I275" s="7">
        <v>144</v>
      </c>
      <c r="J275" s="2">
        <v>0.04</v>
      </c>
      <c r="K275" s="7">
        <f>Table1[[#This Row],[Price Before Discount]]-Table1[[#This Row],[Price After Discount]]</f>
        <v>6</v>
      </c>
      <c r="L275" s="13">
        <f>YEAR(Table1[[#This Row],[Date]])</f>
        <v>2020</v>
      </c>
      <c r="M275" s="13" t="str">
        <f t="shared" si="8"/>
        <v>Sep</v>
      </c>
      <c r="N275" s="17" t="str">
        <f t="shared" si="9"/>
        <v>Q3</v>
      </c>
    </row>
    <row r="276" spans="1:14" x14ac:dyDescent="0.35">
      <c r="A276" t="s">
        <v>585</v>
      </c>
      <c r="B276" s="1" t="s">
        <v>322</v>
      </c>
      <c r="C276" s="1" t="s">
        <v>323</v>
      </c>
      <c r="D276" s="1" t="s">
        <v>11</v>
      </c>
      <c r="E276" s="3">
        <v>44391</v>
      </c>
      <c r="F276" s="1" t="s">
        <v>59</v>
      </c>
      <c r="G276" s="1" t="s">
        <v>586</v>
      </c>
      <c r="H276" s="7">
        <v>1000</v>
      </c>
      <c r="I276" s="7">
        <v>960</v>
      </c>
      <c r="J276" s="2">
        <v>0.04</v>
      </c>
      <c r="K276" s="7">
        <f>Table1[[#This Row],[Price Before Discount]]-Table1[[#This Row],[Price After Discount]]</f>
        <v>40</v>
      </c>
      <c r="L276" s="13">
        <f>YEAR(Table1[[#This Row],[Date]])</f>
        <v>2021</v>
      </c>
      <c r="M276" s="13" t="str">
        <f t="shared" si="8"/>
        <v>Jul</v>
      </c>
      <c r="N276" s="17" t="str">
        <f t="shared" si="9"/>
        <v>Q3</v>
      </c>
    </row>
    <row r="277" spans="1:14" x14ac:dyDescent="0.35">
      <c r="A277" t="s">
        <v>587</v>
      </c>
      <c r="B277" s="1" t="s">
        <v>253</v>
      </c>
      <c r="C277" s="1" t="s">
        <v>254</v>
      </c>
      <c r="D277" s="1" t="s">
        <v>11</v>
      </c>
      <c r="E277" s="3">
        <v>45308</v>
      </c>
      <c r="F277" s="1" t="s">
        <v>44</v>
      </c>
      <c r="G277" s="1" t="s">
        <v>588</v>
      </c>
      <c r="H277" s="7">
        <v>500</v>
      </c>
      <c r="I277" s="7">
        <v>445</v>
      </c>
      <c r="J277" s="2">
        <v>0.11</v>
      </c>
      <c r="K277" s="7">
        <f>Table1[[#This Row],[Price Before Discount]]-Table1[[#This Row],[Price After Discount]]</f>
        <v>55</v>
      </c>
      <c r="L277" s="13">
        <f>YEAR(Table1[[#This Row],[Date]])</f>
        <v>2024</v>
      </c>
      <c r="M277" s="13" t="str">
        <f t="shared" si="8"/>
        <v>Jan</v>
      </c>
      <c r="N277" s="17" t="str">
        <f t="shared" si="9"/>
        <v>Q1</v>
      </c>
    </row>
    <row r="278" spans="1:14" hidden="1" x14ac:dyDescent="0.35">
      <c r="A278" t="s">
        <v>589</v>
      </c>
      <c r="B278" s="1" t="s">
        <v>101</v>
      </c>
      <c r="C278" s="1" t="s">
        <v>69</v>
      </c>
      <c r="D278" s="1" t="s">
        <v>33</v>
      </c>
      <c r="E278" s="3">
        <v>45588</v>
      </c>
      <c r="F278" s="1" t="s">
        <v>44</v>
      </c>
      <c r="G278" s="1" t="s">
        <v>590</v>
      </c>
      <c r="H278" s="7">
        <v>500</v>
      </c>
      <c r="I278" s="7">
        <v>435</v>
      </c>
      <c r="J278" s="2">
        <v>0.13</v>
      </c>
      <c r="K278" s="7">
        <f>Table1[[#This Row],[Price Before Discount]]-Table1[[#This Row],[Price After Discount]]</f>
        <v>65</v>
      </c>
      <c r="L278" s="13">
        <f>YEAR(Table1[[#This Row],[Date]])</f>
        <v>2024</v>
      </c>
      <c r="M278" s="13" t="str">
        <f t="shared" si="8"/>
        <v>Oct</v>
      </c>
      <c r="N278" s="17" t="str">
        <f t="shared" si="9"/>
        <v>Q4</v>
      </c>
    </row>
    <row r="279" spans="1:14" x14ac:dyDescent="0.35">
      <c r="A279" t="s">
        <v>591</v>
      </c>
      <c r="B279" s="1" t="s">
        <v>97</v>
      </c>
      <c r="C279" s="1" t="s">
        <v>98</v>
      </c>
      <c r="D279" s="1" t="s">
        <v>11</v>
      </c>
      <c r="E279" s="3">
        <v>44070</v>
      </c>
      <c r="F279" s="1" t="s">
        <v>70</v>
      </c>
      <c r="G279" s="1" t="s">
        <v>592</v>
      </c>
      <c r="H279" s="7">
        <v>500</v>
      </c>
      <c r="I279" s="7">
        <v>490</v>
      </c>
      <c r="J279" s="2">
        <v>0.02</v>
      </c>
      <c r="K279" s="7">
        <f>Table1[[#This Row],[Price Before Discount]]-Table1[[#This Row],[Price After Discount]]</f>
        <v>10</v>
      </c>
      <c r="L279" s="13">
        <f>YEAR(Table1[[#This Row],[Date]])</f>
        <v>2020</v>
      </c>
      <c r="M279" s="13" t="str">
        <f t="shared" si="8"/>
        <v>Aug</v>
      </c>
      <c r="N279" s="17" t="str">
        <f t="shared" si="9"/>
        <v>Q3</v>
      </c>
    </row>
    <row r="280" spans="1:14" hidden="1" x14ac:dyDescent="0.35">
      <c r="A280" t="s">
        <v>593</v>
      </c>
      <c r="B280" s="1" t="s">
        <v>203</v>
      </c>
      <c r="C280" s="1" t="s">
        <v>204</v>
      </c>
      <c r="D280" s="1" t="s">
        <v>22</v>
      </c>
      <c r="E280" s="3">
        <v>45213</v>
      </c>
      <c r="F280" s="1" t="s">
        <v>113</v>
      </c>
      <c r="G280" s="1" t="s">
        <v>594</v>
      </c>
      <c r="H280" s="7">
        <v>250</v>
      </c>
      <c r="I280" s="7">
        <v>230</v>
      </c>
      <c r="J280" s="2">
        <v>0.08</v>
      </c>
      <c r="K280" s="7">
        <f>Table1[[#This Row],[Price Before Discount]]-Table1[[#This Row],[Price After Discount]]</f>
        <v>20</v>
      </c>
      <c r="L280" s="13">
        <f>YEAR(Table1[[#This Row],[Date]])</f>
        <v>2023</v>
      </c>
      <c r="M280" s="13" t="str">
        <f t="shared" si="8"/>
        <v>Oct</v>
      </c>
      <c r="N280" s="17" t="str">
        <f t="shared" si="9"/>
        <v>Q4</v>
      </c>
    </row>
    <row r="281" spans="1:14" hidden="1" x14ac:dyDescent="0.35">
      <c r="A281" t="s">
        <v>595</v>
      </c>
      <c r="B281" s="1" t="s">
        <v>432</v>
      </c>
      <c r="C281" s="1" t="s">
        <v>433</v>
      </c>
      <c r="D281" s="1" t="s">
        <v>22</v>
      </c>
      <c r="E281" s="3">
        <v>44542</v>
      </c>
      <c r="F281" s="1" t="s">
        <v>53</v>
      </c>
      <c r="G281" s="1" t="s">
        <v>434</v>
      </c>
      <c r="H281" s="7">
        <v>800</v>
      </c>
      <c r="I281" s="7">
        <v>472</v>
      </c>
      <c r="J281" s="2">
        <v>0.41</v>
      </c>
      <c r="K281" s="7">
        <f>Table1[[#This Row],[Price Before Discount]]-Table1[[#This Row],[Price After Discount]]</f>
        <v>328</v>
      </c>
      <c r="L281" s="13">
        <f>YEAR(Table1[[#This Row],[Date]])</f>
        <v>2021</v>
      </c>
      <c r="M281" s="13" t="str">
        <f t="shared" si="8"/>
        <v>Dec</v>
      </c>
      <c r="N281" s="17" t="str">
        <f t="shared" si="9"/>
        <v>Q4</v>
      </c>
    </row>
    <row r="282" spans="1:14" x14ac:dyDescent="0.35">
      <c r="A282" t="s">
        <v>596</v>
      </c>
      <c r="B282" s="1" t="s">
        <v>262</v>
      </c>
      <c r="C282" s="1" t="s">
        <v>263</v>
      </c>
      <c r="D282" s="1" t="s">
        <v>11</v>
      </c>
      <c r="E282" s="3">
        <v>44867</v>
      </c>
      <c r="F282" s="1" t="s">
        <v>59</v>
      </c>
      <c r="G282" s="1" t="s">
        <v>597</v>
      </c>
      <c r="H282" s="7">
        <v>1000</v>
      </c>
      <c r="I282" s="7">
        <v>510</v>
      </c>
      <c r="J282" s="2">
        <v>0.49</v>
      </c>
      <c r="K282" s="7">
        <f>Table1[[#This Row],[Price Before Discount]]-Table1[[#This Row],[Price After Discount]]</f>
        <v>490</v>
      </c>
      <c r="L282" s="13">
        <f>YEAR(Table1[[#This Row],[Date]])</f>
        <v>2022</v>
      </c>
      <c r="M282" s="13" t="str">
        <f t="shared" si="8"/>
        <v>Nov</v>
      </c>
      <c r="N282" s="17" t="str">
        <f t="shared" si="9"/>
        <v>Q4</v>
      </c>
    </row>
    <row r="283" spans="1:14" x14ac:dyDescent="0.35">
      <c r="A283" t="s">
        <v>598</v>
      </c>
      <c r="B283" s="1" t="s">
        <v>57</v>
      </c>
      <c r="C283" s="1" t="s">
        <v>58</v>
      </c>
      <c r="D283" s="1" t="s">
        <v>11</v>
      </c>
      <c r="E283" s="3">
        <v>44826</v>
      </c>
      <c r="F283" s="1" t="s">
        <v>113</v>
      </c>
      <c r="G283" s="1" t="s">
        <v>60</v>
      </c>
      <c r="H283" s="7">
        <v>250</v>
      </c>
      <c r="I283" s="7">
        <v>230</v>
      </c>
      <c r="J283" s="2">
        <v>0.08</v>
      </c>
      <c r="K283" s="7">
        <f>Table1[[#This Row],[Price Before Discount]]-Table1[[#This Row],[Price After Discount]]</f>
        <v>20</v>
      </c>
      <c r="L283" s="13">
        <f>YEAR(Table1[[#This Row],[Date]])</f>
        <v>2022</v>
      </c>
      <c r="M283" s="13" t="str">
        <f t="shared" si="8"/>
        <v>Sep</v>
      </c>
      <c r="N283" s="17" t="str">
        <f t="shared" si="9"/>
        <v>Q3</v>
      </c>
    </row>
    <row r="284" spans="1:14" x14ac:dyDescent="0.35">
      <c r="A284" t="s">
        <v>599</v>
      </c>
      <c r="B284" s="1" t="s">
        <v>262</v>
      </c>
      <c r="C284" s="1" t="s">
        <v>263</v>
      </c>
      <c r="D284" s="1" t="s">
        <v>11</v>
      </c>
      <c r="E284" s="3">
        <v>45295</v>
      </c>
      <c r="F284" s="1" t="s">
        <v>120</v>
      </c>
      <c r="G284" s="1" t="s">
        <v>264</v>
      </c>
      <c r="H284" s="7">
        <v>50</v>
      </c>
      <c r="I284" s="7">
        <v>48</v>
      </c>
      <c r="J284" s="2">
        <v>0.04</v>
      </c>
      <c r="K284" s="7">
        <f>Table1[[#This Row],[Price Before Discount]]-Table1[[#This Row],[Price After Discount]]</f>
        <v>2</v>
      </c>
      <c r="L284" s="13">
        <f>YEAR(Table1[[#This Row],[Date]])</f>
        <v>2024</v>
      </c>
      <c r="M284" s="13" t="str">
        <f t="shared" si="8"/>
        <v>Jan</v>
      </c>
      <c r="N284" s="17" t="str">
        <f t="shared" si="9"/>
        <v>Q1</v>
      </c>
    </row>
    <row r="285" spans="1:14" hidden="1" x14ac:dyDescent="0.35">
      <c r="A285" t="s">
        <v>600</v>
      </c>
      <c r="B285" s="1" t="s">
        <v>101</v>
      </c>
      <c r="C285" s="1" t="s">
        <v>69</v>
      </c>
      <c r="D285" s="1" t="s">
        <v>33</v>
      </c>
      <c r="E285" s="3">
        <v>44230</v>
      </c>
      <c r="F285" s="1" t="s">
        <v>12</v>
      </c>
      <c r="G285" s="1" t="s">
        <v>601</v>
      </c>
      <c r="H285" s="7">
        <v>80</v>
      </c>
      <c r="I285" s="7">
        <v>49</v>
      </c>
      <c r="J285" s="2">
        <v>0.38750000000000001</v>
      </c>
      <c r="K285" s="7">
        <f>Table1[[#This Row],[Price Before Discount]]-Table1[[#This Row],[Price After Discount]]</f>
        <v>31</v>
      </c>
      <c r="L285" s="13">
        <f>YEAR(Table1[[#This Row],[Date]])</f>
        <v>2021</v>
      </c>
      <c r="M285" s="13" t="str">
        <f t="shared" si="8"/>
        <v>Feb</v>
      </c>
      <c r="N285" s="17" t="str">
        <f t="shared" si="9"/>
        <v>Q1</v>
      </c>
    </row>
    <row r="286" spans="1:14" x14ac:dyDescent="0.35">
      <c r="A286" t="s">
        <v>602</v>
      </c>
      <c r="B286" s="1" t="s">
        <v>262</v>
      </c>
      <c r="C286" s="1" t="s">
        <v>263</v>
      </c>
      <c r="D286" s="1" t="s">
        <v>11</v>
      </c>
      <c r="E286" s="3">
        <v>44518</v>
      </c>
      <c r="F286" s="1" t="s">
        <v>70</v>
      </c>
      <c r="G286" s="1" t="s">
        <v>312</v>
      </c>
      <c r="H286" s="7">
        <v>500</v>
      </c>
      <c r="I286" s="7">
        <v>490</v>
      </c>
      <c r="J286" s="2">
        <v>0.02</v>
      </c>
      <c r="K286" s="7">
        <f>Table1[[#This Row],[Price Before Discount]]-Table1[[#This Row],[Price After Discount]]</f>
        <v>10</v>
      </c>
      <c r="L286" s="13">
        <f>YEAR(Table1[[#This Row],[Date]])</f>
        <v>2021</v>
      </c>
      <c r="M286" s="13" t="str">
        <f t="shared" si="8"/>
        <v>Nov</v>
      </c>
      <c r="N286" s="17" t="str">
        <f t="shared" si="9"/>
        <v>Q4</v>
      </c>
    </row>
    <row r="287" spans="1:14" hidden="1" x14ac:dyDescent="0.35">
      <c r="A287" t="s">
        <v>603</v>
      </c>
      <c r="B287" s="1" t="s">
        <v>225</v>
      </c>
      <c r="C287" s="1" t="s">
        <v>226</v>
      </c>
      <c r="D287" s="1" t="s">
        <v>22</v>
      </c>
      <c r="E287" s="3">
        <v>45415</v>
      </c>
      <c r="F287" s="1" t="s">
        <v>113</v>
      </c>
      <c r="G287" s="1" t="s">
        <v>227</v>
      </c>
      <c r="H287" s="7">
        <v>250</v>
      </c>
      <c r="I287" s="7">
        <v>248</v>
      </c>
      <c r="J287" s="2">
        <v>8.0000000000000002E-3</v>
      </c>
      <c r="K287" s="7">
        <f>Table1[[#This Row],[Price Before Discount]]-Table1[[#This Row],[Price After Discount]]</f>
        <v>2</v>
      </c>
      <c r="L287" s="13">
        <f>YEAR(Table1[[#This Row],[Date]])</f>
        <v>2024</v>
      </c>
      <c r="M287" s="13" t="str">
        <f t="shared" si="8"/>
        <v>May</v>
      </c>
      <c r="N287" s="17" t="str">
        <f t="shared" si="9"/>
        <v>Q2</v>
      </c>
    </row>
    <row r="288" spans="1:14" x14ac:dyDescent="0.35">
      <c r="A288" t="s">
        <v>604</v>
      </c>
      <c r="B288" s="1" t="s">
        <v>172</v>
      </c>
      <c r="C288" s="1" t="s">
        <v>173</v>
      </c>
      <c r="D288" s="1" t="s">
        <v>11</v>
      </c>
      <c r="E288" s="3">
        <v>44557</v>
      </c>
      <c r="F288" s="1" t="s">
        <v>59</v>
      </c>
      <c r="G288" s="1" t="s">
        <v>605</v>
      </c>
      <c r="H288" s="7">
        <v>1000</v>
      </c>
      <c r="I288" s="7">
        <v>900</v>
      </c>
      <c r="J288" s="2">
        <v>0.1</v>
      </c>
      <c r="K288" s="7">
        <f>Table1[[#This Row],[Price Before Discount]]-Table1[[#This Row],[Price After Discount]]</f>
        <v>100</v>
      </c>
      <c r="L288" s="13">
        <f>YEAR(Table1[[#This Row],[Date]])</f>
        <v>2021</v>
      </c>
      <c r="M288" s="13" t="str">
        <f t="shared" si="8"/>
        <v>Dec</v>
      </c>
      <c r="N288" s="17" t="str">
        <f t="shared" si="9"/>
        <v>Q4</v>
      </c>
    </row>
    <row r="289" spans="1:14" x14ac:dyDescent="0.35">
      <c r="A289" t="s">
        <v>606</v>
      </c>
      <c r="B289" s="1" t="s">
        <v>57</v>
      </c>
      <c r="C289" s="1" t="s">
        <v>58</v>
      </c>
      <c r="D289" s="1" t="s">
        <v>11</v>
      </c>
      <c r="E289" s="3">
        <v>45566</v>
      </c>
      <c r="F289" s="1" t="s">
        <v>120</v>
      </c>
      <c r="G289" s="1" t="s">
        <v>60</v>
      </c>
      <c r="H289" s="7">
        <v>50</v>
      </c>
      <c r="I289" s="7">
        <v>45</v>
      </c>
      <c r="J289" s="2">
        <v>0.1</v>
      </c>
      <c r="K289" s="7">
        <f>Table1[[#This Row],[Price Before Discount]]-Table1[[#This Row],[Price After Discount]]</f>
        <v>5</v>
      </c>
      <c r="L289" s="13">
        <f>YEAR(Table1[[#This Row],[Date]])</f>
        <v>2024</v>
      </c>
      <c r="M289" s="13" t="str">
        <f t="shared" si="8"/>
        <v>Oct</v>
      </c>
      <c r="N289" s="17" t="str">
        <f t="shared" si="9"/>
        <v>Q4</v>
      </c>
    </row>
    <row r="290" spans="1:14" x14ac:dyDescent="0.35">
      <c r="A290" t="s">
        <v>607</v>
      </c>
      <c r="B290" s="1" t="s">
        <v>109</v>
      </c>
      <c r="C290" s="1" t="s">
        <v>80</v>
      </c>
      <c r="D290" s="1" t="s">
        <v>11</v>
      </c>
      <c r="E290" s="3">
        <v>45079</v>
      </c>
      <c r="F290" s="1" t="s">
        <v>28</v>
      </c>
      <c r="G290" s="1" t="s">
        <v>608</v>
      </c>
      <c r="H290" s="7">
        <v>150</v>
      </c>
      <c r="I290" s="7">
        <v>144</v>
      </c>
      <c r="J290" s="2">
        <v>0.04</v>
      </c>
      <c r="K290" s="7">
        <f>Table1[[#This Row],[Price Before Discount]]-Table1[[#This Row],[Price After Discount]]</f>
        <v>6</v>
      </c>
      <c r="L290" s="13">
        <f>YEAR(Table1[[#This Row],[Date]])</f>
        <v>2023</v>
      </c>
      <c r="M290" s="13" t="str">
        <f t="shared" si="8"/>
        <v>Jun</v>
      </c>
      <c r="N290" s="17" t="str">
        <f t="shared" si="9"/>
        <v>Q2</v>
      </c>
    </row>
    <row r="291" spans="1:14" hidden="1" x14ac:dyDescent="0.35">
      <c r="A291" t="s">
        <v>609</v>
      </c>
      <c r="B291" s="1" t="s">
        <v>132</v>
      </c>
      <c r="C291" s="1" t="s">
        <v>90</v>
      </c>
      <c r="D291" s="1" t="s">
        <v>33</v>
      </c>
      <c r="E291" s="3">
        <v>45597</v>
      </c>
      <c r="F291" s="1" t="s">
        <v>70</v>
      </c>
      <c r="G291" s="1" t="s">
        <v>133</v>
      </c>
      <c r="H291" s="7">
        <v>500</v>
      </c>
      <c r="I291" s="7">
        <v>495</v>
      </c>
      <c r="J291" s="2">
        <v>0.01</v>
      </c>
      <c r="K291" s="7">
        <f>Table1[[#This Row],[Price Before Discount]]-Table1[[#This Row],[Price After Discount]]</f>
        <v>5</v>
      </c>
      <c r="L291" s="13">
        <f>YEAR(Table1[[#This Row],[Date]])</f>
        <v>2024</v>
      </c>
      <c r="M291" s="13" t="str">
        <f t="shared" si="8"/>
        <v>Nov</v>
      </c>
      <c r="N291" s="17" t="str">
        <f t="shared" si="9"/>
        <v>Q4</v>
      </c>
    </row>
    <row r="292" spans="1:14" x14ac:dyDescent="0.35">
      <c r="A292" t="s">
        <v>610</v>
      </c>
      <c r="B292" s="1" t="s">
        <v>93</v>
      </c>
      <c r="C292" s="1" t="s">
        <v>94</v>
      </c>
      <c r="D292" s="1" t="s">
        <v>11</v>
      </c>
      <c r="E292" s="3">
        <v>44094</v>
      </c>
      <c r="F292" s="1" t="s">
        <v>44</v>
      </c>
      <c r="G292" s="1" t="s">
        <v>214</v>
      </c>
      <c r="H292" s="7">
        <v>500</v>
      </c>
      <c r="I292" s="7">
        <v>425</v>
      </c>
      <c r="J292" s="2">
        <v>0.15</v>
      </c>
      <c r="K292" s="7">
        <f>Table1[[#This Row],[Price Before Discount]]-Table1[[#This Row],[Price After Discount]]</f>
        <v>75</v>
      </c>
      <c r="L292" s="13">
        <f>YEAR(Table1[[#This Row],[Date]])</f>
        <v>2020</v>
      </c>
      <c r="M292" s="13" t="str">
        <f t="shared" si="8"/>
        <v>Sep</v>
      </c>
      <c r="N292" s="17" t="str">
        <f t="shared" si="9"/>
        <v>Q3</v>
      </c>
    </row>
    <row r="293" spans="1:14" x14ac:dyDescent="0.35">
      <c r="A293" t="s">
        <v>611</v>
      </c>
      <c r="B293" s="1" t="s">
        <v>57</v>
      </c>
      <c r="C293" s="1" t="s">
        <v>58</v>
      </c>
      <c r="D293" s="1" t="s">
        <v>11</v>
      </c>
      <c r="E293" s="3">
        <v>45471</v>
      </c>
      <c r="F293" s="1" t="s">
        <v>102</v>
      </c>
      <c r="G293" s="1" t="s">
        <v>612</v>
      </c>
      <c r="H293" s="7">
        <v>70</v>
      </c>
      <c r="I293" s="7">
        <v>60</v>
      </c>
      <c r="J293" s="2">
        <v>0.1429</v>
      </c>
      <c r="K293" s="7">
        <f>Table1[[#This Row],[Price Before Discount]]-Table1[[#This Row],[Price After Discount]]</f>
        <v>10</v>
      </c>
      <c r="L293" s="13">
        <f>YEAR(Table1[[#This Row],[Date]])</f>
        <v>2024</v>
      </c>
      <c r="M293" s="13" t="str">
        <f t="shared" si="8"/>
        <v>Jun</v>
      </c>
      <c r="N293" s="17" t="str">
        <f t="shared" si="9"/>
        <v>Q2</v>
      </c>
    </row>
    <row r="294" spans="1:14" hidden="1" x14ac:dyDescent="0.35">
      <c r="A294" t="s">
        <v>613</v>
      </c>
      <c r="B294" s="1" t="s">
        <v>15</v>
      </c>
      <c r="C294" s="1" t="s">
        <v>16</v>
      </c>
      <c r="D294" s="1" t="s">
        <v>17</v>
      </c>
      <c r="E294" s="3">
        <v>44162</v>
      </c>
      <c r="F294" s="1" t="s">
        <v>53</v>
      </c>
      <c r="G294" s="1" t="s">
        <v>614</v>
      </c>
      <c r="H294" s="7">
        <v>800</v>
      </c>
      <c r="I294" s="7">
        <v>624</v>
      </c>
      <c r="J294" s="2">
        <v>0.22</v>
      </c>
      <c r="K294" s="7">
        <f>Table1[[#This Row],[Price Before Discount]]-Table1[[#This Row],[Price After Discount]]</f>
        <v>176</v>
      </c>
      <c r="L294" s="13">
        <f>YEAR(Table1[[#This Row],[Date]])</f>
        <v>2020</v>
      </c>
      <c r="M294" s="13" t="str">
        <f t="shared" si="8"/>
        <v>Nov</v>
      </c>
      <c r="N294" s="17" t="str">
        <f t="shared" si="9"/>
        <v>Q4</v>
      </c>
    </row>
    <row r="295" spans="1:14" x14ac:dyDescent="0.35">
      <c r="A295" t="s">
        <v>615</v>
      </c>
      <c r="B295" s="1" t="s">
        <v>398</v>
      </c>
      <c r="C295" s="1" t="s">
        <v>399</v>
      </c>
      <c r="D295" s="1" t="s">
        <v>11</v>
      </c>
      <c r="E295" s="3">
        <v>45299</v>
      </c>
      <c r="F295" s="1" t="s">
        <v>34</v>
      </c>
      <c r="G295" s="1" t="s">
        <v>616</v>
      </c>
      <c r="H295" s="7">
        <v>50</v>
      </c>
      <c r="I295" s="7">
        <v>47</v>
      </c>
      <c r="J295" s="2">
        <v>0.06</v>
      </c>
      <c r="K295" s="7">
        <f>Table1[[#This Row],[Price Before Discount]]-Table1[[#This Row],[Price After Discount]]</f>
        <v>3</v>
      </c>
      <c r="L295" s="13">
        <f>YEAR(Table1[[#This Row],[Date]])</f>
        <v>2024</v>
      </c>
      <c r="M295" s="13" t="str">
        <f t="shared" si="8"/>
        <v>Jan</v>
      </c>
      <c r="N295" s="17" t="str">
        <f t="shared" si="9"/>
        <v>Q1</v>
      </c>
    </row>
    <row r="296" spans="1:14" hidden="1" x14ac:dyDescent="0.35">
      <c r="A296" t="s">
        <v>617</v>
      </c>
      <c r="B296" s="1" t="s">
        <v>101</v>
      </c>
      <c r="C296" s="1" t="s">
        <v>69</v>
      </c>
      <c r="D296" s="1" t="s">
        <v>33</v>
      </c>
      <c r="E296" s="3">
        <v>45088</v>
      </c>
      <c r="F296" s="1" t="s">
        <v>39</v>
      </c>
      <c r="G296" s="1" t="s">
        <v>189</v>
      </c>
      <c r="H296" s="7">
        <v>30</v>
      </c>
      <c r="I296" s="7">
        <v>29</v>
      </c>
      <c r="J296" s="2">
        <v>3.3300000000000003E-2</v>
      </c>
      <c r="K296" s="7">
        <f>Table1[[#This Row],[Price Before Discount]]-Table1[[#This Row],[Price After Discount]]</f>
        <v>1</v>
      </c>
      <c r="L296" s="13">
        <f>YEAR(Table1[[#This Row],[Date]])</f>
        <v>2023</v>
      </c>
      <c r="M296" s="13" t="str">
        <f t="shared" si="8"/>
        <v>Jun</v>
      </c>
      <c r="N296" s="17" t="str">
        <f t="shared" si="9"/>
        <v>Q2</v>
      </c>
    </row>
    <row r="297" spans="1:14" hidden="1" x14ac:dyDescent="0.35">
      <c r="A297" t="s">
        <v>618</v>
      </c>
      <c r="B297" s="1" t="s">
        <v>225</v>
      </c>
      <c r="C297" s="1" t="s">
        <v>226</v>
      </c>
      <c r="D297" s="1" t="s">
        <v>22</v>
      </c>
      <c r="E297" s="3">
        <v>44877</v>
      </c>
      <c r="F297" s="1" t="s">
        <v>120</v>
      </c>
      <c r="G297" s="1" t="s">
        <v>619</v>
      </c>
      <c r="H297" s="7">
        <v>50</v>
      </c>
      <c r="I297" s="7">
        <v>50</v>
      </c>
      <c r="J297" s="2">
        <v>0</v>
      </c>
      <c r="K297" s="7">
        <f>Table1[[#This Row],[Price Before Discount]]-Table1[[#This Row],[Price After Discount]]</f>
        <v>0</v>
      </c>
      <c r="L297" s="13">
        <f>YEAR(Table1[[#This Row],[Date]])</f>
        <v>2022</v>
      </c>
      <c r="M297" s="13" t="str">
        <f t="shared" si="8"/>
        <v>Nov</v>
      </c>
      <c r="N297" s="17" t="str">
        <f t="shared" si="9"/>
        <v>Q4</v>
      </c>
    </row>
    <row r="298" spans="1:14" x14ac:dyDescent="0.35">
      <c r="A298" t="s">
        <v>620</v>
      </c>
      <c r="B298" s="1" t="s">
        <v>185</v>
      </c>
      <c r="C298" s="1" t="s">
        <v>186</v>
      </c>
      <c r="D298" s="1" t="s">
        <v>11</v>
      </c>
      <c r="E298" s="3">
        <v>45185</v>
      </c>
      <c r="F298" s="1" t="s">
        <v>12</v>
      </c>
      <c r="G298" s="1" t="s">
        <v>413</v>
      </c>
      <c r="H298" s="7">
        <v>80</v>
      </c>
      <c r="I298" s="7">
        <v>72</v>
      </c>
      <c r="J298" s="2">
        <v>0.1</v>
      </c>
      <c r="K298" s="7">
        <f>Table1[[#This Row],[Price Before Discount]]-Table1[[#This Row],[Price After Discount]]</f>
        <v>8</v>
      </c>
      <c r="L298" s="13">
        <f>YEAR(Table1[[#This Row],[Date]])</f>
        <v>2023</v>
      </c>
      <c r="M298" s="13" t="str">
        <f t="shared" si="8"/>
        <v>Sep</v>
      </c>
      <c r="N298" s="17" t="str">
        <f t="shared" si="9"/>
        <v>Q3</v>
      </c>
    </row>
    <row r="299" spans="1:14" hidden="1" x14ac:dyDescent="0.35">
      <c r="A299" t="s">
        <v>621</v>
      </c>
      <c r="B299" s="1" t="s">
        <v>20</v>
      </c>
      <c r="C299" s="1" t="s">
        <v>21</v>
      </c>
      <c r="D299" s="1" t="s">
        <v>22</v>
      </c>
      <c r="E299" s="3">
        <v>44198</v>
      </c>
      <c r="F299" s="1" t="s">
        <v>59</v>
      </c>
      <c r="G299" s="1" t="s">
        <v>622</v>
      </c>
      <c r="H299" s="7">
        <v>1000</v>
      </c>
      <c r="I299" s="7">
        <v>580</v>
      </c>
      <c r="J299" s="2">
        <v>0.42</v>
      </c>
      <c r="K299" s="7">
        <f>Table1[[#This Row],[Price Before Discount]]-Table1[[#This Row],[Price After Discount]]</f>
        <v>420</v>
      </c>
      <c r="L299" s="13">
        <f>YEAR(Table1[[#This Row],[Date]])</f>
        <v>2021</v>
      </c>
      <c r="M299" s="13" t="str">
        <f t="shared" si="8"/>
        <v>Jan</v>
      </c>
      <c r="N299" s="17" t="str">
        <f t="shared" si="9"/>
        <v>Q1</v>
      </c>
    </row>
    <row r="300" spans="1:14" x14ac:dyDescent="0.35">
      <c r="A300" t="s">
        <v>623</v>
      </c>
      <c r="B300" s="1" t="s">
        <v>239</v>
      </c>
      <c r="C300" s="1" t="s">
        <v>240</v>
      </c>
      <c r="D300" s="1" t="s">
        <v>11</v>
      </c>
      <c r="E300" s="3">
        <v>44900</v>
      </c>
      <c r="F300" s="1" t="s">
        <v>53</v>
      </c>
      <c r="G300" s="1" t="s">
        <v>624</v>
      </c>
      <c r="H300" s="7">
        <v>800</v>
      </c>
      <c r="I300" s="7">
        <v>552</v>
      </c>
      <c r="J300" s="2">
        <v>0.31</v>
      </c>
      <c r="K300" s="7">
        <f>Table1[[#This Row],[Price Before Discount]]-Table1[[#This Row],[Price After Discount]]</f>
        <v>248</v>
      </c>
      <c r="L300" s="13">
        <f>YEAR(Table1[[#This Row],[Date]])</f>
        <v>2022</v>
      </c>
      <c r="M300" s="13" t="str">
        <f t="shared" si="8"/>
        <v>Dec</v>
      </c>
      <c r="N300" s="17" t="str">
        <f t="shared" si="9"/>
        <v>Q4</v>
      </c>
    </row>
    <row r="301" spans="1:14" x14ac:dyDescent="0.35">
      <c r="A301" t="s">
        <v>625</v>
      </c>
      <c r="B301" s="1" t="s">
        <v>83</v>
      </c>
      <c r="C301" s="1" t="s">
        <v>84</v>
      </c>
      <c r="D301" s="1" t="s">
        <v>11</v>
      </c>
      <c r="E301" s="3">
        <v>44535</v>
      </c>
      <c r="F301" s="1" t="s">
        <v>102</v>
      </c>
      <c r="G301" s="1" t="s">
        <v>626</v>
      </c>
      <c r="H301" s="7">
        <v>70</v>
      </c>
      <c r="I301" s="7">
        <v>67</v>
      </c>
      <c r="J301" s="2">
        <v>4.2900000000000001E-2</v>
      </c>
      <c r="K301" s="7">
        <f>Table1[[#This Row],[Price Before Discount]]-Table1[[#This Row],[Price After Discount]]</f>
        <v>3</v>
      </c>
      <c r="L301" s="13">
        <f>YEAR(Table1[[#This Row],[Date]])</f>
        <v>2021</v>
      </c>
      <c r="M301" s="13" t="str">
        <f t="shared" si="8"/>
        <v>Dec</v>
      </c>
      <c r="N301" s="17" t="str">
        <f t="shared" si="9"/>
        <v>Q4</v>
      </c>
    </row>
    <row r="302" spans="1:14" hidden="1" x14ac:dyDescent="0.35">
      <c r="A302" t="s">
        <v>627</v>
      </c>
      <c r="B302" s="1" t="s">
        <v>47</v>
      </c>
      <c r="C302" s="1" t="s">
        <v>48</v>
      </c>
      <c r="D302" s="1" t="s">
        <v>22</v>
      </c>
      <c r="E302" s="3">
        <v>45467</v>
      </c>
      <c r="F302" s="1" t="s">
        <v>53</v>
      </c>
      <c r="G302" s="1" t="s">
        <v>49</v>
      </c>
      <c r="H302" s="7">
        <v>800</v>
      </c>
      <c r="I302" s="7">
        <v>704</v>
      </c>
      <c r="J302" s="2">
        <v>0.12</v>
      </c>
      <c r="K302" s="7">
        <f>Table1[[#This Row],[Price Before Discount]]-Table1[[#This Row],[Price After Discount]]</f>
        <v>96</v>
      </c>
      <c r="L302" s="13">
        <f>YEAR(Table1[[#This Row],[Date]])</f>
        <v>2024</v>
      </c>
      <c r="M302" s="13" t="str">
        <f t="shared" si="8"/>
        <v>Jun</v>
      </c>
      <c r="N302" s="17" t="str">
        <f t="shared" si="9"/>
        <v>Q2</v>
      </c>
    </row>
    <row r="303" spans="1:14" hidden="1" x14ac:dyDescent="0.35">
      <c r="A303" t="s">
        <v>628</v>
      </c>
      <c r="B303" s="1" t="s">
        <v>222</v>
      </c>
      <c r="C303" s="1" t="s">
        <v>48</v>
      </c>
      <c r="D303" s="1" t="s">
        <v>22</v>
      </c>
      <c r="E303" s="3">
        <v>44336</v>
      </c>
      <c r="F303" s="1" t="s">
        <v>59</v>
      </c>
      <c r="G303" s="1" t="s">
        <v>629</v>
      </c>
      <c r="H303" s="7">
        <v>1000</v>
      </c>
      <c r="I303" s="7">
        <v>590</v>
      </c>
      <c r="J303" s="2">
        <v>0.41</v>
      </c>
      <c r="K303" s="7">
        <f>Table1[[#This Row],[Price Before Discount]]-Table1[[#This Row],[Price After Discount]]</f>
        <v>410</v>
      </c>
      <c r="L303" s="13">
        <f>YEAR(Table1[[#This Row],[Date]])</f>
        <v>2021</v>
      </c>
      <c r="M303" s="13" t="str">
        <f t="shared" si="8"/>
        <v>May</v>
      </c>
      <c r="N303" s="17" t="str">
        <f t="shared" si="9"/>
        <v>Q2</v>
      </c>
    </row>
    <row r="304" spans="1:14" hidden="1" x14ac:dyDescent="0.35">
      <c r="A304" t="s">
        <v>630</v>
      </c>
      <c r="B304" s="1" t="s">
        <v>155</v>
      </c>
      <c r="C304" s="1" t="s">
        <v>106</v>
      </c>
      <c r="D304" s="1" t="s">
        <v>17</v>
      </c>
      <c r="E304" s="3">
        <v>43967</v>
      </c>
      <c r="F304" s="1" t="s">
        <v>39</v>
      </c>
      <c r="G304" s="1" t="s">
        <v>631</v>
      </c>
      <c r="H304" s="7">
        <v>30</v>
      </c>
      <c r="I304" s="7">
        <v>28</v>
      </c>
      <c r="J304" s="2">
        <v>6.6699999999999995E-2</v>
      </c>
      <c r="K304" s="7">
        <f>Table1[[#This Row],[Price Before Discount]]-Table1[[#This Row],[Price After Discount]]</f>
        <v>2</v>
      </c>
      <c r="L304" s="13">
        <f>YEAR(Table1[[#This Row],[Date]])</f>
        <v>2020</v>
      </c>
      <c r="M304" s="13" t="str">
        <f t="shared" si="8"/>
        <v>May</v>
      </c>
      <c r="N304" s="17" t="str">
        <f t="shared" si="9"/>
        <v>Q2</v>
      </c>
    </row>
    <row r="305" spans="1:14" hidden="1" x14ac:dyDescent="0.35">
      <c r="A305" t="s">
        <v>632</v>
      </c>
      <c r="B305" s="1" t="s">
        <v>203</v>
      </c>
      <c r="C305" s="1" t="s">
        <v>204</v>
      </c>
      <c r="D305" s="1" t="s">
        <v>22</v>
      </c>
      <c r="E305" s="3">
        <v>45290</v>
      </c>
      <c r="F305" s="1" t="s">
        <v>53</v>
      </c>
      <c r="G305" s="1" t="s">
        <v>633</v>
      </c>
      <c r="H305" s="7">
        <v>800</v>
      </c>
      <c r="I305" s="7">
        <v>488</v>
      </c>
      <c r="J305" s="2">
        <v>0.39</v>
      </c>
      <c r="K305" s="7">
        <f>Table1[[#This Row],[Price Before Discount]]-Table1[[#This Row],[Price After Discount]]</f>
        <v>312</v>
      </c>
      <c r="L305" s="13">
        <f>YEAR(Table1[[#This Row],[Date]])</f>
        <v>2023</v>
      </c>
      <c r="M305" s="13" t="str">
        <f t="shared" si="8"/>
        <v>Dec</v>
      </c>
      <c r="N305" s="17" t="str">
        <f t="shared" si="9"/>
        <v>Q4</v>
      </c>
    </row>
    <row r="306" spans="1:14" hidden="1" x14ac:dyDescent="0.35">
      <c r="A306" t="s">
        <v>634</v>
      </c>
      <c r="B306" s="1" t="s">
        <v>15</v>
      </c>
      <c r="C306" s="1" t="s">
        <v>16</v>
      </c>
      <c r="D306" s="1" t="s">
        <v>17</v>
      </c>
      <c r="E306" s="3">
        <v>44301</v>
      </c>
      <c r="F306" s="1" t="s">
        <v>28</v>
      </c>
      <c r="G306" s="1" t="s">
        <v>614</v>
      </c>
      <c r="H306" s="7">
        <v>150</v>
      </c>
      <c r="I306" s="7">
        <v>134</v>
      </c>
      <c r="J306" s="2">
        <v>0.1067</v>
      </c>
      <c r="K306" s="7">
        <f>Table1[[#This Row],[Price Before Discount]]-Table1[[#This Row],[Price After Discount]]</f>
        <v>16</v>
      </c>
      <c r="L306" s="13">
        <f>YEAR(Table1[[#This Row],[Date]])</f>
        <v>2021</v>
      </c>
      <c r="M306" s="13" t="str">
        <f t="shared" si="8"/>
        <v>Apr</v>
      </c>
      <c r="N306" s="17" t="str">
        <f t="shared" si="9"/>
        <v>Q2</v>
      </c>
    </row>
    <row r="307" spans="1:14" hidden="1" x14ac:dyDescent="0.35">
      <c r="A307" t="s">
        <v>635</v>
      </c>
      <c r="B307" s="1" t="s">
        <v>75</v>
      </c>
      <c r="C307" s="1" t="s">
        <v>76</v>
      </c>
      <c r="D307" s="1" t="s">
        <v>33</v>
      </c>
      <c r="E307" s="3">
        <v>45074</v>
      </c>
      <c r="F307" s="1" t="s">
        <v>120</v>
      </c>
      <c r="G307" s="1" t="s">
        <v>392</v>
      </c>
      <c r="H307" s="7">
        <v>50</v>
      </c>
      <c r="I307" s="7">
        <v>50</v>
      </c>
      <c r="J307" s="2">
        <v>0</v>
      </c>
      <c r="K307" s="7">
        <f>Table1[[#This Row],[Price Before Discount]]-Table1[[#This Row],[Price After Discount]]</f>
        <v>0</v>
      </c>
      <c r="L307" s="13">
        <f>YEAR(Table1[[#This Row],[Date]])</f>
        <v>2023</v>
      </c>
      <c r="M307" s="13" t="str">
        <f t="shared" si="8"/>
        <v>May</v>
      </c>
      <c r="N307" s="17" t="str">
        <f t="shared" si="9"/>
        <v>Q2</v>
      </c>
    </row>
    <row r="308" spans="1:14" hidden="1" x14ac:dyDescent="0.35">
      <c r="A308" t="s">
        <v>636</v>
      </c>
      <c r="B308" s="1" t="s">
        <v>155</v>
      </c>
      <c r="C308" s="1" t="s">
        <v>106</v>
      </c>
      <c r="D308" s="1" t="s">
        <v>17</v>
      </c>
      <c r="E308" s="3">
        <v>45016</v>
      </c>
      <c r="F308" s="1" t="s">
        <v>59</v>
      </c>
      <c r="G308" s="1" t="s">
        <v>631</v>
      </c>
      <c r="H308" s="7">
        <v>1000</v>
      </c>
      <c r="I308" s="7">
        <v>670</v>
      </c>
      <c r="J308" s="2">
        <v>0.33</v>
      </c>
      <c r="K308" s="7">
        <f>Table1[[#This Row],[Price Before Discount]]-Table1[[#This Row],[Price After Discount]]</f>
        <v>330</v>
      </c>
      <c r="L308" s="13">
        <f>YEAR(Table1[[#This Row],[Date]])</f>
        <v>2023</v>
      </c>
      <c r="M308" s="13" t="str">
        <f t="shared" si="8"/>
        <v>Mar</v>
      </c>
      <c r="N308" s="17" t="str">
        <f t="shared" si="9"/>
        <v>Q1</v>
      </c>
    </row>
    <row r="309" spans="1:14" hidden="1" x14ac:dyDescent="0.35">
      <c r="A309" t="s">
        <v>637</v>
      </c>
      <c r="B309" s="1" t="s">
        <v>101</v>
      </c>
      <c r="C309" s="1" t="s">
        <v>69</v>
      </c>
      <c r="D309" s="1" t="s">
        <v>33</v>
      </c>
      <c r="E309" s="3">
        <v>43906</v>
      </c>
      <c r="F309" s="1" t="s">
        <v>28</v>
      </c>
      <c r="G309" s="1" t="s">
        <v>495</v>
      </c>
      <c r="H309" s="7">
        <v>150</v>
      </c>
      <c r="I309" s="7">
        <v>149</v>
      </c>
      <c r="J309" s="2">
        <v>6.7000000000000002E-3</v>
      </c>
      <c r="K309" s="7">
        <f>Table1[[#This Row],[Price Before Discount]]-Table1[[#This Row],[Price After Discount]]</f>
        <v>1</v>
      </c>
      <c r="L309" s="13">
        <f>YEAR(Table1[[#This Row],[Date]])</f>
        <v>2020</v>
      </c>
      <c r="M309" s="13" t="str">
        <f t="shared" si="8"/>
        <v>Mar</v>
      </c>
      <c r="N309" s="17" t="str">
        <f t="shared" si="9"/>
        <v>Q1</v>
      </c>
    </row>
    <row r="310" spans="1:14" x14ac:dyDescent="0.35">
      <c r="A310" t="s">
        <v>638</v>
      </c>
      <c r="B310" s="1" t="s">
        <v>79</v>
      </c>
      <c r="C310" s="1" t="s">
        <v>80</v>
      </c>
      <c r="D310" s="1" t="s">
        <v>11</v>
      </c>
      <c r="E310" s="3">
        <v>45552</v>
      </c>
      <c r="F310" s="1" t="s">
        <v>70</v>
      </c>
      <c r="G310" s="1" t="s">
        <v>81</v>
      </c>
      <c r="H310" s="7">
        <v>500</v>
      </c>
      <c r="I310" s="7">
        <v>500</v>
      </c>
      <c r="J310" s="2">
        <v>0</v>
      </c>
      <c r="K310" s="7">
        <f>Table1[[#This Row],[Price Before Discount]]-Table1[[#This Row],[Price After Discount]]</f>
        <v>0</v>
      </c>
      <c r="L310" s="13">
        <f>YEAR(Table1[[#This Row],[Date]])</f>
        <v>2024</v>
      </c>
      <c r="M310" s="13" t="str">
        <f t="shared" si="8"/>
        <v>Sep</v>
      </c>
      <c r="N310" s="17" t="str">
        <f t="shared" si="9"/>
        <v>Q3</v>
      </c>
    </row>
    <row r="311" spans="1:14" x14ac:dyDescent="0.35">
      <c r="A311" t="s">
        <v>639</v>
      </c>
      <c r="B311" s="1" t="s">
        <v>79</v>
      </c>
      <c r="C311" s="1" t="s">
        <v>80</v>
      </c>
      <c r="D311" s="1" t="s">
        <v>11</v>
      </c>
      <c r="E311" s="3">
        <v>45129</v>
      </c>
      <c r="F311" s="1" t="s">
        <v>28</v>
      </c>
      <c r="G311" s="1" t="s">
        <v>81</v>
      </c>
      <c r="H311" s="7">
        <v>150</v>
      </c>
      <c r="I311" s="7">
        <v>146</v>
      </c>
      <c r="J311" s="2">
        <v>2.6700000000000002E-2</v>
      </c>
      <c r="K311" s="7">
        <f>Table1[[#This Row],[Price Before Discount]]-Table1[[#This Row],[Price After Discount]]</f>
        <v>4</v>
      </c>
      <c r="L311" s="13">
        <f>YEAR(Table1[[#This Row],[Date]])</f>
        <v>2023</v>
      </c>
      <c r="M311" s="13" t="str">
        <f t="shared" si="8"/>
        <v>Jul</v>
      </c>
      <c r="N311" s="17" t="str">
        <f t="shared" si="9"/>
        <v>Q3</v>
      </c>
    </row>
    <row r="312" spans="1:14" x14ac:dyDescent="0.35">
      <c r="A312" t="s">
        <v>640</v>
      </c>
      <c r="B312" s="1" t="s">
        <v>51</v>
      </c>
      <c r="C312" s="1" t="s">
        <v>52</v>
      </c>
      <c r="D312" s="1" t="s">
        <v>11</v>
      </c>
      <c r="E312" s="3">
        <v>45455</v>
      </c>
      <c r="F312" s="1" t="s">
        <v>59</v>
      </c>
      <c r="G312" s="1" t="s">
        <v>641</v>
      </c>
      <c r="H312" s="7">
        <v>1000</v>
      </c>
      <c r="I312" s="7">
        <v>810</v>
      </c>
      <c r="J312" s="2">
        <v>0.19</v>
      </c>
      <c r="K312" s="7">
        <f>Table1[[#This Row],[Price Before Discount]]-Table1[[#This Row],[Price After Discount]]</f>
        <v>190</v>
      </c>
      <c r="L312" s="13">
        <f>YEAR(Table1[[#This Row],[Date]])</f>
        <v>2024</v>
      </c>
      <c r="M312" s="13" t="str">
        <f t="shared" si="8"/>
        <v>Jun</v>
      </c>
      <c r="N312" s="17" t="str">
        <f t="shared" si="9"/>
        <v>Q2</v>
      </c>
    </row>
    <row r="313" spans="1:14" x14ac:dyDescent="0.35">
      <c r="A313" t="s">
        <v>642</v>
      </c>
      <c r="B313" s="1" t="s">
        <v>93</v>
      </c>
      <c r="C313" s="1" t="s">
        <v>94</v>
      </c>
      <c r="D313" s="1" t="s">
        <v>11</v>
      </c>
      <c r="E313" s="3">
        <v>44371</v>
      </c>
      <c r="F313" s="1" t="s">
        <v>28</v>
      </c>
      <c r="G313" s="1" t="s">
        <v>643</v>
      </c>
      <c r="H313" s="7">
        <v>150</v>
      </c>
      <c r="I313" s="7">
        <v>147</v>
      </c>
      <c r="J313" s="2">
        <v>0.02</v>
      </c>
      <c r="K313" s="7">
        <f>Table1[[#This Row],[Price Before Discount]]-Table1[[#This Row],[Price After Discount]]</f>
        <v>3</v>
      </c>
      <c r="L313" s="13">
        <f>YEAR(Table1[[#This Row],[Date]])</f>
        <v>2021</v>
      </c>
      <c r="M313" s="13" t="str">
        <f t="shared" si="8"/>
        <v>Jun</v>
      </c>
      <c r="N313" s="17" t="str">
        <f t="shared" si="9"/>
        <v>Q2</v>
      </c>
    </row>
    <row r="314" spans="1:14" x14ac:dyDescent="0.35">
      <c r="A314" t="s">
        <v>644</v>
      </c>
      <c r="B314" s="1" t="s">
        <v>51</v>
      </c>
      <c r="C314" s="1" t="s">
        <v>52</v>
      </c>
      <c r="D314" s="1" t="s">
        <v>11</v>
      </c>
      <c r="E314" s="3">
        <v>45639</v>
      </c>
      <c r="F314" s="1" t="s">
        <v>59</v>
      </c>
      <c r="G314" s="1" t="s">
        <v>645</v>
      </c>
      <c r="H314" s="7">
        <v>1000</v>
      </c>
      <c r="I314" s="7">
        <v>730</v>
      </c>
      <c r="J314" s="2">
        <v>0.27</v>
      </c>
      <c r="K314" s="7">
        <f>Table1[[#This Row],[Price Before Discount]]-Table1[[#This Row],[Price After Discount]]</f>
        <v>270</v>
      </c>
      <c r="L314" s="13">
        <f>YEAR(Table1[[#This Row],[Date]])</f>
        <v>2024</v>
      </c>
      <c r="M314" s="13" t="str">
        <f t="shared" si="8"/>
        <v>Dec</v>
      </c>
      <c r="N314" s="17" t="str">
        <f t="shared" si="9"/>
        <v>Q4</v>
      </c>
    </row>
    <row r="315" spans="1:14" hidden="1" x14ac:dyDescent="0.35">
      <c r="A315" t="s">
        <v>646</v>
      </c>
      <c r="B315" s="1" t="s">
        <v>62</v>
      </c>
      <c r="C315" s="1" t="s">
        <v>63</v>
      </c>
      <c r="D315" s="1" t="s">
        <v>33</v>
      </c>
      <c r="E315" s="3">
        <v>44688</v>
      </c>
      <c r="F315" s="1" t="s">
        <v>113</v>
      </c>
      <c r="G315" s="1" t="s">
        <v>278</v>
      </c>
      <c r="H315" s="7">
        <v>250</v>
      </c>
      <c r="I315" s="7">
        <v>248</v>
      </c>
      <c r="J315" s="2">
        <v>8.0000000000000002E-3</v>
      </c>
      <c r="K315" s="7">
        <f>Table1[[#This Row],[Price Before Discount]]-Table1[[#This Row],[Price After Discount]]</f>
        <v>2</v>
      </c>
      <c r="L315" s="13">
        <f>YEAR(Table1[[#This Row],[Date]])</f>
        <v>2022</v>
      </c>
      <c r="M315" s="13" t="str">
        <f t="shared" si="8"/>
        <v>May</v>
      </c>
      <c r="N315" s="17" t="str">
        <f t="shared" si="9"/>
        <v>Q2</v>
      </c>
    </row>
    <row r="316" spans="1:14" x14ac:dyDescent="0.35">
      <c r="A316" t="s">
        <v>647</v>
      </c>
      <c r="B316" s="1" t="s">
        <v>185</v>
      </c>
      <c r="C316" s="1" t="s">
        <v>186</v>
      </c>
      <c r="D316" s="1" t="s">
        <v>11</v>
      </c>
      <c r="E316" s="3">
        <v>45608</v>
      </c>
      <c r="F316" s="1" t="s">
        <v>23</v>
      </c>
      <c r="G316" s="1" t="s">
        <v>413</v>
      </c>
      <c r="H316" s="7">
        <v>700</v>
      </c>
      <c r="I316" s="7">
        <v>609</v>
      </c>
      <c r="J316" s="2">
        <v>0.13</v>
      </c>
      <c r="K316" s="7">
        <f>Table1[[#This Row],[Price Before Discount]]-Table1[[#This Row],[Price After Discount]]</f>
        <v>91</v>
      </c>
      <c r="L316" s="13">
        <f>YEAR(Table1[[#This Row],[Date]])</f>
        <v>2024</v>
      </c>
      <c r="M316" s="13" t="str">
        <f t="shared" si="8"/>
        <v>Nov</v>
      </c>
      <c r="N316" s="17" t="str">
        <f t="shared" si="9"/>
        <v>Q4</v>
      </c>
    </row>
    <row r="317" spans="1:14" x14ac:dyDescent="0.35">
      <c r="A317" t="s">
        <v>648</v>
      </c>
      <c r="B317" s="1" t="s">
        <v>26</v>
      </c>
      <c r="C317" s="1" t="s">
        <v>27</v>
      </c>
      <c r="D317" s="1" t="s">
        <v>11</v>
      </c>
      <c r="E317" s="3">
        <v>44890</v>
      </c>
      <c r="F317" s="1" t="s">
        <v>28</v>
      </c>
      <c r="G317" s="1" t="s">
        <v>443</v>
      </c>
      <c r="H317" s="7">
        <v>150</v>
      </c>
      <c r="I317" s="7">
        <v>140</v>
      </c>
      <c r="J317" s="2">
        <v>6.6699999999999995E-2</v>
      </c>
      <c r="K317" s="7">
        <f>Table1[[#This Row],[Price Before Discount]]-Table1[[#This Row],[Price After Discount]]</f>
        <v>10</v>
      </c>
      <c r="L317" s="13">
        <f>YEAR(Table1[[#This Row],[Date]])</f>
        <v>2022</v>
      </c>
      <c r="M317" s="13" t="str">
        <f t="shared" si="8"/>
        <v>Nov</v>
      </c>
      <c r="N317" s="17" t="str">
        <f t="shared" si="9"/>
        <v>Q4</v>
      </c>
    </row>
    <row r="318" spans="1:14" hidden="1" x14ac:dyDescent="0.35">
      <c r="A318" t="s">
        <v>649</v>
      </c>
      <c r="B318" s="1" t="s">
        <v>101</v>
      </c>
      <c r="C318" s="1" t="s">
        <v>69</v>
      </c>
      <c r="D318" s="1" t="s">
        <v>33</v>
      </c>
      <c r="E318" s="3">
        <v>43881</v>
      </c>
      <c r="F318" s="1" t="s">
        <v>70</v>
      </c>
      <c r="G318" s="1" t="s">
        <v>189</v>
      </c>
      <c r="H318" s="7">
        <v>500</v>
      </c>
      <c r="I318" s="7">
        <v>500</v>
      </c>
      <c r="J318" s="2">
        <v>0</v>
      </c>
      <c r="K318" s="7">
        <f>Table1[[#This Row],[Price Before Discount]]-Table1[[#This Row],[Price After Discount]]</f>
        <v>0</v>
      </c>
      <c r="L318" s="13">
        <f>YEAR(Table1[[#This Row],[Date]])</f>
        <v>2020</v>
      </c>
      <c r="M318" s="13" t="str">
        <f t="shared" si="8"/>
        <v>Feb</v>
      </c>
      <c r="N318" s="17" t="str">
        <f t="shared" si="9"/>
        <v>Q1</v>
      </c>
    </row>
    <row r="319" spans="1:14" x14ac:dyDescent="0.35">
      <c r="A319" t="s">
        <v>650</v>
      </c>
      <c r="B319" s="1" t="s">
        <v>262</v>
      </c>
      <c r="C319" s="1" t="s">
        <v>263</v>
      </c>
      <c r="D319" s="1" t="s">
        <v>11</v>
      </c>
      <c r="E319" s="3">
        <v>45360</v>
      </c>
      <c r="F319" s="1" t="s">
        <v>59</v>
      </c>
      <c r="G319" s="1" t="s">
        <v>264</v>
      </c>
      <c r="H319" s="7">
        <v>1000</v>
      </c>
      <c r="I319" s="7">
        <v>960</v>
      </c>
      <c r="J319" s="2">
        <v>0.04</v>
      </c>
      <c r="K319" s="7">
        <f>Table1[[#This Row],[Price Before Discount]]-Table1[[#This Row],[Price After Discount]]</f>
        <v>40</v>
      </c>
      <c r="L319" s="13">
        <f>YEAR(Table1[[#This Row],[Date]])</f>
        <v>2024</v>
      </c>
      <c r="M319" s="13" t="str">
        <f t="shared" si="8"/>
        <v>Mar</v>
      </c>
      <c r="N319" s="17" t="str">
        <f t="shared" si="9"/>
        <v>Q1</v>
      </c>
    </row>
    <row r="320" spans="1:14" hidden="1" x14ac:dyDescent="0.35">
      <c r="A320" t="s">
        <v>651</v>
      </c>
      <c r="B320" s="1" t="s">
        <v>222</v>
      </c>
      <c r="C320" s="1" t="s">
        <v>48</v>
      </c>
      <c r="D320" s="1" t="s">
        <v>22</v>
      </c>
      <c r="E320" s="3">
        <v>44111</v>
      </c>
      <c r="F320" s="1" t="s">
        <v>12</v>
      </c>
      <c r="G320" s="1" t="s">
        <v>507</v>
      </c>
      <c r="H320" s="7">
        <v>80</v>
      </c>
      <c r="I320" s="7">
        <v>73</v>
      </c>
      <c r="J320" s="2">
        <v>8.7499999999999994E-2</v>
      </c>
      <c r="K320" s="7">
        <f>Table1[[#This Row],[Price Before Discount]]-Table1[[#This Row],[Price After Discount]]</f>
        <v>7</v>
      </c>
      <c r="L320" s="13">
        <f>YEAR(Table1[[#This Row],[Date]])</f>
        <v>2020</v>
      </c>
      <c r="M320" s="13" t="str">
        <f t="shared" si="8"/>
        <v>Oct</v>
      </c>
      <c r="N320" s="17" t="str">
        <f t="shared" si="9"/>
        <v>Q4</v>
      </c>
    </row>
    <row r="321" spans="1:14" hidden="1" x14ac:dyDescent="0.35">
      <c r="A321" t="s">
        <v>652</v>
      </c>
      <c r="B321" s="1" t="s">
        <v>62</v>
      </c>
      <c r="C321" s="1" t="s">
        <v>63</v>
      </c>
      <c r="D321" s="1" t="s">
        <v>33</v>
      </c>
      <c r="E321" s="3">
        <v>44843</v>
      </c>
      <c r="F321" s="1" t="s">
        <v>23</v>
      </c>
      <c r="G321" s="1" t="s">
        <v>527</v>
      </c>
      <c r="H321" s="7">
        <v>700</v>
      </c>
      <c r="I321" s="7">
        <v>700</v>
      </c>
      <c r="J321" s="2">
        <v>0</v>
      </c>
      <c r="K321" s="7">
        <f>Table1[[#This Row],[Price Before Discount]]-Table1[[#This Row],[Price After Discount]]</f>
        <v>0</v>
      </c>
      <c r="L321" s="13">
        <f>YEAR(Table1[[#This Row],[Date]])</f>
        <v>2022</v>
      </c>
      <c r="M321" s="13" t="str">
        <f t="shared" si="8"/>
        <v>Oct</v>
      </c>
      <c r="N321" s="17" t="str">
        <f t="shared" si="9"/>
        <v>Q4</v>
      </c>
    </row>
    <row r="322" spans="1:14" x14ac:dyDescent="0.35">
      <c r="A322" t="s">
        <v>653</v>
      </c>
      <c r="B322" s="1" t="s">
        <v>125</v>
      </c>
      <c r="C322" s="1" t="s">
        <v>126</v>
      </c>
      <c r="D322" s="1" t="s">
        <v>11</v>
      </c>
      <c r="E322" s="3">
        <v>44984</v>
      </c>
      <c r="F322" s="1" t="s">
        <v>23</v>
      </c>
      <c r="G322" s="1" t="s">
        <v>231</v>
      </c>
      <c r="H322" s="7">
        <v>700</v>
      </c>
      <c r="I322" s="7">
        <v>672</v>
      </c>
      <c r="J322" s="2">
        <v>0.04</v>
      </c>
      <c r="K322" s="7">
        <f>Table1[[#This Row],[Price Before Discount]]-Table1[[#This Row],[Price After Discount]]</f>
        <v>28</v>
      </c>
      <c r="L322" s="13">
        <f>YEAR(Table1[[#This Row],[Date]])</f>
        <v>2023</v>
      </c>
      <c r="M322" s="13" t="str">
        <f t="shared" ref="M322:M385" si="10">TEXT(E:E, "mmm")</f>
        <v>Feb</v>
      </c>
      <c r="N322" s="17" t="str">
        <f t="shared" ref="N322:N385" si="11">"Q"&amp;INT((MONTH($E322)-1)/3)+1</f>
        <v>Q1</v>
      </c>
    </row>
    <row r="323" spans="1:14" hidden="1" x14ac:dyDescent="0.35">
      <c r="A323" t="s">
        <v>654</v>
      </c>
      <c r="B323" s="1" t="s">
        <v>268</v>
      </c>
      <c r="C323" s="1" t="s">
        <v>269</v>
      </c>
      <c r="D323" s="1" t="s">
        <v>33</v>
      </c>
      <c r="E323" s="3">
        <v>45068</v>
      </c>
      <c r="F323" s="1" t="s">
        <v>23</v>
      </c>
      <c r="G323" s="1" t="s">
        <v>270</v>
      </c>
      <c r="H323" s="7">
        <v>700</v>
      </c>
      <c r="I323" s="7">
        <v>651</v>
      </c>
      <c r="J323" s="2">
        <v>7.0000000000000007E-2</v>
      </c>
      <c r="K323" s="7">
        <f>Table1[[#This Row],[Price Before Discount]]-Table1[[#This Row],[Price After Discount]]</f>
        <v>49</v>
      </c>
      <c r="L323" s="13">
        <f>YEAR(Table1[[#This Row],[Date]])</f>
        <v>2023</v>
      </c>
      <c r="M323" s="13" t="str">
        <f t="shared" si="10"/>
        <v>May</v>
      </c>
      <c r="N323" s="17" t="str">
        <f t="shared" si="11"/>
        <v>Q2</v>
      </c>
    </row>
    <row r="324" spans="1:14" hidden="1" x14ac:dyDescent="0.35">
      <c r="A324" t="s">
        <v>655</v>
      </c>
      <c r="B324" s="1" t="s">
        <v>47</v>
      </c>
      <c r="C324" s="1" t="s">
        <v>48</v>
      </c>
      <c r="D324" s="1" t="s">
        <v>22</v>
      </c>
      <c r="E324" s="3">
        <v>44088</v>
      </c>
      <c r="F324" s="1" t="s">
        <v>28</v>
      </c>
      <c r="G324" s="1" t="s">
        <v>656</v>
      </c>
      <c r="H324" s="7">
        <v>150</v>
      </c>
      <c r="I324" s="7">
        <v>137</v>
      </c>
      <c r="J324" s="2">
        <v>8.6699999999999999E-2</v>
      </c>
      <c r="K324" s="7">
        <f>Table1[[#This Row],[Price Before Discount]]-Table1[[#This Row],[Price After Discount]]</f>
        <v>13</v>
      </c>
      <c r="L324" s="13">
        <f>YEAR(Table1[[#This Row],[Date]])</f>
        <v>2020</v>
      </c>
      <c r="M324" s="13" t="str">
        <f t="shared" si="10"/>
        <v>Sep</v>
      </c>
      <c r="N324" s="17" t="str">
        <f t="shared" si="11"/>
        <v>Q3</v>
      </c>
    </row>
    <row r="325" spans="1:14" hidden="1" x14ac:dyDescent="0.35">
      <c r="A325" t="s">
        <v>657</v>
      </c>
      <c r="B325" s="1" t="s">
        <v>203</v>
      </c>
      <c r="C325" s="1" t="s">
        <v>204</v>
      </c>
      <c r="D325" s="1" t="s">
        <v>22</v>
      </c>
      <c r="E325" s="3">
        <v>45456</v>
      </c>
      <c r="F325" s="1" t="s">
        <v>23</v>
      </c>
      <c r="G325" s="1" t="s">
        <v>658</v>
      </c>
      <c r="H325" s="7">
        <v>700</v>
      </c>
      <c r="I325" s="7">
        <v>651</v>
      </c>
      <c r="J325" s="2">
        <v>7.0000000000000007E-2</v>
      </c>
      <c r="K325" s="7">
        <f>Table1[[#This Row],[Price Before Discount]]-Table1[[#This Row],[Price After Discount]]</f>
        <v>49</v>
      </c>
      <c r="L325" s="13">
        <f>YEAR(Table1[[#This Row],[Date]])</f>
        <v>2024</v>
      </c>
      <c r="M325" s="13" t="str">
        <f t="shared" si="10"/>
        <v>Jun</v>
      </c>
      <c r="N325" s="17" t="str">
        <f t="shared" si="11"/>
        <v>Q2</v>
      </c>
    </row>
    <row r="326" spans="1:14" hidden="1" x14ac:dyDescent="0.35">
      <c r="A326" t="s">
        <v>659</v>
      </c>
      <c r="B326" s="1" t="s">
        <v>37</v>
      </c>
      <c r="C326" s="1" t="s">
        <v>38</v>
      </c>
      <c r="D326" s="1" t="s">
        <v>33</v>
      </c>
      <c r="E326" s="3">
        <v>45386</v>
      </c>
      <c r="F326" s="1" t="s">
        <v>113</v>
      </c>
      <c r="G326" s="1" t="s">
        <v>40</v>
      </c>
      <c r="H326" s="7">
        <v>250</v>
      </c>
      <c r="I326" s="7">
        <v>238</v>
      </c>
      <c r="J326" s="2">
        <v>4.8000000000000001E-2</v>
      </c>
      <c r="K326" s="7">
        <f>Table1[[#This Row],[Price Before Discount]]-Table1[[#This Row],[Price After Discount]]</f>
        <v>12</v>
      </c>
      <c r="L326" s="13">
        <f>YEAR(Table1[[#This Row],[Date]])</f>
        <v>2024</v>
      </c>
      <c r="M326" s="13" t="str">
        <f t="shared" si="10"/>
        <v>Apr</v>
      </c>
      <c r="N326" s="17" t="str">
        <f t="shared" si="11"/>
        <v>Q2</v>
      </c>
    </row>
    <row r="327" spans="1:14" hidden="1" x14ac:dyDescent="0.35">
      <c r="A327" t="s">
        <v>660</v>
      </c>
      <c r="B327" s="1" t="s">
        <v>20</v>
      </c>
      <c r="C327" s="1" t="s">
        <v>21</v>
      </c>
      <c r="D327" s="1" t="s">
        <v>22</v>
      </c>
      <c r="E327" s="3">
        <v>44089</v>
      </c>
      <c r="F327" s="1" t="s">
        <v>53</v>
      </c>
      <c r="G327" s="1" t="s">
        <v>24</v>
      </c>
      <c r="H327" s="7">
        <v>800</v>
      </c>
      <c r="I327" s="7">
        <v>696</v>
      </c>
      <c r="J327" s="2">
        <v>0.13</v>
      </c>
      <c r="K327" s="7">
        <f>Table1[[#This Row],[Price Before Discount]]-Table1[[#This Row],[Price After Discount]]</f>
        <v>104</v>
      </c>
      <c r="L327" s="13">
        <f>YEAR(Table1[[#This Row],[Date]])</f>
        <v>2020</v>
      </c>
      <c r="M327" s="13" t="str">
        <f t="shared" si="10"/>
        <v>Sep</v>
      </c>
      <c r="N327" s="17" t="str">
        <f t="shared" si="11"/>
        <v>Q3</v>
      </c>
    </row>
    <row r="328" spans="1:14" hidden="1" x14ac:dyDescent="0.35">
      <c r="A328" t="s">
        <v>661</v>
      </c>
      <c r="B328" s="1" t="s">
        <v>47</v>
      </c>
      <c r="C328" s="1" t="s">
        <v>48</v>
      </c>
      <c r="D328" s="1" t="s">
        <v>22</v>
      </c>
      <c r="E328" s="3">
        <v>44171</v>
      </c>
      <c r="F328" s="1" t="s">
        <v>39</v>
      </c>
      <c r="G328" s="1" t="s">
        <v>396</v>
      </c>
      <c r="H328" s="7">
        <v>30</v>
      </c>
      <c r="I328" s="7">
        <v>21</v>
      </c>
      <c r="J328" s="2">
        <v>0.3</v>
      </c>
      <c r="K328" s="7">
        <f>Table1[[#This Row],[Price Before Discount]]-Table1[[#This Row],[Price After Discount]]</f>
        <v>9</v>
      </c>
      <c r="L328" s="13">
        <f>YEAR(Table1[[#This Row],[Date]])</f>
        <v>2020</v>
      </c>
      <c r="M328" s="13" t="str">
        <f t="shared" si="10"/>
        <v>Dec</v>
      </c>
      <c r="N328" s="17" t="str">
        <f t="shared" si="11"/>
        <v>Q4</v>
      </c>
    </row>
    <row r="329" spans="1:14" x14ac:dyDescent="0.35">
      <c r="A329" t="s">
        <v>662</v>
      </c>
      <c r="B329" s="1" t="s">
        <v>125</v>
      </c>
      <c r="C329" s="1" t="s">
        <v>126</v>
      </c>
      <c r="D329" s="1" t="s">
        <v>11</v>
      </c>
      <c r="E329" s="3">
        <v>45256</v>
      </c>
      <c r="F329" s="1" t="s">
        <v>12</v>
      </c>
      <c r="G329" s="1" t="s">
        <v>231</v>
      </c>
      <c r="H329" s="7">
        <v>80</v>
      </c>
      <c r="I329" s="7">
        <v>74</v>
      </c>
      <c r="J329" s="2">
        <v>7.4999999999999997E-2</v>
      </c>
      <c r="K329" s="7">
        <f>Table1[[#This Row],[Price Before Discount]]-Table1[[#This Row],[Price After Discount]]</f>
        <v>6</v>
      </c>
      <c r="L329" s="13">
        <f>YEAR(Table1[[#This Row],[Date]])</f>
        <v>2023</v>
      </c>
      <c r="M329" s="13" t="str">
        <f t="shared" si="10"/>
        <v>Nov</v>
      </c>
      <c r="N329" s="17" t="str">
        <f t="shared" si="11"/>
        <v>Q4</v>
      </c>
    </row>
    <row r="330" spans="1:14" hidden="1" x14ac:dyDescent="0.35">
      <c r="A330" t="s">
        <v>663</v>
      </c>
      <c r="B330" s="1" t="s">
        <v>20</v>
      </c>
      <c r="C330" s="1" t="s">
        <v>21</v>
      </c>
      <c r="D330" s="1" t="s">
        <v>22</v>
      </c>
      <c r="E330" s="3">
        <v>45050</v>
      </c>
      <c r="F330" s="1" t="s">
        <v>113</v>
      </c>
      <c r="G330" s="1" t="s">
        <v>142</v>
      </c>
      <c r="H330" s="7">
        <v>250</v>
      </c>
      <c r="I330" s="7">
        <v>228</v>
      </c>
      <c r="J330" s="2">
        <v>8.7999999999999995E-2</v>
      </c>
      <c r="K330" s="7">
        <f>Table1[[#This Row],[Price Before Discount]]-Table1[[#This Row],[Price After Discount]]</f>
        <v>22</v>
      </c>
      <c r="L330" s="13">
        <f>YEAR(Table1[[#This Row],[Date]])</f>
        <v>2023</v>
      </c>
      <c r="M330" s="13" t="str">
        <f t="shared" si="10"/>
        <v>May</v>
      </c>
      <c r="N330" s="17" t="str">
        <f t="shared" si="11"/>
        <v>Q2</v>
      </c>
    </row>
    <row r="331" spans="1:14" x14ac:dyDescent="0.35">
      <c r="A331" t="s">
        <v>664</v>
      </c>
      <c r="B331" s="1" t="s">
        <v>172</v>
      </c>
      <c r="C331" s="1" t="s">
        <v>173</v>
      </c>
      <c r="D331" s="1" t="s">
        <v>11</v>
      </c>
      <c r="E331" s="3">
        <v>44758</v>
      </c>
      <c r="F331" s="1" t="s">
        <v>23</v>
      </c>
      <c r="G331" s="1" t="s">
        <v>605</v>
      </c>
      <c r="H331" s="7">
        <v>700</v>
      </c>
      <c r="I331" s="7">
        <v>644</v>
      </c>
      <c r="J331" s="2">
        <v>0.08</v>
      </c>
      <c r="K331" s="7">
        <f>Table1[[#This Row],[Price Before Discount]]-Table1[[#This Row],[Price After Discount]]</f>
        <v>56</v>
      </c>
      <c r="L331" s="13">
        <f>YEAR(Table1[[#This Row],[Date]])</f>
        <v>2022</v>
      </c>
      <c r="M331" s="13" t="str">
        <f t="shared" si="10"/>
        <v>Jul</v>
      </c>
      <c r="N331" s="17" t="str">
        <f t="shared" si="11"/>
        <v>Q3</v>
      </c>
    </row>
    <row r="332" spans="1:14" hidden="1" x14ac:dyDescent="0.35">
      <c r="A332" t="s">
        <v>665</v>
      </c>
      <c r="B332" s="1" t="s">
        <v>75</v>
      </c>
      <c r="C332" s="1" t="s">
        <v>76</v>
      </c>
      <c r="D332" s="1" t="s">
        <v>33</v>
      </c>
      <c r="E332" s="3">
        <v>43857</v>
      </c>
      <c r="F332" s="1" t="s">
        <v>39</v>
      </c>
      <c r="G332" s="1" t="s">
        <v>666</v>
      </c>
      <c r="H332" s="7">
        <v>30</v>
      </c>
      <c r="I332" s="7">
        <v>29</v>
      </c>
      <c r="J332" s="2">
        <v>3.3300000000000003E-2</v>
      </c>
      <c r="K332" s="7">
        <f>Table1[[#This Row],[Price Before Discount]]-Table1[[#This Row],[Price After Discount]]</f>
        <v>1</v>
      </c>
      <c r="L332" s="13">
        <f>YEAR(Table1[[#This Row],[Date]])</f>
        <v>2020</v>
      </c>
      <c r="M332" s="13" t="str">
        <f t="shared" si="10"/>
        <v>Jan</v>
      </c>
      <c r="N332" s="17" t="str">
        <f t="shared" si="11"/>
        <v>Q1</v>
      </c>
    </row>
    <row r="333" spans="1:14" hidden="1" x14ac:dyDescent="0.35">
      <c r="A333" t="s">
        <v>667</v>
      </c>
      <c r="B333" s="1" t="s">
        <v>68</v>
      </c>
      <c r="C333" s="1" t="s">
        <v>69</v>
      </c>
      <c r="D333" s="1" t="s">
        <v>33</v>
      </c>
      <c r="E333" s="3">
        <v>43989</v>
      </c>
      <c r="F333" s="1" t="s">
        <v>53</v>
      </c>
      <c r="G333" s="1" t="s">
        <v>668</v>
      </c>
      <c r="H333" s="7">
        <v>800</v>
      </c>
      <c r="I333" s="7">
        <v>656</v>
      </c>
      <c r="J333" s="2">
        <v>0.18</v>
      </c>
      <c r="K333" s="7">
        <f>Table1[[#This Row],[Price Before Discount]]-Table1[[#This Row],[Price After Discount]]</f>
        <v>144</v>
      </c>
      <c r="L333" s="13">
        <f>YEAR(Table1[[#This Row],[Date]])</f>
        <v>2020</v>
      </c>
      <c r="M333" s="13" t="str">
        <f t="shared" si="10"/>
        <v>Jun</v>
      </c>
      <c r="N333" s="17" t="str">
        <f t="shared" si="11"/>
        <v>Q2</v>
      </c>
    </row>
    <row r="334" spans="1:14" x14ac:dyDescent="0.35">
      <c r="A334" t="s">
        <v>669</v>
      </c>
      <c r="B334" s="1" t="s">
        <v>148</v>
      </c>
      <c r="C334" s="1" t="s">
        <v>149</v>
      </c>
      <c r="D334" s="1" t="s">
        <v>11</v>
      </c>
      <c r="E334" s="3">
        <v>45117</v>
      </c>
      <c r="F334" s="1" t="s">
        <v>28</v>
      </c>
      <c r="G334" s="1" t="s">
        <v>183</v>
      </c>
      <c r="H334" s="7">
        <v>150</v>
      </c>
      <c r="I334" s="7">
        <v>149</v>
      </c>
      <c r="J334" s="2">
        <v>6.7000000000000002E-3</v>
      </c>
      <c r="K334" s="7">
        <f>Table1[[#This Row],[Price Before Discount]]-Table1[[#This Row],[Price After Discount]]</f>
        <v>1</v>
      </c>
      <c r="L334" s="13">
        <f>YEAR(Table1[[#This Row],[Date]])</f>
        <v>2023</v>
      </c>
      <c r="M334" s="13" t="str">
        <f t="shared" si="10"/>
        <v>Jul</v>
      </c>
      <c r="N334" s="17" t="str">
        <f t="shared" si="11"/>
        <v>Q3</v>
      </c>
    </row>
    <row r="335" spans="1:14" hidden="1" x14ac:dyDescent="0.35">
      <c r="A335" t="s">
        <v>670</v>
      </c>
      <c r="B335" s="1" t="s">
        <v>180</v>
      </c>
      <c r="C335" s="1" t="s">
        <v>106</v>
      </c>
      <c r="D335" s="1" t="s">
        <v>17</v>
      </c>
      <c r="E335" s="3">
        <v>45572</v>
      </c>
      <c r="F335" s="1" t="s">
        <v>28</v>
      </c>
      <c r="G335" s="1" t="s">
        <v>671</v>
      </c>
      <c r="H335" s="7">
        <v>150</v>
      </c>
      <c r="I335" s="7">
        <v>147</v>
      </c>
      <c r="J335" s="2">
        <v>0.02</v>
      </c>
      <c r="K335" s="7">
        <f>Table1[[#This Row],[Price Before Discount]]-Table1[[#This Row],[Price After Discount]]</f>
        <v>3</v>
      </c>
      <c r="L335" s="13">
        <f>YEAR(Table1[[#This Row],[Date]])</f>
        <v>2024</v>
      </c>
      <c r="M335" s="13" t="str">
        <f t="shared" si="10"/>
        <v>Oct</v>
      </c>
      <c r="N335" s="17" t="str">
        <f t="shared" si="11"/>
        <v>Q4</v>
      </c>
    </row>
    <row r="336" spans="1:14" x14ac:dyDescent="0.35">
      <c r="A336" t="s">
        <v>672</v>
      </c>
      <c r="B336" s="1" t="s">
        <v>109</v>
      </c>
      <c r="C336" s="1" t="s">
        <v>80</v>
      </c>
      <c r="D336" s="1" t="s">
        <v>11</v>
      </c>
      <c r="E336" s="3">
        <v>44481</v>
      </c>
      <c r="F336" s="1" t="s">
        <v>12</v>
      </c>
      <c r="G336" s="1" t="s">
        <v>110</v>
      </c>
      <c r="H336" s="7">
        <v>80</v>
      </c>
      <c r="I336" s="7">
        <v>78</v>
      </c>
      <c r="J336" s="2">
        <v>2.5000000000000001E-2</v>
      </c>
      <c r="K336" s="7">
        <f>Table1[[#This Row],[Price Before Discount]]-Table1[[#This Row],[Price After Discount]]</f>
        <v>2</v>
      </c>
      <c r="L336" s="13">
        <f>YEAR(Table1[[#This Row],[Date]])</f>
        <v>2021</v>
      </c>
      <c r="M336" s="13" t="str">
        <f t="shared" si="10"/>
        <v>Oct</v>
      </c>
      <c r="N336" s="17" t="str">
        <f t="shared" si="11"/>
        <v>Q4</v>
      </c>
    </row>
    <row r="337" spans="1:14" x14ac:dyDescent="0.35">
      <c r="A337" t="s">
        <v>673</v>
      </c>
      <c r="B337" s="1" t="s">
        <v>322</v>
      </c>
      <c r="C337" s="1" t="s">
        <v>323</v>
      </c>
      <c r="D337" s="1" t="s">
        <v>11</v>
      </c>
      <c r="E337" s="3">
        <v>44437</v>
      </c>
      <c r="F337" s="1" t="s">
        <v>28</v>
      </c>
      <c r="G337" s="1" t="s">
        <v>363</v>
      </c>
      <c r="H337" s="7">
        <v>150</v>
      </c>
      <c r="I337" s="7">
        <v>147</v>
      </c>
      <c r="J337" s="2">
        <v>0.02</v>
      </c>
      <c r="K337" s="7">
        <f>Table1[[#This Row],[Price Before Discount]]-Table1[[#This Row],[Price After Discount]]</f>
        <v>3</v>
      </c>
      <c r="L337" s="13">
        <f>YEAR(Table1[[#This Row],[Date]])</f>
        <v>2021</v>
      </c>
      <c r="M337" s="13" t="str">
        <f t="shared" si="10"/>
        <v>Aug</v>
      </c>
      <c r="N337" s="17" t="str">
        <f t="shared" si="11"/>
        <v>Q3</v>
      </c>
    </row>
    <row r="338" spans="1:14" hidden="1" x14ac:dyDescent="0.35">
      <c r="A338" t="s">
        <v>674</v>
      </c>
      <c r="B338" s="1" t="s">
        <v>75</v>
      </c>
      <c r="C338" s="1" t="s">
        <v>76</v>
      </c>
      <c r="D338" s="1" t="s">
        <v>33</v>
      </c>
      <c r="E338" s="3">
        <v>44293</v>
      </c>
      <c r="F338" s="1" t="s">
        <v>44</v>
      </c>
      <c r="G338" s="1" t="s">
        <v>546</v>
      </c>
      <c r="H338" s="7">
        <v>500</v>
      </c>
      <c r="I338" s="7">
        <v>360</v>
      </c>
      <c r="J338" s="2">
        <v>0.28000000000000003</v>
      </c>
      <c r="K338" s="7">
        <f>Table1[[#This Row],[Price Before Discount]]-Table1[[#This Row],[Price After Discount]]</f>
        <v>140</v>
      </c>
      <c r="L338" s="13">
        <f>YEAR(Table1[[#This Row],[Date]])</f>
        <v>2021</v>
      </c>
      <c r="M338" s="13" t="str">
        <f t="shared" si="10"/>
        <v>Apr</v>
      </c>
      <c r="N338" s="17" t="str">
        <f t="shared" si="11"/>
        <v>Q2</v>
      </c>
    </row>
    <row r="339" spans="1:14" hidden="1" x14ac:dyDescent="0.35">
      <c r="A339" t="s">
        <v>675</v>
      </c>
      <c r="B339" s="1" t="s">
        <v>132</v>
      </c>
      <c r="C339" s="1" t="s">
        <v>90</v>
      </c>
      <c r="D339" s="1" t="s">
        <v>33</v>
      </c>
      <c r="E339" s="3">
        <v>45530</v>
      </c>
      <c r="F339" s="1" t="s">
        <v>120</v>
      </c>
      <c r="G339" s="1" t="s">
        <v>676</v>
      </c>
      <c r="H339" s="7">
        <v>50</v>
      </c>
      <c r="I339" s="7">
        <v>45</v>
      </c>
      <c r="J339" s="2">
        <v>0.1</v>
      </c>
      <c r="K339" s="7">
        <f>Table1[[#This Row],[Price Before Discount]]-Table1[[#This Row],[Price After Discount]]</f>
        <v>5</v>
      </c>
      <c r="L339" s="13">
        <f>YEAR(Table1[[#This Row],[Date]])</f>
        <v>2024</v>
      </c>
      <c r="M339" s="13" t="str">
        <f t="shared" si="10"/>
        <v>Aug</v>
      </c>
      <c r="N339" s="17" t="str">
        <f t="shared" si="11"/>
        <v>Q3</v>
      </c>
    </row>
    <row r="340" spans="1:14" hidden="1" x14ac:dyDescent="0.35">
      <c r="A340" t="s">
        <v>677</v>
      </c>
      <c r="B340" s="1" t="s">
        <v>68</v>
      </c>
      <c r="C340" s="1" t="s">
        <v>69</v>
      </c>
      <c r="D340" s="1" t="s">
        <v>33</v>
      </c>
      <c r="E340" s="3">
        <v>45372</v>
      </c>
      <c r="F340" s="1" t="s">
        <v>120</v>
      </c>
      <c r="G340" s="1" t="s">
        <v>326</v>
      </c>
      <c r="H340" s="7">
        <v>50</v>
      </c>
      <c r="I340" s="7">
        <v>43</v>
      </c>
      <c r="J340" s="2">
        <v>0.14000000000000001</v>
      </c>
      <c r="K340" s="7">
        <f>Table1[[#This Row],[Price Before Discount]]-Table1[[#This Row],[Price After Discount]]</f>
        <v>7</v>
      </c>
      <c r="L340" s="13">
        <f>YEAR(Table1[[#This Row],[Date]])</f>
        <v>2024</v>
      </c>
      <c r="M340" s="13" t="str">
        <f t="shared" si="10"/>
        <v>Mar</v>
      </c>
      <c r="N340" s="17" t="str">
        <f t="shared" si="11"/>
        <v>Q1</v>
      </c>
    </row>
    <row r="341" spans="1:14" hidden="1" x14ac:dyDescent="0.35">
      <c r="A341" t="s">
        <v>678</v>
      </c>
      <c r="B341" s="1" t="s">
        <v>203</v>
      </c>
      <c r="C341" s="1" t="s">
        <v>204</v>
      </c>
      <c r="D341" s="1" t="s">
        <v>22</v>
      </c>
      <c r="E341" s="3">
        <v>44156</v>
      </c>
      <c r="F341" s="1" t="s">
        <v>12</v>
      </c>
      <c r="G341" s="1" t="s">
        <v>679</v>
      </c>
      <c r="H341" s="7">
        <v>80</v>
      </c>
      <c r="I341" s="7">
        <v>75</v>
      </c>
      <c r="J341" s="2">
        <v>6.25E-2</v>
      </c>
      <c r="K341" s="7">
        <f>Table1[[#This Row],[Price Before Discount]]-Table1[[#This Row],[Price After Discount]]</f>
        <v>5</v>
      </c>
      <c r="L341" s="13">
        <f>YEAR(Table1[[#This Row],[Date]])</f>
        <v>2020</v>
      </c>
      <c r="M341" s="13" t="str">
        <f t="shared" si="10"/>
        <v>Nov</v>
      </c>
      <c r="N341" s="17" t="str">
        <f t="shared" si="11"/>
        <v>Q4</v>
      </c>
    </row>
    <row r="342" spans="1:14" x14ac:dyDescent="0.35">
      <c r="A342" t="s">
        <v>680</v>
      </c>
      <c r="B342" s="1" t="s">
        <v>185</v>
      </c>
      <c r="C342" s="1" t="s">
        <v>186</v>
      </c>
      <c r="D342" s="1" t="s">
        <v>11</v>
      </c>
      <c r="E342" s="3">
        <v>44263</v>
      </c>
      <c r="F342" s="1" t="s">
        <v>120</v>
      </c>
      <c r="G342" s="1" t="s">
        <v>681</v>
      </c>
      <c r="H342" s="7">
        <v>50</v>
      </c>
      <c r="I342" s="7">
        <v>36</v>
      </c>
      <c r="J342" s="2">
        <v>0.28000000000000003</v>
      </c>
      <c r="K342" s="7">
        <f>Table1[[#This Row],[Price Before Discount]]-Table1[[#This Row],[Price After Discount]]</f>
        <v>14</v>
      </c>
      <c r="L342" s="13">
        <f>YEAR(Table1[[#This Row],[Date]])</f>
        <v>2021</v>
      </c>
      <c r="M342" s="13" t="str">
        <f t="shared" si="10"/>
        <v>Mar</v>
      </c>
      <c r="N342" s="17" t="str">
        <f t="shared" si="11"/>
        <v>Q1</v>
      </c>
    </row>
    <row r="343" spans="1:14" hidden="1" x14ac:dyDescent="0.35">
      <c r="A343" t="s">
        <v>682</v>
      </c>
      <c r="B343" s="1" t="s">
        <v>225</v>
      </c>
      <c r="C343" s="1" t="s">
        <v>226</v>
      </c>
      <c r="D343" s="1" t="s">
        <v>22</v>
      </c>
      <c r="E343" s="3">
        <v>44678</v>
      </c>
      <c r="F343" s="1" t="s">
        <v>53</v>
      </c>
      <c r="G343" s="1" t="s">
        <v>683</v>
      </c>
      <c r="H343" s="7">
        <v>800</v>
      </c>
      <c r="I343" s="7">
        <v>448</v>
      </c>
      <c r="J343" s="2">
        <v>0.44</v>
      </c>
      <c r="K343" s="7">
        <f>Table1[[#This Row],[Price Before Discount]]-Table1[[#This Row],[Price After Discount]]</f>
        <v>352</v>
      </c>
      <c r="L343" s="13">
        <f>YEAR(Table1[[#This Row],[Date]])</f>
        <v>2022</v>
      </c>
      <c r="M343" s="13" t="str">
        <f t="shared" si="10"/>
        <v>Apr</v>
      </c>
      <c r="N343" s="17" t="str">
        <f t="shared" si="11"/>
        <v>Q2</v>
      </c>
    </row>
    <row r="344" spans="1:14" x14ac:dyDescent="0.35">
      <c r="A344" t="s">
        <v>684</v>
      </c>
      <c r="B344" s="1" t="s">
        <v>239</v>
      </c>
      <c r="C344" s="1" t="s">
        <v>240</v>
      </c>
      <c r="D344" s="1" t="s">
        <v>11</v>
      </c>
      <c r="E344" s="3">
        <v>45017</v>
      </c>
      <c r="F344" s="1" t="s">
        <v>28</v>
      </c>
      <c r="G344" s="1" t="s">
        <v>378</v>
      </c>
      <c r="H344" s="7">
        <v>150</v>
      </c>
      <c r="I344" s="7">
        <v>138</v>
      </c>
      <c r="J344" s="2">
        <v>0.08</v>
      </c>
      <c r="K344" s="7">
        <f>Table1[[#This Row],[Price Before Discount]]-Table1[[#This Row],[Price After Discount]]</f>
        <v>12</v>
      </c>
      <c r="L344" s="13">
        <f>YEAR(Table1[[#This Row],[Date]])</f>
        <v>2023</v>
      </c>
      <c r="M344" s="13" t="str">
        <f t="shared" si="10"/>
        <v>Apr</v>
      </c>
      <c r="N344" s="17" t="str">
        <f t="shared" si="11"/>
        <v>Q2</v>
      </c>
    </row>
    <row r="345" spans="1:14" hidden="1" x14ac:dyDescent="0.35">
      <c r="A345" t="s">
        <v>685</v>
      </c>
      <c r="B345" s="1" t="s">
        <v>129</v>
      </c>
      <c r="C345" s="1" t="s">
        <v>106</v>
      </c>
      <c r="D345" s="1" t="s">
        <v>17</v>
      </c>
      <c r="E345" s="3">
        <v>45066</v>
      </c>
      <c r="F345" s="1" t="s">
        <v>70</v>
      </c>
      <c r="G345" s="1" t="s">
        <v>686</v>
      </c>
      <c r="H345" s="7">
        <v>500</v>
      </c>
      <c r="I345" s="7">
        <v>500</v>
      </c>
      <c r="J345" s="2">
        <v>0</v>
      </c>
      <c r="K345" s="7">
        <f>Table1[[#This Row],[Price Before Discount]]-Table1[[#This Row],[Price After Discount]]</f>
        <v>0</v>
      </c>
      <c r="L345" s="13">
        <f>YEAR(Table1[[#This Row],[Date]])</f>
        <v>2023</v>
      </c>
      <c r="M345" s="13" t="str">
        <f t="shared" si="10"/>
        <v>May</v>
      </c>
      <c r="N345" s="17" t="str">
        <f t="shared" si="11"/>
        <v>Q2</v>
      </c>
    </row>
    <row r="346" spans="1:14" x14ac:dyDescent="0.35">
      <c r="A346" t="s">
        <v>687</v>
      </c>
      <c r="B346" s="1" t="s">
        <v>26</v>
      </c>
      <c r="C346" s="1" t="s">
        <v>27</v>
      </c>
      <c r="D346" s="1" t="s">
        <v>11</v>
      </c>
      <c r="E346" s="3">
        <v>44218</v>
      </c>
      <c r="F346" s="1" t="s">
        <v>70</v>
      </c>
      <c r="G346" s="1" t="s">
        <v>394</v>
      </c>
      <c r="H346" s="7">
        <v>500</v>
      </c>
      <c r="I346" s="7">
        <v>495</v>
      </c>
      <c r="J346" s="2">
        <v>0.01</v>
      </c>
      <c r="K346" s="7">
        <f>Table1[[#This Row],[Price Before Discount]]-Table1[[#This Row],[Price After Discount]]</f>
        <v>5</v>
      </c>
      <c r="L346" s="13">
        <f>YEAR(Table1[[#This Row],[Date]])</f>
        <v>2021</v>
      </c>
      <c r="M346" s="13" t="str">
        <f t="shared" si="10"/>
        <v>Jan</v>
      </c>
      <c r="N346" s="17" t="str">
        <f t="shared" si="11"/>
        <v>Q1</v>
      </c>
    </row>
    <row r="347" spans="1:14" x14ac:dyDescent="0.35">
      <c r="A347" t="s">
        <v>688</v>
      </c>
      <c r="B347" s="1" t="s">
        <v>172</v>
      </c>
      <c r="C347" s="1" t="s">
        <v>173</v>
      </c>
      <c r="D347" s="1" t="s">
        <v>11</v>
      </c>
      <c r="E347" s="3">
        <v>43892</v>
      </c>
      <c r="F347" s="1" t="s">
        <v>28</v>
      </c>
      <c r="G347" s="1" t="s">
        <v>605</v>
      </c>
      <c r="H347" s="7">
        <v>150</v>
      </c>
      <c r="I347" s="7">
        <v>128</v>
      </c>
      <c r="J347" s="2">
        <v>0.1467</v>
      </c>
      <c r="K347" s="7">
        <f>Table1[[#This Row],[Price Before Discount]]-Table1[[#This Row],[Price After Discount]]</f>
        <v>22</v>
      </c>
      <c r="L347" s="13">
        <f>YEAR(Table1[[#This Row],[Date]])</f>
        <v>2020</v>
      </c>
      <c r="M347" s="13" t="str">
        <f t="shared" si="10"/>
        <v>Mar</v>
      </c>
      <c r="N347" s="17" t="str">
        <f t="shared" si="11"/>
        <v>Q1</v>
      </c>
    </row>
    <row r="348" spans="1:14" hidden="1" x14ac:dyDescent="0.35">
      <c r="A348" t="s">
        <v>689</v>
      </c>
      <c r="B348" s="1" t="s">
        <v>68</v>
      </c>
      <c r="C348" s="1" t="s">
        <v>69</v>
      </c>
      <c r="D348" s="1" t="s">
        <v>33</v>
      </c>
      <c r="E348" s="3">
        <v>44009</v>
      </c>
      <c r="F348" s="1" t="s">
        <v>120</v>
      </c>
      <c r="G348" s="1" t="s">
        <v>415</v>
      </c>
      <c r="H348" s="7">
        <v>50</v>
      </c>
      <c r="I348" s="7">
        <v>42</v>
      </c>
      <c r="J348" s="2">
        <v>0.16</v>
      </c>
      <c r="K348" s="7">
        <f>Table1[[#This Row],[Price Before Discount]]-Table1[[#This Row],[Price After Discount]]</f>
        <v>8</v>
      </c>
      <c r="L348" s="13">
        <f>YEAR(Table1[[#This Row],[Date]])</f>
        <v>2020</v>
      </c>
      <c r="M348" s="13" t="str">
        <f t="shared" si="10"/>
        <v>Jun</v>
      </c>
      <c r="N348" s="17" t="str">
        <f t="shared" si="11"/>
        <v>Q2</v>
      </c>
    </row>
    <row r="349" spans="1:14" x14ac:dyDescent="0.35">
      <c r="A349" t="s">
        <v>690</v>
      </c>
      <c r="B349" s="1" t="s">
        <v>398</v>
      </c>
      <c r="C349" s="1" t="s">
        <v>399</v>
      </c>
      <c r="D349" s="1" t="s">
        <v>11</v>
      </c>
      <c r="E349" s="3">
        <v>43833</v>
      </c>
      <c r="F349" s="1" t="s">
        <v>12</v>
      </c>
      <c r="G349" s="1" t="s">
        <v>691</v>
      </c>
      <c r="H349" s="7">
        <v>80</v>
      </c>
      <c r="I349" s="7">
        <v>80</v>
      </c>
      <c r="J349" s="2">
        <v>0</v>
      </c>
      <c r="K349" s="7">
        <f>Table1[[#This Row],[Price Before Discount]]-Table1[[#This Row],[Price After Discount]]</f>
        <v>0</v>
      </c>
      <c r="L349" s="13">
        <f>YEAR(Table1[[#This Row],[Date]])</f>
        <v>2020</v>
      </c>
      <c r="M349" s="13" t="str">
        <f t="shared" si="10"/>
        <v>Jan</v>
      </c>
      <c r="N349" s="17" t="str">
        <f t="shared" si="11"/>
        <v>Q1</v>
      </c>
    </row>
    <row r="350" spans="1:14" hidden="1" x14ac:dyDescent="0.35">
      <c r="A350" t="s">
        <v>692</v>
      </c>
      <c r="B350" s="1" t="s">
        <v>116</v>
      </c>
      <c r="C350" s="1" t="s">
        <v>117</v>
      </c>
      <c r="D350" s="1" t="s">
        <v>33</v>
      </c>
      <c r="E350" s="3">
        <v>45403</v>
      </c>
      <c r="F350" s="1" t="s">
        <v>28</v>
      </c>
      <c r="G350" s="1" t="s">
        <v>693</v>
      </c>
      <c r="H350" s="7">
        <v>150</v>
      </c>
      <c r="I350" s="7">
        <v>147</v>
      </c>
      <c r="J350" s="2">
        <v>0.02</v>
      </c>
      <c r="K350" s="7">
        <f>Table1[[#This Row],[Price Before Discount]]-Table1[[#This Row],[Price After Discount]]</f>
        <v>3</v>
      </c>
      <c r="L350" s="13">
        <f>YEAR(Table1[[#This Row],[Date]])</f>
        <v>2024</v>
      </c>
      <c r="M350" s="13" t="str">
        <f t="shared" si="10"/>
        <v>Apr</v>
      </c>
      <c r="N350" s="17" t="str">
        <f t="shared" si="11"/>
        <v>Q2</v>
      </c>
    </row>
    <row r="351" spans="1:14" x14ac:dyDescent="0.35">
      <c r="A351" t="s">
        <v>694</v>
      </c>
      <c r="B351" s="1" t="s">
        <v>57</v>
      </c>
      <c r="C351" s="1" t="s">
        <v>58</v>
      </c>
      <c r="D351" s="1" t="s">
        <v>11</v>
      </c>
      <c r="E351" s="3">
        <v>43883</v>
      </c>
      <c r="F351" s="1" t="s">
        <v>34</v>
      </c>
      <c r="G351" s="1" t="s">
        <v>695</v>
      </c>
      <c r="H351" s="7">
        <v>50</v>
      </c>
      <c r="I351" s="7">
        <v>44</v>
      </c>
      <c r="J351" s="2">
        <v>0.12</v>
      </c>
      <c r="K351" s="7">
        <f>Table1[[#This Row],[Price Before Discount]]-Table1[[#This Row],[Price After Discount]]</f>
        <v>6</v>
      </c>
      <c r="L351" s="13">
        <f>YEAR(Table1[[#This Row],[Date]])</f>
        <v>2020</v>
      </c>
      <c r="M351" s="13" t="str">
        <f t="shared" si="10"/>
        <v>Feb</v>
      </c>
      <c r="N351" s="17" t="str">
        <f t="shared" si="11"/>
        <v>Q1</v>
      </c>
    </row>
    <row r="352" spans="1:14" hidden="1" x14ac:dyDescent="0.35">
      <c r="A352" t="s">
        <v>696</v>
      </c>
      <c r="B352" s="1" t="s">
        <v>47</v>
      </c>
      <c r="C352" s="1" t="s">
        <v>48</v>
      </c>
      <c r="D352" s="1" t="s">
        <v>22</v>
      </c>
      <c r="E352" s="3">
        <v>45425</v>
      </c>
      <c r="F352" s="1" t="s">
        <v>102</v>
      </c>
      <c r="G352" s="1" t="s">
        <v>697</v>
      </c>
      <c r="H352" s="7">
        <v>70</v>
      </c>
      <c r="I352" s="7">
        <v>67</v>
      </c>
      <c r="J352" s="2">
        <v>4.2900000000000001E-2</v>
      </c>
      <c r="K352" s="7">
        <f>Table1[[#This Row],[Price Before Discount]]-Table1[[#This Row],[Price After Discount]]</f>
        <v>3</v>
      </c>
      <c r="L352" s="13">
        <f>YEAR(Table1[[#This Row],[Date]])</f>
        <v>2024</v>
      </c>
      <c r="M352" s="13" t="str">
        <f t="shared" si="10"/>
        <v>May</v>
      </c>
      <c r="N352" s="17" t="str">
        <f t="shared" si="11"/>
        <v>Q2</v>
      </c>
    </row>
    <row r="353" spans="1:14" hidden="1" x14ac:dyDescent="0.35">
      <c r="A353" t="s">
        <v>698</v>
      </c>
      <c r="B353" s="1" t="s">
        <v>105</v>
      </c>
      <c r="C353" s="1" t="s">
        <v>106</v>
      </c>
      <c r="D353" s="1" t="s">
        <v>17</v>
      </c>
      <c r="E353" s="3">
        <v>45405</v>
      </c>
      <c r="F353" s="1" t="s">
        <v>102</v>
      </c>
      <c r="G353" s="1" t="s">
        <v>237</v>
      </c>
      <c r="H353" s="7">
        <v>70</v>
      </c>
      <c r="I353" s="7">
        <v>67</v>
      </c>
      <c r="J353" s="2">
        <v>4.2900000000000001E-2</v>
      </c>
      <c r="K353" s="7">
        <f>Table1[[#This Row],[Price Before Discount]]-Table1[[#This Row],[Price After Discount]]</f>
        <v>3</v>
      </c>
      <c r="L353" s="13">
        <f>YEAR(Table1[[#This Row],[Date]])</f>
        <v>2024</v>
      </c>
      <c r="M353" s="13" t="str">
        <f t="shared" si="10"/>
        <v>Apr</v>
      </c>
      <c r="N353" s="17" t="str">
        <f t="shared" si="11"/>
        <v>Q2</v>
      </c>
    </row>
    <row r="354" spans="1:14" hidden="1" x14ac:dyDescent="0.35">
      <c r="A354" t="s">
        <v>699</v>
      </c>
      <c r="B354" s="1" t="s">
        <v>132</v>
      </c>
      <c r="C354" s="1" t="s">
        <v>90</v>
      </c>
      <c r="D354" s="1" t="s">
        <v>33</v>
      </c>
      <c r="E354" s="3">
        <v>44862</v>
      </c>
      <c r="F354" s="1" t="s">
        <v>44</v>
      </c>
      <c r="G354" s="1" t="s">
        <v>700</v>
      </c>
      <c r="H354" s="7">
        <v>500</v>
      </c>
      <c r="I354" s="7">
        <v>460</v>
      </c>
      <c r="J354" s="2">
        <v>0.08</v>
      </c>
      <c r="K354" s="7">
        <f>Table1[[#This Row],[Price Before Discount]]-Table1[[#This Row],[Price After Discount]]</f>
        <v>40</v>
      </c>
      <c r="L354" s="13">
        <f>YEAR(Table1[[#This Row],[Date]])</f>
        <v>2022</v>
      </c>
      <c r="M354" s="13" t="str">
        <f t="shared" si="10"/>
        <v>Oct</v>
      </c>
      <c r="N354" s="17" t="str">
        <f t="shared" si="11"/>
        <v>Q4</v>
      </c>
    </row>
    <row r="355" spans="1:14" x14ac:dyDescent="0.35">
      <c r="A355" t="s">
        <v>701</v>
      </c>
      <c r="B355" s="1" t="s">
        <v>9</v>
      </c>
      <c r="C355" s="1" t="s">
        <v>10</v>
      </c>
      <c r="D355" s="1" t="s">
        <v>11</v>
      </c>
      <c r="E355" s="3">
        <v>44458</v>
      </c>
      <c r="F355" s="1" t="s">
        <v>70</v>
      </c>
      <c r="G355" s="1" t="s">
        <v>13</v>
      </c>
      <c r="H355" s="7">
        <v>500</v>
      </c>
      <c r="I355" s="7">
        <v>495</v>
      </c>
      <c r="J355" s="2">
        <v>0.01</v>
      </c>
      <c r="K355" s="7">
        <f>Table1[[#This Row],[Price Before Discount]]-Table1[[#This Row],[Price After Discount]]</f>
        <v>5</v>
      </c>
      <c r="L355" s="13">
        <f>YEAR(Table1[[#This Row],[Date]])</f>
        <v>2021</v>
      </c>
      <c r="M355" s="13" t="str">
        <f t="shared" si="10"/>
        <v>Sep</v>
      </c>
      <c r="N355" s="17" t="str">
        <f t="shared" si="11"/>
        <v>Q3</v>
      </c>
    </row>
    <row r="356" spans="1:14" x14ac:dyDescent="0.35">
      <c r="A356" t="s">
        <v>702</v>
      </c>
      <c r="B356" s="1" t="s">
        <v>93</v>
      </c>
      <c r="C356" s="1" t="s">
        <v>94</v>
      </c>
      <c r="D356" s="1" t="s">
        <v>11</v>
      </c>
      <c r="E356" s="3">
        <v>44720</v>
      </c>
      <c r="F356" s="1" t="s">
        <v>53</v>
      </c>
      <c r="G356" s="1" t="s">
        <v>95</v>
      </c>
      <c r="H356" s="7">
        <v>800</v>
      </c>
      <c r="I356" s="7">
        <v>704</v>
      </c>
      <c r="J356" s="2">
        <v>0.12</v>
      </c>
      <c r="K356" s="7">
        <f>Table1[[#This Row],[Price Before Discount]]-Table1[[#This Row],[Price After Discount]]</f>
        <v>96</v>
      </c>
      <c r="L356" s="13">
        <f>YEAR(Table1[[#This Row],[Date]])</f>
        <v>2022</v>
      </c>
      <c r="M356" s="13" t="str">
        <f t="shared" si="10"/>
        <v>Jun</v>
      </c>
      <c r="N356" s="17" t="str">
        <f t="shared" si="11"/>
        <v>Q2</v>
      </c>
    </row>
    <row r="357" spans="1:14" x14ac:dyDescent="0.35">
      <c r="A357" t="s">
        <v>703</v>
      </c>
      <c r="B357" s="1" t="s">
        <v>83</v>
      </c>
      <c r="C357" s="1" t="s">
        <v>84</v>
      </c>
      <c r="D357" s="1" t="s">
        <v>11</v>
      </c>
      <c r="E357" s="3">
        <v>44078</v>
      </c>
      <c r="F357" s="1" t="s">
        <v>12</v>
      </c>
      <c r="G357" s="1" t="s">
        <v>361</v>
      </c>
      <c r="H357" s="7">
        <v>80</v>
      </c>
      <c r="I357" s="7">
        <v>60</v>
      </c>
      <c r="J357" s="2">
        <v>0.25</v>
      </c>
      <c r="K357" s="7">
        <f>Table1[[#This Row],[Price Before Discount]]-Table1[[#This Row],[Price After Discount]]</f>
        <v>20</v>
      </c>
      <c r="L357" s="13">
        <f>YEAR(Table1[[#This Row],[Date]])</f>
        <v>2020</v>
      </c>
      <c r="M357" s="13" t="str">
        <f t="shared" si="10"/>
        <v>Sep</v>
      </c>
      <c r="N357" s="17" t="str">
        <f t="shared" si="11"/>
        <v>Q3</v>
      </c>
    </row>
    <row r="358" spans="1:14" hidden="1" x14ac:dyDescent="0.35">
      <c r="A358" t="s">
        <v>704</v>
      </c>
      <c r="B358" s="1" t="s">
        <v>268</v>
      </c>
      <c r="C358" s="1" t="s">
        <v>269</v>
      </c>
      <c r="D358" s="1" t="s">
        <v>33</v>
      </c>
      <c r="E358" s="3">
        <v>45481</v>
      </c>
      <c r="F358" s="1" t="s">
        <v>70</v>
      </c>
      <c r="G358" s="1" t="s">
        <v>270</v>
      </c>
      <c r="H358" s="7">
        <v>500</v>
      </c>
      <c r="I358" s="7">
        <v>500</v>
      </c>
      <c r="J358" s="2">
        <v>0</v>
      </c>
      <c r="K358" s="7">
        <f>Table1[[#This Row],[Price Before Discount]]-Table1[[#This Row],[Price After Discount]]</f>
        <v>0</v>
      </c>
      <c r="L358" s="13">
        <f>YEAR(Table1[[#This Row],[Date]])</f>
        <v>2024</v>
      </c>
      <c r="M358" s="13" t="str">
        <f t="shared" si="10"/>
        <v>Jul</v>
      </c>
      <c r="N358" s="17" t="str">
        <f t="shared" si="11"/>
        <v>Q3</v>
      </c>
    </row>
    <row r="359" spans="1:14" hidden="1" x14ac:dyDescent="0.35">
      <c r="A359" t="s">
        <v>705</v>
      </c>
      <c r="B359" s="1" t="s">
        <v>152</v>
      </c>
      <c r="C359" s="1" t="s">
        <v>106</v>
      </c>
      <c r="D359" s="1" t="s">
        <v>17</v>
      </c>
      <c r="E359" s="3">
        <v>44583</v>
      </c>
      <c r="F359" s="1" t="s">
        <v>28</v>
      </c>
      <c r="G359" s="1" t="s">
        <v>350</v>
      </c>
      <c r="H359" s="7">
        <v>150</v>
      </c>
      <c r="I359" s="7">
        <v>150</v>
      </c>
      <c r="J359" s="2">
        <v>0</v>
      </c>
      <c r="K359" s="7">
        <f>Table1[[#This Row],[Price Before Discount]]-Table1[[#This Row],[Price After Discount]]</f>
        <v>0</v>
      </c>
      <c r="L359" s="13">
        <f>YEAR(Table1[[#This Row],[Date]])</f>
        <v>2022</v>
      </c>
      <c r="M359" s="13" t="str">
        <f t="shared" si="10"/>
        <v>Jan</v>
      </c>
      <c r="N359" s="17" t="str">
        <f t="shared" si="11"/>
        <v>Q1</v>
      </c>
    </row>
    <row r="360" spans="1:14" hidden="1" x14ac:dyDescent="0.35">
      <c r="A360" t="s">
        <v>706</v>
      </c>
      <c r="B360" s="1" t="s">
        <v>116</v>
      </c>
      <c r="C360" s="1" t="s">
        <v>117</v>
      </c>
      <c r="D360" s="1" t="s">
        <v>33</v>
      </c>
      <c r="E360" s="3">
        <v>44481</v>
      </c>
      <c r="F360" s="1" t="s">
        <v>102</v>
      </c>
      <c r="G360" s="1" t="s">
        <v>707</v>
      </c>
      <c r="H360" s="7">
        <v>70</v>
      </c>
      <c r="I360" s="7">
        <v>68</v>
      </c>
      <c r="J360" s="2">
        <v>2.86E-2</v>
      </c>
      <c r="K360" s="7">
        <f>Table1[[#This Row],[Price Before Discount]]-Table1[[#This Row],[Price After Discount]]</f>
        <v>2</v>
      </c>
      <c r="L360" s="13">
        <f>YEAR(Table1[[#This Row],[Date]])</f>
        <v>2021</v>
      </c>
      <c r="M360" s="13" t="str">
        <f t="shared" si="10"/>
        <v>Oct</v>
      </c>
      <c r="N360" s="17" t="str">
        <f t="shared" si="11"/>
        <v>Q4</v>
      </c>
    </row>
    <row r="361" spans="1:14" x14ac:dyDescent="0.35">
      <c r="A361" t="s">
        <v>708</v>
      </c>
      <c r="B361" s="1" t="s">
        <v>398</v>
      </c>
      <c r="C361" s="1" t="s">
        <v>399</v>
      </c>
      <c r="D361" s="1" t="s">
        <v>11</v>
      </c>
      <c r="E361" s="3">
        <v>44492</v>
      </c>
      <c r="F361" s="1" t="s">
        <v>102</v>
      </c>
      <c r="G361" s="1" t="s">
        <v>709</v>
      </c>
      <c r="H361" s="7">
        <v>70</v>
      </c>
      <c r="I361" s="7">
        <v>70</v>
      </c>
      <c r="J361" s="2">
        <v>0</v>
      </c>
      <c r="K361" s="7">
        <f>Table1[[#This Row],[Price Before Discount]]-Table1[[#This Row],[Price After Discount]]</f>
        <v>0</v>
      </c>
      <c r="L361" s="13">
        <f>YEAR(Table1[[#This Row],[Date]])</f>
        <v>2021</v>
      </c>
      <c r="M361" s="13" t="str">
        <f t="shared" si="10"/>
        <v>Oct</v>
      </c>
      <c r="N361" s="17" t="str">
        <f t="shared" si="11"/>
        <v>Q4</v>
      </c>
    </row>
    <row r="362" spans="1:14" hidden="1" x14ac:dyDescent="0.35">
      <c r="A362" t="s">
        <v>710</v>
      </c>
      <c r="B362" s="1" t="s">
        <v>268</v>
      </c>
      <c r="C362" s="1" t="s">
        <v>269</v>
      </c>
      <c r="D362" s="1" t="s">
        <v>33</v>
      </c>
      <c r="E362" s="3">
        <v>45454</v>
      </c>
      <c r="F362" s="1" t="s">
        <v>39</v>
      </c>
      <c r="G362" s="1" t="s">
        <v>711</v>
      </c>
      <c r="H362" s="7">
        <v>30</v>
      </c>
      <c r="I362" s="7">
        <v>28</v>
      </c>
      <c r="J362" s="2">
        <v>6.6699999999999995E-2</v>
      </c>
      <c r="K362" s="7">
        <f>Table1[[#This Row],[Price Before Discount]]-Table1[[#This Row],[Price After Discount]]</f>
        <v>2</v>
      </c>
      <c r="L362" s="13">
        <f>YEAR(Table1[[#This Row],[Date]])</f>
        <v>2024</v>
      </c>
      <c r="M362" s="13" t="str">
        <f t="shared" si="10"/>
        <v>Jun</v>
      </c>
      <c r="N362" s="17" t="str">
        <f t="shared" si="11"/>
        <v>Q2</v>
      </c>
    </row>
    <row r="363" spans="1:14" hidden="1" x14ac:dyDescent="0.35">
      <c r="A363" t="s">
        <v>712</v>
      </c>
      <c r="B363" s="1" t="s">
        <v>268</v>
      </c>
      <c r="C363" s="1" t="s">
        <v>269</v>
      </c>
      <c r="D363" s="1" t="s">
        <v>33</v>
      </c>
      <c r="E363" s="3">
        <v>44991</v>
      </c>
      <c r="F363" s="1" t="s">
        <v>102</v>
      </c>
      <c r="G363" s="1" t="s">
        <v>713</v>
      </c>
      <c r="H363" s="7">
        <v>70</v>
      </c>
      <c r="I363" s="7">
        <v>64</v>
      </c>
      <c r="J363" s="2">
        <v>8.5699999999999998E-2</v>
      </c>
      <c r="K363" s="7">
        <f>Table1[[#This Row],[Price Before Discount]]-Table1[[#This Row],[Price After Discount]]</f>
        <v>6</v>
      </c>
      <c r="L363" s="13">
        <f>YEAR(Table1[[#This Row],[Date]])</f>
        <v>2023</v>
      </c>
      <c r="M363" s="13" t="str">
        <f t="shared" si="10"/>
        <v>Mar</v>
      </c>
      <c r="N363" s="17" t="str">
        <f t="shared" si="11"/>
        <v>Q1</v>
      </c>
    </row>
    <row r="364" spans="1:14" hidden="1" x14ac:dyDescent="0.35">
      <c r="A364" t="s">
        <v>714</v>
      </c>
      <c r="B364" s="1" t="s">
        <v>20</v>
      </c>
      <c r="C364" s="1" t="s">
        <v>21</v>
      </c>
      <c r="D364" s="1" t="s">
        <v>22</v>
      </c>
      <c r="E364" s="3">
        <v>44432</v>
      </c>
      <c r="F364" s="1" t="s">
        <v>120</v>
      </c>
      <c r="G364" s="1" t="s">
        <v>24</v>
      </c>
      <c r="H364" s="7">
        <v>50</v>
      </c>
      <c r="I364" s="7">
        <v>38</v>
      </c>
      <c r="J364" s="2">
        <v>0.24</v>
      </c>
      <c r="K364" s="7">
        <f>Table1[[#This Row],[Price Before Discount]]-Table1[[#This Row],[Price After Discount]]</f>
        <v>12</v>
      </c>
      <c r="L364" s="13">
        <f>YEAR(Table1[[#This Row],[Date]])</f>
        <v>2021</v>
      </c>
      <c r="M364" s="13" t="str">
        <f t="shared" si="10"/>
        <v>Aug</v>
      </c>
      <c r="N364" s="17" t="str">
        <f t="shared" si="11"/>
        <v>Q3</v>
      </c>
    </row>
    <row r="365" spans="1:14" hidden="1" x14ac:dyDescent="0.35">
      <c r="A365" t="s">
        <v>715</v>
      </c>
      <c r="B365" s="1" t="s">
        <v>15</v>
      </c>
      <c r="C365" s="1" t="s">
        <v>16</v>
      </c>
      <c r="D365" s="1" t="s">
        <v>17</v>
      </c>
      <c r="E365" s="3">
        <v>45280</v>
      </c>
      <c r="F365" s="1" t="s">
        <v>120</v>
      </c>
      <c r="G365" s="1" t="s">
        <v>541</v>
      </c>
      <c r="H365" s="7">
        <v>50</v>
      </c>
      <c r="I365" s="7">
        <v>50</v>
      </c>
      <c r="J365" s="2">
        <v>0</v>
      </c>
      <c r="K365" s="7">
        <f>Table1[[#This Row],[Price Before Discount]]-Table1[[#This Row],[Price After Discount]]</f>
        <v>0</v>
      </c>
      <c r="L365" s="13">
        <f>YEAR(Table1[[#This Row],[Date]])</f>
        <v>2023</v>
      </c>
      <c r="M365" s="13" t="str">
        <f t="shared" si="10"/>
        <v>Dec</v>
      </c>
      <c r="N365" s="17" t="str">
        <f t="shared" si="11"/>
        <v>Q4</v>
      </c>
    </row>
    <row r="366" spans="1:14" hidden="1" x14ac:dyDescent="0.35">
      <c r="A366" t="s">
        <v>716</v>
      </c>
      <c r="B366" s="1" t="s">
        <v>101</v>
      </c>
      <c r="C366" s="1" t="s">
        <v>69</v>
      </c>
      <c r="D366" s="1" t="s">
        <v>33</v>
      </c>
      <c r="E366" s="3">
        <v>44248</v>
      </c>
      <c r="F366" s="1" t="s">
        <v>44</v>
      </c>
      <c r="G366" s="1" t="s">
        <v>245</v>
      </c>
      <c r="H366" s="7">
        <v>500</v>
      </c>
      <c r="I366" s="7">
        <v>465</v>
      </c>
      <c r="J366" s="2">
        <v>7.0000000000000007E-2</v>
      </c>
      <c r="K366" s="7">
        <f>Table1[[#This Row],[Price Before Discount]]-Table1[[#This Row],[Price After Discount]]</f>
        <v>35</v>
      </c>
      <c r="L366" s="13">
        <f>YEAR(Table1[[#This Row],[Date]])</f>
        <v>2021</v>
      </c>
      <c r="M366" s="13" t="str">
        <f t="shared" si="10"/>
        <v>Feb</v>
      </c>
      <c r="N366" s="17" t="str">
        <f t="shared" si="11"/>
        <v>Q1</v>
      </c>
    </row>
    <row r="367" spans="1:14" hidden="1" x14ac:dyDescent="0.35">
      <c r="A367" t="s">
        <v>717</v>
      </c>
      <c r="B367" s="1" t="s">
        <v>155</v>
      </c>
      <c r="C367" s="1" t="s">
        <v>106</v>
      </c>
      <c r="D367" s="1" t="s">
        <v>17</v>
      </c>
      <c r="E367" s="3">
        <v>44149</v>
      </c>
      <c r="F367" s="1" t="s">
        <v>34</v>
      </c>
      <c r="G367" s="1" t="s">
        <v>718</v>
      </c>
      <c r="H367" s="7">
        <v>50</v>
      </c>
      <c r="I367" s="7">
        <v>44</v>
      </c>
      <c r="J367" s="2">
        <v>0.12</v>
      </c>
      <c r="K367" s="7">
        <f>Table1[[#This Row],[Price Before Discount]]-Table1[[#This Row],[Price After Discount]]</f>
        <v>6</v>
      </c>
      <c r="L367" s="13">
        <f>YEAR(Table1[[#This Row],[Date]])</f>
        <v>2020</v>
      </c>
      <c r="M367" s="13" t="str">
        <f t="shared" si="10"/>
        <v>Nov</v>
      </c>
      <c r="N367" s="17" t="str">
        <f t="shared" si="11"/>
        <v>Q4</v>
      </c>
    </row>
    <row r="368" spans="1:14" hidden="1" x14ac:dyDescent="0.35">
      <c r="A368" t="s">
        <v>719</v>
      </c>
      <c r="B368" s="1" t="s">
        <v>203</v>
      </c>
      <c r="C368" s="1" t="s">
        <v>204</v>
      </c>
      <c r="D368" s="1" t="s">
        <v>22</v>
      </c>
      <c r="E368" s="3">
        <v>43889</v>
      </c>
      <c r="F368" s="1" t="s">
        <v>34</v>
      </c>
      <c r="G368" s="1" t="s">
        <v>720</v>
      </c>
      <c r="H368" s="7">
        <v>50</v>
      </c>
      <c r="I368" s="7">
        <v>47</v>
      </c>
      <c r="J368" s="2">
        <v>0.06</v>
      </c>
      <c r="K368" s="7">
        <f>Table1[[#This Row],[Price Before Discount]]-Table1[[#This Row],[Price After Discount]]</f>
        <v>3</v>
      </c>
      <c r="L368" s="13">
        <f>YEAR(Table1[[#This Row],[Date]])</f>
        <v>2020</v>
      </c>
      <c r="M368" s="13" t="str">
        <f t="shared" si="10"/>
        <v>Feb</v>
      </c>
      <c r="N368" s="17" t="str">
        <f t="shared" si="11"/>
        <v>Q1</v>
      </c>
    </row>
    <row r="369" spans="1:14" x14ac:dyDescent="0.35">
      <c r="A369" t="s">
        <v>721</v>
      </c>
      <c r="B369" s="1" t="s">
        <v>168</v>
      </c>
      <c r="C369" s="1" t="s">
        <v>169</v>
      </c>
      <c r="D369" s="1" t="s">
        <v>11</v>
      </c>
      <c r="E369" s="3">
        <v>44224</v>
      </c>
      <c r="F369" s="1" t="s">
        <v>28</v>
      </c>
      <c r="G369" s="1" t="s">
        <v>516</v>
      </c>
      <c r="H369" s="7">
        <v>150</v>
      </c>
      <c r="I369" s="7">
        <v>101</v>
      </c>
      <c r="J369" s="2">
        <v>0.32669999999999999</v>
      </c>
      <c r="K369" s="7">
        <f>Table1[[#This Row],[Price Before Discount]]-Table1[[#This Row],[Price After Discount]]</f>
        <v>49</v>
      </c>
      <c r="L369" s="13">
        <f>YEAR(Table1[[#This Row],[Date]])</f>
        <v>2021</v>
      </c>
      <c r="M369" s="13" t="str">
        <f t="shared" si="10"/>
        <v>Jan</v>
      </c>
      <c r="N369" s="17" t="str">
        <f t="shared" si="11"/>
        <v>Q1</v>
      </c>
    </row>
    <row r="370" spans="1:14" x14ac:dyDescent="0.35">
      <c r="A370" t="s">
        <v>722</v>
      </c>
      <c r="B370" s="1" t="s">
        <v>144</v>
      </c>
      <c r="C370" s="1" t="s">
        <v>145</v>
      </c>
      <c r="D370" s="1" t="s">
        <v>11</v>
      </c>
      <c r="E370" s="3">
        <v>44023</v>
      </c>
      <c r="F370" s="1" t="s">
        <v>12</v>
      </c>
      <c r="G370" s="1" t="s">
        <v>723</v>
      </c>
      <c r="H370" s="7">
        <v>80</v>
      </c>
      <c r="I370" s="7">
        <v>78</v>
      </c>
      <c r="J370" s="2">
        <v>2.5000000000000001E-2</v>
      </c>
      <c r="K370" s="7">
        <f>Table1[[#This Row],[Price Before Discount]]-Table1[[#This Row],[Price After Discount]]</f>
        <v>2</v>
      </c>
      <c r="L370" s="13">
        <f>YEAR(Table1[[#This Row],[Date]])</f>
        <v>2020</v>
      </c>
      <c r="M370" s="13" t="str">
        <f t="shared" si="10"/>
        <v>Jul</v>
      </c>
      <c r="N370" s="17" t="str">
        <f t="shared" si="11"/>
        <v>Q3</v>
      </c>
    </row>
    <row r="371" spans="1:14" hidden="1" x14ac:dyDescent="0.35">
      <c r="A371" t="s">
        <v>724</v>
      </c>
      <c r="B371" s="1" t="s">
        <v>101</v>
      </c>
      <c r="C371" s="1" t="s">
        <v>69</v>
      </c>
      <c r="D371" s="1" t="s">
        <v>33</v>
      </c>
      <c r="E371" s="3">
        <v>44248</v>
      </c>
      <c r="F371" s="1" t="s">
        <v>70</v>
      </c>
      <c r="G371" s="1" t="s">
        <v>725</v>
      </c>
      <c r="H371" s="7">
        <v>500</v>
      </c>
      <c r="I371" s="7">
        <v>500</v>
      </c>
      <c r="J371" s="2">
        <v>0</v>
      </c>
      <c r="K371" s="7">
        <f>Table1[[#This Row],[Price Before Discount]]-Table1[[#This Row],[Price After Discount]]</f>
        <v>0</v>
      </c>
      <c r="L371" s="13">
        <f>YEAR(Table1[[#This Row],[Date]])</f>
        <v>2021</v>
      </c>
      <c r="M371" s="13" t="str">
        <f t="shared" si="10"/>
        <v>Feb</v>
      </c>
      <c r="N371" s="17" t="str">
        <f t="shared" si="11"/>
        <v>Q1</v>
      </c>
    </row>
    <row r="372" spans="1:14" hidden="1" x14ac:dyDescent="0.35">
      <c r="A372" t="s">
        <v>726</v>
      </c>
      <c r="B372" s="1" t="s">
        <v>47</v>
      </c>
      <c r="C372" s="1" t="s">
        <v>48</v>
      </c>
      <c r="D372" s="1" t="s">
        <v>22</v>
      </c>
      <c r="E372" s="3">
        <v>44255</v>
      </c>
      <c r="F372" s="1" t="s">
        <v>12</v>
      </c>
      <c r="G372" s="1" t="s">
        <v>727</v>
      </c>
      <c r="H372" s="7">
        <v>80</v>
      </c>
      <c r="I372" s="7">
        <v>74</v>
      </c>
      <c r="J372" s="2">
        <v>7.4999999999999997E-2</v>
      </c>
      <c r="K372" s="7">
        <f>Table1[[#This Row],[Price Before Discount]]-Table1[[#This Row],[Price After Discount]]</f>
        <v>6</v>
      </c>
      <c r="L372" s="13">
        <f>YEAR(Table1[[#This Row],[Date]])</f>
        <v>2021</v>
      </c>
      <c r="M372" s="13" t="str">
        <f t="shared" si="10"/>
        <v>Feb</v>
      </c>
      <c r="N372" s="17" t="str">
        <f t="shared" si="11"/>
        <v>Q1</v>
      </c>
    </row>
    <row r="373" spans="1:14" x14ac:dyDescent="0.35">
      <c r="A373" t="s">
        <v>728</v>
      </c>
      <c r="B373" s="1" t="s">
        <v>93</v>
      </c>
      <c r="C373" s="1" t="s">
        <v>94</v>
      </c>
      <c r="D373" s="1" t="s">
        <v>11</v>
      </c>
      <c r="E373" s="3">
        <v>45257</v>
      </c>
      <c r="F373" s="1" t="s">
        <v>102</v>
      </c>
      <c r="G373" s="1" t="s">
        <v>729</v>
      </c>
      <c r="H373" s="7">
        <v>70</v>
      </c>
      <c r="I373" s="7">
        <v>68</v>
      </c>
      <c r="J373" s="2">
        <v>2.86E-2</v>
      </c>
      <c r="K373" s="7">
        <f>Table1[[#This Row],[Price Before Discount]]-Table1[[#This Row],[Price After Discount]]</f>
        <v>2</v>
      </c>
      <c r="L373" s="13">
        <f>YEAR(Table1[[#This Row],[Date]])</f>
        <v>2023</v>
      </c>
      <c r="M373" s="13" t="str">
        <f t="shared" si="10"/>
        <v>Nov</v>
      </c>
      <c r="N373" s="17" t="str">
        <f t="shared" si="11"/>
        <v>Q4</v>
      </c>
    </row>
    <row r="374" spans="1:14" x14ac:dyDescent="0.35">
      <c r="A374" t="s">
        <v>730</v>
      </c>
      <c r="B374" s="1" t="s">
        <v>262</v>
      </c>
      <c r="C374" s="1" t="s">
        <v>263</v>
      </c>
      <c r="D374" s="1" t="s">
        <v>11</v>
      </c>
      <c r="E374" s="3">
        <v>44137</v>
      </c>
      <c r="F374" s="1" t="s">
        <v>44</v>
      </c>
      <c r="G374" s="1" t="s">
        <v>312</v>
      </c>
      <c r="H374" s="7">
        <v>500</v>
      </c>
      <c r="I374" s="7">
        <v>500</v>
      </c>
      <c r="J374" s="2">
        <v>0</v>
      </c>
      <c r="K374" s="7">
        <f>Table1[[#This Row],[Price Before Discount]]-Table1[[#This Row],[Price After Discount]]</f>
        <v>0</v>
      </c>
      <c r="L374" s="13">
        <f>YEAR(Table1[[#This Row],[Date]])</f>
        <v>2020</v>
      </c>
      <c r="M374" s="13" t="str">
        <f t="shared" si="10"/>
        <v>Nov</v>
      </c>
      <c r="N374" s="17" t="str">
        <f t="shared" si="11"/>
        <v>Q4</v>
      </c>
    </row>
    <row r="375" spans="1:14" hidden="1" x14ac:dyDescent="0.35">
      <c r="A375" t="s">
        <v>731</v>
      </c>
      <c r="B375" s="1" t="s">
        <v>222</v>
      </c>
      <c r="C375" s="1" t="s">
        <v>48</v>
      </c>
      <c r="D375" s="1" t="s">
        <v>22</v>
      </c>
      <c r="E375" s="3">
        <v>45386</v>
      </c>
      <c r="F375" s="1" t="s">
        <v>59</v>
      </c>
      <c r="G375" s="1" t="s">
        <v>732</v>
      </c>
      <c r="H375" s="7">
        <v>1000</v>
      </c>
      <c r="I375" s="7">
        <v>720</v>
      </c>
      <c r="J375" s="2">
        <v>0.28000000000000003</v>
      </c>
      <c r="K375" s="7">
        <f>Table1[[#This Row],[Price Before Discount]]-Table1[[#This Row],[Price After Discount]]</f>
        <v>280</v>
      </c>
      <c r="L375" s="13">
        <f>YEAR(Table1[[#This Row],[Date]])</f>
        <v>2024</v>
      </c>
      <c r="M375" s="13" t="str">
        <f t="shared" si="10"/>
        <v>Apr</v>
      </c>
      <c r="N375" s="17" t="str">
        <f t="shared" si="11"/>
        <v>Q2</v>
      </c>
    </row>
    <row r="376" spans="1:14" hidden="1" x14ac:dyDescent="0.35">
      <c r="A376" t="s">
        <v>733</v>
      </c>
      <c r="B376" s="1" t="s">
        <v>15</v>
      </c>
      <c r="C376" s="1" t="s">
        <v>16</v>
      </c>
      <c r="D376" s="1" t="s">
        <v>17</v>
      </c>
      <c r="E376" s="3">
        <v>44981</v>
      </c>
      <c r="F376" s="1" t="s">
        <v>44</v>
      </c>
      <c r="G376" s="1" t="s">
        <v>614</v>
      </c>
      <c r="H376" s="7">
        <v>500</v>
      </c>
      <c r="I376" s="7">
        <v>480</v>
      </c>
      <c r="J376" s="2">
        <v>0.04</v>
      </c>
      <c r="K376" s="7">
        <f>Table1[[#This Row],[Price Before Discount]]-Table1[[#This Row],[Price After Discount]]</f>
        <v>20</v>
      </c>
      <c r="L376" s="13">
        <f>YEAR(Table1[[#This Row],[Date]])</f>
        <v>2023</v>
      </c>
      <c r="M376" s="13" t="str">
        <f t="shared" si="10"/>
        <v>Feb</v>
      </c>
      <c r="N376" s="17" t="str">
        <f t="shared" si="11"/>
        <v>Q1</v>
      </c>
    </row>
    <row r="377" spans="1:14" hidden="1" x14ac:dyDescent="0.35">
      <c r="A377" t="s">
        <v>734</v>
      </c>
      <c r="B377" s="1" t="s">
        <v>152</v>
      </c>
      <c r="C377" s="1" t="s">
        <v>106</v>
      </c>
      <c r="D377" s="1" t="s">
        <v>17</v>
      </c>
      <c r="E377" s="3">
        <v>43877</v>
      </c>
      <c r="F377" s="1" t="s">
        <v>34</v>
      </c>
      <c r="G377" s="1" t="s">
        <v>735</v>
      </c>
      <c r="H377" s="7">
        <v>50</v>
      </c>
      <c r="I377" s="7">
        <v>43</v>
      </c>
      <c r="J377" s="2">
        <v>0.14000000000000001</v>
      </c>
      <c r="K377" s="7">
        <f>Table1[[#This Row],[Price Before Discount]]-Table1[[#This Row],[Price After Discount]]</f>
        <v>7</v>
      </c>
      <c r="L377" s="13">
        <f>YEAR(Table1[[#This Row],[Date]])</f>
        <v>2020</v>
      </c>
      <c r="M377" s="13" t="str">
        <f t="shared" si="10"/>
        <v>Feb</v>
      </c>
      <c r="N377" s="17" t="str">
        <f t="shared" si="11"/>
        <v>Q1</v>
      </c>
    </row>
    <row r="378" spans="1:14" x14ac:dyDescent="0.35">
      <c r="A378" t="s">
        <v>736</v>
      </c>
      <c r="B378" s="1" t="s">
        <v>51</v>
      </c>
      <c r="C378" s="1" t="s">
        <v>52</v>
      </c>
      <c r="D378" s="1" t="s">
        <v>11</v>
      </c>
      <c r="E378" s="3">
        <v>45469</v>
      </c>
      <c r="F378" s="1" t="s">
        <v>28</v>
      </c>
      <c r="G378" s="1" t="s">
        <v>641</v>
      </c>
      <c r="H378" s="7">
        <v>150</v>
      </c>
      <c r="I378" s="7">
        <v>150</v>
      </c>
      <c r="J378" s="2">
        <v>0</v>
      </c>
      <c r="K378" s="7">
        <f>Table1[[#This Row],[Price Before Discount]]-Table1[[#This Row],[Price After Discount]]</f>
        <v>0</v>
      </c>
      <c r="L378" s="13">
        <f>YEAR(Table1[[#This Row],[Date]])</f>
        <v>2024</v>
      </c>
      <c r="M378" s="13" t="str">
        <f t="shared" si="10"/>
        <v>Jun</v>
      </c>
      <c r="N378" s="17" t="str">
        <f t="shared" si="11"/>
        <v>Q2</v>
      </c>
    </row>
    <row r="379" spans="1:14" x14ac:dyDescent="0.35">
      <c r="A379" t="s">
        <v>737</v>
      </c>
      <c r="B379" s="1" t="s">
        <v>9</v>
      </c>
      <c r="C379" s="1" t="s">
        <v>10</v>
      </c>
      <c r="D379" s="1" t="s">
        <v>11</v>
      </c>
      <c r="E379" s="3">
        <v>43847</v>
      </c>
      <c r="F379" s="1" t="s">
        <v>53</v>
      </c>
      <c r="G379" s="1" t="s">
        <v>346</v>
      </c>
      <c r="H379" s="7">
        <v>800</v>
      </c>
      <c r="I379" s="7">
        <v>528</v>
      </c>
      <c r="J379" s="2">
        <v>0.34</v>
      </c>
      <c r="K379" s="7">
        <f>Table1[[#This Row],[Price Before Discount]]-Table1[[#This Row],[Price After Discount]]</f>
        <v>272</v>
      </c>
      <c r="L379" s="13">
        <f>YEAR(Table1[[#This Row],[Date]])</f>
        <v>2020</v>
      </c>
      <c r="M379" s="13" t="str">
        <f t="shared" si="10"/>
        <v>Jan</v>
      </c>
      <c r="N379" s="17" t="str">
        <f t="shared" si="11"/>
        <v>Q1</v>
      </c>
    </row>
    <row r="380" spans="1:14" x14ac:dyDescent="0.35">
      <c r="A380" t="s">
        <v>738</v>
      </c>
      <c r="B380" s="1" t="s">
        <v>185</v>
      </c>
      <c r="C380" s="1" t="s">
        <v>186</v>
      </c>
      <c r="D380" s="1" t="s">
        <v>11</v>
      </c>
      <c r="E380" s="3">
        <v>44350</v>
      </c>
      <c r="F380" s="1" t="s">
        <v>34</v>
      </c>
      <c r="G380" s="1" t="s">
        <v>739</v>
      </c>
      <c r="H380" s="7">
        <v>50</v>
      </c>
      <c r="I380" s="7">
        <v>39</v>
      </c>
      <c r="J380" s="2">
        <v>0.22</v>
      </c>
      <c r="K380" s="7">
        <f>Table1[[#This Row],[Price Before Discount]]-Table1[[#This Row],[Price After Discount]]</f>
        <v>11</v>
      </c>
      <c r="L380" s="13">
        <f>YEAR(Table1[[#This Row],[Date]])</f>
        <v>2021</v>
      </c>
      <c r="M380" s="13" t="str">
        <f t="shared" si="10"/>
        <v>Jun</v>
      </c>
      <c r="N380" s="17" t="str">
        <f t="shared" si="11"/>
        <v>Q2</v>
      </c>
    </row>
    <row r="381" spans="1:14" x14ac:dyDescent="0.35">
      <c r="A381" t="s">
        <v>740</v>
      </c>
      <c r="B381" s="1" t="s">
        <v>83</v>
      </c>
      <c r="C381" s="1" t="s">
        <v>84</v>
      </c>
      <c r="D381" s="1" t="s">
        <v>11</v>
      </c>
      <c r="E381" s="3">
        <v>45221</v>
      </c>
      <c r="F381" s="1" t="s">
        <v>120</v>
      </c>
      <c r="G381" s="1" t="s">
        <v>85</v>
      </c>
      <c r="H381" s="7">
        <v>50</v>
      </c>
      <c r="I381" s="7">
        <v>50</v>
      </c>
      <c r="J381" s="2">
        <v>0</v>
      </c>
      <c r="K381" s="7">
        <f>Table1[[#This Row],[Price Before Discount]]-Table1[[#This Row],[Price After Discount]]</f>
        <v>0</v>
      </c>
      <c r="L381" s="13">
        <f>YEAR(Table1[[#This Row],[Date]])</f>
        <v>2023</v>
      </c>
      <c r="M381" s="13" t="str">
        <f t="shared" si="10"/>
        <v>Oct</v>
      </c>
      <c r="N381" s="17" t="str">
        <f t="shared" si="11"/>
        <v>Q4</v>
      </c>
    </row>
    <row r="382" spans="1:14" hidden="1" x14ac:dyDescent="0.35">
      <c r="A382" t="s">
        <v>741</v>
      </c>
      <c r="B382" s="1" t="s">
        <v>101</v>
      </c>
      <c r="C382" s="1" t="s">
        <v>69</v>
      </c>
      <c r="D382" s="1" t="s">
        <v>33</v>
      </c>
      <c r="E382" s="3">
        <v>44674</v>
      </c>
      <c r="F382" s="1" t="s">
        <v>70</v>
      </c>
      <c r="G382" s="1" t="s">
        <v>601</v>
      </c>
      <c r="H382" s="7">
        <v>500</v>
      </c>
      <c r="I382" s="7">
        <v>500</v>
      </c>
      <c r="J382" s="2">
        <v>0</v>
      </c>
      <c r="K382" s="7">
        <f>Table1[[#This Row],[Price Before Discount]]-Table1[[#This Row],[Price After Discount]]</f>
        <v>0</v>
      </c>
      <c r="L382" s="13">
        <f>YEAR(Table1[[#This Row],[Date]])</f>
        <v>2022</v>
      </c>
      <c r="M382" s="13" t="str">
        <f t="shared" si="10"/>
        <v>Apr</v>
      </c>
      <c r="N382" s="17" t="str">
        <f t="shared" si="11"/>
        <v>Q2</v>
      </c>
    </row>
    <row r="383" spans="1:14" x14ac:dyDescent="0.35">
      <c r="A383" t="s">
        <v>742</v>
      </c>
      <c r="B383" s="1" t="s">
        <v>93</v>
      </c>
      <c r="C383" s="1" t="s">
        <v>94</v>
      </c>
      <c r="D383" s="1" t="s">
        <v>11</v>
      </c>
      <c r="E383" s="3">
        <v>45302</v>
      </c>
      <c r="F383" s="1" t="s">
        <v>34</v>
      </c>
      <c r="G383" s="1" t="s">
        <v>178</v>
      </c>
      <c r="H383" s="7">
        <v>50</v>
      </c>
      <c r="I383" s="7">
        <v>44</v>
      </c>
      <c r="J383" s="2">
        <v>0.12</v>
      </c>
      <c r="K383" s="7">
        <f>Table1[[#This Row],[Price Before Discount]]-Table1[[#This Row],[Price After Discount]]</f>
        <v>6</v>
      </c>
      <c r="L383" s="13">
        <f>YEAR(Table1[[#This Row],[Date]])</f>
        <v>2024</v>
      </c>
      <c r="M383" s="13" t="str">
        <f t="shared" si="10"/>
        <v>Jan</v>
      </c>
      <c r="N383" s="17" t="str">
        <f t="shared" si="11"/>
        <v>Q1</v>
      </c>
    </row>
    <row r="384" spans="1:14" hidden="1" x14ac:dyDescent="0.35">
      <c r="A384" t="s">
        <v>743</v>
      </c>
      <c r="B384" s="1" t="s">
        <v>222</v>
      </c>
      <c r="C384" s="1" t="s">
        <v>48</v>
      </c>
      <c r="D384" s="1" t="s">
        <v>22</v>
      </c>
      <c r="E384" s="3">
        <v>45228</v>
      </c>
      <c r="F384" s="1" t="s">
        <v>120</v>
      </c>
      <c r="G384" s="1" t="s">
        <v>223</v>
      </c>
      <c r="H384" s="7">
        <v>50</v>
      </c>
      <c r="I384" s="7">
        <v>48</v>
      </c>
      <c r="J384" s="2">
        <v>0.04</v>
      </c>
      <c r="K384" s="7">
        <f>Table1[[#This Row],[Price Before Discount]]-Table1[[#This Row],[Price After Discount]]</f>
        <v>2</v>
      </c>
      <c r="L384" s="13">
        <f>YEAR(Table1[[#This Row],[Date]])</f>
        <v>2023</v>
      </c>
      <c r="M384" s="13" t="str">
        <f t="shared" si="10"/>
        <v>Oct</v>
      </c>
      <c r="N384" s="17" t="str">
        <f t="shared" si="11"/>
        <v>Q4</v>
      </c>
    </row>
    <row r="385" spans="1:14" hidden="1" x14ac:dyDescent="0.35">
      <c r="A385" t="s">
        <v>744</v>
      </c>
      <c r="B385" s="1" t="s">
        <v>132</v>
      </c>
      <c r="C385" s="1" t="s">
        <v>90</v>
      </c>
      <c r="D385" s="1" t="s">
        <v>33</v>
      </c>
      <c r="E385" s="3">
        <v>44985</v>
      </c>
      <c r="F385" s="1" t="s">
        <v>12</v>
      </c>
      <c r="G385" s="1" t="s">
        <v>745</v>
      </c>
      <c r="H385" s="7">
        <v>80</v>
      </c>
      <c r="I385" s="7">
        <v>72</v>
      </c>
      <c r="J385" s="2">
        <v>0.1</v>
      </c>
      <c r="K385" s="7">
        <f>Table1[[#This Row],[Price Before Discount]]-Table1[[#This Row],[Price After Discount]]</f>
        <v>8</v>
      </c>
      <c r="L385" s="13">
        <f>YEAR(Table1[[#This Row],[Date]])</f>
        <v>2023</v>
      </c>
      <c r="M385" s="13" t="str">
        <f t="shared" si="10"/>
        <v>Feb</v>
      </c>
      <c r="N385" s="17" t="str">
        <f t="shared" si="11"/>
        <v>Q1</v>
      </c>
    </row>
    <row r="386" spans="1:14" hidden="1" x14ac:dyDescent="0.35">
      <c r="A386" t="s">
        <v>746</v>
      </c>
      <c r="B386" s="1" t="s">
        <v>203</v>
      </c>
      <c r="C386" s="1" t="s">
        <v>204</v>
      </c>
      <c r="D386" s="1" t="s">
        <v>22</v>
      </c>
      <c r="E386" s="3">
        <v>44236</v>
      </c>
      <c r="F386" s="1" t="s">
        <v>120</v>
      </c>
      <c r="G386" s="1" t="s">
        <v>594</v>
      </c>
      <c r="H386" s="7">
        <v>50</v>
      </c>
      <c r="I386" s="7">
        <v>32</v>
      </c>
      <c r="J386" s="2">
        <v>0.36</v>
      </c>
      <c r="K386" s="7">
        <f>Table1[[#This Row],[Price Before Discount]]-Table1[[#This Row],[Price After Discount]]</f>
        <v>18</v>
      </c>
      <c r="L386" s="13">
        <f>YEAR(Table1[[#This Row],[Date]])</f>
        <v>2021</v>
      </c>
      <c r="M386" s="13" t="str">
        <f t="shared" ref="M386:M449" si="12">TEXT(E:E, "mmm")</f>
        <v>Feb</v>
      </c>
      <c r="N386" s="17" t="str">
        <f t="shared" ref="N386:N449" si="13">"Q"&amp;INT((MONTH($E386)-1)/3)+1</f>
        <v>Q1</v>
      </c>
    </row>
    <row r="387" spans="1:14" hidden="1" x14ac:dyDescent="0.35">
      <c r="A387" t="s">
        <v>747</v>
      </c>
      <c r="B387" s="1" t="s">
        <v>219</v>
      </c>
      <c r="C387" s="1" t="s">
        <v>38</v>
      </c>
      <c r="D387" s="1" t="s">
        <v>33</v>
      </c>
      <c r="E387" s="3">
        <v>45125</v>
      </c>
      <c r="F387" s="1" t="s">
        <v>23</v>
      </c>
      <c r="G387" s="1" t="s">
        <v>229</v>
      </c>
      <c r="H387" s="7">
        <v>700</v>
      </c>
      <c r="I387" s="7">
        <v>651</v>
      </c>
      <c r="J387" s="2">
        <v>7.0000000000000007E-2</v>
      </c>
      <c r="K387" s="7">
        <f>Table1[[#This Row],[Price Before Discount]]-Table1[[#This Row],[Price After Discount]]</f>
        <v>49</v>
      </c>
      <c r="L387" s="13">
        <f>YEAR(Table1[[#This Row],[Date]])</f>
        <v>2023</v>
      </c>
      <c r="M387" s="13" t="str">
        <f t="shared" si="12"/>
        <v>Jul</v>
      </c>
      <c r="N387" s="17" t="str">
        <f t="shared" si="13"/>
        <v>Q3</v>
      </c>
    </row>
    <row r="388" spans="1:14" x14ac:dyDescent="0.35">
      <c r="A388" t="s">
        <v>748</v>
      </c>
      <c r="B388" s="1" t="s">
        <v>125</v>
      </c>
      <c r="C388" s="1" t="s">
        <v>126</v>
      </c>
      <c r="D388" s="1" t="s">
        <v>11</v>
      </c>
      <c r="E388" s="3">
        <v>44990</v>
      </c>
      <c r="F388" s="1" t="s">
        <v>120</v>
      </c>
      <c r="G388" s="1" t="s">
        <v>208</v>
      </c>
      <c r="H388" s="7">
        <v>50</v>
      </c>
      <c r="I388" s="7">
        <v>49</v>
      </c>
      <c r="J388" s="2">
        <v>0.02</v>
      </c>
      <c r="K388" s="7">
        <f>Table1[[#This Row],[Price Before Discount]]-Table1[[#This Row],[Price After Discount]]</f>
        <v>1</v>
      </c>
      <c r="L388" s="13">
        <f>YEAR(Table1[[#This Row],[Date]])</f>
        <v>2023</v>
      </c>
      <c r="M388" s="13" t="str">
        <f t="shared" si="12"/>
        <v>Mar</v>
      </c>
      <c r="N388" s="17" t="str">
        <f t="shared" si="13"/>
        <v>Q1</v>
      </c>
    </row>
    <row r="389" spans="1:14" x14ac:dyDescent="0.35">
      <c r="A389" t="s">
        <v>749</v>
      </c>
      <c r="B389" s="1" t="s">
        <v>97</v>
      </c>
      <c r="C389" s="1" t="s">
        <v>98</v>
      </c>
      <c r="D389" s="1" t="s">
        <v>11</v>
      </c>
      <c r="E389" s="3">
        <v>45485</v>
      </c>
      <c r="F389" s="1" t="s">
        <v>44</v>
      </c>
      <c r="G389" s="1" t="s">
        <v>750</v>
      </c>
      <c r="H389" s="7">
        <v>500</v>
      </c>
      <c r="I389" s="7">
        <v>440</v>
      </c>
      <c r="J389" s="2">
        <v>0.12</v>
      </c>
      <c r="K389" s="7">
        <f>Table1[[#This Row],[Price Before Discount]]-Table1[[#This Row],[Price After Discount]]</f>
        <v>60</v>
      </c>
      <c r="L389" s="13">
        <f>YEAR(Table1[[#This Row],[Date]])</f>
        <v>2024</v>
      </c>
      <c r="M389" s="13" t="str">
        <f t="shared" si="12"/>
        <v>Jul</v>
      </c>
      <c r="N389" s="17" t="str">
        <f t="shared" si="13"/>
        <v>Q3</v>
      </c>
    </row>
    <row r="390" spans="1:14" x14ac:dyDescent="0.35">
      <c r="A390" t="s">
        <v>751</v>
      </c>
      <c r="B390" s="1" t="s">
        <v>185</v>
      </c>
      <c r="C390" s="1" t="s">
        <v>186</v>
      </c>
      <c r="D390" s="1" t="s">
        <v>11</v>
      </c>
      <c r="E390" s="3">
        <v>45469</v>
      </c>
      <c r="F390" s="1" t="s">
        <v>59</v>
      </c>
      <c r="G390" s="1" t="s">
        <v>235</v>
      </c>
      <c r="H390" s="7">
        <v>1000</v>
      </c>
      <c r="I390" s="7">
        <v>680</v>
      </c>
      <c r="J390" s="2">
        <v>0.32</v>
      </c>
      <c r="K390" s="7">
        <f>Table1[[#This Row],[Price Before Discount]]-Table1[[#This Row],[Price After Discount]]</f>
        <v>320</v>
      </c>
      <c r="L390" s="13">
        <f>YEAR(Table1[[#This Row],[Date]])</f>
        <v>2024</v>
      </c>
      <c r="M390" s="13" t="str">
        <f t="shared" si="12"/>
        <v>Jun</v>
      </c>
      <c r="N390" s="17" t="str">
        <f t="shared" si="13"/>
        <v>Q2</v>
      </c>
    </row>
    <row r="391" spans="1:14" hidden="1" x14ac:dyDescent="0.35">
      <c r="A391" t="s">
        <v>752</v>
      </c>
      <c r="B391" s="1" t="s">
        <v>31</v>
      </c>
      <c r="C391" s="1" t="s">
        <v>32</v>
      </c>
      <c r="D391" s="1" t="s">
        <v>33</v>
      </c>
      <c r="E391" s="3">
        <v>44357</v>
      </c>
      <c r="F391" s="1" t="s">
        <v>23</v>
      </c>
      <c r="G391" s="1" t="s">
        <v>195</v>
      </c>
      <c r="H391" s="7">
        <v>700</v>
      </c>
      <c r="I391" s="7">
        <v>637</v>
      </c>
      <c r="J391" s="2">
        <v>0.09</v>
      </c>
      <c r="K391" s="7">
        <f>Table1[[#This Row],[Price Before Discount]]-Table1[[#This Row],[Price After Discount]]</f>
        <v>63</v>
      </c>
      <c r="L391" s="13">
        <f>YEAR(Table1[[#This Row],[Date]])</f>
        <v>2021</v>
      </c>
      <c r="M391" s="13" t="str">
        <f t="shared" si="12"/>
        <v>Jun</v>
      </c>
      <c r="N391" s="17" t="str">
        <f t="shared" si="13"/>
        <v>Q2</v>
      </c>
    </row>
    <row r="392" spans="1:14" x14ac:dyDescent="0.35">
      <c r="A392" t="s">
        <v>753</v>
      </c>
      <c r="B392" s="1" t="s">
        <v>112</v>
      </c>
      <c r="C392" s="1" t="s">
        <v>52</v>
      </c>
      <c r="D392" s="1" t="s">
        <v>11</v>
      </c>
      <c r="E392" s="3">
        <v>43976</v>
      </c>
      <c r="F392" s="1" t="s">
        <v>34</v>
      </c>
      <c r="G392" s="1" t="s">
        <v>474</v>
      </c>
      <c r="H392" s="7">
        <v>50</v>
      </c>
      <c r="I392" s="7">
        <v>43</v>
      </c>
      <c r="J392" s="2">
        <v>0.14000000000000001</v>
      </c>
      <c r="K392" s="7">
        <f>Table1[[#This Row],[Price Before Discount]]-Table1[[#This Row],[Price After Discount]]</f>
        <v>7</v>
      </c>
      <c r="L392" s="13">
        <f>YEAR(Table1[[#This Row],[Date]])</f>
        <v>2020</v>
      </c>
      <c r="M392" s="13" t="str">
        <f t="shared" si="12"/>
        <v>May</v>
      </c>
      <c r="N392" s="17" t="str">
        <f t="shared" si="13"/>
        <v>Q2</v>
      </c>
    </row>
    <row r="393" spans="1:14" hidden="1" x14ac:dyDescent="0.35">
      <c r="A393" t="s">
        <v>754</v>
      </c>
      <c r="B393" s="1" t="s">
        <v>68</v>
      </c>
      <c r="C393" s="1" t="s">
        <v>69</v>
      </c>
      <c r="D393" s="1" t="s">
        <v>33</v>
      </c>
      <c r="E393" s="3">
        <v>44737</v>
      </c>
      <c r="F393" s="1" t="s">
        <v>39</v>
      </c>
      <c r="G393" s="1" t="s">
        <v>71</v>
      </c>
      <c r="H393" s="7">
        <v>30</v>
      </c>
      <c r="I393" s="7">
        <v>29</v>
      </c>
      <c r="J393" s="2">
        <v>3.3300000000000003E-2</v>
      </c>
      <c r="K393" s="7">
        <f>Table1[[#This Row],[Price Before Discount]]-Table1[[#This Row],[Price After Discount]]</f>
        <v>1</v>
      </c>
      <c r="L393" s="13">
        <f>YEAR(Table1[[#This Row],[Date]])</f>
        <v>2022</v>
      </c>
      <c r="M393" s="13" t="str">
        <f t="shared" si="12"/>
        <v>Jun</v>
      </c>
      <c r="N393" s="17" t="str">
        <f t="shared" si="13"/>
        <v>Q2</v>
      </c>
    </row>
    <row r="394" spans="1:14" x14ac:dyDescent="0.35">
      <c r="A394" t="s">
        <v>755</v>
      </c>
      <c r="B394" s="1" t="s">
        <v>57</v>
      </c>
      <c r="C394" s="1" t="s">
        <v>58</v>
      </c>
      <c r="D394" s="1" t="s">
        <v>11</v>
      </c>
      <c r="E394" s="3">
        <v>45025</v>
      </c>
      <c r="F394" s="1" t="s">
        <v>34</v>
      </c>
      <c r="G394" s="1" t="s">
        <v>310</v>
      </c>
      <c r="H394" s="7">
        <v>50</v>
      </c>
      <c r="I394" s="7">
        <v>47</v>
      </c>
      <c r="J394" s="2">
        <v>0.06</v>
      </c>
      <c r="K394" s="7">
        <f>Table1[[#This Row],[Price Before Discount]]-Table1[[#This Row],[Price After Discount]]</f>
        <v>3</v>
      </c>
      <c r="L394" s="13">
        <f>YEAR(Table1[[#This Row],[Date]])</f>
        <v>2023</v>
      </c>
      <c r="M394" s="13" t="str">
        <f t="shared" si="12"/>
        <v>Apr</v>
      </c>
      <c r="N394" s="17" t="str">
        <f t="shared" si="13"/>
        <v>Q2</v>
      </c>
    </row>
    <row r="395" spans="1:14" hidden="1" x14ac:dyDescent="0.35">
      <c r="A395" t="s">
        <v>756</v>
      </c>
      <c r="B395" s="1" t="s">
        <v>203</v>
      </c>
      <c r="C395" s="1" t="s">
        <v>204</v>
      </c>
      <c r="D395" s="1" t="s">
        <v>22</v>
      </c>
      <c r="E395" s="3">
        <v>44294</v>
      </c>
      <c r="F395" s="1" t="s">
        <v>28</v>
      </c>
      <c r="G395" s="1" t="s">
        <v>757</v>
      </c>
      <c r="H395" s="7">
        <v>150</v>
      </c>
      <c r="I395" s="7">
        <v>144</v>
      </c>
      <c r="J395" s="2">
        <v>0.04</v>
      </c>
      <c r="K395" s="7">
        <f>Table1[[#This Row],[Price Before Discount]]-Table1[[#This Row],[Price After Discount]]</f>
        <v>6</v>
      </c>
      <c r="L395" s="13">
        <f>YEAR(Table1[[#This Row],[Date]])</f>
        <v>2021</v>
      </c>
      <c r="M395" s="13" t="str">
        <f t="shared" si="12"/>
        <v>Apr</v>
      </c>
      <c r="N395" s="17" t="str">
        <f t="shared" si="13"/>
        <v>Q2</v>
      </c>
    </row>
    <row r="396" spans="1:14" x14ac:dyDescent="0.35">
      <c r="A396" t="s">
        <v>758</v>
      </c>
      <c r="B396" s="1" t="s">
        <v>172</v>
      </c>
      <c r="C396" s="1" t="s">
        <v>173</v>
      </c>
      <c r="D396" s="1" t="s">
        <v>11</v>
      </c>
      <c r="E396" s="3">
        <v>44431</v>
      </c>
      <c r="F396" s="1" t="s">
        <v>113</v>
      </c>
      <c r="G396" s="1" t="s">
        <v>317</v>
      </c>
      <c r="H396" s="7">
        <v>250</v>
      </c>
      <c r="I396" s="7">
        <v>193</v>
      </c>
      <c r="J396" s="2">
        <v>0.22800000000000001</v>
      </c>
      <c r="K396" s="7">
        <f>Table1[[#This Row],[Price Before Discount]]-Table1[[#This Row],[Price After Discount]]</f>
        <v>57</v>
      </c>
      <c r="L396" s="13">
        <f>YEAR(Table1[[#This Row],[Date]])</f>
        <v>2021</v>
      </c>
      <c r="M396" s="13" t="str">
        <f t="shared" si="12"/>
        <v>Aug</v>
      </c>
      <c r="N396" s="17" t="str">
        <f t="shared" si="13"/>
        <v>Q3</v>
      </c>
    </row>
    <row r="397" spans="1:14" hidden="1" x14ac:dyDescent="0.35">
      <c r="A397" t="s">
        <v>759</v>
      </c>
      <c r="B397" s="1" t="s">
        <v>75</v>
      </c>
      <c r="C397" s="1" t="s">
        <v>76</v>
      </c>
      <c r="D397" s="1" t="s">
        <v>33</v>
      </c>
      <c r="E397" s="3">
        <v>44835</v>
      </c>
      <c r="F397" s="1" t="s">
        <v>53</v>
      </c>
      <c r="G397" s="1" t="s">
        <v>760</v>
      </c>
      <c r="H397" s="7">
        <v>800</v>
      </c>
      <c r="I397" s="7">
        <v>800</v>
      </c>
      <c r="J397" s="2">
        <v>0</v>
      </c>
      <c r="K397" s="7">
        <f>Table1[[#This Row],[Price Before Discount]]-Table1[[#This Row],[Price After Discount]]</f>
        <v>0</v>
      </c>
      <c r="L397" s="13">
        <f>YEAR(Table1[[#This Row],[Date]])</f>
        <v>2022</v>
      </c>
      <c r="M397" s="13" t="str">
        <f t="shared" si="12"/>
        <v>Oct</v>
      </c>
      <c r="N397" s="17" t="str">
        <f t="shared" si="13"/>
        <v>Q4</v>
      </c>
    </row>
    <row r="398" spans="1:14" hidden="1" x14ac:dyDescent="0.35">
      <c r="A398" t="s">
        <v>761</v>
      </c>
      <c r="B398" s="1" t="s">
        <v>432</v>
      </c>
      <c r="C398" s="1" t="s">
        <v>433</v>
      </c>
      <c r="D398" s="1" t="s">
        <v>22</v>
      </c>
      <c r="E398" s="3">
        <v>44528</v>
      </c>
      <c r="F398" s="1" t="s">
        <v>23</v>
      </c>
      <c r="G398" s="1" t="s">
        <v>762</v>
      </c>
      <c r="H398" s="7">
        <v>700</v>
      </c>
      <c r="I398" s="7">
        <v>441</v>
      </c>
      <c r="J398" s="2">
        <v>0.37</v>
      </c>
      <c r="K398" s="7">
        <f>Table1[[#This Row],[Price Before Discount]]-Table1[[#This Row],[Price After Discount]]</f>
        <v>259</v>
      </c>
      <c r="L398" s="13">
        <f>YEAR(Table1[[#This Row],[Date]])</f>
        <v>2021</v>
      </c>
      <c r="M398" s="13" t="str">
        <f t="shared" si="12"/>
        <v>Nov</v>
      </c>
      <c r="N398" s="17" t="str">
        <f t="shared" si="13"/>
        <v>Q4</v>
      </c>
    </row>
    <row r="399" spans="1:14" x14ac:dyDescent="0.35">
      <c r="A399" t="s">
        <v>763</v>
      </c>
      <c r="B399" s="1" t="s">
        <v>148</v>
      </c>
      <c r="C399" s="1" t="s">
        <v>149</v>
      </c>
      <c r="D399" s="1" t="s">
        <v>11</v>
      </c>
      <c r="E399" s="3">
        <v>44761</v>
      </c>
      <c r="F399" s="1" t="s">
        <v>102</v>
      </c>
      <c r="G399" s="1" t="s">
        <v>150</v>
      </c>
      <c r="H399" s="7">
        <v>70</v>
      </c>
      <c r="I399" s="7">
        <v>60</v>
      </c>
      <c r="J399" s="2">
        <v>0.1429</v>
      </c>
      <c r="K399" s="7">
        <f>Table1[[#This Row],[Price Before Discount]]-Table1[[#This Row],[Price After Discount]]</f>
        <v>10</v>
      </c>
      <c r="L399" s="13">
        <f>YEAR(Table1[[#This Row],[Date]])</f>
        <v>2022</v>
      </c>
      <c r="M399" s="13" t="str">
        <f t="shared" si="12"/>
        <v>Jul</v>
      </c>
      <c r="N399" s="17" t="str">
        <f t="shared" si="13"/>
        <v>Q3</v>
      </c>
    </row>
    <row r="400" spans="1:14" hidden="1" x14ac:dyDescent="0.35">
      <c r="A400" t="s">
        <v>764</v>
      </c>
      <c r="B400" s="1" t="s">
        <v>37</v>
      </c>
      <c r="C400" s="1" t="s">
        <v>38</v>
      </c>
      <c r="D400" s="1" t="s">
        <v>33</v>
      </c>
      <c r="E400" s="3">
        <v>45268</v>
      </c>
      <c r="F400" s="1" t="s">
        <v>44</v>
      </c>
      <c r="G400" s="1" t="s">
        <v>162</v>
      </c>
      <c r="H400" s="7">
        <v>500</v>
      </c>
      <c r="I400" s="7">
        <v>495</v>
      </c>
      <c r="J400" s="2">
        <v>0.01</v>
      </c>
      <c r="K400" s="7">
        <f>Table1[[#This Row],[Price Before Discount]]-Table1[[#This Row],[Price After Discount]]</f>
        <v>5</v>
      </c>
      <c r="L400" s="13">
        <f>YEAR(Table1[[#This Row],[Date]])</f>
        <v>2023</v>
      </c>
      <c r="M400" s="13" t="str">
        <f t="shared" si="12"/>
        <v>Dec</v>
      </c>
      <c r="N400" s="17" t="str">
        <f t="shared" si="13"/>
        <v>Q4</v>
      </c>
    </row>
    <row r="401" spans="1:14" x14ac:dyDescent="0.35">
      <c r="A401" t="s">
        <v>765</v>
      </c>
      <c r="B401" s="1" t="s">
        <v>185</v>
      </c>
      <c r="C401" s="1" t="s">
        <v>186</v>
      </c>
      <c r="D401" s="1" t="s">
        <v>11</v>
      </c>
      <c r="E401" s="3">
        <v>44965</v>
      </c>
      <c r="F401" s="1" t="s">
        <v>39</v>
      </c>
      <c r="G401" s="1" t="s">
        <v>413</v>
      </c>
      <c r="H401" s="7">
        <v>30</v>
      </c>
      <c r="I401" s="7">
        <v>29</v>
      </c>
      <c r="J401" s="2">
        <v>3.3300000000000003E-2</v>
      </c>
      <c r="K401" s="7">
        <f>Table1[[#This Row],[Price Before Discount]]-Table1[[#This Row],[Price After Discount]]</f>
        <v>1</v>
      </c>
      <c r="L401" s="13">
        <f>YEAR(Table1[[#This Row],[Date]])</f>
        <v>2023</v>
      </c>
      <c r="M401" s="13" t="str">
        <f t="shared" si="12"/>
        <v>Feb</v>
      </c>
      <c r="N401" s="17" t="str">
        <f t="shared" si="13"/>
        <v>Q1</v>
      </c>
    </row>
    <row r="402" spans="1:14" x14ac:dyDescent="0.35">
      <c r="A402" t="s">
        <v>766</v>
      </c>
      <c r="B402" s="1" t="s">
        <v>93</v>
      </c>
      <c r="C402" s="1" t="s">
        <v>94</v>
      </c>
      <c r="D402" s="1" t="s">
        <v>11</v>
      </c>
      <c r="E402" s="3">
        <v>45563</v>
      </c>
      <c r="F402" s="1" t="s">
        <v>39</v>
      </c>
      <c r="G402" s="1" t="s">
        <v>767</v>
      </c>
      <c r="H402" s="7">
        <v>30</v>
      </c>
      <c r="I402" s="7">
        <v>29</v>
      </c>
      <c r="J402" s="2">
        <v>3.3300000000000003E-2</v>
      </c>
      <c r="K402" s="7">
        <f>Table1[[#This Row],[Price Before Discount]]-Table1[[#This Row],[Price After Discount]]</f>
        <v>1</v>
      </c>
      <c r="L402" s="13">
        <f>YEAR(Table1[[#This Row],[Date]])</f>
        <v>2024</v>
      </c>
      <c r="M402" s="13" t="str">
        <f t="shared" si="12"/>
        <v>Sep</v>
      </c>
      <c r="N402" s="17" t="str">
        <f t="shared" si="13"/>
        <v>Q3</v>
      </c>
    </row>
    <row r="403" spans="1:14" x14ac:dyDescent="0.35">
      <c r="A403" t="s">
        <v>768</v>
      </c>
      <c r="B403" s="1" t="s">
        <v>148</v>
      </c>
      <c r="C403" s="1" t="s">
        <v>149</v>
      </c>
      <c r="D403" s="1" t="s">
        <v>11</v>
      </c>
      <c r="E403" s="3">
        <v>45036</v>
      </c>
      <c r="F403" s="1" t="s">
        <v>70</v>
      </c>
      <c r="G403" s="1" t="s">
        <v>769</v>
      </c>
      <c r="H403" s="7">
        <v>500</v>
      </c>
      <c r="I403" s="7">
        <v>500</v>
      </c>
      <c r="J403" s="2">
        <v>0</v>
      </c>
      <c r="K403" s="7">
        <f>Table1[[#This Row],[Price Before Discount]]-Table1[[#This Row],[Price After Discount]]</f>
        <v>0</v>
      </c>
      <c r="L403" s="13">
        <f>YEAR(Table1[[#This Row],[Date]])</f>
        <v>2023</v>
      </c>
      <c r="M403" s="13" t="str">
        <f t="shared" si="12"/>
        <v>Apr</v>
      </c>
      <c r="N403" s="17" t="str">
        <f t="shared" si="13"/>
        <v>Q2</v>
      </c>
    </row>
    <row r="404" spans="1:14" x14ac:dyDescent="0.35">
      <c r="A404" t="s">
        <v>770</v>
      </c>
      <c r="B404" s="1" t="s">
        <v>172</v>
      </c>
      <c r="C404" s="1" t="s">
        <v>173</v>
      </c>
      <c r="D404" s="1" t="s">
        <v>11</v>
      </c>
      <c r="E404" s="3">
        <v>43844</v>
      </c>
      <c r="F404" s="1" t="s">
        <v>59</v>
      </c>
      <c r="G404" s="1" t="s">
        <v>605</v>
      </c>
      <c r="H404" s="7">
        <v>1000</v>
      </c>
      <c r="I404" s="7">
        <v>510</v>
      </c>
      <c r="J404" s="2">
        <v>0.49</v>
      </c>
      <c r="K404" s="7">
        <f>Table1[[#This Row],[Price Before Discount]]-Table1[[#This Row],[Price After Discount]]</f>
        <v>490</v>
      </c>
      <c r="L404" s="13">
        <f>YEAR(Table1[[#This Row],[Date]])</f>
        <v>2020</v>
      </c>
      <c r="M404" s="13" t="str">
        <f t="shared" si="12"/>
        <v>Jan</v>
      </c>
      <c r="N404" s="17" t="str">
        <f t="shared" si="13"/>
        <v>Q1</v>
      </c>
    </row>
    <row r="405" spans="1:14" hidden="1" x14ac:dyDescent="0.35">
      <c r="A405" t="s">
        <v>771</v>
      </c>
      <c r="B405" s="1" t="s">
        <v>222</v>
      </c>
      <c r="C405" s="1" t="s">
        <v>48</v>
      </c>
      <c r="D405" s="1" t="s">
        <v>22</v>
      </c>
      <c r="E405" s="3">
        <v>44505</v>
      </c>
      <c r="F405" s="1" t="s">
        <v>53</v>
      </c>
      <c r="G405" s="1" t="s">
        <v>772</v>
      </c>
      <c r="H405" s="7">
        <v>800</v>
      </c>
      <c r="I405" s="7">
        <v>488</v>
      </c>
      <c r="J405" s="2">
        <v>0.39</v>
      </c>
      <c r="K405" s="7">
        <f>Table1[[#This Row],[Price Before Discount]]-Table1[[#This Row],[Price After Discount]]</f>
        <v>312</v>
      </c>
      <c r="L405" s="13">
        <f>YEAR(Table1[[#This Row],[Date]])</f>
        <v>2021</v>
      </c>
      <c r="M405" s="13" t="str">
        <f t="shared" si="12"/>
        <v>Nov</v>
      </c>
      <c r="N405" s="17" t="str">
        <f t="shared" si="13"/>
        <v>Q4</v>
      </c>
    </row>
    <row r="406" spans="1:14" hidden="1" x14ac:dyDescent="0.35">
      <c r="A406" t="s">
        <v>773</v>
      </c>
      <c r="B406" s="1" t="s">
        <v>15</v>
      </c>
      <c r="C406" s="1" t="s">
        <v>16</v>
      </c>
      <c r="D406" s="1" t="s">
        <v>17</v>
      </c>
      <c r="E406" s="3">
        <v>44910</v>
      </c>
      <c r="F406" s="1" t="s">
        <v>34</v>
      </c>
      <c r="G406" s="1" t="s">
        <v>774</v>
      </c>
      <c r="H406" s="7">
        <v>50</v>
      </c>
      <c r="I406" s="7">
        <v>49</v>
      </c>
      <c r="J406" s="2">
        <v>0.02</v>
      </c>
      <c r="K406" s="7">
        <f>Table1[[#This Row],[Price Before Discount]]-Table1[[#This Row],[Price After Discount]]</f>
        <v>1</v>
      </c>
      <c r="L406" s="13">
        <f>YEAR(Table1[[#This Row],[Date]])</f>
        <v>2022</v>
      </c>
      <c r="M406" s="13" t="str">
        <f t="shared" si="12"/>
        <v>Dec</v>
      </c>
      <c r="N406" s="17" t="str">
        <f t="shared" si="13"/>
        <v>Q4</v>
      </c>
    </row>
    <row r="407" spans="1:14" x14ac:dyDescent="0.35">
      <c r="A407" t="s">
        <v>775</v>
      </c>
      <c r="B407" s="1" t="s">
        <v>253</v>
      </c>
      <c r="C407" s="1" t="s">
        <v>254</v>
      </c>
      <c r="D407" s="1" t="s">
        <v>11</v>
      </c>
      <c r="E407" s="3">
        <v>45113</v>
      </c>
      <c r="F407" s="1" t="s">
        <v>12</v>
      </c>
      <c r="G407" s="1" t="s">
        <v>520</v>
      </c>
      <c r="H407" s="7">
        <v>80</v>
      </c>
      <c r="I407" s="7">
        <v>78</v>
      </c>
      <c r="J407" s="2">
        <v>2.5000000000000001E-2</v>
      </c>
      <c r="K407" s="7">
        <f>Table1[[#This Row],[Price Before Discount]]-Table1[[#This Row],[Price After Discount]]</f>
        <v>2</v>
      </c>
      <c r="L407" s="13">
        <f>YEAR(Table1[[#This Row],[Date]])</f>
        <v>2023</v>
      </c>
      <c r="M407" s="13" t="str">
        <f t="shared" si="12"/>
        <v>Jul</v>
      </c>
      <c r="N407" s="17" t="str">
        <f t="shared" si="13"/>
        <v>Q3</v>
      </c>
    </row>
    <row r="408" spans="1:14" x14ac:dyDescent="0.35">
      <c r="A408" t="s">
        <v>776</v>
      </c>
      <c r="B408" s="1" t="s">
        <v>239</v>
      </c>
      <c r="C408" s="1" t="s">
        <v>240</v>
      </c>
      <c r="D408" s="1" t="s">
        <v>11</v>
      </c>
      <c r="E408" s="3">
        <v>45517</v>
      </c>
      <c r="F408" s="1" t="s">
        <v>120</v>
      </c>
      <c r="G408" s="1" t="s">
        <v>777</v>
      </c>
      <c r="H408" s="7">
        <v>50</v>
      </c>
      <c r="I408" s="7">
        <v>48</v>
      </c>
      <c r="J408" s="2">
        <v>0.04</v>
      </c>
      <c r="K408" s="7">
        <f>Table1[[#This Row],[Price Before Discount]]-Table1[[#This Row],[Price After Discount]]</f>
        <v>2</v>
      </c>
      <c r="L408" s="13">
        <f>YEAR(Table1[[#This Row],[Date]])</f>
        <v>2024</v>
      </c>
      <c r="M408" s="13" t="str">
        <f t="shared" si="12"/>
        <v>Aug</v>
      </c>
      <c r="N408" s="17" t="str">
        <f t="shared" si="13"/>
        <v>Q3</v>
      </c>
    </row>
    <row r="409" spans="1:14" x14ac:dyDescent="0.35">
      <c r="A409" t="s">
        <v>778</v>
      </c>
      <c r="B409" s="1" t="s">
        <v>57</v>
      </c>
      <c r="C409" s="1" t="s">
        <v>58</v>
      </c>
      <c r="D409" s="1" t="s">
        <v>11</v>
      </c>
      <c r="E409" s="3">
        <v>45382</v>
      </c>
      <c r="F409" s="1" t="s">
        <v>120</v>
      </c>
      <c r="G409" s="1" t="s">
        <v>779</v>
      </c>
      <c r="H409" s="7">
        <v>50</v>
      </c>
      <c r="I409" s="7">
        <v>50</v>
      </c>
      <c r="J409" s="2">
        <v>0</v>
      </c>
      <c r="K409" s="7">
        <f>Table1[[#This Row],[Price Before Discount]]-Table1[[#This Row],[Price After Discount]]</f>
        <v>0</v>
      </c>
      <c r="L409" s="13">
        <f>YEAR(Table1[[#This Row],[Date]])</f>
        <v>2024</v>
      </c>
      <c r="M409" s="13" t="str">
        <f t="shared" si="12"/>
        <v>Mar</v>
      </c>
      <c r="N409" s="17" t="str">
        <f t="shared" si="13"/>
        <v>Q1</v>
      </c>
    </row>
    <row r="410" spans="1:14" hidden="1" x14ac:dyDescent="0.35">
      <c r="A410" t="s">
        <v>780</v>
      </c>
      <c r="B410" s="1" t="s">
        <v>62</v>
      </c>
      <c r="C410" s="1" t="s">
        <v>63</v>
      </c>
      <c r="D410" s="1" t="s">
        <v>33</v>
      </c>
      <c r="E410" s="3">
        <v>45589</v>
      </c>
      <c r="F410" s="1" t="s">
        <v>113</v>
      </c>
      <c r="G410" s="1" t="s">
        <v>781</v>
      </c>
      <c r="H410" s="7">
        <v>250</v>
      </c>
      <c r="I410" s="7">
        <v>250</v>
      </c>
      <c r="J410" s="2">
        <v>0</v>
      </c>
      <c r="K410" s="7">
        <f>Table1[[#This Row],[Price Before Discount]]-Table1[[#This Row],[Price After Discount]]</f>
        <v>0</v>
      </c>
      <c r="L410" s="13">
        <f>YEAR(Table1[[#This Row],[Date]])</f>
        <v>2024</v>
      </c>
      <c r="M410" s="13" t="str">
        <f t="shared" si="12"/>
        <v>Oct</v>
      </c>
      <c r="N410" s="17" t="str">
        <f t="shared" si="13"/>
        <v>Q4</v>
      </c>
    </row>
    <row r="411" spans="1:14" x14ac:dyDescent="0.35">
      <c r="A411" t="s">
        <v>782</v>
      </c>
      <c r="B411" s="1" t="s">
        <v>83</v>
      </c>
      <c r="C411" s="1" t="s">
        <v>84</v>
      </c>
      <c r="D411" s="1" t="s">
        <v>11</v>
      </c>
      <c r="E411" s="3">
        <v>44749</v>
      </c>
      <c r="F411" s="1" t="s">
        <v>102</v>
      </c>
      <c r="G411" s="1" t="s">
        <v>579</v>
      </c>
      <c r="H411" s="7">
        <v>70</v>
      </c>
      <c r="I411" s="7">
        <v>67</v>
      </c>
      <c r="J411" s="2">
        <v>4.2900000000000001E-2</v>
      </c>
      <c r="K411" s="7">
        <f>Table1[[#This Row],[Price Before Discount]]-Table1[[#This Row],[Price After Discount]]</f>
        <v>3</v>
      </c>
      <c r="L411" s="13">
        <f>YEAR(Table1[[#This Row],[Date]])</f>
        <v>2022</v>
      </c>
      <c r="M411" s="13" t="str">
        <f t="shared" si="12"/>
        <v>Jul</v>
      </c>
      <c r="N411" s="17" t="str">
        <f t="shared" si="13"/>
        <v>Q3</v>
      </c>
    </row>
    <row r="412" spans="1:14" hidden="1" x14ac:dyDescent="0.35">
      <c r="A412" t="s">
        <v>783</v>
      </c>
      <c r="B412" s="1" t="s">
        <v>31</v>
      </c>
      <c r="C412" s="1" t="s">
        <v>32</v>
      </c>
      <c r="D412" s="1" t="s">
        <v>33</v>
      </c>
      <c r="E412" s="3">
        <v>45510</v>
      </c>
      <c r="F412" s="1" t="s">
        <v>23</v>
      </c>
      <c r="G412" s="1" t="s">
        <v>35</v>
      </c>
      <c r="H412" s="7">
        <v>700</v>
      </c>
      <c r="I412" s="7">
        <v>693</v>
      </c>
      <c r="J412" s="2">
        <v>0.01</v>
      </c>
      <c r="K412" s="7">
        <f>Table1[[#This Row],[Price Before Discount]]-Table1[[#This Row],[Price After Discount]]</f>
        <v>7</v>
      </c>
      <c r="L412" s="13">
        <f>YEAR(Table1[[#This Row],[Date]])</f>
        <v>2024</v>
      </c>
      <c r="M412" s="13" t="str">
        <f t="shared" si="12"/>
        <v>Aug</v>
      </c>
      <c r="N412" s="17" t="str">
        <f t="shared" si="13"/>
        <v>Q3</v>
      </c>
    </row>
    <row r="413" spans="1:14" hidden="1" x14ac:dyDescent="0.35">
      <c r="A413" t="s">
        <v>784</v>
      </c>
      <c r="B413" s="1" t="s">
        <v>37</v>
      </c>
      <c r="C413" s="1" t="s">
        <v>38</v>
      </c>
      <c r="D413" s="1" t="s">
        <v>33</v>
      </c>
      <c r="E413" s="3">
        <v>45135</v>
      </c>
      <c r="F413" s="1" t="s">
        <v>39</v>
      </c>
      <c r="G413" s="1" t="s">
        <v>212</v>
      </c>
      <c r="H413" s="7">
        <v>30</v>
      </c>
      <c r="I413" s="7">
        <v>27</v>
      </c>
      <c r="J413" s="2">
        <v>0.1</v>
      </c>
      <c r="K413" s="7">
        <f>Table1[[#This Row],[Price Before Discount]]-Table1[[#This Row],[Price After Discount]]</f>
        <v>3</v>
      </c>
      <c r="L413" s="13">
        <f>YEAR(Table1[[#This Row],[Date]])</f>
        <v>2023</v>
      </c>
      <c r="M413" s="13" t="str">
        <f t="shared" si="12"/>
        <v>Jul</v>
      </c>
      <c r="N413" s="17" t="str">
        <f t="shared" si="13"/>
        <v>Q3</v>
      </c>
    </row>
    <row r="414" spans="1:14" x14ac:dyDescent="0.35">
      <c r="A414" t="s">
        <v>785</v>
      </c>
      <c r="B414" s="1" t="s">
        <v>172</v>
      </c>
      <c r="C414" s="1" t="s">
        <v>173</v>
      </c>
      <c r="D414" s="1" t="s">
        <v>11</v>
      </c>
      <c r="E414" s="3">
        <v>44639</v>
      </c>
      <c r="F414" s="1" t="s">
        <v>34</v>
      </c>
      <c r="G414" s="1" t="s">
        <v>786</v>
      </c>
      <c r="H414" s="7">
        <v>50</v>
      </c>
      <c r="I414" s="7">
        <v>49</v>
      </c>
      <c r="J414" s="2">
        <v>0.02</v>
      </c>
      <c r="K414" s="7">
        <f>Table1[[#This Row],[Price Before Discount]]-Table1[[#This Row],[Price After Discount]]</f>
        <v>1</v>
      </c>
      <c r="L414" s="13">
        <f>YEAR(Table1[[#This Row],[Date]])</f>
        <v>2022</v>
      </c>
      <c r="M414" s="13" t="str">
        <f t="shared" si="12"/>
        <v>Mar</v>
      </c>
      <c r="N414" s="17" t="str">
        <f t="shared" si="13"/>
        <v>Q1</v>
      </c>
    </row>
    <row r="415" spans="1:14" x14ac:dyDescent="0.35">
      <c r="A415" t="s">
        <v>787</v>
      </c>
      <c r="B415" s="1" t="s">
        <v>26</v>
      </c>
      <c r="C415" s="1" t="s">
        <v>27</v>
      </c>
      <c r="D415" s="1" t="s">
        <v>11</v>
      </c>
      <c r="E415" s="3">
        <v>44261</v>
      </c>
      <c r="F415" s="1" t="s">
        <v>53</v>
      </c>
      <c r="G415" s="1" t="s">
        <v>443</v>
      </c>
      <c r="H415" s="7">
        <v>800</v>
      </c>
      <c r="I415" s="7">
        <v>664</v>
      </c>
      <c r="J415" s="2">
        <v>0.17</v>
      </c>
      <c r="K415" s="7">
        <f>Table1[[#This Row],[Price Before Discount]]-Table1[[#This Row],[Price After Discount]]</f>
        <v>136</v>
      </c>
      <c r="L415" s="13">
        <f>YEAR(Table1[[#This Row],[Date]])</f>
        <v>2021</v>
      </c>
      <c r="M415" s="13" t="str">
        <f t="shared" si="12"/>
        <v>Mar</v>
      </c>
      <c r="N415" s="17" t="str">
        <f t="shared" si="13"/>
        <v>Q1</v>
      </c>
    </row>
    <row r="416" spans="1:14" x14ac:dyDescent="0.35">
      <c r="A416" t="s">
        <v>788</v>
      </c>
      <c r="B416" s="1" t="s">
        <v>185</v>
      </c>
      <c r="C416" s="1" t="s">
        <v>186</v>
      </c>
      <c r="D416" s="1" t="s">
        <v>11</v>
      </c>
      <c r="E416" s="3">
        <v>44677</v>
      </c>
      <c r="F416" s="1" t="s">
        <v>53</v>
      </c>
      <c r="G416" s="1" t="s">
        <v>789</v>
      </c>
      <c r="H416" s="7">
        <v>800</v>
      </c>
      <c r="I416" s="7">
        <v>648</v>
      </c>
      <c r="J416" s="2">
        <v>0.19</v>
      </c>
      <c r="K416" s="7">
        <f>Table1[[#This Row],[Price Before Discount]]-Table1[[#This Row],[Price After Discount]]</f>
        <v>152</v>
      </c>
      <c r="L416" s="13">
        <f>YEAR(Table1[[#This Row],[Date]])</f>
        <v>2022</v>
      </c>
      <c r="M416" s="13" t="str">
        <f t="shared" si="12"/>
        <v>Apr</v>
      </c>
      <c r="N416" s="17" t="str">
        <f t="shared" si="13"/>
        <v>Q2</v>
      </c>
    </row>
    <row r="417" spans="1:14" hidden="1" x14ac:dyDescent="0.35">
      <c r="A417" t="s">
        <v>790</v>
      </c>
      <c r="B417" s="1" t="s">
        <v>129</v>
      </c>
      <c r="C417" s="1" t="s">
        <v>106</v>
      </c>
      <c r="D417" s="1" t="s">
        <v>17</v>
      </c>
      <c r="E417" s="3">
        <v>45590</v>
      </c>
      <c r="F417" s="1" t="s">
        <v>39</v>
      </c>
      <c r="G417" s="1" t="s">
        <v>791</v>
      </c>
      <c r="H417" s="7">
        <v>30</v>
      </c>
      <c r="I417" s="7">
        <v>29</v>
      </c>
      <c r="J417" s="2">
        <v>3.3300000000000003E-2</v>
      </c>
      <c r="K417" s="7">
        <f>Table1[[#This Row],[Price Before Discount]]-Table1[[#This Row],[Price After Discount]]</f>
        <v>1</v>
      </c>
      <c r="L417" s="13">
        <f>YEAR(Table1[[#This Row],[Date]])</f>
        <v>2024</v>
      </c>
      <c r="M417" s="13" t="str">
        <f t="shared" si="12"/>
        <v>Oct</v>
      </c>
      <c r="N417" s="17" t="str">
        <f t="shared" si="13"/>
        <v>Q4</v>
      </c>
    </row>
    <row r="418" spans="1:14" x14ac:dyDescent="0.35">
      <c r="A418" t="s">
        <v>792</v>
      </c>
      <c r="B418" s="1" t="s">
        <v>51</v>
      </c>
      <c r="C418" s="1" t="s">
        <v>52</v>
      </c>
      <c r="D418" s="1" t="s">
        <v>11</v>
      </c>
      <c r="E418" s="3">
        <v>45256</v>
      </c>
      <c r="F418" s="1" t="s">
        <v>44</v>
      </c>
      <c r="G418" s="1" t="s">
        <v>793</v>
      </c>
      <c r="H418" s="7">
        <v>500</v>
      </c>
      <c r="I418" s="7">
        <v>475</v>
      </c>
      <c r="J418" s="2">
        <v>0.05</v>
      </c>
      <c r="K418" s="7">
        <f>Table1[[#This Row],[Price Before Discount]]-Table1[[#This Row],[Price After Discount]]</f>
        <v>25</v>
      </c>
      <c r="L418" s="13">
        <f>YEAR(Table1[[#This Row],[Date]])</f>
        <v>2023</v>
      </c>
      <c r="M418" s="13" t="str">
        <f t="shared" si="12"/>
        <v>Nov</v>
      </c>
      <c r="N418" s="17" t="str">
        <f t="shared" si="13"/>
        <v>Q4</v>
      </c>
    </row>
    <row r="419" spans="1:14" x14ac:dyDescent="0.35">
      <c r="A419" t="s">
        <v>794</v>
      </c>
      <c r="B419" s="1" t="s">
        <v>185</v>
      </c>
      <c r="C419" s="1" t="s">
        <v>186</v>
      </c>
      <c r="D419" s="1" t="s">
        <v>11</v>
      </c>
      <c r="E419" s="3">
        <v>44251</v>
      </c>
      <c r="F419" s="1" t="s">
        <v>70</v>
      </c>
      <c r="G419" s="1" t="s">
        <v>795</v>
      </c>
      <c r="H419" s="7">
        <v>500</v>
      </c>
      <c r="I419" s="7">
        <v>495</v>
      </c>
      <c r="J419" s="2">
        <v>0.01</v>
      </c>
      <c r="K419" s="7">
        <f>Table1[[#This Row],[Price Before Discount]]-Table1[[#This Row],[Price After Discount]]</f>
        <v>5</v>
      </c>
      <c r="L419" s="13">
        <f>YEAR(Table1[[#This Row],[Date]])</f>
        <v>2021</v>
      </c>
      <c r="M419" s="13" t="str">
        <f t="shared" si="12"/>
        <v>Feb</v>
      </c>
      <c r="N419" s="17" t="str">
        <f t="shared" si="13"/>
        <v>Q1</v>
      </c>
    </row>
    <row r="420" spans="1:14" x14ac:dyDescent="0.35">
      <c r="A420" t="s">
        <v>796</v>
      </c>
      <c r="B420" s="1" t="s">
        <v>9</v>
      </c>
      <c r="C420" s="1" t="s">
        <v>10</v>
      </c>
      <c r="D420" s="1" t="s">
        <v>11</v>
      </c>
      <c r="E420" s="3">
        <v>44190</v>
      </c>
      <c r="F420" s="1" t="s">
        <v>59</v>
      </c>
      <c r="G420" s="1" t="s">
        <v>274</v>
      </c>
      <c r="H420" s="7">
        <v>1000</v>
      </c>
      <c r="I420" s="7">
        <v>580</v>
      </c>
      <c r="J420" s="2">
        <v>0.42</v>
      </c>
      <c r="K420" s="7">
        <f>Table1[[#This Row],[Price Before Discount]]-Table1[[#This Row],[Price After Discount]]</f>
        <v>420</v>
      </c>
      <c r="L420" s="13">
        <f>YEAR(Table1[[#This Row],[Date]])</f>
        <v>2020</v>
      </c>
      <c r="M420" s="13" t="str">
        <f t="shared" si="12"/>
        <v>Dec</v>
      </c>
      <c r="N420" s="17" t="str">
        <f t="shared" si="13"/>
        <v>Q4</v>
      </c>
    </row>
    <row r="421" spans="1:14" x14ac:dyDescent="0.35">
      <c r="A421" t="s">
        <v>797</v>
      </c>
      <c r="B421" s="1" t="s">
        <v>253</v>
      </c>
      <c r="C421" s="1" t="s">
        <v>254</v>
      </c>
      <c r="D421" s="1" t="s">
        <v>11</v>
      </c>
      <c r="E421" s="3">
        <v>45244</v>
      </c>
      <c r="F421" s="1" t="s">
        <v>120</v>
      </c>
      <c r="G421" s="1" t="s">
        <v>798</v>
      </c>
      <c r="H421" s="7">
        <v>50</v>
      </c>
      <c r="I421" s="7">
        <v>47</v>
      </c>
      <c r="J421" s="2">
        <v>0.06</v>
      </c>
      <c r="K421" s="7">
        <f>Table1[[#This Row],[Price Before Discount]]-Table1[[#This Row],[Price After Discount]]</f>
        <v>3</v>
      </c>
      <c r="L421" s="13">
        <f>YEAR(Table1[[#This Row],[Date]])</f>
        <v>2023</v>
      </c>
      <c r="M421" s="13" t="str">
        <f t="shared" si="12"/>
        <v>Nov</v>
      </c>
      <c r="N421" s="17" t="str">
        <f t="shared" si="13"/>
        <v>Q4</v>
      </c>
    </row>
    <row r="422" spans="1:14" x14ac:dyDescent="0.35">
      <c r="A422" t="s">
        <v>799</v>
      </c>
      <c r="B422" s="1" t="s">
        <v>262</v>
      </c>
      <c r="C422" s="1" t="s">
        <v>263</v>
      </c>
      <c r="D422" s="1" t="s">
        <v>11</v>
      </c>
      <c r="E422" s="3">
        <v>44321</v>
      </c>
      <c r="F422" s="1" t="s">
        <v>102</v>
      </c>
      <c r="G422" s="1" t="s">
        <v>800</v>
      </c>
      <c r="H422" s="7">
        <v>70</v>
      </c>
      <c r="I422" s="7">
        <v>48</v>
      </c>
      <c r="J422" s="2">
        <v>0.31430000000000002</v>
      </c>
      <c r="K422" s="7">
        <f>Table1[[#This Row],[Price Before Discount]]-Table1[[#This Row],[Price After Discount]]</f>
        <v>22</v>
      </c>
      <c r="L422" s="13">
        <f>YEAR(Table1[[#This Row],[Date]])</f>
        <v>2021</v>
      </c>
      <c r="M422" s="13" t="str">
        <f t="shared" si="12"/>
        <v>May</v>
      </c>
      <c r="N422" s="17" t="str">
        <f t="shared" si="13"/>
        <v>Q2</v>
      </c>
    </row>
    <row r="423" spans="1:14" x14ac:dyDescent="0.35">
      <c r="A423" t="s">
        <v>801</v>
      </c>
      <c r="B423" s="1" t="s">
        <v>185</v>
      </c>
      <c r="C423" s="1" t="s">
        <v>186</v>
      </c>
      <c r="D423" s="1" t="s">
        <v>11</v>
      </c>
      <c r="E423" s="3">
        <v>44473</v>
      </c>
      <c r="F423" s="1" t="s">
        <v>59</v>
      </c>
      <c r="G423" s="1" t="s">
        <v>739</v>
      </c>
      <c r="H423" s="7">
        <v>1000</v>
      </c>
      <c r="I423" s="7">
        <v>750</v>
      </c>
      <c r="J423" s="2">
        <v>0.25</v>
      </c>
      <c r="K423" s="7">
        <f>Table1[[#This Row],[Price Before Discount]]-Table1[[#This Row],[Price After Discount]]</f>
        <v>250</v>
      </c>
      <c r="L423" s="13">
        <f>YEAR(Table1[[#This Row],[Date]])</f>
        <v>2021</v>
      </c>
      <c r="M423" s="13" t="str">
        <f t="shared" si="12"/>
        <v>Oct</v>
      </c>
      <c r="N423" s="17" t="str">
        <f t="shared" si="13"/>
        <v>Q4</v>
      </c>
    </row>
    <row r="424" spans="1:14" x14ac:dyDescent="0.35">
      <c r="A424" t="s">
        <v>802</v>
      </c>
      <c r="B424" s="1" t="s">
        <v>253</v>
      </c>
      <c r="C424" s="1" t="s">
        <v>254</v>
      </c>
      <c r="D424" s="1" t="s">
        <v>11</v>
      </c>
      <c r="E424" s="3">
        <v>43982</v>
      </c>
      <c r="F424" s="1" t="s">
        <v>39</v>
      </c>
      <c r="G424" s="1" t="s">
        <v>803</v>
      </c>
      <c r="H424" s="7">
        <v>30</v>
      </c>
      <c r="I424" s="7">
        <v>25</v>
      </c>
      <c r="J424" s="2">
        <v>0.16669999999999999</v>
      </c>
      <c r="K424" s="7">
        <f>Table1[[#This Row],[Price Before Discount]]-Table1[[#This Row],[Price After Discount]]</f>
        <v>5</v>
      </c>
      <c r="L424" s="13">
        <f>YEAR(Table1[[#This Row],[Date]])</f>
        <v>2020</v>
      </c>
      <c r="M424" s="13" t="str">
        <f t="shared" si="12"/>
        <v>May</v>
      </c>
      <c r="N424" s="17" t="str">
        <f t="shared" si="13"/>
        <v>Q2</v>
      </c>
    </row>
    <row r="425" spans="1:14" hidden="1" x14ac:dyDescent="0.35">
      <c r="A425" t="s">
        <v>804</v>
      </c>
      <c r="B425" s="1" t="s">
        <v>132</v>
      </c>
      <c r="C425" s="1" t="s">
        <v>90</v>
      </c>
      <c r="D425" s="1" t="s">
        <v>33</v>
      </c>
      <c r="E425" s="3">
        <v>45564</v>
      </c>
      <c r="F425" s="1" t="s">
        <v>39</v>
      </c>
      <c r="G425" s="1" t="s">
        <v>805</v>
      </c>
      <c r="H425" s="7">
        <v>30</v>
      </c>
      <c r="I425" s="7">
        <v>27</v>
      </c>
      <c r="J425" s="2">
        <v>0.1</v>
      </c>
      <c r="K425" s="7">
        <f>Table1[[#This Row],[Price Before Discount]]-Table1[[#This Row],[Price After Discount]]</f>
        <v>3</v>
      </c>
      <c r="L425" s="13">
        <f>YEAR(Table1[[#This Row],[Date]])</f>
        <v>2024</v>
      </c>
      <c r="M425" s="13" t="str">
        <f t="shared" si="12"/>
        <v>Sep</v>
      </c>
      <c r="N425" s="17" t="str">
        <f t="shared" si="13"/>
        <v>Q3</v>
      </c>
    </row>
    <row r="426" spans="1:14" hidden="1" x14ac:dyDescent="0.35">
      <c r="A426" t="s">
        <v>806</v>
      </c>
      <c r="B426" s="1" t="s">
        <v>268</v>
      </c>
      <c r="C426" s="1" t="s">
        <v>269</v>
      </c>
      <c r="D426" s="1" t="s">
        <v>33</v>
      </c>
      <c r="E426" s="3">
        <v>45642</v>
      </c>
      <c r="F426" s="1" t="s">
        <v>70</v>
      </c>
      <c r="G426" s="1" t="s">
        <v>807</v>
      </c>
      <c r="H426" s="7">
        <v>500</v>
      </c>
      <c r="I426" s="7">
        <v>490</v>
      </c>
      <c r="J426" s="2">
        <v>0.02</v>
      </c>
      <c r="K426" s="7">
        <f>Table1[[#This Row],[Price Before Discount]]-Table1[[#This Row],[Price After Discount]]</f>
        <v>10</v>
      </c>
      <c r="L426" s="13">
        <f>YEAR(Table1[[#This Row],[Date]])</f>
        <v>2024</v>
      </c>
      <c r="M426" s="13" t="str">
        <f t="shared" si="12"/>
        <v>Dec</v>
      </c>
      <c r="N426" s="17" t="str">
        <f t="shared" si="13"/>
        <v>Q4</v>
      </c>
    </row>
    <row r="427" spans="1:14" hidden="1" x14ac:dyDescent="0.35">
      <c r="A427" t="s">
        <v>808</v>
      </c>
      <c r="B427" s="1" t="s">
        <v>105</v>
      </c>
      <c r="C427" s="1" t="s">
        <v>106</v>
      </c>
      <c r="D427" s="1" t="s">
        <v>17</v>
      </c>
      <c r="E427" s="3">
        <v>44211</v>
      </c>
      <c r="F427" s="1" t="s">
        <v>70</v>
      </c>
      <c r="G427" s="1" t="s">
        <v>107</v>
      </c>
      <c r="H427" s="7">
        <v>500</v>
      </c>
      <c r="I427" s="7">
        <v>500</v>
      </c>
      <c r="J427" s="2">
        <v>0</v>
      </c>
      <c r="K427" s="7">
        <f>Table1[[#This Row],[Price Before Discount]]-Table1[[#This Row],[Price After Discount]]</f>
        <v>0</v>
      </c>
      <c r="L427" s="13">
        <f>YEAR(Table1[[#This Row],[Date]])</f>
        <v>2021</v>
      </c>
      <c r="M427" s="13" t="str">
        <f t="shared" si="12"/>
        <v>Jan</v>
      </c>
      <c r="N427" s="17" t="str">
        <f t="shared" si="13"/>
        <v>Q1</v>
      </c>
    </row>
    <row r="428" spans="1:14" x14ac:dyDescent="0.35">
      <c r="A428" t="s">
        <v>809</v>
      </c>
      <c r="B428" s="1" t="s">
        <v>125</v>
      </c>
      <c r="C428" s="1" t="s">
        <v>126</v>
      </c>
      <c r="D428" s="1" t="s">
        <v>11</v>
      </c>
      <c r="E428" s="3">
        <v>43928</v>
      </c>
      <c r="F428" s="1" t="s">
        <v>70</v>
      </c>
      <c r="G428" s="1" t="s">
        <v>208</v>
      </c>
      <c r="H428" s="7">
        <v>500</v>
      </c>
      <c r="I428" s="7">
        <v>495</v>
      </c>
      <c r="J428" s="2">
        <v>0.01</v>
      </c>
      <c r="K428" s="7">
        <f>Table1[[#This Row],[Price Before Discount]]-Table1[[#This Row],[Price After Discount]]</f>
        <v>5</v>
      </c>
      <c r="L428" s="13">
        <f>YEAR(Table1[[#This Row],[Date]])</f>
        <v>2020</v>
      </c>
      <c r="M428" s="13" t="str">
        <f t="shared" si="12"/>
        <v>Apr</v>
      </c>
      <c r="N428" s="17" t="str">
        <f t="shared" si="13"/>
        <v>Q2</v>
      </c>
    </row>
    <row r="429" spans="1:14" hidden="1" x14ac:dyDescent="0.35">
      <c r="A429" t="s">
        <v>810</v>
      </c>
      <c r="B429" s="1" t="s">
        <v>432</v>
      </c>
      <c r="C429" s="1" t="s">
        <v>433</v>
      </c>
      <c r="D429" s="1" t="s">
        <v>22</v>
      </c>
      <c r="E429" s="3">
        <v>43972</v>
      </c>
      <c r="F429" s="1" t="s">
        <v>28</v>
      </c>
      <c r="G429" s="1" t="s">
        <v>548</v>
      </c>
      <c r="H429" s="7">
        <v>150</v>
      </c>
      <c r="I429" s="7">
        <v>119</v>
      </c>
      <c r="J429" s="2">
        <v>0.20669999999999999</v>
      </c>
      <c r="K429" s="7">
        <f>Table1[[#This Row],[Price Before Discount]]-Table1[[#This Row],[Price After Discount]]</f>
        <v>31</v>
      </c>
      <c r="L429" s="13">
        <f>YEAR(Table1[[#This Row],[Date]])</f>
        <v>2020</v>
      </c>
      <c r="M429" s="13" t="str">
        <f t="shared" si="12"/>
        <v>May</v>
      </c>
      <c r="N429" s="17" t="str">
        <f t="shared" si="13"/>
        <v>Q2</v>
      </c>
    </row>
    <row r="430" spans="1:14" x14ac:dyDescent="0.35">
      <c r="A430" t="s">
        <v>811</v>
      </c>
      <c r="B430" s="1" t="s">
        <v>51</v>
      </c>
      <c r="C430" s="1" t="s">
        <v>52</v>
      </c>
      <c r="D430" s="1" t="s">
        <v>11</v>
      </c>
      <c r="E430" s="3">
        <v>43875</v>
      </c>
      <c r="F430" s="1" t="s">
        <v>12</v>
      </c>
      <c r="G430" s="1" t="s">
        <v>812</v>
      </c>
      <c r="H430" s="7">
        <v>80</v>
      </c>
      <c r="I430" s="7">
        <v>79</v>
      </c>
      <c r="J430" s="2">
        <v>1.2500000000000001E-2</v>
      </c>
      <c r="K430" s="7">
        <f>Table1[[#This Row],[Price Before Discount]]-Table1[[#This Row],[Price After Discount]]</f>
        <v>1</v>
      </c>
      <c r="L430" s="13">
        <f>YEAR(Table1[[#This Row],[Date]])</f>
        <v>2020</v>
      </c>
      <c r="M430" s="13" t="str">
        <f t="shared" si="12"/>
        <v>Feb</v>
      </c>
      <c r="N430" s="17" t="str">
        <f t="shared" si="13"/>
        <v>Q1</v>
      </c>
    </row>
    <row r="431" spans="1:14" x14ac:dyDescent="0.35">
      <c r="A431" t="s">
        <v>813</v>
      </c>
      <c r="B431" s="1" t="s">
        <v>398</v>
      </c>
      <c r="C431" s="1" t="s">
        <v>399</v>
      </c>
      <c r="D431" s="1" t="s">
        <v>11</v>
      </c>
      <c r="E431" s="3">
        <v>45057</v>
      </c>
      <c r="F431" s="1" t="s">
        <v>28</v>
      </c>
      <c r="G431" s="1" t="s">
        <v>400</v>
      </c>
      <c r="H431" s="7">
        <v>150</v>
      </c>
      <c r="I431" s="7">
        <v>99</v>
      </c>
      <c r="J431" s="2">
        <v>0.34</v>
      </c>
      <c r="K431" s="7">
        <f>Table1[[#This Row],[Price Before Discount]]-Table1[[#This Row],[Price After Discount]]</f>
        <v>51</v>
      </c>
      <c r="L431" s="13">
        <f>YEAR(Table1[[#This Row],[Date]])</f>
        <v>2023</v>
      </c>
      <c r="M431" s="13" t="str">
        <f t="shared" si="12"/>
        <v>May</v>
      </c>
      <c r="N431" s="17" t="str">
        <f t="shared" si="13"/>
        <v>Q2</v>
      </c>
    </row>
    <row r="432" spans="1:14" hidden="1" x14ac:dyDescent="0.35">
      <c r="A432" t="s">
        <v>814</v>
      </c>
      <c r="B432" s="1" t="s">
        <v>105</v>
      </c>
      <c r="C432" s="1" t="s">
        <v>106</v>
      </c>
      <c r="D432" s="1" t="s">
        <v>17</v>
      </c>
      <c r="E432" s="3">
        <v>44606</v>
      </c>
      <c r="F432" s="1" t="s">
        <v>44</v>
      </c>
      <c r="G432" s="1" t="s">
        <v>815</v>
      </c>
      <c r="H432" s="7">
        <v>500</v>
      </c>
      <c r="I432" s="7">
        <v>425</v>
      </c>
      <c r="J432" s="2">
        <v>0.15</v>
      </c>
      <c r="K432" s="7">
        <f>Table1[[#This Row],[Price Before Discount]]-Table1[[#This Row],[Price After Discount]]</f>
        <v>75</v>
      </c>
      <c r="L432" s="13">
        <f>YEAR(Table1[[#This Row],[Date]])</f>
        <v>2022</v>
      </c>
      <c r="M432" s="13" t="str">
        <f t="shared" si="12"/>
        <v>Feb</v>
      </c>
      <c r="N432" s="17" t="str">
        <f t="shared" si="13"/>
        <v>Q1</v>
      </c>
    </row>
    <row r="433" spans="1:14" x14ac:dyDescent="0.35">
      <c r="A433" t="s">
        <v>816</v>
      </c>
      <c r="B433" s="1" t="s">
        <v>239</v>
      </c>
      <c r="C433" s="1" t="s">
        <v>240</v>
      </c>
      <c r="D433" s="1" t="s">
        <v>11</v>
      </c>
      <c r="E433" s="3">
        <v>43908</v>
      </c>
      <c r="F433" s="1" t="s">
        <v>59</v>
      </c>
      <c r="G433" s="1" t="s">
        <v>777</v>
      </c>
      <c r="H433" s="7">
        <v>1000</v>
      </c>
      <c r="I433" s="7">
        <v>810</v>
      </c>
      <c r="J433" s="2">
        <v>0.19</v>
      </c>
      <c r="K433" s="7">
        <f>Table1[[#This Row],[Price Before Discount]]-Table1[[#This Row],[Price After Discount]]</f>
        <v>190</v>
      </c>
      <c r="L433" s="13">
        <f>YEAR(Table1[[#This Row],[Date]])</f>
        <v>2020</v>
      </c>
      <c r="M433" s="13" t="str">
        <f t="shared" si="12"/>
        <v>Mar</v>
      </c>
      <c r="N433" s="17" t="str">
        <f t="shared" si="13"/>
        <v>Q1</v>
      </c>
    </row>
    <row r="434" spans="1:14" x14ac:dyDescent="0.35">
      <c r="A434" t="s">
        <v>817</v>
      </c>
      <c r="B434" s="1" t="s">
        <v>109</v>
      </c>
      <c r="C434" s="1" t="s">
        <v>80</v>
      </c>
      <c r="D434" s="1" t="s">
        <v>11</v>
      </c>
      <c r="E434" s="3">
        <v>45357</v>
      </c>
      <c r="F434" s="1" t="s">
        <v>113</v>
      </c>
      <c r="G434" s="1" t="s">
        <v>818</v>
      </c>
      <c r="H434" s="7">
        <v>250</v>
      </c>
      <c r="I434" s="7">
        <v>245</v>
      </c>
      <c r="J434" s="2">
        <v>0.02</v>
      </c>
      <c r="K434" s="7">
        <f>Table1[[#This Row],[Price Before Discount]]-Table1[[#This Row],[Price After Discount]]</f>
        <v>5</v>
      </c>
      <c r="L434" s="13">
        <f>YEAR(Table1[[#This Row],[Date]])</f>
        <v>2024</v>
      </c>
      <c r="M434" s="13" t="str">
        <f t="shared" si="12"/>
        <v>Mar</v>
      </c>
      <c r="N434" s="17" t="str">
        <f t="shared" si="13"/>
        <v>Q1</v>
      </c>
    </row>
    <row r="435" spans="1:14" x14ac:dyDescent="0.35">
      <c r="A435" t="s">
        <v>819</v>
      </c>
      <c r="B435" s="1" t="s">
        <v>51</v>
      </c>
      <c r="C435" s="1" t="s">
        <v>52</v>
      </c>
      <c r="D435" s="1" t="s">
        <v>11</v>
      </c>
      <c r="E435" s="3">
        <v>45012</v>
      </c>
      <c r="F435" s="1" t="s">
        <v>120</v>
      </c>
      <c r="G435" s="1" t="s">
        <v>820</v>
      </c>
      <c r="H435" s="7">
        <v>50</v>
      </c>
      <c r="I435" s="7">
        <v>50</v>
      </c>
      <c r="J435" s="2">
        <v>0</v>
      </c>
      <c r="K435" s="7">
        <f>Table1[[#This Row],[Price Before Discount]]-Table1[[#This Row],[Price After Discount]]</f>
        <v>0</v>
      </c>
      <c r="L435" s="13">
        <f>YEAR(Table1[[#This Row],[Date]])</f>
        <v>2023</v>
      </c>
      <c r="M435" s="13" t="str">
        <f t="shared" si="12"/>
        <v>Mar</v>
      </c>
      <c r="N435" s="17" t="str">
        <f t="shared" si="13"/>
        <v>Q1</v>
      </c>
    </row>
    <row r="436" spans="1:14" x14ac:dyDescent="0.35">
      <c r="A436" t="s">
        <v>821</v>
      </c>
      <c r="B436" s="1" t="s">
        <v>148</v>
      </c>
      <c r="C436" s="1" t="s">
        <v>149</v>
      </c>
      <c r="D436" s="1" t="s">
        <v>11</v>
      </c>
      <c r="E436" s="3">
        <v>45467</v>
      </c>
      <c r="F436" s="1" t="s">
        <v>113</v>
      </c>
      <c r="G436" s="1" t="s">
        <v>822</v>
      </c>
      <c r="H436" s="7">
        <v>250</v>
      </c>
      <c r="I436" s="7">
        <v>235</v>
      </c>
      <c r="J436" s="2">
        <v>0.06</v>
      </c>
      <c r="K436" s="7">
        <f>Table1[[#This Row],[Price Before Discount]]-Table1[[#This Row],[Price After Discount]]</f>
        <v>15</v>
      </c>
      <c r="L436" s="13">
        <f>YEAR(Table1[[#This Row],[Date]])</f>
        <v>2024</v>
      </c>
      <c r="M436" s="13" t="str">
        <f t="shared" si="12"/>
        <v>Jun</v>
      </c>
      <c r="N436" s="17" t="str">
        <f t="shared" si="13"/>
        <v>Q2</v>
      </c>
    </row>
    <row r="437" spans="1:14" x14ac:dyDescent="0.35">
      <c r="A437" t="s">
        <v>823</v>
      </c>
      <c r="B437" s="1" t="s">
        <v>109</v>
      </c>
      <c r="C437" s="1" t="s">
        <v>80</v>
      </c>
      <c r="D437" s="1" t="s">
        <v>11</v>
      </c>
      <c r="E437" s="3">
        <v>44888</v>
      </c>
      <c r="F437" s="1" t="s">
        <v>113</v>
      </c>
      <c r="G437" s="1" t="s">
        <v>824</v>
      </c>
      <c r="H437" s="7">
        <v>250</v>
      </c>
      <c r="I437" s="7">
        <v>240</v>
      </c>
      <c r="J437" s="2">
        <v>0.04</v>
      </c>
      <c r="K437" s="7">
        <f>Table1[[#This Row],[Price Before Discount]]-Table1[[#This Row],[Price After Discount]]</f>
        <v>10</v>
      </c>
      <c r="L437" s="13">
        <f>YEAR(Table1[[#This Row],[Date]])</f>
        <v>2022</v>
      </c>
      <c r="M437" s="13" t="str">
        <f t="shared" si="12"/>
        <v>Nov</v>
      </c>
      <c r="N437" s="17" t="str">
        <f t="shared" si="13"/>
        <v>Q4</v>
      </c>
    </row>
    <row r="438" spans="1:14" hidden="1" x14ac:dyDescent="0.35">
      <c r="A438" t="s">
        <v>825</v>
      </c>
      <c r="B438" s="1" t="s">
        <v>432</v>
      </c>
      <c r="C438" s="1" t="s">
        <v>433</v>
      </c>
      <c r="D438" s="1" t="s">
        <v>22</v>
      </c>
      <c r="E438" s="3">
        <v>45129</v>
      </c>
      <c r="F438" s="1" t="s">
        <v>102</v>
      </c>
      <c r="G438" s="1" t="s">
        <v>826</v>
      </c>
      <c r="H438" s="7">
        <v>70</v>
      </c>
      <c r="I438" s="7">
        <v>69</v>
      </c>
      <c r="J438" s="2">
        <v>1.43E-2</v>
      </c>
      <c r="K438" s="7">
        <f>Table1[[#This Row],[Price Before Discount]]-Table1[[#This Row],[Price After Discount]]</f>
        <v>1</v>
      </c>
      <c r="L438" s="13">
        <f>YEAR(Table1[[#This Row],[Date]])</f>
        <v>2023</v>
      </c>
      <c r="M438" s="13" t="str">
        <f t="shared" si="12"/>
        <v>Jul</v>
      </c>
      <c r="N438" s="17" t="str">
        <f t="shared" si="13"/>
        <v>Q3</v>
      </c>
    </row>
    <row r="439" spans="1:14" x14ac:dyDescent="0.35">
      <c r="A439" t="s">
        <v>827</v>
      </c>
      <c r="B439" s="1" t="s">
        <v>144</v>
      </c>
      <c r="C439" s="1" t="s">
        <v>145</v>
      </c>
      <c r="D439" s="1" t="s">
        <v>11</v>
      </c>
      <c r="E439" s="3">
        <v>45162</v>
      </c>
      <c r="F439" s="1" t="s">
        <v>102</v>
      </c>
      <c r="G439" s="1" t="s">
        <v>828</v>
      </c>
      <c r="H439" s="7">
        <v>70</v>
      </c>
      <c r="I439" s="7">
        <v>67</v>
      </c>
      <c r="J439" s="2">
        <v>4.2900000000000001E-2</v>
      </c>
      <c r="K439" s="7">
        <f>Table1[[#This Row],[Price Before Discount]]-Table1[[#This Row],[Price After Discount]]</f>
        <v>3</v>
      </c>
      <c r="L439" s="13">
        <f>YEAR(Table1[[#This Row],[Date]])</f>
        <v>2023</v>
      </c>
      <c r="M439" s="13" t="str">
        <f t="shared" si="12"/>
        <v>Aug</v>
      </c>
      <c r="N439" s="17" t="str">
        <f t="shared" si="13"/>
        <v>Q3</v>
      </c>
    </row>
    <row r="440" spans="1:14" x14ac:dyDescent="0.35">
      <c r="A440" t="s">
        <v>829</v>
      </c>
      <c r="B440" s="1" t="s">
        <v>262</v>
      </c>
      <c r="C440" s="1" t="s">
        <v>263</v>
      </c>
      <c r="D440" s="1" t="s">
        <v>11</v>
      </c>
      <c r="E440" s="3">
        <v>44981</v>
      </c>
      <c r="F440" s="1" t="s">
        <v>34</v>
      </c>
      <c r="G440" s="1" t="s">
        <v>312</v>
      </c>
      <c r="H440" s="7">
        <v>50</v>
      </c>
      <c r="I440" s="7">
        <v>49</v>
      </c>
      <c r="J440" s="2">
        <v>0.02</v>
      </c>
      <c r="K440" s="7">
        <f>Table1[[#This Row],[Price Before Discount]]-Table1[[#This Row],[Price After Discount]]</f>
        <v>1</v>
      </c>
      <c r="L440" s="13">
        <f>YEAR(Table1[[#This Row],[Date]])</f>
        <v>2023</v>
      </c>
      <c r="M440" s="13" t="str">
        <f t="shared" si="12"/>
        <v>Feb</v>
      </c>
      <c r="N440" s="17" t="str">
        <f t="shared" si="13"/>
        <v>Q1</v>
      </c>
    </row>
    <row r="441" spans="1:14" x14ac:dyDescent="0.35">
      <c r="A441" t="s">
        <v>830</v>
      </c>
      <c r="B441" s="1" t="s">
        <v>83</v>
      </c>
      <c r="C441" s="1" t="s">
        <v>84</v>
      </c>
      <c r="D441" s="1" t="s">
        <v>11</v>
      </c>
      <c r="E441" s="3">
        <v>44205</v>
      </c>
      <c r="F441" s="1" t="s">
        <v>28</v>
      </c>
      <c r="G441" s="1" t="s">
        <v>85</v>
      </c>
      <c r="H441" s="7">
        <v>150</v>
      </c>
      <c r="I441" s="7">
        <v>98</v>
      </c>
      <c r="J441" s="2">
        <v>0.34670000000000001</v>
      </c>
      <c r="K441" s="7">
        <f>Table1[[#This Row],[Price Before Discount]]-Table1[[#This Row],[Price After Discount]]</f>
        <v>52</v>
      </c>
      <c r="L441" s="13">
        <f>YEAR(Table1[[#This Row],[Date]])</f>
        <v>2021</v>
      </c>
      <c r="M441" s="13" t="str">
        <f t="shared" si="12"/>
        <v>Jan</v>
      </c>
      <c r="N441" s="17" t="str">
        <f t="shared" si="13"/>
        <v>Q1</v>
      </c>
    </row>
    <row r="442" spans="1:14" hidden="1" x14ac:dyDescent="0.35">
      <c r="A442" t="s">
        <v>831</v>
      </c>
      <c r="B442" s="1" t="s">
        <v>101</v>
      </c>
      <c r="C442" s="1" t="s">
        <v>69</v>
      </c>
      <c r="D442" s="1" t="s">
        <v>33</v>
      </c>
      <c r="E442" s="3">
        <v>45557</v>
      </c>
      <c r="F442" s="1" t="s">
        <v>34</v>
      </c>
      <c r="G442" s="1" t="s">
        <v>103</v>
      </c>
      <c r="H442" s="7">
        <v>50</v>
      </c>
      <c r="I442" s="7">
        <v>50</v>
      </c>
      <c r="J442" s="2">
        <v>0</v>
      </c>
      <c r="K442" s="7">
        <f>Table1[[#This Row],[Price Before Discount]]-Table1[[#This Row],[Price After Discount]]</f>
        <v>0</v>
      </c>
      <c r="L442" s="13">
        <f>YEAR(Table1[[#This Row],[Date]])</f>
        <v>2024</v>
      </c>
      <c r="M442" s="13" t="str">
        <f t="shared" si="12"/>
        <v>Sep</v>
      </c>
      <c r="N442" s="17" t="str">
        <f t="shared" si="13"/>
        <v>Q3</v>
      </c>
    </row>
    <row r="443" spans="1:14" hidden="1" x14ac:dyDescent="0.35">
      <c r="A443" t="s">
        <v>832</v>
      </c>
      <c r="B443" s="1" t="s">
        <v>222</v>
      </c>
      <c r="C443" s="1" t="s">
        <v>48</v>
      </c>
      <c r="D443" s="1" t="s">
        <v>22</v>
      </c>
      <c r="E443" s="3">
        <v>44269</v>
      </c>
      <c r="F443" s="1" t="s">
        <v>70</v>
      </c>
      <c r="G443" s="1" t="s">
        <v>732</v>
      </c>
      <c r="H443" s="7">
        <v>500</v>
      </c>
      <c r="I443" s="7">
        <v>495</v>
      </c>
      <c r="J443" s="2">
        <v>0.01</v>
      </c>
      <c r="K443" s="7">
        <f>Table1[[#This Row],[Price Before Discount]]-Table1[[#This Row],[Price After Discount]]</f>
        <v>5</v>
      </c>
      <c r="L443" s="13">
        <f>YEAR(Table1[[#This Row],[Date]])</f>
        <v>2021</v>
      </c>
      <c r="M443" s="13" t="str">
        <f t="shared" si="12"/>
        <v>Mar</v>
      </c>
      <c r="N443" s="17" t="str">
        <f t="shared" si="13"/>
        <v>Q1</v>
      </c>
    </row>
    <row r="444" spans="1:14" hidden="1" x14ac:dyDescent="0.35">
      <c r="A444" t="s">
        <v>833</v>
      </c>
      <c r="B444" s="1" t="s">
        <v>225</v>
      </c>
      <c r="C444" s="1" t="s">
        <v>226</v>
      </c>
      <c r="D444" s="1" t="s">
        <v>22</v>
      </c>
      <c r="E444" s="3">
        <v>44185</v>
      </c>
      <c r="F444" s="1" t="s">
        <v>102</v>
      </c>
      <c r="G444" s="1" t="s">
        <v>834</v>
      </c>
      <c r="H444" s="7">
        <v>70</v>
      </c>
      <c r="I444" s="7">
        <v>54</v>
      </c>
      <c r="J444" s="2">
        <v>0.2286</v>
      </c>
      <c r="K444" s="7">
        <f>Table1[[#This Row],[Price Before Discount]]-Table1[[#This Row],[Price After Discount]]</f>
        <v>16</v>
      </c>
      <c r="L444" s="13">
        <f>YEAR(Table1[[#This Row],[Date]])</f>
        <v>2020</v>
      </c>
      <c r="M444" s="13" t="str">
        <f t="shared" si="12"/>
        <v>Dec</v>
      </c>
      <c r="N444" s="17" t="str">
        <f t="shared" si="13"/>
        <v>Q4</v>
      </c>
    </row>
    <row r="445" spans="1:14" hidden="1" x14ac:dyDescent="0.35">
      <c r="A445" t="s">
        <v>835</v>
      </c>
      <c r="B445" s="1" t="s">
        <v>152</v>
      </c>
      <c r="C445" s="1" t="s">
        <v>106</v>
      </c>
      <c r="D445" s="1" t="s">
        <v>17</v>
      </c>
      <c r="E445" s="3">
        <v>45565</v>
      </c>
      <c r="F445" s="1" t="s">
        <v>44</v>
      </c>
      <c r="G445" s="1" t="s">
        <v>488</v>
      </c>
      <c r="H445" s="7">
        <v>500</v>
      </c>
      <c r="I445" s="7">
        <v>485</v>
      </c>
      <c r="J445" s="2">
        <v>0.03</v>
      </c>
      <c r="K445" s="7">
        <f>Table1[[#This Row],[Price Before Discount]]-Table1[[#This Row],[Price After Discount]]</f>
        <v>15</v>
      </c>
      <c r="L445" s="13">
        <f>YEAR(Table1[[#This Row],[Date]])</f>
        <v>2024</v>
      </c>
      <c r="M445" s="13" t="str">
        <f t="shared" si="12"/>
        <v>Sep</v>
      </c>
      <c r="N445" s="17" t="str">
        <f t="shared" si="13"/>
        <v>Q3</v>
      </c>
    </row>
    <row r="446" spans="1:14" hidden="1" x14ac:dyDescent="0.35">
      <c r="A446" t="s">
        <v>836</v>
      </c>
      <c r="B446" s="1" t="s">
        <v>287</v>
      </c>
      <c r="C446" s="1" t="s">
        <v>106</v>
      </c>
      <c r="D446" s="1" t="s">
        <v>17</v>
      </c>
      <c r="E446" s="3">
        <v>44092</v>
      </c>
      <c r="F446" s="1" t="s">
        <v>12</v>
      </c>
      <c r="G446" s="1" t="s">
        <v>479</v>
      </c>
      <c r="H446" s="7">
        <v>80</v>
      </c>
      <c r="I446" s="7">
        <v>78</v>
      </c>
      <c r="J446" s="2">
        <v>2.5000000000000001E-2</v>
      </c>
      <c r="K446" s="7">
        <f>Table1[[#This Row],[Price Before Discount]]-Table1[[#This Row],[Price After Discount]]</f>
        <v>2</v>
      </c>
      <c r="L446" s="13">
        <f>YEAR(Table1[[#This Row],[Date]])</f>
        <v>2020</v>
      </c>
      <c r="M446" s="13" t="str">
        <f t="shared" si="12"/>
        <v>Sep</v>
      </c>
      <c r="N446" s="17" t="str">
        <f t="shared" si="13"/>
        <v>Q3</v>
      </c>
    </row>
    <row r="447" spans="1:14" hidden="1" x14ac:dyDescent="0.35">
      <c r="A447" t="s">
        <v>837</v>
      </c>
      <c r="B447" s="1" t="s">
        <v>47</v>
      </c>
      <c r="C447" s="1" t="s">
        <v>48</v>
      </c>
      <c r="D447" s="1" t="s">
        <v>22</v>
      </c>
      <c r="E447" s="3">
        <v>45420</v>
      </c>
      <c r="F447" s="1" t="s">
        <v>53</v>
      </c>
      <c r="G447" s="1" t="s">
        <v>727</v>
      </c>
      <c r="H447" s="7">
        <v>800</v>
      </c>
      <c r="I447" s="7">
        <v>712</v>
      </c>
      <c r="J447" s="2">
        <v>0.11</v>
      </c>
      <c r="K447" s="7">
        <f>Table1[[#This Row],[Price Before Discount]]-Table1[[#This Row],[Price After Discount]]</f>
        <v>88</v>
      </c>
      <c r="L447" s="13">
        <f>YEAR(Table1[[#This Row],[Date]])</f>
        <v>2024</v>
      </c>
      <c r="M447" s="13" t="str">
        <f t="shared" si="12"/>
        <v>May</v>
      </c>
      <c r="N447" s="17" t="str">
        <f t="shared" si="13"/>
        <v>Q2</v>
      </c>
    </row>
    <row r="448" spans="1:14" x14ac:dyDescent="0.35">
      <c r="A448" t="s">
        <v>838</v>
      </c>
      <c r="B448" s="1" t="s">
        <v>57</v>
      </c>
      <c r="C448" s="1" t="s">
        <v>58</v>
      </c>
      <c r="D448" s="1" t="s">
        <v>11</v>
      </c>
      <c r="E448" s="3">
        <v>44419</v>
      </c>
      <c r="F448" s="1" t="s">
        <v>28</v>
      </c>
      <c r="G448" s="1" t="s">
        <v>839</v>
      </c>
      <c r="H448" s="7">
        <v>150</v>
      </c>
      <c r="I448" s="7">
        <v>93</v>
      </c>
      <c r="J448" s="2">
        <v>0.38</v>
      </c>
      <c r="K448" s="7">
        <f>Table1[[#This Row],[Price Before Discount]]-Table1[[#This Row],[Price After Discount]]</f>
        <v>57</v>
      </c>
      <c r="L448" s="13">
        <f>YEAR(Table1[[#This Row],[Date]])</f>
        <v>2021</v>
      </c>
      <c r="M448" s="13" t="str">
        <f t="shared" si="12"/>
        <v>Aug</v>
      </c>
      <c r="N448" s="17" t="str">
        <f t="shared" si="13"/>
        <v>Q3</v>
      </c>
    </row>
    <row r="449" spans="1:14" hidden="1" x14ac:dyDescent="0.35">
      <c r="A449" t="s">
        <v>840</v>
      </c>
      <c r="B449" s="1" t="s">
        <v>219</v>
      </c>
      <c r="C449" s="1" t="s">
        <v>38</v>
      </c>
      <c r="D449" s="1" t="s">
        <v>33</v>
      </c>
      <c r="E449" s="3">
        <v>45583</v>
      </c>
      <c r="F449" s="1" t="s">
        <v>59</v>
      </c>
      <c r="G449" s="1" t="s">
        <v>243</v>
      </c>
      <c r="H449" s="7">
        <v>1000</v>
      </c>
      <c r="I449" s="7">
        <v>710</v>
      </c>
      <c r="J449" s="2">
        <v>0.28999999999999998</v>
      </c>
      <c r="K449" s="7">
        <f>Table1[[#This Row],[Price Before Discount]]-Table1[[#This Row],[Price After Discount]]</f>
        <v>290</v>
      </c>
      <c r="L449" s="13">
        <f>YEAR(Table1[[#This Row],[Date]])</f>
        <v>2024</v>
      </c>
      <c r="M449" s="13" t="str">
        <f t="shared" si="12"/>
        <v>Oct</v>
      </c>
      <c r="N449" s="17" t="str">
        <f t="shared" si="13"/>
        <v>Q4</v>
      </c>
    </row>
    <row r="450" spans="1:14" hidden="1" x14ac:dyDescent="0.35">
      <c r="A450" t="s">
        <v>841</v>
      </c>
      <c r="B450" s="1" t="s">
        <v>37</v>
      </c>
      <c r="C450" s="1" t="s">
        <v>38</v>
      </c>
      <c r="D450" s="1" t="s">
        <v>33</v>
      </c>
      <c r="E450" s="3">
        <v>45543</v>
      </c>
      <c r="F450" s="1" t="s">
        <v>70</v>
      </c>
      <c r="G450" s="1" t="s">
        <v>842</v>
      </c>
      <c r="H450" s="7">
        <v>500</v>
      </c>
      <c r="I450" s="7">
        <v>495</v>
      </c>
      <c r="J450" s="2">
        <v>0.01</v>
      </c>
      <c r="K450" s="7">
        <f>Table1[[#This Row],[Price Before Discount]]-Table1[[#This Row],[Price After Discount]]</f>
        <v>5</v>
      </c>
      <c r="L450" s="13">
        <f>YEAR(Table1[[#This Row],[Date]])</f>
        <v>2024</v>
      </c>
      <c r="M450" s="13" t="str">
        <f t="shared" ref="M450:M513" si="14">TEXT(E:E, "mmm")</f>
        <v>Sep</v>
      </c>
      <c r="N450" s="17" t="str">
        <f t="shared" ref="N450:N513" si="15">"Q"&amp;INT((MONTH($E450)-1)/3)+1</f>
        <v>Q3</v>
      </c>
    </row>
    <row r="451" spans="1:14" hidden="1" x14ac:dyDescent="0.35">
      <c r="A451" t="s">
        <v>843</v>
      </c>
      <c r="B451" s="1" t="s">
        <v>47</v>
      </c>
      <c r="C451" s="1" t="s">
        <v>48</v>
      </c>
      <c r="D451" s="1" t="s">
        <v>22</v>
      </c>
      <c r="E451" s="3">
        <v>45074</v>
      </c>
      <c r="F451" s="1" t="s">
        <v>70</v>
      </c>
      <c r="G451" s="1" t="s">
        <v>727</v>
      </c>
      <c r="H451" s="7">
        <v>500</v>
      </c>
      <c r="I451" s="7">
        <v>490</v>
      </c>
      <c r="J451" s="2">
        <v>0.02</v>
      </c>
      <c r="K451" s="7">
        <f>Table1[[#This Row],[Price Before Discount]]-Table1[[#This Row],[Price After Discount]]</f>
        <v>10</v>
      </c>
      <c r="L451" s="13">
        <f>YEAR(Table1[[#This Row],[Date]])</f>
        <v>2023</v>
      </c>
      <c r="M451" s="13" t="str">
        <f t="shared" si="14"/>
        <v>May</v>
      </c>
      <c r="N451" s="17" t="str">
        <f t="shared" si="15"/>
        <v>Q2</v>
      </c>
    </row>
    <row r="452" spans="1:14" hidden="1" x14ac:dyDescent="0.35">
      <c r="A452" t="s">
        <v>844</v>
      </c>
      <c r="B452" s="1" t="s">
        <v>116</v>
      </c>
      <c r="C452" s="1" t="s">
        <v>117</v>
      </c>
      <c r="D452" s="1" t="s">
        <v>33</v>
      </c>
      <c r="E452" s="3">
        <v>43913</v>
      </c>
      <c r="F452" s="1" t="s">
        <v>102</v>
      </c>
      <c r="G452" s="1" t="s">
        <v>845</v>
      </c>
      <c r="H452" s="7">
        <v>70</v>
      </c>
      <c r="I452" s="7">
        <v>67</v>
      </c>
      <c r="J452" s="2">
        <v>4.2900000000000001E-2</v>
      </c>
      <c r="K452" s="7">
        <f>Table1[[#This Row],[Price Before Discount]]-Table1[[#This Row],[Price After Discount]]</f>
        <v>3</v>
      </c>
      <c r="L452" s="13">
        <f>YEAR(Table1[[#This Row],[Date]])</f>
        <v>2020</v>
      </c>
      <c r="M452" s="13" t="str">
        <f t="shared" si="14"/>
        <v>Mar</v>
      </c>
      <c r="N452" s="17" t="str">
        <f t="shared" si="15"/>
        <v>Q1</v>
      </c>
    </row>
    <row r="453" spans="1:14" hidden="1" x14ac:dyDescent="0.35">
      <c r="A453" t="s">
        <v>846</v>
      </c>
      <c r="B453" s="1" t="s">
        <v>132</v>
      </c>
      <c r="C453" s="1" t="s">
        <v>90</v>
      </c>
      <c r="D453" s="1" t="s">
        <v>33</v>
      </c>
      <c r="E453" s="3">
        <v>44206</v>
      </c>
      <c r="F453" s="1" t="s">
        <v>113</v>
      </c>
      <c r="G453" s="1" t="s">
        <v>847</v>
      </c>
      <c r="H453" s="7">
        <v>250</v>
      </c>
      <c r="I453" s="7">
        <v>235</v>
      </c>
      <c r="J453" s="2">
        <v>0.06</v>
      </c>
      <c r="K453" s="7">
        <f>Table1[[#This Row],[Price Before Discount]]-Table1[[#This Row],[Price After Discount]]</f>
        <v>15</v>
      </c>
      <c r="L453" s="13">
        <f>YEAR(Table1[[#This Row],[Date]])</f>
        <v>2021</v>
      </c>
      <c r="M453" s="13" t="str">
        <f t="shared" si="14"/>
        <v>Jan</v>
      </c>
      <c r="N453" s="17" t="str">
        <f t="shared" si="15"/>
        <v>Q1</v>
      </c>
    </row>
    <row r="454" spans="1:14" hidden="1" x14ac:dyDescent="0.35">
      <c r="A454" t="s">
        <v>848</v>
      </c>
      <c r="B454" s="1" t="s">
        <v>47</v>
      </c>
      <c r="C454" s="1" t="s">
        <v>48</v>
      </c>
      <c r="D454" s="1" t="s">
        <v>22</v>
      </c>
      <c r="E454" s="3">
        <v>45179</v>
      </c>
      <c r="F454" s="1" t="s">
        <v>53</v>
      </c>
      <c r="G454" s="1" t="s">
        <v>656</v>
      </c>
      <c r="H454" s="7">
        <v>800</v>
      </c>
      <c r="I454" s="7">
        <v>584</v>
      </c>
      <c r="J454" s="2">
        <v>0.27</v>
      </c>
      <c r="K454" s="7">
        <f>Table1[[#This Row],[Price Before Discount]]-Table1[[#This Row],[Price After Discount]]</f>
        <v>216</v>
      </c>
      <c r="L454" s="13">
        <f>YEAR(Table1[[#This Row],[Date]])</f>
        <v>2023</v>
      </c>
      <c r="M454" s="13" t="str">
        <f t="shared" si="14"/>
        <v>Sep</v>
      </c>
      <c r="N454" s="17" t="str">
        <f t="shared" si="15"/>
        <v>Q3</v>
      </c>
    </row>
    <row r="455" spans="1:14" hidden="1" x14ac:dyDescent="0.35">
      <c r="A455" t="s">
        <v>849</v>
      </c>
      <c r="B455" s="1" t="s">
        <v>155</v>
      </c>
      <c r="C455" s="1" t="s">
        <v>106</v>
      </c>
      <c r="D455" s="1" t="s">
        <v>17</v>
      </c>
      <c r="E455" s="3">
        <v>45052</v>
      </c>
      <c r="F455" s="1" t="s">
        <v>12</v>
      </c>
      <c r="G455" s="1" t="s">
        <v>718</v>
      </c>
      <c r="H455" s="7">
        <v>80</v>
      </c>
      <c r="I455" s="7">
        <v>72</v>
      </c>
      <c r="J455" s="2">
        <v>0.1</v>
      </c>
      <c r="K455" s="7">
        <f>Table1[[#This Row],[Price Before Discount]]-Table1[[#This Row],[Price After Discount]]</f>
        <v>8</v>
      </c>
      <c r="L455" s="13">
        <f>YEAR(Table1[[#This Row],[Date]])</f>
        <v>2023</v>
      </c>
      <c r="M455" s="13" t="str">
        <f t="shared" si="14"/>
        <v>May</v>
      </c>
      <c r="N455" s="17" t="str">
        <f t="shared" si="15"/>
        <v>Q2</v>
      </c>
    </row>
    <row r="456" spans="1:14" hidden="1" x14ac:dyDescent="0.35">
      <c r="A456" t="s">
        <v>850</v>
      </c>
      <c r="B456" s="1" t="s">
        <v>15</v>
      </c>
      <c r="C456" s="1" t="s">
        <v>16</v>
      </c>
      <c r="D456" s="1" t="s">
        <v>17</v>
      </c>
      <c r="E456" s="3">
        <v>43863</v>
      </c>
      <c r="F456" s="1" t="s">
        <v>59</v>
      </c>
      <c r="G456" s="1" t="s">
        <v>851</v>
      </c>
      <c r="H456" s="7">
        <v>1000</v>
      </c>
      <c r="I456" s="7">
        <v>750</v>
      </c>
      <c r="J456" s="2">
        <v>0.25</v>
      </c>
      <c r="K456" s="7">
        <f>Table1[[#This Row],[Price Before Discount]]-Table1[[#This Row],[Price After Discount]]</f>
        <v>250</v>
      </c>
      <c r="L456" s="13">
        <f>YEAR(Table1[[#This Row],[Date]])</f>
        <v>2020</v>
      </c>
      <c r="M456" s="13" t="str">
        <f t="shared" si="14"/>
        <v>Feb</v>
      </c>
      <c r="N456" s="17" t="str">
        <f t="shared" si="15"/>
        <v>Q1</v>
      </c>
    </row>
    <row r="457" spans="1:14" hidden="1" x14ac:dyDescent="0.35">
      <c r="A457" t="s">
        <v>852</v>
      </c>
      <c r="B457" s="1" t="s">
        <v>287</v>
      </c>
      <c r="C457" s="1" t="s">
        <v>106</v>
      </c>
      <c r="D457" s="1" t="s">
        <v>17</v>
      </c>
      <c r="E457" s="3">
        <v>44661</v>
      </c>
      <c r="F457" s="1" t="s">
        <v>53</v>
      </c>
      <c r="G457" s="1" t="s">
        <v>344</v>
      </c>
      <c r="H457" s="7">
        <v>800</v>
      </c>
      <c r="I457" s="7">
        <v>696</v>
      </c>
      <c r="J457" s="2">
        <v>0.13</v>
      </c>
      <c r="K457" s="7">
        <f>Table1[[#This Row],[Price Before Discount]]-Table1[[#This Row],[Price After Discount]]</f>
        <v>104</v>
      </c>
      <c r="L457" s="13">
        <f>YEAR(Table1[[#This Row],[Date]])</f>
        <v>2022</v>
      </c>
      <c r="M457" s="13" t="str">
        <f t="shared" si="14"/>
        <v>Apr</v>
      </c>
      <c r="N457" s="17" t="str">
        <f t="shared" si="15"/>
        <v>Q2</v>
      </c>
    </row>
    <row r="458" spans="1:14" x14ac:dyDescent="0.35">
      <c r="A458" t="s">
        <v>853</v>
      </c>
      <c r="B458" s="1" t="s">
        <v>398</v>
      </c>
      <c r="C458" s="1" t="s">
        <v>399</v>
      </c>
      <c r="D458" s="1" t="s">
        <v>11</v>
      </c>
      <c r="E458" s="3">
        <v>43942</v>
      </c>
      <c r="F458" s="1" t="s">
        <v>28</v>
      </c>
      <c r="G458" s="1" t="s">
        <v>854</v>
      </c>
      <c r="H458" s="7">
        <v>150</v>
      </c>
      <c r="I458" s="7">
        <v>146</v>
      </c>
      <c r="J458" s="2">
        <v>2.6700000000000002E-2</v>
      </c>
      <c r="K458" s="7">
        <f>Table1[[#This Row],[Price Before Discount]]-Table1[[#This Row],[Price After Discount]]</f>
        <v>4</v>
      </c>
      <c r="L458" s="13">
        <f>YEAR(Table1[[#This Row],[Date]])</f>
        <v>2020</v>
      </c>
      <c r="M458" s="13" t="str">
        <f t="shared" si="14"/>
        <v>Apr</v>
      </c>
      <c r="N458" s="17" t="str">
        <f t="shared" si="15"/>
        <v>Q2</v>
      </c>
    </row>
    <row r="459" spans="1:14" hidden="1" x14ac:dyDescent="0.35">
      <c r="A459" t="s">
        <v>855</v>
      </c>
      <c r="B459" s="1" t="s">
        <v>432</v>
      </c>
      <c r="C459" s="1" t="s">
        <v>433</v>
      </c>
      <c r="D459" s="1" t="s">
        <v>22</v>
      </c>
      <c r="E459" s="3">
        <v>44510</v>
      </c>
      <c r="F459" s="1" t="s">
        <v>120</v>
      </c>
      <c r="G459" s="1" t="s">
        <v>856</v>
      </c>
      <c r="H459" s="7">
        <v>50</v>
      </c>
      <c r="I459" s="7">
        <v>41</v>
      </c>
      <c r="J459" s="2">
        <v>0.18</v>
      </c>
      <c r="K459" s="7">
        <f>Table1[[#This Row],[Price Before Discount]]-Table1[[#This Row],[Price After Discount]]</f>
        <v>9</v>
      </c>
      <c r="L459" s="13">
        <f>YEAR(Table1[[#This Row],[Date]])</f>
        <v>2021</v>
      </c>
      <c r="M459" s="13" t="str">
        <f t="shared" si="14"/>
        <v>Nov</v>
      </c>
      <c r="N459" s="17" t="str">
        <f t="shared" si="15"/>
        <v>Q4</v>
      </c>
    </row>
    <row r="460" spans="1:14" x14ac:dyDescent="0.35">
      <c r="A460" t="s">
        <v>857</v>
      </c>
      <c r="B460" s="1" t="s">
        <v>93</v>
      </c>
      <c r="C460" s="1" t="s">
        <v>94</v>
      </c>
      <c r="D460" s="1" t="s">
        <v>11</v>
      </c>
      <c r="E460" s="3">
        <v>45099</v>
      </c>
      <c r="F460" s="1" t="s">
        <v>70</v>
      </c>
      <c r="G460" s="1" t="s">
        <v>643</v>
      </c>
      <c r="H460" s="7">
        <v>500</v>
      </c>
      <c r="I460" s="7">
        <v>495</v>
      </c>
      <c r="J460" s="2">
        <v>0.01</v>
      </c>
      <c r="K460" s="7">
        <f>Table1[[#This Row],[Price Before Discount]]-Table1[[#This Row],[Price After Discount]]</f>
        <v>5</v>
      </c>
      <c r="L460" s="13">
        <f>YEAR(Table1[[#This Row],[Date]])</f>
        <v>2023</v>
      </c>
      <c r="M460" s="13" t="str">
        <f t="shared" si="14"/>
        <v>Jun</v>
      </c>
      <c r="N460" s="17" t="str">
        <f t="shared" si="15"/>
        <v>Q2</v>
      </c>
    </row>
    <row r="461" spans="1:14" x14ac:dyDescent="0.35">
      <c r="A461" t="s">
        <v>858</v>
      </c>
      <c r="B461" s="1" t="s">
        <v>79</v>
      </c>
      <c r="C461" s="1" t="s">
        <v>80</v>
      </c>
      <c r="D461" s="1" t="s">
        <v>11</v>
      </c>
      <c r="E461" s="3">
        <v>45130</v>
      </c>
      <c r="F461" s="1" t="s">
        <v>34</v>
      </c>
      <c r="G461" s="1" t="s">
        <v>859</v>
      </c>
      <c r="H461" s="7">
        <v>50</v>
      </c>
      <c r="I461" s="7">
        <v>46</v>
      </c>
      <c r="J461" s="2">
        <v>0.08</v>
      </c>
      <c r="K461" s="7">
        <f>Table1[[#This Row],[Price Before Discount]]-Table1[[#This Row],[Price After Discount]]</f>
        <v>4</v>
      </c>
      <c r="L461" s="13">
        <f>YEAR(Table1[[#This Row],[Date]])</f>
        <v>2023</v>
      </c>
      <c r="M461" s="13" t="str">
        <f t="shared" si="14"/>
        <v>Jul</v>
      </c>
      <c r="N461" s="17" t="str">
        <f t="shared" si="15"/>
        <v>Q3</v>
      </c>
    </row>
    <row r="462" spans="1:14" hidden="1" x14ac:dyDescent="0.35">
      <c r="A462" t="s">
        <v>860</v>
      </c>
      <c r="B462" s="1" t="s">
        <v>122</v>
      </c>
      <c r="C462" s="1" t="s">
        <v>38</v>
      </c>
      <c r="D462" s="1" t="s">
        <v>33</v>
      </c>
      <c r="E462" s="3">
        <v>44524</v>
      </c>
      <c r="F462" s="1" t="s">
        <v>12</v>
      </c>
      <c r="G462" s="1" t="s">
        <v>861</v>
      </c>
      <c r="H462" s="7">
        <v>80</v>
      </c>
      <c r="I462" s="7">
        <v>74</v>
      </c>
      <c r="J462" s="2">
        <v>7.4999999999999997E-2</v>
      </c>
      <c r="K462" s="7">
        <f>Table1[[#This Row],[Price Before Discount]]-Table1[[#This Row],[Price After Discount]]</f>
        <v>6</v>
      </c>
      <c r="L462" s="13">
        <f>YEAR(Table1[[#This Row],[Date]])</f>
        <v>2021</v>
      </c>
      <c r="M462" s="13" t="str">
        <f t="shared" si="14"/>
        <v>Nov</v>
      </c>
      <c r="N462" s="17" t="str">
        <f t="shared" si="15"/>
        <v>Q4</v>
      </c>
    </row>
    <row r="463" spans="1:14" x14ac:dyDescent="0.35">
      <c r="A463" t="s">
        <v>862</v>
      </c>
      <c r="B463" s="1" t="s">
        <v>262</v>
      </c>
      <c r="C463" s="1" t="s">
        <v>263</v>
      </c>
      <c r="D463" s="1" t="s">
        <v>11</v>
      </c>
      <c r="E463" s="3">
        <v>43988</v>
      </c>
      <c r="F463" s="1" t="s">
        <v>102</v>
      </c>
      <c r="G463" s="1" t="s">
        <v>312</v>
      </c>
      <c r="H463" s="7">
        <v>70</v>
      </c>
      <c r="I463" s="7">
        <v>59</v>
      </c>
      <c r="J463" s="2">
        <v>0.15709999999999999</v>
      </c>
      <c r="K463" s="7">
        <f>Table1[[#This Row],[Price Before Discount]]-Table1[[#This Row],[Price After Discount]]</f>
        <v>11</v>
      </c>
      <c r="L463" s="13">
        <f>YEAR(Table1[[#This Row],[Date]])</f>
        <v>2020</v>
      </c>
      <c r="M463" s="13" t="str">
        <f t="shared" si="14"/>
        <v>Jun</v>
      </c>
      <c r="N463" s="17" t="str">
        <f t="shared" si="15"/>
        <v>Q2</v>
      </c>
    </row>
    <row r="464" spans="1:14" x14ac:dyDescent="0.35">
      <c r="A464" t="s">
        <v>863</v>
      </c>
      <c r="B464" s="1" t="s">
        <v>57</v>
      </c>
      <c r="C464" s="1" t="s">
        <v>58</v>
      </c>
      <c r="D464" s="1" t="s">
        <v>11</v>
      </c>
      <c r="E464" s="3">
        <v>45137</v>
      </c>
      <c r="F464" s="1" t="s">
        <v>102</v>
      </c>
      <c r="G464" s="1" t="s">
        <v>310</v>
      </c>
      <c r="H464" s="7">
        <v>70</v>
      </c>
      <c r="I464" s="7">
        <v>68</v>
      </c>
      <c r="J464" s="2">
        <v>2.86E-2</v>
      </c>
      <c r="K464" s="7">
        <f>Table1[[#This Row],[Price Before Discount]]-Table1[[#This Row],[Price After Discount]]</f>
        <v>2</v>
      </c>
      <c r="L464" s="13">
        <f>YEAR(Table1[[#This Row],[Date]])</f>
        <v>2023</v>
      </c>
      <c r="M464" s="13" t="str">
        <f t="shared" si="14"/>
        <v>Jul</v>
      </c>
      <c r="N464" s="17" t="str">
        <f t="shared" si="15"/>
        <v>Q3</v>
      </c>
    </row>
    <row r="465" spans="1:14" x14ac:dyDescent="0.35">
      <c r="A465" t="s">
        <v>864</v>
      </c>
      <c r="B465" s="1" t="s">
        <v>125</v>
      </c>
      <c r="C465" s="1" t="s">
        <v>126</v>
      </c>
      <c r="D465" s="1" t="s">
        <v>11</v>
      </c>
      <c r="E465" s="3">
        <v>45149</v>
      </c>
      <c r="F465" s="1" t="s">
        <v>28</v>
      </c>
      <c r="G465" s="1" t="s">
        <v>865</v>
      </c>
      <c r="H465" s="7">
        <v>150</v>
      </c>
      <c r="I465" s="7">
        <v>146</v>
      </c>
      <c r="J465" s="2">
        <v>2.6700000000000002E-2</v>
      </c>
      <c r="K465" s="7">
        <f>Table1[[#This Row],[Price Before Discount]]-Table1[[#This Row],[Price After Discount]]</f>
        <v>4</v>
      </c>
      <c r="L465" s="13">
        <f>YEAR(Table1[[#This Row],[Date]])</f>
        <v>2023</v>
      </c>
      <c r="M465" s="13" t="str">
        <f t="shared" si="14"/>
        <v>Aug</v>
      </c>
      <c r="N465" s="17" t="str">
        <f t="shared" si="15"/>
        <v>Q3</v>
      </c>
    </row>
    <row r="466" spans="1:14" x14ac:dyDescent="0.35">
      <c r="A466" t="s">
        <v>866</v>
      </c>
      <c r="B466" s="1" t="s">
        <v>9</v>
      </c>
      <c r="C466" s="1" t="s">
        <v>10</v>
      </c>
      <c r="D466" s="1" t="s">
        <v>11</v>
      </c>
      <c r="E466" s="3">
        <v>44091</v>
      </c>
      <c r="F466" s="1" t="s">
        <v>59</v>
      </c>
      <c r="G466" s="1" t="s">
        <v>191</v>
      </c>
      <c r="H466" s="7">
        <v>1000</v>
      </c>
      <c r="I466" s="7">
        <v>630</v>
      </c>
      <c r="J466" s="2">
        <v>0.37</v>
      </c>
      <c r="K466" s="7">
        <f>Table1[[#This Row],[Price Before Discount]]-Table1[[#This Row],[Price After Discount]]</f>
        <v>370</v>
      </c>
      <c r="L466" s="13">
        <f>YEAR(Table1[[#This Row],[Date]])</f>
        <v>2020</v>
      </c>
      <c r="M466" s="13" t="str">
        <f t="shared" si="14"/>
        <v>Sep</v>
      </c>
      <c r="N466" s="17" t="str">
        <f t="shared" si="15"/>
        <v>Q3</v>
      </c>
    </row>
    <row r="467" spans="1:14" hidden="1" x14ac:dyDescent="0.35">
      <c r="A467" t="s">
        <v>867</v>
      </c>
      <c r="B467" s="1" t="s">
        <v>225</v>
      </c>
      <c r="C467" s="1" t="s">
        <v>226</v>
      </c>
      <c r="D467" s="1" t="s">
        <v>22</v>
      </c>
      <c r="E467" s="3">
        <v>45583</v>
      </c>
      <c r="F467" s="1" t="s">
        <v>34</v>
      </c>
      <c r="G467" s="1" t="s">
        <v>868</v>
      </c>
      <c r="H467" s="7">
        <v>50</v>
      </c>
      <c r="I467" s="7">
        <v>44</v>
      </c>
      <c r="J467" s="2">
        <v>0.12</v>
      </c>
      <c r="K467" s="7">
        <f>Table1[[#This Row],[Price Before Discount]]-Table1[[#This Row],[Price After Discount]]</f>
        <v>6</v>
      </c>
      <c r="L467" s="13">
        <f>YEAR(Table1[[#This Row],[Date]])</f>
        <v>2024</v>
      </c>
      <c r="M467" s="13" t="str">
        <f t="shared" si="14"/>
        <v>Oct</v>
      </c>
      <c r="N467" s="17" t="str">
        <f t="shared" si="15"/>
        <v>Q4</v>
      </c>
    </row>
    <row r="468" spans="1:14" hidden="1" x14ac:dyDescent="0.35">
      <c r="A468" t="s">
        <v>869</v>
      </c>
      <c r="B468" s="1" t="s">
        <v>62</v>
      </c>
      <c r="C468" s="1" t="s">
        <v>63</v>
      </c>
      <c r="D468" s="1" t="s">
        <v>33</v>
      </c>
      <c r="E468" s="3">
        <v>44196</v>
      </c>
      <c r="F468" s="1" t="s">
        <v>23</v>
      </c>
      <c r="G468" s="1" t="s">
        <v>870</v>
      </c>
      <c r="H468" s="7">
        <v>700</v>
      </c>
      <c r="I468" s="7">
        <v>693</v>
      </c>
      <c r="J468" s="2">
        <v>0.01</v>
      </c>
      <c r="K468" s="7">
        <f>Table1[[#This Row],[Price Before Discount]]-Table1[[#This Row],[Price After Discount]]</f>
        <v>7</v>
      </c>
      <c r="L468" s="13">
        <f>YEAR(Table1[[#This Row],[Date]])</f>
        <v>2020</v>
      </c>
      <c r="M468" s="13" t="str">
        <f t="shared" si="14"/>
        <v>Dec</v>
      </c>
      <c r="N468" s="17" t="str">
        <f t="shared" si="15"/>
        <v>Q4</v>
      </c>
    </row>
    <row r="469" spans="1:14" x14ac:dyDescent="0.35">
      <c r="A469" t="s">
        <v>871</v>
      </c>
      <c r="B469" s="1" t="s">
        <v>185</v>
      </c>
      <c r="C469" s="1" t="s">
        <v>186</v>
      </c>
      <c r="D469" s="1" t="s">
        <v>11</v>
      </c>
      <c r="E469" s="3">
        <v>45128</v>
      </c>
      <c r="F469" s="1" t="s">
        <v>23</v>
      </c>
      <c r="G469" s="1" t="s">
        <v>789</v>
      </c>
      <c r="H469" s="7">
        <v>700</v>
      </c>
      <c r="I469" s="7">
        <v>637</v>
      </c>
      <c r="J469" s="2">
        <v>0.09</v>
      </c>
      <c r="K469" s="7">
        <f>Table1[[#This Row],[Price Before Discount]]-Table1[[#This Row],[Price After Discount]]</f>
        <v>63</v>
      </c>
      <c r="L469" s="13">
        <f>YEAR(Table1[[#This Row],[Date]])</f>
        <v>2023</v>
      </c>
      <c r="M469" s="13" t="str">
        <f t="shared" si="14"/>
        <v>Jul</v>
      </c>
      <c r="N469" s="17" t="str">
        <f t="shared" si="15"/>
        <v>Q3</v>
      </c>
    </row>
    <row r="470" spans="1:14" hidden="1" x14ac:dyDescent="0.35">
      <c r="A470" t="s">
        <v>872</v>
      </c>
      <c r="B470" s="1" t="s">
        <v>42</v>
      </c>
      <c r="C470" s="1" t="s">
        <v>43</v>
      </c>
      <c r="D470" s="1" t="s">
        <v>22</v>
      </c>
      <c r="E470" s="3">
        <v>44747</v>
      </c>
      <c r="F470" s="1" t="s">
        <v>12</v>
      </c>
      <c r="G470" s="1" t="s">
        <v>299</v>
      </c>
      <c r="H470" s="7">
        <v>80</v>
      </c>
      <c r="I470" s="7">
        <v>68</v>
      </c>
      <c r="J470" s="2">
        <v>0.15</v>
      </c>
      <c r="K470" s="7">
        <f>Table1[[#This Row],[Price Before Discount]]-Table1[[#This Row],[Price After Discount]]</f>
        <v>12</v>
      </c>
      <c r="L470" s="13">
        <f>YEAR(Table1[[#This Row],[Date]])</f>
        <v>2022</v>
      </c>
      <c r="M470" s="13" t="str">
        <f t="shared" si="14"/>
        <v>Jul</v>
      </c>
      <c r="N470" s="17" t="str">
        <f t="shared" si="15"/>
        <v>Q3</v>
      </c>
    </row>
    <row r="471" spans="1:14" hidden="1" x14ac:dyDescent="0.35">
      <c r="A471" t="s">
        <v>873</v>
      </c>
      <c r="B471" s="1" t="s">
        <v>75</v>
      </c>
      <c r="C471" s="1" t="s">
        <v>76</v>
      </c>
      <c r="D471" s="1" t="s">
        <v>33</v>
      </c>
      <c r="E471" s="3">
        <v>43906</v>
      </c>
      <c r="F471" s="1" t="s">
        <v>39</v>
      </c>
      <c r="G471" s="1" t="s">
        <v>160</v>
      </c>
      <c r="H471" s="7">
        <v>30</v>
      </c>
      <c r="I471" s="7">
        <v>26</v>
      </c>
      <c r="J471" s="2">
        <v>0.1333</v>
      </c>
      <c r="K471" s="7">
        <f>Table1[[#This Row],[Price Before Discount]]-Table1[[#This Row],[Price After Discount]]</f>
        <v>4</v>
      </c>
      <c r="L471" s="13">
        <f>YEAR(Table1[[#This Row],[Date]])</f>
        <v>2020</v>
      </c>
      <c r="M471" s="13" t="str">
        <f t="shared" si="14"/>
        <v>Mar</v>
      </c>
      <c r="N471" s="17" t="str">
        <f t="shared" si="15"/>
        <v>Q1</v>
      </c>
    </row>
    <row r="472" spans="1:14" hidden="1" x14ac:dyDescent="0.35">
      <c r="A472" t="s">
        <v>874</v>
      </c>
      <c r="B472" s="1" t="s">
        <v>287</v>
      </c>
      <c r="C472" s="1" t="s">
        <v>106</v>
      </c>
      <c r="D472" s="1" t="s">
        <v>17</v>
      </c>
      <c r="E472" s="3">
        <v>45196</v>
      </c>
      <c r="F472" s="1" t="s">
        <v>113</v>
      </c>
      <c r="G472" s="1" t="s">
        <v>875</v>
      </c>
      <c r="H472" s="7">
        <v>250</v>
      </c>
      <c r="I472" s="7">
        <v>240</v>
      </c>
      <c r="J472" s="2">
        <v>0.04</v>
      </c>
      <c r="K472" s="7">
        <f>Table1[[#This Row],[Price Before Discount]]-Table1[[#This Row],[Price After Discount]]</f>
        <v>10</v>
      </c>
      <c r="L472" s="13">
        <f>YEAR(Table1[[#This Row],[Date]])</f>
        <v>2023</v>
      </c>
      <c r="M472" s="13" t="str">
        <f t="shared" si="14"/>
        <v>Sep</v>
      </c>
      <c r="N472" s="17" t="str">
        <f t="shared" si="15"/>
        <v>Q3</v>
      </c>
    </row>
    <row r="473" spans="1:14" hidden="1" x14ac:dyDescent="0.35">
      <c r="A473" t="s">
        <v>876</v>
      </c>
      <c r="B473" s="1" t="s">
        <v>101</v>
      </c>
      <c r="C473" s="1" t="s">
        <v>69</v>
      </c>
      <c r="D473" s="1" t="s">
        <v>33</v>
      </c>
      <c r="E473" s="3">
        <v>45512</v>
      </c>
      <c r="F473" s="1" t="s">
        <v>28</v>
      </c>
      <c r="G473" s="1" t="s">
        <v>103</v>
      </c>
      <c r="H473" s="7">
        <v>150</v>
      </c>
      <c r="I473" s="7">
        <v>131</v>
      </c>
      <c r="J473" s="2">
        <v>0.12670000000000001</v>
      </c>
      <c r="K473" s="7">
        <f>Table1[[#This Row],[Price Before Discount]]-Table1[[#This Row],[Price After Discount]]</f>
        <v>19</v>
      </c>
      <c r="L473" s="13">
        <f>YEAR(Table1[[#This Row],[Date]])</f>
        <v>2024</v>
      </c>
      <c r="M473" s="13" t="str">
        <f t="shared" si="14"/>
        <v>Aug</v>
      </c>
      <c r="N473" s="17" t="str">
        <f t="shared" si="15"/>
        <v>Q3</v>
      </c>
    </row>
    <row r="474" spans="1:14" x14ac:dyDescent="0.35">
      <c r="A474" t="s">
        <v>877</v>
      </c>
      <c r="B474" s="1" t="s">
        <v>144</v>
      </c>
      <c r="C474" s="1" t="s">
        <v>145</v>
      </c>
      <c r="D474" s="1" t="s">
        <v>11</v>
      </c>
      <c r="E474" s="3">
        <v>44961</v>
      </c>
      <c r="F474" s="1" t="s">
        <v>59</v>
      </c>
      <c r="G474" s="1" t="s">
        <v>723</v>
      </c>
      <c r="H474" s="7">
        <v>1000</v>
      </c>
      <c r="I474" s="7">
        <v>820</v>
      </c>
      <c r="J474" s="2">
        <v>0.18</v>
      </c>
      <c r="K474" s="7">
        <f>Table1[[#This Row],[Price Before Discount]]-Table1[[#This Row],[Price After Discount]]</f>
        <v>180</v>
      </c>
      <c r="L474" s="13">
        <f>YEAR(Table1[[#This Row],[Date]])</f>
        <v>2023</v>
      </c>
      <c r="M474" s="13" t="str">
        <f t="shared" si="14"/>
        <v>Feb</v>
      </c>
      <c r="N474" s="17" t="str">
        <f t="shared" si="15"/>
        <v>Q1</v>
      </c>
    </row>
    <row r="475" spans="1:14" hidden="1" x14ac:dyDescent="0.35">
      <c r="A475" t="s">
        <v>878</v>
      </c>
      <c r="B475" s="1" t="s">
        <v>432</v>
      </c>
      <c r="C475" s="1" t="s">
        <v>433</v>
      </c>
      <c r="D475" s="1" t="s">
        <v>22</v>
      </c>
      <c r="E475" s="3">
        <v>45523</v>
      </c>
      <c r="F475" s="1" t="s">
        <v>53</v>
      </c>
      <c r="G475" s="1" t="s">
        <v>762</v>
      </c>
      <c r="H475" s="7">
        <v>800</v>
      </c>
      <c r="I475" s="7">
        <v>528</v>
      </c>
      <c r="J475" s="2">
        <v>0.34</v>
      </c>
      <c r="K475" s="7">
        <f>Table1[[#This Row],[Price Before Discount]]-Table1[[#This Row],[Price After Discount]]</f>
        <v>272</v>
      </c>
      <c r="L475" s="13">
        <f>YEAR(Table1[[#This Row],[Date]])</f>
        <v>2024</v>
      </c>
      <c r="M475" s="13" t="str">
        <f t="shared" si="14"/>
        <v>Aug</v>
      </c>
      <c r="N475" s="17" t="str">
        <f t="shared" si="15"/>
        <v>Q3</v>
      </c>
    </row>
    <row r="476" spans="1:14" x14ac:dyDescent="0.35">
      <c r="A476" t="s">
        <v>879</v>
      </c>
      <c r="B476" s="1" t="s">
        <v>322</v>
      </c>
      <c r="C476" s="1" t="s">
        <v>323</v>
      </c>
      <c r="D476" s="1" t="s">
        <v>11</v>
      </c>
      <c r="E476" s="3">
        <v>44025</v>
      </c>
      <c r="F476" s="1" t="s">
        <v>102</v>
      </c>
      <c r="G476" s="1" t="s">
        <v>451</v>
      </c>
      <c r="H476" s="7">
        <v>70</v>
      </c>
      <c r="I476" s="7">
        <v>69</v>
      </c>
      <c r="J476" s="2">
        <v>1.43E-2</v>
      </c>
      <c r="K476" s="7">
        <f>Table1[[#This Row],[Price Before Discount]]-Table1[[#This Row],[Price After Discount]]</f>
        <v>1</v>
      </c>
      <c r="L476" s="13">
        <f>YEAR(Table1[[#This Row],[Date]])</f>
        <v>2020</v>
      </c>
      <c r="M476" s="13" t="str">
        <f t="shared" si="14"/>
        <v>Jul</v>
      </c>
      <c r="N476" s="17" t="str">
        <f t="shared" si="15"/>
        <v>Q3</v>
      </c>
    </row>
    <row r="477" spans="1:14" x14ac:dyDescent="0.35">
      <c r="A477" t="s">
        <v>880</v>
      </c>
      <c r="B477" s="1" t="s">
        <v>322</v>
      </c>
      <c r="C477" s="1" t="s">
        <v>323</v>
      </c>
      <c r="D477" s="1" t="s">
        <v>11</v>
      </c>
      <c r="E477" s="3">
        <v>45510</v>
      </c>
      <c r="F477" s="1" t="s">
        <v>44</v>
      </c>
      <c r="G477" s="1" t="s">
        <v>881</v>
      </c>
      <c r="H477" s="7">
        <v>500</v>
      </c>
      <c r="I477" s="7">
        <v>485</v>
      </c>
      <c r="J477" s="2">
        <v>0.03</v>
      </c>
      <c r="K477" s="7">
        <f>Table1[[#This Row],[Price Before Discount]]-Table1[[#This Row],[Price After Discount]]</f>
        <v>15</v>
      </c>
      <c r="L477" s="13">
        <f>YEAR(Table1[[#This Row],[Date]])</f>
        <v>2024</v>
      </c>
      <c r="M477" s="13" t="str">
        <f t="shared" si="14"/>
        <v>Aug</v>
      </c>
      <c r="N477" s="17" t="str">
        <f t="shared" si="15"/>
        <v>Q3</v>
      </c>
    </row>
    <row r="478" spans="1:14" x14ac:dyDescent="0.35">
      <c r="A478" t="s">
        <v>882</v>
      </c>
      <c r="B478" s="1" t="s">
        <v>112</v>
      </c>
      <c r="C478" s="1" t="s">
        <v>52</v>
      </c>
      <c r="D478" s="1" t="s">
        <v>11</v>
      </c>
      <c r="E478" s="3">
        <v>44305</v>
      </c>
      <c r="F478" s="1" t="s">
        <v>120</v>
      </c>
      <c r="G478" s="1" t="s">
        <v>883</v>
      </c>
      <c r="H478" s="7">
        <v>50</v>
      </c>
      <c r="I478" s="7">
        <v>39</v>
      </c>
      <c r="J478" s="2">
        <v>0.22</v>
      </c>
      <c r="K478" s="7">
        <f>Table1[[#This Row],[Price Before Discount]]-Table1[[#This Row],[Price After Discount]]</f>
        <v>11</v>
      </c>
      <c r="L478" s="13">
        <f>YEAR(Table1[[#This Row],[Date]])</f>
        <v>2021</v>
      </c>
      <c r="M478" s="13" t="str">
        <f t="shared" si="14"/>
        <v>Apr</v>
      </c>
      <c r="N478" s="17" t="str">
        <f t="shared" si="15"/>
        <v>Q2</v>
      </c>
    </row>
    <row r="479" spans="1:14" x14ac:dyDescent="0.35">
      <c r="A479" t="s">
        <v>884</v>
      </c>
      <c r="B479" s="1" t="s">
        <v>112</v>
      </c>
      <c r="C479" s="1" t="s">
        <v>52</v>
      </c>
      <c r="D479" s="1" t="s">
        <v>11</v>
      </c>
      <c r="E479" s="3">
        <v>45042</v>
      </c>
      <c r="F479" s="1" t="s">
        <v>59</v>
      </c>
      <c r="G479" s="1" t="s">
        <v>885</v>
      </c>
      <c r="H479" s="7">
        <v>1000</v>
      </c>
      <c r="I479" s="7">
        <v>830</v>
      </c>
      <c r="J479" s="2">
        <v>0.17</v>
      </c>
      <c r="K479" s="7">
        <f>Table1[[#This Row],[Price Before Discount]]-Table1[[#This Row],[Price After Discount]]</f>
        <v>170</v>
      </c>
      <c r="L479" s="13">
        <f>YEAR(Table1[[#This Row],[Date]])</f>
        <v>2023</v>
      </c>
      <c r="M479" s="13" t="str">
        <f t="shared" si="14"/>
        <v>Apr</v>
      </c>
      <c r="N479" s="17" t="str">
        <f t="shared" si="15"/>
        <v>Q2</v>
      </c>
    </row>
    <row r="480" spans="1:14" hidden="1" x14ac:dyDescent="0.35">
      <c r="A480" t="s">
        <v>886</v>
      </c>
      <c r="B480" s="1" t="s">
        <v>155</v>
      </c>
      <c r="C480" s="1" t="s">
        <v>106</v>
      </c>
      <c r="D480" s="1" t="s">
        <v>17</v>
      </c>
      <c r="E480" s="3">
        <v>44818</v>
      </c>
      <c r="F480" s="1" t="s">
        <v>34</v>
      </c>
      <c r="G480" s="1" t="s">
        <v>462</v>
      </c>
      <c r="H480" s="7">
        <v>50</v>
      </c>
      <c r="I480" s="7">
        <v>44</v>
      </c>
      <c r="J480" s="2">
        <v>0.12</v>
      </c>
      <c r="K480" s="7">
        <f>Table1[[#This Row],[Price Before Discount]]-Table1[[#This Row],[Price After Discount]]</f>
        <v>6</v>
      </c>
      <c r="L480" s="13">
        <f>YEAR(Table1[[#This Row],[Date]])</f>
        <v>2022</v>
      </c>
      <c r="M480" s="13" t="str">
        <f t="shared" si="14"/>
        <v>Sep</v>
      </c>
      <c r="N480" s="17" t="str">
        <f t="shared" si="15"/>
        <v>Q3</v>
      </c>
    </row>
    <row r="481" spans="1:14" x14ac:dyDescent="0.35">
      <c r="A481" t="s">
        <v>887</v>
      </c>
      <c r="B481" s="1" t="s">
        <v>51</v>
      </c>
      <c r="C481" s="1" t="s">
        <v>52</v>
      </c>
      <c r="D481" s="1" t="s">
        <v>11</v>
      </c>
      <c r="E481" s="3">
        <v>44132</v>
      </c>
      <c r="F481" s="1" t="s">
        <v>70</v>
      </c>
      <c r="G481" s="1" t="s">
        <v>402</v>
      </c>
      <c r="H481" s="7">
        <v>500</v>
      </c>
      <c r="I481" s="7">
        <v>500</v>
      </c>
      <c r="J481" s="2">
        <v>0</v>
      </c>
      <c r="K481" s="7">
        <f>Table1[[#This Row],[Price Before Discount]]-Table1[[#This Row],[Price After Discount]]</f>
        <v>0</v>
      </c>
      <c r="L481" s="13">
        <f>YEAR(Table1[[#This Row],[Date]])</f>
        <v>2020</v>
      </c>
      <c r="M481" s="13" t="str">
        <f t="shared" si="14"/>
        <v>Oct</v>
      </c>
      <c r="N481" s="17" t="str">
        <f t="shared" si="15"/>
        <v>Q4</v>
      </c>
    </row>
    <row r="482" spans="1:14" hidden="1" x14ac:dyDescent="0.35">
      <c r="A482" t="s">
        <v>888</v>
      </c>
      <c r="B482" s="1" t="s">
        <v>15</v>
      </c>
      <c r="C482" s="1" t="s">
        <v>16</v>
      </c>
      <c r="D482" s="1" t="s">
        <v>17</v>
      </c>
      <c r="E482" s="3">
        <v>44376</v>
      </c>
      <c r="F482" s="1" t="s">
        <v>34</v>
      </c>
      <c r="G482" s="1" t="s">
        <v>491</v>
      </c>
      <c r="H482" s="7">
        <v>50</v>
      </c>
      <c r="I482" s="7">
        <v>37</v>
      </c>
      <c r="J482" s="2">
        <v>0.26</v>
      </c>
      <c r="K482" s="7">
        <f>Table1[[#This Row],[Price Before Discount]]-Table1[[#This Row],[Price After Discount]]</f>
        <v>13</v>
      </c>
      <c r="L482" s="13">
        <f>YEAR(Table1[[#This Row],[Date]])</f>
        <v>2021</v>
      </c>
      <c r="M482" s="13" t="str">
        <f t="shared" si="14"/>
        <v>Jun</v>
      </c>
      <c r="N482" s="17" t="str">
        <f t="shared" si="15"/>
        <v>Q2</v>
      </c>
    </row>
    <row r="483" spans="1:14" hidden="1" x14ac:dyDescent="0.35">
      <c r="A483" t="s">
        <v>889</v>
      </c>
      <c r="B483" s="1" t="s">
        <v>180</v>
      </c>
      <c r="C483" s="1" t="s">
        <v>106</v>
      </c>
      <c r="D483" s="1" t="s">
        <v>17</v>
      </c>
      <c r="E483" s="3">
        <v>45003</v>
      </c>
      <c r="F483" s="1" t="s">
        <v>12</v>
      </c>
      <c r="G483" s="1" t="s">
        <v>503</v>
      </c>
      <c r="H483" s="7">
        <v>80</v>
      </c>
      <c r="I483" s="7">
        <v>78</v>
      </c>
      <c r="J483" s="2">
        <v>2.5000000000000001E-2</v>
      </c>
      <c r="K483" s="7">
        <f>Table1[[#This Row],[Price Before Discount]]-Table1[[#This Row],[Price After Discount]]</f>
        <v>2</v>
      </c>
      <c r="L483" s="13">
        <f>YEAR(Table1[[#This Row],[Date]])</f>
        <v>2023</v>
      </c>
      <c r="M483" s="13" t="str">
        <f t="shared" si="14"/>
        <v>Mar</v>
      </c>
      <c r="N483" s="17" t="str">
        <f t="shared" si="15"/>
        <v>Q1</v>
      </c>
    </row>
    <row r="484" spans="1:14" hidden="1" x14ac:dyDescent="0.35">
      <c r="A484" t="s">
        <v>890</v>
      </c>
      <c r="B484" s="1" t="s">
        <v>268</v>
      </c>
      <c r="C484" s="1" t="s">
        <v>269</v>
      </c>
      <c r="D484" s="1" t="s">
        <v>33</v>
      </c>
      <c r="E484" s="3">
        <v>45534</v>
      </c>
      <c r="F484" s="1" t="s">
        <v>102</v>
      </c>
      <c r="G484" s="1" t="s">
        <v>335</v>
      </c>
      <c r="H484" s="7">
        <v>70</v>
      </c>
      <c r="I484" s="7">
        <v>65</v>
      </c>
      <c r="J484" s="2">
        <v>7.1400000000000005E-2</v>
      </c>
      <c r="K484" s="7">
        <f>Table1[[#This Row],[Price Before Discount]]-Table1[[#This Row],[Price After Discount]]</f>
        <v>5</v>
      </c>
      <c r="L484" s="13">
        <f>YEAR(Table1[[#This Row],[Date]])</f>
        <v>2024</v>
      </c>
      <c r="M484" s="13" t="str">
        <f t="shared" si="14"/>
        <v>Aug</v>
      </c>
      <c r="N484" s="17" t="str">
        <f t="shared" si="15"/>
        <v>Q3</v>
      </c>
    </row>
    <row r="485" spans="1:14" hidden="1" x14ac:dyDescent="0.35">
      <c r="A485" t="s">
        <v>891</v>
      </c>
      <c r="B485" s="1" t="s">
        <v>105</v>
      </c>
      <c r="C485" s="1" t="s">
        <v>106</v>
      </c>
      <c r="D485" s="1" t="s">
        <v>17</v>
      </c>
      <c r="E485" s="3">
        <v>44037</v>
      </c>
      <c r="F485" s="1" t="s">
        <v>113</v>
      </c>
      <c r="G485" s="1" t="s">
        <v>892</v>
      </c>
      <c r="H485" s="7">
        <v>250</v>
      </c>
      <c r="I485" s="7">
        <v>228</v>
      </c>
      <c r="J485" s="2">
        <v>8.7999999999999995E-2</v>
      </c>
      <c r="K485" s="7">
        <f>Table1[[#This Row],[Price Before Discount]]-Table1[[#This Row],[Price After Discount]]</f>
        <v>22</v>
      </c>
      <c r="L485" s="13">
        <f>YEAR(Table1[[#This Row],[Date]])</f>
        <v>2020</v>
      </c>
      <c r="M485" s="13" t="str">
        <f t="shared" si="14"/>
        <v>Jul</v>
      </c>
      <c r="N485" s="17" t="str">
        <f t="shared" si="15"/>
        <v>Q3</v>
      </c>
    </row>
    <row r="486" spans="1:14" hidden="1" x14ac:dyDescent="0.35">
      <c r="A486" t="s">
        <v>893</v>
      </c>
      <c r="B486" s="1" t="s">
        <v>116</v>
      </c>
      <c r="C486" s="1" t="s">
        <v>117</v>
      </c>
      <c r="D486" s="1" t="s">
        <v>33</v>
      </c>
      <c r="E486" s="3">
        <v>45181</v>
      </c>
      <c r="F486" s="1" t="s">
        <v>113</v>
      </c>
      <c r="G486" s="1" t="s">
        <v>894</v>
      </c>
      <c r="H486" s="7">
        <v>250</v>
      </c>
      <c r="I486" s="7">
        <v>250</v>
      </c>
      <c r="J486" s="2">
        <v>0</v>
      </c>
      <c r="K486" s="7">
        <f>Table1[[#This Row],[Price Before Discount]]-Table1[[#This Row],[Price After Discount]]</f>
        <v>0</v>
      </c>
      <c r="L486" s="13">
        <f>YEAR(Table1[[#This Row],[Date]])</f>
        <v>2023</v>
      </c>
      <c r="M486" s="13" t="str">
        <f t="shared" si="14"/>
        <v>Sep</v>
      </c>
      <c r="N486" s="17" t="str">
        <f t="shared" si="15"/>
        <v>Q3</v>
      </c>
    </row>
    <row r="487" spans="1:14" x14ac:dyDescent="0.35">
      <c r="A487" t="s">
        <v>895</v>
      </c>
      <c r="B487" s="1" t="s">
        <v>322</v>
      </c>
      <c r="C487" s="1" t="s">
        <v>323</v>
      </c>
      <c r="D487" s="1" t="s">
        <v>11</v>
      </c>
      <c r="E487" s="3">
        <v>45122</v>
      </c>
      <c r="F487" s="1" t="s">
        <v>39</v>
      </c>
      <c r="G487" s="1" t="s">
        <v>363</v>
      </c>
      <c r="H487" s="7">
        <v>30</v>
      </c>
      <c r="I487" s="7">
        <v>29</v>
      </c>
      <c r="J487" s="2">
        <v>3.3300000000000003E-2</v>
      </c>
      <c r="K487" s="7">
        <f>Table1[[#This Row],[Price Before Discount]]-Table1[[#This Row],[Price After Discount]]</f>
        <v>1</v>
      </c>
      <c r="L487" s="13">
        <f>YEAR(Table1[[#This Row],[Date]])</f>
        <v>2023</v>
      </c>
      <c r="M487" s="13" t="str">
        <f t="shared" si="14"/>
        <v>Jul</v>
      </c>
      <c r="N487" s="17" t="str">
        <f t="shared" si="15"/>
        <v>Q3</v>
      </c>
    </row>
    <row r="488" spans="1:14" hidden="1" x14ac:dyDescent="0.35">
      <c r="A488" t="s">
        <v>896</v>
      </c>
      <c r="B488" s="1" t="s">
        <v>203</v>
      </c>
      <c r="C488" s="1" t="s">
        <v>204</v>
      </c>
      <c r="D488" s="1" t="s">
        <v>22</v>
      </c>
      <c r="E488" s="3">
        <v>44257</v>
      </c>
      <c r="F488" s="1" t="s">
        <v>120</v>
      </c>
      <c r="G488" s="1" t="s">
        <v>359</v>
      </c>
      <c r="H488" s="7">
        <v>50</v>
      </c>
      <c r="I488" s="7">
        <v>32</v>
      </c>
      <c r="J488" s="2">
        <v>0.36</v>
      </c>
      <c r="K488" s="7">
        <f>Table1[[#This Row],[Price Before Discount]]-Table1[[#This Row],[Price After Discount]]</f>
        <v>18</v>
      </c>
      <c r="L488" s="13">
        <f>YEAR(Table1[[#This Row],[Date]])</f>
        <v>2021</v>
      </c>
      <c r="M488" s="13" t="str">
        <f t="shared" si="14"/>
        <v>Mar</v>
      </c>
      <c r="N488" s="17" t="str">
        <f t="shared" si="15"/>
        <v>Q1</v>
      </c>
    </row>
    <row r="489" spans="1:14" hidden="1" x14ac:dyDescent="0.35">
      <c r="A489" t="s">
        <v>897</v>
      </c>
      <c r="B489" s="1" t="s">
        <v>89</v>
      </c>
      <c r="C489" s="1" t="s">
        <v>90</v>
      </c>
      <c r="D489" s="1" t="s">
        <v>33</v>
      </c>
      <c r="E489" s="3">
        <v>45523</v>
      </c>
      <c r="F489" s="1" t="s">
        <v>23</v>
      </c>
      <c r="G489" s="1" t="s">
        <v>898</v>
      </c>
      <c r="H489" s="7">
        <v>700</v>
      </c>
      <c r="I489" s="7">
        <v>686</v>
      </c>
      <c r="J489" s="2">
        <v>0.02</v>
      </c>
      <c r="K489" s="7">
        <f>Table1[[#This Row],[Price Before Discount]]-Table1[[#This Row],[Price After Discount]]</f>
        <v>14</v>
      </c>
      <c r="L489" s="13">
        <f>YEAR(Table1[[#This Row],[Date]])</f>
        <v>2024</v>
      </c>
      <c r="M489" s="13" t="str">
        <f t="shared" si="14"/>
        <v>Aug</v>
      </c>
      <c r="N489" s="17" t="str">
        <f t="shared" si="15"/>
        <v>Q3</v>
      </c>
    </row>
    <row r="490" spans="1:14" hidden="1" x14ac:dyDescent="0.35">
      <c r="A490" t="s">
        <v>899</v>
      </c>
      <c r="B490" s="1" t="s">
        <v>432</v>
      </c>
      <c r="C490" s="1" t="s">
        <v>433</v>
      </c>
      <c r="D490" s="1" t="s">
        <v>22</v>
      </c>
      <c r="E490" s="3">
        <v>44919</v>
      </c>
      <c r="F490" s="1" t="s">
        <v>28</v>
      </c>
      <c r="G490" s="1" t="s">
        <v>548</v>
      </c>
      <c r="H490" s="7">
        <v>150</v>
      </c>
      <c r="I490" s="7">
        <v>131</v>
      </c>
      <c r="J490" s="2">
        <v>0.12670000000000001</v>
      </c>
      <c r="K490" s="7">
        <f>Table1[[#This Row],[Price Before Discount]]-Table1[[#This Row],[Price After Discount]]</f>
        <v>19</v>
      </c>
      <c r="L490" s="13">
        <f>YEAR(Table1[[#This Row],[Date]])</f>
        <v>2022</v>
      </c>
      <c r="M490" s="13" t="str">
        <f t="shared" si="14"/>
        <v>Dec</v>
      </c>
      <c r="N490" s="17" t="str">
        <f t="shared" si="15"/>
        <v>Q4</v>
      </c>
    </row>
    <row r="491" spans="1:14" hidden="1" x14ac:dyDescent="0.35">
      <c r="A491" t="s">
        <v>900</v>
      </c>
      <c r="B491" s="1" t="s">
        <v>287</v>
      </c>
      <c r="C491" s="1" t="s">
        <v>106</v>
      </c>
      <c r="D491" s="1" t="s">
        <v>17</v>
      </c>
      <c r="E491" s="3">
        <v>44687</v>
      </c>
      <c r="F491" s="1" t="s">
        <v>59</v>
      </c>
      <c r="G491" s="1" t="s">
        <v>901</v>
      </c>
      <c r="H491" s="7">
        <v>1000</v>
      </c>
      <c r="I491" s="7">
        <v>940</v>
      </c>
      <c r="J491" s="2">
        <v>0.06</v>
      </c>
      <c r="K491" s="7">
        <f>Table1[[#This Row],[Price Before Discount]]-Table1[[#This Row],[Price After Discount]]</f>
        <v>60</v>
      </c>
      <c r="L491" s="13">
        <f>YEAR(Table1[[#This Row],[Date]])</f>
        <v>2022</v>
      </c>
      <c r="M491" s="13" t="str">
        <f t="shared" si="14"/>
        <v>May</v>
      </c>
      <c r="N491" s="17" t="str">
        <f t="shared" si="15"/>
        <v>Q2</v>
      </c>
    </row>
    <row r="492" spans="1:14" x14ac:dyDescent="0.35">
      <c r="A492" t="s">
        <v>902</v>
      </c>
      <c r="B492" s="1" t="s">
        <v>97</v>
      </c>
      <c r="C492" s="1" t="s">
        <v>98</v>
      </c>
      <c r="D492" s="1" t="s">
        <v>11</v>
      </c>
      <c r="E492" s="3">
        <v>44779</v>
      </c>
      <c r="F492" s="1" t="s">
        <v>28</v>
      </c>
      <c r="G492" s="1" t="s">
        <v>750</v>
      </c>
      <c r="H492" s="7">
        <v>150</v>
      </c>
      <c r="I492" s="7">
        <v>138</v>
      </c>
      <c r="J492" s="2">
        <v>0.08</v>
      </c>
      <c r="K492" s="7">
        <f>Table1[[#This Row],[Price Before Discount]]-Table1[[#This Row],[Price After Discount]]</f>
        <v>12</v>
      </c>
      <c r="L492" s="13">
        <f>YEAR(Table1[[#This Row],[Date]])</f>
        <v>2022</v>
      </c>
      <c r="M492" s="13" t="str">
        <f t="shared" si="14"/>
        <v>Aug</v>
      </c>
      <c r="N492" s="17" t="str">
        <f t="shared" si="15"/>
        <v>Q3</v>
      </c>
    </row>
    <row r="493" spans="1:14" hidden="1" x14ac:dyDescent="0.35">
      <c r="A493" t="s">
        <v>903</v>
      </c>
      <c r="B493" s="1" t="s">
        <v>222</v>
      </c>
      <c r="C493" s="1" t="s">
        <v>48</v>
      </c>
      <c r="D493" s="1" t="s">
        <v>22</v>
      </c>
      <c r="E493" s="3">
        <v>43970</v>
      </c>
      <c r="F493" s="1" t="s">
        <v>120</v>
      </c>
      <c r="G493" s="1" t="s">
        <v>904</v>
      </c>
      <c r="H493" s="7">
        <v>50</v>
      </c>
      <c r="I493" s="7">
        <v>44</v>
      </c>
      <c r="J493" s="2">
        <v>0.12</v>
      </c>
      <c r="K493" s="7">
        <f>Table1[[#This Row],[Price Before Discount]]-Table1[[#This Row],[Price After Discount]]</f>
        <v>6</v>
      </c>
      <c r="L493" s="13">
        <f>YEAR(Table1[[#This Row],[Date]])</f>
        <v>2020</v>
      </c>
      <c r="M493" s="13" t="str">
        <f t="shared" si="14"/>
        <v>May</v>
      </c>
      <c r="N493" s="17" t="str">
        <f t="shared" si="15"/>
        <v>Q2</v>
      </c>
    </row>
    <row r="494" spans="1:14" x14ac:dyDescent="0.35">
      <c r="A494" t="s">
        <v>905</v>
      </c>
      <c r="B494" s="1" t="s">
        <v>262</v>
      </c>
      <c r="C494" s="1" t="s">
        <v>263</v>
      </c>
      <c r="D494" s="1" t="s">
        <v>11</v>
      </c>
      <c r="E494" s="3">
        <v>44775</v>
      </c>
      <c r="F494" s="1" t="s">
        <v>113</v>
      </c>
      <c r="G494" s="1" t="s">
        <v>800</v>
      </c>
      <c r="H494" s="7">
        <v>250</v>
      </c>
      <c r="I494" s="7">
        <v>218</v>
      </c>
      <c r="J494" s="2">
        <v>0.128</v>
      </c>
      <c r="K494" s="7">
        <f>Table1[[#This Row],[Price Before Discount]]-Table1[[#This Row],[Price After Discount]]</f>
        <v>32</v>
      </c>
      <c r="L494" s="13">
        <f>YEAR(Table1[[#This Row],[Date]])</f>
        <v>2022</v>
      </c>
      <c r="M494" s="13" t="str">
        <f t="shared" si="14"/>
        <v>Aug</v>
      </c>
      <c r="N494" s="17" t="str">
        <f t="shared" si="15"/>
        <v>Q3</v>
      </c>
    </row>
    <row r="495" spans="1:14" hidden="1" x14ac:dyDescent="0.35">
      <c r="A495" t="s">
        <v>906</v>
      </c>
      <c r="B495" s="1" t="s">
        <v>116</v>
      </c>
      <c r="C495" s="1" t="s">
        <v>117</v>
      </c>
      <c r="D495" s="1" t="s">
        <v>33</v>
      </c>
      <c r="E495" s="3">
        <v>44783</v>
      </c>
      <c r="F495" s="1" t="s">
        <v>28</v>
      </c>
      <c r="G495" s="1" t="s">
        <v>907</v>
      </c>
      <c r="H495" s="7">
        <v>150</v>
      </c>
      <c r="I495" s="7">
        <v>144</v>
      </c>
      <c r="J495" s="2">
        <v>0.04</v>
      </c>
      <c r="K495" s="7">
        <f>Table1[[#This Row],[Price Before Discount]]-Table1[[#This Row],[Price After Discount]]</f>
        <v>6</v>
      </c>
      <c r="L495" s="13">
        <f>YEAR(Table1[[#This Row],[Date]])</f>
        <v>2022</v>
      </c>
      <c r="M495" s="13" t="str">
        <f t="shared" si="14"/>
        <v>Aug</v>
      </c>
      <c r="N495" s="17" t="str">
        <f t="shared" si="15"/>
        <v>Q3</v>
      </c>
    </row>
    <row r="496" spans="1:14" x14ac:dyDescent="0.35">
      <c r="A496" t="s">
        <v>908</v>
      </c>
      <c r="B496" s="1" t="s">
        <v>97</v>
      </c>
      <c r="C496" s="1" t="s">
        <v>98</v>
      </c>
      <c r="D496" s="1" t="s">
        <v>11</v>
      </c>
      <c r="E496" s="3">
        <v>45387</v>
      </c>
      <c r="F496" s="1" t="s">
        <v>59</v>
      </c>
      <c r="G496" s="1" t="s">
        <v>909</v>
      </c>
      <c r="H496" s="7">
        <v>1000</v>
      </c>
      <c r="I496" s="7">
        <v>890</v>
      </c>
      <c r="J496" s="2">
        <v>0.11</v>
      </c>
      <c r="K496" s="7">
        <f>Table1[[#This Row],[Price Before Discount]]-Table1[[#This Row],[Price After Discount]]</f>
        <v>110</v>
      </c>
      <c r="L496" s="13">
        <f>YEAR(Table1[[#This Row],[Date]])</f>
        <v>2024</v>
      </c>
      <c r="M496" s="13" t="str">
        <f t="shared" si="14"/>
        <v>Apr</v>
      </c>
      <c r="N496" s="17" t="str">
        <f t="shared" si="15"/>
        <v>Q2</v>
      </c>
    </row>
    <row r="497" spans="1:14" hidden="1" x14ac:dyDescent="0.35">
      <c r="A497" t="s">
        <v>910</v>
      </c>
      <c r="B497" s="1" t="s">
        <v>15</v>
      </c>
      <c r="C497" s="1" t="s">
        <v>16</v>
      </c>
      <c r="D497" s="1" t="s">
        <v>17</v>
      </c>
      <c r="E497" s="3">
        <v>45122</v>
      </c>
      <c r="F497" s="1" t="s">
        <v>28</v>
      </c>
      <c r="G497" s="1" t="s">
        <v>911</v>
      </c>
      <c r="H497" s="7">
        <v>150</v>
      </c>
      <c r="I497" s="7">
        <v>150</v>
      </c>
      <c r="J497" s="2">
        <v>0</v>
      </c>
      <c r="K497" s="7">
        <f>Table1[[#This Row],[Price Before Discount]]-Table1[[#This Row],[Price After Discount]]</f>
        <v>0</v>
      </c>
      <c r="L497" s="13">
        <f>YEAR(Table1[[#This Row],[Date]])</f>
        <v>2023</v>
      </c>
      <c r="M497" s="13" t="str">
        <f t="shared" si="14"/>
        <v>Jul</v>
      </c>
      <c r="N497" s="17" t="str">
        <f t="shared" si="15"/>
        <v>Q3</v>
      </c>
    </row>
    <row r="498" spans="1:14" hidden="1" x14ac:dyDescent="0.35">
      <c r="A498" t="s">
        <v>912</v>
      </c>
      <c r="B498" s="1" t="s">
        <v>287</v>
      </c>
      <c r="C498" s="1" t="s">
        <v>106</v>
      </c>
      <c r="D498" s="1" t="s">
        <v>17</v>
      </c>
      <c r="E498" s="3">
        <v>44140</v>
      </c>
      <c r="F498" s="1" t="s">
        <v>113</v>
      </c>
      <c r="G498" s="1" t="s">
        <v>498</v>
      </c>
      <c r="H498" s="7">
        <v>250</v>
      </c>
      <c r="I498" s="7">
        <v>238</v>
      </c>
      <c r="J498" s="2">
        <v>4.8000000000000001E-2</v>
      </c>
      <c r="K498" s="7">
        <f>Table1[[#This Row],[Price Before Discount]]-Table1[[#This Row],[Price After Discount]]</f>
        <v>12</v>
      </c>
      <c r="L498" s="13">
        <f>YEAR(Table1[[#This Row],[Date]])</f>
        <v>2020</v>
      </c>
      <c r="M498" s="13" t="str">
        <f t="shared" si="14"/>
        <v>Nov</v>
      </c>
      <c r="N498" s="17" t="str">
        <f t="shared" si="15"/>
        <v>Q4</v>
      </c>
    </row>
    <row r="499" spans="1:14" hidden="1" x14ac:dyDescent="0.35">
      <c r="A499" t="s">
        <v>913</v>
      </c>
      <c r="B499" s="1" t="s">
        <v>122</v>
      </c>
      <c r="C499" s="1" t="s">
        <v>38</v>
      </c>
      <c r="D499" s="1" t="s">
        <v>33</v>
      </c>
      <c r="E499" s="3">
        <v>44718</v>
      </c>
      <c r="F499" s="1" t="s">
        <v>120</v>
      </c>
      <c r="G499" s="1" t="s">
        <v>914</v>
      </c>
      <c r="H499" s="7">
        <v>50</v>
      </c>
      <c r="I499" s="7">
        <v>49</v>
      </c>
      <c r="J499" s="2">
        <v>0.02</v>
      </c>
      <c r="K499" s="7">
        <f>Table1[[#This Row],[Price Before Discount]]-Table1[[#This Row],[Price After Discount]]</f>
        <v>1</v>
      </c>
      <c r="L499" s="13">
        <f>YEAR(Table1[[#This Row],[Date]])</f>
        <v>2022</v>
      </c>
      <c r="M499" s="13" t="str">
        <f t="shared" si="14"/>
        <v>Jun</v>
      </c>
      <c r="N499" s="17" t="str">
        <f t="shared" si="15"/>
        <v>Q2</v>
      </c>
    </row>
    <row r="500" spans="1:14" hidden="1" x14ac:dyDescent="0.35">
      <c r="A500" t="s">
        <v>915</v>
      </c>
      <c r="B500" s="1" t="s">
        <v>47</v>
      </c>
      <c r="C500" s="1" t="s">
        <v>48</v>
      </c>
      <c r="D500" s="1" t="s">
        <v>22</v>
      </c>
      <c r="E500" s="3">
        <v>45499</v>
      </c>
      <c r="F500" s="1" t="s">
        <v>23</v>
      </c>
      <c r="G500" s="1" t="s">
        <v>916</v>
      </c>
      <c r="H500" s="7">
        <v>700</v>
      </c>
      <c r="I500" s="7">
        <v>630</v>
      </c>
      <c r="J500" s="2">
        <v>0.1</v>
      </c>
      <c r="K500" s="7">
        <f>Table1[[#This Row],[Price Before Discount]]-Table1[[#This Row],[Price After Discount]]</f>
        <v>70</v>
      </c>
      <c r="L500" s="13">
        <f>YEAR(Table1[[#This Row],[Date]])</f>
        <v>2024</v>
      </c>
      <c r="M500" s="13" t="str">
        <f t="shared" si="14"/>
        <v>Jul</v>
      </c>
      <c r="N500" s="17" t="str">
        <f t="shared" si="15"/>
        <v>Q3</v>
      </c>
    </row>
    <row r="501" spans="1:14" x14ac:dyDescent="0.35">
      <c r="A501" t="s">
        <v>917</v>
      </c>
      <c r="B501" s="1" t="s">
        <v>125</v>
      </c>
      <c r="C501" s="1" t="s">
        <v>126</v>
      </c>
      <c r="D501" s="1" t="s">
        <v>11</v>
      </c>
      <c r="E501" s="3">
        <v>45438</v>
      </c>
      <c r="F501" s="1" t="s">
        <v>34</v>
      </c>
      <c r="G501" s="1" t="s">
        <v>918</v>
      </c>
      <c r="H501" s="7">
        <v>50</v>
      </c>
      <c r="I501" s="7">
        <v>48</v>
      </c>
      <c r="J501" s="2">
        <v>0.04</v>
      </c>
      <c r="K501" s="7">
        <f>Table1[[#This Row],[Price Before Discount]]-Table1[[#This Row],[Price After Discount]]</f>
        <v>2</v>
      </c>
      <c r="L501" s="13">
        <f>YEAR(Table1[[#This Row],[Date]])</f>
        <v>2024</v>
      </c>
      <c r="M501" s="13" t="str">
        <f t="shared" si="14"/>
        <v>May</v>
      </c>
      <c r="N501" s="17" t="str">
        <f t="shared" si="15"/>
        <v>Q2</v>
      </c>
    </row>
    <row r="502" spans="1:14" x14ac:dyDescent="0.35">
      <c r="A502" t="s">
        <v>919</v>
      </c>
      <c r="B502" s="1" t="s">
        <v>322</v>
      </c>
      <c r="C502" s="1" t="s">
        <v>323</v>
      </c>
      <c r="D502" s="1" t="s">
        <v>11</v>
      </c>
      <c r="E502" s="3">
        <v>44525</v>
      </c>
      <c r="F502" s="1" t="s">
        <v>44</v>
      </c>
      <c r="G502" s="1" t="s">
        <v>920</v>
      </c>
      <c r="H502" s="7">
        <v>500</v>
      </c>
      <c r="I502" s="7">
        <v>500</v>
      </c>
      <c r="J502" s="2">
        <v>0</v>
      </c>
      <c r="K502" s="7">
        <f>Table1[[#This Row],[Price Before Discount]]-Table1[[#This Row],[Price After Discount]]</f>
        <v>0</v>
      </c>
      <c r="L502" s="13">
        <f>YEAR(Table1[[#This Row],[Date]])</f>
        <v>2021</v>
      </c>
      <c r="M502" s="13" t="str">
        <f t="shared" si="14"/>
        <v>Nov</v>
      </c>
      <c r="N502" s="17" t="str">
        <f t="shared" si="15"/>
        <v>Q4</v>
      </c>
    </row>
    <row r="503" spans="1:14" x14ac:dyDescent="0.35">
      <c r="A503" t="s">
        <v>921</v>
      </c>
      <c r="B503" s="1" t="s">
        <v>239</v>
      </c>
      <c r="C503" s="1" t="s">
        <v>240</v>
      </c>
      <c r="D503" s="1" t="s">
        <v>11</v>
      </c>
      <c r="E503" s="3">
        <v>44937</v>
      </c>
      <c r="F503" s="1" t="s">
        <v>39</v>
      </c>
      <c r="G503" s="1" t="s">
        <v>285</v>
      </c>
      <c r="H503" s="7">
        <v>30</v>
      </c>
      <c r="I503" s="7">
        <v>29</v>
      </c>
      <c r="J503" s="2">
        <v>3.3300000000000003E-2</v>
      </c>
      <c r="K503" s="7">
        <f>Table1[[#This Row],[Price Before Discount]]-Table1[[#This Row],[Price After Discount]]</f>
        <v>1</v>
      </c>
      <c r="L503" s="13">
        <f>YEAR(Table1[[#This Row],[Date]])</f>
        <v>2023</v>
      </c>
      <c r="M503" s="13" t="str">
        <f t="shared" si="14"/>
        <v>Jan</v>
      </c>
      <c r="N503" s="17" t="str">
        <f t="shared" si="15"/>
        <v>Q1</v>
      </c>
    </row>
    <row r="504" spans="1:14" hidden="1" x14ac:dyDescent="0.35">
      <c r="A504" t="s">
        <v>922</v>
      </c>
      <c r="B504" s="1" t="s">
        <v>155</v>
      </c>
      <c r="C504" s="1" t="s">
        <v>106</v>
      </c>
      <c r="D504" s="1" t="s">
        <v>17</v>
      </c>
      <c r="E504" s="3">
        <v>45580</v>
      </c>
      <c r="F504" s="1" t="s">
        <v>70</v>
      </c>
      <c r="G504" s="1" t="s">
        <v>923</v>
      </c>
      <c r="H504" s="7">
        <v>500</v>
      </c>
      <c r="I504" s="7">
        <v>495</v>
      </c>
      <c r="J504" s="2">
        <v>0.01</v>
      </c>
      <c r="K504" s="7">
        <f>Table1[[#This Row],[Price Before Discount]]-Table1[[#This Row],[Price After Discount]]</f>
        <v>5</v>
      </c>
      <c r="L504" s="13">
        <f>YEAR(Table1[[#This Row],[Date]])</f>
        <v>2024</v>
      </c>
      <c r="M504" s="13" t="str">
        <f t="shared" si="14"/>
        <v>Oct</v>
      </c>
      <c r="N504" s="17" t="str">
        <f t="shared" si="15"/>
        <v>Q4</v>
      </c>
    </row>
    <row r="505" spans="1:14" hidden="1" x14ac:dyDescent="0.35">
      <c r="A505" t="s">
        <v>924</v>
      </c>
      <c r="B505" s="1" t="s">
        <v>287</v>
      </c>
      <c r="C505" s="1" t="s">
        <v>106</v>
      </c>
      <c r="D505" s="1" t="s">
        <v>17</v>
      </c>
      <c r="E505" s="3">
        <v>44763</v>
      </c>
      <c r="F505" s="1" t="s">
        <v>28</v>
      </c>
      <c r="G505" s="1" t="s">
        <v>344</v>
      </c>
      <c r="H505" s="7">
        <v>150</v>
      </c>
      <c r="I505" s="7">
        <v>149</v>
      </c>
      <c r="J505" s="2">
        <v>6.7000000000000002E-3</v>
      </c>
      <c r="K505" s="7">
        <f>Table1[[#This Row],[Price Before Discount]]-Table1[[#This Row],[Price After Discount]]</f>
        <v>1</v>
      </c>
      <c r="L505" s="13">
        <f>YEAR(Table1[[#This Row],[Date]])</f>
        <v>2022</v>
      </c>
      <c r="M505" s="13" t="str">
        <f t="shared" si="14"/>
        <v>Jul</v>
      </c>
      <c r="N505" s="17" t="str">
        <f t="shared" si="15"/>
        <v>Q3</v>
      </c>
    </row>
    <row r="506" spans="1:14" hidden="1" x14ac:dyDescent="0.35">
      <c r="A506" t="s">
        <v>925</v>
      </c>
      <c r="B506" s="1" t="s">
        <v>105</v>
      </c>
      <c r="C506" s="1" t="s">
        <v>106</v>
      </c>
      <c r="D506" s="1" t="s">
        <v>17</v>
      </c>
      <c r="E506" s="3">
        <v>44327</v>
      </c>
      <c r="F506" s="1" t="s">
        <v>102</v>
      </c>
      <c r="G506" s="1" t="s">
        <v>107</v>
      </c>
      <c r="H506" s="7">
        <v>70</v>
      </c>
      <c r="I506" s="7">
        <v>54</v>
      </c>
      <c r="J506" s="2">
        <v>0.2286</v>
      </c>
      <c r="K506" s="7">
        <f>Table1[[#This Row],[Price Before Discount]]-Table1[[#This Row],[Price After Discount]]</f>
        <v>16</v>
      </c>
      <c r="L506" s="13">
        <f>YEAR(Table1[[#This Row],[Date]])</f>
        <v>2021</v>
      </c>
      <c r="M506" s="13" t="str">
        <f t="shared" si="14"/>
        <v>May</v>
      </c>
      <c r="N506" s="17" t="str">
        <f t="shared" si="15"/>
        <v>Q2</v>
      </c>
    </row>
    <row r="507" spans="1:14" hidden="1" x14ac:dyDescent="0.35">
      <c r="A507" t="s">
        <v>926</v>
      </c>
      <c r="B507" s="1" t="s">
        <v>62</v>
      </c>
      <c r="C507" s="1" t="s">
        <v>63</v>
      </c>
      <c r="D507" s="1" t="s">
        <v>33</v>
      </c>
      <c r="E507" s="3">
        <v>45323</v>
      </c>
      <c r="F507" s="1" t="s">
        <v>70</v>
      </c>
      <c r="G507" s="1" t="s">
        <v>64</v>
      </c>
      <c r="H507" s="7">
        <v>500</v>
      </c>
      <c r="I507" s="7">
        <v>490</v>
      </c>
      <c r="J507" s="2">
        <v>0.02</v>
      </c>
      <c r="K507" s="7">
        <f>Table1[[#This Row],[Price Before Discount]]-Table1[[#This Row],[Price After Discount]]</f>
        <v>10</v>
      </c>
      <c r="L507" s="13">
        <f>YEAR(Table1[[#This Row],[Date]])</f>
        <v>2024</v>
      </c>
      <c r="M507" s="13" t="str">
        <f t="shared" si="14"/>
        <v>Feb</v>
      </c>
      <c r="N507" s="17" t="str">
        <f t="shared" si="15"/>
        <v>Q1</v>
      </c>
    </row>
    <row r="508" spans="1:14" hidden="1" x14ac:dyDescent="0.35">
      <c r="A508" t="s">
        <v>927</v>
      </c>
      <c r="B508" s="1" t="s">
        <v>432</v>
      </c>
      <c r="C508" s="1" t="s">
        <v>433</v>
      </c>
      <c r="D508" s="1" t="s">
        <v>22</v>
      </c>
      <c r="E508" s="3">
        <v>44231</v>
      </c>
      <c r="F508" s="1" t="s">
        <v>120</v>
      </c>
      <c r="G508" s="1" t="s">
        <v>762</v>
      </c>
      <c r="H508" s="7">
        <v>50</v>
      </c>
      <c r="I508" s="7">
        <v>46</v>
      </c>
      <c r="J508" s="2">
        <v>0.08</v>
      </c>
      <c r="K508" s="7">
        <f>Table1[[#This Row],[Price Before Discount]]-Table1[[#This Row],[Price After Discount]]</f>
        <v>4</v>
      </c>
      <c r="L508" s="13">
        <f>YEAR(Table1[[#This Row],[Date]])</f>
        <v>2021</v>
      </c>
      <c r="M508" s="13" t="str">
        <f t="shared" si="14"/>
        <v>Feb</v>
      </c>
      <c r="N508" s="17" t="str">
        <f t="shared" si="15"/>
        <v>Q1</v>
      </c>
    </row>
    <row r="509" spans="1:14" hidden="1" x14ac:dyDescent="0.35">
      <c r="A509" t="s">
        <v>928</v>
      </c>
      <c r="B509" s="1" t="s">
        <v>42</v>
      </c>
      <c r="C509" s="1" t="s">
        <v>43</v>
      </c>
      <c r="D509" s="1" t="s">
        <v>22</v>
      </c>
      <c r="E509" s="3">
        <v>44987</v>
      </c>
      <c r="F509" s="1" t="s">
        <v>53</v>
      </c>
      <c r="G509" s="1" t="s">
        <v>251</v>
      </c>
      <c r="H509" s="7">
        <v>800</v>
      </c>
      <c r="I509" s="7">
        <v>600</v>
      </c>
      <c r="J509" s="2">
        <v>0.25</v>
      </c>
      <c r="K509" s="7">
        <f>Table1[[#This Row],[Price Before Discount]]-Table1[[#This Row],[Price After Discount]]</f>
        <v>200</v>
      </c>
      <c r="L509" s="13">
        <f>YEAR(Table1[[#This Row],[Date]])</f>
        <v>2023</v>
      </c>
      <c r="M509" s="13" t="str">
        <f t="shared" si="14"/>
        <v>Mar</v>
      </c>
      <c r="N509" s="17" t="str">
        <f t="shared" si="15"/>
        <v>Q1</v>
      </c>
    </row>
    <row r="510" spans="1:14" x14ac:dyDescent="0.35">
      <c r="A510" t="s">
        <v>929</v>
      </c>
      <c r="B510" s="1" t="s">
        <v>51</v>
      </c>
      <c r="C510" s="1" t="s">
        <v>52</v>
      </c>
      <c r="D510" s="1" t="s">
        <v>11</v>
      </c>
      <c r="E510" s="3">
        <v>45246</v>
      </c>
      <c r="F510" s="1" t="s">
        <v>23</v>
      </c>
      <c r="G510" s="1" t="s">
        <v>54</v>
      </c>
      <c r="H510" s="7">
        <v>700</v>
      </c>
      <c r="I510" s="7">
        <v>665</v>
      </c>
      <c r="J510" s="2">
        <v>0.05</v>
      </c>
      <c r="K510" s="7">
        <f>Table1[[#This Row],[Price Before Discount]]-Table1[[#This Row],[Price After Discount]]</f>
        <v>35</v>
      </c>
      <c r="L510" s="13">
        <f>YEAR(Table1[[#This Row],[Date]])</f>
        <v>2023</v>
      </c>
      <c r="M510" s="13" t="str">
        <f t="shared" si="14"/>
        <v>Nov</v>
      </c>
      <c r="N510" s="17" t="str">
        <f t="shared" si="15"/>
        <v>Q4</v>
      </c>
    </row>
    <row r="511" spans="1:14" x14ac:dyDescent="0.35">
      <c r="A511" t="s">
        <v>930</v>
      </c>
      <c r="B511" s="1" t="s">
        <v>239</v>
      </c>
      <c r="C511" s="1" t="s">
        <v>240</v>
      </c>
      <c r="D511" s="1" t="s">
        <v>11</v>
      </c>
      <c r="E511" s="3">
        <v>44945</v>
      </c>
      <c r="F511" s="1" t="s">
        <v>44</v>
      </c>
      <c r="G511" s="1" t="s">
        <v>424</v>
      </c>
      <c r="H511" s="7">
        <v>500</v>
      </c>
      <c r="I511" s="7">
        <v>480</v>
      </c>
      <c r="J511" s="2">
        <v>0.04</v>
      </c>
      <c r="K511" s="7">
        <f>Table1[[#This Row],[Price Before Discount]]-Table1[[#This Row],[Price After Discount]]</f>
        <v>20</v>
      </c>
      <c r="L511" s="13">
        <f>YEAR(Table1[[#This Row],[Date]])</f>
        <v>2023</v>
      </c>
      <c r="M511" s="13" t="str">
        <f t="shared" si="14"/>
        <v>Jan</v>
      </c>
      <c r="N511" s="17" t="str">
        <f t="shared" si="15"/>
        <v>Q1</v>
      </c>
    </row>
    <row r="512" spans="1:14" hidden="1" x14ac:dyDescent="0.35">
      <c r="A512" t="s">
        <v>931</v>
      </c>
      <c r="B512" s="1" t="s">
        <v>75</v>
      </c>
      <c r="C512" s="1" t="s">
        <v>76</v>
      </c>
      <c r="D512" s="1" t="s">
        <v>33</v>
      </c>
      <c r="E512" s="3">
        <v>44680</v>
      </c>
      <c r="F512" s="1" t="s">
        <v>53</v>
      </c>
      <c r="G512" s="1" t="s">
        <v>315</v>
      </c>
      <c r="H512" s="7">
        <v>800</v>
      </c>
      <c r="I512" s="7">
        <v>528</v>
      </c>
      <c r="J512" s="2">
        <v>0.34</v>
      </c>
      <c r="K512" s="7">
        <f>Table1[[#This Row],[Price Before Discount]]-Table1[[#This Row],[Price After Discount]]</f>
        <v>272</v>
      </c>
      <c r="L512" s="13">
        <f>YEAR(Table1[[#This Row],[Date]])</f>
        <v>2022</v>
      </c>
      <c r="M512" s="13" t="str">
        <f t="shared" si="14"/>
        <v>Apr</v>
      </c>
      <c r="N512" s="17" t="str">
        <f t="shared" si="15"/>
        <v>Q2</v>
      </c>
    </row>
    <row r="513" spans="1:14" hidden="1" x14ac:dyDescent="0.35">
      <c r="A513" t="s">
        <v>932</v>
      </c>
      <c r="B513" s="1" t="s">
        <v>122</v>
      </c>
      <c r="C513" s="1" t="s">
        <v>38</v>
      </c>
      <c r="D513" s="1" t="s">
        <v>33</v>
      </c>
      <c r="E513" s="3">
        <v>45508</v>
      </c>
      <c r="F513" s="1" t="s">
        <v>113</v>
      </c>
      <c r="G513" s="1" t="s">
        <v>573</v>
      </c>
      <c r="H513" s="7">
        <v>250</v>
      </c>
      <c r="I513" s="7">
        <v>225</v>
      </c>
      <c r="J513" s="2">
        <v>0.1</v>
      </c>
      <c r="K513" s="7">
        <f>Table1[[#This Row],[Price Before Discount]]-Table1[[#This Row],[Price After Discount]]</f>
        <v>25</v>
      </c>
      <c r="L513" s="13">
        <f>YEAR(Table1[[#This Row],[Date]])</f>
        <v>2024</v>
      </c>
      <c r="M513" s="13" t="str">
        <f t="shared" si="14"/>
        <v>Aug</v>
      </c>
      <c r="N513" s="17" t="str">
        <f t="shared" si="15"/>
        <v>Q3</v>
      </c>
    </row>
    <row r="514" spans="1:14" hidden="1" x14ac:dyDescent="0.35">
      <c r="A514" t="s">
        <v>933</v>
      </c>
      <c r="B514" s="1" t="s">
        <v>180</v>
      </c>
      <c r="C514" s="1" t="s">
        <v>106</v>
      </c>
      <c r="D514" s="1" t="s">
        <v>17</v>
      </c>
      <c r="E514" s="3">
        <v>44399</v>
      </c>
      <c r="F514" s="1" t="s">
        <v>28</v>
      </c>
      <c r="G514" s="1" t="s">
        <v>500</v>
      </c>
      <c r="H514" s="7">
        <v>150</v>
      </c>
      <c r="I514" s="7">
        <v>113</v>
      </c>
      <c r="J514" s="2">
        <v>0.2467</v>
      </c>
      <c r="K514" s="7">
        <f>Table1[[#This Row],[Price Before Discount]]-Table1[[#This Row],[Price After Discount]]</f>
        <v>37</v>
      </c>
      <c r="L514" s="13">
        <f>YEAR(Table1[[#This Row],[Date]])</f>
        <v>2021</v>
      </c>
      <c r="M514" s="13" t="str">
        <f t="shared" ref="M514:M577" si="16">TEXT(E:E, "mmm")</f>
        <v>Jul</v>
      </c>
      <c r="N514" s="17" t="str">
        <f t="shared" ref="N514:N577" si="17">"Q"&amp;INT((MONTH($E514)-1)/3)+1</f>
        <v>Q3</v>
      </c>
    </row>
    <row r="515" spans="1:14" hidden="1" x14ac:dyDescent="0.35">
      <c r="A515" t="s">
        <v>934</v>
      </c>
      <c r="B515" s="1" t="s">
        <v>225</v>
      </c>
      <c r="C515" s="1" t="s">
        <v>226</v>
      </c>
      <c r="D515" s="1" t="s">
        <v>22</v>
      </c>
      <c r="E515" s="3">
        <v>44714</v>
      </c>
      <c r="F515" s="1" t="s">
        <v>44</v>
      </c>
      <c r="G515" s="1" t="s">
        <v>935</v>
      </c>
      <c r="H515" s="7">
        <v>500</v>
      </c>
      <c r="I515" s="7">
        <v>440</v>
      </c>
      <c r="J515" s="2">
        <v>0.12</v>
      </c>
      <c r="K515" s="7">
        <f>Table1[[#This Row],[Price Before Discount]]-Table1[[#This Row],[Price After Discount]]</f>
        <v>60</v>
      </c>
      <c r="L515" s="13">
        <f>YEAR(Table1[[#This Row],[Date]])</f>
        <v>2022</v>
      </c>
      <c r="M515" s="13" t="str">
        <f t="shared" si="16"/>
        <v>Jun</v>
      </c>
      <c r="N515" s="17" t="str">
        <f t="shared" si="17"/>
        <v>Q2</v>
      </c>
    </row>
    <row r="516" spans="1:14" hidden="1" x14ac:dyDescent="0.35">
      <c r="A516" t="s">
        <v>936</v>
      </c>
      <c r="B516" s="1" t="s">
        <v>89</v>
      </c>
      <c r="C516" s="1" t="s">
        <v>90</v>
      </c>
      <c r="D516" s="1" t="s">
        <v>33</v>
      </c>
      <c r="E516" s="3">
        <v>44288</v>
      </c>
      <c r="F516" s="1" t="s">
        <v>102</v>
      </c>
      <c r="G516" s="1" t="s">
        <v>937</v>
      </c>
      <c r="H516" s="7">
        <v>70</v>
      </c>
      <c r="I516" s="7">
        <v>44</v>
      </c>
      <c r="J516" s="2">
        <v>0.37140000000000001</v>
      </c>
      <c r="K516" s="7">
        <f>Table1[[#This Row],[Price Before Discount]]-Table1[[#This Row],[Price After Discount]]</f>
        <v>26</v>
      </c>
      <c r="L516" s="13">
        <f>YEAR(Table1[[#This Row],[Date]])</f>
        <v>2021</v>
      </c>
      <c r="M516" s="13" t="str">
        <f t="shared" si="16"/>
        <v>Apr</v>
      </c>
      <c r="N516" s="17" t="str">
        <f t="shared" si="17"/>
        <v>Q2</v>
      </c>
    </row>
    <row r="517" spans="1:14" x14ac:dyDescent="0.35">
      <c r="A517" t="s">
        <v>938</v>
      </c>
      <c r="B517" s="1" t="s">
        <v>168</v>
      </c>
      <c r="C517" s="1" t="s">
        <v>169</v>
      </c>
      <c r="D517" s="1" t="s">
        <v>11</v>
      </c>
      <c r="E517" s="3">
        <v>44120</v>
      </c>
      <c r="F517" s="1" t="s">
        <v>113</v>
      </c>
      <c r="G517" s="1" t="s">
        <v>939</v>
      </c>
      <c r="H517" s="7">
        <v>250</v>
      </c>
      <c r="I517" s="7">
        <v>73</v>
      </c>
      <c r="J517" s="2">
        <v>0.70799999999999996</v>
      </c>
      <c r="K517" s="7">
        <f>Table1[[#This Row],[Price Before Discount]]-Table1[[#This Row],[Price After Discount]]</f>
        <v>177</v>
      </c>
      <c r="L517" s="13">
        <f>YEAR(Table1[[#This Row],[Date]])</f>
        <v>2020</v>
      </c>
      <c r="M517" s="13" t="str">
        <f t="shared" si="16"/>
        <v>Oct</v>
      </c>
      <c r="N517" s="17" t="str">
        <f t="shared" si="17"/>
        <v>Q4</v>
      </c>
    </row>
    <row r="518" spans="1:14" hidden="1" x14ac:dyDescent="0.35">
      <c r="A518" t="s">
        <v>940</v>
      </c>
      <c r="B518" s="1" t="s">
        <v>122</v>
      </c>
      <c r="C518" s="1" t="s">
        <v>38</v>
      </c>
      <c r="D518" s="1" t="s">
        <v>33</v>
      </c>
      <c r="E518" s="3">
        <v>44394</v>
      </c>
      <c r="F518" s="1" t="s">
        <v>34</v>
      </c>
      <c r="G518" s="1" t="s">
        <v>914</v>
      </c>
      <c r="H518" s="7">
        <v>50</v>
      </c>
      <c r="I518" s="7">
        <v>34</v>
      </c>
      <c r="J518" s="2">
        <v>0.32</v>
      </c>
      <c r="K518" s="7">
        <f>Table1[[#This Row],[Price Before Discount]]-Table1[[#This Row],[Price After Discount]]</f>
        <v>16</v>
      </c>
      <c r="L518" s="13">
        <f>YEAR(Table1[[#This Row],[Date]])</f>
        <v>2021</v>
      </c>
      <c r="M518" s="13" t="str">
        <f t="shared" si="16"/>
        <v>Jul</v>
      </c>
      <c r="N518" s="17" t="str">
        <f t="shared" si="17"/>
        <v>Q3</v>
      </c>
    </row>
    <row r="519" spans="1:14" x14ac:dyDescent="0.35">
      <c r="A519" t="s">
        <v>941</v>
      </c>
      <c r="B519" s="1" t="s">
        <v>398</v>
      </c>
      <c r="C519" s="1" t="s">
        <v>399</v>
      </c>
      <c r="D519" s="1" t="s">
        <v>11</v>
      </c>
      <c r="E519" s="3">
        <v>45257</v>
      </c>
      <c r="F519" s="1" t="s">
        <v>12</v>
      </c>
      <c r="G519" s="1" t="s">
        <v>616</v>
      </c>
      <c r="H519" s="7">
        <v>80</v>
      </c>
      <c r="I519" s="7">
        <v>78</v>
      </c>
      <c r="J519" s="2">
        <v>2.5000000000000001E-2</v>
      </c>
      <c r="K519" s="7">
        <f>Table1[[#This Row],[Price Before Discount]]-Table1[[#This Row],[Price After Discount]]</f>
        <v>2</v>
      </c>
      <c r="L519" s="13">
        <f>YEAR(Table1[[#This Row],[Date]])</f>
        <v>2023</v>
      </c>
      <c r="M519" s="13" t="str">
        <f t="shared" si="16"/>
        <v>Nov</v>
      </c>
      <c r="N519" s="17" t="str">
        <f t="shared" si="17"/>
        <v>Q4</v>
      </c>
    </row>
    <row r="520" spans="1:14" hidden="1" x14ac:dyDescent="0.35">
      <c r="A520" t="s">
        <v>942</v>
      </c>
      <c r="B520" s="1" t="s">
        <v>62</v>
      </c>
      <c r="C520" s="1" t="s">
        <v>63</v>
      </c>
      <c r="D520" s="1" t="s">
        <v>33</v>
      </c>
      <c r="E520" s="3">
        <v>45096</v>
      </c>
      <c r="F520" s="1" t="s">
        <v>28</v>
      </c>
      <c r="G520" s="1" t="s">
        <v>297</v>
      </c>
      <c r="H520" s="7">
        <v>150</v>
      </c>
      <c r="I520" s="7">
        <v>149</v>
      </c>
      <c r="J520" s="2">
        <v>6.7000000000000002E-3</v>
      </c>
      <c r="K520" s="7">
        <f>Table1[[#This Row],[Price Before Discount]]-Table1[[#This Row],[Price After Discount]]</f>
        <v>1</v>
      </c>
      <c r="L520" s="13">
        <f>YEAR(Table1[[#This Row],[Date]])</f>
        <v>2023</v>
      </c>
      <c r="M520" s="13" t="str">
        <f t="shared" si="16"/>
        <v>Jun</v>
      </c>
      <c r="N520" s="17" t="str">
        <f t="shared" si="17"/>
        <v>Q2</v>
      </c>
    </row>
    <row r="521" spans="1:14" hidden="1" x14ac:dyDescent="0.35">
      <c r="A521" t="s">
        <v>943</v>
      </c>
      <c r="B521" s="1" t="s">
        <v>105</v>
      </c>
      <c r="C521" s="1" t="s">
        <v>106</v>
      </c>
      <c r="D521" s="1" t="s">
        <v>17</v>
      </c>
      <c r="E521" s="3">
        <v>45190</v>
      </c>
      <c r="F521" s="1" t="s">
        <v>113</v>
      </c>
      <c r="G521" s="1" t="s">
        <v>944</v>
      </c>
      <c r="H521" s="7">
        <v>250</v>
      </c>
      <c r="I521" s="7">
        <v>250</v>
      </c>
      <c r="J521" s="2">
        <v>0</v>
      </c>
      <c r="K521" s="7">
        <f>Table1[[#This Row],[Price Before Discount]]-Table1[[#This Row],[Price After Discount]]</f>
        <v>0</v>
      </c>
      <c r="L521" s="13">
        <f>YEAR(Table1[[#This Row],[Date]])</f>
        <v>2023</v>
      </c>
      <c r="M521" s="13" t="str">
        <f t="shared" si="16"/>
        <v>Sep</v>
      </c>
      <c r="N521" s="17" t="str">
        <f t="shared" si="17"/>
        <v>Q3</v>
      </c>
    </row>
    <row r="522" spans="1:14" x14ac:dyDescent="0.35">
      <c r="A522" t="s">
        <v>945</v>
      </c>
      <c r="B522" s="1" t="s">
        <v>97</v>
      </c>
      <c r="C522" s="1" t="s">
        <v>98</v>
      </c>
      <c r="D522" s="1" t="s">
        <v>11</v>
      </c>
      <c r="E522" s="3">
        <v>45081</v>
      </c>
      <c r="F522" s="1" t="s">
        <v>23</v>
      </c>
      <c r="G522" s="1" t="s">
        <v>946</v>
      </c>
      <c r="H522" s="7">
        <v>700</v>
      </c>
      <c r="I522" s="7">
        <v>665</v>
      </c>
      <c r="J522" s="2">
        <v>0.05</v>
      </c>
      <c r="K522" s="7">
        <f>Table1[[#This Row],[Price Before Discount]]-Table1[[#This Row],[Price After Discount]]</f>
        <v>35</v>
      </c>
      <c r="L522" s="13">
        <f>YEAR(Table1[[#This Row],[Date]])</f>
        <v>2023</v>
      </c>
      <c r="M522" s="13" t="str">
        <f t="shared" si="16"/>
        <v>Jun</v>
      </c>
      <c r="N522" s="17" t="str">
        <f t="shared" si="17"/>
        <v>Q2</v>
      </c>
    </row>
    <row r="523" spans="1:14" hidden="1" x14ac:dyDescent="0.35">
      <c r="A523" t="s">
        <v>947</v>
      </c>
      <c r="B523" s="1" t="s">
        <v>203</v>
      </c>
      <c r="C523" s="1" t="s">
        <v>204</v>
      </c>
      <c r="D523" s="1" t="s">
        <v>22</v>
      </c>
      <c r="E523" s="3">
        <v>44225</v>
      </c>
      <c r="F523" s="1" t="s">
        <v>28</v>
      </c>
      <c r="G523" s="1" t="s">
        <v>757</v>
      </c>
      <c r="H523" s="7">
        <v>150</v>
      </c>
      <c r="I523" s="7">
        <v>140</v>
      </c>
      <c r="J523" s="2">
        <v>6.6699999999999995E-2</v>
      </c>
      <c r="K523" s="7">
        <f>Table1[[#This Row],[Price Before Discount]]-Table1[[#This Row],[Price After Discount]]</f>
        <v>10</v>
      </c>
      <c r="L523" s="13">
        <f>YEAR(Table1[[#This Row],[Date]])</f>
        <v>2021</v>
      </c>
      <c r="M523" s="13" t="str">
        <f t="shared" si="16"/>
        <v>Jan</v>
      </c>
      <c r="N523" s="17" t="str">
        <f t="shared" si="17"/>
        <v>Q1</v>
      </c>
    </row>
    <row r="524" spans="1:14" x14ac:dyDescent="0.35">
      <c r="A524" t="s">
        <v>948</v>
      </c>
      <c r="B524" s="1" t="s">
        <v>239</v>
      </c>
      <c r="C524" s="1" t="s">
        <v>240</v>
      </c>
      <c r="D524" s="1" t="s">
        <v>11</v>
      </c>
      <c r="E524" s="3">
        <v>45200</v>
      </c>
      <c r="F524" s="1" t="s">
        <v>53</v>
      </c>
      <c r="G524" s="1" t="s">
        <v>777</v>
      </c>
      <c r="H524" s="7">
        <v>800</v>
      </c>
      <c r="I524" s="7">
        <v>792</v>
      </c>
      <c r="J524" s="2">
        <v>0.01</v>
      </c>
      <c r="K524" s="7">
        <f>Table1[[#This Row],[Price Before Discount]]-Table1[[#This Row],[Price After Discount]]</f>
        <v>8</v>
      </c>
      <c r="L524" s="13">
        <f>YEAR(Table1[[#This Row],[Date]])</f>
        <v>2023</v>
      </c>
      <c r="M524" s="13" t="str">
        <f t="shared" si="16"/>
        <v>Oct</v>
      </c>
      <c r="N524" s="17" t="str">
        <f t="shared" si="17"/>
        <v>Q4</v>
      </c>
    </row>
    <row r="525" spans="1:14" hidden="1" x14ac:dyDescent="0.35">
      <c r="A525" t="s">
        <v>949</v>
      </c>
      <c r="B525" s="1" t="s">
        <v>89</v>
      </c>
      <c r="C525" s="1" t="s">
        <v>90</v>
      </c>
      <c r="D525" s="1" t="s">
        <v>33</v>
      </c>
      <c r="E525" s="3">
        <v>45277</v>
      </c>
      <c r="F525" s="1" t="s">
        <v>28</v>
      </c>
      <c r="G525" s="1" t="s">
        <v>898</v>
      </c>
      <c r="H525" s="7">
        <v>150</v>
      </c>
      <c r="I525" s="7">
        <v>138</v>
      </c>
      <c r="J525" s="2">
        <v>0.08</v>
      </c>
      <c r="K525" s="7">
        <f>Table1[[#This Row],[Price Before Discount]]-Table1[[#This Row],[Price After Discount]]</f>
        <v>12</v>
      </c>
      <c r="L525" s="13">
        <f>YEAR(Table1[[#This Row],[Date]])</f>
        <v>2023</v>
      </c>
      <c r="M525" s="13" t="str">
        <f t="shared" si="16"/>
        <v>Dec</v>
      </c>
      <c r="N525" s="17" t="str">
        <f t="shared" si="17"/>
        <v>Q4</v>
      </c>
    </row>
    <row r="526" spans="1:14" x14ac:dyDescent="0.35">
      <c r="A526" t="s">
        <v>950</v>
      </c>
      <c r="B526" s="1" t="s">
        <v>79</v>
      </c>
      <c r="C526" s="1" t="s">
        <v>80</v>
      </c>
      <c r="D526" s="1" t="s">
        <v>11</v>
      </c>
      <c r="E526" s="3">
        <v>44266</v>
      </c>
      <c r="F526" s="1" t="s">
        <v>39</v>
      </c>
      <c r="G526" s="1" t="s">
        <v>951</v>
      </c>
      <c r="H526" s="7">
        <v>30</v>
      </c>
      <c r="I526" s="7">
        <v>23</v>
      </c>
      <c r="J526" s="2">
        <v>0.23330000000000001</v>
      </c>
      <c r="K526" s="7">
        <f>Table1[[#This Row],[Price Before Discount]]-Table1[[#This Row],[Price After Discount]]</f>
        <v>7</v>
      </c>
      <c r="L526" s="13">
        <f>YEAR(Table1[[#This Row],[Date]])</f>
        <v>2021</v>
      </c>
      <c r="M526" s="13" t="str">
        <f t="shared" si="16"/>
        <v>Mar</v>
      </c>
      <c r="N526" s="17" t="str">
        <f t="shared" si="17"/>
        <v>Q1</v>
      </c>
    </row>
    <row r="527" spans="1:14" hidden="1" x14ac:dyDescent="0.35">
      <c r="A527" t="s">
        <v>952</v>
      </c>
      <c r="B527" s="1" t="s">
        <v>47</v>
      </c>
      <c r="C527" s="1" t="s">
        <v>48</v>
      </c>
      <c r="D527" s="1" t="s">
        <v>22</v>
      </c>
      <c r="E527" s="3">
        <v>44922</v>
      </c>
      <c r="F527" s="1" t="s">
        <v>12</v>
      </c>
      <c r="G527" s="1" t="s">
        <v>727</v>
      </c>
      <c r="H527" s="7">
        <v>80</v>
      </c>
      <c r="I527" s="7">
        <v>78</v>
      </c>
      <c r="J527" s="2">
        <v>2.5000000000000001E-2</v>
      </c>
      <c r="K527" s="7">
        <f>Table1[[#This Row],[Price Before Discount]]-Table1[[#This Row],[Price After Discount]]</f>
        <v>2</v>
      </c>
      <c r="L527" s="13">
        <f>YEAR(Table1[[#This Row],[Date]])</f>
        <v>2022</v>
      </c>
      <c r="M527" s="13" t="str">
        <f t="shared" si="16"/>
        <v>Dec</v>
      </c>
      <c r="N527" s="17" t="str">
        <f t="shared" si="17"/>
        <v>Q4</v>
      </c>
    </row>
    <row r="528" spans="1:14" hidden="1" x14ac:dyDescent="0.35">
      <c r="A528" t="s">
        <v>953</v>
      </c>
      <c r="B528" s="1" t="s">
        <v>15</v>
      </c>
      <c r="C528" s="1" t="s">
        <v>16</v>
      </c>
      <c r="D528" s="1" t="s">
        <v>17</v>
      </c>
      <c r="E528" s="3">
        <v>44672</v>
      </c>
      <c r="F528" s="1" t="s">
        <v>34</v>
      </c>
      <c r="G528" s="1" t="s">
        <v>851</v>
      </c>
      <c r="H528" s="7">
        <v>50</v>
      </c>
      <c r="I528" s="7">
        <v>49</v>
      </c>
      <c r="J528" s="2">
        <v>0.02</v>
      </c>
      <c r="K528" s="7">
        <f>Table1[[#This Row],[Price Before Discount]]-Table1[[#This Row],[Price After Discount]]</f>
        <v>1</v>
      </c>
      <c r="L528" s="13">
        <f>YEAR(Table1[[#This Row],[Date]])</f>
        <v>2022</v>
      </c>
      <c r="M528" s="13" t="str">
        <f t="shared" si="16"/>
        <v>Apr</v>
      </c>
      <c r="N528" s="17" t="str">
        <f t="shared" si="17"/>
        <v>Q2</v>
      </c>
    </row>
    <row r="529" spans="1:14" x14ac:dyDescent="0.35">
      <c r="A529" t="s">
        <v>954</v>
      </c>
      <c r="B529" s="1" t="s">
        <v>185</v>
      </c>
      <c r="C529" s="1" t="s">
        <v>186</v>
      </c>
      <c r="D529" s="1" t="s">
        <v>11</v>
      </c>
      <c r="E529" s="3">
        <v>45217</v>
      </c>
      <c r="F529" s="1" t="s">
        <v>113</v>
      </c>
      <c r="G529" s="1" t="s">
        <v>789</v>
      </c>
      <c r="H529" s="7">
        <v>250</v>
      </c>
      <c r="I529" s="7">
        <v>235</v>
      </c>
      <c r="J529" s="2">
        <v>0.06</v>
      </c>
      <c r="K529" s="7">
        <f>Table1[[#This Row],[Price Before Discount]]-Table1[[#This Row],[Price After Discount]]</f>
        <v>15</v>
      </c>
      <c r="L529" s="13">
        <f>YEAR(Table1[[#This Row],[Date]])</f>
        <v>2023</v>
      </c>
      <c r="M529" s="13" t="str">
        <f t="shared" si="16"/>
        <v>Oct</v>
      </c>
      <c r="N529" s="17" t="str">
        <f t="shared" si="17"/>
        <v>Q4</v>
      </c>
    </row>
    <row r="530" spans="1:14" hidden="1" x14ac:dyDescent="0.35">
      <c r="A530" t="s">
        <v>955</v>
      </c>
      <c r="B530" s="1" t="s">
        <v>180</v>
      </c>
      <c r="C530" s="1" t="s">
        <v>106</v>
      </c>
      <c r="D530" s="1" t="s">
        <v>17</v>
      </c>
      <c r="E530" s="3">
        <v>44203</v>
      </c>
      <c r="F530" s="1" t="s">
        <v>70</v>
      </c>
      <c r="G530" s="1" t="s">
        <v>956</v>
      </c>
      <c r="H530" s="7">
        <v>500</v>
      </c>
      <c r="I530" s="7">
        <v>490</v>
      </c>
      <c r="J530" s="2">
        <v>0.02</v>
      </c>
      <c r="K530" s="7">
        <f>Table1[[#This Row],[Price Before Discount]]-Table1[[#This Row],[Price After Discount]]</f>
        <v>10</v>
      </c>
      <c r="L530" s="13">
        <f>YEAR(Table1[[#This Row],[Date]])</f>
        <v>2021</v>
      </c>
      <c r="M530" s="13" t="str">
        <f t="shared" si="16"/>
        <v>Jan</v>
      </c>
      <c r="N530" s="17" t="str">
        <f t="shared" si="17"/>
        <v>Q1</v>
      </c>
    </row>
    <row r="531" spans="1:14" x14ac:dyDescent="0.35">
      <c r="A531" t="s">
        <v>957</v>
      </c>
      <c r="B531" s="1" t="s">
        <v>398</v>
      </c>
      <c r="C531" s="1" t="s">
        <v>399</v>
      </c>
      <c r="D531" s="1" t="s">
        <v>11</v>
      </c>
      <c r="E531" s="3">
        <v>43869</v>
      </c>
      <c r="F531" s="1" t="s">
        <v>23</v>
      </c>
      <c r="G531" s="1" t="s">
        <v>709</v>
      </c>
      <c r="H531" s="7">
        <v>700</v>
      </c>
      <c r="I531" s="7">
        <v>525</v>
      </c>
      <c r="J531" s="2">
        <v>0.25</v>
      </c>
      <c r="K531" s="7">
        <f>Table1[[#This Row],[Price Before Discount]]-Table1[[#This Row],[Price After Discount]]</f>
        <v>175</v>
      </c>
      <c r="L531" s="13">
        <f>YEAR(Table1[[#This Row],[Date]])</f>
        <v>2020</v>
      </c>
      <c r="M531" s="13" t="str">
        <f t="shared" si="16"/>
        <v>Feb</v>
      </c>
      <c r="N531" s="17" t="str">
        <f t="shared" si="17"/>
        <v>Q1</v>
      </c>
    </row>
    <row r="532" spans="1:14" x14ac:dyDescent="0.35">
      <c r="A532" t="s">
        <v>958</v>
      </c>
      <c r="B532" s="1" t="s">
        <v>239</v>
      </c>
      <c r="C532" s="1" t="s">
        <v>240</v>
      </c>
      <c r="D532" s="1" t="s">
        <v>11</v>
      </c>
      <c r="E532" s="3">
        <v>44482</v>
      </c>
      <c r="F532" s="1" t="s">
        <v>12</v>
      </c>
      <c r="G532" s="1" t="s">
        <v>285</v>
      </c>
      <c r="H532" s="7">
        <v>80</v>
      </c>
      <c r="I532" s="7">
        <v>74</v>
      </c>
      <c r="J532" s="2">
        <v>7.4999999999999997E-2</v>
      </c>
      <c r="K532" s="7">
        <f>Table1[[#This Row],[Price Before Discount]]-Table1[[#This Row],[Price After Discount]]</f>
        <v>6</v>
      </c>
      <c r="L532" s="13">
        <f>YEAR(Table1[[#This Row],[Date]])</f>
        <v>2021</v>
      </c>
      <c r="M532" s="13" t="str">
        <f t="shared" si="16"/>
        <v>Oct</v>
      </c>
      <c r="N532" s="17" t="str">
        <f t="shared" si="17"/>
        <v>Q4</v>
      </c>
    </row>
    <row r="533" spans="1:14" hidden="1" x14ac:dyDescent="0.35">
      <c r="A533" t="s">
        <v>959</v>
      </c>
      <c r="B533" s="1" t="s">
        <v>68</v>
      </c>
      <c r="C533" s="1" t="s">
        <v>69</v>
      </c>
      <c r="D533" s="1" t="s">
        <v>33</v>
      </c>
      <c r="E533" s="3">
        <v>44082</v>
      </c>
      <c r="F533" s="1" t="s">
        <v>53</v>
      </c>
      <c r="G533" s="1" t="s">
        <v>960</v>
      </c>
      <c r="H533" s="7">
        <v>800</v>
      </c>
      <c r="I533" s="7">
        <v>696</v>
      </c>
      <c r="J533" s="2">
        <v>0.13</v>
      </c>
      <c r="K533" s="7">
        <f>Table1[[#This Row],[Price Before Discount]]-Table1[[#This Row],[Price After Discount]]</f>
        <v>104</v>
      </c>
      <c r="L533" s="13">
        <f>YEAR(Table1[[#This Row],[Date]])</f>
        <v>2020</v>
      </c>
      <c r="M533" s="13" t="str">
        <f t="shared" si="16"/>
        <v>Sep</v>
      </c>
      <c r="N533" s="17" t="str">
        <f t="shared" si="17"/>
        <v>Q3</v>
      </c>
    </row>
    <row r="534" spans="1:14" x14ac:dyDescent="0.35">
      <c r="A534" t="s">
        <v>961</v>
      </c>
      <c r="B534" s="1" t="s">
        <v>322</v>
      </c>
      <c r="C534" s="1" t="s">
        <v>323</v>
      </c>
      <c r="D534" s="1" t="s">
        <v>11</v>
      </c>
      <c r="E534" s="3">
        <v>44972</v>
      </c>
      <c r="F534" s="1" t="s">
        <v>120</v>
      </c>
      <c r="G534" s="1" t="s">
        <v>324</v>
      </c>
      <c r="H534" s="7">
        <v>50</v>
      </c>
      <c r="I534" s="7">
        <v>50</v>
      </c>
      <c r="J534" s="2">
        <v>0</v>
      </c>
      <c r="K534" s="7">
        <f>Table1[[#This Row],[Price Before Discount]]-Table1[[#This Row],[Price After Discount]]</f>
        <v>0</v>
      </c>
      <c r="L534" s="13">
        <f>YEAR(Table1[[#This Row],[Date]])</f>
        <v>2023</v>
      </c>
      <c r="M534" s="13" t="str">
        <f t="shared" si="16"/>
        <v>Feb</v>
      </c>
      <c r="N534" s="17" t="str">
        <f t="shared" si="17"/>
        <v>Q1</v>
      </c>
    </row>
    <row r="535" spans="1:14" x14ac:dyDescent="0.35">
      <c r="A535" t="s">
        <v>962</v>
      </c>
      <c r="B535" s="1" t="s">
        <v>262</v>
      </c>
      <c r="C535" s="1" t="s">
        <v>263</v>
      </c>
      <c r="D535" s="1" t="s">
        <v>11</v>
      </c>
      <c r="E535" s="3">
        <v>45036</v>
      </c>
      <c r="F535" s="1" t="s">
        <v>34</v>
      </c>
      <c r="G535" s="1" t="s">
        <v>597</v>
      </c>
      <c r="H535" s="7">
        <v>50</v>
      </c>
      <c r="I535" s="7">
        <v>50</v>
      </c>
      <c r="J535" s="2">
        <v>0</v>
      </c>
      <c r="K535" s="7">
        <f>Table1[[#This Row],[Price Before Discount]]-Table1[[#This Row],[Price After Discount]]</f>
        <v>0</v>
      </c>
      <c r="L535" s="13">
        <f>YEAR(Table1[[#This Row],[Date]])</f>
        <v>2023</v>
      </c>
      <c r="M535" s="13" t="str">
        <f t="shared" si="16"/>
        <v>Apr</v>
      </c>
      <c r="N535" s="17" t="str">
        <f t="shared" si="17"/>
        <v>Q2</v>
      </c>
    </row>
    <row r="536" spans="1:14" x14ac:dyDescent="0.35">
      <c r="A536" t="s">
        <v>963</v>
      </c>
      <c r="B536" s="1" t="s">
        <v>125</v>
      </c>
      <c r="C536" s="1" t="s">
        <v>126</v>
      </c>
      <c r="D536" s="1" t="s">
        <v>11</v>
      </c>
      <c r="E536" s="3">
        <v>44739</v>
      </c>
      <c r="F536" s="1" t="s">
        <v>113</v>
      </c>
      <c r="G536" s="1" t="s">
        <v>231</v>
      </c>
      <c r="H536" s="7">
        <v>250</v>
      </c>
      <c r="I536" s="7">
        <v>225</v>
      </c>
      <c r="J536" s="2">
        <v>0.1</v>
      </c>
      <c r="K536" s="7">
        <f>Table1[[#This Row],[Price Before Discount]]-Table1[[#This Row],[Price After Discount]]</f>
        <v>25</v>
      </c>
      <c r="L536" s="13">
        <f>YEAR(Table1[[#This Row],[Date]])</f>
        <v>2022</v>
      </c>
      <c r="M536" s="13" t="str">
        <f t="shared" si="16"/>
        <v>Jun</v>
      </c>
      <c r="N536" s="17" t="str">
        <f t="shared" si="17"/>
        <v>Q2</v>
      </c>
    </row>
    <row r="537" spans="1:14" x14ac:dyDescent="0.35">
      <c r="A537" t="s">
        <v>964</v>
      </c>
      <c r="B537" s="1" t="s">
        <v>93</v>
      </c>
      <c r="C537" s="1" t="s">
        <v>94</v>
      </c>
      <c r="D537" s="1" t="s">
        <v>11</v>
      </c>
      <c r="E537" s="3">
        <v>44160</v>
      </c>
      <c r="F537" s="1" t="s">
        <v>53</v>
      </c>
      <c r="G537" s="1" t="s">
        <v>214</v>
      </c>
      <c r="H537" s="7">
        <v>800</v>
      </c>
      <c r="I537" s="7">
        <v>760</v>
      </c>
      <c r="J537" s="2">
        <v>0.05</v>
      </c>
      <c r="K537" s="7">
        <f>Table1[[#This Row],[Price Before Discount]]-Table1[[#This Row],[Price After Discount]]</f>
        <v>40</v>
      </c>
      <c r="L537" s="13">
        <f>YEAR(Table1[[#This Row],[Date]])</f>
        <v>2020</v>
      </c>
      <c r="M537" s="13" t="str">
        <f t="shared" si="16"/>
        <v>Nov</v>
      </c>
      <c r="N537" s="17" t="str">
        <f t="shared" si="17"/>
        <v>Q4</v>
      </c>
    </row>
    <row r="538" spans="1:14" hidden="1" x14ac:dyDescent="0.35">
      <c r="A538" t="s">
        <v>965</v>
      </c>
      <c r="B538" s="1" t="s">
        <v>89</v>
      </c>
      <c r="C538" s="1" t="s">
        <v>90</v>
      </c>
      <c r="D538" s="1" t="s">
        <v>33</v>
      </c>
      <c r="E538" s="3">
        <v>44742</v>
      </c>
      <c r="F538" s="1" t="s">
        <v>120</v>
      </c>
      <c r="G538" s="1" t="s">
        <v>493</v>
      </c>
      <c r="H538" s="7">
        <v>50</v>
      </c>
      <c r="I538" s="7">
        <v>49</v>
      </c>
      <c r="J538" s="2">
        <v>0.02</v>
      </c>
      <c r="K538" s="7">
        <f>Table1[[#This Row],[Price Before Discount]]-Table1[[#This Row],[Price After Discount]]</f>
        <v>1</v>
      </c>
      <c r="L538" s="13">
        <f>YEAR(Table1[[#This Row],[Date]])</f>
        <v>2022</v>
      </c>
      <c r="M538" s="13" t="str">
        <f t="shared" si="16"/>
        <v>Jun</v>
      </c>
      <c r="N538" s="17" t="str">
        <f t="shared" si="17"/>
        <v>Q2</v>
      </c>
    </row>
    <row r="539" spans="1:14" x14ac:dyDescent="0.35">
      <c r="A539" t="s">
        <v>966</v>
      </c>
      <c r="B539" s="1" t="s">
        <v>144</v>
      </c>
      <c r="C539" s="1" t="s">
        <v>145</v>
      </c>
      <c r="D539" s="1" t="s">
        <v>11</v>
      </c>
      <c r="E539" s="3">
        <v>44948</v>
      </c>
      <c r="F539" s="1" t="s">
        <v>70</v>
      </c>
      <c r="G539" s="1" t="s">
        <v>723</v>
      </c>
      <c r="H539" s="7">
        <v>500</v>
      </c>
      <c r="I539" s="7">
        <v>495</v>
      </c>
      <c r="J539" s="2">
        <v>0.01</v>
      </c>
      <c r="K539" s="7">
        <f>Table1[[#This Row],[Price Before Discount]]-Table1[[#This Row],[Price After Discount]]</f>
        <v>5</v>
      </c>
      <c r="L539" s="13">
        <f>YEAR(Table1[[#This Row],[Date]])</f>
        <v>2023</v>
      </c>
      <c r="M539" s="13" t="str">
        <f t="shared" si="16"/>
        <v>Jan</v>
      </c>
      <c r="N539" s="17" t="str">
        <f t="shared" si="17"/>
        <v>Q1</v>
      </c>
    </row>
    <row r="540" spans="1:14" hidden="1" x14ac:dyDescent="0.35">
      <c r="A540" t="s">
        <v>967</v>
      </c>
      <c r="B540" s="1" t="s">
        <v>122</v>
      </c>
      <c r="C540" s="1" t="s">
        <v>38</v>
      </c>
      <c r="D540" s="1" t="s">
        <v>33</v>
      </c>
      <c r="E540" s="3">
        <v>44828</v>
      </c>
      <c r="F540" s="1" t="s">
        <v>113</v>
      </c>
      <c r="G540" s="1" t="s">
        <v>968</v>
      </c>
      <c r="H540" s="7">
        <v>250</v>
      </c>
      <c r="I540" s="7">
        <v>213</v>
      </c>
      <c r="J540" s="2">
        <v>0.14799999999999999</v>
      </c>
      <c r="K540" s="7">
        <f>Table1[[#This Row],[Price Before Discount]]-Table1[[#This Row],[Price After Discount]]</f>
        <v>37</v>
      </c>
      <c r="L540" s="13">
        <f>YEAR(Table1[[#This Row],[Date]])</f>
        <v>2022</v>
      </c>
      <c r="M540" s="13" t="str">
        <f t="shared" si="16"/>
        <v>Sep</v>
      </c>
      <c r="N540" s="17" t="str">
        <f t="shared" si="17"/>
        <v>Q3</v>
      </c>
    </row>
    <row r="541" spans="1:14" hidden="1" x14ac:dyDescent="0.35">
      <c r="A541" t="s">
        <v>969</v>
      </c>
      <c r="B541" s="1" t="s">
        <v>287</v>
      </c>
      <c r="C541" s="1" t="s">
        <v>106</v>
      </c>
      <c r="D541" s="1" t="s">
        <v>17</v>
      </c>
      <c r="E541" s="3">
        <v>44853</v>
      </c>
      <c r="F541" s="1" t="s">
        <v>23</v>
      </c>
      <c r="G541" s="1" t="s">
        <v>970</v>
      </c>
      <c r="H541" s="7">
        <v>700</v>
      </c>
      <c r="I541" s="7">
        <v>693</v>
      </c>
      <c r="J541" s="2">
        <v>0.01</v>
      </c>
      <c r="K541" s="7">
        <f>Table1[[#This Row],[Price Before Discount]]-Table1[[#This Row],[Price After Discount]]</f>
        <v>7</v>
      </c>
      <c r="L541" s="13">
        <f>YEAR(Table1[[#This Row],[Date]])</f>
        <v>2022</v>
      </c>
      <c r="M541" s="13" t="str">
        <f t="shared" si="16"/>
        <v>Oct</v>
      </c>
      <c r="N541" s="17" t="str">
        <f t="shared" si="17"/>
        <v>Q4</v>
      </c>
    </row>
    <row r="542" spans="1:14" x14ac:dyDescent="0.35">
      <c r="A542" t="s">
        <v>971</v>
      </c>
      <c r="B542" s="1" t="s">
        <v>79</v>
      </c>
      <c r="C542" s="1" t="s">
        <v>80</v>
      </c>
      <c r="D542" s="1" t="s">
        <v>11</v>
      </c>
      <c r="E542" s="3">
        <v>44845</v>
      </c>
      <c r="F542" s="1" t="s">
        <v>39</v>
      </c>
      <c r="G542" s="1" t="s">
        <v>81</v>
      </c>
      <c r="H542" s="7">
        <v>30</v>
      </c>
      <c r="I542" s="7">
        <v>28</v>
      </c>
      <c r="J542" s="2">
        <v>6.6699999999999995E-2</v>
      </c>
      <c r="K542" s="7">
        <f>Table1[[#This Row],[Price Before Discount]]-Table1[[#This Row],[Price After Discount]]</f>
        <v>2</v>
      </c>
      <c r="L542" s="13">
        <f>YEAR(Table1[[#This Row],[Date]])</f>
        <v>2022</v>
      </c>
      <c r="M542" s="13" t="str">
        <f t="shared" si="16"/>
        <v>Oct</v>
      </c>
      <c r="N542" s="17" t="str">
        <f t="shared" si="17"/>
        <v>Q4</v>
      </c>
    </row>
    <row r="543" spans="1:14" x14ac:dyDescent="0.35">
      <c r="A543" t="s">
        <v>972</v>
      </c>
      <c r="B543" s="1" t="s">
        <v>253</v>
      </c>
      <c r="C543" s="1" t="s">
        <v>254</v>
      </c>
      <c r="D543" s="1" t="s">
        <v>11</v>
      </c>
      <c r="E543" s="3">
        <v>44474</v>
      </c>
      <c r="F543" s="1" t="s">
        <v>23</v>
      </c>
      <c r="G543" s="1" t="s">
        <v>255</v>
      </c>
      <c r="H543" s="7">
        <v>700</v>
      </c>
      <c r="I543" s="7">
        <v>518</v>
      </c>
      <c r="J543" s="2">
        <v>0.26</v>
      </c>
      <c r="K543" s="7">
        <f>Table1[[#This Row],[Price Before Discount]]-Table1[[#This Row],[Price After Discount]]</f>
        <v>182</v>
      </c>
      <c r="L543" s="13">
        <f>YEAR(Table1[[#This Row],[Date]])</f>
        <v>2021</v>
      </c>
      <c r="M543" s="13" t="str">
        <f t="shared" si="16"/>
        <v>Oct</v>
      </c>
      <c r="N543" s="17" t="str">
        <f t="shared" si="17"/>
        <v>Q4</v>
      </c>
    </row>
    <row r="544" spans="1:14" hidden="1" x14ac:dyDescent="0.35">
      <c r="A544" t="s">
        <v>973</v>
      </c>
      <c r="B544" s="1" t="s">
        <v>42</v>
      </c>
      <c r="C544" s="1" t="s">
        <v>43</v>
      </c>
      <c r="D544" s="1" t="s">
        <v>22</v>
      </c>
      <c r="E544" s="3">
        <v>45297</v>
      </c>
      <c r="F544" s="1" t="s">
        <v>70</v>
      </c>
      <c r="G544" s="1" t="s">
        <v>429</v>
      </c>
      <c r="H544" s="7">
        <v>500</v>
      </c>
      <c r="I544" s="7">
        <v>495</v>
      </c>
      <c r="J544" s="2">
        <v>0.01</v>
      </c>
      <c r="K544" s="7">
        <f>Table1[[#This Row],[Price Before Discount]]-Table1[[#This Row],[Price After Discount]]</f>
        <v>5</v>
      </c>
      <c r="L544" s="13">
        <f>YEAR(Table1[[#This Row],[Date]])</f>
        <v>2024</v>
      </c>
      <c r="M544" s="13" t="str">
        <f t="shared" si="16"/>
        <v>Jan</v>
      </c>
      <c r="N544" s="17" t="str">
        <f t="shared" si="17"/>
        <v>Q1</v>
      </c>
    </row>
    <row r="545" spans="1:14" hidden="1" x14ac:dyDescent="0.35">
      <c r="A545" t="s">
        <v>974</v>
      </c>
      <c r="B545" s="1" t="s">
        <v>222</v>
      </c>
      <c r="C545" s="1" t="s">
        <v>48</v>
      </c>
      <c r="D545" s="1" t="s">
        <v>22</v>
      </c>
      <c r="E545" s="3">
        <v>44330</v>
      </c>
      <c r="F545" s="1" t="s">
        <v>39</v>
      </c>
      <c r="G545" s="1" t="s">
        <v>223</v>
      </c>
      <c r="H545" s="7">
        <v>30</v>
      </c>
      <c r="I545" s="7">
        <v>21</v>
      </c>
      <c r="J545" s="2">
        <v>0.3</v>
      </c>
      <c r="K545" s="7">
        <f>Table1[[#This Row],[Price Before Discount]]-Table1[[#This Row],[Price After Discount]]</f>
        <v>9</v>
      </c>
      <c r="L545" s="13">
        <f>YEAR(Table1[[#This Row],[Date]])</f>
        <v>2021</v>
      </c>
      <c r="M545" s="13" t="str">
        <f t="shared" si="16"/>
        <v>May</v>
      </c>
      <c r="N545" s="17" t="str">
        <f t="shared" si="17"/>
        <v>Q2</v>
      </c>
    </row>
    <row r="546" spans="1:14" hidden="1" x14ac:dyDescent="0.35">
      <c r="A546" t="s">
        <v>975</v>
      </c>
      <c r="B546" s="1" t="s">
        <v>129</v>
      </c>
      <c r="C546" s="1" t="s">
        <v>106</v>
      </c>
      <c r="D546" s="1" t="s">
        <v>17</v>
      </c>
      <c r="E546" s="3">
        <v>45184</v>
      </c>
      <c r="F546" s="1" t="s">
        <v>59</v>
      </c>
      <c r="G546" s="1" t="s">
        <v>130</v>
      </c>
      <c r="H546" s="7">
        <v>1000</v>
      </c>
      <c r="I546" s="7">
        <v>700</v>
      </c>
      <c r="J546" s="2">
        <v>0.3</v>
      </c>
      <c r="K546" s="7">
        <f>Table1[[#This Row],[Price Before Discount]]-Table1[[#This Row],[Price After Discount]]</f>
        <v>300</v>
      </c>
      <c r="L546" s="13">
        <f>YEAR(Table1[[#This Row],[Date]])</f>
        <v>2023</v>
      </c>
      <c r="M546" s="13" t="str">
        <f t="shared" si="16"/>
        <v>Sep</v>
      </c>
      <c r="N546" s="17" t="str">
        <f t="shared" si="17"/>
        <v>Q3</v>
      </c>
    </row>
    <row r="547" spans="1:14" hidden="1" x14ac:dyDescent="0.35">
      <c r="A547" t="s">
        <v>976</v>
      </c>
      <c r="B547" s="1" t="s">
        <v>268</v>
      </c>
      <c r="C547" s="1" t="s">
        <v>269</v>
      </c>
      <c r="D547" s="1" t="s">
        <v>33</v>
      </c>
      <c r="E547" s="3">
        <v>44307</v>
      </c>
      <c r="F547" s="1" t="s">
        <v>34</v>
      </c>
      <c r="G547" s="1" t="s">
        <v>564</v>
      </c>
      <c r="H547" s="7">
        <v>50</v>
      </c>
      <c r="I547" s="7">
        <v>32</v>
      </c>
      <c r="J547" s="2">
        <v>0.36</v>
      </c>
      <c r="K547" s="7">
        <f>Table1[[#This Row],[Price Before Discount]]-Table1[[#This Row],[Price After Discount]]</f>
        <v>18</v>
      </c>
      <c r="L547" s="13">
        <f>YEAR(Table1[[#This Row],[Date]])</f>
        <v>2021</v>
      </c>
      <c r="M547" s="13" t="str">
        <f t="shared" si="16"/>
        <v>Apr</v>
      </c>
      <c r="N547" s="17" t="str">
        <f t="shared" si="17"/>
        <v>Q2</v>
      </c>
    </row>
    <row r="548" spans="1:14" x14ac:dyDescent="0.35">
      <c r="A548" t="s">
        <v>977</v>
      </c>
      <c r="B548" s="1" t="s">
        <v>83</v>
      </c>
      <c r="C548" s="1" t="s">
        <v>84</v>
      </c>
      <c r="D548" s="1" t="s">
        <v>11</v>
      </c>
      <c r="E548" s="3">
        <v>44387</v>
      </c>
      <c r="F548" s="1" t="s">
        <v>53</v>
      </c>
      <c r="G548" s="1" t="s">
        <v>514</v>
      </c>
      <c r="H548" s="7">
        <v>800</v>
      </c>
      <c r="I548" s="7">
        <v>632</v>
      </c>
      <c r="J548" s="2">
        <v>0.21</v>
      </c>
      <c r="K548" s="7">
        <f>Table1[[#This Row],[Price Before Discount]]-Table1[[#This Row],[Price After Discount]]</f>
        <v>168</v>
      </c>
      <c r="L548" s="13">
        <f>YEAR(Table1[[#This Row],[Date]])</f>
        <v>2021</v>
      </c>
      <c r="M548" s="13" t="str">
        <f t="shared" si="16"/>
        <v>Jul</v>
      </c>
      <c r="N548" s="17" t="str">
        <f t="shared" si="17"/>
        <v>Q3</v>
      </c>
    </row>
    <row r="549" spans="1:14" hidden="1" x14ac:dyDescent="0.35">
      <c r="A549" t="s">
        <v>978</v>
      </c>
      <c r="B549" s="1" t="s">
        <v>155</v>
      </c>
      <c r="C549" s="1" t="s">
        <v>106</v>
      </c>
      <c r="D549" s="1" t="s">
        <v>17</v>
      </c>
      <c r="E549" s="3">
        <v>45645</v>
      </c>
      <c r="F549" s="1" t="s">
        <v>44</v>
      </c>
      <c r="G549" s="1" t="s">
        <v>979</v>
      </c>
      <c r="H549" s="7">
        <v>500</v>
      </c>
      <c r="I549" s="7">
        <v>450</v>
      </c>
      <c r="J549" s="2">
        <v>0.1</v>
      </c>
      <c r="K549" s="7">
        <f>Table1[[#This Row],[Price Before Discount]]-Table1[[#This Row],[Price After Discount]]</f>
        <v>50</v>
      </c>
      <c r="L549" s="13">
        <f>YEAR(Table1[[#This Row],[Date]])</f>
        <v>2024</v>
      </c>
      <c r="M549" s="13" t="str">
        <f t="shared" si="16"/>
        <v>Dec</v>
      </c>
      <c r="N549" s="17" t="str">
        <f t="shared" si="17"/>
        <v>Q4</v>
      </c>
    </row>
    <row r="550" spans="1:14" hidden="1" x14ac:dyDescent="0.35">
      <c r="A550" t="s">
        <v>980</v>
      </c>
      <c r="B550" s="1" t="s">
        <v>20</v>
      </c>
      <c r="C550" s="1" t="s">
        <v>21</v>
      </c>
      <c r="D550" s="1" t="s">
        <v>22</v>
      </c>
      <c r="E550" s="3">
        <v>44790</v>
      </c>
      <c r="F550" s="1" t="s">
        <v>34</v>
      </c>
      <c r="G550" s="1" t="s">
        <v>481</v>
      </c>
      <c r="H550" s="7">
        <v>50</v>
      </c>
      <c r="I550" s="7">
        <v>49</v>
      </c>
      <c r="J550" s="2">
        <v>0.02</v>
      </c>
      <c r="K550" s="7">
        <f>Table1[[#This Row],[Price Before Discount]]-Table1[[#This Row],[Price After Discount]]</f>
        <v>1</v>
      </c>
      <c r="L550" s="13">
        <f>YEAR(Table1[[#This Row],[Date]])</f>
        <v>2022</v>
      </c>
      <c r="M550" s="13" t="str">
        <f t="shared" si="16"/>
        <v>Aug</v>
      </c>
      <c r="N550" s="17" t="str">
        <f t="shared" si="17"/>
        <v>Q3</v>
      </c>
    </row>
    <row r="551" spans="1:14" hidden="1" x14ac:dyDescent="0.35">
      <c r="A551" t="s">
        <v>981</v>
      </c>
      <c r="B551" s="1" t="s">
        <v>225</v>
      </c>
      <c r="C551" s="1" t="s">
        <v>226</v>
      </c>
      <c r="D551" s="1" t="s">
        <v>22</v>
      </c>
      <c r="E551" s="3">
        <v>44371</v>
      </c>
      <c r="F551" s="1" t="s">
        <v>53</v>
      </c>
      <c r="G551" s="1" t="s">
        <v>982</v>
      </c>
      <c r="H551" s="7">
        <v>800</v>
      </c>
      <c r="I551" s="7">
        <v>456</v>
      </c>
      <c r="J551" s="2">
        <v>0.43</v>
      </c>
      <c r="K551" s="7">
        <f>Table1[[#This Row],[Price Before Discount]]-Table1[[#This Row],[Price After Discount]]</f>
        <v>344</v>
      </c>
      <c r="L551" s="13">
        <f>YEAR(Table1[[#This Row],[Date]])</f>
        <v>2021</v>
      </c>
      <c r="M551" s="13" t="str">
        <f t="shared" si="16"/>
        <v>Jun</v>
      </c>
      <c r="N551" s="17" t="str">
        <f t="shared" si="17"/>
        <v>Q2</v>
      </c>
    </row>
    <row r="552" spans="1:14" x14ac:dyDescent="0.35">
      <c r="A552" t="s">
        <v>983</v>
      </c>
      <c r="B552" s="1" t="s">
        <v>262</v>
      </c>
      <c r="C552" s="1" t="s">
        <v>263</v>
      </c>
      <c r="D552" s="1" t="s">
        <v>11</v>
      </c>
      <c r="E552" s="3">
        <v>44197</v>
      </c>
      <c r="F552" s="1" t="s">
        <v>120</v>
      </c>
      <c r="G552" s="1" t="s">
        <v>312</v>
      </c>
      <c r="H552" s="7">
        <v>50</v>
      </c>
      <c r="I552" s="7">
        <v>31</v>
      </c>
      <c r="J552" s="2">
        <v>0.38</v>
      </c>
      <c r="K552" s="7">
        <f>Table1[[#This Row],[Price Before Discount]]-Table1[[#This Row],[Price After Discount]]</f>
        <v>19</v>
      </c>
      <c r="L552" s="13">
        <f>YEAR(Table1[[#This Row],[Date]])</f>
        <v>2021</v>
      </c>
      <c r="M552" s="13" t="str">
        <f t="shared" si="16"/>
        <v>Jan</v>
      </c>
      <c r="N552" s="17" t="str">
        <f t="shared" si="17"/>
        <v>Q1</v>
      </c>
    </row>
    <row r="553" spans="1:14" hidden="1" x14ac:dyDescent="0.35">
      <c r="A553" t="s">
        <v>984</v>
      </c>
      <c r="B553" s="1" t="s">
        <v>105</v>
      </c>
      <c r="C553" s="1" t="s">
        <v>106</v>
      </c>
      <c r="D553" s="1" t="s">
        <v>17</v>
      </c>
      <c r="E553" s="3">
        <v>44194</v>
      </c>
      <c r="F553" s="1" t="s">
        <v>12</v>
      </c>
      <c r="G553" s="1" t="s">
        <v>107</v>
      </c>
      <c r="H553" s="7">
        <v>80</v>
      </c>
      <c r="I553" s="7">
        <v>69</v>
      </c>
      <c r="J553" s="2">
        <v>0.13750000000000001</v>
      </c>
      <c r="K553" s="7">
        <f>Table1[[#This Row],[Price Before Discount]]-Table1[[#This Row],[Price After Discount]]</f>
        <v>11</v>
      </c>
      <c r="L553" s="13">
        <f>YEAR(Table1[[#This Row],[Date]])</f>
        <v>2020</v>
      </c>
      <c r="M553" s="13" t="str">
        <f t="shared" si="16"/>
        <v>Dec</v>
      </c>
      <c r="N553" s="17" t="str">
        <f t="shared" si="17"/>
        <v>Q4</v>
      </c>
    </row>
    <row r="554" spans="1:14" x14ac:dyDescent="0.35">
      <c r="A554" t="s">
        <v>985</v>
      </c>
      <c r="B554" s="1" t="s">
        <v>172</v>
      </c>
      <c r="C554" s="1" t="s">
        <v>173</v>
      </c>
      <c r="D554" s="1" t="s">
        <v>11</v>
      </c>
      <c r="E554" s="3">
        <v>44882</v>
      </c>
      <c r="F554" s="1" t="s">
        <v>12</v>
      </c>
      <c r="G554" s="1" t="s">
        <v>217</v>
      </c>
      <c r="H554" s="7">
        <v>80</v>
      </c>
      <c r="I554" s="7">
        <v>70</v>
      </c>
      <c r="J554" s="2">
        <v>0.125</v>
      </c>
      <c r="K554" s="7">
        <f>Table1[[#This Row],[Price Before Discount]]-Table1[[#This Row],[Price After Discount]]</f>
        <v>10</v>
      </c>
      <c r="L554" s="13">
        <f>YEAR(Table1[[#This Row],[Date]])</f>
        <v>2022</v>
      </c>
      <c r="M554" s="13" t="str">
        <f t="shared" si="16"/>
        <v>Nov</v>
      </c>
      <c r="N554" s="17" t="str">
        <f t="shared" si="17"/>
        <v>Q4</v>
      </c>
    </row>
    <row r="555" spans="1:14" x14ac:dyDescent="0.35">
      <c r="A555" t="s">
        <v>986</v>
      </c>
      <c r="B555" s="1" t="s">
        <v>26</v>
      </c>
      <c r="C555" s="1" t="s">
        <v>27</v>
      </c>
      <c r="D555" s="1" t="s">
        <v>11</v>
      </c>
      <c r="E555" s="3">
        <v>44943</v>
      </c>
      <c r="F555" s="1" t="s">
        <v>113</v>
      </c>
      <c r="G555" s="1" t="s">
        <v>443</v>
      </c>
      <c r="H555" s="7">
        <v>250</v>
      </c>
      <c r="I555" s="7">
        <v>240</v>
      </c>
      <c r="J555" s="2">
        <v>0.04</v>
      </c>
      <c r="K555" s="7">
        <f>Table1[[#This Row],[Price Before Discount]]-Table1[[#This Row],[Price After Discount]]</f>
        <v>10</v>
      </c>
      <c r="L555" s="13">
        <f>YEAR(Table1[[#This Row],[Date]])</f>
        <v>2023</v>
      </c>
      <c r="M555" s="13" t="str">
        <f t="shared" si="16"/>
        <v>Jan</v>
      </c>
      <c r="N555" s="17" t="str">
        <f t="shared" si="17"/>
        <v>Q1</v>
      </c>
    </row>
    <row r="556" spans="1:14" hidden="1" x14ac:dyDescent="0.35">
      <c r="A556" t="s">
        <v>987</v>
      </c>
      <c r="B556" s="1" t="s">
        <v>105</v>
      </c>
      <c r="C556" s="1" t="s">
        <v>106</v>
      </c>
      <c r="D556" s="1" t="s">
        <v>17</v>
      </c>
      <c r="E556" s="3">
        <v>44735</v>
      </c>
      <c r="F556" s="1" t="s">
        <v>28</v>
      </c>
      <c r="G556" s="1" t="s">
        <v>944</v>
      </c>
      <c r="H556" s="7">
        <v>150</v>
      </c>
      <c r="I556" s="7">
        <v>132</v>
      </c>
      <c r="J556" s="2">
        <v>0.12</v>
      </c>
      <c r="K556" s="7">
        <f>Table1[[#This Row],[Price Before Discount]]-Table1[[#This Row],[Price After Discount]]</f>
        <v>18</v>
      </c>
      <c r="L556" s="13">
        <f>YEAR(Table1[[#This Row],[Date]])</f>
        <v>2022</v>
      </c>
      <c r="M556" s="13" t="str">
        <f t="shared" si="16"/>
        <v>Jun</v>
      </c>
      <c r="N556" s="17" t="str">
        <f t="shared" si="17"/>
        <v>Q2</v>
      </c>
    </row>
    <row r="557" spans="1:14" x14ac:dyDescent="0.35">
      <c r="A557" t="s">
        <v>988</v>
      </c>
      <c r="B557" s="1" t="s">
        <v>97</v>
      </c>
      <c r="C557" s="1" t="s">
        <v>98</v>
      </c>
      <c r="D557" s="1" t="s">
        <v>11</v>
      </c>
      <c r="E557" s="3">
        <v>44691</v>
      </c>
      <c r="F557" s="1" t="s">
        <v>39</v>
      </c>
      <c r="G557" s="1" t="s">
        <v>99</v>
      </c>
      <c r="H557" s="7">
        <v>30</v>
      </c>
      <c r="I557" s="7">
        <v>27</v>
      </c>
      <c r="J557" s="2">
        <v>0.1</v>
      </c>
      <c r="K557" s="7">
        <f>Table1[[#This Row],[Price Before Discount]]-Table1[[#This Row],[Price After Discount]]</f>
        <v>3</v>
      </c>
      <c r="L557" s="13">
        <f>YEAR(Table1[[#This Row],[Date]])</f>
        <v>2022</v>
      </c>
      <c r="M557" s="13" t="str">
        <f t="shared" si="16"/>
        <v>May</v>
      </c>
      <c r="N557" s="17" t="str">
        <f t="shared" si="17"/>
        <v>Q2</v>
      </c>
    </row>
    <row r="558" spans="1:14" x14ac:dyDescent="0.35">
      <c r="A558" t="s">
        <v>989</v>
      </c>
      <c r="B558" s="1" t="s">
        <v>185</v>
      </c>
      <c r="C558" s="1" t="s">
        <v>186</v>
      </c>
      <c r="D558" s="1" t="s">
        <v>11</v>
      </c>
      <c r="E558" s="3">
        <v>44476</v>
      </c>
      <c r="F558" s="1" t="s">
        <v>53</v>
      </c>
      <c r="G558" s="1" t="s">
        <v>739</v>
      </c>
      <c r="H558" s="7">
        <v>800</v>
      </c>
      <c r="I558" s="7">
        <v>624</v>
      </c>
      <c r="J558" s="2">
        <v>0.22</v>
      </c>
      <c r="K558" s="7">
        <f>Table1[[#This Row],[Price Before Discount]]-Table1[[#This Row],[Price After Discount]]</f>
        <v>176</v>
      </c>
      <c r="L558" s="13">
        <f>YEAR(Table1[[#This Row],[Date]])</f>
        <v>2021</v>
      </c>
      <c r="M558" s="13" t="str">
        <f t="shared" si="16"/>
        <v>Oct</v>
      </c>
      <c r="N558" s="17" t="str">
        <f t="shared" si="17"/>
        <v>Q4</v>
      </c>
    </row>
    <row r="559" spans="1:14" hidden="1" x14ac:dyDescent="0.35">
      <c r="A559" t="s">
        <v>990</v>
      </c>
      <c r="B559" s="1" t="s">
        <v>152</v>
      </c>
      <c r="C559" s="1" t="s">
        <v>106</v>
      </c>
      <c r="D559" s="1" t="s">
        <v>17</v>
      </c>
      <c r="E559" s="3">
        <v>44031</v>
      </c>
      <c r="F559" s="1" t="s">
        <v>102</v>
      </c>
      <c r="G559" s="1" t="s">
        <v>991</v>
      </c>
      <c r="H559" s="7">
        <v>70</v>
      </c>
      <c r="I559" s="7">
        <v>52</v>
      </c>
      <c r="J559" s="2">
        <v>0.2571</v>
      </c>
      <c r="K559" s="7">
        <f>Table1[[#This Row],[Price Before Discount]]-Table1[[#This Row],[Price After Discount]]</f>
        <v>18</v>
      </c>
      <c r="L559" s="13">
        <f>YEAR(Table1[[#This Row],[Date]])</f>
        <v>2020</v>
      </c>
      <c r="M559" s="13" t="str">
        <f t="shared" si="16"/>
        <v>Jul</v>
      </c>
      <c r="N559" s="17" t="str">
        <f t="shared" si="17"/>
        <v>Q3</v>
      </c>
    </row>
    <row r="560" spans="1:14" hidden="1" x14ac:dyDescent="0.35">
      <c r="A560" t="s">
        <v>992</v>
      </c>
      <c r="B560" s="1" t="s">
        <v>116</v>
      </c>
      <c r="C560" s="1" t="s">
        <v>117</v>
      </c>
      <c r="D560" s="1" t="s">
        <v>33</v>
      </c>
      <c r="E560" s="3">
        <v>45252</v>
      </c>
      <c r="F560" s="1" t="s">
        <v>12</v>
      </c>
      <c r="G560" s="1" t="s">
        <v>118</v>
      </c>
      <c r="H560" s="7">
        <v>80</v>
      </c>
      <c r="I560" s="7">
        <v>77</v>
      </c>
      <c r="J560" s="2">
        <v>3.7499999999999999E-2</v>
      </c>
      <c r="K560" s="7">
        <f>Table1[[#This Row],[Price Before Discount]]-Table1[[#This Row],[Price After Discount]]</f>
        <v>3</v>
      </c>
      <c r="L560" s="13">
        <f>YEAR(Table1[[#This Row],[Date]])</f>
        <v>2023</v>
      </c>
      <c r="M560" s="13" t="str">
        <f t="shared" si="16"/>
        <v>Nov</v>
      </c>
      <c r="N560" s="17" t="str">
        <f t="shared" si="17"/>
        <v>Q4</v>
      </c>
    </row>
    <row r="561" spans="1:14" hidden="1" x14ac:dyDescent="0.35">
      <c r="A561" t="s">
        <v>993</v>
      </c>
      <c r="B561" s="1" t="s">
        <v>42</v>
      </c>
      <c r="C561" s="1" t="s">
        <v>43</v>
      </c>
      <c r="D561" s="1" t="s">
        <v>22</v>
      </c>
      <c r="E561" s="3">
        <v>45194</v>
      </c>
      <c r="F561" s="1" t="s">
        <v>39</v>
      </c>
      <c r="G561" s="1" t="s">
        <v>251</v>
      </c>
      <c r="H561" s="7">
        <v>30</v>
      </c>
      <c r="I561" s="7">
        <v>27</v>
      </c>
      <c r="J561" s="2">
        <v>0.1</v>
      </c>
      <c r="K561" s="7">
        <f>Table1[[#This Row],[Price Before Discount]]-Table1[[#This Row],[Price After Discount]]</f>
        <v>3</v>
      </c>
      <c r="L561" s="13">
        <f>YEAR(Table1[[#This Row],[Date]])</f>
        <v>2023</v>
      </c>
      <c r="M561" s="13" t="str">
        <f t="shared" si="16"/>
        <v>Sep</v>
      </c>
      <c r="N561" s="17" t="str">
        <f t="shared" si="17"/>
        <v>Q3</v>
      </c>
    </row>
    <row r="562" spans="1:14" x14ac:dyDescent="0.35">
      <c r="A562" t="s">
        <v>994</v>
      </c>
      <c r="B562" s="1" t="s">
        <v>148</v>
      </c>
      <c r="C562" s="1" t="s">
        <v>149</v>
      </c>
      <c r="D562" s="1" t="s">
        <v>11</v>
      </c>
      <c r="E562" s="3">
        <v>44937</v>
      </c>
      <c r="F562" s="1" t="s">
        <v>34</v>
      </c>
      <c r="G562" s="1" t="s">
        <v>769</v>
      </c>
      <c r="H562" s="7">
        <v>50</v>
      </c>
      <c r="I562" s="7">
        <v>47</v>
      </c>
      <c r="J562" s="2">
        <v>0.06</v>
      </c>
      <c r="K562" s="7">
        <f>Table1[[#This Row],[Price Before Discount]]-Table1[[#This Row],[Price After Discount]]</f>
        <v>3</v>
      </c>
      <c r="L562" s="13">
        <f>YEAR(Table1[[#This Row],[Date]])</f>
        <v>2023</v>
      </c>
      <c r="M562" s="13" t="str">
        <f t="shared" si="16"/>
        <v>Jan</v>
      </c>
      <c r="N562" s="17" t="str">
        <f t="shared" si="17"/>
        <v>Q1</v>
      </c>
    </row>
    <row r="563" spans="1:14" x14ac:dyDescent="0.35">
      <c r="A563" t="s">
        <v>995</v>
      </c>
      <c r="B563" s="1" t="s">
        <v>398</v>
      </c>
      <c r="C563" s="1" t="s">
        <v>399</v>
      </c>
      <c r="D563" s="1" t="s">
        <v>11</v>
      </c>
      <c r="E563" s="3">
        <v>45113</v>
      </c>
      <c r="F563" s="1" t="s">
        <v>44</v>
      </c>
      <c r="G563" s="1" t="s">
        <v>400</v>
      </c>
      <c r="H563" s="7">
        <v>500</v>
      </c>
      <c r="I563" s="7">
        <v>265</v>
      </c>
      <c r="J563" s="2">
        <v>0.47</v>
      </c>
      <c r="K563" s="7">
        <f>Table1[[#This Row],[Price Before Discount]]-Table1[[#This Row],[Price After Discount]]</f>
        <v>235</v>
      </c>
      <c r="L563" s="13">
        <f>YEAR(Table1[[#This Row],[Date]])</f>
        <v>2023</v>
      </c>
      <c r="M563" s="13" t="str">
        <f t="shared" si="16"/>
        <v>Jul</v>
      </c>
      <c r="N563" s="17" t="str">
        <f t="shared" si="17"/>
        <v>Q3</v>
      </c>
    </row>
    <row r="564" spans="1:14" hidden="1" x14ac:dyDescent="0.35">
      <c r="A564" t="s">
        <v>996</v>
      </c>
      <c r="B564" s="1" t="s">
        <v>268</v>
      </c>
      <c r="C564" s="1" t="s">
        <v>269</v>
      </c>
      <c r="D564" s="1" t="s">
        <v>33</v>
      </c>
      <c r="E564" s="3">
        <v>44850</v>
      </c>
      <c r="F564" s="1" t="s">
        <v>39</v>
      </c>
      <c r="G564" s="1" t="s">
        <v>711</v>
      </c>
      <c r="H564" s="7">
        <v>30</v>
      </c>
      <c r="I564" s="7">
        <v>28</v>
      </c>
      <c r="J564" s="2">
        <v>6.6699999999999995E-2</v>
      </c>
      <c r="K564" s="7">
        <f>Table1[[#This Row],[Price Before Discount]]-Table1[[#This Row],[Price After Discount]]</f>
        <v>2</v>
      </c>
      <c r="L564" s="13">
        <f>YEAR(Table1[[#This Row],[Date]])</f>
        <v>2022</v>
      </c>
      <c r="M564" s="13" t="str">
        <f t="shared" si="16"/>
        <v>Oct</v>
      </c>
      <c r="N564" s="17" t="str">
        <f t="shared" si="17"/>
        <v>Q4</v>
      </c>
    </row>
    <row r="565" spans="1:14" hidden="1" x14ac:dyDescent="0.35">
      <c r="A565" t="s">
        <v>997</v>
      </c>
      <c r="B565" s="1" t="s">
        <v>47</v>
      </c>
      <c r="C565" s="1" t="s">
        <v>48</v>
      </c>
      <c r="D565" s="1" t="s">
        <v>22</v>
      </c>
      <c r="E565" s="3">
        <v>44028</v>
      </c>
      <c r="F565" s="1" t="s">
        <v>113</v>
      </c>
      <c r="G565" s="1" t="s">
        <v>998</v>
      </c>
      <c r="H565" s="7">
        <v>250</v>
      </c>
      <c r="I565" s="7">
        <v>240</v>
      </c>
      <c r="J565" s="2">
        <v>0.04</v>
      </c>
      <c r="K565" s="7">
        <f>Table1[[#This Row],[Price Before Discount]]-Table1[[#This Row],[Price After Discount]]</f>
        <v>10</v>
      </c>
      <c r="L565" s="13">
        <f>YEAR(Table1[[#This Row],[Date]])</f>
        <v>2020</v>
      </c>
      <c r="M565" s="13" t="str">
        <f t="shared" si="16"/>
        <v>Jul</v>
      </c>
      <c r="N565" s="17" t="str">
        <f t="shared" si="17"/>
        <v>Q3</v>
      </c>
    </row>
    <row r="566" spans="1:14" hidden="1" x14ac:dyDescent="0.35">
      <c r="A566" t="s">
        <v>999</v>
      </c>
      <c r="B566" s="1" t="s">
        <v>225</v>
      </c>
      <c r="C566" s="1" t="s">
        <v>226</v>
      </c>
      <c r="D566" s="1" t="s">
        <v>22</v>
      </c>
      <c r="E566" s="3">
        <v>45608</v>
      </c>
      <c r="F566" s="1" t="s">
        <v>34</v>
      </c>
      <c r="G566" s="1" t="s">
        <v>834</v>
      </c>
      <c r="H566" s="7">
        <v>50</v>
      </c>
      <c r="I566" s="7">
        <v>45</v>
      </c>
      <c r="J566" s="2">
        <v>0.1</v>
      </c>
      <c r="K566" s="7">
        <f>Table1[[#This Row],[Price Before Discount]]-Table1[[#This Row],[Price After Discount]]</f>
        <v>5</v>
      </c>
      <c r="L566" s="13">
        <f>YEAR(Table1[[#This Row],[Date]])</f>
        <v>2024</v>
      </c>
      <c r="M566" s="13" t="str">
        <f t="shared" si="16"/>
        <v>Nov</v>
      </c>
      <c r="N566" s="17" t="str">
        <f t="shared" si="17"/>
        <v>Q4</v>
      </c>
    </row>
    <row r="567" spans="1:14" hidden="1" x14ac:dyDescent="0.35">
      <c r="A567" t="s">
        <v>1000</v>
      </c>
      <c r="B567" s="1" t="s">
        <v>47</v>
      </c>
      <c r="C567" s="1" t="s">
        <v>48</v>
      </c>
      <c r="D567" s="1" t="s">
        <v>22</v>
      </c>
      <c r="E567" s="3">
        <v>44205</v>
      </c>
      <c r="F567" s="1" t="s">
        <v>70</v>
      </c>
      <c r="G567" s="1" t="s">
        <v>998</v>
      </c>
      <c r="H567" s="7">
        <v>500</v>
      </c>
      <c r="I567" s="7">
        <v>490</v>
      </c>
      <c r="J567" s="2">
        <v>0.02</v>
      </c>
      <c r="K567" s="7">
        <f>Table1[[#This Row],[Price Before Discount]]-Table1[[#This Row],[Price After Discount]]</f>
        <v>10</v>
      </c>
      <c r="L567" s="13">
        <f>YEAR(Table1[[#This Row],[Date]])</f>
        <v>2021</v>
      </c>
      <c r="M567" s="13" t="str">
        <f t="shared" si="16"/>
        <v>Jan</v>
      </c>
      <c r="N567" s="17" t="str">
        <f t="shared" si="17"/>
        <v>Q1</v>
      </c>
    </row>
    <row r="568" spans="1:14" hidden="1" x14ac:dyDescent="0.35">
      <c r="A568" t="s">
        <v>1001</v>
      </c>
      <c r="B568" s="1" t="s">
        <v>152</v>
      </c>
      <c r="C568" s="1" t="s">
        <v>106</v>
      </c>
      <c r="D568" s="1" t="s">
        <v>17</v>
      </c>
      <c r="E568" s="3">
        <v>45077</v>
      </c>
      <c r="F568" s="1" t="s">
        <v>39</v>
      </c>
      <c r="G568" s="1" t="s">
        <v>1002</v>
      </c>
      <c r="H568" s="7">
        <v>30</v>
      </c>
      <c r="I568" s="7">
        <v>29</v>
      </c>
      <c r="J568" s="2">
        <v>3.3300000000000003E-2</v>
      </c>
      <c r="K568" s="7">
        <f>Table1[[#This Row],[Price Before Discount]]-Table1[[#This Row],[Price After Discount]]</f>
        <v>1</v>
      </c>
      <c r="L568" s="13">
        <f>YEAR(Table1[[#This Row],[Date]])</f>
        <v>2023</v>
      </c>
      <c r="M568" s="13" t="str">
        <f t="shared" si="16"/>
        <v>May</v>
      </c>
      <c r="N568" s="17" t="str">
        <f t="shared" si="17"/>
        <v>Q2</v>
      </c>
    </row>
    <row r="569" spans="1:14" x14ac:dyDescent="0.35">
      <c r="A569" t="s">
        <v>1003</v>
      </c>
      <c r="B569" s="1" t="s">
        <v>144</v>
      </c>
      <c r="C569" s="1" t="s">
        <v>145</v>
      </c>
      <c r="D569" s="1" t="s">
        <v>11</v>
      </c>
      <c r="E569" s="3">
        <v>45093</v>
      </c>
      <c r="F569" s="1" t="s">
        <v>120</v>
      </c>
      <c r="G569" s="1" t="s">
        <v>1004</v>
      </c>
      <c r="H569" s="7">
        <v>50</v>
      </c>
      <c r="I569" s="7">
        <v>49</v>
      </c>
      <c r="J569" s="2">
        <v>0.02</v>
      </c>
      <c r="K569" s="7">
        <f>Table1[[#This Row],[Price Before Discount]]-Table1[[#This Row],[Price After Discount]]</f>
        <v>1</v>
      </c>
      <c r="L569" s="13">
        <f>YEAR(Table1[[#This Row],[Date]])</f>
        <v>2023</v>
      </c>
      <c r="M569" s="13" t="str">
        <f t="shared" si="16"/>
        <v>Jun</v>
      </c>
      <c r="N569" s="17" t="str">
        <f t="shared" si="17"/>
        <v>Q2</v>
      </c>
    </row>
    <row r="570" spans="1:14" x14ac:dyDescent="0.35">
      <c r="A570" t="s">
        <v>1005</v>
      </c>
      <c r="B570" s="1" t="s">
        <v>9</v>
      </c>
      <c r="C570" s="1" t="s">
        <v>10</v>
      </c>
      <c r="D570" s="1" t="s">
        <v>11</v>
      </c>
      <c r="E570" s="3">
        <v>44025</v>
      </c>
      <c r="F570" s="1" t="s">
        <v>23</v>
      </c>
      <c r="G570" s="1" t="s">
        <v>291</v>
      </c>
      <c r="H570" s="7">
        <v>700</v>
      </c>
      <c r="I570" s="7">
        <v>665</v>
      </c>
      <c r="J570" s="2">
        <v>0.05</v>
      </c>
      <c r="K570" s="7">
        <f>Table1[[#This Row],[Price Before Discount]]-Table1[[#This Row],[Price After Discount]]</f>
        <v>35</v>
      </c>
      <c r="L570" s="13">
        <f>YEAR(Table1[[#This Row],[Date]])</f>
        <v>2020</v>
      </c>
      <c r="M570" s="13" t="str">
        <f t="shared" si="16"/>
        <v>Jul</v>
      </c>
      <c r="N570" s="17" t="str">
        <f t="shared" si="17"/>
        <v>Q3</v>
      </c>
    </row>
    <row r="571" spans="1:14" x14ac:dyDescent="0.35">
      <c r="A571" t="s">
        <v>1006</v>
      </c>
      <c r="B571" s="1" t="s">
        <v>322</v>
      </c>
      <c r="C571" s="1" t="s">
        <v>323</v>
      </c>
      <c r="D571" s="1" t="s">
        <v>11</v>
      </c>
      <c r="E571" s="3">
        <v>44056</v>
      </c>
      <c r="F571" s="1" t="s">
        <v>53</v>
      </c>
      <c r="G571" s="1" t="s">
        <v>1007</v>
      </c>
      <c r="H571" s="7">
        <v>800</v>
      </c>
      <c r="I571" s="7">
        <v>720</v>
      </c>
      <c r="J571" s="2">
        <v>0.1</v>
      </c>
      <c r="K571" s="7">
        <f>Table1[[#This Row],[Price Before Discount]]-Table1[[#This Row],[Price After Discount]]</f>
        <v>80</v>
      </c>
      <c r="L571" s="13">
        <f>YEAR(Table1[[#This Row],[Date]])</f>
        <v>2020</v>
      </c>
      <c r="M571" s="13" t="str">
        <f t="shared" si="16"/>
        <v>Aug</v>
      </c>
      <c r="N571" s="17" t="str">
        <f t="shared" si="17"/>
        <v>Q3</v>
      </c>
    </row>
    <row r="572" spans="1:14" x14ac:dyDescent="0.35">
      <c r="A572" t="s">
        <v>1008</v>
      </c>
      <c r="B572" s="1" t="s">
        <v>239</v>
      </c>
      <c r="C572" s="1" t="s">
        <v>240</v>
      </c>
      <c r="D572" s="1" t="s">
        <v>11</v>
      </c>
      <c r="E572" s="3">
        <v>44651</v>
      </c>
      <c r="F572" s="1" t="s">
        <v>70</v>
      </c>
      <c r="G572" s="1" t="s">
        <v>241</v>
      </c>
      <c r="H572" s="7">
        <v>500</v>
      </c>
      <c r="I572" s="7">
        <v>500</v>
      </c>
      <c r="J572" s="2">
        <v>0</v>
      </c>
      <c r="K572" s="7">
        <f>Table1[[#This Row],[Price Before Discount]]-Table1[[#This Row],[Price After Discount]]</f>
        <v>0</v>
      </c>
      <c r="L572" s="13">
        <f>YEAR(Table1[[#This Row],[Date]])</f>
        <v>2022</v>
      </c>
      <c r="M572" s="13" t="str">
        <f t="shared" si="16"/>
        <v>Mar</v>
      </c>
      <c r="N572" s="17" t="str">
        <f t="shared" si="17"/>
        <v>Q1</v>
      </c>
    </row>
    <row r="573" spans="1:14" hidden="1" x14ac:dyDescent="0.35">
      <c r="A573" t="s">
        <v>1009</v>
      </c>
      <c r="B573" s="1" t="s">
        <v>105</v>
      </c>
      <c r="C573" s="1" t="s">
        <v>106</v>
      </c>
      <c r="D573" s="1" t="s">
        <v>17</v>
      </c>
      <c r="E573" s="3">
        <v>45530</v>
      </c>
      <c r="F573" s="1" t="s">
        <v>53</v>
      </c>
      <c r="G573" s="1" t="s">
        <v>529</v>
      </c>
      <c r="H573" s="7">
        <v>800</v>
      </c>
      <c r="I573" s="7">
        <v>680</v>
      </c>
      <c r="J573" s="2">
        <v>0.15</v>
      </c>
      <c r="K573" s="7">
        <f>Table1[[#This Row],[Price Before Discount]]-Table1[[#This Row],[Price After Discount]]</f>
        <v>120</v>
      </c>
      <c r="L573" s="13">
        <f>YEAR(Table1[[#This Row],[Date]])</f>
        <v>2024</v>
      </c>
      <c r="M573" s="13" t="str">
        <f t="shared" si="16"/>
        <v>Aug</v>
      </c>
      <c r="N573" s="17" t="str">
        <f t="shared" si="17"/>
        <v>Q3</v>
      </c>
    </row>
    <row r="574" spans="1:14" hidden="1" x14ac:dyDescent="0.35">
      <c r="A574" t="s">
        <v>1010</v>
      </c>
      <c r="B574" s="1" t="s">
        <v>101</v>
      </c>
      <c r="C574" s="1" t="s">
        <v>69</v>
      </c>
      <c r="D574" s="1" t="s">
        <v>33</v>
      </c>
      <c r="E574" s="3">
        <v>44262</v>
      </c>
      <c r="F574" s="1" t="s">
        <v>53</v>
      </c>
      <c r="G574" s="1" t="s">
        <v>103</v>
      </c>
      <c r="H574" s="7">
        <v>800</v>
      </c>
      <c r="I574" s="7">
        <v>480</v>
      </c>
      <c r="J574" s="2">
        <v>0.4</v>
      </c>
      <c r="K574" s="7">
        <f>Table1[[#This Row],[Price Before Discount]]-Table1[[#This Row],[Price After Discount]]</f>
        <v>320</v>
      </c>
      <c r="L574" s="13">
        <f>YEAR(Table1[[#This Row],[Date]])</f>
        <v>2021</v>
      </c>
      <c r="M574" s="13" t="str">
        <f t="shared" si="16"/>
        <v>Mar</v>
      </c>
      <c r="N574" s="17" t="str">
        <f t="shared" si="17"/>
        <v>Q1</v>
      </c>
    </row>
    <row r="575" spans="1:14" x14ac:dyDescent="0.35">
      <c r="A575" t="s">
        <v>1011</v>
      </c>
      <c r="B575" s="1" t="s">
        <v>57</v>
      </c>
      <c r="C575" s="1" t="s">
        <v>58</v>
      </c>
      <c r="D575" s="1" t="s">
        <v>11</v>
      </c>
      <c r="E575" s="3">
        <v>43929</v>
      </c>
      <c r="F575" s="1" t="s">
        <v>23</v>
      </c>
      <c r="G575" s="1" t="s">
        <v>1012</v>
      </c>
      <c r="H575" s="7">
        <v>700</v>
      </c>
      <c r="I575" s="7">
        <v>602</v>
      </c>
      <c r="J575" s="2">
        <v>0.14000000000000001</v>
      </c>
      <c r="K575" s="7">
        <f>Table1[[#This Row],[Price Before Discount]]-Table1[[#This Row],[Price After Discount]]</f>
        <v>98</v>
      </c>
      <c r="L575" s="13">
        <f>YEAR(Table1[[#This Row],[Date]])</f>
        <v>2020</v>
      </c>
      <c r="M575" s="13" t="str">
        <f t="shared" si="16"/>
        <v>Apr</v>
      </c>
      <c r="N575" s="17" t="str">
        <f t="shared" si="17"/>
        <v>Q2</v>
      </c>
    </row>
    <row r="576" spans="1:14" x14ac:dyDescent="0.35">
      <c r="A576" t="s">
        <v>1013</v>
      </c>
      <c r="B576" s="1" t="s">
        <v>148</v>
      </c>
      <c r="C576" s="1" t="s">
        <v>149</v>
      </c>
      <c r="D576" s="1" t="s">
        <v>11</v>
      </c>
      <c r="E576" s="3">
        <v>45304</v>
      </c>
      <c r="F576" s="1" t="s">
        <v>113</v>
      </c>
      <c r="G576" s="1" t="s">
        <v>407</v>
      </c>
      <c r="H576" s="7">
        <v>250</v>
      </c>
      <c r="I576" s="7">
        <v>220</v>
      </c>
      <c r="J576" s="2">
        <v>0.12</v>
      </c>
      <c r="K576" s="7">
        <f>Table1[[#This Row],[Price Before Discount]]-Table1[[#This Row],[Price After Discount]]</f>
        <v>30</v>
      </c>
      <c r="L576" s="13">
        <f>YEAR(Table1[[#This Row],[Date]])</f>
        <v>2024</v>
      </c>
      <c r="M576" s="13" t="str">
        <f t="shared" si="16"/>
        <v>Jan</v>
      </c>
      <c r="N576" s="17" t="str">
        <f t="shared" si="17"/>
        <v>Q1</v>
      </c>
    </row>
    <row r="577" spans="1:14" hidden="1" x14ac:dyDescent="0.35">
      <c r="A577" t="s">
        <v>1014</v>
      </c>
      <c r="B577" s="1" t="s">
        <v>122</v>
      </c>
      <c r="C577" s="1" t="s">
        <v>38</v>
      </c>
      <c r="D577" s="1" t="s">
        <v>33</v>
      </c>
      <c r="E577" s="3">
        <v>44553</v>
      </c>
      <c r="F577" s="1" t="s">
        <v>70</v>
      </c>
      <c r="G577" s="1" t="s">
        <v>1015</v>
      </c>
      <c r="H577" s="7">
        <v>500</v>
      </c>
      <c r="I577" s="7">
        <v>495</v>
      </c>
      <c r="J577" s="2">
        <v>0.01</v>
      </c>
      <c r="K577" s="7">
        <f>Table1[[#This Row],[Price Before Discount]]-Table1[[#This Row],[Price After Discount]]</f>
        <v>5</v>
      </c>
      <c r="L577" s="13">
        <f>YEAR(Table1[[#This Row],[Date]])</f>
        <v>2021</v>
      </c>
      <c r="M577" s="13" t="str">
        <f t="shared" si="16"/>
        <v>Dec</v>
      </c>
      <c r="N577" s="17" t="str">
        <f t="shared" si="17"/>
        <v>Q4</v>
      </c>
    </row>
    <row r="578" spans="1:14" hidden="1" x14ac:dyDescent="0.35">
      <c r="A578" t="s">
        <v>1016</v>
      </c>
      <c r="B578" s="1" t="s">
        <v>132</v>
      </c>
      <c r="C578" s="1" t="s">
        <v>90</v>
      </c>
      <c r="D578" s="1" t="s">
        <v>33</v>
      </c>
      <c r="E578" s="3">
        <v>44603</v>
      </c>
      <c r="F578" s="1" t="s">
        <v>12</v>
      </c>
      <c r="G578" s="1" t="s">
        <v>1017</v>
      </c>
      <c r="H578" s="7">
        <v>80</v>
      </c>
      <c r="I578" s="7">
        <v>71</v>
      </c>
      <c r="J578" s="2">
        <v>0.1125</v>
      </c>
      <c r="K578" s="7">
        <f>Table1[[#This Row],[Price Before Discount]]-Table1[[#This Row],[Price After Discount]]</f>
        <v>9</v>
      </c>
      <c r="L578" s="13">
        <f>YEAR(Table1[[#This Row],[Date]])</f>
        <v>2022</v>
      </c>
      <c r="M578" s="13" t="str">
        <f t="shared" ref="M578:M641" si="18">TEXT(E:E, "mmm")</f>
        <v>Feb</v>
      </c>
      <c r="N578" s="17" t="str">
        <f t="shared" ref="N578:N641" si="19">"Q"&amp;INT((MONTH($E578)-1)/3)+1</f>
        <v>Q1</v>
      </c>
    </row>
    <row r="579" spans="1:14" hidden="1" x14ac:dyDescent="0.35">
      <c r="A579" t="s">
        <v>1018</v>
      </c>
      <c r="B579" s="1" t="s">
        <v>116</v>
      </c>
      <c r="C579" s="1" t="s">
        <v>117</v>
      </c>
      <c r="D579" s="1" t="s">
        <v>33</v>
      </c>
      <c r="E579" s="3">
        <v>45377</v>
      </c>
      <c r="F579" s="1" t="s">
        <v>59</v>
      </c>
      <c r="G579" s="1" t="s">
        <v>538</v>
      </c>
      <c r="H579" s="7">
        <v>1000</v>
      </c>
      <c r="I579" s="7">
        <v>530</v>
      </c>
      <c r="J579" s="2">
        <v>0.47</v>
      </c>
      <c r="K579" s="7">
        <f>Table1[[#This Row],[Price Before Discount]]-Table1[[#This Row],[Price After Discount]]</f>
        <v>470</v>
      </c>
      <c r="L579" s="13">
        <f>YEAR(Table1[[#This Row],[Date]])</f>
        <v>2024</v>
      </c>
      <c r="M579" s="13" t="str">
        <f t="shared" si="18"/>
        <v>Mar</v>
      </c>
      <c r="N579" s="17" t="str">
        <f t="shared" si="19"/>
        <v>Q1</v>
      </c>
    </row>
    <row r="580" spans="1:14" hidden="1" x14ac:dyDescent="0.35">
      <c r="A580" t="s">
        <v>1019</v>
      </c>
      <c r="B580" s="1" t="s">
        <v>155</v>
      </c>
      <c r="C580" s="1" t="s">
        <v>106</v>
      </c>
      <c r="D580" s="1" t="s">
        <v>17</v>
      </c>
      <c r="E580" s="3">
        <v>44143</v>
      </c>
      <c r="F580" s="1" t="s">
        <v>102</v>
      </c>
      <c r="G580" s="1" t="s">
        <v>1020</v>
      </c>
      <c r="H580" s="7">
        <v>70</v>
      </c>
      <c r="I580" s="7">
        <v>65</v>
      </c>
      <c r="J580" s="2">
        <v>7.1400000000000005E-2</v>
      </c>
      <c r="K580" s="7">
        <f>Table1[[#This Row],[Price Before Discount]]-Table1[[#This Row],[Price After Discount]]</f>
        <v>5</v>
      </c>
      <c r="L580" s="13">
        <f>YEAR(Table1[[#This Row],[Date]])</f>
        <v>2020</v>
      </c>
      <c r="M580" s="13" t="str">
        <f t="shared" si="18"/>
        <v>Nov</v>
      </c>
      <c r="N580" s="17" t="str">
        <f t="shared" si="19"/>
        <v>Q4</v>
      </c>
    </row>
    <row r="581" spans="1:14" hidden="1" x14ac:dyDescent="0.35">
      <c r="A581" t="s">
        <v>1021</v>
      </c>
      <c r="B581" s="1" t="s">
        <v>225</v>
      </c>
      <c r="C581" s="1" t="s">
        <v>226</v>
      </c>
      <c r="D581" s="1" t="s">
        <v>22</v>
      </c>
      <c r="E581" s="3">
        <v>44942</v>
      </c>
      <c r="F581" s="1" t="s">
        <v>34</v>
      </c>
      <c r="G581" s="1" t="s">
        <v>1022</v>
      </c>
      <c r="H581" s="7">
        <v>50</v>
      </c>
      <c r="I581" s="7">
        <v>49</v>
      </c>
      <c r="J581" s="2">
        <v>0.02</v>
      </c>
      <c r="K581" s="7">
        <f>Table1[[#This Row],[Price Before Discount]]-Table1[[#This Row],[Price After Discount]]</f>
        <v>1</v>
      </c>
      <c r="L581" s="13">
        <f>YEAR(Table1[[#This Row],[Date]])</f>
        <v>2023</v>
      </c>
      <c r="M581" s="13" t="str">
        <f t="shared" si="18"/>
        <v>Jan</v>
      </c>
      <c r="N581" s="17" t="str">
        <f t="shared" si="19"/>
        <v>Q1</v>
      </c>
    </row>
    <row r="582" spans="1:14" x14ac:dyDescent="0.35">
      <c r="A582" t="s">
        <v>1023</v>
      </c>
      <c r="B582" s="1" t="s">
        <v>51</v>
      </c>
      <c r="C582" s="1" t="s">
        <v>52</v>
      </c>
      <c r="D582" s="1" t="s">
        <v>11</v>
      </c>
      <c r="E582" s="3">
        <v>45267</v>
      </c>
      <c r="F582" s="1" t="s">
        <v>39</v>
      </c>
      <c r="G582" s="1" t="s">
        <v>793</v>
      </c>
      <c r="H582" s="7">
        <v>30</v>
      </c>
      <c r="I582" s="7">
        <v>30</v>
      </c>
      <c r="J582" s="2">
        <v>0</v>
      </c>
      <c r="K582" s="7">
        <f>Table1[[#This Row],[Price Before Discount]]-Table1[[#This Row],[Price After Discount]]</f>
        <v>0</v>
      </c>
      <c r="L582" s="13">
        <f>YEAR(Table1[[#This Row],[Date]])</f>
        <v>2023</v>
      </c>
      <c r="M582" s="13" t="str">
        <f t="shared" si="18"/>
        <v>Dec</v>
      </c>
      <c r="N582" s="17" t="str">
        <f t="shared" si="19"/>
        <v>Q4</v>
      </c>
    </row>
    <row r="583" spans="1:14" x14ac:dyDescent="0.35">
      <c r="A583" t="s">
        <v>1024</v>
      </c>
      <c r="B583" s="1" t="s">
        <v>97</v>
      </c>
      <c r="C583" s="1" t="s">
        <v>98</v>
      </c>
      <c r="D583" s="1" t="s">
        <v>11</v>
      </c>
      <c r="E583" s="3">
        <v>45451</v>
      </c>
      <c r="F583" s="1" t="s">
        <v>12</v>
      </c>
      <c r="G583" s="1" t="s">
        <v>909</v>
      </c>
      <c r="H583" s="7">
        <v>80</v>
      </c>
      <c r="I583" s="7">
        <v>69</v>
      </c>
      <c r="J583" s="2">
        <v>0.13750000000000001</v>
      </c>
      <c r="K583" s="7">
        <f>Table1[[#This Row],[Price Before Discount]]-Table1[[#This Row],[Price After Discount]]</f>
        <v>11</v>
      </c>
      <c r="L583" s="13">
        <f>YEAR(Table1[[#This Row],[Date]])</f>
        <v>2024</v>
      </c>
      <c r="M583" s="13" t="str">
        <f t="shared" si="18"/>
        <v>Jun</v>
      </c>
      <c r="N583" s="17" t="str">
        <f t="shared" si="19"/>
        <v>Q2</v>
      </c>
    </row>
    <row r="584" spans="1:14" hidden="1" x14ac:dyDescent="0.35">
      <c r="A584" t="s">
        <v>1025</v>
      </c>
      <c r="B584" s="1" t="s">
        <v>62</v>
      </c>
      <c r="C584" s="1" t="s">
        <v>63</v>
      </c>
      <c r="D584" s="1" t="s">
        <v>33</v>
      </c>
      <c r="E584" s="3">
        <v>45043</v>
      </c>
      <c r="F584" s="1" t="s">
        <v>39</v>
      </c>
      <c r="G584" s="1" t="s">
        <v>138</v>
      </c>
      <c r="H584" s="7">
        <v>30</v>
      </c>
      <c r="I584" s="7">
        <v>29</v>
      </c>
      <c r="J584" s="2">
        <v>3.3300000000000003E-2</v>
      </c>
      <c r="K584" s="7">
        <f>Table1[[#This Row],[Price Before Discount]]-Table1[[#This Row],[Price After Discount]]</f>
        <v>1</v>
      </c>
      <c r="L584" s="13">
        <f>YEAR(Table1[[#This Row],[Date]])</f>
        <v>2023</v>
      </c>
      <c r="M584" s="13" t="str">
        <f t="shared" si="18"/>
        <v>Apr</v>
      </c>
      <c r="N584" s="17" t="str">
        <f t="shared" si="19"/>
        <v>Q2</v>
      </c>
    </row>
    <row r="585" spans="1:14" hidden="1" x14ac:dyDescent="0.35">
      <c r="A585" t="s">
        <v>1026</v>
      </c>
      <c r="B585" s="1" t="s">
        <v>105</v>
      </c>
      <c r="C585" s="1" t="s">
        <v>106</v>
      </c>
      <c r="D585" s="1" t="s">
        <v>17</v>
      </c>
      <c r="E585" s="3">
        <v>44824</v>
      </c>
      <c r="F585" s="1" t="s">
        <v>120</v>
      </c>
      <c r="G585" s="1" t="s">
        <v>1027</v>
      </c>
      <c r="H585" s="7">
        <v>50</v>
      </c>
      <c r="I585" s="7">
        <v>43</v>
      </c>
      <c r="J585" s="2">
        <v>0.14000000000000001</v>
      </c>
      <c r="K585" s="7">
        <f>Table1[[#This Row],[Price Before Discount]]-Table1[[#This Row],[Price After Discount]]</f>
        <v>7</v>
      </c>
      <c r="L585" s="13">
        <f>YEAR(Table1[[#This Row],[Date]])</f>
        <v>2022</v>
      </c>
      <c r="M585" s="13" t="str">
        <f t="shared" si="18"/>
        <v>Sep</v>
      </c>
      <c r="N585" s="17" t="str">
        <f t="shared" si="19"/>
        <v>Q3</v>
      </c>
    </row>
    <row r="586" spans="1:14" x14ac:dyDescent="0.35">
      <c r="A586" t="s">
        <v>1028</v>
      </c>
      <c r="B586" s="1" t="s">
        <v>185</v>
      </c>
      <c r="C586" s="1" t="s">
        <v>186</v>
      </c>
      <c r="D586" s="1" t="s">
        <v>11</v>
      </c>
      <c r="E586" s="3">
        <v>45176</v>
      </c>
      <c r="F586" s="1" t="s">
        <v>28</v>
      </c>
      <c r="G586" s="1" t="s">
        <v>795</v>
      </c>
      <c r="H586" s="7">
        <v>150</v>
      </c>
      <c r="I586" s="7">
        <v>149</v>
      </c>
      <c r="J586" s="2">
        <v>6.7000000000000002E-3</v>
      </c>
      <c r="K586" s="7">
        <f>Table1[[#This Row],[Price Before Discount]]-Table1[[#This Row],[Price After Discount]]</f>
        <v>1</v>
      </c>
      <c r="L586" s="13">
        <f>YEAR(Table1[[#This Row],[Date]])</f>
        <v>2023</v>
      </c>
      <c r="M586" s="13" t="str">
        <f t="shared" si="18"/>
        <v>Sep</v>
      </c>
      <c r="N586" s="17" t="str">
        <f t="shared" si="19"/>
        <v>Q3</v>
      </c>
    </row>
    <row r="587" spans="1:14" hidden="1" x14ac:dyDescent="0.35">
      <c r="A587" t="s">
        <v>1029</v>
      </c>
      <c r="B587" s="1" t="s">
        <v>222</v>
      </c>
      <c r="C587" s="1" t="s">
        <v>48</v>
      </c>
      <c r="D587" s="1" t="s">
        <v>22</v>
      </c>
      <c r="E587" s="3">
        <v>44200</v>
      </c>
      <c r="F587" s="1" t="s">
        <v>23</v>
      </c>
      <c r="G587" s="1" t="s">
        <v>507</v>
      </c>
      <c r="H587" s="7">
        <v>700</v>
      </c>
      <c r="I587" s="7">
        <v>574</v>
      </c>
      <c r="J587" s="2">
        <v>0.18</v>
      </c>
      <c r="K587" s="7">
        <f>Table1[[#This Row],[Price Before Discount]]-Table1[[#This Row],[Price After Discount]]</f>
        <v>126</v>
      </c>
      <c r="L587" s="13">
        <f>YEAR(Table1[[#This Row],[Date]])</f>
        <v>2021</v>
      </c>
      <c r="M587" s="13" t="str">
        <f t="shared" si="18"/>
        <v>Jan</v>
      </c>
      <c r="N587" s="17" t="str">
        <f t="shared" si="19"/>
        <v>Q1</v>
      </c>
    </row>
    <row r="588" spans="1:14" x14ac:dyDescent="0.35">
      <c r="A588" t="s">
        <v>1030</v>
      </c>
      <c r="B588" s="1" t="s">
        <v>144</v>
      </c>
      <c r="C588" s="1" t="s">
        <v>145</v>
      </c>
      <c r="D588" s="1" t="s">
        <v>11</v>
      </c>
      <c r="E588" s="3">
        <v>43943</v>
      </c>
      <c r="F588" s="1" t="s">
        <v>23</v>
      </c>
      <c r="G588" s="1" t="s">
        <v>1031</v>
      </c>
      <c r="H588" s="7">
        <v>700</v>
      </c>
      <c r="I588" s="7">
        <v>581</v>
      </c>
      <c r="J588" s="2">
        <v>0.17</v>
      </c>
      <c r="K588" s="7">
        <f>Table1[[#This Row],[Price Before Discount]]-Table1[[#This Row],[Price After Discount]]</f>
        <v>119</v>
      </c>
      <c r="L588" s="13">
        <f>YEAR(Table1[[#This Row],[Date]])</f>
        <v>2020</v>
      </c>
      <c r="M588" s="13" t="str">
        <f t="shared" si="18"/>
        <v>Apr</v>
      </c>
      <c r="N588" s="17" t="str">
        <f t="shared" si="19"/>
        <v>Q2</v>
      </c>
    </row>
    <row r="589" spans="1:14" hidden="1" x14ac:dyDescent="0.35">
      <c r="A589" t="s">
        <v>1032</v>
      </c>
      <c r="B589" s="1" t="s">
        <v>42</v>
      </c>
      <c r="C589" s="1" t="s">
        <v>43</v>
      </c>
      <c r="D589" s="1" t="s">
        <v>22</v>
      </c>
      <c r="E589" s="3">
        <v>43899</v>
      </c>
      <c r="F589" s="1" t="s">
        <v>34</v>
      </c>
      <c r="G589" s="1" t="s">
        <v>1033</v>
      </c>
      <c r="H589" s="7">
        <v>50</v>
      </c>
      <c r="I589" s="7">
        <v>46</v>
      </c>
      <c r="J589" s="2">
        <v>0.08</v>
      </c>
      <c r="K589" s="7">
        <f>Table1[[#This Row],[Price Before Discount]]-Table1[[#This Row],[Price After Discount]]</f>
        <v>4</v>
      </c>
      <c r="L589" s="13">
        <f>YEAR(Table1[[#This Row],[Date]])</f>
        <v>2020</v>
      </c>
      <c r="M589" s="13" t="str">
        <f t="shared" si="18"/>
        <v>Mar</v>
      </c>
      <c r="N589" s="17" t="str">
        <f t="shared" si="19"/>
        <v>Q1</v>
      </c>
    </row>
    <row r="590" spans="1:14" x14ac:dyDescent="0.35">
      <c r="A590" t="s">
        <v>1034</v>
      </c>
      <c r="B590" s="1" t="s">
        <v>168</v>
      </c>
      <c r="C590" s="1" t="s">
        <v>169</v>
      </c>
      <c r="D590" s="1" t="s">
        <v>11</v>
      </c>
      <c r="E590" s="3">
        <v>43982</v>
      </c>
      <c r="F590" s="1" t="s">
        <v>59</v>
      </c>
      <c r="G590" s="1" t="s">
        <v>939</v>
      </c>
      <c r="H590" s="7">
        <v>1000</v>
      </c>
      <c r="I590" s="7">
        <v>610</v>
      </c>
      <c r="J590" s="2">
        <v>0.39</v>
      </c>
      <c r="K590" s="7">
        <f>Table1[[#This Row],[Price Before Discount]]-Table1[[#This Row],[Price After Discount]]</f>
        <v>390</v>
      </c>
      <c r="L590" s="13">
        <f>YEAR(Table1[[#This Row],[Date]])</f>
        <v>2020</v>
      </c>
      <c r="M590" s="13" t="str">
        <f t="shared" si="18"/>
        <v>May</v>
      </c>
      <c r="N590" s="17" t="str">
        <f t="shared" si="19"/>
        <v>Q2</v>
      </c>
    </row>
    <row r="591" spans="1:14" hidden="1" x14ac:dyDescent="0.35">
      <c r="A591" t="s">
        <v>1035</v>
      </c>
      <c r="B591" s="1" t="s">
        <v>222</v>
      </c>
      <c r="C591" s="1" t="s">
        <v>48</v>
      </c>
      <c r="D591" s="1" t="s">
        <v>22</v>
      </c>
      <c r="E591" s="3">
        <v>45060</v>
      </c>
      <c r="F591" s="1" t="s">
        <v>28</v>
      </c>
      <c r="G591" s="1" t="s">
        <v>1036</v>
      </c>
      <c r="H591" s="7">
        <v>150</v>
      </c>
      <c r="I591" s="7">
        <v>147</v>
      </c>
      <c r="J591" s="2">
        <v>0.02</v>
      </c>
      <c r="K591" s="7">
        <f>Table1[[#This Row],[Price Before Discount]]-Table1[[#This Row],[Price After Discount]]</f>
        <v>3</v>
      </c>
      <c r="L591" s="13">
        <f>YEAR(Table1[[#This Row],[Date]])</f>
        <v>2023</v>
      </c>
      <c r="M591" s="13" t="str">
        <f t="shared" si="18"/>
        <v>May</v>
      </c>
      <c r="N591" s="17" t="str">
        <f t="shared" si="19"/>
        <v>Q2</v>
      </c>
    </row>
    <row r="592" spans="1:14" hidden="1" x14ac:dyDescent="0.35">
      <c r="A592" t="s">
        <v>1037</v>
      </c>
      <c r="B592" s="1" t="s">
        <v>203</v>
      </c>
      <c r="C592" s="1" t="s">
        <v>204</v>
      </c>
      <c r="D592" s="1" t="s">
        <v>22</v>
      </c>
      <c r="E592" s="3">
        <v>44600</v>
      </c>
      <c r="F592" s="1" t="s">
        <v>23</v>
      </c>
      <c r="G592" s="1" t="s">
        <v>679</v>
      </c>
      <c r="H592" s="7">
        <v>700</v>
      </c>
      <c r="I592" s="7">
        <v>602</v>
      </c>
      <c r="J592" s="2">
        <v>0.14000000000000001</v>
      </c>
      <c r="K592" s="7">
        <f>Table1[[#This Row],[Price Before Discount]]-Table1[[#This Row],[Price After Discount]]</f>
        <v>98</v>
      </c>
      <c r="L592" s="13">
        <f>YEAR(Table1[[#This Row],[Date]])</f>
        <v>2022</v>
      </c>
      <c r="M592" s="13" t="str">
        <f t="shared" si="18"/>
        <v>Feb</v>
      </c>
      <c r="N592" s="17" t="str">
        <f t="shared" si="19"/>
        <v>Q1</v>
      </c>
    </row>
    <row r="593" spans="1:14" hidden="1" x14ac:dyDescent="0.35">
      <c r="A593" t="s">
        <v>1038</v>
      </c>
      <c r="B593" s="1" t="s">
        <v>287</v>
      </c>
      <c r="C593" s="1" t="s">
        <v>106</v>
      </c>
      <c r="D593" s="1" t="s">
        <v>17</v>
      </c>
      <c r="E593" s="3">
        <v>44513</v>
      </c>
      <c r="F593" s="1" t="s">
        <v>44</v>
      </c>
      <c r="G593" s="1" t="s">
        <v>1039</v>
      </c>
      <c r="H593" s="7">
        <v>500</v>
      </c>
      <c r="I593" s="7">
        <v>495</v>
      </c>
      <c r="J593" s="2">
        <v>0.01</v>
      </c>
      <c r="K593" s="7">
        <f>Table1[[#This Row],[Price Before Discount]]-Table1[[#This Row],[Price After Discount]]</f>
        <v>5</v>
      </c>
      <c r="L593" s="13">
        <f>YEAR(Table1[[#This Row],[Date]])</f>
        <v>2021</v>
      </c>
      <c r="M593" s="13" t="str">
        <f t="shared" si="18"/>
        <v>Nov</v>
      </c>
      <c r="N593" s="17" t="str">
        <f t="shared" si="19"/>
        <v>Q4</v>
      </c>
    </row>
    <row r="594" spans="1:14" hidden="1" x14ac:dyDescent="0.35">
      <c r="A594" t="s">
        <v>1040</v>
      </c>
      <c r="B594" s="1" t="s">
        <v>180</v>
      </c>
      <c r="C594" s="1" t="s">
        <v>106</v>
      </c>
      <c r="D594" s="1" t="s">
        <v>17</v>
      </c>
      <c r="E594" s="3">
        <v>45035</v>
      </c>
      <c r="F594" s="1" t="s">
        <v>23</v>
      </c>
      <c r="G594" s="1" t="s">
        <v>1041</v>
      </c>
      <c r="H594" s="7">
        <v>700</v>
      </c>
      <c r="I594" s="7">
        <v>665</v>
      </c>
      <c r="J594" s="2">
        <v>0.05</v>
      </c>
      <c r="K594" s="7">
        <f>Table1[[#This Row],[Price Before Discount]]-Table1[[#This Row],[Price After Discount]]</f>
        <v>35</v>
      </c>
      <c r="L594" s="13">
        <f>YEAR(Table1[[#This Row],[Date]])</f>
        <v>2023</v>
      </c>
      <c r="M594" s="13" t="str">
        <f t="shared" si="18"/>
        <v>Apr</v>
      </c>
      <c r="N594" s="17" t="str">
        <f t="shared" si="19"/>
        <v>Q2</v>
      </c>
    </row>
    <row r="595" spans="1:14" x14ac:dyDescent="0.35">
      <c r="A595" t="s">
        <v>1042</v>
      </c>
      <c r="B595" s="1" t="s">
        <v>172</v>
      </c>
      <c r="C595" s="1" t="s">
        <v>173</v>
      </c>
      <c r="D595" s="1" t="s">
        <v>11</v>
      </c>
      <c r="E595" s="3">
        <v>45152</v>
      </c>
      <c r="F595" s="1" t="s">
        <v>44</v>
      </c>
      <c r="G595" s="1" t="s">
        <v>217</v>
      </c>
      <c r="H595" s="7">
        <v>500</v>
      </c>
      <c r="I595" s="7">
        <v>485</v>
      </c>
      <c r="J595" s="2">
        <v>0.03</v>
      </c>
      <c r="K595" s="7">
        <f>Table1[[#This Row],[Price Before Discount]]-Table1[[#This Row],[Price After Discount]]</f>
        <v>15</v>
      </c>
      <c r="L595" s="13">
        <f>YEAR(Table1[[#This Row],[Date]])</f>
        <v>2023</v>
      </c>
      <c r="M595" s="13" t="str">
        <f t="shared" si="18"/>
        <v>Aug</v>
      </c>
      <c r="N595" s="17" t="str">
        <f t="shared" si="19"/>
        <v>Q3</v>
      </c>
    </row>
    <row r="596" spans="1:14" x14ac:dyDescent="0.35">
      <c r="A596" t="s">
        <v>1043</v>
      </c>
      <c r="B596" s="1" t="s">
        <v>9</v>
      </c>
      <c r="C596" s="1" t="s">
        <v>10</v>
      </c>
      <c r="D596" s="1" t="s">
        <v>11</v>
      </c>
      <c r="E596" s="3">
        <v>45630</v>
      </c>
      <c r="F596" s="1" t="s">
        <v>12</v>
      </c>
      <c r="G596" s="1" t="s">
        <v>346</v>
      </c>
      <c r="H596" s="7">
        <v>80</v>
      </c>
      <c r="I596" s="7">
        <v>79</v>
      </c>
      <c r="J596" s="2">
        <v>1.2500000000000001E-2</v>
      </c>
      <c r="K596" s="7">
        <f>Table1[[#This Row],[Price Before Discount]]-Table1[[#This Row],[Price After Discount]]</f>
        <v>1</v>
      </c>
      <c r="L596" s="13">
        <f>YEAR(Table1[[#This Row],[Date]])</f>
        <v>2024</v>
      </c>
      <c r="M596" s="13" t="str">
        <f t="shared" si="18"/>
        <v>Dec</v>
      </c>
      <c r="N596" s="17" t="str">
        <f t="shared" si="19"/>
        <v>Q4</v>
      </c>
    </row>
    <row r="597" spans="1:14" x14ac:dyDescent="0.35">
      <c r="A597" t="s">
        <v>1044</v>
      </c>
      <c r="B597" s="1" t="s">
        <v>79</v>
      </c>
      <c r="C597" s="1" t="s">
        <v>80</v>
      </c>
      <c r="D597" s="1" t="s">
        <v>11</v>
      </c>
      <c r="E597" s="3">
        <v>45618</v>
      </c>
      <c r="F597" s="1" t="s">
        <v>59</v>
      </c>
      <c r="G597" s="1" t="s">
        <v>1045</v>
      </c>
      <c r="H597" s="7">
        <v>1000</v>
      </c>
      <c r="I597" s="7">
        <v>540</v>
      </c>
      <c r="J597" s="2">
        <v>0.46</v>
      </c>
      <c r="K597" s="7">
        <f>Table1[[#This Row],[Price Before Discount]]-Table1[[#This Row],[Price After Discount]]</f>
        <v>460</v>
      </c>
      <c r="L597" s="13">
        <f>YEAR(Table1[[#This Row],[Date]])</f>
        <v>2024</v>
      </c>
      <c r="M597" s="13" t="str">
        <f t="shared" si="18"/>
        <v>Nov</v>
      </c>
      <c r="N597" s="17" t="str">
        <f t="shared" si="19"/>
        <v>Q4</v>
      </c>
    </row>
    <row r="598" spans="1:14" x14ac:dyDescent="0.35">
      <c r="A598" t="s">
        <v>1046</v>
      </c>
      <c r="B598" s="1" t="s">
        <v>79</v>
      </c>
      <c r="C598" s="1" t="s">
        <v>80</v>
      </c>
      <c r="D598" s="1" t="s">
        <v>11</v>
      </c>
      <c r="E598" s="3">
        <v>44481</v>
      </c>
      <c r="F598" s="1" t="s">
        <v>12</v>
      </c>
      <c r="G598" s="1" t="s">
        <v>859</v>
      </c>
      <c r="H598" s="7">
        <v>80</v>
      </c>
      <c r="I598" s="7">
        <v>70</v>
      </c>
      <c r="J598" s="2">
        <v>0.125</v>
      </c>
      <c r="K598" s="7">
        <f>Table1[[#This Row],[Price Before Discount]]-Table1[[#This Row],[Price After Discount]]</f>
        <v>10</v>
      </c>
      <c r="L598" s="13">
        <f>YEAR(Table1[[#This Row],[Date]])</f>
        <v>2021</v>
      </c>
      <c r="M598" s="13" t="str">
        <f t="shared" si="18"/>
        <v>Oct</v>
      </c>
      <c r="N598" s="17" t="str">
        <f t="shared" si="19"/>
        <v>Q4</v>
      </c>
    </row>
    <row r="599" spans="1:14" hidden="1" x14ac:dyDescent="0.35">
      <c r="A599" t="s">
        <v>1047</v>
      </c>
      <c r="B599" s="1" t="s">
        <v>116</v>
      </c>
      <c r="C599" s="1" t="s">
        <v>117</v>
      </c>
      <c r="D599" s="1" t="s">
        <v>33</v>
      </c>
      <c r="E599" s="3">
        <v>45332</v>
      </c>
      <c r="F599" s="1" t="s">
        <v>120</v>
      </c>
      <c r="G599" s="1" t="s">
        <v>845</v>
      </c>
      <c r="H599" s="7">
        <v>50</v>
      </c>
      <c r="I599" s="7">
        <v>49</v>
      </c>
      <c r="J599" s="2">
        <v>0.02</v>
      </c>
      <c r="K599" s="7">
        <f>Table1[[#This Row],[Price Before Discount]]-Table1[[#This Row],[Price After Discount]]</f>
        <v>1</v>
      </c>
      <c r="L599" s="13">
        <f>YEAR(Table1[[#This Row],[Date]])</f>
        <v>2024</v>
      </c>
      <c r="M599" s="13" t="str">
        <f t="shared" si="18"/>
        <v>Feb</v>
      </c>
      <c r="N599" s="17" t="str">
        <f t="shared" si="19"/>
        <v>Q1</v>
      </c>
    </row>
    <row r="600" spans="1:14" x14ac:dyDescent="0.35">
      <c r="A600" t="s">
        <v>1048</v>
      </c>
      <c r="B600" s="1" t="s">
        <v>239</v>
      </c>
      <c r="C600" s="1" t="s">
        <v>240</v>
      </c>
      <c r="D600" s="1" t="s">
        <v>11</v>
      </c>
      <c r="E600" s="3">
        <v>44207</v>
      </c>
      <c r="F600" s="1" t="s">
        <v>12</v>
      </c>
      <c r="G600" s="1" t="s">
        <v>348</v>
      </c>
      <c r="H600" s="7">
        <v>80</v>
      </c>
      <c r="I600" s="7">
        <v>62</v>
      </c>
      <c r="J600" s="2">
        <v>0.22500000000000001</v>
      </c>
      <c r="K600" s="7">
        <f>Table1[[#This Row],[Price Before Discount]]-Table1[[#This Row],[Price After Discount]]</f>
        <v>18</v>
      </c>
      <c r="L600" s="13">
        <f>YEAR(Table1[[#This Row],[Date]])</f>
        <v>2021</v>
      </c>
      <c r="M600" s="13" t="str">
        <f t="shared" si="18"/>
        <v>Jan</v>
      </c>
      <c r="N600" s="17" t="str">
        <f t="shared" si="19"/>
        <v>Q1</v>
      </c>
    </row>
    <row r="601" spans="1:14" hidden="1" x14ac:dyDescent="0.35">
      <c r="A601" t="s">
        <v>1049</v>
      </c>
      <c r="B601" s="1" t="s">
        <v>37</v>
      </c>
      <c r="C601" s="1" t="s">
        <v>38</v>
      </c>
      <c r="D601" s="1" t="s">
        <v>33</v>
      </c>
      <c r="E601" s="3">
        <v>44939</v>
      </c>
      <c r="F601" s="1" t="s">
        <v>28</v>
      </c>
      <c r="G601" s="1" t="s">
        <v>842</v>
      </c>
      <c r="H601" s="7">
        <v>150</v>
      </c>
      <c r="I601" s="7">
        <v>143</v>
      </c>
      <c r="J601" s="2">
        <v>4.6699999999999998E-2</v>
      </c>
      <c r="K601" s="7">
        <f>Table1[[#This Row],[Price Before Discount]]-Table1[[#This Row],[Price After Discount]]</f>
        <v>7</v>
      </c>
      <c r="L601" s="13">
        <f>YEAR(Table1[[#This Row],[Date]])</f>
        <v>2023</v>
      </c>
      <c r="M601" s="13" t="str">
        <f t="shared" si="18"/>
        <v>Jan</v>
      </c>
      <c r="N601" s="17" t="str">
        <f t="shared" si="19"/>
        <v>Q1</v>
      </c>
    </row>
    <row r="602" spans="1:14" x14ac:dyDescent="0.35">
      <c r="A602" t="s">
        <v>1050</v>
      </c>
      <c r="B602" s="1" t="s">
        <v>262</v>
      </c>
      <c r="C602" s="1" t="s">
        <v>263</v>
      </c>
      <c r="D602" s="1" t="s">
        <v>11</v>
      </c>
      <c r="E602" s="3">
        <v>45400</v>
      </c>
      <c r="F602" s="1" t="s">
        <v>39</v>
      </c>
      <c r="G602" s="1" t="s">
        <v>264</v>
      </c>
      <c r="H602" s="7">
        <v>30</v>
      </c>
      <c r="I602" s="7">
        <v>26</v>
      </c>
      <c r="J602" s="2">
        <v>0.1333</v>
      </c>
      <c r="K602" s="7">
        <f>Table1[[#This Row],[Price Before Discount]]-Table1[[#This Row],[Price After Discount]]</f>
        <v>4</v>
      </c>
      <c r="L602" s="13">
        <f>YEAR(Table1[[#This Row],[Date]])</f>
        <v>2024</v>
      </c>
      <c r="M602" s="13" t="str">
        <f t="shared" si="18"/>
        <v>Apr</v>
      </c>
      <c r="N602" s="17" t="str">
        <f t="shared" si="19"/>
        <v>Q2</v>
      </c>
    </row>
    <row r="603" spans="1:14" hidden="1" x14ac:dyDescent="0.35">
      <c r="A603" t="s">
        <v>1051</v>
      </c>
      <c r="B603" s="1" t="s">
        <v>432</v>
      </c>
      <c r="C603" s="1" t="s">
        <v>433</v>
      </c>
      <c r="D603" s="1" t="s">
        <v>22</v>
      </c>
      <c r="E603" s="3">
        <v>45130</v>
      </c>
      <c r="F603" s="1" t="s">
        <v>113</v>
      </c>
      <c r="G603" s="1" t="s">
        <v>826</v>
      </c>
      <c r="H603" s="7">
        <v>250</v>
      </c>
      <c r="I603" s="7">
        <v>248</v>
      </c>
      <c r="J603" s="2">
        <v>8.0000000000000002E-3</v>
      </c>
      <c r="K603" s="7">
        <f>Table1[[#This Row],[Price Before Discount]]-Table1[[#This Row],[Price After Discount]]</f>
        <v>2</v>
      </c>
      <c r="L603" s="13">
        <f>YEAR(Table1[[#This Row],[Date]])</f>
        <v>2023</v>
      </c>
      <c r="M603" s="13" t="str">
        <f t="shared" si="18"/>
        <v>Jul</v>
      </c>
      <c r="N603" s="17" t="str">
        <f t="shared" si="19"/>
        <v>Q3</v>
      </c>
    </row>
    <row r="604" spans="1:14" x14ac:dyDescent="0.35">
      <c r="A604" t="s">
        <v>1052</v>
      </c>
      <c r="B604" s="1" t="s">
        <v>172</v>
      </c>
      <c r="C604" s="1" t="s">
        <v>173</v>
      </c>
      <c r="D604" s="1" t="s">
        <v>11</v>
      </c>
      <c r="E604" s="3">
        <v>45519</v>
      </c>
      <c r="F604" s="1" t="s">
        <v>34</v>
      </c>
      <c r="G604" s="1" t="s">
        <v>174</v>
      </c>
      <c r="H604" s="7">
        <v>50</v>
      </c>
      <c r="I604" s="7">
        <v>44</v>
      </c>
      <c r="J604" s="2">
        <v>0.12</v>
      </c>
      <c r="K604" s="7">
        <f>Table1[[#This Row],[Price Before Discount]]-Table1[[#This Row],[Price After Discount]]</f>
        <v>6</v>
      </c>
      <c r="L604" s="13">
        <f>YEAR(Table1[[#This Row],[Date]])</f>
        <v>2024</v>
      </c>
      <c r="M604" s="13" t="str">
        <f t="shared" si="18"/>
        <v>Aug</v>
      </c>
      <c r="N604" s="17" t="str">
        <f t="shared" si="19"/>
        <v>Q3</v>
      </c>
    </row>
    <row r="605" spans="1:14" x14ac:dyDescent="0.35">
      <c r="A605" t="s">
        <v>1053</v>
      </c>
      <c r="B605" s="1" t="s">
        <v>83</v>
      </c>
      <c r="C605" s="1" t="s">
        <v>84</v>
      </c>
      <c r="D605" s="1" t="s">
        <v>11</v>
      </c>
      <c r="E605" s="3">
        <v>44430</v>
      </c>
      <c r="F605" s="1" t="s">
        <v>113</v>
      </c>
      <c r="G605" s="1" t="s">
        <v>626</v>
      </c>
      <c r="H605" s="7">
        <v>250</v>
      </c>
      <c r="I605" s="7">
        <v>173</v>
      </c>
      <c r="J605" s="2">
        <v>0.308</v>
      </c>
      <c r="K605" s="7">
        <f>Table1[[#This Row],[Price Before Discount]]-Table1[[#This Row],[Price After Discount]]</f>
        <v>77</v>
      </c>
      <c r="L605" s="13">
        <f>YEAR(Table1[[#This Row],[Date]])</f>
        <v>2021</v>
      </c>
      <c r="M605" s="13" t="str">
        <f t="shared" si="18"/>
        <v>Aug</v>
      </c>
      <c r="N605" s="17" t="str">
        <f t="shared" si="19"/>
        <v>Q3</v>
      </c>
    </row>
    <row r="606" spans="1:14" hidden="1" x14ac:dyDescent="0.35">
      <c r="A606" t="s">
        <v>1054</v>
      </c>
      <c r="B606" s="1" t="s">
        <v>62</v>
      </c>
      <c r="C606" s="1" t="s">
        <v>63</v>
      </c>
      <c r="D606" s="1" t="s">
        <v>33</v>
      </c>
      <c r="E606" s="3">
        <v>44681</v>
      </c>
      <c r="F606" s="1" t="s">
        <v>59</v>
      </c>
      <c r="G606" s="1" t="s">
        <v>1055</v>
      </c>
      <c r="H606" s="7">
        <v>1000</v>
      </c>
      <c r="I606" s="7">
        <v>850</v>
      </c>
      <c r="J606" s="2">
        <v>0.15</v>
      </c>
      <c r="K606" s="7">
        <f>Table1[[#This Row],[Price Before Discount]]-Table1[[#This Row],[Price After Discount]]</f>
        <v>150</v>
      </c>
      <c r="L606" s="13">
        <f>YEAR(Table1[[#This Row],[Date]])</f>
        <v>2022</v>
      </c>
      <c r="M606" s="13" t="str">
        <f t="shared" si="18"/>
        <v>Apr</v>
      </c>
      <c r="N606" s="17" t="str">
        <f t="shared" si="19"/>
        <v>Q2</v>
      </c>
    </row>
    <row r="607" spans="1:14" hidden="1" x14ac:dyDescent="0.35">
      <c r="A607" t="s">
        <v>1056</v>
      </c>
      <c r="B607" s="1" t="s">
        <v>219</v>
      </c>
      <c r="C607" s="1" t="s">
        <v>38</v>
      </c>
      <c r="D607" s="1" t="s">
        <v>33</v>
      </c>
      <c r="E607" s="3">
        <v>43966</v>
      </c>
      <c r="F607" s="1" t="s">
        <v>34</v>
      </c>
      <c r="G607" s="1" t="s">
        <v>1057</v>
      </c>
      <c r="H607" s="7">
        <v>50</v>
      </c>
      <c r="I607" s="7">
        <v>40</v>
      </c>
      <c r="J607" s="2">
        <v>0.2</v>
      </c>
      <c r="K607" s="7">
        <f>Table1[[#This Row],[Price Before Discount]]-Table1[[#This Row],[Price After Discount]]</f>
        <v>10</v>
      </c>
      <c r="L607" s="13">
        <f>YEAR(Table1[[#This Row],[Date]])</f>
        <v>2020</v>
      </c>
      <c r="M607" s="13" t="str">
        <f t="shared" si="18"/>
        <v>May</v>
      </c>
      <c r="N607" s="17" t="str">
        <f t="shared" si="19"/>
        <v>Q2</v>
      </c>
    </row>
    <row r="608" spans="1:14" x14ac:dyDescent="0.35">
      <c r="A608" t="s">
        <v>1058</v>
      </c>
      <c r="B608" s="1" t="s">
        <v>398</v>
      </c>
      <c r="C608" s="1" t="s">
        <v>399</v>
      </c>
      <c r="D608" s="1" t="s">
        <v>11</v>
      </c>
      <c r="E608" s="3">
        <v>44576</v>
      </c>
      <c r="F608" s="1" t="s">
        <v>113</v>
      </c>
      <c r="G608" s="1" t="s">
        <v>691</v>
      </c>
      <c r="H608" s="7">
        <v>250</v>
      </c>
      <c r="I608" s="7">
        <v>218</v>
      </c>
      <c r="J608" s="2">
        <v>0.128</v>
      </c>
      <c r="K608" s="7">
        <f>Table1[[#This Row],[Price Before Discount]]-Table1[[#This Row],[Price After Discount]]</f>
        <v>32</v>
      </c>
      <c r="L608" s="13">
        <f>YEAR(Table1[[#This Row],[Date]])</f>
        <v>2022</v>
      </c>
      <c r="M608" s="13" t="str">
        <f t="shared" si="18"/>
        <v>Jan</v>
      </c>
      <c r="N608" s="17" t="str">
        <f t="shared" si="19"/>
        <v>Q1</v>
      </c>
    </row>
    <row r="609" spans="1:14" hidden="1" x14ac:dyDescent="0.35">
      <c r="A609" t="s">
        <v>1059</v>
      </c>
      <c r="B609" s="1" t="s">
        <v>132</v>
      </c>
      <c r="C609" s="1" t="s">
        <v>90</v>
      </c>
      <c r="D609" s="1" t="s">
        <v>33</v>
      </c>
      <c r="E609" s="3">
        <v>44788</v>
      </c>
      <c r="F609" s="1" t="s">
        <v>12</v>
      </c>
      <c r="G609" s="1" t="s">
        <v>1060</v>
      </c>
      <c r="H609" s="7">
        <v>80</v>
      </c>
      <c r="I609" s="7">
        <v>79</v>
      </c>
      <c r="J609" s="2">
        <v>1.2500000000000001E-2</v>
      </c>
      <c r="K609" s="7">
        <f>Table1[[#This Row],[Price Before Discount]]-Table1[[#This Row],[Price After Discount]]</f>
        <v>1</v>
      </c>
      <c r="L609" s="13">
        <f>YEAR(Table1[[#This Row],[Date]])</f>
        <v>2022</v>
      </c>
      <c r="M609" s="13" t="str">
        <f t="shared" si="18"/>
        <v>Aug</v>
      </c>
      <c r="N609" s="17" t="str">
        <f t="shared" si="19"/>
        <v>Q3</v>
      </c>
    </row>
    <row r="610" spans="1:14" hidden="1" x14ac:dyDescent="0.35">
      <c r="A610" t="s">
        <v>1061</v>
      </c>
      <c r="B610" s="1" t="s">
        <v>155</v>
      </c>
      <c r="C610" s="1" t="s">
        <v>106</v>
      </c>
      <c r="D610" s="1" t="s">
        <v>17</v>
      </c>
      <c r="E610" s="3">
        <v>43947</v>
      </c>
      <c r="F610" s="1" t="s">
        <v>120</v>
      </c>
      <c r="G610" s="1" t="s">
        <v>569</v>
      </c>
      <c r="H610" s="7">
        <v>50</v>
      </c>
      <c r="I610" s="7">
        <v>40</v>
      </c>
      <c r="J610" s="2">
        <v>0.2</v>
      </c>
      <c r="K610" s="7">
        <f>Table1[[#This Row],[Price Before Discount]]-Table1[[#This Row],[Price After Discount]]</f>
        <v>10</v>
      </c>
      <c r="L610" s="13">
        <f>YEAR(Table1[[#This Row],[Date]])</f>
        <v>2020</v>
      </c>
      <c r="M610" s="13" t="str">
        <f t="shared" si="18"/>
        <v>Apr</v>
      </c>
      <c r="N610" s="17" t="str">
        <f t="shared" si="19"/>
        <v>Q2</v>
      </c>
    </row>
    <row r="611" spans="1:14" hidden="1" x14ac:dyDescent="0.35">
      <c r="A611" t="s">
        <v>1062</v>
      </c>
      <c r="B611" s="1" t="s">
        <v>89</v>
      </c>
      <c r="C611" s="1" t="s">
        <v>90</v>
      </c>
      <c r="D611" s="1" t="s">
        <v>33</v>
      </c>
      <c r="E611" s="3">
        <v>45394</v>
      </c>
      <c r="F611" s="1" t="s">
        <v>120</v>
      </c>
      <c r="G611" s="1" t="s">
        <v>197</v>
      </c>
      <c r="H611" s="7">
        <v>50</v>
      </c>
      <c r="I611" s="7">
        <v>44</v>
      </c>
      <c r="J611" s="2">
        <v>0.12</v>
      </c>
      <c r="K611" s="7">
        <f>Table1[[#This Row],[Price Before Discount]]-Table1[[#This Row],[Price After Discount]]</f>
        <v>6</v>
      </c>
      <c r="L611" s="13">
        <f>YEAR(Table1[[#This Row],[Date]])</f>
        <v>2024</v>
      </c>
      <c r="M611" s="13" t="str">
        <f t="shared" si="18"/>
        <v>Apr</v>
      </c>
      <c r="N611" s="17" t="str">
        <f t="shared" si="19"/>
        <v>Q2</v>
      </c>
    </row>
    <row r="612" spans="1:14" x14ac:dyDescent="0.35">
      <c r="A612" t="s">
        <v>1063</v>
      </c>
      <c r="B612" s="1" t="s">
        <v>112</v>
      </c>
      <c r="C612" s="1" t="s">
        <v>52</v>
      </c>
      <c r="D612" s="1" t="s">
        <v>11</v>
      </c>
      <c r="E612" s="3">
        <v>44124</v>
      </c>
      <c r="F612" s="1" t="s">
        <v>23</v>
      </c>
      <c r="G612" s="1" t="s">
        <v>233</v>
      </c>
      <c r="H612" s="7">
        <v>700</v>
      </c>
      <c r="I612" s="7">
        <v>553</v>
      </c>
      <c r="J612" s="2">
        <v>0.21</v>
      </c>
      <c r="K612" s="7">
        <f>Table1[[#This Row],[Price Before Discount]]-Table1[[#This Row],[Price After Discount]]</f>
        <v>147</v>
      </c>
      <c r="L612" s="13">
        <f>YEAR(Table1[[#This Row],[Date]])</f>
        <v>2020</v>
      </c>
      <c r="M612" s="13" t="str">
        <f t="shared" si="18"/>
        <v>Oct</v>
      </c>
      <c r="N612" s="17" t="str">
        <f t="shared" si="19"/>
        <v>Q4</v>
      </c>
    </row>
    <row r="613" spans="1:14" x14ac:dyDescent="0.35">
      <c r="A613" t="s">
        <v>1064</v>
      </c>
      <c r="B613" s="1" t="s">
        <v>57</v>
      </c>
      <c r="C613" s="1" t="s">
        <v>58</v>
      </c>
      <c r="D613" s="1" t="s">
        <v>11</v>
      </c>
      <c r="E613" s="3">
        <v>45114</v>
      </c>
      <c r="F613" s="1" t="s">
        <v>102</v>
      </c>
      <c r="G613" s="1" t="s">
        <v>779</v>
      </c>
      <c r="H613" s="7">
        <v>70</v>
      </c>
      <c r="I613" s="7">
        <v>66</v>
      </c>
      <c r="J613" s="2">
        <v>5.7099999999999998E-2</v>
      </c>
      <c r="K613" s="7">
        <f>Table1[[#This Row],[Price Before Discount]]-Table1[[#This Row],[Price After Discount]]</f>
        <v>4</v>
      </c>
      <c r="L613" s="13">
        <f>YEAR(Table1[[#This Row],[Date]])</f>
        <v>2023</v>
      </c>
      <c r="M613" s="13" t="str">
        <f t="shared" si="18"/>
        <v>Jul</v>
      </c>
      <c r="N613" s="17" t="str">
        <f t="shared" si="19"/>
        <v>Q3</v>
      </c>
    </row>
    <row r="614" spans="1:14" x14ac:dyDescent="0.35">
      <c r="A614" t="s">
        <v>1065</v>
      </c>
      <c r="B614" s="1" t="s">
        <v>112</v>
      </c>
      <c r="C614" s="1" t="s">
        <v>52</v>
      </c>
      <c r="D614" s="1" t="s">
        <v>11</v>
      </c>
      <c r="E614" s="3">
        <v>45117</v>
      </c>
      <c r="F614" s="1" t="s">
        <v>59</v>
      </c>
      <c r="G614" s="1" t="s">
        <v>1066</v>
      </c>
      <c r="H614" s="7">
        <v>1000</v>
      </c>
      <c r="I614" s="7">
        <v>920</v>
      </c>
      <c r="J614" s="2">
        <v>0.08</v>
      </c>
      <c r="K614" s="7">
        <f>Table1[[#This Row],[Price Before Discount]]-Table1[[#This Row],[Price After Discount]]</f>
        <v>80</v>
      </c>
      <c r="L614" s="13">
        <f>YEAR(Table1[[#This Row],[Date]])</f>
        <v>2023</v>
      </c>
      <c r="M614" s="13" t="str">
        <f t="shared" si="18"/>
        <v>Jul</v>
      </c>
      <c r="N614" s="17" t="str">
        <f t="shared" si="19"/>
        <v>Q3</v>
      </c>
    </row>
    <row r="615" spans="1:14" hidden="1" x14ac:dyDescent="0.35">
      <c r="A615" t="s">
        <v>1067</v>
      </c>
      <c r="B615" s="1" t="s">
        <v>42</v>
      </c>
      <c r="C615" s="1" t="s">
        <v>43</v>
      </c>
      <c r="D615" s="1" t="s">
        <v>22</v>
      </c>
      <c r="E615" s="3">
        <v>45421</v>
      </c>
      <c r="F615" s="1" t="s">
        <v>34</v>
      </c>
      <c r="G615" s="1" t="s">
        <v>1068</v>
      </c>
      <c r="H615" s="7">
        <v>50</v>
      </c>
      <c r="I615" s="7">
        <v>50</v>
      </c>
      <c r="J615" s="2">
        <v>0</v>
      </c>
      <c r="K615" s="7">
        <f>Table1[[#This Row],[Price Before Discount]]-Table1[[#This Row],[Price After Discount]]</f>
        <v>0</v>
      </c>
      <c r="L615" s="13">
        <f>YEAR(Table1[[#This Row],[Date]])</f>
        <v>2024</v>
      </c>
      <c r="M615" s="13" t="str">
        <f t="shared" si="18"/>
        <v>May</v>
      </c>
      <c r="N615" s="17" t="str">
        <f t="shared" si="19"/>
        <v>Q2</v>
      </c>
    </row>
    <row r="616" spans="1:14" hidden="1" x14ac:dyDescent="0.35">
      <c r="A616" t="s">
        <v>1069</v>
      </c>
      <c r="B616" s="1" t="s">
        <v>75</v>
      </c>
      <c r="C616" s="1" t="s">
        <v>76</v>
      </c>
      <c r="D616" s="1" t="s">
        <v>33</v>
      </c>
      <c r="E616" s="3">
        <v>44436</v>
      </c>
      <c r="F616" s="1" t="s">
        <v>102</v>
      </c>
      <c r="G616" s="1" t="s">
        <v>1070</v>
      </c>
      <c r="H616" s="7">
        <v>70</v>
      </c>
      <c r="I616" s="7">
        <v>53</v>
      </c>
      <c r="J616" s="2">
        <v>0.2429</v>
      </c>
      <c r="K616" s="7">
        <f>Table1[[#This Row],[Price Before Discount]]-Table1[[#This Row],[Price After Discount]]</f>
        <v>17</v>
      </c>
      <c r="L616" s="13">
        <f>YEAR(Table1[[#This Row],[Date]])</f>
        <v>2021</v>
      </c>
      <c r="M616" s="13" t="str">
        <f t="shared" si="18"/>
        <v>Aug</v>
      </c>
      <c r="N616" s="17" t="str">
        <f t="shared" si="19"/>
        <v>Q3</v>
      </c>
    </row>
    <row r="617" spans="1:14" hidden="1" x14ac:dyDescent="0.35">
      <c r="A617" t="s">
        <v>1071</v>
      </c>
      <c r="B617" s="1" t="s">
        <v>152</v>
      </c>
      <c r="C617" s="1" t="s">
        <v>106</v>
      </c>
      <c r="D617" s="1" t="s">
        <v>17</v>
      </c>
      <c r="E617" s="3">
        <v>43925</v>
      </c>
      <c r="F617" s="1" t="s">
        <v>59</v>
      </c>
      <c r="G617" s="1" t="s">
        <v>350</v>
      </c>
      <c r="H617" s="7">
        <v>1000</v>
      </c>
      <c r="I617" s="7">
        <v>780</v>
      </c>
      <c r="J617" s="2">
        <v>0.22</v>
      </c>
      <c r="K617" s="7">
        <f>Table1[[#This Row],[Price Before Discount]]-Table1[[#This Row],[Price After Discount]]</f>
        <v>220</v>
      </c>
      <c r="L617" s="13">
        <f>YEAR(Table1[[#This Row],[Date]])</f>
        <v>2020</v>
      </c>
      <c r="M617" s="13" t="str">
        <f t="shared" si="18"/>
        <v>Apr</v>
      </c>
      <c r="N617" s="17" t="str">
        <f t="shared" si="19"/>
        <v>Q2</v>
      </c>
    </row>
    <row r="618" spans="1:14" hidden="1" x14ac:dyDescent="0.35">
      <c r="A618" t="s">
        <v>1072</v>
      </c>
      <c r="B618" s="1" t="s">
        <v>116</v>
      </c>
      <c r="C618" s="1" t="s">
        <v>117</v>
      </c>
      <c r="D618" s="1" t="s">
        <v>33</v>
      </c>
      <c r="E618" s="3">
        <v>44306</v>
      </c>
      <c r="F618" s="1" t="s">
        <v>23</v>
      </c>
      <c r="G618" s="1" t="s">
        <v>894</v>
      </c>
      <c r="H618" s="7">
        <v>700</v>
      </c>
      <c r="I618" s="7">
        <v>686</v>
      </c>
      <c r="J618" s="2">
        <v>0.02</v>
      </c>
      <c r="K618" s="7">
        <f>Table1[[#This Row],[Price Before Discount]]-Table1[[#This Row],[Price After Discount]]</f>
        <v>14</v>
      </c>
      <c r="L618" s="13">
        <f>YEAR(Table1[[#This Row],[Date]])</f>
        <v>2021</v>
      </c>
      <c r="M618" s="13" t="str">
        <f t="shared" si="18"/>
        <v>Apr</v>
      </c>
      <c r="N618" s="17" t="str">
        <f t="shared" si="19"/>
        <v>Q2</v>
      </c>
    </row>
    <row r="619" spans="1:14" hidden="1" x14ac:dyDescent="0.35">
      <c r="A619" t="s">
        <v>1073</v>
      </c>
      <c r="B619" s="1" t="s">
        <v>105</v>
      </c>
      <c r="C619" s="1" t="s">
        <v>106</v>
      </c>
      <c r="D619" s="1" t="s">
        <v>17</v>
      </c>
      <c r="E619" s="3">
        <v>44126</v>
      </c>
      <c r="F619" s="1" t="s">
        <v>28</v>
      </c>
      <c r="G619" s="1" t="s">
        <v>1027</v>
      </c>
      <c r="H619" s="7">
        <v>150</v>
      </c>
      <c r="I619" s="7">
        <v>108</v>
      </c>
      <c r="J619" s="2">
        <v>0.28000000000000003</v>
      </c>
      <c r="K619" s="7">
        <f>Table1[[#This Row],[Price Before Discount]]-Table1[[#This Row],[Price After Discount]]</f>
        <v>42</v>
      </c>
      <c r="L619" s="13">
        <f>YEAR(Table1[[#This Row],[Date]])</f>
        <v>2020</v>
      </c>
      <c r="M619" s="13" t="str">
        <f t="shared" si="18"/>
        <v>Oct</v>
      </c>
      <c r="N619" s="17" t="str">
        <f t="shared" si="19"/>
        <v>Q4</v>
      </c>
    </row>
    <row r="620" spans="1:14" x14ac:dyDescent="0.35">
      <c r="A620" t="s">
        <v>1074</v>
      </c>
      <c r="B620" s="1" t="s">
        <v>262</v>
      </c>
      <c r="C620" s="1" t="s">
        <v>263</v>
      </c>
      <c r="D620" s="1" t="s">
        <v>11</v>
      </c>
      <c r="E620" s="3">
        <v>45459</v>
      </c>
      <c r="F620" s="1" t="s">
        <v>59</v>
      </c>
      <c r="G620" s="1" t="s">
        <v>597</v>
      </c>
      <c r="H620" s="7">
        <v>1000</v>
      </c>
      <c r="I620" s="7">
        <v>880</v>
      </c>
      <c r="J620" s="2">
        <v>0.12</v>
      </c>
      <c r="K620" s="7">
        <f>Table1[[#This Row],[Price Before Discount]]-Table1[[#This Row],[Price After Discount]]</f>
        <v>120</v>
      </c>
      <c r="L620" s="13">
        <f>YEAR(Table1[[#This Row],[Date]])</f>
        <v>2024</v>
      </c>
      <c r="M620" s="13" t="str">
        <f t="shared" si="18"/>
        <v>Jun</v>
      </c>
      <c r="N620" s="17" t="str">
        <f t="shared" si="19"/>
        <v>Q2</v>
      </c>
    </row>
    <row r="621" spans="1:14" hidden="1" x14ac:dyDescent="0.35">
      <c r="A621" t="s">
        <v>1075</v>
      </c>
      <c r="B621" s="1" t="s">
        <v>116</v>
      </c>
      <c r="C621" s="1" t="s">
        <v>117</v>
      </c>
      <c r="D621" s="1" t="s">
        <v>33</v>
      </c>
      <c r="E621" s="3">
        <v>44025</v>
      </c>
      <c r="F621" s="1" t="s">
        <v>53</v>
      </c>
      <c r="G621" s="1" t="s">
        <v>538</v>
      </c>
      <c r="H621" s="7">
        <v>800</v>
      </c>
      <c r="I621" s="7">
        <v>560</v>
      </c>
      <c r="J621" s="2">
        <v>0.3</v>
      </c>
      <c r="K621" s="7">
        <f>Table1[[#This Row],[Price Before Discount]]-Table1[[#This Row],[Price After Discount]]</f>
        <v>240</v>
      </c>
      <c r="L621" s="13">
        <f>YEAR(Table1[[#This Row],[Date]])</f>
        <v>2020</v>
      </c>
      <c r="M621" s="13" t="str">
        <f t="shared" si="18"/>
        <v>Jul</v>
      </c>
      <c r="N621" s="17" t="str">
        <f t="shared" si="19"/>
        <v>Q3</v>
      </c>
    </row>
    <row r="622" spans="1:14" hidden="1" x14ac:dyDescent="0.35">
      <c r="A622" t="s">
        <v>1076</v>
      </c>
      <c r="B622" s="1" t="s">
        <v>116</v>
      </c>
      <c r="C622" s="1" t="s">
        <v>117</v>
      </c>
      <c r="D622" s="1" t="s">
        <v>33</v>
      </c>
      <c r="E622" s="3">
        <v>44636</v>
      </c>
      <c r="F622" s="1" t="s">
        <v>59</v>
      </c>
      <c r="G622" s="1" t="s">
        <v>1077</v>
      </c>
      <c r="H622" s="7">
        <v>1000</v>
      </c>
      <c r="I622" s="7">
        <v>930</v>
      </c>
      <c r="J622" s="2">
        <v>7.0000000000000007E-2</v>
      </c>
      <c r="K622" s="7">
        <f>Table1[[#This Row],[Price Before Discount]]-Table1[[#This Row],[Price After Discount]]</f>
        <v>70</v>
      </c>
      <c r="L622" s="13">
        <f>YEAR(Table1[[#This Row],[Date]])</f>
        <v>2022</v>
      </c>
      <c r="M622" s="13" t="str">
        <f t="shared" si="18"/>
        <v>Mar</v>
      </c>
      <c r="N622" s="17" t="str">
        <f t="shared" si="19"/>
        <v>Q1</v>
      </c>
    </row>
    <row r="623" spans="1:14" x14ac:dyDescent="0.35">
      <c r="A623" t="s">
        <v>1078</v>
      </c>
      <c r="B623" s="1" t="s">
        <v>9</v>
      </c>
      <c r="C623" s="1" t="s">
        <v>10</v>
      </c>
      <c r="D623" s="1" t="s">
        <v>11</v>
      </c>
      <c r="E623" s="3">
        <v>45019</v>
      </c>
      <c r="F623" s="1" t="s">
        <v>23</v>
      </c>
      <c r="G623" s="1" t="s">
        <v>13</v>
      </c>
      <c r="H623" s="7">
        <v>700</v>
      </c>
      <c r="I623" s="7">
        <v>693</v>
      </c>
      <c r="J623" s="2">
        <v>0.01</v>
      </c>
      <c r="K623" s="7">
        <f>Table1[[#This Row],[Price Before Discount]]-Table1[[#This Row],[Price After Discount]]</f>
        <v>7</v>
      </c>
      <c r="L623" s="13">
        <f>YEAR(Table1[[#This Row],[Date]])</f>
        <v>2023</v>
      </c>
      <c r="M623" s="13" t="str">
        <f t="shared" si="18"/>
        <v>Apr</v>
      </c>
      <c r="N623" s="17" t="str">
        <f t="shared" si="19"/>
        <v>Q2</v>
      </c>
    </row>
    <row r="624" spans="1:14" hidden="1" x14ac:dyDescent="0.35">
      <c r="A624" t="s">
        <v>1079</v>
      </c>
      <c r="B624" s="1" t="s">
        <v>155</v>
      </c>
      <c r="C624" s="1" t="s">
        <v>106</v>
      </c>
      <c r="D624" s="1" t="s">
        <v>17</v>
      </c>
      <c r="E624" s="3">
        <v>44476</v>
      </c>
      <c r="F624" s="1" t="s">
        <v>39</v>
      </c>
      <c r="G624" s="1" t="s">
        <v>1020</v>
      </c>
      <c r="H624" s="7">
        <v>30</v>
      </c>
      <c r="I624" s="7">
        <v>26</v>
      </c>
      <c r="J624" s="2">
        <v>0.1333</v>
      </c>
      <c r="K624" s="7">
        <f>Table1[[#This Row],[Price Before Discount]]-Table1[[#This Row],[Price After Discount]]</f>
        <v>4</v>
      </c>
      <c r="L624" s="13">
        <f>YEAR(Table1[[#This Row],[Date]])</f>
        <v>2021</v>
      </c>
      <c r="M624" s="13" t="str">
        <f t="shared" si="18"/>
        <v>Oct</v>
      </c>
      <c r="N624" s="17" t="str">
        <f t="shared" si="19"/>
        <v>Q4</v>
      </c>
    </row>
    <row r="625" spans="1:14" hidden="1" x14ac:dyDescent="0.35">
      <c r="A625" t="s">
        <v>1080</v>
      </c>
      <c r="B625" s="1" t="s">
        <v>105</v>
      </c>
      <c r="C625" s="1" t="s">
        <v>106</v>
      </c>
      <c r="D625" s="1" t="s">
        <v>17</v>
      </c>
      <c r="E625" s="3">
        <v>45419</v>
      </c>
      <c r="F625" s="1" t="s">
        <v>39</v>
      </c>
      <c r="G625" s="1" t="s">
        <v>1027</v>
      </c>
      <c r="H625" s="7">
        <v>30</v>
      </c>
      <c r="I625" s="7">
        <v>29</v>
      </c>
      <c r="J625" s="2">
        <v>3.3300000000000003E-2</v>
      </c>
      <c r="K625" s="7">
        <f>Table1[[#This Row],[Price Before Discount]]-Table1[[#This Row],[Price After Discount]]</f>
        <v>1</v>
      </c>
      <c r="L625" s="13">
        <f>YEAR(Table1[[#This Row],[Date]])</f>
        <v>2024</v>
      </c>
      <c r="M625" s="13" t="str">
        <f t="shared" si="18"/>
        <v>May</v>
      </c>
      <c r="N625" s="17" t="str">
        <f t="shared" si="19"/>
        <v>Q2</v>
      </c>
    </row>
    <row r="626" spans="1:14" hidden="1" x14ac:dyDescent="0.35">
      <c r="A626" t="s">
        <v>1081</v>
      </c>
      <c r="B626" s="1" t="s">
        <v>129</v>
      </c>
      <c r="C626" s="1" t="s">
        <v>106</v>
      </c>
      <c r="D626" s="1" t="s">
        <v>17</v>
      </c>
      <c r="E626" s="3">
        <v>44106</v>
      </c>
      <c r="F626" s="1" t="s">
        <v>39</v>
      </c>
      <c r="G626" s="1" t="s">
        <v>686</v>
      </c>
      <c r="H626" s="7">
        <v>30</v>
      </c>
      <c r="I626" s="7">
        <v>30</v>
      </c>
      <c r="J626" s="2">
        <v>0</v>
      </c>
      <c r="K626" s="7">
        <f>Table1[[#This Row],[Price Before Discount]]-Table1[[#This Row],[Price After Discount]]</f>
        <v>0</v>
      </c>
      <c r="L626" s="13">
        <f>YEAR(Table1[[#This Row],[Date]])</f>
        <v>2020</v>
      </c>
      <c r="M626" s="13" t="str">
        <f t="shared" si="18"/>
        <v>Oct</v>
      </c>
      <c r="N626" s="17" t="str">
        <f t="shared" si="19"/>
        <v>Q4</v>
      </c>
    </row>
    <row r="627" spans="1:14" x14ac:dyDescent="0.35">
      <c r="A627" t="s">
        <v>1082</v>
      </c>
      <c r="B627" s="1" t="s">
        <v>239</v>
      </c>
      <c r="C627" s="1" t="s">
        <v>240</v>
      </c>
      <c r="D627" s="1" t="s">
        <v>11</v>
      </c>
      <c r="E627" s="3">
        <v>44430</v>
      </c>
      <c r="F627" s="1" t="s">
        <v>28</v>
      </c>
      <c r="G627" s="1" t="s">
        <v>424</v>
      </c>
      <c r="H627" s="7">
        <v>150</v>
      </c>
      <c r="I627" s="7">
        <v>143</v>
      </c>
      <c r="J627" s="2">
        <v>4.6699999999999998E-2</v>
      </c>
      <c r="K627" s="7">
        <f>Table1[[#This Row],[Price Before Discount]]-Table1[[#This Row],[Price After Discount]]</f>
        <v>7</v>
      </c>
      <c r="L627" s="13">
        <f>YEAR(Table1[[#This Row],[Date]])</f>
        <v>2021</v>
      </c>
      <c r="M627" s="13" t="str">
        <f t="shared" si="18"/>
        <v>Aug</v>
      </c>
      <c r="N627" s="17" t="str">
        <f t="shared" si="19"/>
        <v>Q3</v>
      </c>
    </row>
    <row r="628" spans="1:14" hidden="1" x14ac:dyDescent="0.35">
      <c r="A628" t="s">
        <v>1083</v>
      </c>
      <c r="B628" s="1" t="s">
        <v>225</v>
      </c>
      <c r="C628" s="1" t="s">
        <v>226</v>
      </c>
      <c r="D628" s="1" t="s">
        <v>22</v>
      </c>
      <c r="E628" s="3">
        <v>44401</v>
      </c>
      <c r="F628" s="1" t="s">
        <v>113</v>
      </c>
      <c r="G628" s="1" t="s">
        <v>868</v>
      </c>
      <c r="H628" s="7">
        <v>250</v>
      </c>
      <c r="I628" s="7">
        <v>208</v>
      </c>
      <c r="J628" s="2">
        <v>0.16800000000000001</v>
      </c>
      <c r="K628" s="7">
        <f>Table1[[#This Row],[Price Before Discount]]-Table1[[#This Row],[Price After Discount]]</f>
        <v>42</v>
      </c>
      <c r="L628" s="13">
        <f>YEAR(Table1[[#This Row],[Date]])</f>
        <v>2021</v>
      </c>
      <c r="M628" s="13" t="str">
        <f t="shared" si="18"/>
        <v>Jul</v>
      </c>
      <c r="N628" s="17" t="str">
        <f t="shared" si="19"/>
        <v>Q3</v>
      </c>
    </row>
    <row r="629" spans="1:14" x14ac:dyDescent="0.35">
      <c r="A629" t="s">
        <v>1084</v>
      </c>
      <c r="B629" s="1" t="s">
        <v>172</v>
      </c>
      <c r="C629" s="1" t="s">
        <v>173</v>
      </c>
      <c r="D629" s="1" t="s">
        <v>11</v>
      </c>
      <c r="E629" s="3">
        <v>44854</v>
      </c>
      <c r="F629" s="1" t="s">
        <v>44</v>
      </c>
      <c r="G629" s="1" t="s">
        <v>605</v>
      </c>
      <c r="H629" s="7">
        <v>500</v>
      </c>
      <c r="I629" s="7">
        <v>455</v>
      </c>
      <c r="J629" s="2">
        <v>0.09</v>
      </c>
      <c r="K629" s="7">
        <f>Table1[[#This Row],[Price Before Discount]]-Table1[[#This Row],[Price After Discount]]</f>
        <v>45</v>
      </c>
      <c r="L629" s="13">
        <f>YEAR(Table1[[#This Row],[Date]])</f>
        <v>2022</v>
      </c>
      <c r="M629" s="13" t="str">
        <f t="shared" si="18"/>
        <v>Oct</v>
      </c>
      <c r="N629" s="17" t="str">
        <f t="shared" si="19"/>
        <v>Q4</v>
      </c>
    </row>
    <row r="630" spans="1:14" x14ac:dyDescent="0.35">
      <c r="A630" t="s">
        <v>1085</v>
      </c>
      <c r="B630" s="1" t="s">
        <v>144</v>
      </c>
      <c r="C630" s="1" t="s">
        <v>145</v>
      </c>
      <c r="D630" s="1" t="s">
        <v>11</v>
      </c>
      <c r="E630" s="3">
        <v>44461</v>
      </c>
      <c r="F630" s="1" t="s">
        <v>113</v>
      </c>
      <c r="G630" s="1" t="s">
        <v>1031</v>
      </c>
      <c r="H630" s="7">
        <v>250</v>
      </c>
      <c r="I630" s="7">
        <v>155</v>
      </c>
      <c r="J630" s="2">
        <v>0.38</v>
      </c>
      <c r="K630" s="7">
        <f>Table1[[#This Row],[Price Before Discount]]-Table1[[#This Row],[Price After Discount]]</f>
        <v>95</v>
      </c>
      <c r="L630" s="13">
        <f>YEAR(Table1[[#This Row],[Date]])</f>
        <v>2021</v>
      </c>
      <c r="M630" s="13" t="str">
        <f t="shared" si="18"/>
        <v>Sep</v>
      </c>
      <c r="N630" s="17" t="str">
        <f t="shared" si="19"/>
        <v>Q3</v>
      </c>
    </row>
    <row r="631" spans="1:14" x14ac:dyDescent="0.35">
      <c r="A631" t="s">
        <v>1086</v>
      </c>
      <c r="B631" s="1" t="s">
        <v>125</v>
      </c>
      <c r="C631" s="1" t="s">
        <v>126</v>
      </c>
      <c r="D631" s="1" t="s">
        <v>11</v>
      </c>
      <c r="E631" s="3">
        <v>44468</v>
      </c>
      <c r="F631" s="1" t="s">
        <v>39</v>
      </c>
      <c r="G631" s="1" t="s">
        <v>383</v>
      </c>
      <c r="H631" s="7">
        <v>30</v>
      </c>
      <c r="I631" s="7">
        <v>27</v>
      </c>
      <c r="J631" s="2">
        <v>0.1</v>
      </c>
      <c r="K631" s="7">
        <f>Table1[[#This Row],[Price Before Discount]]-Table1[[#This Row],[Price After Discount]]</f>
        <v>3</v>
      </c>
      <c r="L631" s="13">
        <f>YEAR(Table1[[#This Row],[Date]])</f>
        <v>2021</v>
      </c>
      <c r="M631" s="13" t="str">
        <f t="shared" si="18"/>
        <v>Sep</v>
      </c>
      <c r="N631" s="17" t="str">
        <f t="shared" si="19"/>
        <v>Q3</v>
      </c>
    </row>
    <row r="632" spans="1:14" x14ac:dyDescent="0.35">
      <c r="A632" t="s">
        <v>1087</v>
      </c>
      <c r="B632" s="1" t="s">
        <v>97</v>
      </c>
      <c r="C632" s="1" t="s">
        <v>98</v>
      </c>
      <c r="D632" s="1" t="s">
        <v>11</v>
      </c>
      <c r="E632" s="3">
        <v>44441</v>
      </c>
      <c r="F632" s="1" t="s">
        <v>44</v>
      </c>
      <c r="G632" s="1" t="s">
        <v>1088</v>
      </c>
      <c r="H632" s="7">
        <v>500</v>
      </c>
      <c r="I632" s="7">
        <v>485</v>
      </c>
      <c r="J632" s="2">
        <v>0.03</v>
      </c>
      <c r="K632" s="7">
        <f>Table1[[#This Row],[Price Before Discount]]-Table1[[#This Row],[Price After Discount]]</f>
        <v>15</v>
      </c>
      <c r="L632" s="13">
        <f>YEAR(Table1[[#This Row],[Date]])</f>
        <v>2021</v>
      </c>
      <c r="M632" s="13" t="str">
        <f t="shared" si="18"/>
        <v>Sep</v>
      </c>
      <c r="N632" s="17" t="str">
        <f t="shared" si="19"/>
        <v>Q3</v>
      </c>
    </row>
    <row r="633" spans="1:14" hidden="1" x14ac:dyDescent="0.35">
      <c r="A633" t="s">
        <v>1089</v>
      </c>
      <c r="B633" s="1" t="s">
        <v>287</v>
      </c>
      <c r="C633" s="1" t="s">
        <v>106</v>
      </c>
      <c r="D633" s="1" t="s">
        <v>17</v>
      </c>
      <c r="E633" s="3">
        <v>44059</v>
      </c>
      <c r="F633" s="1" t="s">
        <v>120</v>
      </c>
      <c r="G633" s="1" t="s">
        <v>970</v>
      </c>
      <c r="H633" s="7">
        <v>50</v>
      </c>
      <c r="I633" s="7">
        <v>49</v>
      </c>
      <c r="J633" s="2">
        <v>0.02</v>
      </c>
      <c r="K633" s="7">
        <f>Table1[[#This Row],[Price Before Discount]]-Table1[[#This Row],[Price After Discount]]</f>
        <v>1</v>
      </c>
      <c r="L633" s="13">
        <f>YEAR(Table1[[#This Row],[Date]])</f>
        <v>2020</v>
      </c>
      <c r="M633" s="13" t="str">
        <f t="shared" si="18"/>
        <v>Aug</v>
      </c>
      <c r="N633" s="17" t="str">
        <f t="shared" si="19"/>
        <v>Q3</v>
      </c>
    </row>
    <row r="634" spans="1:14" hidden="1" x14ac:dyDescent="0.35">
      <c r="A634" t="s">
        <v>1090</v>
      </c>
      <c r="B634" s="1" t="s">
        <v>75</v>
      </c>
      <c r="C634" s="1" t="s">
        <v>76</v>
      </c>
      <c r="D634" s="1" t="s">
        <v>33</v>
      </c>
      <c r="E634" s="3">
        <v>45233</v>
      </c>
      <c r="F634" s="1" t="s">
        <v>44</v>
      </c>
      <c r="G634" s="1" t="s">
        <v>1091</v>
      </c>
      <c r="H634" s="7">
        <v>500</v>
      </c>
      <c r="I634" s="7">
        <v>450</v>
      </c>
      <c r="J634" s="2">
        <v>0.1</v>
      </c>
      <c r="K634" s="7">
        <f>Table1[[#This Row],[Price Before Discount]]-Table1[[#This Row],[Price After Discount]]</f>
        <v>50</v>
      </c>
      <c r="L634" s="13">
        <f>YEAR(Table1[[#This Row],[Date]])</f>
        <v>2023</v>
      </c>
      <c r="M634" s="13" t="str">
        <f t="shared" si="18"/>
        <v>Nov</v>
      </c>
      <c r="N634" s="17" t="str">
        <f t="shared" si="19"/>
        <v>Q4</v>
      </c>
    </row>
    <row r="635" spans="1:14" hidden="1" x14ac:dyDescent="0.35">
      <c r="A635" t="s">
        <v>1092</v>
      </c>
      <c r="B635" s="1" t="s">
        <v>75</v>
      </c>
      <c r="C635" s="1" t="s">
        <v>76</v>
      </c>
      <c r="D635" s="1" t="s">
        <v>33</v>
      </c>
      <c r="E635" s="3">
        <v>44684</v>
      </c>
      <c r="F635" s="1" t="s">
        <v>34</v>
      </c>
      <c r="G635" s="1" t="s">
        <v>315</v>
      </c>
      <c r="H635" s="7">
        <v>50</v>
      </c>
      <c r="I635" s="7">
        <v>49</v>
      </c>
      <c r="J635" s="2">
        <v>0.02</v>
      </c>
      <c r="K635" s="7">
        <f>Table1[[#This Row],[Price Before Discount]]-Table1[[#This Row],[Price After Discount]]</f>
        <v>1</v>
      </c>
      <c r="L635" s="13">
        <f>YEAR(Table1[[#This Row],[Date]])</f>
        <v>2022</v>
      </c>
      <c r="M635" s="13" t="str">
        <f t="shared" si="18"/>
        <v>May</v>
      </c>
      <c r="N635" s="17" t="str">
        <f t="shared" si="19"/>
        <v>Q2</v>
      </c>
    </row>
    <row r="636" spans="1:14" hidden="1" x14ac:dyDescent="0.35">
      <c r="A636" t="s">
        <v>1093</v>
      </c>
      <c r="B636" s="1" t="s">
        <v>155</v>
      </c>
      <c r="C636" s="1" t="s">
        <v>106</v>
      </c>
      <c r="D636" s="1" t="s">
        <v>17</v>
      </c>
      <c r="E636" s="3">
        <v>44167</v>
      </c>
      <c r="F636" s="1" t="s">
        <v>28</v>
      </c>
      <c r="G636" s="1" t="s">
        <v>156</v>
      </c>
      <c r="H636" s="7">
        <v>150</v>
      </c>
      <c r="I636" s="7">
        <v>111</v>
      </c>
      <c r="J636" s="2">
        <v>0.26</v>
      </c>
      <c r="K636" s="7">
        <f>Table1[[#This Row],[Price Before Discount]]-Table1[[#This Row],[Price After Discount]]</f>
        <v>39</v>
      </c>
      <c r="L636" s="13">
        <f>YEAR(Table1[[#This Row],[Date]])</f>
        <v>2020</v>
      </c>
      <c r="M636" s="13" t="str">
        <f t="shared" si="18"/>
        <v>Dec</v>
      </c>
      <c r="N636" s="17" t="str">
        <f t="shared" si="19"/>
        <v>Q4</v>
      </c>
    </row>
    <row r="637" spans="1:14" x14ac:dyDescent="0.35">
      <c r="A637" t="s">
        <v>1094</v>
      </c>
      <c r="B637" s="1" t="s">
        <v>253</v>
      </c>
      <c r="C637" s="1" t="s">
        <v>254</v>
      </c>
      <c r="D637" s="1" t="s">
        <v>11</v>
      </c>
      <c r="E637" s="3">
        <v>45143</v>
      </c>
      <c r="F637" s="1" t="s">
        <v>39</v>
      </c>
      <c r="G637" s="1" t="s">
        <v>1095</v>
      </c>
      <c r="H637" s="7">
        <v>30</v>
      </c>
      <c r="I637" s="7">
        <v>29</v>
      </c>
      <c r="J637" s="2">
        <v>3.3300000000000003E-2</v>
      </c>
      <c r="K637" s="7">
        <f>Table1[[#This Row],[Price Before Discount]]-Table1[[#This Row],[Price After Discount]]</f>
        <v>1</v>
      </c>
      <c r="L637" s="13">
        <f>YEAR(Table1[[#This Row],[Date]])</f>
        <v>2023</v>
      </c>
      <c r="M637" s="13" t="str">
        <f t="shared" si="18"/>
        <v>Aug</v>
      </c>
      <c r="N637" s="17" t="str">
        <f t="shared" si="19"/>
        <v>Q3</v>
      </c>
    </row>
    <row r="638" spans="1:14" x14ac:dyDescent="0.35">
      <c r="A638" t="s">
        <v>1096</v>
      </c>
      <c r="B638" s="1" t="s">
        <v>148</v>
      </c>
      <c r="C638" s="1" t="s">
        <v>149</v>
      </c>
      <c r="D638" s="1" t="s">
        <v>11</v>
      </c>
      <c r="E638" s="3">
        <v>44244</v>
      </c>
      <c r="F638" s="1" t="s">
        <v>34</v>
      </c>
      <c r="G638" s="1" t="s">
        <v>150</v>
      </c>
      <c r="H638" s="7">
        <v>50</v>
      </c>
      <c r="I638" s="7">
        <v>35</v>
      </c>
      <c r="J638" s="2">
        <v>0.3</v>
      </c>
      <c r="K638" s="7">
        <f>Table1[[#This Row],[Price Before Discount]]-Table1[[#This Row],[Price After Discount]]</f>
        <v>15</v>
      </c>
      <c r="L638" s="13">
        <f>YEAR(Table1[[#This Row],[Date]])</f>
        <v>2021</v>
      </c>
      <c r="M638" s="13" t="str">
        <f t="shared" si="18"/>
        <v>Feb</v>
      </c>
      <c r="N638" s="17" t="str">
        <f t="shared" si="19"/>
        <v>Q1</v>
      </c>
    </row>
    <row r="639" spans="1:14" x14ac:dyDescent="0.35">
      <c r="A639" t="s">
        <v>1097</v>
      </c>
      <c r="B639" s="1" t="s">
        <v>168</v>
      </c>
      <c r="C639" s="1" t="s">
        <v>169</v>
      </c>
      <c r="D639" s="1" t="s">
        <v>11</v>
      </c>
      <c r="E639" s="3">
        <v>45131</v>
      </c>
      <c r="F639" s="1" t="s">
        <v>102</v>
      </c>
      <c r="G639" s="1" t="s">
        <v>1098</v>
      </c>
      <c r="H639" s="7">
        <v>70</v>
      </c>
      <c r="I639" s="7">
        <v>69</v>
      </c>
      <c r="J639" s="2">
        <v>1.43E-2</v>
      </c>
      <c r="K639" s="7">
        <f>Table1[[#This Row],[Price Before Discount]]-Table1[[#This Row],[Price After Discount]]</f>
        <v>1</v>
      </c>
      <c r="L639" s="13">
        <f>YEAR(Table1[[#This Row],[Date]])</f>
        <v>2023</v>
      </c>
      <c r="M639" s="13" t="str">
        <f t="shared" si="18"/>
        <v>Jul</v>
      </c>
      <c r="N639" s="17" t="str">
        <f t="shared" si="19"/>
        <v>Q3</v>
      </c>
    </row>
    <row r="640" spans="1:14" hidden="1" x14ac:dyDescent="0.35">
      <c r="A640" t="s">
        <v>1099</v>
      </c>
      <c r="B640" s="1" t="s">
        <v>42</v>
      </c>
      <c r="C640" s="1" t="s">
        <v>43</v>
      </c>
      <c r="D640" s="1" t="s">
        <v>22</v>
      </c>
      <c r="E640" s="3">
        <v>44237</v>
      </c>
      <c r="F640" s="1" t="s">
        <v>113</v>
      </c>
      <c r="G640" s="1" t="s">
        <v>1100</v>
      </c>
      <c r="H640" s="7">
        <v>250</v>
      </c>
      <c r="I640" s="7">
        <v>218</v>
      </c>
      <c r="J640" s="2">
        <v>0.128</v>
      </c>
      <c r="K640" s="7">
        <f>Table1[[#This Row],[Price Before Discount]]-Table1[[#This Row],[Price After Discount]]</f>
        <v>32</v>
      </c>
      <c r="L640" s="13">
        <f>YEAR(Table1[[#This Row],[Date]])</f>
        <v>2021</v>
      </c>
      <c r="M640" s="13" t="str">
        <f t="shared" si="18"/>
        <v>Feb</v>
      </c>
      <c r="N640" s="17" t="str">
        <f t="shared" si="19"/>
        <v>Q1</v>
      </c>
    </row>
    <row r="641" spans="1:14" hidden="1" x14ac:dyDescent="0.35">
      <c r="A641" t="s">
        <v>1101</v>
      </c>
      <c r="B641" s="1" t="s">
        <v>116</v>
      </c>
      <c r="C641" s="1" t="s">
        <v>117</v>
      </c>
      <c r="D641" s="1" t="s">
        <v>33</v>
      </c>
      <c r="E641" s="3">
        <v>45575</v>
      </c>
      <c r="F641" s="1" t="s">
        <v>23</v>
      </c>
      <c r="G641" s="1" t="s">
        <v>1077</v>
      </c>
      <c r="H641" s="7">
        <v>700</v>
      </c>
      <c r="I641" s="7">
        <v>672</v>
      </c>
      <c r="J641" s="2">
        <v>0.04</v>
      </c>
      <c r="K641" s="7">
        <f>Table1[[#This Row],[Price Before Discount]]-Table1[[#This Row],[Price After Discount]]</f>
        <v>28</v>
      </c>
      <c r="L641" s="13">
        <f>YEAR(Table1[[#This Row],[Date]])</f>
        <v>2024</v>
      </c>
      <c r="M641" s="13" t="str">
        <f t="shared" si="18"/>
        <v>Oct</v>
      </c>
      <c r="N641" s="17" t="str">
        <f t="shared" si="19"/>
        <v>Q4</v>
      </c>
    </row>
    <row r="642" spans="1:14" hidden="1" x14ac:dyDescent="0.35">
      <c r="A642" t="s">
        <v>1102</v>
      </c>
      <c r="B642" s="1" t="s">
        <v>268</v>
      </c>
      <c r="C642" s="1" t="s">
        <v>269</v>
      </c>
      <c r="D642" s="1" t="s">
        <v>33</v>
      </c>
      <c r="E642" s="3">
        <v>44881</v>
      </c>
      <c r="F642" s="1" t="s">
        <v>59</v>
      </c>
      <c r="G642" s="1" t="s">
        <v>713</v>
      </c>
      <c r="H642" s="7">
        <v>1000</v>
      </c>
      <c r="I642" s="7">
        <v>950</v>
      </c>
      <c r="J642" s="2">
        <v>0.05</v>
      </c>
      <c r="K642" s="7">
        <f>Table1[[#This Row],[Price Before Discount]]-Table1[[#This Row],[Price After Discount]]</f>
        <v>50</v>
      </c>
      <c r="L642" s="13">
        <f>YEAR(Table1[[#This Row],[Date]])</f>
        <v>2022</v>
      </c>
      <c r="M642" s="13" t="str">
        <f t="shared" ref="M642:M705" si="20">TEXT(E:E, "mmm")</f>
        <v>Nov</v>
      </c>
      <c r="N642" s="17" t="str">
        <f t="shared" ref="N642:N705" si="21">"Q"&amp;INT((MONTH($E642)-1)/3)+1</f>
        <v>Q4</v>
      </c>
    </row>
    <row r="643" spans="1:14" x14ac:dyDescent="0.35">
      <c r="A643" t="s">
        <v>1103</v>
      </c>
      <c r="B643" s="1" t="s">
        <v>322</v>
      </c>
      <c r="C643" s="1" t="s">
        <v>323</v>
      </c>
      <c r="D643" s="1" t="s">
        <v>11</v>
      </c>
      <c r="E643" s="3">
        <v>44214</v>
      </c>
      <c r="F643" s="1" t="s">
        <v>120</v>
      </c>
      <c r="G643" s="1" t="s">
        <v>920</v>
      </c>
      <c r="H643" s="7">
        <v>50</v>
      </c>
      <c r="I643" s="7">
        <v>50</v>
      </c>
      <c r="J643" s="2">
        <v>0</v>
      </c>
      <c r="K643" s="7">
        <f>Table1[[#This Row],[Price Before Discount]]-Table1[[#This Row],[Price After Discount]]</f>
        <v>0</v>
      </c>
      <c r="L643" s="13">
        <f>YEAR(Table1[[#This Row],[Date]])</f>
        <v>2021</v>
      </c>
      <c r="M643" s="13" t="str">
        <f t="shared" si="20"/>
        <v>Jan</v>
      </c>
      <c r="N643" s="17" t="str">
        <f t="shared" si="21"/>
        <v>Q1</v>
      </c>
    </row>
    <row r="644" spans="1:14" hidden="1" x14ac:dyDescent="0.35">
      <c r="A644" t="s">
        <v>1104</v>
      </c>
      <c r="B644" s="1" t="s">
        <v>222</v>
      </c>
      <c r="C644" s="1" t="s">
        <v>48</v>
      </c>
      <c r="D644" s="1" t="s">
        <v>22</v>
      </c>
      <c r="E644" s="3">
        <v>44493</v>
      </c>
      <c r="F644" s="1" t="s">
        <v>23</v>
      </c>
      <c r="G644" s="1" t="s">
        <v>772</v>
      </c>
      <c r="H644" s="7">
        <v>700</v>
      </c>
      <c r="I644" s="7">
        <v>651</v>
      </c>
      <c r="J644" s="2">
        <v>7.0000000000000007E-2</v>
      </c>
      <c r="K644" s="7">
        <f>Table1[[#This Row],[Price Before Discount]]-Table1[[#This Row],[Price After Discount]]</f>
        <v>49</v>
      </c>
      <c r="L644" s="13">
        <f>YEAR(Table1[[#This Row],[Date]])</f>
        <v>2021</v>
      </c>
      <c r="M644" s="13" t="str">
        <f t="shared" si="20"/>
        <v>Oct</v>
      </c>
      <c r="N644" s="17" t="str">
        <f t="shared" si="21"/>
        <v>Q4</v>
      </c>
    </row>
    <row r="645" spans="1:14" x14ac:dyDescent="0.35">
      <c r="A645" t="s">
        <v>1105</v>
      </c>
      <c r="B645" s="1" t="s">
        <v>26</v>
      </c>
      <c r="C645" s="1" t="s">
        <v>27</v>
      </c>
      <c r="D645" s="1" t="s">
        <v>11</v>
      </c>
      <c r="E645" s="3">
        <v>44181</v>
      </c>
      <c r="F645" s="1" t="s">
        <v>44</v>
      </c>
      <c r="G645" s="1" t="s">
        <v>1106</v>
      </c>
      <c r="H645" s="7">
        <v>500</v>
      </c>
      <c r="I645" s="7">
        <v>465</v>
      </c>
      <c r="J645" s="2">
        <v>7.0000000000000007E-2</v>
      </c>
      <c r="K645" s="7">
        <f>Table1[[#This Row],[Price Before Discount]]-Table1[[#This Row],[Price After Discount]]</f>
        <v>35</v>
      </c>
      <c r="L645" s="13">
        <f>YEAR(Table1[[#This Row],[Date]])</f>
        <v>2020</v>
      </c>
      <c r="M645" s="13" t="str">
        <f t="shared" si="20"/>
        <v>Dec</v>
      </c>
      <c r="N645" s="17" t="str">
        <f t="shared" si="21"/>
        <v>Q4</v>
      </c>
    </row>
    <row r="646" spans="1:14" hidden="1" x14ac:dyDescent="0.35">
      <c r="A646" t="s">
        <v>1107</v>
      </c>
      <c r="B646" s="1" t="s">
        <v>116</v>
      </c>
      <c r="C646" s="1" t="s">
        <v>117</v>
      </c>
      <c r="D646" s="1" t="s">
        <v>33</v>
      </c>
      <c r="E646" s="3">
        <v>45047</v>
      </c>
      <c r="F646" s="1" t="s">
        <v>120</v>
      </c>
      <c r="G646" s="1" t="s">
        <v>1108</v>
      </c>
      <c r="H646" s="7">
        <v>50</v>
      </c>
      <c r="I646" s="7">
        <v>48</v>
      </c>
      <c r="J646" s="2">
        <v>0.04</v>
      </c>
      <c r="K646" s="7">
        <f>Table1[[#This Row],[Price Before Discount]]-Table1[[#This Row],[Price After Discount]]</f>
        <v>2</v>
      </c>
      <c r="L646" s="13">
        <f>YEAR(Table1[[#This Row],[Date]])</f>
        <v>2023</v>
      </c>
      <c r="M646" s="13" t="str">
        <f t="shared" si="20"/>
        <v>May</v>
      </c>
      <c r="N646" s="17" t="str">
        <f t="shared" si="21"/>
        <v>Q2</v>
      </c>
    </row>
    <row r="647" spans="1:14" hidden="1" x14ac:dyDescent="0.35">
      <c r="A647" t="s">
        <v>1109</v>
      </c>
      <c r="B647" s="1" t="s">
        <v>129</v>
      </c>
      <c r="C647" s="1" t="s">
        <v>106</v>
      </c>
      <c r="D647" s="1" t="s">
        <v>17</v>
      </c>
      <c r="E647" s="3">
        <v>44544</v>
      </c>
      <c r="F647" s="1" t="s">
        <v>28</v>
      </c>
      <c r="G647" s="1" t="s">
        <v>380</v>
      </c>
      <c r="H647" s="7">
        <v>150</v>
      </c>
      <c r="I647" s="7">
        <v>144</v>
      </c>
      <c r="J647" s="2">
        <v>0.04</v>
      </c>
      <c r="K647" s="7">
        <f>Table1[[#This Row],[Price Before Discount]]-Table1[[#This Row],[Price After Discount]]</f>
        <v>6</v>
      </c>
      <c r="L647" s="13">
        <f>YEAR(Table1[[#This Row],[Date]])</f>
        <v>2021</v>
      </c>
      <c r="M647" s="13" t="str">
        <f t="shared" si="20"/>
        <v>Dec</v>
      </c>
      <c r="N647" s="17" t="str">
        <f t="shared" si="21"/>
        <v>Q4</v>
      </c>
    </row>
    <row r="648" spans="1:14" x14ac:dyDescent="0.35">
      <c r="A648" t="s">
        <v>1110</v>
      </c>
      <c r="B648" s="1" t="s">
        <v>109</v>
      </c>
      <c r="C648" s="1" t="s">
        <v>80</v>
      </c>
      <c r="D648" s="1" t="s">
        <v>11</v>
      </c>
      <c r="E648" s="3">
        <v>45120</v>
      </c>
      <c r="F648" s="1" t="s">
        <v>34</v>
      </c>
      <c r="G648" s="1" t="s">
        <v>824</v>
      </c>
      <c r="H648" s="7">
        <v>50</v>
      </c>
      <c r="I648" s="7">
        <v>46</v>
      </c>
      <c r="J648" s="2">
        <v>0.08</v>
      </c>
      <c r="K648" s="7">
        <f>Table1[[#This Row],[Price Before Discount]]-Table1[[#This Row],[Price After Discount]]</f>
        <v>4</v>
      </c>
      <c r="L648" s="13">
        <f>YEAR(Table1[[#This Row],[Date]])</f>
        <v>2023</v>
      </c>
      <c r="M648" s="13" t="str">
        <f t="shared" si="20"/>
        <v>Jul</v>
      </c>
      <c r="N648" s="17" t="str">
        <f t="shared" si="21"/>
        <v>Q3</v>
      </c>
    </row>
    <row r="649" spans="1:14" x14ac:dyDescent="0.35">
      <c r="A649" t="s">
        <v>1111</v>
      </c>
      <c r="B649" s="1" t="s">
        <v>144</v>
      </c>
      <c r="C649" s="1" t="s">
        <v>145</v>
      </c>
      <c r="D649" s="1" t="s">
        <v>11</v>
      </c>
      <c r="E649" s="3">
        <v>44385</v>
      </c>
      <c r="F649" s="1" t="s">
        <v>12</v>
      </c>
      <c r="G649" s="1" t="s">
        <v>146</v>
      </c>
      <c r="H649" s="7">
        <v>80</v>
      </c>
      <c r="I649" s="7">
        <v>70</v>
      </c>
      <c r="J649" s="2">
        <v>0.125</v>
      </c>
      <c r="K649" s="7">
        <f>Table1[[#This Row],[Price Before Discount]]-Table1[[#This Row],[Price After Discount]]</f>
        <v>10</v>
      </c>
      <c r="L649" s="13">
        <f>YEAR(Table1[[#This Row],[Date]])</f>
        <v>2021</v>
      </c>
      <c r="M649" s="13" t="str">
        <f t="shared" si="20"/>
        <v>Jul</v>
      </c>
      <c r="N649" s="17" t="str">
        <f t="shared" si="21"/>
        <v>Q3</v>
      </c>
    </row>
    <row r="650" spans="1:14" hidden="1" x14ac:dyDescent="0.35">
      <c r="A650" t="s">
        <v>1112</v>
      </c>
      <c r="B650" s="1" t="s">
        <v>155</v>
      </c>
      <c r="C650" s="1" t="s">
        <v>106</v>
      </c>
      <c r="D650" s="1" t="s">
        <v>17</v>
      </c>
      <c r="E650" s="3">
        <v>45591</v>
      </c>
      <c r="F650" s="1" t="s">
        <v>53</v>
      </c>
      <c r="G650" s="1" t="s">
        <v>156</v>
      </c>
      <c r="H650" s="7">
        <v>800</v>
      </c>
      <c r="I650" s="7">
        <v>776</v>
      </c>
      <c r="J650" s="2">
        <v>0.03</v>
      </c>
      <c r="K650" s="7">
        <f>Table1[[#This Row],[Price Before Discount]]-Table1[[#This Row],[Price After Discount]]</f>
        <v>24</v>
      </c>
      <c r="L650" s="13">
        <f>YEAR(Table1[[#This Row],[Date]])</f>
        <v>2024</v>
      </c>
      <c r="M650" s="13" t="str">
        <f t="shared" si="20"/>
        <v>Oct</v>
      </c>
      <c r="N650" s="17" t="str">
        <f t="shared" si="21"/>
        <v>Q4</v>
      </c>
    </row>
    <row r="651" spans="1:14" hidden="1" x14ac:dyDescent="0.35">
      <c r="A651" t="s">
        <v>1113</v>
      </c>
      <c r="B651" s="1" t="s">
        <v>203</v>
      </c>
      <c r="C651" s="1" t="s">
        <v>204</v>
      </c>
      <c r="D651" s="1" t="s">
        <v>22</v>
      </c>
      <c r="E651" s="3">
        <v>44801</v>
      </c>
      <c r="F651" s="1" t="s">
        <v>120</v>
      </c>
      <c r="G651" s="1" t="s">
        <v>249</v>
      </c>
      <c r="H651" s="7">
        <v>50</v>
      </c>
      <c r="I651" s="7">
        <v>47</v>
      </c>
      <c r="J651" s="2">
        <v>0.06</v>
      </c>
      <c r="K651" s="7">
        <f>Table1[[#This Row],[Price Before Discount]]-Table1[[#This Row],[Price After Discount]]</f>
        <v>3</v>
      </c>
      <c r="L651" s="13">
        <f>YEAR(Table1[[#This Row],[Date]])</f>
        <v>2022</v>
      </c>
      <c r="M651" s="13" t="str">
        <f t="shared" si="20"/>
        <v>Aug</v>
      </c>
      <c r="N651" s="17" t="str">
        <f t="shared" si="21"/>
        <v>Q3</v>
      </c>
    </row>
    <row r="652" spans="1:14" hidden="1" x14ac:dyDescent="0.35">
      <c r="A652" t="s">
        <v>1114</v>
      </c>
      <c r="B652" s="1" t="s">
        <v>68</v>
      </c>
      <c r="C652" s="1" t="s">
        <v>69</v>
      </c>
      <c r="D652" s="1" t="s">
        <v>33</v>
      </c>
      <c r="E652" s="3">
        <v>43992</v>
      </c>
      <c r="F652" s="1" t="s">
        <v>120</v>
      </c>
      <c r="G652" s="1" t="s">
        <v>668</v>
      </c>
      <c r="H652" s="7">
        <v>50</v>
      </c>
      <c r="I652" s="7">
        <v>50</v>
      </c>
      <c r="J652" s="2">
        <v>0</v>
      </c>
      <c r="K652" s="7">
        <f>Table1[[#This Row],[Price Before Discount]]-Table1[[#This Row],[Price After Discount]]</f>
        <v>0</v>
      </c>
      <c r="L652" s="13">
        <f>YEAR(Table1[[#This Row],[Date]])</f>
        <v>2020</v>
      </c>
      <c r="M652" s="13" t="str">
        <f t="shared" si="20"/>
        <v>Jun</v>
      </c>
      <c r="N652" s="17" t="str">
        <f t="shared" si="21"/>
        <v>Q2</v>
      </c>
    </row>
    <row r="653" spans="1:14" x14ac:dyDescent="0.35">
      <c r="A653" t="s">
        <v>1115</v>
      </c>
      <c r="B653" s="1" t="s">
        <v>57</v>
      </c>
      <c r="C653" s="1" t="s">
        <v>58</v>
      </c>
      <c r="D653" s="1" t="s">
        <v>11</v>
      </c>
      <c r="E653" s="3">
        <v>44155</v>
      </c>
      <c r="F653" s="1" t="s">
        <v>120</v>
      </c>
      <c r="G653" s="1" t="s">
        <v>695</v>
      </c>
      <c r="H653" s="7">
        <v>50</v>
      </c>
      <c r="I653" s="7">
        <v>48</v>
      </c>
      <c r="J653" s="2">
        <v>0.04</v>
      </c>
      <c r="K653" s="7">
        <f>Table1[[#This Row],[Price Before Discount]]-Table1[[#This Row],[Price After Discount]]</f>
        <v>2</v>
      </c>
      <c r="L653" s="13">
        <f>YEAR(Table1[[#This Row],[Date]])</f>
        <v>2020</v>
      </c>
      <c r="M653" s="13" t="str">
        <f t="shared" si="20"/>
        <v>Nov</v>
      </c>
      <c r="N653" s="17" t="str">
        <f t="shared" si="21"/>
        <v>Q4</v>
      </c>
    </row>
    <row r="654" spans="1:14" hidden="1" x14ac:dyDescent="0.35">
      <c r="A654" t="s">
        <v>1116</v>
      </c>
      <c r="B654" s="1" t="s">
        <v>31</v>
      </c>
      <c r="C654" s="1" t="s">
        <v>32</v>
      </c>
      <c r="D654" s="1" t="s">
        <v>33</v>
      </c>
      <c r="E654" s="3">
        <v>43955</v>
      </c>
      <c r="F654" s="1" t="s">
        <v>34</v>
      </c>
      <c r="G654" s="1" t="s">
        <v>195</v>
      </c>
      <c r="H654" s="7">
        <v>50</v>
      </c>
      <c r="I654" s="7">
        <v>39</v>
      </c>
      <c r="J654" s="2">
        <v>0.22</v>
      </c>
      <c r="K654" s="7">
        <f>Table1[[#This Row],[Price Before Discount]]-Table1[[#This Row],[Price After Discount]]</f>
        <v>11</v>
      </c>
      <c r="L654" s="13">
        <f>YEAR(Table1[[#This Row],[Date]])</f>
        <v>2020</v>
      </c>
      <c r="M654" s="13" t="str">
        <f t="shared" si="20"/>
        <v>May</v>
      </c>
      <c r="N654" s="17" t="str">
        <f t="shared" si="21"/>
        <v>Q2</v>
      </c>
    </row>
    <row r="655" spans="1:14" hidden="1" x14ac:dyDescent="0.35">
      <c r="A655" t="s">
        <v>1117</v>
      </c>
      <c r="B655" s="1" t="s">
        <v>75</v>
      </c>
      <c r="C655" s="1" t="s">
        <v>76</v>
      </c>
      <c r="D655" s="1" t="s">
        <v>33</v>
      </c>
      <c r="E655" s="3">
        <v>45384</v>
      </c>
      <c r="F655" s="1" t="s">
        <v>70</v>
      </c>
      <c r="G655" s="1" t="s">
        <v>160</v>
      </c>
      <c r="H655" s="7">
        <v>500</v>
      </c>
      <c r="I655" s="7">
        <v>500</v>
      </c>
      <c r="J655" s="2">
        <v>0</v>
      </c>
      <c r="K655" s="7">
        <f>Table1[[#This Row],[Price Before Discount]]-Table1[[#This Row],[Price After Discount]]</f>
        <v>0</v>
      </c>
      <c r="L655" s="13">
        <f>YEAR(Table1[[#This Row],[Date]])</f>
        <v>2024</v>
      </c>
      <c r="M655" s="13" t="str">
        <f t="shared" si="20"/>
        <v>Apr</v>
      </c>
      <c r="N655" s="17" t="str">
        <f t="shared" si="21"/>
        <v>Q2</v>
      </c>
    </row>
    <row r="656" spans="1:14" hidden="1" x14ac:dyDescent="0.35">
      <c r="A656" t="s">
        <v>1118</v>
      </c>
      <c r="B656" s="1" t="s">
        <v>129</v>
      </c>
      <c r="C656" s="1" t="s">
        <v>106</v>
      </c>
      <c r="D656" s="1" t="s">
        <v>17</v>
      </c>
      <c r="E656" s="3">
        <v>45081</v>
      </c>
      <c r="F656" s="1" t="s">
        <v>102</v>
      </c>
      <c r="G656" s="1" t="s">
        <v>791</v>
      </c>
      <c r="H656" s="7">
        <v>70</v>
      </c>
      <c r="I656" s="7">
        <v>64</v>
      </c>
      <c r="J656" s="2">
        <v>8.5699999999999998E-2</v>
      </c>
      <c r="K656" s="7">
        <f>Table1[[#This Row],[Price Before Discount]]-Table1[[#This Row],[Price After Discount]]</f>
        <v>6</v>
      </c>
      <c r="L656" s="13">
        <f>YEAR(Table1[[#This Row],[Date]])</f>
        <v>2023</v>
      </c>
      <c r="M656" s="13" t="str">
        <f t="shared" si="20"/>
        <v>Jun</v>
      </c>
      <c r="N656" s="17" t="str">
        <f t="shared" si="21"/>
        <v>Q2</v>
      </c>
    </row>
    <row r="657" spans="1:14" x14ac:dyDescent="0.35">
      <c r="A657" t="s">
        <v>1119</v>
      </c>
      <c r="B657" s="1" t="s">
        <v>125</v>
      </c>
      <c r="C657" s="1" t="s">
        <v>126</v>
      </c>
      <c r="D657" s="1" t="s">
        <v>11</v>
      </c>
      <c r="E657" s="3">
        <v>45535</v>
      </c>
      <c r="F657" s="1" t="s">
        <v>70</v>
      </c>
      <c r="G657" s="1" t="s">
        <v>524</v>
      </c>
      <c r="H657" s="7">
        <v>500</v>
      </c>
      <c r="I657" s="7">
        <v>495</v>
      </c>
      <c r="J657" s="2">
        <v>0.01</v>
      </c>
      <c r="K657" s="7">
        <f>Table1[[#This Row],[Price Before Discount]]-Table1[[#This Row],[Price After Discount]]</f>
        <v>5</v>
      </c>
      <c r="L657" s="13">
        <f>YEAR(Table1[[#This Row],[Date]])</f>
        <v>2024</v>
      </c>
      <c r="M657" s="13" t="str">
        <f t="shared" si="20"/>
        <v>Aug</v>
      </c>
      <c r="N657" s="17" t="str">
        <f t="shared" si="21"/>
        <v>Q3</v>
      </c>
    </row>
    <row r="658" spans="1:14" hidden="1" x14ac:dyDescent="0.35">
      <c r="A658" t="s">
        <v>1120</v>
      </c>
      <c r="B658" s="1" t="s">
        <v>47</v>
      </c>
      <c r="C658" s="1" t="s">
        <v>48</v>
      </c>
      <c r="D658" s="1" t="s">
        <v>22</v>
      </c>
      <c r="E658" s="3">
        <v>44660</v>
      </c>
      <c r="F658" s="1" t="s">
        <v>12</v>
      </c>
      <c r="G658" s="1" t="s">
        <v>998</v>
      </c>
      <c r="H658" s="7">
        <v>80</v>
      </c>
      <c r="I658" s="7">
        <v>70</v>
      </c>
      <c r="J658" s="2">
        <v>0.125</v>
      </c>
      <c r="K658" s="7">
        <f>Table1[[#This Row],[Price Before Discount]]-Table1[[#This Row],[Price After Discount]]</f>
        <v>10</v>
      </c>
      <c r="L658" s="13">
        <f>YEAR(Table1[[#This Row],[Date]])</f>
        <v>2022</v>
      </c>
      <c r="M658" s="13" t="str">
        <f t="shared" si="20"/>
        <v>Apr</v>
      </c>
      <c r="N658" s="17" t="str">
        <f t="shared" si="21"/>
        <v>Q2</v>
      </c>
    </row>
    <row r="659" spans="1:14" x14ac:dyDescent="0.35">
      <c r="A659" t="s">
        <v>1121</v>
      </c>
      <c r="B659" s="1" t="s">
        <v>26</v>
      </c>
      <c r="C659" s="1" t="s">
        <v>27</v>
      </c>
      <c r="D659" s="1" t="s">
        <v>11</v>
      </c>
      <c r="E659" s="3">
        <v>44167</v>
      </c>
      <c r="F659" s="1" t="s">
        <v>39</v>
      </c>
      <c r="G659" s="1" t="s">
        <v>1122</v>
      </c>
      <c r="H659" s="7">
        <v>30</v>
      </c>
      <c r="I659" s="7">
        <v>29</v>
      </c>
      <c r="J659" s="2">
        <v>3.3300000000000003E-2</v>
      </c>
      <c r="K659" s="7">
        <f>Table1[[#This Row],[Price Before Discount]]-Table1[[#This Row],[Price After Discount]]</f>
        <v>1</v>
      </c>
      <c r="L659" s="13">
        <f>YEAR(Table1[[#This Row],[Date]])</f>
        <v>2020</v>
      </c>
      <c r="M659" s="13" t="str">
        <f t="shared" si="20"/>
        <v>Dec</v>
      </c>
      <c r="N659" s="17" t="str">
        <f t="shared" si="21"/>
        <v>Q4</v>
      </c>
    </row>
    <row r="660" spans="1:14" hidden="1" x14ac:dyDescent="0.35">
      <c r="A660" t="s">
        <v>1123</v>
      </c>
      <c r="B660" s="1" t="s">
        <v>432</v>
      </c>
      <c r="C660" s="1" t="s">
        <v>433</v>
      </c>
      <c r="D660" s="1" t="s">
        <v>22</v>
      </c>
      <c r="E660" s="3">
        <v>45116</v>
      </c>
      <c r="F660" s="1" t="s">
        <v>53</v>
      </c>
      <c r="G660" s="1" t="s">
        <v>856</v>
      </c>
      <c r="H660" s="7">
        <v>800</v>
      </c>
      <c r="I660" s="7">
        <v>680</v>
      </c>
      <c r="J660" s="2">
        <v>0.15</v>
      </c>
      <c r="K660" s="7">
        <f>Table1[[#This Row],[Price Before Discount]]-Table1[[#This Row],[Price After Discount]]</f>
        <v>120</v>
      </c>
      <c r="L660" s="13">
        <f>YEAR(Table1[[#This Row],[Date]])</f>
        <v>2023</v>
      </c>
      <c r="M660" s="13" t="str">
        <f t="shared" si="20"/>
        <v>Jul</v>
      </c>
      <c r="N660" s="17" t="str">
        <f t="shared" si="21"/>
        <v>Q3</v>
      </c>
    </row>
    <row r="661" spans="1:14" hidden="1" x14ac:dyDescent="0.35">
      <c r="A661" t="s">
        <v>1124</v>
      </c>
      <c r="B661" s="1" t="s">
        <v>132</v>
      </c>
      <c r="C661" s="1" t="s">
        <v>90</v>
      </c>
      <c r="D661" s="1" t="s">
        <v>33</v>
      </c>
      <c r="E661" s="3">
        <v>44659</v>
      </c>
      <c r="F661" s="1" t="s">
        <v>34</v>
      </c>
      <c r="G661" s="1" t="s">
        <v>1125</v>
      </c>
      <c r="H661" s="7">
        <v>50</v>
      </c>
      <c r="I661" s="7">
        <v>49</v>
      </c>
      <c r="J661" s="2">
        <v>0.02</v>
      </c>
      <c r="K661" s="7">
        <f>Table1[[#This Row],[Price Before Discount]]-Table1[[#This Row],[Price After Discount]]</f>
        <v>1</v>
      </c>
      <c r="L661" s="13">
        <f>YEAR(Table1[[#This Row],[Date]])</f>
        <v>2022</v>
      </c>
      <c r="M661" s="13" t="str">
        <f t="shared" si="20"/>
        <v>Apr</v>
      </c>
      <c r="N661" s="17" t="str">
        <f t="shared" si="21"/>
        <v>Q2</v>
      </c>
    </row>
    <row r="662" spans="1:14" hidden="1" x14ac:dyDescent="0.35">
      <c r="A662" t="s">
        <v>1126</v>
      </c>
      <c r="B662" s="1" t="s">
        <v>287</v>
      </c>
      <c r="C662" s="1" t="s">
        <v>106</v>
      </c>
      <c r="D662" s="1" t="s">
        <v>17</v>
      </c>
      <c r="E662" s="3">
        <v>45597</v>
      </c>
      <c r="F662" s="1" t="s">
        <v>70</v>
      </c>
      <c r="G662" s="1" t="s">
        <v>1127</v>
      </c>
      <c r="H662" s="7">
        <v>500</v>
      </c>
      <c r="I662" s="7">
        <v>495</v>
      </c>
      <c r="J662" s="2">
        <v>0.01</v>
      </c>
      <c r="K662" s="7">
        <f>Table1[[#This Row],[Price Before Discount]]-Table1[[#This Row],[Price After Discount]]</f>
        <v>5</v>
      </c>
      <c r="L662" s="13">
        <f>YEAR(Table1[[#This Row],[Date]])</f>
        <v>2024</v>
      </c>
      <c r="M662" s="13" t="str">
        <f t="shared" si="20"/>
        <v>Nov</v>
      </c>
      <c r="N662" s="17" t="str">
        <f t="shared" si="21"/>
        <v>Q4</v>
      </c>
    </row>
    <row r="663" spans="1:14" hidden="1" x14ac:dyDescent="0.35">
      <c r="A663" t="s">
        <v>1128</v>
      </c>
      <c r="B663" s="1" t="s">
        <v>31</v>
      </c>
      <c r="C663" s="1" t="s">
        <v>32</v>
      </c>
      <c r="D663" s="1" t="s">
        <v>33</v>
      </c>
      <c r="E663" s="3">
        <v>44847</v>
      </c>
      <c r="F663" s="1" t="s">
        <v>59</v>
      </c>
      <c r="G663" s="1" t="s">
        <v>1129</v>
      </c>
      <c r="H663" s="7">
        <v>1000</v>
      </c>
      <c r="I663" s="7">
        <v>510</v>
      </c>
      <c r="J663" s="2">
        <v>0.49</v>
      </c>
      <c r="K663" s="7">
        <f>Table1[[#This Row],[Price Before Discount]]-Table1[[#This Row],[Price After Discount]]</f>
        <v>490</v>
      </c>
      <c r="L663" s="13">
        <f>YEAR(Table1[[#This Row],[Date]])</f>
        <v>2022</v>
      </c>
      <c r="M663" s="13" t="str">
        <f t="shared" si="20"/>
        <v>Oct</v>
      </c>
      <c r="N663" s="17" t="str">
        <f t="shared" si="21"/>
        <v>Q4</v>
      </c>
    </row>
    <row r="664" spans="1:14" hidden="1" x14ac:dyDescent="0.35">
      <c r="A664" t="s">
        <v>1130</v>
      </c>
      <c r="B664" s="1" t="s">
        <v>47</v>
      </c>
      <c r="C664" s="1" t="s">
        <v>48</v>
      </c>
      <c r="D664" s="1" t="s">
        <v>22</v>
      </c>
      <c r="E664" s="3">
        <v>44094</v>
      </c>
      <c r="F664" s="1" t="s">
        <v>70</v>
      </c>
      <c r="G664" s="1" t="s">
        <v>396</v>
      </c>
      <c r="H664" s="7">
        <v>500</v>
      </c>
      <c r="I664" s="7">
        <v>495</v>
      </c>
      <c r="J664" s="2">
        <v>0.01</v>
      </c>
      <c r="K664" s="7">
        <f>Table1[[#This Row],[Price Before Discount]]-Table1[[#This Row],[Price After Discount]]</f>
        <v>5</v>
      </c>
      <c r="L664" s="13">
        <f>YEAR(Table1[[#This Row],[Date]])</f>
        <v>2020</v>
      </c>
      <c r="M664" s="13" t="str">
        <f t="shared" si="20"/>
        <v>Sep</v>
      </c>
      <c r="N664" s="17" t="str">
        <f t="shared" si="21"/>
        <v>Q3</v>
      </c>
    </row>
    <row r="665" spans="1:14" hidden="1" x14ac:dyDescent="0.35">
      <c r="A665" t="s">
        <v>1131</v>
      </c>
      <c r="B665" s="1" t="s">
        <v>225</v>
      </c>
      <c r="C665" s="1" t="s">
        <v>226</v>
      </c>
      <c r="D665" s="1" t="s">
        <v>22</v>
      </c>
      <c r="E665" s="3">
        <v>44126</v>
      </c>
      <c r="F665" s="1" t="s">
        <v>39</v>
      </c>
      <c r="G665" s="1" t="s">
        <v>868</v>
      </c>
      <c r="H665" s="7">
        <v>30</v>
      </c>
      <c r="I665" s="7">
        <v>26</v>
      </c>
      <c r="J665" s="2">
        <v>0.1333</v>
      </c>
      <c r="K665" s="7">
        <f>Table1[[#This Row],[Price Before Discount]]-Table1[[#This Row],[Price After Discount]]</f>
        <v>4</v>
      </c>
      <c r="L665" s="13">
        <f>YEAR(Table1[[#This Row],[Date]])</f>
        <v>2020</v>
      </c>
      <c r="M665" s="13" t="str">
        <f t="shared" si="20"/>
        <v>Oct</v>
      </c>
      <c r="N665" s="17" t="str">
        <f t="shared" si="21"/>
        <v>Q4</v>
      </c>
    </row>
    <row r="666" spans="1:14" hidden="1" x14ac:dyDescent="0.35">
      <c r="A666" t="s">
        <v>1132</v>
      </c>
      <c r="B666" s="1" t="s">
        <v>132</v>
      </c>
      <c r="C666" s="1" t="s">
        <v>90</v>
      </c>
      <c r="D666" s="1" t="s">
        <v>33</v>
      </c>
      <c r="E666" s="3">
        <v>44327</v>
      </c>
      <c r="F666" s="1" t="s">
        <v>53</v>
      </c>
      <c r="G666" s="1" t="s">
        <v>1133</v>
      </c>
      <c r="H666" s="7">
        <v>800</v>
      </c>
      <c r="I666" s="7">
        <v>656</v>
      </c>
      <c r="J666" s="2">
        <v>0.18</v>
      </c>
      <c r="K666" s="7">
        <f>Table1[[#This Row],[Price Before Discount]]-Table1[[#This Row],[Price After Discount]]</f>
        <v>144</v>
      </c>
      <c r="L666" s="13">
        <f>YEAR(Table1[[#This Row],[Date]])</f>
        <v>2021</v>
      </c>
      <c r="M666" s="13" t="str">
        <f t="shared" si="20"/>
        <v>May</v>
      </c>
      <c r="N666" s="17" t="str">
        <f t="shared" si="21"/>
        <v>Q2</v>
      </c>
    </row>
    <row r="667" spans="1:14" x14ac:dyDescent="0.35">
      <c r="A667" t="s">
        <v>1134</v>
      </c>
      <c r="B667" s="1" t="s">
        <v>112</v>
      </c>
      <c r="C667" s="1" t="s">
        <v>52</v>
      </c>
      <c r="D667" s="1" t="s">
        <v>11</v>
      </c>
      <c r="E667" s="3">
        <v>44075</v>
      </c>
      <c r="F667" s="1" t="s">
        <v>28</v>
      </c>
      <c r="G667" s="1" t="s">
        <v>883</v>
      </c>
      <c r="H667" s="7">
        <v>150</v>
      </c>
      <c r="I667" s="7">
        <v>141</v>
      </c>
      <c r="J667" s="2">
        <v>0.06</v>
      </c>
      <c r="K667" s="7">
        <f>Table1[[#This Row],[Price Before Discount]]-Table1[[#This Row],[Price After Discount]]</f>
        <v>9</v>
      </c>
      <c r="L667" s="13">
        <f>YEAR(Table1[[#This Row],[Date]])</f>
        <v>2020</v>
      </c>
      <c r="M667" s="13" t="str">
        <f t="shared" si="20"/>
        <v>Sep</v>
      </c>
      <c r="N667" s="17" t="str">
        <f t="shared" si="21"/>
        <v>Q3</v>
      </c>
    </row>
    <row r="668" spans="1:14" hidden="1" x14ac:dyDescent="0.35">
      <c r="A668" t="s">
        <v>1135</v>
      </c>
      <c r="B668" s="1" t="s">
        <v>15</v>
      </c>
      <c r="C668" s="1" t="s">
        <v>16</v>
      </c>
      <c r="D668" s="1" t="s">
        <v>17</v>
      </c>
      <c r="E668" s="3">
        <v>45344</v>
      </c>
      <c r="F668" s="1" t="s">
        <v>12</v>
      </c>
      <c r="G668" s="1" t="s">
        <v>491</v>
      </c>
      <c r="H668" s="7">
        <v>80</v>
      </c>
      <c r="I668" s="7">
        <v>80</v>
      </c>
      <c r="J668" s="2">
        <v>0</v>
      </c>
      <c r="K668" s="7">
        <f>Table1[[#This Row],[Price Before Discount]]-Table1[[#This Row],[Price After Discount]]</f>
        <v>0</v>
      </c>
      <c r="L668" s="13">
        <f>YEAR(Table1[[#This Row],[Date]])</f>
        <v>2024</v>
      </c>
      <c r="M668" s="13" t="str">
        <f t="shared" si="20"/>
        <v>Feb</v>
      </c>
      <c r="N668" s="17" t="str">
        <f t="shared" si="21"/>
        <v>Q1</v>
      </c>
    </row>
    <row r="669" spans="1:14" x14ac:dyDescent="0.35">
      <c r="A669" t="s">
        <v>1136</v>
      </c>
      <c r="B669" s="1" t="s">
        <v>398</v>
      </c>
      <c r="C669" s="1" t="s">
        <v>399</v>
      </c>
      <c r="D669" s="1" t="s">
        <v>11</v>
      </c>
      <c r="E669" s="3">
        <v>45213</v>
      </c>
      <c r="F669" s="1" t="s">
        <v>53</v>
      </c>
      <c r="G669" s="1" t="s">
        <v>616</v>
      </c>
      <c r="H669" s="7">
        <v>800</v>
      </c>
      <c r="I669" s="7">
        <v>784</v>
      </c>
      <c r="J669" s="2">
        <v>0.02</v>
      </c>
      <c r="K669" s="7">
        <f>Table1[[#This Row],[Price Before Discount]]-Table1[[#This Row],[Price After Discount]]</f>
        <v>16</v>
      </c>
      <c r="L669" s="13">
        <f>YEAR(Table1[[#This Row],[Date]])</f>
        <v>2023</v>
      </c>
      <c r="M669" s="13" t="str">
        <f t="shared" si="20"/>
        <v>Oct</v>
      </c>
      <c r="N669" s="17" t="str">
        <f t="shared" si="21"/>
        <v>Q4</v>
      </c>
    </row>
    <row r="670" spans="1:14" hidden="1" x14ac:dyDescent="0.35">
      <c r="A670" t="s">
        <v>1137</v>
      </c>
      <c r="B670" s="1" t="s">
        <v>62</v>
      </c>
      <c r="C670" s="1" t="s">
        <v>63</v>
      </c>
      <c r="D670" s="1" t="s">
        <v>33</v>
      </c>
      <c r="E670" s="3">
        <v>45612</v>
      </c>
      <c r="F670" s="1" t="s">
        <v>53</v>
      </c>
      <c r="G670" s="1" t="s">
        <v>1055</v>
      </c>
      <c r="H670" s="7">
        <v>800</v>
      </c>
      <c r="I670" s="7">
        <v>776</v>
      </c>
      <c r="J670" s="2">
        <v>0.03</v>
      </c>
      <c r="K670" s="7">
        <f>Table1[[#This Row],[Price Before Discount]]-Table1[[#This Row],[Price After Discount]]</f>
        <v>24</v>
      </c>
      <c r="L670" s="13">
        <f>YEAR(Table1[[#This Row],[Date]])</f>
        <v>2024</v>
      </c>
      <c r="M670" s="13" t="str">
        <f t="shared" si="20"/>
        <v>Nov</v>
      </c>
      <c r="N670" s="17" t="str">
        <f t="shared" si="21"/>
        <v>Q4</v>
      </c>
    </row>
    <row r="671" spans="1:14" x14ac:dyDescent="0.35">
      <c r="A671" t="s">
        <v>1138</v>
      </c>
      <c r="B671" s="1" t="s">
        <v>125</v>
      </c>
      <c r="C671" s="1" t="s">
        <v>126</v>
      </c>
      <c r="D671" s="1" t="s">
        <v>11</v>
      </c>
      <c r="E671" s="3">
        <v>44673</v>
      </c>
      <c r="F671" s="1" t="s">
        <v>102</v>
      </c>
      <c r="G671" s="1" t="s">
        <v>918</v>
      </c>
      <c r="H671" s="7">
        <v>70</v>
      </c>
      <c r="I671" s="7">
        <v>69</v>
      </c>
      <c r="J671" s="2">
        <v>1.43E-2</v>
      </c>
      <c r="K671" s="7">
        <f>Table1[[#This Row],[Price Before Discount]]-Table1[[#This Row],[Price After Discount]]</f>
        <v>1</v>
      </c>
      <c r="L671" s="13">
        <f>YEAR(Table1[[#This Row],[Date]])</f>
        <v>2022</v>
      </c>
      <c r="M671" s="13" t="str">
        <f t="shared" si="20"/>
        <v>Apr</v>
      </c>
      <c r="N671" s="17" t="str">
        <f t="shared" si="21"/>
        <v>Q2</v>
      </c>
    </row>
    <row r="672" spans="1:14" hidden="1" x14ac:dyDescent="0.35">
      <c r="A672" t="s">
        <v>1139</v>
      </c>
      <c r="B672" s="1" t="s">
        <v>432</v>
      </c>
      <c r="C672" s="1" t="s">
        <v>433</v>
      </c>
      <c r="D672" s="1" t="s">
        <v>22</v>
      </c>
      <c r="E672" s="3">
        <v>44245</v>
      </c>
      <c r="F672" s="1" t="s">
        <v>53</v>
      </c>
      <c r="G672" s="1" t="s">
        <v>548</v>
      </c>
      <c r="H672" s="7">
        <v>800</v>
      </c>
      <c r="I672" s="7">
        <v>632</v>
      </c>
      <c r="J672" s="2">
        <v>0.21</v>
      </c>
      <c r="K672" s="7">
        <f>Table1[[#This Row],[Price Before Discount]]-Table1[[#This Row],[Price After Discount]]</f>
        <v>168</v>
      </c>
      <c r="L672" s="13">
        <f>YEAR(Table1[[#This Row],[Date]])</f>
        <v>2021</v>
      </c>
      <c r="M672" s="13" t="str">
        <f t="shared" si="20"/>
        <v>Feb</v>
      </c>
      <c r="N672" s="17" t="str">
        <f t="shared" si="21"/>
        <v>Q1</v>
      </c>
    </row>
    <row r="673" spans="1:14" hidden="1" x14ac:dyDescent="0.35">
      <c r="A673" t="s">
        <v>1140</v>
      </c>
      <c r="B673" s="1" t="s">
        <v>31</v>
      </c>
      <c r="C673" s="1" t="s">
        <v>32</v>
      </c>
      <c r="D673" s="1" t="s">
        <v>33</v>
      </c>
      <c r="E673" s="3">
        <v>44480</v>
      </c>
      <c r="F673" s="1" t="s">
        <v>70</v>
      </c>
      <c r="G673" s="1" t="s">
        <v>1141</v>
      </c>
      <c r="H673" s="7">
        <v>500</v>
      </c>
      <c r="I673" s="7">
        <v>500</v>
      </c>
      <c r="J673" s="2">
        <v>0</v>
      </c>
      <c r="K673" s="7">
        <f>Table1[[#This Row],[Price Before Discount]]-Table1[[#This Row],[Price After Discount]]</f>
        <v>0</v>
      </c>
      <c r="L673" s="13">
        <f>YEAR(Table1[[#This Row],[Date]])</f>
        <v>2021</v>
      </c>
      <c r="M673" s="13" t="str">
        <f t="shared" si="20"/>
        <v>Oct</v>
      </c>
      <c r="N673" s="17" t="str">
        <f t="shared" si="21"/>
        <v>Q4</v>
      </c>
    </row>
    <row r="674" spans="1:14" hidden="1" x14ac:dyDescent="0.35">
      <c r="A674" t="s">
        <v>1142</v>
      </c>
      <c r="B674" s="1" t="s">
        <v>15</v>
      </c>
      <c r="C674" s="1" t="s">
        <v>16</v>
      </c>
      <c r="D674" s="1" t="s">
        <v>17</v>
      </c>
      <c r="E674" s="3">
        <v>44508</v>
      </c>
      <c r="F674" s="1" t="s">
        <v>70</v>
      </c>
      <c r="G674" s="1" t="s">
        <v>774</v>
      </c>
      <c r="H674" s="7">
        <v>500</v>
      </c>
      <c r="I674" s="7">
        <v>490</v>
      </c>
      <c r="J674" s="2">
        <v>0.02</v>
      </c>
      <c r="K674" s="7">
        <f>Table1[[#This Row],[Price Before Discount]]-Table1[[#This Row],[Price After Discount]]</f>
        <v>10</v>
      </c>
      <c r="L674" s="13">
        <f>YEAR(Table1[[#This Row],[Date]])</f>
        <v>2021</v>
      </c>
      <c r="M674" s="13" t="str">
        <f t="shared" si="20"/>
        <v>Nov</v>
      </c>
      <c r="N674" s="17" t="str">
        <f t="shared" si="21"/>
        <v>Q4</v>
      </c>
    </row>
    <row r="675" spans="1:14" hidden="1" x14ac:dyDescent="0.35">
      <c r="A675" t="s">
        <v>1143</v>
      </c>
      <c r="B675" s="1" t="s">
        <v>42</v>
      </c>
      <c r="C675" s="1" t="s">
        <v>43</v>
      </c>
      <c r="D675" s="1" t="s">
        <v>22</v>
      </c>
      <c r="E675" s="3">
        <v>45156</v>
      </c>
      <c r="F675" s="1" t="s">
        <v>102</v>
      </c>
      <c r="G675" s="1" t="s">
        <v>1144</v>
      </c>
      <c r="H675" s="7">
        <v>70</v>
      </c>
      <c r="I675" s="7">
        <v>64</v>
      </c>
      <c r="J675" s="2">
        <v>8.5699999999999998E-2</v>
      </c>
      <c r="K675" s="7">
        <f>Table1[[#This Row],[Price Before Discount]]-Table1[[#This Row],[Price After Discount]]</f>
        <v>6</v>
      </c>
      <c r="L675" s="13">
        <f>YEAR(Table1[[#This Row],[Date]])</f>
        <v>2023</v>
      </c>
      <c r="M675" s="13" t="str">
        <f t="shared" si="20"/>
        <v>Aug</v>
      </c>
      <c r="N675" s="17" t="str">
        <f t="shared" si="21"/>
        <v>Q3</v>
      </c>
    </row>
    <row r="676" spans="1:14" x14ac:dyDescent="0.35">
      <c r="A676" t="s">
        <v>1145</v>
      </c>
      <c r="B676" s="1" t="s">
        <v>322</v>
      </c>
      <c r="C676" s="1" t="s">
        <v>323</v>
      </c>
      <c r="D676" s="1" t="s">
        <v>11</v>
      </c>
      <c r="E676" s="3">
        <v>43913</v>
      </c>
      <c r="F676" s="1" t="s">
        <v>120</v>
      </c>
      <c r="G676" s="1" t="s">
        <v>920</v>
      </c>
      <c r="H676" s="7">
        <v>50</v>
      </c>
      <c r="I676" s="7">
        <v>50</v>
      </c>
      <c r="J676" s="2">
        <v>0</v>
      </c>
      <c r="K676" s="7">
        <f>Table1[[#This Row],[Price Before Discount]]-Table1[[#This Row],[Price After Discount]]</f>
        <v>0</v>
      </c>
      <c r="L676" s="13">
        <f>YEAR(Table1[[#This Row],[Date]])</f>
        <v>2020</v>
      </c>
      <c r="M676" s="13" t="str">
        <f t="shared" si="20"/>
        <v>Mar</v>
      </c>
      <c r="N676" s="17" t="str">
        <f t="shared" si="21"/>
        <v>Q1</v>
      </c>
    </row>
    <row r="677" spans="1:14" x14ac:dyDescent="0.35">
      <c r="A677" t="s">
        <v>1146</v>
      </c>
      <c r="B677" s="1" t="s">
        <v>322</v>
      </c>
      <c r="C677" s="1" t="s">
        <v>323</v>
      </c>
      <c r="D677" s="1" t="s">
        <v>11</v>
      </c>
      <c r="E677" s="3">
        <v>44894</v>
      </c>
      <c r="F677" s="1" t="s">
        <v>34</v>
      </c>
      <c r="G677" s="1" t="s">
        <v>324</v>
      </c>
      <c r="H677" s="7">
        <v>50</v>
      </c>
      <c r="I677" s="7">
        <v>48</v>
      </c>
      <c r="J677" s="2">
        <v>0.04</v>
      </c>
      <c r="K677" s="7">
        <f>Table1[[#This Row],[Price Before Discount]]-Table1[[#This Row],[Price After Discount]]</f>
        <v>2</v>
      </c>
      <c r="L677" s="13">
        <f>YEAR(Table1[[#This Row],[Date]])</f>
        <v>2022</v>
      </c>
      <c r="M677" s="13" t="str">
        <f t="shared" si="20"/>
        <v>Nov</v>
      </c>
      <c r="N677" s="17" t="str">
        <f t="shared" si="21"/>
        <v>Q4</v>
      </c>
    </row>
    <row r="678" spans="1:14" x14ac:dyDescent="0.35">
      <c r="A678" t="s">
        <v>1147</v>
      </c>
      <c r="B678" s="1" t="s">
        <v>185</v>
      </c>
      <c r="C678" s="1" t="s">
        <v>186</v>
      </c>
      <c r="D678" s="1" t="s">
        <v>11</v>
      </c>
      <c r="E678" s="3">
        <v>45521</v>
      </c>
      <c r="F678" s="1" t="s">
        <v>44</v>
      </c>
      <c r="G678" s="1" t="s">
        <v>1148</v>
      </c>
      <c r="H678" s="7">
        <v>500</v>
      </c>
      <c r="I678" s="7">
        <v>495</v>
      </c>
      <c r="J678" s="2">
        <v>0.01</v>
      </c>
      <c r="K678" s="7">
        <f>Table1[[#This Row],[Price Before Discount]]-Table1[[#This Row],[Price After Discount]]</f>
        <v>5</v>
      </c>
      <c r="L678" s="13">
        <f>YEAR(Table1[[#This Row],[Date]])</f>
        <v>2024</v>
      </c>
      <c r="M678" s="13" t="str">
        <f t="shared" si="20"/>
        <v>Aug</v>
      </c>
      <c r="N678" s="17" t="str">
        <f t="shared" si="21"/>
        <v>Q3</v>
      </c>
    </row>
    <row r="679" spans="1:14" x14ac:dyDescent="0.35">
      <c r="A679" t="s">
        <v>1149</v>
      </c>
      <c r="B679" s="1" t="s">
        <v>239</v>
      </c>
      <c r="C679" s="1" t="s">
        <v>240</v>
      </c>
      <c r="D679" s="1" t="s">
        <v>11</v>
      </c>
      <c r="E679" s="3">
        <v>44715</v>
      </c>
      <c r="F679" s="1" t="s">
        <v>53</v>
      </c>
      <c r="G679" s="1" t="s">
        <v>1150</v>
      </c>
      <c r="H679" s="7">
        <v>800</v>
      </c>
      <c r="I679" s="7">
        <v>760</v>
      </c>
      <c r="J679" s="2">
        <v>0.05</v>
      </c>
      <c r="K679" s="7">
        <f>Table1[[#This Row],[Price Before Discount]]-Table1[[#This Row],[Price After Discount]]</f>
        <v>40</v>
      </c>
      <c r="L679" s="13">
        <f>YEAR(Table1[[#This Row],[Date]])</f>
        <v>2022</v>
      </c>
      <c r="M679" s="13" t="str">
        <f t="shared" si="20"/>
        <v>Jun</v>
      </c>
      <c r="N679" s="17" t="str">
        <f t="shared" si="21"/>
        <v>Q2</v>
      </c>
    </row>
    <row r="680" spans="1:14" hidden="1" x14ac:dyDescent="0.35">
      <c r="A680" t="s">
        <v>1151</v>
      </c>
      <c r="B680" s="1" t="s">
        <v>152</v>
      </c>
      <c r="C680" s="1" t="s">
        <v>106</v>
      </c>
      <c r="D680" s="1" t="s">
        <v>17</v>
      </c>
      <c r="E680" s="3">
        <v>45018</v>
      </c>
      <c r="F680" s="1" t="s">
        <v>102</v>
      </c>
      <c r="G680" s="1" t="s">
        <v>991</v>
      </c>
      <c r="H680" s="7">
        <v>70</v>
      </c>
      <c r="I680" s="7">
        <v>65</v>
      </c>
      <c r="J680" s="2">
        <v>7.1400000000000005E-2</v>
      </c>
      <c r="K680" s="7">
        <f>Table1[[#This Row],[Price Before Discount]]-Table1[[#This Row],[Price After Discount]]</f>
        <v>5</v>
      </c>
      <c r="L680" s="13">
        <f>YEAR(Table1[[#This Row],[Date]])</f>
        <v>2023</v>
      </c>
      <c r="M680" s="13" t="str">
        <f t="shared" si="20"/>
        <v>Apr</v>
      </c>
      <c r="N680" s="17" t="str">
        <f t="shared" si="21"/>
        <v>Q2</v>
      </c>
    </row>
    <row r="681" spans="1:14" hidden="1" x14ac:dyDescent="0.35">
      <c r="A681" t="s">
        <v>1152</v>
      </c>
      <c r="B681" s="1" t="s">
        <v>89</v>
      </c>
      <c r="C681" s="1" t="s">
        <v>90</v>
      </c>
      <c r="D681" s="1" t="s">
        <v>33</v>
      </c>
      <c r="E681" s="3">
        <v>44162</v>
      </c>
      <c r="F681" s="1" t="s">
        <v>102</v>
      </c>
      <c r="G681" s="1" t="s">
        <v>1153</v>
      </c>
      <c r="H681" s="7">
        <v>70</v>
      </c>
      <c r="I681" s="7">
        <v>67</v>
      </c>
      <c r="J681" s="2">
        <v>4.2900000000000001E-2</v>
      </c>
      <c r="K681" s="7">
        <f>Table1[[#This Row],[Price Before Discount]]-Table1[[#This Row],[Price After Discount]]</f>
        <v>3</v>
      </c>
      <c r="L681" s="13">
        <f>YEAR(Table1[[#This Row],[Date]])</f>
        <v>2020</v>
      </c>
      <c r="M681" s="13" t="str">
        <f t="shared" si="20"/>
        <v>Nov</v>
      </c>
      <c r="N681" s="17" t="str">
        <f t="shared" si="21"/>
        <v>Q4</v>
      </c>
    </row>
    <row r="682" spans="1:14" hidden="1" x14ac:dyDescent="0.35">
      <c r="A682" t="s">
        <v>1154</v>
      </c>
      <c r="B682" s="1" t="s">
        <v>180</v>
      </c>
      <c r="C682" s="1" t="s">
        <v>106</v>
      </c>
      <c r="D682" s="1" t="s">
        <v>17</v>
      </c>
      <c r="E682" s="3">
        <v>44680</v>
      </c>
      <c r="F682" s="1" t="s">
        <v>70</v>
      </c>
      <c r="G682" s="1" t="s">
        <v>1155</v>
      </c>
      <c r="H682" s="7">
        <v>500</v>
      </c>
      <c r="I682" s="7">
        <v>490</v>
      </c>
      <c r="J682" s="2">
        <v>0.02</v>
      </c>
      <c r="K682" s="7">
        <f>Table1[[#This Row],[Price Before Discount]]-Table1[[#This Row],[Price After Discount]]</f>
        <v>10</v>
      </c>
      <c r="L682" s="13">
        <f>YEAR(Table1[[#This Row],[Date]])</f>
        <v>2022</v>
      </c>
      <c r="M682" s="13" t="str">
        <f t="shared" si="20"/>
        <v>Apr</v>
      </c>
      <c r="N682" s="17" t="str">
        <f t="shared" si="21"/>
        <v>Q2</v>
      </c>
    </row>
    <row r="683" spans="1:14" x14ac:dyDescent="0.35">
      <c r="A683" t="s">
        <v>1156</v>
      </c>
      <c r="B683" s="1" t="s">
        <v>9</v>
      </c>
      <c r="C683" s="1" t="s">
        <v>10</v>
      </c>
      <c r="D683" s="1" t="s">
        <v>11</v>
      </c>
      <c r="E683" s="3">
        <v>45143</v>
      </c>
      <c r="F683" s="1" t="s">
        <v>28</v>
      </c>
      <c r="G683" s="1" t="s">
        <v>1157</v>
      </c>
      <c r="H683" s="7">
        <v>150</v>
      </c>
      <c r="I683" s="7">
        <v>147</v>
      </c>
      <c r="J683" s="2">
        <v>0.02</v>
      </c>
      <c r="K683" s="7">
        <f>Table1[[#This Row],[Price Before Discount]]-Table1[[#This Row],[Price After Discount]]</f>
        <v>3</v>
      </c>
      <c r="L683" s="13">
        <f>YEAR(Table1[[#This Row],[Date]])</f>
        <v>2023</v>
      </c>
      <c r="M683" s="13" t="str">
        <f t="shared" si="20"/>
        <v>Aug</v>
      </c>
      <c r="N683" s="17" t="str">
        <f t="shared" si="21"/>
        <v>Q3</v>
      </c>
    </row>
    <row r="684" spans="1:14" x14ac:dyDescent="0.35">
      <c r="A684" t="s">
        <v>1158</v>
      </c>
      <c r="B684" s="1" t="s">
        <v>398</v>
      </c>
      <c r="C684" s="1" t="s">
        <v>399</v>
      </c>
      <c r="D684" s="1" t="s">
        <v>11</v>
      </c>
      <c r="E684" s="3">
        <v>45277</v>
      </c>
      <c r="F684" s="1" t="s">
        <v>70</v>
      </c>
      <c r="G684" s="1" t="s">
        <v>441</v>
      </c>
      <c r="H684" s="7">
        <v>500</v>
      </c>
      <c r="I684" s="7">
        <v>500</v>
      </c>
      <c r="J684" s="2">
        <v>0</v>
      </c>
      <c r="K684" s="7">
        <f>Table1[[#This Row],[Price Before Discount]]-Table1[[#This Row],[Price After Discount]]</f>
        <v>0</v>
      </c>
      <c r="L684" s="13">
        <f>YEAR(Table1[[#This Row],[Date]])</f>
        <v>2023</v>
      </c>
      <c r="M684" s="13" t="str">
        <f t="shared" si="20"/>
        <v>Dec</v>
      </c>
      <c r="N684" s="17" t="str">
        <f t="shared" si="21"/>
        <v>Q4</v>
      </c>
    </row>
    <row r="685" spans="1:14" hidden="1" x14ac:dyDescent="0.35">
      <c r="A685" t="s">
        <v>1159</v>
      </c>
      <c r="B685" s="1" t="s">
        <v>155</v>
      </c>
      <c r="C685" s="1" t="s">
        <v>106</v>
      </c>
      <c r="D685" s="1" t="s">
        <v>17</v>
      </c>
      <c r="E685" s="3">
        <v>45576</v>
      </c>
      <c r="F685" s="1" t="s">
        <v>39</v>
      </c>
      <c r="G685" s="1" t="s">
        <v>156</v>
      </c>
      <c r="H685" s="7">
        <v>30</v>
      </c>
      <c r="I685" s="7">
        <v>28</v>
      </c>
      <c r="J685" s="2">
        <v>6.6699999999999995E-2</v>
      </c>
      <c r="K685" s="7">
        <f>Table1[[#This Row],[Price Before Discount]]-Table1[[#This Row],[Price After Discount]]</f>
        <v>2</v>
      </c>
      <c r="L685" s="13">
        <f>YEAR(Table1[[#This Row],[Date]])</f>
        <v>2024</v>
      </c>
      <c r="M685" s="13" t="str">
        <f t="shared" si="20"/>
        <v>Oct</v>
      </c>
      <c r="N685" s="17" t="str">
        <f t="shared" si="21"/>
        <v>Q4</v>
      </c>
    </row>
    <row r="686" spans="1:14" hidden="1" x14ac:dyDescent="0.35">
      <c r="A686" t="s">
        <v>1160</v>
      </c>
      <c r="B686" s="1" t="s">
        <v>132</v>
      </c>
      <c r="C686" s="1" t="s">
        <v>90</v>
      </c>
      <c r="D686" s="1" t="s">
        <v>33</v>
      </c>
      <c r="E686" s="3">
        <v>44400</v>
      </c>
      <c r="F686" s="1" t="s">
        <v>53</v>
      </c>
      <c r="G686" s="1" t="s">
        <v>1125</v>
      </c>
      <c r="H686" s="7">
        <v>800</v>
      </c>
      <c r="I686" s="7">
        <v>600</v>
      </c>
      <c r="J686" s="2">
        <v>0.25</v>
      </c>
      <c r="K686" s="7">
        <f>Table1[[#This Row],[Price Before Discount]]-Table1[[#This Row],[Price After Discount]]</f>
        <v>200</v>
      </c>
      <c r="L686" s="13">
        <f>YEAR(Table1[[#This Row],[Date]])</f>
        <v>2021</v>
      </c>
      <c r="M686" s="13" t="str">
        <f t="shared" si="20"/>
        <v>Jul</v>
      </c>
      <c r="N686" s="17" t="str">
        <f t="shared" si="21"/>
        <v>Q3</v>
      </c>
    </row>
    <row r="687" spans="1:14" hidden="1" x14ac:dyDescent="0.35">
      <c r="A687" t="s">
        <v>1161</v>
      </c>
      <c r="B687" s="1" t="s">
        <v>116</v>
      </c>
      <c r="C687" s="1" t="s">
        <v>117</v>
      </c>
      <c r="D687" s="1" t="s">
        <v>33</v>
      </c>
      <c r="E687" s="3">
        <v>45452</v>
      </c>
      <c r="F687" s="1" t="s">
        <v>53</v>
      </c>
      <c r="G687" s="1" t="s">
        <v>894</v>
      </c>
      <c r="H687" s="7">
        <v>800</v>
      </c>
      <c r="I687" s="7">
        <v>552</v>
      </c>
      <c r="J687" s="2">
        <v>0.31</v>
      </c>
      <c r="K687" s="7">
        <f>Table1[[#This Row],[Price Before Discount]]-Table1[[#This Row],[Price After Discount]]</f>
        <v>248</v>
      </c>
      <c r="L687" s="13">
        <f>YEAR(Table1[[#This Row],[Date]])</f>
        <v>2024</v>
      </c>
      <c r="M687" s="13" t="str">
        <f t="shared" si="20"/>
        <v>Jun</v>
      </c>
      <c r="N687" s="17" t="str">
        <f t="shared" si="21"/>
        <v>Q2</v>
      </c>
    </row>
    <row r="688" spans="1:14" x14ac:dyDescent="0.35">
      <c r="A688" t="s">
        <v>1162</v>
      </c>
      <c r="B688" s="1" t="s">
        <v>109</v>
      </c>
      <c r="C688" s="1" t="s">
        <v>80</v>
      </c>
      <c r="D688" s="1" t="s">
        <v>11</v>
      </c>
      <c r="E688" s="3">
        <v>44987</v>
      </c>
      <c r="F688" s="1" t="s">
        <v>120</v>
      </c>
      <c r="G688" s="1" t="s">
        <v>558</v>
      </c>
      <c r="H688" s="7">
        <v>50</v>
      </c>
      <c r="I688" s="7">
        <v>46</v>
      </c>
      <c r="J688" s="2">
        <v>0.08</v>
      </c>
      <c r="K688" s="7">
        <f>Table1[[#This Row],[Price Before Discount]]-Table1[[#This Row],[Price After Discount]]</f>
        <v>4</v>
      </c>
      <c r="L688" s="13">
        <f>YEAR(Table1[[#This Row],[Date]])</f>
        <v>2023</v>
      </c>
      <c r="M688" s="13" t="str">
        <f t="shared" si="20"/>
        <v>Mar</v>
      </c>
      <c r="N688" s="17" t="str">
        <f t="shared" si="21"/>
        <v>Q1</v>
      </c>
    </row>
    <row r="689" spans="1:14" x14ac:dyDescent="0.35">
      <c r="A689" t="s">
        <v>1163</v>
      </c>
      <c r="B689" s="1" t="s">
        <v>322</v>
      </c>
      <c r="C689" s="1" t="s">
        <v>323</v>
      </c>
      <c r="D689" s="1" t="s">
        <v>11</v>
      </c>
      <c r="E689" s="3">
        <v>44529</v>
      </c>
      <c r="F689" s="1" t="s">
        <v>39</v>
      </c>
      <c r="G689" s="1" t="s">
        <v>451</v>
      </c>
      <c r="H689" s="7">
        <v>30</v>
      </c>
      <c r="I689" s="7">
        <v>29</v>
      </c>
      <c r="J689" s="2">
        <v>3.3300000000000003E-2</v>
      </c>
      <c r="K689" s="7">
        <f>Table1[[#This Row],[Price Before Discount]]-Table1[[#This Row],[Price After Discount]]</f>
        <v>1</v>
      </c>
      <c r="L689" s="13">
        <f>YEAR(Table1[[#This Row],[Date]])</f>
        <v>2021</v>
      </c>
      <c r="M689" s="13" t="str">
        <f t="shared" si="20"/>
        <v>Nov</v>
      </c>
      <c r="N689" s="17" t="str">
        <f t="shared" si="21"/>
        <v>Q4</v>
      </c>
    </row>
    <row r="690" spans="1:14" x14ac:dyDescent="0.35">
      <c r="A690" t="s">
        <v>1164</v>
      </c>
      <c r="B690" s="1" t="s">
        <v>398</v>
      </c>
      <c r="C690" s="1" t="s">
        <v>399</v>
      </c>
      <c r="D690" s="1" t="s">
        <v>11</v>
      </c>
      <c r="E690" s="3">
        <v>44532</v>
      </c>
      <c r="F690" s="1" t="s">
        <v>53</v>
      </c>
      <c r="G690" s="1" t="s">
        <v>1165</v>
      </c>
      <c r="H690" s="7">
        <v>800</v>
      </c>
      <c r="I690" s="7">
        <v>680</v>
      </c>
      <c r="J690" s="2">
        <v>0.15</v>
      </c>
      <c r="K690" s="7">
        <f>Table1[[#This Row],[Price Before Discount]]-Table1[[#This Row],[Price After Discount]]</f>
        <v>120</v>
      </c>
      <c r="L690" s="13">
        <f>YEAR(Table1[[#This Row],[Date]])</f>
        <v>2021</v>
      </c>
      <c r="M690" s="13" t="str">
        <f t="shared" si="20"/>
        <v>Dec</v>
      </c>
      <c r="N690" s="17" t="str">
        <f t="shared" si="21"/>
        <v>Q4</v>
      </c>
    </row>
    <row r="691" spans="1:14" hidden="1" x14ac:dyDescent="0.35">
      <c r="A691" t="s">
        <v>1166</v>
      </c>
      <c r="B691" s="1" t="s">
        <v>37</v>
      </c>
      <c r="C691" s="1" t="s">
        <v>38</v>
      </c>
      <c r="D691" s="1" t="s">
        <v>33</v>
      </c>
      <c r="E691" s="3">
        <v>44068</v>
      </c>
      <c r="F691" s="1" t="s">
        <v>70</v>
      </c>
      <c r="G691" s="1" t="s">
        <v>842</v>
      </c>
      <c r="H691" s="7">
        <v>500</v>
      </c>
      <c r="I691" s="7">
        <v>495</v>
      </c>
      <c r="J691" s="2">
        <v>0.01</v>
      </c>
      <c r="K691" s="7">
        <f>Table1[[#This Row],[Price Before Discount]]-Table1[[#This Row],[Price After Discount]]</f>
        <v>5</v>
      </c>
      <c r="L691" s="13">
        <f>YEAR(Table1[[#This Row],[Date]])</f>
        <v>2020</v>
      </c>
      <c r="M691" s="13" t="str">
        <f t="shared" si="20"/>
        <v>Aug</v>
      </c>
      <c r="N691" s="17" t="str">
        <f t="shared" si="21"/>
        <v>Q3</v>
      </c>
    </row>
    <row r="692" spans="1:14" hidden="1" x14ac:dyDescent="0.35">
      <c r="A692" t="s">
        <v>1167</v>
      </c>
      <c r="B692" s="1" t="s">
        <v>122</v>
      </c>
      <c r="C692" s="1" t="s">
        <v>38</v>
      </c>
      <c r="D692" s="1" t="s">
        <v>33</v>
      </c>
      <c r="E692" s="3">
        <v>44384</v>
      </c>
      <c r="F692" s="1" t="s">
        <v>113</v>
      </c>
      <c r="G692" s="1" t="s">
        <v>573</v>
      </c>
      <c r="H692" s="7">
        <v>250</v>
      </c>
      <c r="I692" s="7">
        <v>205</v>
      </c>
      <c r="J692" s="2">
        <v>0.18</v>
      </c>
      <c r="K692" s="7">
        <f>Table1[[#This Row],[Price Before Discount]]-Table1[[#This Row],[Price After Discount]]</f>
        <v>45</v>
      </c>
      <c r="L692" s="13">
        <f>YEAR(Table1[[#This Row],[Date]])</f>
        <v>2021</v>
      </c>
      <c r="M692" s="13" t="str">
        <f t="shared" si="20"/>
        <v>Jul</v>
      </c>
      <c r="N692" s="17" t="str">
        <f t="shared" si="21"/>
        <v>Q3</v>
      </c>
    </row>
    <row r="693" spans="1:14" x14ac:dyDescent="0.35">
      <c r="A693" t="s">
        <v>1168</v>
      </c>
      <c r="B693" s="1" t="s">
        <v>97</v>
      </c>
      <c r="C693" s="1" t="s">
        <v>98</v>
      </c>
      <c r="D693" s="1" t="s">
        <v>11</v>
      </c>
      <c r="E693" s="3">
        <v>44802</v>
      </c>
      <c r="F693" s="1" t="s">
        <v>34</v>
      </c>
      <c r="G693" s="1" t="s">
        <v>1169</v>
      </c>
      <c r="H693" s="7">
        <v>50</v>
      </c>
      <c r="I693" s="7">
        <v>48</v>
      </c>
      <c r="J693" s="2">
        <v>0.04</v>
      </c>
      <c r="K693" s="7">
        <f>Table1[[#This Row],[Price Before Discount]]-Table1[[#This Row],[Price After Discount]]</f>
        <v>2</v>
      </c>
      <c r="L693" s="13">
        <f>YEAR(Table1[[#This Row],[Date]])</f>
        <v>2022</v>
      </c>
      <c r="M693" s="13" t="str">
        <f t="shared" si="20"/>
        <v>Aug</v>
      </c>
      <c r="N693" s="17" t="str">
        <f t="shared" si="21"/>
        <v>Q3</v>
      </c>
    </row>
    <row r="694" spans="1:14" x14ac:dyDescent="0.35">
      <c r="A694" t="s">
        <v>1170</v>
      </c>
      <c r="B694" s="1" t="s">
        <v>185</v>
      </c>
      <c r="C694" s="1" t="s">
        <v>186</v>
      </c>
      <c r="D694" s="1" t="s">
        <v>11</v>
      </c>
      <c r="E694" s="3">
        <v>44601</v>
      </c>
      <c r="F694" s="1" t="s">
        <v>12</v>
      </c>
      <c r="G694" s="1" t="s">
        <v>789</v>
      </c>
      <c r="H694" s="7">
        <v>80</v>
      </c>
      <c r="I694" s="7">
        <v>78</v>
      </c>
      <c r="J694" s="2">
        <v>2.5000000000000001E-2</v>
      </c>
      <c r="K694" s="7">
        <f>Table1[[#This Row],[Price Before Discount]]-Table1[[#This Row],[Price After Discount]]</f>
        <v>2</v>
      </c>
      <c r="L694" s="13">
        <f>YEAR(Table1[[#This Row],[Date]])</f>
        <v>2022</v>
      </c>
      <c r="M694" s="13" t="str">
        <f t="shared" si="20"/>
        <v>Feb</v>
      </c>
      <c r="N694" s="17" t="str">
        <f t="shared" si="21"/>
        <v>Q1</v>
      </c>
    </row>
    <row r="695" spans="1:14" x14ac:dyDescent="0.35">
      <c r="A695" t="s">
        <v>1171</v>
      </c>
      <c r="B695" s="1" t="s">
        <v>57</v>
      </c>
      <c r="C695" s="1" t="s">
        <v>58</v>
      </c>
      <c r="D695" s="1" t="s">
        <v>11</v>
      </c>
      <c r="E695" s="3">
        <v>45075</v>
      </c>
      <c r="F695" s="1" t="s">
        <v>53</v>
      </c>
      <c r="G695" s="1" t="s">
        <v>1012</v>
      </c>
      <c r="H695" s="7">
        <v>800</v>
      </c>
      <c r="I695" s="7">
        <v>552</v>
      </c>
      <c r="J695" s="2">
        <v>0.31</v>
      </c>
      <c r="K695" s="7">
        <f>Table1[[#This Row],[Price Before Discount]]-Table1[[#This Row],[Price After Discount]]</f>
        <v>248</v>
      </c>
      <c r="L695" s="13">
        <f>YEAR(Table1[[#This Row],[Date]])</f>
        <v>2023</v>
      </c>
      <c r="M695" s="13" t="str">
        <f t="shared" si="20"/>
        <v>May</v>
      </c>
      <c r="N695" s="17" t="str">
        <f t="shared" si="21"/>
        <v>Q2</v>
      </c>
    </row>
    <row r="696" spans="1:14" x14ac:dyDescent="0.35">
      <c r="A696" t="s">
        <v>1172</v>
      </c>
      <c r="B696" s="1" t="s">
        <v>253</v>
      </c>
      <c r="C696" s="1" t="s">
        <v>254</v>
      </c>
      <c r="D696" s="1" t="s">
        <v>11</v>
      </c>
      <c r="E696" s="3">
        <v>44172</v>
      </c>
      <c r="F696" s="1" t="s">
        <v>70</v>
      </c>
      <c r="G696" s="1" t="s">
        <v>374</v>
      </c>
      <c r="H696" s="7">
        <v>500</v>
      </c>
      <c r="I696" s="7">
        <v>495</v>
      </c>
      <c r="J696" s="2">
        <v>0.01</v>
      </c>
      <c r="K696" s="7">
        <f>Table1[[#This Row],[Price Before Discount]]-Table1[[#This Row],[Price After Discount]]</f>
        <v>5</v>
      </c>
      <c r="L696" s="13">
        <f>YEAR(Table1[[#This Row],[Date]])</f>
        <v>2020</v>
      </c>
      <c r="M696" s="13" t="str">
        <f t="shared" si="20"/>
        <v>Dec</v>
      </c>
      <c r="N696" s="17" t="str">
        <f t="shared" si="21"/>
        <v>Q4</v>
      </c>
    </row>
    <row r="697" spans="1:14" hidden="1" x14ac:dyDescent="0.35">
      <c r="A697" t="s">
        <v>1173</v>
      </c>
      <c r="B697" s="1" t="s">
        <v>129</v>
      </c>
      <c r="C697" s="1" t="s">
        <v>106</v>
      </c>
      <c r="D697" s="1" t="s">
        <v>17</v>
      </c>
      <c r="E697" s="3">
        <v>44715</v>
      </c>
      <c r="F697" s="1" t="s">
        <v>59</v>
      </c>
      <c r="G697" s="1" t="s">
        <v>130</v>
      </c>
      <c r="H697" s="7">
        <v>1000</v>
      </c>
      <c r="I697" s="7">
        <v>1000</v>
      </c>
      <c r="J697" s="2">
        <v>0</v>
      </c>
      <c r="K697" s="7">
        <f>Table1[[#This Row],[Price Before Discount]]-Table1[[#This Row],[Price After Discount]]</f>
        <v>0</v>
      </c>
      <c r="L697" s="13">
        <f>YEAR(Table1[[#This Row],[Date]])</f>
        <v>2022</v>
      </c>
      <c r="M697" s="13" t="str">
        <f t="shared" si="20"/>
        <v>Jun</v>
      </c>
      <c r="N697" s="17" t="str">
        <f t="shared" si="21"/>
        <v>Q2</v>
      </c>
    </row>
    <row r="698" spans="1:14" hidden="1" x14ac:dyDescent="0.35">
      <c r="A698" t="s">
        <v>1174</v>
      </c>
      <c r="B698" s="1" t="s">
        <v>42</v>
      </c>
      <c r="C698" s="1" t="s">
        <v>43</v>
      </c>
      <c r="D698" s="1" t="s">
        <v>22</v>
      </c>
      <c r="E698" s="3">
        <v>44589</v>
      </c>
      <c r="F698" s="1" t="s">
        <v>34</v>
      </c>
      <c r="G698" s="1" t="s">
        <v>1175</v>
      </c>
      <c r="H698" s="7">
        <v>50</v>
      </c>
      <c r="I698" s="7">
        <v>43</v>
      </c>
      <c r="J698" s="2">
        <v>0.14000000000000001</v>
      </c>
      <c r="K698" s="7">
        <f>Table1[[#This Row],[Price Before Discount]]-Table1[[#This Row],[Price After Discount]]</f>
        <v>7</v>
      </c>
      <c r="L698" s="13">
        <f>YEAR(Table1[[#This Row],[Date]])</f>
        <v>2022</v>
      </c>
      <c r="M698" s="13" t="str">
        <f t="shared" si="20"/>
        <v>Jan</v>
      </c>
      <c r="N698" s="17" t="str">
        <f t="shared" si="21"/>
        <v>Q1</v>
      </c>
    </row>
    <row r="699" spans="1:14" hidden="1" x14ac:dyDescent="0.35">
      <c r="A699" t="s">
        <v>1176</v>
      </c>
      <c r="B699" s="1" t="s">
        <v>219</v>
      </c>
      <c r="C699" s="1" t="s">
        <v>38</v>
      </c>
      <c r="D699" s="1" t="s">
        <v>33</v>
      </c>
      <c r="E699" s="3">
        <v>45353</v>
      </c>
      <c r="F699" s="1" t="s">
        <v>113</v>
      </c>
      <c r="G699" s="1" t="s">
        <v>1177</v>
      </c>
      <c r="H699" s="7">
        <v>250</v>
      </c>
      <c r="I699" s="7">
        <v>250</v>
      </c>
      <c r="J699" s="2">
        <v>0</v>
      </c>
      <c r="K699" s="7">
        <f>Table1[[#This Row],[Price Before Discount]]-Table1[[#This Row],[Price After Discount]]</f>
        <v>0</v>
      </c>
      <c r="L699" s="13">
        <f>YEAR(Table1[[#This Row],[Date]])</f>
        <v>2024</v>
      </c>
      <c r="M699" s="13" t="str">
        <f t="shared" si="20"/>
        <v>Mar</v>
      </c>
      <c r="N699" s="17" t="str">
        <f t="shared" si="21"/>
        <v>Q1</v>
      </c>
    </row>
    <row r="700" spans="1:14" x14ac:dyDescent="0.35">
      <c r="A700" t="s">
        <v>1178</v>
      </c>
      <c r="B700" s="1" t="s">
        <v>262</v>
      </c>
      <c r="C700" s="1" t="s">
        <v>263</v>
      </c>
      <c r="D700" s="1" t="s">
        <v>11</v>
      </c>
      <c r="E700" s="3">
        <v>44434</v>
      </c>
      <c r="F700" s="1" t="s">
        <v>39</v>
      </c>
      <c r="G700" s="1" t="s">
        <v>312</v>
      </c>
      <c r="H700" s="7">
        <v>30</v>
      </c>
      <c r="I700" s="7">
        <v>23</v>
      </c>
      <c r="J700" s="2">
        <v>0.23330000000000001</v>
      </c>
      <c r="K700" s="7">
        <f>Table1[[#This Row],[Price Before Discount]]-Table1[[#This Row],[Price After Discount]]</f>
        <v>7</v>
      </c>
      <c r="L700" s="13">
        <f>YEAR(Table1[[#This Row],[Date]])</f>
        <v>2021</v>
      </c>
      <c r="M700" s="13" t="str">
        <f t="shared" si="20"/>
        <v>Aug</v>
      </c>
      <c r="N700" s="17" t="str">
        <f t="shared" si="21"/>
        <v>Q3</v>
      </c>
    </row>
    <row r="701" spans="1:14" hidden="1" x14ac:dyDescent="0.35">
      <c r="A701" t="s">
        <v>1179</v>
      </c>
      <c r="B701" s="1" t="s">
        <v>62</v>
      </c>
      <c r="C701" s="1" t="s">
        <v>63</v>
      </c>
      <c r="D701" s="1" t="s">
        <v>33</v>
      </c>
      <c r="E701" s="3">
        <v>44317</v>
      </c>
      <c r="F701" s="1" t="s">
        <v>70</v>
      </c>
      <c r="G701" s="1" t="s">
        <v>64</v>
      </c>
      <c r="H701" s="7">
        <v>500</v>
      </c>
      <c r="I701" s="7">
        <v>490</v>
      </c>
      <c r="J701" s="2">
        <v>0.02</v>
      </c>
      <c r="K701" s="7">
        <f>Table1[[#This Row],[Price Before Discount]]-Table1[[#This Row],[Price After Discount]]</f>
        <v>10</v>
      </c>
      <c r="L701" s="13">
        <f>YEAR(Table1[[#This Row],[Date]])</f>
        <v>2021</v>
      </c>
      <c r="M701" s="13" t="str">
        <f t="shared" si="20"/>
        <v>May</v>
      </c>
      <c r="N701" s="17" t="str">
        <f t="shared" si="21"/>
        <v>Q2</v>
      </c>
    </row>
    <row r="702" spans="1:14" hidden="1" x14ac:dyDescent="0.35">
      <c r="A702" t="s">
        <v>1180</v>
      </c>
      <c r="B702" s="1" t="s">
        <v>20</v>
      </c>
      <c r="C702" s="1" t="s">
        <v>21</v>
      </c>
      <c r="D702" s="1" t="s">
        <v>22</v>
      </c>
      <c r="E702" s="3">
        <v>44141</v>
      </c>
      <c r="F702" s="1" t="s">
        <v>44</v>
      </c>
      <c r="G702" s="1" t="s">
        <v>308</v>
      </c>
      <c r="H702" s="7">
        <v>500</v>
      </c>
      <c r="I702" s="7">
        <v>425</v>
      </c>
      <c r="J702" s="2">
        <v>0.15</v>
      </c>
      <c r="K702" s="7">
        <f>Table1[[#This Row],[Price Before Discount]]-Table1[[#This Row],[Price After Discount]]</f>
        <v>75</v>
      </c>
      <c r="L702" s="13">
        <f>YEAR(Table1[[#This Row],[Date]])</f>
        <v>2020</v>
      </c>
      <c r="M702" s="13" t="str">
        <f t="shared" si="20"/>
        <v>Nov</v>
      </c>
      <c r="N702" s="17" t="str">
        <f t="shared" si="21"/>
        <v>Q4</v>
      </c>
    </row>
    <row r="703" spans="1:14" x14ac:dyDescent="0.35">
      <c r="A703" t="s">
        <v>1181</v>
      </c>
      <c r="B703" s="1" t="s">
        <v>398</v>
      </c>
      <c r="C703" s="1" t="s">
        <v>399</v>
      </c>
      <c r="D703" s="1" t="s">
        <v>11</v>
      </c>
      <c r="E703" s="3">
        <v>45448</v>
      </c>
      <c r="F703" s="1" t="s">
        <v>113</v>
      </c>
      <c r="G703" s="1" t="s">
        <v>691</v>
      </c>
      <c r="H703" s="7">
        <v>250</v>
      </c>
      <c r="I703" s="7">
        <v>223</v>
      </c>
      <c r="J703" s="2">
        <v>0.108</v>
      </c>
      <c r="K703" s="7">
        <f>Table1[[#This Row],[Price Before Discount]]-Table1[[#This Row],[Price After Discount]]</f>
        <v>27</v>
      </c>
      <c r="L703" s="13">
        <f>YEAR(Table1[[#This Row],[Date]])</f>
        <v>2024</v>
      </c>
      <c r="M703" s="13" t="str">
        <f t="shared" si="20"/>
        <v>Jun</v>
      </c>
      <c r="N703" s="17" t="str">
        <f t="shared" si="21"/>
        <v>Q2</v>
      </c>
    </row>
    <row r="704" spans="1:14" hidden="1" x14ac:dyDescent="0.35">
      <c r="A704" t="s">
        <v>1182</v>
      </c>
      <c r="B704" s="1" t="s">
        <v>152</v>
      </c>
      <c r="C704" s="1" t="s">
        <v>106</v>
      </c>
      <c r="D704" s="1" t="s">
        <v>17</v>
      </c>
      <c r="E704" s="3">
        <v>45226</v>
      </c>
      <c r="F704" s="1" t="s">
        <v>23</v>
      </c>
      <c r="G704" s="1" t="s">
        <v>1183</v>
      </c>
      <c r="H704" s="7">
        <v>700</v>
      </c>
      <c r="I704" s="7">
        <v>693</v>
      </c>
      <c r="J704" s="2">
        <v>0.01</v>
      </c>
      <c r="K704" s="7">
        <f>Table1[[#This Row],[Price Before Discount]]-Table1[[#This Row],[Price After Discount]]</f>
        <v>7</v>
      </c>
      <c r="L704" s="13">
        <f>YEAR(Table1[[#This Row],[Date]])</f>
        <v>2023</v>
      </c>
      <c r="M704" s="13" t="str">
        <f t="shared" si="20"/>
        <v>Oct</v>
      </c>
      <c r="N704" s="17" t="str">
        <f t="shared" si="21"/>
        <v>Q4</v>
      </c>
    </row>
    <row r="705" spans="1:14" hidden="1" x14ac:dyDescent="0.35">
      <c r="A705" t="s">
        <v>1184</v>
      </c>
      <c r="B705" s="1" t="s">
        <v>105</v>
      </c>
      <c r="C705" s="1" t="s">
        <v>106</v>
      </c>
      <c r="D705" s="1" t="s">
        <v>17</v>
      </c>
      <c r="E705" s="3">
        <v>45120</v>
      </c>
      <c r="F705" s="1" t="s">
        <v>28</v>
      </c>
      <c r="G705" s="1" t="s">
        <v>107</v>
      </c>
      <c r="H705" s="7">
        <v>150</v>
      </c>
      <c r="I705" s="7">
        <v>147</v>
      </c>
      <c r="J705" s="2">
        <v>0.02</v>
      </c>
      <c r="K705" s="7">
        <f>Table1[[#This Row],[Price Before Discount]]-Table1[[#This Row],[Price After Discount]]</f>
        <v>3</v>
      </c>
      <c r="L705" s="13">
        <f>YEAR(Table1[[#This Row],[Date]])</f>
        <v>2023</v>
      </c>
      <c r="M705" s="13" t="str">
        <f t="shared" si="20"/>
        <v>Jul</v>
      </c>
      <c r="N705" s="17" t="str">
        <f t="shared" si="21"/>
        <v>Q3</v>
      </c>
    </row>
    <row r="706" spans="1:14" hidden="1" x14ac:dyDescent="0.35">
      <c r="A706" t="s">
        <v>1185</v>
      </c>
      <c r="B706" s="1" t="s">
        <v>219</v>
      </c>
      <c r="C706" s="1" t="s">
        <v>38</v>
      </c>
      <c r="D706" s="1" t="s">
        <v>33</v>
      </c>
      <c r="E706" s="3">
        <v>45361</v>
      </c>
      <c r="F706" s="1" t="s">
        <v>39</v>
      </c>
      <c r="G706" s="1" t="s">
        <v>1177</v>
      </c>
      <c r="H706" s="7">
        <v>30</v>
      </c>
      <c r="I706" s="7">
        <v>26</v>
      </c>
      <c r="J706" s="2">
        <v>0.1333</v>
      </c>
      <c r="K706" s="7">
        <f>Table1[[#This Row],[Price Before Discount]]-Table1[[#This Row],[Price After Discount]]</f>
        <v>4</v>
      </c>
      <c r="L706" s="13">
        <f>YEAR(Table1[[#This Row],[Date]])</f>
        <v>2024</v>
      </c>
      <c r="M706" s="13" t="str">
        <f t="shared" ref="M706:M769" si="22">TEXT(E:E, "mmm")</f>
        <v>Mar</v>
      </c>
      <c r="N706" s="17" t="str">
        <f t="shared" ref="N706:N769" si="23">"Q"&amp;INT((MONTH($E706)-1)/3)+1</f>
        <v>Q1</v>
      </c>
    </row>
    <row r="707" spans="1:14" x14ac:dyDescent="0.35">
      <c r="A707" t="s">
        <v>1186</v>
      </c>
      <c r="B707" s="1" t="s">
        <v>253</v>
      </c>
      <c r="C707" s="1" t="s">
        <v>254</v>
      </c>
      <c r="D707" s="1" t="s">
        <v>11</v>
      </c>
      <c r="E707" s="3">
        <v>44793</v>
      </c>
      <c r="F707" s="1" t="s">
        <v>39</v>
      </c>
      <c r="G707" s="1" t="s">
        <v>798</v>
      </c>
      <c r="H707" s="7">
        <v>30</v>
      </c>
      <c r="I707" s="7">
        <v>29</v>
      </c>
      <c r="J707" s="2">
        <v>3.3300000000000003E-2</v>
      </c>
      <c r="K707" s="7">
        <f>Table1[[#This Row],[Price Before Discount]]-Table1[[#This Row],[Price After Discount]]</f>
        <v>1</v>
      </c>
      <c r="L707" s="13">
        <f>YEAR(Table1[[#This Row],[Date]])</f>
        <v>2022</v>
      </c>
      <c r="M707" s="13" t="str">
        <f t="shared" si="22"/>
        <v>Aug</v>
      </c>
      <c r="N707" s="17" t="str">
        <f t="shared" si="23"/>
        <v>Q3</v>
      </c>
    </row>
    <row r="708" spans="1:14" hidden="1" x14ac:dyDescent="0.35">
      <c r="A708" t="s">
        <v>1187</v>
      </c>
      <c r="B708" s="1" t="s">
        <v>122</v>
      </c>
      <c r="C708" s="1" t="s">
        <v>38</v>
      </c>
      <c r="D708" s="1" t="s">
        <v>33</v>
      </c>
      <c r="E708" s="3">
        <v>43961</v>
      </c>
      <c r="F708" s="1" t="s">
        <v>28</v>
      </c>
      <c r="G708" s="1" t="s">
        <v>968</v>
      </c>
      <c r="H708" s="7">
        <v>150</v>
      </c>
      <c r="I708" s="7">
        <v>105</v>
      </c>
      <c r="J708" s="2">
        <v>0.3</v>
      </c>
      <c r="K708" s="7">
        <f>Table1[[#This Row],[Price Before Discount]]-Table1[[#This Row],[Price After Discount]]</f>
        <v>45</v>
      </c>
      <c r="L708" s="13">
        <f>YEAR(Table1[[#This Row],[Date]])</f>
        <v>2020</v>
      </c>
      <c r="M708" s="13" t="str">
        <f t="shared" si="22"/>
        <v>May</v>
      </c>
      <c r="N708" s="17" t="str">
        <f t="shared" si="23"/>
        <v>Q2</v>
      </c>
    </row>
    <row r="709" spans="1:14" hidden="1" x14ac:dyDescent="0.35">
      <c r="A709" t="s">
        <v>1188</v>
      </c>
      <c r="B709" s="1" t="s">
        <v>15</v>
      </c>
      <c r="C709" s="1" t="s">
        <v>16</v>
      </c>
      <c r="D709" s="1" t="s">
        <v>17</v>
      </c>
      <c r="E709" s="3">
        <v>45341</v>
      </c>
      <c r="F709" s="1" t="s">
        <v>120</v>
      </c>
      <c r="G709" s="1" t="s">
        <v>491</v>
      </c>
      <c r="H709" s="7">
        <v>50</v>
      </c>
      <c r="I709" s="7">
        <v>50</v>
      </c>
      <c r="J709" s="2">
        <v>0</v>
      </c>
      <c r="K709" s="7">
        <f>Table1[[#This Row],[Price Before Discount]]-Table1[[#This Row],[Price After Discount]]</f>
        <v>0</v>
      </c>
      <c r="L709" s="13">
        <f>YEAR(Table1[[#This Row],[Date]])</f>
        <v>2024</v>
      </c>
      <c r="M709" s="13" t="str">
        <f t="shared" si="22"/>
        <v>Feb</v>
      </c>
      <c r="N709" s="17" t="str">
        <f t="shared" si="23"/>
        <v>Q1</v>
      </c>
    </row>
    <row r="710" spans="1:14" x14ac:dyDescent="0.35">
      <c r="A710" t="s">
        <v>1189</v>
      </c>
      <c r="B710" s="1" t="s">
        <v>322</v>
      </c>
      <c r="C710" s="1" t="s">
        <v>323</v>
      </c>
      <c r="D710" s="1" t="s">
        <v>11</v>
      </c>
      <c r="E710" s="3">
        <v>44125</v>
      </c>
      <c r="F710" s="1" t="s">
        <v>53</v>
      </c>
      <c r="G710" s="1" t="s">
        <v>1190</v>
      </c>
      <c r="H710" s="7">
        <v>800</v>
      </c>
      <c r="I710" s="7">
        <v>480</v>
      </c>
      <c r="J710" s="2">
        <v>0.4</v>
      </c>
      <c r="K710" s="7">
        <f>Table1[[#This Row],[Price Before Discount]]-Table1[[#This Row],[Price After Discount]]</f>
        <v>320</v>
      </c>
      <c r="L710" s="13">
        <f>YEAR(Table1[[#This Row],[Date]])</f>
        <v>2020</v>
      </c>
      <c r="M710" s="13" t="str">
        <f t="shared" si="22"/>
        <v>Oct</v>
      </c>
      <c r="N710" s="17" t="str">
        <f t="shared" si="23"/>
        <v>Q4</v>
      </c>
    </row>
    <row r="711" spans="1:14" hidden="1" x14ac:dyDescent="0.35">
      <c r="A711" t="s">
        <v>1191</v>
      </c>
      <c r="B711" s="1" t="s">
        <v>225</v>
      </c>
      <c r="C711" s="1" t="s">
        <v>226</v>
      </c>
      <c r="D711" s="1" t="s">
        <v>22</v>
      </c>
      <c r="E711" s="3">
        <v>44746</v>
      </c>
      <c r="F711" s="1" t="s">
        <v>70</v>
      </c>
      <c r="G711" s="1" t="s">
        <v>868</v>
      </c>
      <c r="H711" s="7">
        <v>500</v>
      </c>
      <c r="I711" s="7">
        <v>500</v>
      </c>
      <c r="J711" s="2">
        <v>0</v>
      </c>
      <c r="K711" s="7">
        <f>Table1[[#This Row],[Price Before Discount]]-Table1[[#This Row],[Price After Discount]]</f>
        <v>0</v>
      </c>
      <c r="L711" s="13">
        <f>YEAR(Table1[[#This Row],[Date]])</f>
        <v>2022</v>
      </c>
      <c r="M711" s="13" t="str">
        <f t="shared" si="22"/>
        <v>Jul</v>
      </c>
      <c r="N711" s="17" t="str">
        <f t="shared" si="23"/>
        <v>Q3</v>
      </c>
    </row>
    <row r="712" spans="1:14" hidden="1" x14ac:dyDescent="0.35">
      <c r="A712" t="s">
        <v>1192</v>
      </c>
      <c r="B712" s="1" t="s">
        <v>15</v>
      </c>
      <c r="C712" s="1" t="s">
        <v>16</v>
      </c>
      <c r="D712" s="1" t="s">
        <v>17</v>
      </c>
      <c r="E712" s="3">
        <v>43942</v>
      </c>
      <c r="F712" s="1" t="s">
        <v>34</v>
      </c>
      <c r="G712" s="1" t="s">
        <v>774</v>
      </c>
      <c r="H712" s="7">
        <v>50</v>
      </c>
      <c r="I712" s="7">
        <v>40</v>
      </c>
      <c r="J712" s="2">
        <v>0.2</v>
      </c>
      <c r="K712" s="7">
        <f>Table1[[#This Row],[Price Before Discount]]-Table1[[#This Row],[Price After Discount]]</f>
        <v>10</v>
      </c>
      <c r="L712" s="13">
        <f>YEAR(Table1[[#This Row],[Date]])</f>
        <v>2020</v>
      </c>
      <c r="M712" s="13" t="str">
        <f t="shared" si="22"/>
        <v>Apr</v>
      </c>
      <c r="N712" s="17" t="str">
        <f t="shared" si="23"/>
        <v>Q2</v>
      </c>
    </row>
    <row r="713" spans="1:14" hidden="1" x14ac:dyDescent="0.35">
      <c r="A713" t="s">
        <v>1193</v>
      </c>
      <c r="B713" s="1" t="s">
        <v>105</v>
      </c>
      <c r="C713" s="1" t="s">
        <v>106</v>
      </c>
      <c r="D713" s="1" t="s">
        <v>17</v>
      </c>
      <c r="E713" s="3">
        <v>45130</v>
      </c>
      <c r="F713" s="1" t="s">
        <v>59</v>
      </c>
      <c r="G713" s="1" t="s">
        <v>529</v>
      </c>
      <c r="H713" s="7">
        <v>1000</v>
      </c>
      <c r="I713" s="7">
        <v>620</v>
      </c>
      <c r="J713" s="2">
        <v>0.38</v>
      </c>
      <c r="K713" s="7">
        <f>Table1[[#This Row],[Price Before Discount]]-Table1[[#This Row],[Price After Discount]]</f>
        <v>380</v>
      </c>
      <c r="L713" s="13">
        <f>YEAR(Table1[[#This Row],[Date]])</f>
        <v>2023</v>
      </c>
      <c r="M713" s="13" t="str">
        <f t="shared" si="22"/>
        <v>Jul</v>
      </c>
      <c r="N713" s="17" t="str">
        <f t="shared" si="23"/>
        <v>Q3</v>
      </c>
    </row>
    <row r="714" spans="1:14" x14ac:dyDescent="0.35">
      <c r="A714" t="s">
        <v>1194</v>
      </c>
      <c r="B714" s="1" t="s">
        <v>9</v>
      </c>
      <c r="C714" s="1" t="s">
        <v>10</v>
      </c>
      <c r="D714" s="1" t="s">
        <v>11</v>
      </c>
      <c r="E714" s="3">
        <v>43925</v>
      </c>
      <c r="F714" s="1" t="s">
        <v>34</v>
      </c>
      <c r="G714" s="1" t="s">
        <v>191</v>
      </c>
      <c r="H714" s="7">
        <v>50</v>
      </c>
      <c r="I714" s="7">
        <v>50</v>
      </c>
      <c r="J714" s="2">
        <v>0</v>
      </c>
      <c r="K714" s="7">
        <f>Table1[[#This Row],[Price Before Discount]]-Table1[[#This Row],[Price After Discount]]</f>
        <v>0</v>
      </c>
      <c r="L714" s="13">
        <f>YEAR(Table1[[#This Row],[Date]])</f>
        <v>2020</v>
      </c>
      <c r="M714" s="13" t="str">
        <f t="shared" si="22"/>
        <v>Apr</v>
      </c>
      <c r="N714" s="17" t="str">
        <f t="shared" si="23"/>
        <v>Q2</v>
      </c>
    </row>
    <row r="715" spans="1:14" hidden="1" x14ac:dyDescent="0.35">
      <c r="A715" t="s">
        <v>1195</v>
      </c>
      <c r="B715" s="1" t="s">
        <v>68</v>
      </c>
      <c r="C715" s="1" t="s">
        <v>69</v>
      </c>
      <c r="D715" s="1" t="s">
        <v>33</v>
      </c>
      <c r="E715" s="3">
        <v>44437</v>
      </c>
      <c r="F715" s="1" t="s">
        <v>28</v>
      </c>
      <c r="G715" s="1" t="s">
        <v>326</v>
      </c>
      <c r="H715" s="7">
        <v>150</v>
      </c>
      <c r="I715" s="7">
        <v>98</v>
      </c>
      <c r="J715" s="2">
        <v>0.34670000000000001</v>
      </c>
      <c r="K715" s="7">
        <f>Table1[[#This Row],[Price Before Discount]]-Table1[[#This Row],[Price After Discount]]</f>
        <v>52</v>
      </c>
      <c r="L715" s="13">
        <f>YEAR(Table1[[#This Row],[Date]])</f>
        <v>2021</v>
      </c>
      <c r="M715" s="13" t="str">
        <f t="shared" si="22"/>
        <v>Aug</v>
      </c>
      <c r="N715" s="17" t="str">
        <f t="shared" si="23"/>
        <v>Q3</v>
      </c>
    </row>
    <row r="716" spans="1:14" x14ac:dyDescent="0.35">
      <c r="A716" t="s">
        <v>1196</v>
      </c>
      <c r="B716" s="1" t="s">
        <v>239</v>
      </c>
      <c r="C716" s="1" t="s">
        <v>240</v>
      </c>
      <c r="D716" s="1" t="s">
        <v>11</v>
      </c>
      <c r="E716" s="3">
        <v>45133</v>
      </c>
      <c r="F716" s="1" t="s">
        <v>23</v>
      </c>
      <c r="G716" s="1" t="s">
        <v>624</v>
      </c>
      <c r="H716" s="7">
        <v>700</v>
      </c>
      <c r="I716" s="7">
        <v>700</v>
      </c>
      <c r="J716" s="2">
        <v>0</v>
      </c>
      <c r="K716" s="7">
        <f>Table1[[#This Row],[Price Before Discount]]-Table1[[#This Row],[Price After Discount]]</f>
        <v>0</v>
      </c>
      <c r="L716" s="13">
        <f>YEAR(Table1[[#This Row],[Date]])</f>
        <v>2023</v>
      </c>
      <c r="M716" s="13" t="str">
        <f t="shared" si="22"/>
        <v>Jul</v>
      </c>
      <c r="N716" s="17" t="str">
        <f t="shared" si="23"/>
        <v>Q3</v>
      </c>
    </row>
    <row r="717" spans="1:14" hidden="1" x14ac:dyDescent="0.35">
      <c r="A717" t="s">
        <v>1197</v>
      </c>
      <c r="B717" s="1" t="s">
        <v>75</v>
      </c>
      <c r="C717" s="1" t="s">
        <v>76</v>
      </c>
      <c r="D717" s="1" t="s">
        <v>33</v>
      </c>
      <c r="E717" s="3">
        <v>43950</v>
      </c>
      <c r="F717" s="1" t="s">
        <v>34</v>
      </c>
      <c r="G717" s="1" t="s">
        <v>666</v>
      </c>
      <c r="H717" s="7">
        <v>50</v>
      </c>
      <c r="I717" s="7">
        <v>37</v>
      </c>
      <c r="J717" s="2">
        <v>0.26</v>
      </c>
      <c r="K717" s="7">
        <f>Table1[[#This Row],[Price Before Discount]]-Table1[[#This Row],[Price After Discount]]</f>
        <v>13</v>
      </c>
      <c r="L717" s="13">
        <f>YEAR(Table1[[#This Row],[Date]])</f>
        <v>2020</v>
      </c>
      <c r="M717" s="13" t="str">
        <f t="shared" si="22"/>
        <v>Apr</v>
      </c>
      <c r="N717" s="17" t="str">
        <f t="shared" si="23"/>
        <v>Q2</v>
      </c>
    </row>
    <row r="718" spans="1:14" hidden="1" x14ac:dyDescent="0.35">
      <c r="A718" t="s">
        <v>1198</v>
      </c>
      <c r="B718" s="1" t="s">
        <v>62</v>
      </c>
      <c r="C718" s="1" t="s">
        <v>63</v>
      </c>
      <c r="D718" s="1" t="s">
        <v>33</v>
      </c>
      <c r="E718" s="3">
        <v>45206</v>
      </c>
      <c r="F718" s="1" t="s">
        <v>39</v>
      </c>
      <c r="G718" s="1" t="s">
        <v>64</v>
      </c>
      <c r="H718" s="7">
        <v>30</v>
      </c>
      <c r="I718" s="7">
        <v>29</v>
      </c>
      <c r="J718" s="2">
        <v>3.3300000000000003E-2</v>
      </c>
      <c r="K718" s="7">
        <f>Table1[[#This Row],[Price Before Discount]]-Table1[[#This Row],[Price After Discount]]</f>
        <v>1</v>
      </c>
      <c r="L718" s="13">
        <f>YEAR(Table1[[#This Row],[Date]])</f>
        <v>2023</v>
      </c>
      <c r="M718" s="13" t="str">
        <f t="shared" si="22"/>
        <v>Oct</v>
      </c>
      <c r="N718" s="17" t="str">
        <f t="shared" si="23"/>
        <v>Q4</v>
      </c>
    </row>
    <row r="719" spans="1:14" x14ac:dyDescent="0.35">
      <c r="A719" t="s">
        <v>1199</v>
      </c>
      <c r="B719" s="1" t="s">
        <v>9</v>
      </c>
      <c r="C719" s="1" t="s">
        <v>10</v>
      </c>
      <c r="D719" s="1" t="s">
        <v>11</v>
      </c>
      <c r="E719" s="3">
        <v>44489</v>
      </c>
      <c r="F719" s="1" t="s">
        <v>23</v>
      </c>
      <c r="G719" s="1" t="s">
        <v>346</v>
      </c>
      <c r="H719" s="7">
        <v>700</v>
      </c>
      <c r="I719" s="7">
        <v>679</v>
      </c>
      <c r="J719" s="2">
        <v>0.03</v>
      </c>
      <c r="K719" s="7">
        <f>Table1[[#This Row],[Price Before Discount]]-Table1[[#This Row],[Price After Discount]]</f>
        <v>21</v>
      </c>
      <c r="L719" s="13">
        <f>YEAR(Table1[[#This Row],[Date]])</f>
        <v>2021</v>
      </c>
      <c r="M719" s="13" t="str">
        <f t="shared" si="22"/>
        <v>Oct</v>
      </c>
      <c r="N719" s="17" t="str">
        <f t="shared" si="23"/>
        <v>Q4</v>
      </c>
    </row>
    <row r="720" spans="1:14" hidden="1" x14ac:dyDescent="0.35">
      <c r="A720" t="s">
        <v>1200</v>
      </c>
      <c r="B720" s="1" t="s">
        <v>47</v>
      </c>
      <c r="C720" s="1" t="s">
        <v>48</v>
      </c>
      <c r="D720" s="1" t="s">
        <v>22</v>
      </c>
      <c r="E720" s="3">
        <v>44356</v>
      </c>
      <c r="F720" s="1" t="s">
        <v>70</v>
      </c>
      <c r="G720" s="1" t="s">
        <v>396</v>
      </c>
      <c r="H720" s="7">
        <v>500</v>
      </c>
      <c r="I720" s="7">
        <v>495</v>
      </c>
      <c r="J720" s="2">
        <v>0.01</v>
      </c>
      <c r="K720" s="7">
        <f>Table1[[#This Row],[Price Before Discount]]-Table1[[#This Row],[Price After Discount]]</f>
        <v>5</v>
      </c>
      <c r="L720" s="13">
        <f>YEAR(Table1[[#This Row],[Date]])</f>
        <v>2021</v>
      </c>
      <c r="M720" s="13" t="str">
        <f t="shared" si="22"/>
        <v>Jun</v>
      </c>
      <c r="N720" s="17" t="str">
        <f t="shared" si="23"/>
        <v>Q2</v>
      </c>
    </row>
    <row r="721" spans="1:14" hidden="1" x14ac:dyDescent="0.35">
      <c r="A721" t="s">
        <v>1201</v>
      </c>
      <c r="B721" s="1" t="s">
        <v>15</v>
      </c>
      <c r="C721" s="1" t="s">
        <v>16</v>
      </c>
      <c r="D721" s="1" t="s">
        <v>17</v>
      </c>
      <c r="E721" s="3">
        <v>44035</v>
      </c>
      <c r="F721" s="1" t="s">
        <v>120</v>
      </c>
      <c r="G721" s="1" t="s">
        <v>18</v>
      </c>
      <c r="H721" s="7">
        <v>50</v>
      </c>
      <c r="I721" s="7">
        <v>36</v>
      </c>
      <c r="J721" s="2">
        <v>0.28000000000000003</v>
      </c>
      <c r="K721" s="7">
        <f>Table1[[#This Row],[Price Before Discount]]-Table1[[#This Row],[Price After Discount]]</f>
        <v>14</v>
      </c>
      <c r="L721" s="13">
        <f>YEAR(Table1[[#This Row],[Date]])</f>
        <v>2020</v>
      </c>
      <c r="M721" s="13" t="str">
        <f t="shared" si="22"/>
        <v>Jul</v>
      </c>
      <c r="N721" s="17" t="str">
        <f t="shared" si="23"/>
        <v>Q3</v>
      </c>
    </row>
    <row r="722" spans="1:14" x14ac:dyDescent="0.35">
      <c r="A722" t="s">
        <v>1202</v>
      </c>
      <c r="B722" s="1" t="s">
        <v>398</v>
      </c>
      <c r="C722" s="1" t="s">
        <v>399</v>
      </c>
      <c r="D722" s="1" t="s">
        <v>11</v>
      </c>
      <c r="E722" s="3">
        <v>44409</v>
      </c>
      <c r="F722" s="1" t="s">
        <v>34</v>
      </c>
      <c r="G722" s="1" t="s">
        <v>1165</v>
      </c>
      <c r="H722" s="7">
        <v>50</v>
      </c>
      <c r="I722" s="7">
        <v>48</v>
      </c>
      <c r="J722" s="2">
        <v>0.04</v>
      </c>
      <c r="K722" s="7">
        <f>Table1[[#This Row],[Price Before Discount]]-Table1[[#This Row],[Price After Discount]]</f>
        <v>2</v>
      </c>
      <c r="L722" s="13">
        <f>YEAR(Table1[[#This Row],[Date]])</f>
        <v>2021</v>
      </c>
      <c r="M722" s="13" t="str">
        <f t="shared" si="22"/>
        <v>Aug</v>
      </c>
      <c r="N722" s="17" t="str">
        <f t="shared" si="23"/>
        <v>Q3</v>
      </c>
    </row>
    <row r="723" spans="1:14" x14ac:dyDescent="0.35">
      <c r="A723" t="s">
        <v>1203</v>
      </c>
      <c r="B723" s="1" t="s">
        <v>51</v>
      </c>
      <c r="C723" s="1" t="s">
        <v>52</v>
      </c>
      <c r="D723" s="1" t="s">
        <v>11</v>
      </c>
      <c r="E723" s="3">
        <v>45290</v>
      </c>
      <c r="F723" s="1" t="s">
        <v>44</v>
      </c>
      <c r="G723" s="1" t="s">
        <v>1204</v>
      </c>
      <c r="H723" s="7">
        <v>500</v>
      </c>
      <c r="I723" s="7">
        <v>475</v>
      </c>
      <c r="J723" s="2">
        <v>0.05</v>
      </c>
      <c r="K723" s="7">
        <f>Table1[[#This Row],[Price Before Discount]]-Table1[[#This Row],[Price After Discount]]</f>
        <v>25</v>
      </c>
      <c r="L723" s="13">
        <f>YEAR(Table1[[#This Row],[Date]])</f>
        <v>2023</v>
      </c>
      <c r="M723" s="13" t="str">
        <f t="shared" si="22"/>
        <v>Dec</v>
      </c>
      <c r="N723" s="17" t="str">
        <f t="shared" si="23"/>
        <v>Q4</v>
      </c>
    </row>
    <row r="724" spans="1:14" x14ac:dyDescent="0.35">
      <c r="A724" t="s">
        <v>1205</v>
      </c>
      <c r="B724" s="1" t="s">
        <v>253</v>
      </c>
      <c r="C724" s="1" t="s">
        <v>254</v>
      </c>
      <c r="D724" s="1" t="s">
        <v>11</v>
      </c>
      <c r="E724" s="3">
        <v>44647</v>
      </c>
      <c r="F724" s="1" t="s">
        <v>34</v>
      </c>
      <c r="G724" s="1" t="s">
        <v>1206</v>
      </c>
      <c r="H724" s="7">
        <v>50</v>
      </c>
      <c r="I724" s="7">
        <v>43</v>
      </c>
      <c r="J724" s="2">
        <v>0.14000000000000001</v>
      </c>
      <c r="K724" s="7">
        <f>Table1[[#This Row],[Price Before Discount]]-Table1[[#This Row],[Price After Discount]]</f>
        <v>7</v>
      </c>
      <c r="L724" s="13">
        <f>YEAR(Table1[[#This Row],[Date]])</f>
        <v>2022</v>
      </c>
      <c r="M724" s="13" t="str">
        <f t="shared" si="22"/>
        <v>Mar</v>
      </c>
      <c r="N724" s="17" t="str">
        <f t="shared" si="23"/>
        <v>Q1</v>
      </c>
    </row>
    <row r="725" spans="1:14" hidden="1" x14ac:dyDescent="0.35">
      <c r="A725" t="s">
        <v>1207</v>
      </c>
      <c r="B725" s="1" t="s">
        <v>225</v>
      </c>
      <c r="C725" s="1" t="s">
        <v>226</v>
      </c>
      <c r="D725" s="1" t="s">
        <v>22</v>
      </c>
      <c r="E725" s="3">
        <v>45348</v>
      </c>
      <c r="F725" s="1" t="s">
        <v>113</v>
      </c>
      <c r="G725" s="1" t="s">
        <v>683</v>
      </c>
      <c r="H725" s="7">
        <v>250</v>
      </c>
      <c r="I725" s="7">
        <v>235</v>
      </c>
      <c r="J725" s="2">
        <v>0.06</v>
      </c>
      <c r="K725" s="7">
        <f>Table1[[#This Row],[Price Before Discount]]-Table1[[#This Row],[Price After Discount]]</f>
        <v>15</v>
      </c>
      <c r="L725" s="13">
        <f>YEAR(Table1[[#This Row],[Date]])</f>
        <v>2024</v>
      </c>
      <c r="M725" s="13" t="str">
        <f t="shared" si="22"/>
        <v>Feb</v>
      </c>
      <c r="N725" s="17" t="str">
        <f t="shared" si="23"/>
        <v>Q1</v>
      </c>
    </row>
    <row r="726" spans="1:14" x14ac:dyDescent="0.35">
      <c r="A726" t="s">
        <v>1208</v>
      </c>
      <c r="B726" s="1" t="s">
        <v>144</v>
      </c>
      <c r="C726" s="1" t="s">
        <v>145</v>
      </c>
      <c r="D726" s="1" t="s">
        <v>11</v>
      </c>
      <c r="E726" s="3">
        <v>45508</v>
      </c>
      <c r="F726" s="1" t="s">
        <v>120</v>
      </c>
      <c r="G726" s="1" t="s">
        <v>828</v>
      </c>
      <c r="H726" s="7">
        <v>50</v>
      </c>
      <c r="I726" s="7">
        <v>43</v>
      </c>
      <c r="J726" s="2">
        <v>0.14000000000000001</v>
      </c>
      <c r="K726" s="7">
        <f>Table1[[#This Row],[Price Before Discount]]-Table1[[#This Row],[Price After Discount]]</f>
        <v>7</v>
      </c>
      <c r="L726" s="13">
        <f>YEAR(Table1[[#This Row],[Date]])</f>
        <v>2024</v>
      </c>
      <c r="M726" s="13" t="str">
        <f t="shared" si="22"/>
        <v>Aug</v>
      </c>
      <c r="N726" s="17" t="str">
        <f t="shared" si="23"/>
        <v>Q3</v>
      </c>
    </row>
    <row r="727" spans="1:14" hidden="1" x14ac:dyDescent="0.35">
      <c r="A727" t="s">
        <v>1209</v>
      </c>
      <c r="B727" s="1" t="s">
        <v>222</v>
      </c>
      <c r="C727" s="1" t="s">
        <v>48</v>
      </c>
      <c r="D727" s="1" t="s">
        <v>22</v>
      </c>
      <c r="E727" s="3">
        <v>44495</v>
      </c>
      <c r="F727" s="1" t="s">
        <v>39</v>
      </c>
      <c r="G727" s="1" t="s">
        <v>507</v>
      </c>
      <c r="H727" s="7">
        <v>30</v>
      </c>
      <c r="I727" s="7">
        <v>26</v>
      </c>
      <c r="J727" s="2">
        <v>0.1333</v>
      </c>
      <c r="K727" s="7">
        <f>Table1[[#This Row],[Price Before Discount]]-Table1[[#This Row],[Price After Discount]]</f>
        <v>4</v>
      </c>
      <c r="L727" s="13">
        <f>YEAR(Table1[[#This Row],[Date]])</f>
        <v>2021</v>
      </c>
      <c r="M727" s="13" t="str">
        <f t="shared" si="22"/>
        <v>Oct</v>
      </c>
      <c r="N727" s="17" t="str">
        <f t="shared" si="23"/>
        <v>Q4</v>
      </c>
    </row>
    <row r="728" spans="1:14" hidden="1" x14ac:dyDescent="0.35">
      <c r="A728" t="s">
        <v>1210</v>
      </c>
      <c r="B728" s="1" t="s">
        <v>47</v>
      </c>
      <c r="C728" s="1" t="s">
        <v>48</v>
      </c>
      <c r="D728" s="1" t="s">
        <v>22</v>
      </c>
      <c r="E728" s="3">
        <v>44463</v>
      </c>
      <c r="F728" s="1" t="s">
        <v>102</v>
      </c>
      <c r="G728" s="1" t="s">
        <v>376</v>
      </c>
      <c r="H728" s="7">
        <v>70</v>
      </c>
      <c r="I728" s="7">
        <v>53</v>
      </c>
      <c r="J728" s="2">
        <v>0.2429</v>
      </c>
      <c r="K728" s="7">
        <f>Table1[[#This Row],[Price Before Discount]]-Table1[[#This Row],[Price After Discount]]</f>
        <v>17</v>
      </c>
      <c r="L728" s="13">
        <f>YEAR(Table1[[#This Row],[Date]])</f>
        <v>2021</v>
      </c>
      <c r="M728" s="13" t="str">
        <f t="shared" si="22"/>
        <v>Sep</v>
      </c>
      <c r="N728" s="17" t="str">
        <f t="shared" si="23"/>
        <v>Q3</v>
      </c>
    </row>
    <row r="729" spans="1:14" hidden="1" x14ac:dyDescent="0.35">
      <c r="A729" t="s">
        <v>1211</v>
      </c>
      <c r="B729" s="1" t="s">
        <v>89</v>
      </c>
      <c r="C729" s="1" t="s">
        <v>90</v>
      </c>
      <c r="D729" s="1" t="s">
        <v>33</v>
      </c>
      <c r="E729" s="3">
        <v>45124</v>
      </c>
      <c r="F729" s="1" t="s">
        <v>28</v>
      </c>
      <c r="G729" s="1" t="s">
        <v>937</v>
      </c>
      <c r="H729" s="7">
        <v>150</v>
      </c>
      <c r="I729" s="7">
        <v>149</v>
      </c>
      <c r="J729" s="2">
        <v>6.7000000000000002E-3</v>
      </c>
      <c r="K729" s="7">
        <f>Table1[[#This Row],[Price Before Discount]]-Table1[[#This Row],[Price After Discount]]</f>
        <v>1</v>
      </c>
      <c r="L729" s="13">
        <f>YEAR(Table1[[#This Row],[Date]])</f>
        <v>2023</v>
      </c>
      <c r="M729" s="13" t="str">
        <f t="shared" si="22"/>
        <v>Jul</v>
      </c>
      <c r="N729" s="17" t="str">
        <f t="shared" si="23"/>
        <v>Q3</v>
      </c>
    </row>
    <row r="730" spans="1:14" x14ac:dyDescent="0.35">
      <c r="A730" t="s">
        <v>1212</v>
      </c>
      <c r="B730" s="1" t="s">
        <v>148</v>
      </c>
      <c r="C730" s="1" t="s">
        <v>149</v>
      </c>
      <c r="D730" s="1" t="s">
        <v>11</v>
      </c>
      <c r="E730" s="3">
        <v>45430</v>
      </c>
      <c r="F730" s="1" t="s">
        <v>113</v>
      </c>
      <c r="G730" s="1" t="s">
        <v>822</v>
      </c>
      <c r="H730" s="7">
        <v>250</v>
      </c>
      <c r="I730" s="7">
        <v>228</v>
      </c>
      <c r="J730" s="2">
        <v>8.7999999999999995E-2</v>
      </c>
      <c r="K730" s="7">
        <f>Table1[[#This Row],[Price Before Discount]]-Table1[[#This Row],[Price After Discount]]</f>
        <v>22</v>
      </c>
      <c r="L730" s="13">
        <f>YEAR(Table1[[#This Row],[Date]])</f>
        <v>2024</v>
      </c>
      <c r="M730" s="13" t="str">
        <f t="shared" si="22"/>
        <v>May</v>
      </c>
      <c r="N730" s="17" t="str">
        <f t="shared" si="23"/>
        <v>Q2</v>
      </c>
    </row>
    <row r="731" spans="1:14" x14ac:dyDescent="0.35">
      <c r="A731" t="s">
        <v>1213</v>
      </c>
      <c r="B731" s="1" t="s">
        <v>144</v>
      </c>
      <c r="C731" s="1" t="s">
        <v>145</v>
      </c>
      <c r="D731" s="1" t="s">
        <v>11</v>
      </c>
      <c r="E731" s="3">
        <v>44697</v>
      </c>
      <c r="F731" s="1" t="s">
        <v>102</v>
      </c>
      <c r="G731" s="1" t="s">
        <v>1004</v>
      </c>
      <c r="H731" s="7">
        <v>70</v>
      </c>
      <c r="I731" s="7">
        <v>64</v>
      </c>
      <c r="J731" s="2">
        <v>8.5699999999999998E-2</v>
      </c>
      <c r="K731" s="7">
        <f>Table1[[#This Row],[Price Before Discount]]-Table1[[#This Row],[Price After Discount]]</f>
        <v>6</v>
      </c>
      <c r="L731" s="13">
        <f>YEAR(Table1[[#This Row],[Date]])</f>
        <v>2022</v>
      </c>
      <c r="M731" s="13" t="str">
        <f t="shared" si="22"/>
        <v>May</v>
      </c>
      <c r="N731" s="17" t="str">
        <f t="shared" si="23"/>
        <v>Q2</v>
      </c>
    </row>
    <row r="732" spans="1:14" x14ac:dyDescent="0.35">
      <c r="A732" t="s">
        <v>1214</v>
      </c>
      <c r="B732" s="1" t="s">
        <v>26</v>
      </c>
      <c r="C732" s="1" t="s">
        <v>27</v>
      </c>
      <c r="D732" s="1" t="s">
        <v>11</v>
      </c>
      <c r="E732" s="3">
        <v>44719</v>
      </c>
      <c r="F732" s="1" t="s">
        <v>39</v>
      </c>
      <c r="G732" s="1" t="s">
        <v>247</v>
      </c>
      <c r="H732" s="7">
        <v>30</v>
      </c>
      <c r="I732" s="7">
        <v>27</v>
      </c>
      <c r="J732" s="2">
        <v>0.1</v>
      </c>
      <c r="K732" s="7">
        <f>Table1[[#This Row],[Price Before Discount]]-Table1[[#This Row],[Price After Discount]]</f>
        <v>3</v>
      </c>
      <c r="L732" s="13">
        <f>YEAR(Table1[[#This Row],[Date]])</f>
        <v>2022</v>
      </c>
      <c r="M732" s="13" t="str">
        <f t="shared" si="22"/>
        <v>Jun</v>
      </c>
      <c r="N732" s="17" t="str">
        <f t="shared" si="23"/>
        <v>Q2</v>
      </c>
    </row>
    <row r="733" spans="1:14" x14ac:dyDescent="0.35">
      <c r="A733" t="s">
        <v>1215</v>
      </c>
      <c r="B733" s="1" t="s">
        <v>109</v>
      </c>
      <c r="C733" s="1" t="s">
        <v>80</v>
      </c>
      <c r="D733" s="1" t="s">
        <v>11</v>
      </c>
      <c r="E733" s="3">
        <v>44893</v>
      </c>
      <c r="F733" s="1" t="s">
        <v>53</v>
      </c>
      <c r="G733" s="1" t="s">
        <v>1216</v>
      </c>
      <c r="H733" s="7">
        <v>800</v>
      </c>
      <c r="I733" s="7">
        <v>648</v>
      </c>
      <c r="J733" s="2">
        <v>0.19</v>
      </c>
      <c r="K733" s="7">
        <f>Table1[[#This Row],[Price Before Discount]]-Table1[[#This Row],[Price After Discount]]</f>
        <v>152</v>
      </c>
      <c r="L733" s="13">
        <f>YEAR(Table1[[#This Row],[Date]])</f>
        <v>2022</v>
      </c>
      <c r="M733" s="13" t="str">
        <f t="shared" si="22"/>
        <v>Nov</v>
      </c>
      <c r="N733" s="17" t="str">
        <f t="shared" si="23"/>
        <v>Q4</v>
      </c>
    </row>
    <row r="734" spans="1:14" hidden="1" x14ac:dyDescent="0.35">
      <c r="A734" t="s">
        <v>1217</v>
      </c>
      <c r="B734" s="1" t="s">
        <v>152</v>
      </c>
      <c r="C734" s="1" t="s">
        <v>106</v>
      </c>
      <c r="D734" s="1" t="s">
        <v>17</v>
      </c>
      <c r="E734" s="3">
        <v>44474</v>
      </c>
      <c r="F734" s="1" t="s">
        <v>39</v>
      </c>
      <c r="G734" s="1" t="s">
        <v>1002</v>
      </c>
      <c r="H734" s="7">
        <v>30</v>
      </c>
      <c r="I734" s="7">
        <v>30</v>
      </c>
      <c r="J734" s="2">
        <v>0</v>
      </c>
      <c r="K734" s="7">
        <f>Table1[[#This Row],[Price Before Discount]]-Table1[[#This Row],[Price After Discount]]</f>
        <v>0</v>
      </c>
      <c r="L734" s="13">
        <f>YEAR(Table1[[#This Row],[Date]])</f>
        <v>2021</v>
      </c>
      <c r="M734" s="13" t="str">
        <f t="shared" si="22"/>
        <v>Oct</v>
      </c>
      <c r="N734" s="17" t="str">
        <f t="shared" si="23"/>
        <v>Q4</v>
      </c>
    </row>
    <row r="735" spans="1:14" x14ac:dyDescent="0.35">
      <c r="A735" t="s">
        <v>1218</v>
      </c>
      <c r="B735" s="1" t="s">
        <v>112</v>
      </c>
      <c r="C735" s="1" t="s">
        <v>52</v>
      </c>
      <c r="D735" s="1" t="s">
        <v>11</v>
      </c>
      <c r="E735" s="3">
        <v>43937</v>
      </c>
      <c r="F735" s="1" t="s">
        <v>53</v>
      </c>
      <c r="G735" s="1" t="s">
        <v>1219</v>
      </c>
      <c r="H735" s="7">
        <v>800</v>
      </c>
      <c r="I735" s="7">
        <v>488</v>
      </c>
      <c r="J735" s="2">
        <v>0.39</v>
      </c>
      <c r="K735" s="7">
        <f>Table1[[#This Row],[Price Before Discount]]-Table1[[#This Row],[Price After Discount]]</f>
        <v>312</v>
      </c>
      <c r="L735" s="13">
        <f>YEAR(Table1[[#This Row],[Date]])</f>
        <v>2020</v>
      </c>
      <c r="M735" s="13" t="str">
        <f t="shared" si="22"/>
        <v>Apr</v>
      </c>
      <c r="N735" s="17" t="str">
        <f t="shared" si="23"/>
        <v>Q2</v>
      </c>
    </row>
    <row r="736" spans="1:14" x14ac:dyDescent="0.35">
      <c r="A736" t="s">
        <v>1220</v>
      </c>
      <c r="B736" s="1" t="s">
        <v>79</v>
      </c>
      <c r="C736" s="1" t="s">
        <v>80</v>
      </c>
      <c r="D736" s="1" t="s">
        <v>11</v>
      </c>
      <c r="E736" s="3">
        <v>44017</v>
      </c>
      <c r="F736" s="1" t="s">
        <v>23</v>
      </c>
      <c r="G736" s="1" t="s">
        <v>951</v>
      </c>
      <c r="H736" s="7">
        <v>700</v>
      </c>
      <c r="I736" s="7">
        <v>546</v>
      </c>
      <c r="J736" s="2">
        <v>0.22</v>
      </c>
      <c r="K736" s="7">
        <f>Table1[[#This Row],[Price Before Discount]]-Table1[[#This Row],[Price After Discount]]</f>
        <v>154</v>
      </c>
      <c r="L736" s="13">
        <f>YEAR(Table1[[#This Row],[Date]])</f>
        <v>2020</v>
      </c>
      <c r="M736" s="13" t="str">
        <f t="shared" si="22"/>
        <v>Jul</v>
      </c>
      <c r="N736" s="17" t="str">
        <f t="shared" si="23"/>
        <v>Q3</v>
      </c>
    </row>
    <row r="737" spans="1:14" hidden="1" x14ac:dyDescent="0.35">
      <c r="A737" t="s">
        <v>1221</v>
      </c>
      <c r="B737" s="1" t="s">
        <v>287</v>
      </c>
      <c r="C737" s="1" t="s">
        <v>106</v>
      </c>
      <c r="D737" s="1" t="s">
        <v>17</v>
      </c>
      <c r="E737" s="3">
        <v>44813</v>
      </c>
      <c r="F737" s="1" t="s">
        <v>113</v>
      </c>
      <c r="G737" s="1" t="s">
        <v>498</v>
      </c>
      <c r="H737" s="7">
        <v>250</v>
      </c>
      <c r="I737" s="7">
        <v>248</v>
      </c>
      <c r="J737" s="2">
        <v>8.0000000000000002E-3</v>
      </c>
      <c r="K737" s="7">
        <f>Table1[[#This Row],[Price Before Discount]]-Table1[[#This Row],[Price After Discount]]</f>
        <v>2</v>
      </c>
      <c r="L737" s="13">
        <f>YEAR(Table1[[#This Row],[Date]])</f>
        <v>2022</v>
      </c>
      <c r="M737" s="13" t="str">
        <f t="shared" si="22"/>
        <v>Sep</v>
      </c>
      <c r="N737" s="17" t="str">
        <f t="shared" si="23"/>
        <v>Q3</v>
      </c>
    </row>
    <row r="738" spans="1:14" x14ac:dyDescent="0.35">
      <c r="A738" t="s">
        <v>1222</v>
      </c>
      <c r="B738" s="1" t="s">
        <v>93</v>
      </c>
      <c r="C738" s="1" t="s">
        <v>94</v>
      </c>
      <c r="D738" s="1" t="s">
        <v>11</v>
      </c>
      <c r="E738" s="3">
        <v>44842</v>
      </c>
      <c r="F738" s="1" t="s">
        <v>113</v>
      </c>
      <c r="G738" s="1" t="s">
        <v>767</v>
      </c>
      <c r="H738" s="7">
        <v>250</v>
      </c>
      <c r="I738" s="7">
        <v>243</v>
      </c>
      <c r="J738" s="2">
        <v>2.8000000000000001E-2</v>
      </c>
      <c r="K738" s="7">
        <f>Table1[[#This Row],[Price Before Discount]]-Table1[[#This Row],[Price After Discount]]</f>
        <v>7</v>
      </c>
      <c r="L738" s="13">
        <f>YEAR(Table1[[#This Row],[Date]])</f>
        <v>2022</v>
      </c>
      <c r="M738" s="13" t="str">
        <f t="shared" si="22"/>
        <v>Oct</v>
      </c>
      <c r="N738" s="17" t="str">
        <f t="shared" si="23"/>
        <v>Q4</v>
      </c>
    </row>
    <row r="739" spans="1:14" hidden="1" x14ac:dyDescent="0.35">
      <c r="A739" t="s">
        <v>1223</v>
      </c>
      <c r="B739" s="1" t="s">
        <v>62</v>
      </c>
      <c r="C739" s="1" t="s">
        <v>63</v>
      </c>
      <c r="D739" s="1" t="s">
        <v>33</v>
      </c>
      <c r="E739" s="3">
        <v>45654</v>
      </c>
      <c r="F739" s="1" t="s">
        <v>34</v>
      </c>
      <c r="G739" s="1" t="s">
        <v>1055</v>
      </c>
      <c r="H739" s="7">
        <v>50</v>
      </c>
      <c r="I739" s="7">
        <v>49</v>
      </c>
      <c r="J739" s="2">
        <v>0.02</v>
      </c>
      <c r="K739" s="7">
        <f>Table1[[#This Row],[Price Before Discount]]-Table1[[#This Row],[Price After Discount]]</f>
        <v>1</v>
      </c>
      <c r="L739" s="13">
        <f>YEAR(Table1[[#This Row],[Date]])</f>
        <v>2024</v>
      </c>
      <c r="M739" s="13" t="str">
        <f t="shared" si="22"/>
        <v>Dec</v>
      </c>
      <c r="N739" s="17" t="str">
        <f t="shared" si="23"/>
        <v>Q4</v>
      </c>
    </row>
    <row r="740" spans="1:14" hidden="1" x14ac:dyDescent="0.35">
      <c r="A740" t="s">
        <v>1224</v>
      </c>
      <c r="B740" s="1" t="s">
        <v>287</v>
      </c>
      <c r="C740" s="1" t="s">
        <v>106</v>
      </c>
      <c r="D740" s="1" t="s">
        <v>17</v>
      </c>
      <c r="E740" s="3">
        <v>44799</v>
      </c>
      <c r="F740" s="1" t="s">
        <v>113</v>
      </c>
      <c r="G740" s="1" t="s">
        <v>479</v>
      </c>
      <c r="H740" s="7">
        <v>250</v>
      </c>
      <c r="I740" s="7">
        <v>250</v>
      </c>
      <c r="J740" s="2">
        <v>0</v>
      </c>
      <c r="K740" s="7">
        <f>Table1[[#This Row],[Price Before Discount]]-Table1[[#This Row],[Price After Discount]]</f>
        <v>0</v>
      </c>
      <c r="L740" s="13">
        <f>YEAR(Table1[[#This Row],[Date]])</f>
        <v>2022</v>
      </c>
      <c r="M740" s="13" t="str">
        <f t="shared" si="22"/>
        <v>Aug</v>
      </c>
      <c r="N740" s="17" t="str">
        <f t="shared" si="23"/>
        <v>Q3</v>
      </c>
    </row>
    <row r="741" spans="1:14" x14ac:dyDescent="0.35">
      <c r="A741" t="s">
        <v>1225</v>
      </c>
      <c r="B741" s="1" t="s">
        <v>26</v>
      </c>
      <c r="C741" s="1" t="s">
        <v>27</v>
      </c>
      <c r="D741" s="1" t="s">
        <v>11</v>
      </c>
      <c r="E741" s="3">
        <v>45312</v>
      </c>
      <c r="F741" s="1" t="s">
        <v>34</v>
      </c>
      <c r="G741" s="1" t="s">
        <v>29</v>
      </c>
      <c r="H741" s="7">
        <v>50</v>
      </c>
      <c r="I741" s="7">
        <v>47</v>
      </c>
      <c r="J741" s="2">
        <v>0.06</v>
      </c>
      <c r="K741" s="7">
        <f>Table1[[#This Row],[Price Before Discount]]-Table1[[#This Row],[Price After Discount]]</f>
        <v>3</v>
      </c>
      <c r="L741" s="13">
        <f>YEAR(Table1[[#This Row],[Date]])</f>
        <v>2024</v>
      </c>
      <c r="M741" s="13" t="str">
        <f t="shared" si="22"/>
        <v>Jan</v>
      </c>
      <c r="N741" s="17" t="str">
        <f t="shared" si="23"/>
        <v>Q1</v>
      </c>
    </row>
    <row r="742" spans="1:14" hidden="1" x14ac:dyDescent="0.35">
      <c r="A742" t="s">
        <v>1226</v>
      </c>
      <c r="B742" s="1" t="s">
        <v>129</v>
      </c>
      <c r="C742" s="1" t="s">
        <v>106</v>
      </c>
      <c r="D742" s="1" t="s">
        <v>17</v>
      </c>
      <c r="E742" s="3">
        <v>44737</v>
      </c>
      <c r="F742" s="1" t="s">
        <v>23</v>
      </c>
      <c r="G742" s="1" t="s">
        <v>380</v>
      </c>
      <c r="H742" s="7">
        <v>700</v>
      </c>
      <c r="I742" s="7">
        <v>644</v>
      </c>
      <c r="J742" s="2">
        <v>0.08</v>
      </c>
      <c r="K742" s="7">
        <f>Table1[[#This Row],[Price Before Discount]]-Table1[[#This Row],[Price After Discount]]</f>
        <v>56</v>
      </c>
      <c r="L742" s="13">
        <f>YEAR(Table1[[#This Row],[Date]])</f>
        <v>2022</v>
      </c>
      <c r="M742" s="13" t="str">
        <f t="shared" si="22"/>
        <v>Jun</v>
      </c>
      <c r="N742" s="17" t="str">
        <f t="shared" si="23"/>
        <v>Q2</v>
      </c>
    </row>
    <row r="743" spans="1:14" hidden="1" x14ac:dyDescent="0.35">
      <c r="A743" t="s">
        <v>1227</v>
      </c>
      <c r="B743" s="1" t="s">
        <v>75</v>
      </c>
      <c r="C743" s="1" t="s">
        <v>76</v>
      </c>
      <c r="D743" s="1" t="s">
        <v>33</v>
      </c>
      <c r="E743" s="3">
        <v>45252</v>
      </c>
      <c r="F743" s="1" t="s">
        <v>70</v>
      </c>
      <c r="G743" s="1" t="s">
        <v>546</v>
      </c>
      <c r="H743" s="7">
        <v>500</v>
      </c>
      <c r="I743" s="7">
        <v>495</v>
      </c>
      <c r="J743" s="2">
        <v>0.01</v>
      </c>
      <c r="K743" s="7">
        <f>Table1[[#This Row],[Price Before Discount]]-Table1[[#This Row],[Price After Discount]]</f>
        <v>5</v>
      </c>
      <c r="L743" s="13">
        <f>YEAR(Table1[[#This Row],[Date]])</f>
        <v>2023</v>
      </c>
      <c r="M743" s="13" t="str">
        <f t="shared" si="22"/>
        <v>Nov</v>
      </c>
      <c r="N743" s="17" t="str">
        <f t="shared" si="23"/>
        <v>Q4</v>
      </c>
    </row>
    <row r="744" spans="1:14" hidden="1" x14ac:dyDescent="0.35">
      <c r="A744" t="s">
        <v>1228</v>
      </c>
      <c r="B744" s="1" t="s">
        <v>101</v>
      </c>
      <c r="C744" s="1" t="s">
        <v>69</v>
      </c>
      <c r="D744" s="1" t="s">
        <v>33</v>
      </c>
      <c r="E744" s="3">
        <v>45430</v>
      </c>
      <c r="F744" s="1" t="s">
        <v>23</v>
      </c>
      <c r="G744" s="1" t="s">
        <v>189</v>
      </c>
      <c r="H744" s="7">
        <v>700</v>
      </c>
      <c r="I744" s="7">
        <v>644</v>
      </c>
      <c r="J744" s="2">
        <v>0.08</v>
      </c>
      <c r="K744" s="7">
        <f>Table1[[#This Row],[Price Before Discount]]-Table1[[#This Row],[Price After Discount]]</f>
        <v>56</v>
      </c>
      <c r="L744" s="13">
        <f>YEAR(Table1[[#This Row],[Date]])</f>
        <v>2024</v>
      </c>
      <c r="M744" s="13" t="str">
        <f t="shared" si="22"/>
        <v>May</v>
      </c>
      <c r="N744" s="17" t="str">
        <f t="shared" si="23"/>
        <v>Q2</v>
      </c>
    </row>
    <row r="745" spans="1:14" x14ac:dyDescent="0.35">
      <c r="A745" t="s">
        <v>1229</v>
      </c>
      <c r="B745" s="1" t="s">
        <v>79</v>
      </c>
      <c r="C745" s="1" t="s">
        <v>80</v>
      </c>
      <c r="D745" s="1" t="s">
        <v>11</v>
      </c>
      <c r="E745" s="3">
        <v>45570</v>
      </c>
      <c r="F745" s="1" t="s">
        <v>23</v>
      </c>
      <c r="G745" s="1" t="s">
        <v>1230</v>
      </c>
      <c r="H745" s="7">
        <v>700</v>
      </c>
      <c r="I745" s="7">
        <v>651</v>
      </c>
      <c r="J745" s="2">
        <v>7.0000000000000007E-2</v>
      </c>
      <c r="K745" s="7">
        <f>Table1[[#This Row],[Price Before Discount]]-Table1[[#This Row],[Price After Discount]]</f>
        <v>49</v>
      </c>
      <c r="L745" s="13">
        <f>YEAR(Table1[[#This Row],[Date]])</f>
        <v>2024</v>
      </c>
      <c r="M745" s="13" t="str">
        <f t="shared" si="22"/>
        <v>Oct</v>
      </c>
      <c r="N745" s="17" t="str">
        <f t="shared" si="23"/>
        <v>Q4</v>
      </c>
    </row>
    <row r="746" spans="1:14" hidden="1" x14ac:dyDescent="0.35">
      <c r="A746" t="s">
        <v>1231</v>
      </c>
      <c r="B746" s="1" t="s">
        <v>75</v>
      </c>
      <c r="C746" s="1" t="s">
        <v>76</v>
      </c>
      <c r="D746" s="1" t="s">
        <v>33</v>
      </c>
      <c r="E746" s="3">
        <v>44466</v>
      </c>
      <c r="F746" s="1" t="s">
        <v>53</v>
      </c>
      <c r="G746" s="1" t="s">
        <v>77</v>
      </c>
      <c r="H746" s="7">
        <v>800</v>
      </c>
      <c r="I746" s="7">
        <v>752</v>
      </c>
      <c r="J746" s="2">
        <v>0.06</v>
      </c>
      <c r="K746" s="7">
        <f>Table1[[#This Row],[Price Before Discount]]-Table1[[#This Row],[Price After Discount]]</f>
        <v>48</v>
      </c>
      <c r="L746" s="13">
        <f>YEAR(Table1[[#This Row],[Date]])</f>
        <v>2021</v>
      </c>
      <c r="M746" s="13" t="str">
        <f t="shared" si="22"/>
        <v>Sep</v>
      </c>
      <c r="N746" s="17" t="str">
        <f t="shared" si="23"/>
        <v>Q3</v>
      </c>
    </row>
    <row r="747" spans="1:14" x14ac:dyDescent="0.35">
      <c r="A747" t="s">
        <v>1232</v>
      </c>
      <c r="B747" s="1" t="s">
        <v>144</v>
      </c>
      <c r="C747" s="1" t="s">
        <v>145</v>
      </c>
      <c r="D747" s="1" t="s">
        <v>11</v>
      </c>
      <c r="E747" s="3">
        <v>45398</v>
      </c>
      <c r="F747" s="1" t="s">
        <v>113</v>
      </c>
      <c r="G747" s="1" t="s">
        <v>1233</v>
      </c>
      <c r="H747" s="7">
        <v>250</v>
      </c>
      <c r="I747" s="7">
        <v>233</v>
      </c>
      <c r="J747" s="2">
        <v>6.8000000000000005E-2</v>
      </c>
      <c r="K747" s="7">
        <f>Table1[[#This Row],[Price Before Discount]]-Table1[[#This Row],[Price After Discount]]</f>
        <v>17</v>
      </c>
      <c r="L747" s="13">
        <f>YEAR(Table1[[#This Row],[Date]])</f>
        <v>2024</v>
      </c>
      <c r="M747" s="13" t="str">
        <f t="shared" si="22"/>
        <v>Apr</v>
      </c>
      <c r="N747" s="17" t="str">
        <f t="shared" si="23"/>
        <v>Q2</v>
      </c>
    </row>
    <row r="748" spans="1:14" x14ac:dyDescent="0.35">
      <c r="A748" t="s">
        <v>1234</v>
      </c>
      <c r="B748" s="1" t="s">
        <v>57</v>
      </c>
      <c r="C748" s="1" t="s">
        <v>58</v>
      </c>
      <c r="D748" s="1" t="s">
        <v>11</v>
      </c>
      <c r="E748" s="3">
        <v>44155</v>
      </c>
      <c r="F748" s="1" t="s">
        <v>53</v>
      </c>
      <c r="G748" s="1" t="s">
        <v>310</v>
      </c>
      <c r="H748" s="7">
        <v>800</v>
      </c>
      <c r="I748" s="7">
        <v>480</v>
      </c>
      <c r="J748" s="2">
        <v>0.4</v>
      </c>
      <c r="K748" s="7">
        <f>Table1[[#This Row],[Price Before Discount]]-Table1[[#This Row],[Price After Discount]]</f>
        <v>320</v>
      </c>
      <c r="L748" s="13">
        <f>YEAR(Table1[[#This Row],[Date]])</f>
        <v>2020</v>
      </c>
      <c r="M748" s="13" t="str">
        <f t="shared" si="22"/>
        <v>Nov</v>
      </c>
      <c r="N748" s="17" t="str">
        <f t="shared" si="23"/>
        <v>Q4</v>
      </c>
    </row>
    <row r="749" spans="1:14" x14ac:dyDescent="0.35">
      <c r="A749" t="s">
        <v>1235</v>
      </c>
      <c r="B749" s="1" t="s">
        <v>57</v>
      </c>
      <c r="C749" s="1" t="s">
        <v>58</v>
      </c>
      <c r="D749" s="1" t="s">
        <v>11</v>
      </c>
      <c r="E749" s="3">
        <v>45240</v>
      </c>
      <c r="F749" s="1" t="s">
        <v>59</v>
      </c>
      <c r="G749" s="1" t="s">
        <v>1012</v>
      </c>
      <c r="H749" s="7">
        <v>1000</v>
      </c>
      <c r="I749" s="7">
        <v>810</v>
      </c>
      <c r="J749" s="2">
        <v>0.19</v>
      </c>
      <c r="K749" s="7">
        <f>Table1[[#This Row],[Price Before Discount]]-Table1[[#This Row],[Price After Discount]]</f>
        <v>190</v>
      </c>
      <c r="L749" s="13">
        <f>YEAR(Table1[[#This Row],[Date]])</f>
        <v>2023</v>
      </c>
      <c r="M749" s="13" t="str">
        <f t="shared" si="22"/>
        <v>Nov</v>
      </c>
      <c r="N749" s="17" t="str">
        <f t="shared" si="23"/>
        <v>Q4</v>
      </c>
    </row>
    <row r="750" spans="1:14" hidden="1" x14ac:dyDescent="0.35">
      <c r="A750" t="s">
        <v>1236</v>
      </c>
      <c r="B750" s="1" t="s">
        <v>222</v>
      </c>
      <c r="C750" s="1" t="s">
        <v>48</v>
      </c>
      <c r="D750" s="1" t="s">
        <v>22</v>
      </c>
      <c r="E750" s="3">
        <v>45094</v>
      </c>
      <c r="F750" s="1" t="s">
        <v>53</v>
      </c>
      <c r="G750" s="1" t="s">
        <v>1237</v>
      </c>
      <c r="H750" s="7">
        <v>800</v>
      </c>
      <c r="I750" s="7">
        <v>552</v>
      </c>
      <c r="J750" s="2">
        <v>0.31</v>
      </c>
      <c r="K750" s="7">
        <f>Table1[[#This Row],[Price Before Discount]]-Table1[[#This Row],[Price After Discount]]</f>
        <v>248</v>
      </c>
      <c r="L750" s="13">
        <f>YEAR(Table1[[#This Row],[Date]])</f>
        <v>2023</v>
      </c>
      <c r="M750" s="13" t="str">
        <f t="shared" si="22"/>
        <v>Jun</v>
      </c>
      <c r="N750" s="17" t="str">
        <f t="shared" si="23"/>
        <v>Q2</v>
      </c>
    </row>
    <row r="751" spans="1:14" hidden="1" x14ac:dyDescent="0.35">
      <c r="A751" t="s">
        <v>1238</v>
      </c>
      <c r="B751" s="1" t="s">
        <v>222</v>
      </c>
      <c r="C751" s="1" t="s">
        <v>48</v>
      </c>
      <c r="D751" s="1" t="s">
        <v>22</v>
      </c>
      <c r="E751" s="3">
        <v>45656</v>
      </c>
      <c r="F751" s="1" t="s">
        <v>120</v>
      </c>
      <c r="G751" s="1" t="s">
        <v>772</v>
      </c>
      <c r="H751" s="7">
        <v>50</v>
      </c>
      <c r="I751" s="7">
        <v>48</v>
      </c>
      <c r="J751" s="2">
        <v>0.04</v>
      </c>
      <c r="K751" s="7">
        <f>Table1[[#This Row],[Price Before Discount]]-Table1[[#This Row],[Price After Discount]]</f>
        <v>2</v>
      </c>
      <c r="L751" s="13">
        <f>YEAR(Table1[[#This Row],[Date]])</f>
        <v>2024</v>
      </c>
      <c r="M751" s="13" t="str">
        <f t="shared" si="22"/>
        <v>Dec</v>
      </c>
      <c r="N751" s="17" t="str">
        <f t="shared" si="23"/>
        <v>Q4</v>
      </c>
    </row>
    <row r="752" spans="1:14" hidden="1" x14ac:dyDescent="0.35">
      <c r="A752" t="s">
        <v>1239</v>
      </c>
      <c r="B752" s="1" t="s">
        <v>219</v>
      </c>
      <c r="C752" s="1" t="s">
        <v>38</v>
      </c>
      <c r="D752" s="1" t="s">
        <v>33</v>
      </c>
      <c r="E752" s="3">
        <v>45013</v>
      </c>
      <c r="F752" s="1" t="s">
        <v>102</v>
      </c>
      <c r="G752" s="1" t="s">
        <v>1177</v>
      </c>
      <c r="H752" s="7">
        <v>70</v>
      </c>
      <c r="I752" s="7">
        <v>70</v>
      </c>
      <c r="J752" s="2">
        <v>0</v>
      </c>
      <c r="K752" s="7">
        <f>Table1[[#This Row],[Price Before Discount]]-Table1[[#This Row],[Price After Discount]]</f>
        <v>0</v>
      </c>
      <c r="L752" s="13">
        <f>YEAR(Table1[[#This Row],[Date]])</f>
        <v>2023</v>
      </c>
      <c r="M752" s="13" t="str">
        <f t="shared" si="22"/>
        <v>Mar</v>
      </c>
      <c r="N752" s="17" t="str">
        <f t="shared" si="23"/>
        <v>Q1</v>
      </c>
    </row>
    <row r="753" spans="1:14" hidden="1" x14ac:dyDescent="0.35">
      <c r="A753" t="s">
        <v>1240</v>
      </c>
      <c r="B753" s="1" t="s">
        <v>31</v>
      </c>
      <c r="C753" s="1" t="s">
        <v>32</v>
      </c>
      <c r="D753" s="1" t="s">
        <v>33</v>
      </c>
      <c r="E753" s="3">
        <v>45367</v>
      </c>
      <c r="F753" s="1" t="s">
        <v>59</v>
      </c>
      <c r="G753" s="1" t="s">
        <v>1241</v>
      </c>
      <c r="H753" s="7">
        <v>1000</v>
      </c>
      <c r="I753" s="7">
        <v>930</v>
      </c>
      <c r="J753" s="2">
        <v>7.0000000000000007E-2</v>
      </c>
      <c r="K753" s="7">
        <f>Table1[[#This Row],[Price Before Discount]]-Table1[[#This Row],[Price After Discount]]</f>
        <v>70</v>
      </c>
      <c r="L753" s="13">
        <f>YEAR(Table1[[#This Row],[Date]])</f>
        <v>2024</v>
      </c>
      <c r="M753" s="13" t="str">
        <f t="shared" si="22"/>
        <v>Mar</v>
      </c>
      <c r="N753" s="17" t="str">
        <f t="shared" si="23"/>
        <v>Q1</v>
      </c>
    </row>
    <row r="754" spans="1:14" x14ac:dyDescent="0.35">
      <c r="A754" t="s">
        <v>1242</v>
      </c>
      <c r="B754" s="1" t="s">
        <v>125</v>
      </c>
      <c r="C754" s="1" t="s">
        <v>126</v>
      </c>
      <c r="D754" s="1" t="s">
        <v>11</v>
      </c>
      <c r="E754" s="3">
        <v>45623</v>
      </c>
      <c r="F754" s="1" t="s">
        <v>113</v>
      </c>
      <c r="G754" s="1" t="s">
        <v>918</v>
      </c>
      <c r="H754" s="7">
        <v>250</v>
      </c>
      <c r="I754" s="7">
        <v>250</v>
      </c>
      <c r="J754" s="2">
        <v>0</v>
      </c>
      <c r="K754" s="7">
        <f>Table1[[#This Row],[Price Before Discount]]-Table1[[#This Row],[Price After Discount]]</f>
        <v>0</v>
      </c>
      <c r="L754" s="13">
        <f>YEAR(Table1[[#This Row],[Date]])</f>
        <v>2024</v>
      </c>
      <c r="M754" s="13" t="str">
        <f t="shared" si="22"/>
        <v>Nov</v>
      </c>
      <c r="N754" s="17" t="str">
        <f t="shared" si="23"/>
        <v>Q4</v>
      </c>
    </row>
    <row r="755" spans="1:14" hidden="1" x14ac:dyDescent="0.35">
      <c r="A755" t="s">
        <v>1243</v>
      </c>
      <c r="B755" s="1" t="s">
        <v>37</v>
      </c>
      <c r="C755" s="1" t="s">
        <v>38</v>
      </c>
      <c r="D755" s="1" t="s">
        <v>33</v>
      </c>
      <c r="E755" s="3">
        <v>44555</v>
      </c>
      <c r="F755" s="1" t="s">
        <v>23</v>
      </c>
      <c r="G755" s="1" t="s">
        <v>212</v>
      </c>
      <c r="H755" s="7">
        <v>700</v>
      </c>
      <c r="I755" s="7">
        <v>469</v>
      </c>
      <c r="J755" s="2">
        <v>0.33</v>
      </c>
      <c r="K755" s="7">
        <f>Table1[[#This Row],[Price Before Discount]]-Table1[[#This Row],[Price After Discount]]</f>
        <v>231</v>
      </c>
      <c r="L755" s="13">
        <f>YEAR(Table1[[#This Row],[Date]])</f>
        <v>2021</v>
      </c>
      <c r="M755" s="13" t="str">
        <f t="shared" si="22"/>
        <v>Dec</v>
      </c>
      <c r="N755" s="17" t="str">
        <f t="shared" si="23"/>
        <v>Q4</v>
      </c>
    </row>
    <row r="756" spans="1:14" x14ac:dyDescent="0.35">
      <c r="A756" t="s">
        <v>1244</v>
      </c>
      <c r="B756" s="1" t="s">
        <v>322</v>
      </c>
      <c r="C756" s="1" t="s">
        <v>323</v>
      </c>
      <c r="D756" s="1" t="s">
        <v>11</v>
      </c>
      <c r="E756" s="3">
        <v>44845</v>
      </c>
      <c r="F756" s="1" t="s">
        <v>102</v>
      </c>
      <c r="G756" s="1" t="s">
        <v>1245</v>
      </c>
      <c r="H756" s="7">
        <v>70</v>
      </c>
      <c r="I756" s="7">
        <v>69</v>
      </c>
      <c r="J756" s="2">
        <v>1.43E-2</v>
      </c>
      <c r="K756" s="7">
        <f>Table1[[#This Row],[Price Before Discount]]-Table1[[#This Row],[Price After Discount]]</f>
        <v>1</v>
      </c>
      <c r="L756" s="13">
        <f>YEAR(Table1[[#This Row],[Date]])</f>
        <v>2022</v>
      </c>
      <c r="M756" s="13" t="str">
        <f t="shared" si="22"/>
        <v>Oct</v>
      </c>
      <c r="N756" s="17" t="str">
        <f t="shared" si="23"/>
        <v>Q4</v>
      </c>
    </row>
    <row r="757" spans="1:14" x14ac:dyDescent="0.35">
      <c r="A757" t="s">
        <v>1246</v>
      </c>
      <c r="B757" s="1" t="s">
        <v>83</v>
      </c>
      <c r="C757" s="1" t="s">
        <v>84</v>
      </c>
      <c r="D757" s="1" t="s">
        <v>11</v>
      </c>
      <c r="E757" s="3">
        <v>43996</v>
      </c>
      <c r="F757" s="1" t="s">
        <v>23</v>
      </c>
      <c r="G757" s="1" t="s">
        <v>1247</v>
      </c>
      <c r="H757" s="7">
        <v>700</v>
      </c>
      <c r="I757" s="7">
        <v>630</v>
      </c>
      <c r="J757" s="2">
        <v>0.1</v>
      </c>
      <c r="K757" s="7">
        <f>Table1[[#This Row],[Price Before Discount]]-Table1[[#This Row],[Price After Discount]]</f>
        <v>70</v>
      </c>
      <c r="L757" s="13">
        <f>YEAR(Table1[[#This Row],[Date]])</f>
        <v>2020</v>
      </c>
      <c r="M757" s="13" t="str">
        <f t="shared" si="22"/>
        <v>Jun</v>
      </c>
      <c r="N757" s="17" t="str">
        <f t="shared" si="23"/>
        <v>Q2</v>
      </c>
    </row>
    <row r="758" spans="1:14" hidden="1" x14ac:dyDescent="0.35">
      <c r="A758" t="s">
        <v>1248</v>
      </c>
      <c r="B758" s="1" t="s">
        <v>68</v>
      </c>
      <c r="C758" s="1" t="s">
        <v>69</v>
      </c>
      <c r="D758" s="1" t="s">
        <v>33</v>
      </c>
      <c r="E758" s="3">
        <v>45243</v>
      </c>
      <c r="F758" s="1" t="s">
        <v>12</v>
      </c>
      <c r="G758" s="1" t="s">
        <v>71</v>
      </c>
      <c r="H758" s="7">
        <v>80</v>
      </c>
      <c r="I758" s="7">
        <v>78</v>
      </c>
      <c r="J758" s="2">
        <v>2.5000000000000001E-2</v>
      </c>
      <c r="K758" s="7">
        <f>Table1[[#This Row],[Price Before Discount]]-Table1[[#This Row],[Price After Discount]]</f>
        <v>2</v>
      </c>
      <c r="L758" s="13">
        <f>YEAR(Table1[[#This Row],[Date]])</f>
        <v>2023</v>
      </c>
      <c r="M758" s="13" t="str">
        <f t="shared" si="22"/>
        <v>Nov</v>
      </c>
      <c r="N758" s="17" t="str">
        <f t="shared" si="23"/>
        <v>Q4</v>
      </c>
    </row>
    <row r="759" spans="1:14" hidden="1" x14ac:dyDescent="0.35">
      <c r="A759" t="s">
        <v>1249</v>
      </c>
      <c r="B759" s="1" t="s">
        <v>222</v>
      </c>
      <c r="C759" s="1" t="s">
        <v>48</v>
      </c>
      <c r="D759" s="1" t="s">
        <v>22</v>
      </c>
      <c r="E759" s="3">
        <v>45053</v>
      </c>
      <c r="F759" s="1" t="s">
        <v>34</v>
      </c>
      <c r="G759" s="1" t="s">
        <v>1237</v>
      </c>
      <c r="H759" s="7">
        <v>50</v>
      </c>
      <c r="I759" s="7">
        <v>49</v>
      </c>
      <c r="J759" s="2">
        <v>0.02</v>
      </c>
      <c r="K759" s="7">
        <f>Table1[[#This Row],[Price Before Discount]]-Table1[[#This Row],[Price After Discount]]</f>
        <v>1</v>
      </c>
      <c r="L759" s="13">
        <f>YEAR(Table1[[#This Row],[Date]])</f>
        <v>2023</v>
      </c>
      <c r="M759" s="13" t="str">
        <f t="shared" si="22"/>
        <v>May</v>
      </c>
      <c r="N759" s="17" t="str">
        <f t="shared" si="23"/>
        <v>Q2</v>
      </c>
    </row>
    <row r="760" spans="1:14" hidden="1" x14ac:dyDescent="0.35">
      <c r="A760" t="s">
        <v>1250</v>
      </c>
      <c r="B760" s="1" t="s">
        <v>203</v>
      </c>
      <c r="C760" s="1" t="s">
        <v>204</v>
      </c>
      <c r="D760" s="1" t="s">
        <v>22</v>
      </c>
      <c r="E760" s="3">
        <v>44073</v>
      </c>
      <c r="F760" s="1" t="s">
        <v>59</v>
      </c>
      <c r="G760" s="1" t="s">
        <v>205</v>
      </c>
      <c r="H760" s="7">
        <v>1000</v>
      </c>
      <c r="I760" s="7">
        <v>750</v>
      </c>
      <c r="J760" s="2">
        <v>0.25</v>
      </c>
      <c r="K760" s="7">
        <f>Table1[[#This Row],[Price Before Discount]]-Table1[[#This Row],[Price After Discount]]</f>
        <v>250</v>
      </c>
      <c r="L760" s="13">
        <f>YEAR(Table1[[#This Row],[Date]])</f>
        <v>2020</v>
      </c>
      <c r="M760" s="13" t="str">
        <f t="shared" si="22"/>
        <v>Aug</v>
      </c>
      <c r="N760" s="17" t="str">
        <f t="shared" si="23"/>
        <v>Q3</v>
      </c>
    </row>
    <row r="761" spans="1:14" x14ac:dyDescent="0.35">
      <c r="A761" t="s">
        <v>1251</v>
      </c>
      <c r="B761" s="1" t="s">
        <v>109</v>
      </c>
      <c r="C761" s="1" t="s">
        <v>80</v>
      </c>
      <c r="D761" s="1" t="s">
        <v>11</v>
      </c>
      <c r="E761" s="3">
        <v>43838</v>
      </c>
      <c r="F761" s="1" t="s">
        <v>34</v>
      </c>
      <c r="G761" s="1" t="s">
        <v>110</v>
      </c>
      <c r="H761" s="7">
        <v>50</v>
      </c>
      <c r="I761" s="7">
        <v>37</v>
      </c>
      <c r="J761" s="2">
        <v>0.26</v>
      </c>
      <c r="K761" s="7">
        <f>Table1[[#This Row],[Price Before Discount]]-Table1[[#This Row],[Price After Discount]]</f>
        <v>13</v>
      </c>
      <c r="L761" s="13">
        <f>YEAR(Table1[[#This Row],[Date]])</f>
        <v>2020</v>
      </c>
      <c r="M761" s="13" t="str">
        <f t="shared" si="22"/>
        <v>Jan</v>
      </c>
      <c r="N761" s="17" t="str">
        <f t="shared" si="23"/>
        <v>Q1</v>
      </c>
    </row>
    <row r="762" spans="1:14" x14ac:dyDescent="0.35">
      <c r="A762" t="s">
        <v>1252</v>
      </c>
      <c r="B762" s="1" t="s">
        <v>168</v>
      </c>
      <c r="C762" s="1" t="s">
        <v>169</v>
      </c>
      <c r="D762" s="1" t="s">
        <v>11</v>
      </c>
      <c r="E762" s="3">
        <v>45604</v>
      </c>
      <c r="F762" s="1" t="s">
        <v>39</v>
      </c>
      <c r="G762" s="1" t="s">
        <v>438</v>
      </c>
      <c r="H762" s="7">
        <v>30</v>
      </c>
      <c r="I762" s="7">
        <v>28</v>
      </c>
      <c r="J762" s="2">
        <v>6.6699999999999995E-2</v>
      </c>
      <c r="K762" s="7">
        <f>Table1[[#This Row],[Price Before Discount]]-Table1[[#This Row],[Price After Discount]]</f>
        <v>2</v>
      </c>
      <c r="L762" s="13">
        <f>YEAR(Table1[[#This Row],[Date]])</f>
        <v>2024</v>
      </c>
      <c r="M762" s="13" t="str">
        <f t="shared" si="22"/>
        <v>Nov</v>
      </c>
      <c r="N762" s="17" t="str">
        <f t="shared" si="23"/>
        <v>Q4</v>
      </c>
    </row>
    <row r="763" spans="1:14" hidden="1" x14ac:dyDescent="0.35">
      <c r="A763" t="s">
        <v>1253</v>
      </c>
      <c r="B763" s="1" t="s">
        <v>219</v>
      </c>
      <c r="C763" s="1" t="s">
        <v>38</v>
      </c>
      <c r="D763" s="1" t="s">
        <v>33</v>
      </c>
      <c r="E763" s="3">
        <v>45343</v>
      </c>
      <c r="F763" s="1" t="s">
        <v>70</v>
      </c>
      <c r="G763" s="1" t="s">
        <v>243</v>
      </c>
      <c r="H763" s="7">
        <v>500</v>
      </c>
      <c r="I763" s="7">
        <v>500</v>
      </c>
      <c r="J763" s="2">
        <v>0</v>
      </c>
      <c r="K763" s="7">
        <f>Table1[[#This Row],[Price Before Discount]]-Table1[[#This Row],[Price After Discount]]</f>
        <v>0</v>
      </c>
      <c r="L763" s="13">
        <f>YEAR(Table1[[#This Row],[Date]])</f>
        <v>2024</v>
      </c>
      <c r="M763" s="13" t="str">
        <f t="shared" si="22"/>
        <v>Feb</v>
      </c>
      <c r="N763" s="17" t="str">
        <f t="shared" si="23"/>
        <v>Q1</v>
      </c>
    </row>
    <row r="764" spans="1:14" hidden="1" x14ac:dyDescent="0.35">
      <c r="A764" t="s">
        <v>1254</v>
      </c>
      <c r="B764" s="1" t="s">
        <v>62</v>
      </c>
      <c r="C764" s="1" t="s">
        <v>63</v>
      </c>
      <c r="D764" s="1" t="s">
        <v>33</v>
      </c>
      <c r="E764" s="3">
        <v>45657</v>
      </c>
      <c r="F764" s="1" t="s">
        <v>39</v>
      </c>
      <c r="G764" s="1" t="s">
        <v>870</v>
      </c>
      <c r="H764" s="7">
        <v>30</v>
      </c>
      <c r="I764" s="7">
        <v>29</v>
      </c>
      <c r="J764" s="2">
        <v>3.3300000000000003E-2</v>
      </c>
      <c r="K764" s="7">
        <f>Table1[[#This Row],[Price Before Discount]]-Table1[[#This Row],[Price After Discount]]</f>
        <v>1</v>
      </c>
      <c r="L764" s="13">
        <f>YEAR(Table1[[#This Row],[Date]])</f>
        <v>2024</v>
      </c>
      <c r="M764" s="13" t="str">
        <f t="shared" si="22"/>
        <v>Dec</v>
      </c>
      <c r="N764" s="17" t="str">
        <f t="shared" si="23"/>
        <v>Q4</v>
      </c>
    </row>
    <row r="765" spans="1:14" hidden="1" x14ac:dyDescent="0.35">
      <c r="A765" t="s">
        <v>1255</v>
      </c>
      <c r="B765" s="1" t="s">
        <v>180</v>
      </c>
      <c r="C765" s="1" t="s">
        <v>106</v>
      </c>
      <c r="D765" s="1" t="s">
        <v>17</v>
      </c>
      <c r="E765" s="3">
        <v>44097</v>
      </c>
      <c r="F765" s="1" t="s">
        <v>28</v>
      </c>
      <c r="G765" s="1" t="s">
        <v>1256</v>
      </c>
      <c r="H765" s="7">
        <v>150</v>
      </c>
      <c r="I765" s="7">
        <v>110</v>
      </c>
      <c r="J765" s="2">
        <v>0.26669999999999999</v>
      </c>
      <c r="K765" s="7">
        <f>Table1[[#This Row],[Price Before Discount]]-Table1[[#This Row],[Price After Discount]]</f>
        <v>40</v>
      </c>
      <c r="L765" s="13">
        <f>YEAR(Table1[[#This Row],[Date]])</f>
        <v>2020</v>
      </c>
      <c r="M765" s="13" t="str">
        <f t="shared" si="22"/>
        <v>Sep</v>
      </c>
      <c r="N765" s="17" t="str">
        <f t="shared" si="23"/>
        <v>Q3</v>
      </c>
    </row>
    <row r="766" spans="1:14" x14ac:dyDescent="0.35">
      <c r="A766" t="s">
        <v>1257</v>
      </c>
      <c r="B766" s="1" t="s">
        <v>57</v>
      </c>
      <c r="C766" s="1" t="s">
        <v>58</v>
      </c>
      <c r="D766" s="1" t="s">
        <v>11</v>
      </c>
      <c r="E766" s="3">
        <v>44364</v>
      </c>
      <c r="F766" s="1" t="s">
        <v>102</v>
      </c>
      <c r="G766" s="1" t="s">
        <v>612</v>
      </c>
      <c r="H766" s="7">
        <v>70</v>
      </c>
      <c r="I766" s="7">
        <v>50</v>
      </c>
      <c r="J766" s="2">
        <v>0.28570000000000001</v>
      </c>
      <c r="K766" s="7">
        <f>Table1[[#This Row],[Price Before Discount]]-Table1[[#This Row],[Price After Discount]]</f>
        <v>20</v>
      </c>
      <c r="L766" s="13">
        <f>YEAR(Table1[[#This Row],[Date]])</f>
        <v>2021</v>
      </c>
      <c r="M766" s="13" t="str">
        <f t="shared" si="22"/>
        <v>Jun</v>
      </c>
      <c r="N766" s="17" t="str">
        <f t="shared" si="23"/>
        <v>Q2</v>
      </c>
    </row>
    <row r="767" spans="1:14" x14ac:dyDescent="0.35">
      <c r="A767" t="s">
        <v>1258</v>
      </c>
      <c r="B767" s="1" t="s">
        <v>125</v>
      </c>
      <c r="C767" s="1" t="s">
        <v>126</v>
      </c>
      <c r="D767" s="1" t="s">
        <v>11</v>
      </c>
      <c r="E767" s="3">
        <v>45445</v>
      </c>
      <c r="F767" s="1" t="s">
        <v>53</v>
      </c>
      <c r="G767" s="1" t="s">
        <v>1259</v>
      </c>
      <c r="H767" s="7">
        <v>800</v>
      </c>
      <c r="I767" s="7">
        <v>760</v>
      </c>
      <c r="J767" s="2">
        <v>0.05</v>
      </c>
      <c r="K767" s="7">
        <f>Table1[[#This Row],[Price Before Discount]]-Table1[[#This Row],[Price After Discount]]</f>
        <v>40</v>
      </c>
      <c r="L767" s="13">
        <f>YEAR(Table1[[#This Row],[Date]])</f>
        <v>2024</v>
      </c>
      <c r="M767" s="13" t="str">
        <f t="shared" si="22"/>
        <v>Jun</v>
      </c>
      <c r="N767" s="17" t="str">
        <f t="shared" si="23"/>
        <v>Q2</v>
      </c>
    </row>
    <row r="768" spans="1:14" x14ac:dyDescent="0.35">
      <c r="A768" t="s">
        <v>1260</v>
      </c>
      <c r="B768" s="1" t="s">
        <v>172</v>
      </c>
      <c r="C768" s="1" t="s">
        <v>173</v>
      </c>
      <c r="D768" s="1" t="s">
        <v>11</v>
      </c>
      <c r="E768" s="3">
        <v>45422</v>
      </c>
      <c r="F768" s="1" t="s">
        <v>102</v>
      </c>
      <c r="G768" s="1" t="s">
        <v>317</v>
      </c>
      <c r="H768" s="7">
        <v>70</v>
      </c>
      <c r="I768" s="7">
        <v>68</v>
      </c>
      <c r="J768" s="2">
        <v>2.86E-2</v>
      </c>
      <c r="K768" s="7">
        <f>Table1[[#This Row],[Price Before Discount]]-Table1[[#This Row],[Price After Discount]]</f>
        <v>2</v>
      </c>
      <c r="L768" s="13">
        <f>YEAR(Table1[[#This Row],[Date]])</f>
        <v>2024</v>
      </c>
      <c r="M768" s="13" t="str">
        <f t="shared" si="22"/>
        <v>May</v>
      </c>
      <c r="N768" s="17" t="str">
        <f t="shared" si="23"/>
        <v>Q2</v>
      </c>
    </row>
    <row r="769" spans="1:14" hidden="1" x14ac:dyDescent="0.35">
      <c r="A769" t="s">
        <v>1261</v>
      </c>
      <c r="B769" s="1" t="s">
        <v>47</v>
      </c>
      <c r="C769" s="1" t="s">
        <v>48</v>
      </c>
      <c r="D769" s="1" t="s">
        <v>22</v>
      </c>
      <c r="E769" s="3">
        <v>44616</v>
      </c>
      <c r="F769" s="1" t="s">
        <v>59</v>
      </c>
      <c r="G769" s="1" t="s">
        <v>916</v>
      </c>
      <c r="H769" s="7">
        <v>1000</v>
      </c>
      <c r="I769" s="7">
        <v>960</v>
      </c>
      <c r="J769" s="2">
        <v>0.04</v>
      </c>
      <c r="K769" s="7">
        <f>Table1[[#This Row],[Price Before Discount]]-Table1[[#This Row],[Price After Discount]]</f>
        <v>40</v>
      </c>
      <c r="L769" s="13">
        <f>YEAR(Table1[[#This Row],[Date]])</f>
        <v>2022</v>
      </c>
      <c r="M769" s="13" t="str">
        <f t="shared" si="22"/>
        <v>Feb</v>
      </c>
      <c r="N769" s="17" t="str">
        <f t="shared" si="23"/>
        <v>Q1</v>
      </c>
    </row>
    <row r="770" spans="1:14" x14ac:dyDescent="0.35">
      <c r="A770" t="s">
        <v>1262</v>
      </c>
      <c r="B770" s="1" t="s">
        <v>112</v>
      </c>
      <c r="C770" s="1" t="s">
        <v>52</v>
      </c>
      <c r="D770" s="1" t="s">
        <v>11</v>
      </c>
      <c r="E770" s="3">
        <v>45279</v>
      </c>
      <c r="F770" s="1" t="s">
        <v>12</v>
      </c>
      <c r="G770" s="1" t="s">
        <v>1219</v>
      </c>
      <c r="H770" s="7">
        <v>80</v>
      </c>
      <c r="I770" s="7">
        <v>80</v>
      </c>
      <c r="J770" s="2">
        <v>0</v>
      </c>
      <c r="K770" s="7">
        <f>Table1[[#This Row],[Price Before Discount]]-Table1[[#This Row],[Price After Discount]]</f>
        <v>0</v>
      </c>
      <c r="L770" s="13">
        <f>YEAR(Table1[[#This Row],[Date]])</f>
        <v>2023</v>
      </c>
      <c r="M770" s="13" t="str">
        <f t="shared" ref="M770:M833" si="24">TEXT(E:E, "mmm")</f>
        <v>Dec</v>
      </c>
      <c r="N770" s="17" t="str">
        <f t="shared" ref="N770:N833" si="25">"Q"&amp;INT((MONTH($E770)-1)/3)+1</f>
        <v>Q4</v>
      </c>
    </row>
    <row r="771" spans="1:14" x14ac:dyDescent="0.35">
      <c r="A771" t="s">
        <v>1263</v>
      </c>
      <c r="B771" s="1" t="s">
        <v>253</v>
      </c>
      <c r="C771" s="1" t="s">
        <v>254</v>
      </c>
      <c r="D771" s="1" t="s">
        <v>11</v>
      </c>
      <c r="E771" s="3">
        <v>45300</v>
      </c>
      <c r="F771" s="1" t="s">
        <v>53</v>
      </c>
      <c r="G771" s="1" t="s">
        <v>1264</v>
      </c>
      <c r="H771" s="7">
        <v>800</v>
      </c>
      <c r="I771" s="7">
        <v>776</v>
      </c>
      <c r="J771" s="2">
        <v>0.03</v>
      </c>
      <c r="K771" s="7">
        <f>Table1[[#This Row],[Price Before Discount]]-Table1[[#This Row],[Price After Discount]]</f>
        <v>24</v>
      </c>
      <c r="L771" s="13">
        <f>YEAR(Table1[[#This Row],[Date]])</f>
        <v>2024</v>
      </c>
      <c r="M771" s="13" t="str">
        <f t="shared" si="24"/>
        <v>Jan</v>
      </c>
      <c r="N771" s="17" t="str">
        <f t="shared" si="25"/>
        <v>Q1</v>
      </c>
    </row>
    <row r="772" spans="1:14" hidden="1" x14ac:dyDescent="0.35">
      <c r="A772" t="s">
        <v>1265</v>
      </c>
      <c r="B772" s="1" t="s">
        <v>132</v>
      </c>
      <c r="C772" s="1" t="s">
        <v>90</v>
      </c>
      <c r="D772" s="1" t="s">
        <v>33</v>
      </c>
      <c r="E772" s="3">
        <v>45165</v>
      </c>
      <c r="F772" s="1" t="s">
        <v>53</v>
      </c>
      <c r="G772" s="1" t="s">
        <v>847</v>
      </c>
      <c r="H772" s="7">
        <v>800</v>
      </c>
      <c r="I772" s="7">
        <v>560</v>
      </c>
      <c r="J772" s="2">
        <v>0.3</v>
      </c>
      <c r="K772" s="7">
        <f>Table1[[#This Row],[Price Before Discount]]-Table1[[#This Row],[Price After Discount]]</f>
        <v>240</v>
      </c>
      <c r="L772" s="13">
        <f>YEAR(Table1[[#This Row],[Date]])</f>
        <v>2023</v>
      </c>
      <c r="M772" s="13" t="str">
        <f t="shared" si="24"/>
        <v>Aug</v>
      </c>
      <c r="N772" s="17" t="str">
        <f t="shared" si="25"/>
        <v>Q3</v>
      </c>
    </row>
    <row r="773" spans="1:14" x14ac:dyDescent="0.35">
      <c r="A773" t="s">
        <v>1266</v>
      </c>
      <c r="B773" s="1" t="s">
        <v>112</v>
      </c>
      <c r="C773" s="1" t="s">
        <v>52</v>
      </c>
      <c r="D773" s="1" t="s">
        <v>11</v>
      </c>
      <c r="E773" s="3">
        <v>45216</v>
      </c>
      <c r="F773" s="1" t="s">
        <v>120</v>
      </c>
      <c r="G773" s="1" t="s">
        <v>166</v>
      </c>
      <c r="H773" s="7">
        <v>50</v>
      </c>
      <c r="I773" s="7">
        <v>46</v>
      </c>
      <c r="J773" s="2">
        <v>0.08</v>
      </c>
      <c r="K773" s="7">
        <f>Table1[[#This Row],[Price Before Discount]]-Table1[[#This Row],[Price After Discount]]</f>
        <v>4</v>
      </c>
      <c r="L773" s="13">
        <f>YEAR(Table1[[#This Row],[Date]])</f>
        <v>2023</v>
      </c>
      <c r="M773" s="13" t="str">
        <f t="shared" si="24"/>
        <v>Oct</v>
      </c>
      <c r="N773" s="17" t="str">
        <f t="shared" si="25"/>
        <v>Q4</v>
      </c>
    </row>
    <row r="774" spans="1:14" hidden="1" x14ac:dyDescent="0.35">
      <c r="A774" t="s">
        <v>1267</v>
      </c>
      <c r="B774" s="1" t="s">
        <v>152</v>
      </c>
      <c r="C774" s="1" t="s">
        <v>106</v>
      </c>
      <c r="D774" s="1" t="s">
        <v>17</v>
      </c>
      <c r="E774" s="3">
        <v>43947</v>
      </c>
      <c r="F774" s="1" t="s">
        <v>102</v>
      </c>
      <c r="G774" s="1" t="s">
        <v>735</v>
      </c>
      <c r="H774" s="7">
        <v>70</v>
      </c>
      <c r="I774" s="7">
        <v>57</v>
      </c>
      <c r="J774" s="2">
        <v>0.1857</v>
      </c>
      <c r="K774" s="7">
        <f>Table1[[#This Row],[Price Before Discount]]-Table1[[#This Row],[Price After Discount]]</f>
        <v>13</v>
      </c>
      <c r="L774" s="13">
        <f>YEAR(Table1[[#This Row],[Date]])</f>
        <v>2020</v>
      </c>
      <c r="M774" s="13" t="str">
        <f t="shared" si="24"/>
        <v>Apr</v>
      </c>
      <c r="N774" s="17" t="str">
        <f t="shared" si="25"/>
        <v>Q2</v>
      </c>
    </row>
    <row r="775" spans="1:14" x14ac:dyDescent="0.35">
      <c r="A775" t="s">
        <v>1268</v>
      </c>
      <c r="B775" s="1" t="s">
        <v>109</v>
      </c>
      <c r="C775" s="1" t="s">
        <v>80</v>
      </c>
      <c r="D775" s="1" t="s">
        <v>11</v>
      </c>
      <c r="E775" s="3">
        <v>44900</v>
      </c>
      <c r="F775" s="1" t="s">
        <v>12</v>
      </c>
      <c r="G775" s="1" t="s">
        <v>454</v>
      </c>
      <c r="H775" s="7">
        <v>80</v>
      </c>
      <c r="I775" s="7">
        <v>78</v>
      </c>
      <c r="J775" s="2">
        <v>2.5000000000000001E-2</v>
      </c>
      <c r="K775" s="7">
        <f>Table1[[#This Row],[Price Before Discount]]-Table1[[#This Row],[Price After Discount]]</f>
        <v>2</v>
      </c>
      <c r="L775" s="13">
        <f>YEAR(Table1[[#This Row],[Date]])</f>
        <v>2022</v>
      </c>
      <c r="M775" s="13" t="str">
        <f t="shared" si="24"/>
        <v>Dec</v>
      </c>
      <c r="N775" s="17" t="str">
        <f t="shared" si="25"/>
        <v>Q4</v>
      </c>
    </row>
    <row r="776" spans="1:14" x14ac:dyDescent="0.35">
      <c r="A776" t="s">
        <v>1269</v>
      </c>
      <c r="B776" s="1" t="s">
        <v>93</v>
      </c>
      <c r="C776" s="1" t="s">
        <v>94</v>
      </c>
      <c r="D776" s="1" t="s">
        <v>11</v>
      </c>
      <c r="E776" s="3">
        <v>45193</v>
      </c>
      <c r="F776" s="1" t="s">
        <v>12</v>
      </c>
      <c r="G776" s="1" t="s">
        <v>178</v>
      </c>
      <c r="H776" s="7">
        <v>80</v>
      </c>
      <c r="I776" s="7">
        <v>78</v>
      </c>
      <c r="J776" s="2">
        <v>2.5000000000000001E-2</v>
      </c>
      <c r="K776" s="7">
        <f>Table1[[#This Row],[Price Before Discount]]-Table1[[#This Row],[Price After Discount]]</f>
        <v>2</v>
      </c>
      <c r="L776" s="13">
        <f>YEAR(Table1[[#This Row],[Date]])</f>
        <v>2023</v>
      </c>
      <c r="M776" s="13" t="str">
        <f t="shared" si="24"/>
        <v>Sep</v>
      </c>
      <c r="N776" s="17" t="str">
        <f t="shared" si="25"/>
        <v>Q3</v>
      </c>
    </row>
    <row r="777" spans="1:14" x14ac:dyDescent="0.35">
      <c r="A777" t="s">
        <v>1270</v>
      </c>
      <c r="B777" s="1" t="s">
        <v>185</v>
      </c>
      <c r="C777" s="1" t="s">
        <v>186</v>
      </c>
      <c r="D777" s="1" t="s">
        <v>11</v>
      </c>
      <c r="E777" s="3">
        <v>45502</v>
      </c>
      <c r="F777" s="1" t="s">
        <v>113</v>
      </c>
      <c r="G777" s="1" t="s">
        <v>413</v>
      </c>
      <c r="H777" s="7">
        <v>250</v>
      </c>
      <c r="I777" s="7">
        <v>250</v>
      </c>
      <c r="J777" s="2">
        <v>0</v>
      </c>
      <c r="K777" s="7">
        <f>Table1[[#This Row],[Price Before Discount]]-Table1[[#This Row],[Price After Discount]]</f>
        <v>0</v>
      </c>
      <c r="L777" s="13">
        <f>YEAR(Table1[[#This Row],[Date]])</f>
        <v>2024</v>
      </c>
      <c r="M777" s="13" t="str">
        <f t="shared" si="24"/>
        <v>Jul</v>
      </c>
      <c r="N777" s="17" t="str">
        <f t="shared" si="25"/>
        <v>Q3</v>
      </c>
    </row>
    <row r="778" spans="1:14" hidden="1" x14ac:dyDescent="0.35">
      <c r="A778" t="s">
        <v>1271</v>
      </c>
      <c r="B778" s="1" t="s">
        <v>129</v>
      </c>
      <c r="C778" s="1" t="s">
        <v>106</v>
      </c>
      <c r="D778" s="1" t="s">
        <v>17</v>
      </c>
      <c r="E778" s="3">
        <v>44042</v>
      </c>
      <c r="F778" s="1" t="s">
        <v>39</v>
      </c>
      <c r="G778" s="1" t="s">
        <v>472</v>
      </c>
      <c r="H778" s="7">
        <v>30</v>
      </c>
      <c r="I778" s="7">
        <v>29</v>
      </c>
      <c r="J778" s="2">
        <v>3.3300000000000003E-2</v>
      </c>
      <c r="K778" s="7">
        <f>Table1[[#This Row],[Price Before Discount]]-Table1[[#This Row],[Price After Discount]]</f>
        <v>1</v>
      </c>
      <c r="L778" s="13">
        <f>YEAR(Table1[[#This Row],[Date]])</f>
        <v>2020</v>
      </c>
      <c r="M778" s="13" t="str">
        <f t="shared" si="24"/>
        <v>Jul</v>
      </c>
      <c r="N778" s="17" t="str">
        <f t="shared" si="25"/>
        <v>Q3</v>
      </c>
    </row>
    <row r="779" spans="1:14" x14ac:dyDescent="0.35">
      <c r="A779" t="s">
        <v>1272</v>
      </c>
      <c r="B779" s="1" t="s">
        <v>93</v>
      </c>
      <c r="C779" s="1" t="s">
        <v>94</v>
      </c>
      <c r="D779" s="1" t="s">
        <v>11</v>
      </c>
      <c r="E779" s="3">
        <v>44508</v>
      </c>
      <c r="F779" s="1" t="s">
        <v>120</v>
      </c>
      <c r="G779" s="1" t="s">
        <v>1273</v>
      </c>
      <c r="H779" s="7">
        <v>50</v>
      </c>
      <c r="I779" s="7">
        <v>33</v>
      </c>
      <c r="J779" s="2">
        <v>0.34</v>
      </c>
      <c r="K779" s="7">
        <f>Table1[[#This Row],[Price Before Discount]]-Table1[[#This Row],[Price After Discount]]</f>
        <v>17</v>
      </c>
      <c r="L779" s="13">
        <f>YEAR(Table1[[#This Row],[Date]])</f>
        <v>2021</v>
      </c>
      <c r="M779" s="13" t="str">
        <f t="shared" si="24"/>
        <v>Nov</v>
      </c>
      <c r="N779" s="17" t="str">
        <f t="shared" si="25"/>
        <v>Q4</v>
      </c>
    </row>
    <row r="780" spans="1:14" x14ac:dyDescent="0.35">
      <c r="A780" t="s">
        <v>1274</v>
      </c>
      <c r="B780" s="1" t="s">
        <v>172</v>
      </c>
      <c r="C780" s="1" t="s">
        <v>173</v>
      </c>
      <c r="D780" s="1" t="s">
        <v>11</v>
      </c>
      <c r="E780" s="3">
        <v>44928</v>
      </c>
      <c r="F780" s="1" t="s">
        <v>59</v>
      </c>
      <c r="G780" s="1" t="s">
        <v>1275</v>
      </c>
      <c r="H780" s="7">
        <v>1000</v>
      </c>
      <c r="I780" s="7">
        <v>880</v>
      </c>
      <c r="J780" s="2">
        <v>0.12</v>
      </c>
      <c r="K780" s="7">
        <f>Table1[[#This Row],[Price Before Discount]]-Table1[[#This Row],[Price After Discount]]</f>
        <v>120</v>
      </c>
      <c r="L780" s="13">
        <f>YEAR(Table1[[#This Row],[Date]])</f>
        <v>2023</v>
      </c>
      <c r="M780" s="13" t="str">
        <f t="shared" si="24"/>
        <v>Jan</v>
      </c>
      <c r="N780" s="17" t="str">
        <f t="shared" si="25"/>
        <v>Q1</v>
      </c>
    </row>
    <row r="781" spans="1:14" hidden="1" x14ac:dyDescent="0.35">
      <c r="A781" t="s">
        <v>1276</v>
      </c>
      <c r="B781" s="1" t="s">
        <v>89</v>
      </c>
      <c r="C781" s="1" t="s">
        <v>90</v>
      </c>
      <c r="D781" s="1" t="s">
        <v>33</v>
      </c>
      <c r="E781" s="3">
        <v>44482</v>
      </c>
      <c r="F781" s="1" t="s">
        <v>44</v>
      </c>
      <c r="G781" s="1" t="s">
        <v>937</v>
      </c>
      <c r="H781" s="7">
        <v>500</v>
      </c>
      <c r="I781" s="7">
        <v>305</v>
      </c>
      <c r="J781" s="2">
        <v>0.39</v>
      </c>
      <c r="K781" s="7">
        <f>Table1[[#This Row],[Price Before Discount]]-Table1[[#This Row],[Price After Discount]]</f>
        <v>195</v>
      </c>
      <c r="L781" s="13">
        <f>YEAR(Table1[[#This Row],[Date]])</f>
        <v>2021</v>
      </c>
      <c r="M781" s="13" t="str">
        <f t="shared" si="24"/>
        <v>Oct</v>
      </c>
      <c r="N781" s="17" t="str">
        <f t="shared" si="25"/>
        <v>Q4</v>
      </c>
    </row>
    <row r="782" spans="1:14" x14ac:dyDescent="0.35">
      <c r="A782" t="s">
        <v>1277</v>
      </c>
      <c r="B782" s="1" t="s">
        <v>185</v>
      </c>
      <c r="C782" s="1" t="s">
        <v>186</v>
      </c>
      <c r="D782" s="1" t="s">
        <v>11</v>
      </c>
      <c r="E782" s="3">
        <v>44009</v>
      </c>
      <c r="F782" s="1" t="s">
        <v>23</v>
      </c>
      <c r="G782" s="1" t="s">
        <v>789</v>
      </c>
      <c r="H782" s="7">
        <v>700</v>
      </c>
      <c r="I782" s="7">
        <v>665</v>
      </c>
      <c r="J782" s="2">
        <v>0.05</v>
      </c>
      <c r="K782" s="7">
        <f>Table1[[#This Row],[Price Before Discount]]-Table1[[#This Row],[Price After Discount]]</f>
        <v>35</v>
      </c>
      <c r="L782" s="13">
        <f>YEAR(Table1[[#This Row],[Date]])</f>
        <v>2020</v>
      </c>
      <c r="M782" s="13" t="str">
        <f t="shared" si="24"/>
        <v>Jun</v>
      </c>
      <c r="N782" s="17" t="str">
        <f t="shared" si="25"/>
        <v>Q2</v>
      </c>
    </row>
    <row r="783" spans="1:14" x14ac:dyDescent="0.35">
      <c r="A783" t="s">
        <v>1278</v>
      </c>
      <c r="B783" s="1" t="s">
        <v>398</v>
      </c>
      <c r="C783" s="1" t="s">
        <v>399</v>
      </c>
      <c r="D783" s="1" t="s">
        <v>11</v>
      </c>
      <c r="E783" s="3">
        <v>45537</v>
      </c>
      <c r="F783" s="1" t="s">
        <v>44</v>
      </c>
      <c r="G783" s="1" t="s">
        <v>1279</v>
      </c>
      <c r="H783" s="7">
        <v>500</v>
      </c>
      <c r="I783" s="7">
        <v>100</v>
      </c>
      <c r="J783" s="2">
        <v>0.8</v>
      </c>
      <c r="K783" s="7">
        <f>Table1[[#This Row],[Price Before Discount]]-Table1[[#This Row],[Price After Discount]]</f>
        <v>400</v>
      </c>
      <c r="L783" s="13">
        <f>YEAR(Table1[[#This Row],[Date]])</f>
        <v>2024</v>
      </c>
      <c r="M783" s="13" t="str">
        <f t="shared" si="24"/>
        <v>Sep</v>
      </c>
      <c r="N783" s="17" t="str">
        <f t="shared" si="25"/>
        <v>Q3</v>
      </c>
    </row>
    <row r="784" spans="1:14" x14ac:dyDescent="0.35">
      <c r="A784" t="s">
        <v>1280</v>
      </c>
      <c r="B784" s="1" t="s">
        <v>97</v>
      </c>
      <c r="C784" s="1" t="s">
        <v>98</v>
      </c>
      <c r="D784" s="1" t="s">
        <v>11</v>
      </c>
      <c r="E784" s="3">
        <v>45004</v>
      </c>
      <c r="F784" s="1" t="s">
        <v>70</v>
      </c>
      <c r="G784" s="1" t="s">
        <v>750</v>
      </c>
      <c r="H784" s="7">
        <v>500</v>
      </c>
      <c r="I784" s="7">
        <v>500</v>
      </c>
      <c r="J784" s="2">
        <v>0</v>
      </c>
      <c r="K784" s="7">
        <f>Table1[[#This Row],[Price Before Discount]]-Table1[[#This Row],[Price After Discount]]</f>
        <v>0</v>
      </c>
      <c r="L784" s="13">
        <f>YEAR(Table1[[#This Row],[Date]])</f>
        <v>2023</v>
      </c>
      <c r="M784" s="13" t="str">
        <f t="shared" si="24"/>
        <v>Mar</v>
      </c>
      <c r="N784" s="17" t="str">
        <f t="shared" si="25"/>
        <v>Q1</v>
      </c>
    </row>
    <row r="785" spans="1:14" hidden="1" x14ac:dyDescent="0.35">
      <c r="A785" t="s">
        <v>1281</v>
      </c>
      <c r="B785" s="1" t="s">
        <v>37</v>
      </c>
      <c r="C785" s="1" t="s">
        <v>38</v>
      </c>
      <c r="D785" s="1" t="s">
        <v>33</v>
      </c>
      <c r="E785" s="3">
        <v>44494</v>
      </c>
      <c r="F785" s="1" t="s">
        <v>12</v>
      </c>
      <c r="G785" s="1" t="s">
        <v>1282</v>
      </c>
      <c r="H785" s="7">
        <v>80</v>
      </c>
      <c r="I785" s="7">
        <v>65</v>
      </c>
      <c r="J785" s="2">
        <v>0.1875</v>
      </c>
      <c r="K785" s="7">
        <f>Table1[[#This Row],[Price Before Discount]]-Table1[[#This Row],[Price After Discount]]</f>
        <v>15</v>
      </c>
      <c r="L785" s="13">
        <f>YEAR(Table1[[#This Row],[Date]])</f>
        <v>2021</v>
      </c>
      <c r="M785" s="13" t="str">
        <f t="shared" si="24"/>
        <v>Oct</v>
      </c>
      <c r="N785" s="17" t="str">
        <f t="shared" si="25"/>
        <v>Q4</v>
      </c>
    </row>
    <row r="786" spans="1:14" hidden="1" x14ac:dyDescent="0.35">
      <c r="A786" t="s">
        <v>1283</v>
      </c>
      <c r="B786" s="1" t="s">
        <v>155</v>
      </c>
      <c r="C786" s="1" t="s">
        <v>106</v>
      </c>
      <c r="D786" s="1" t="s">
        <v>17</v>
      </c>
      <c r="E786" s="3">
        <v>45043</v>
      </c>
      <c r="F786" s="1" t="s">
        <v>23</v>
      </c>
      <c r="G786" s="1" t="s">
        <v>1284</v>
      </c>
      <c r="H786" s="7">
        <v>700</v>
      </c>
      <c r="I786" s="7">
        <v>651</v>
      </c>
      <c r="J786" s="2">
        <v>7.0000000000000007E-2</v>
      </c>
      <c r="K786" s="7">
        <f>Table1[[#This Row],[Price Before Discount]]-Table1[[#This Row],[Price After Discount]]</f>
        <v>49</v>
      </c>
      <c r="L786" s="13">
        <f>YEAR(Table1[[#This Row],[Date]])</f>
        <v>2023</v>
      </c>
      <c r="M786" s="13" t="str">
        <f t="shared" si="24"/>
        <v>Apr</v>
      </c>
      <c r="N786" s="17" t="str">
        <f t="shared" si="25"/>
        <v>Q2</v>
      </c>
    </row>
    <row r="787" spans="1:14" hidden="1" x14ac:dyDescent="0.35">
      <c r="A787" t="s">
        <v>1285</v>
      </c>
      <c r="B787" s="1" t="s">
        <v>122</v>
      </c>
      <c r="C787" s="1" t="s">
        <v>38</v>
      </c>
      <c r="D787" s="1" t="s">
        <v>33</v>
      </c>
      <c r="E787" s="3">
        <v>45143</v>
      </c>
      <c r="F787" s="1" t="s">
        <v>28</v>
      </c>
      <c r="G787" s="1" t="s">
        <v>968</v>
      </c>
      <c r="H787" s="7">
        <v>150</v>
      </c>
      <c r="I787" s="7">
        <v>141</v>
      </c>
      <c r="J787" s="2">
        <v>0.06</v>
      </c>
      <c r="K787" s="7">
        <f>Table1[[#This Row],[Price Before Discount]]-Table1[[#This Row],[Price After Discount]]</f>
        <v>9</v>
      </c>
      <c r="L787" s="13">
        <f>YEAR(Table1[[#This Row],[Date]])</f>
        <v>2023</v>
      </c>
      <c r="M787" s="13" t="str">
        <f t="shared" si="24"/>
        <v>Aug</v>
      </c>
      <c r="N787" s="17" t="str">
        <f t="shared" si="25"/>
        <v>Q3</v>
      </c>
    </row>
    <row r="788" spans="1:14" hidden="1" x14ac:dyDescent="0.35">
      <c r="A788" t="s">
        <v>1286</v>
      </c>
      <c r="B788" s="1" t="s">
        <v>122</v>
      </c>
      <c r="C788" s="1" t="s">
        <v>38</v>
      </c>
      <c r="D788" s="1" t="s">
        <v>33</v>
      </c>
      <c r="E788" s="3">
        <v>45519</v>
      </c>
      <c r="F788" s="1" t="s">
        <v>113</v>
      </c>
      <c r="G788" s="1" t="s">
        <v>861</v>
      </c>
      <c r="H788" s="7">
        <v>250</v>
      </c>
      <c r="I788" s="7">
        <v>240</v>
      </c>
      <c r="J788" s="2">
        <v>0.04</v>
      </c>
      <c r="K788" s="7">
        <f>Table1[[#This Row],[Price Before Discount]]-Table1[[#This Row],[Price After Discount]]</f>
        <v>10</v>
      </c>
      <c r="L788" s="13">
        <f>YEAR(Table1[[#This Row],[Date]])</f>
        <v>2024</v>
      </c>
      <c r="M788" s="13" t="str">
        <f t="shared" si="24"/>
        <v>Aug</v>
      </c>
      <c r="N788" s="17" t="str">
        <f t="shared" si="25"/>
        <v>Q3</v>
      </c>
    </row>
    <row r="789" spans="1:14" hidden="1" x14ac:dyDescent="0.35">
      <c r="A789" t="s">
        <v>1287</v>
      </c>
      <c r="B789" s="1" t="s">
        <v>37</v>
      </c>
      <c r="C789" s="1" t="s">
        <v>38</v>
      </c>
      <c r="D789" s="1" t="s">
        <v>33</v>
      </c>
      <c r="E789" s="3">
        <v>44239</v>
      </c>
      <c r="F789" s="1" t="s">
        <v>102</v>
      </c>
      <c r="G789" s="1" t="s">
        <v>1288</v>
      </c>
      <c r="H789" s="7">
        <v>70</v>
      </c>
      <c r="I789" s="7">
        <v>57</v>
      </c>
      <c r="J789" s="2">
        <v>0.1857</v>
      </c>
      <c r="K789" s="7">
        <f>Table1[[#This Row],[Price Before Discount]]-Table1[[#This Row],[Price After Discount]]</f>
        <v>13</v>
      </c>
      <c r="L789" s="13">
        <f>YEAR(Table1[[#This Row],[Date]])</f>
        <v>2021</v>
      </c>
      <c r="M789" s="13" t="str">
        <f t="shared" si="24"/>
        <v>Feb</v>
      </c>
      <c r="N789" s="17" t="str">
        <f t="shared" si="25"/>
        <v>Q1</v>
      </c>
    </row>
    <row r="790" spans="1:14" hidden="1" x14ac:dyDescent="0.35">
      <c r="A790" t="s">
        <v>1289</v>
      </c>
      <c r="B790" s="1" t="s">
        <v>152</v>
      </c>
      <c r="C790" s="1" t="s">
        <v>106</v>
      </c>
      <c r="D790" s="1" t="s">
        <v>17</v>
      </c>
      <c r="E790" s="3">
        <v>44095</v>
      </c>
      <c r="F790" s="1" t="s">
        <v>70</v>
      </c>
      <c r="G790" s="1" t="s">
        <v>1290</v>
      </c>
      <c r="H790" s="7">
        <v>500</v>
      </c>
      <c r="I790" s="7">
        <v>495</v>
      </c>
      <c r="J790" s="2">
        <v>0.01</v>
      </c>
      <c r="K790" s="7">
        <f>Table1[[#This Row],[Price Before Discount]]-Table1[[#This Row],[Price After Discount]]</f>
        <v>5</v>
      </c>
      <c r="L790" s="13">
        <f>YEAR(Table1[[#This Row],[Date]])</f>
        <v>2020</v>
      </c>
      <c r="M790" s="13" t="str">
        <f t="shared" si="24"/>
        <v>Sep</v>
      </c>
      <c r="N790" s="17" t="str">
        <f t="shared" si="25"/>
        <v>Q3</v>
      </c>
    </row>
    <row r="791" spans="1:14" hidden="1" x14ac:dyDescent="0.35">
      <c r="A791" t="s">
        <v>1291</v>
      </c>
      <c r="B791" s="1" t="s">
        <v>116</v>
      </c>
      <c r="C791" s="1" t="s">
        <v>117</v>
      </c>
      <c r="D791" s="1" t="s">
        <v>33</v>
      </c>
      <c r="E791" s="3">
        <v>45001</v>
      </c>
      <c r="F791" s="1" t="s">
        <v>39</v>
      </c>
      <c r="G791" s="1" t="s">
        <v>845</v>
      </c>
      <c r="H791" s="7">
        <v>30</v>
      </c>
      <c r="I791" s="7">
        <v>29</v>
      </c>
      <c r="J791" s="2">
        <v>3.3300000000000003E-2</v>
      </c>
      <c r="K791" s="7">
        <f>Table1[[#This Row],[Price Before Discount]]-Table1[[#This Row],[Price After Discount]]</f>
        <v>1</v>
      </c>
      <c r="L791" s="13">
        <f>YEAR(Table1[[#This Row],[Date]])</f>
        <v>2023</v>
      </c>
      <c r="M791" s="13" t="str">
        <f t="shared" si="24"/>
        <v>Mar</v>
      </c>
      <c r="N791" s="17" t="str">
        <f t="shared" si="25"/>
        <v>Q1</v>
      </c>
    </row>
    <row r="792" spans="1:14" hidden="1" x14ac:dyDescent="0.35">
      <c r="A792" t="s">
        <v>1292</v>
      </c>
      <c r="B792" s="1" t="s">
        <v>180</v>
      </c>
      <c r="C792" s="1" t="s">
        <v>106</v>
      </c>
      <c r="D792" s="1" t="s">
        <v>17</v>
      </c>
      <c r="E792" s="3">
        <v>44783</v>
      </c>
      <c r="F792" s="1" t="s">
        <v>23</v>
      </c>
      <c r="G792" s="1" t="s">
        <v>1293</v>
      </c>
      <c r="H792" s="7">
        <v>700</v>
      </c>
      <c r="I792" s="7">
        <v>595</v>
      </c>
      <c r="J792" s="2">
        <v>0.15</v>
      </c>
      <c r="K792" s="7">
        <f>Table1[[#This Row],[Price Before Discount]]-Table1[[#This Row],[Price After Discount]]</f>
        <v>105</v>
      </c>
      <c r="L792" s="13">
        <f>YEAR(Table1[[#This Row],[Date]])</f>
        <v>2022</v>
      </c>
      <c r="M792" s="13" t="str">
        <f t="shared" si="24"/>
        <v>Aug</v>
      </c>
      <c r="N792" s="17" t="str">
        <f t="shared" si="25"/>
        <v>Q3</v>
      </c>
    </row>
    <row r="793" spans="1:14" x14ac:dyDescent="0.35">
      <c r="A793" t="s">
        <v>1294</v>
      </c>
      <c r="B793" s="1" t="s">
        <v>148</v>
      </c>
      <c r="C793" s="1" t="s">
        <v>149</v>
      </c>
      <c r="D793" s="1" t="s">
        <v>11</v>
      </c>
      <c r="E793" s="3">
        <v>44888</v>
      </c>
      <c r="F793" s="1" t="s">
        <v>113</v>
      </c>
      <c r="G793" s="1" t="s">
        <v>407</v>
      </c>
      <c r="H793" s="7">
        <v>250</v>
      </c>
      <c r="I793" s="7">
        <v>213</v>
      </c>
      <c r="J793" s="2">
        <v>0.14799999999999999</v>
      </c>
      <c r="K793" s="7">
        <f>Table1[[#This Row],[Price Before Discount]]-Table1[[#This Row],[Price After Discount]]</f>
        <v>37</v>
      </c>
      <c r="L793" s="13">
        <f>YEAR(Table1[[#This Row],[Date]])</f>
        <v>2022</v>
      </c>
      <c r="M793" s="13" t="str">
        <f t="shared" si="24"/>
        <v>Nov</v>
      </c>
      <c r="N793" s="17" t="str">
        <f t="shared" si="25"/>
        <v>Q4</v>
      </c>
    </row>
    <row r="794" spans="1:14" hidden="1" x14ac:dyDescent="0.35">
      <c r="A794" t="s">
        <v>1295</v>
      </c>
      <c r="B794" s="1" t="s">
        <v>68</v>
      </c>
      <c r="C794" s="1" t="s">
        <v>69</v>
      </c>
      <c r="D794" s="1" t="s">
        <v>33</v>
      </c>
      <c r="E794" s="3">
        <v>45581</v>
      </c>
      <c r="F794" s="1" t="s">
        <v>28</v>
      </c>
      <c r="G794" s="1" t="s">
        <v>960</v>
      </c>
      <c r="H794" s="7">
        <v>150</v>
      </c>
      <c r="I794" s="7">
        <v>129</v>
      </c>
      <c r="J794" s="2">
        <v>0.14000000000000001</v>
      </c>
      <c r="K794" s="7">
        <f>Table1[[#This Row],[Price Before Discount]]-Table1[[#This Row],[Price After Discount]]</f>
        <v>21</v>
      </c>
      <c r="L794" s="13">
        <f>YEAR(Table1[[#This Row],[Date]])</f>
        <v>2024</v>
      </c>
      <c r="M794" s="13" t="str">
        <f t="shared" si="24"/>
        <v>Oct</v>
      </c>
      <c r="N794" s="17" t="str">
        <f t="shared" si="25"/>
        <v>Q4</v>
      </c>
    </row>
    <row r="795" spans="1:14" hidden="1" x14ac:dyDescent="0.35">
      <c r="A795" t="s">
        <v>1296</v>
      </c>
      <c r="B795" s="1" t="s">
        <v>116</v>
      </c>
      <c r="C795" s="1" t="s">
        <v>117</v>
      </c>
      <c r="D795" s="1" t="s">
        <v>33</v>
      </c>
      <c r="E795" s="3">
        <v>44211</v>
      </c>
      <c r="F795" s="1" t="s">
        <v>39</v>
      </c>
      <c r="G795" s="1" t="s">
        <v>907</v>
      </c>
      <c r="H795" s="7">
        <v>30</v>
      </c>
      <c r="I795" s="7">
        <v>29</v>
      </c>
      <c r="J795" s="2">
        <v>3.3300000000000003E-2</v>
      </c>
      <c r="K795" s="7">
        <f>Table1[[#This Row],[Price Before Discount]]-Table1[[#This Row],[Price After Discount]]</f>
        <v>1</v>
      </c>
      <c r="L795" s="13">
        <f>YEAR(Table1[[#This Row],[Date]])</f>
        <v>2021</v>
      </c>
      <c r="M795" s="13" t="str">
        <f t="shared" si="24"/>
        <v>Jan</v>
      </c>
      <c r="N795" s="17" t="str">
        <f t="shared" si="25"/>
        <v>Q1</v>
      </c>
    </row>
    <row r="796" spans="1:14" x14ac:dyDescent="0.35">
      <c r="A796" t="s">
        <v>1297</v>
      </c>
      <c r="B796" s="1" t="s">
        <v>9</v>
      </c>
      <c r="C796" s="1" t="s">
        <v>10</v>
      </c>
      <c r="D796" s="1" t="s">
        <v>11</v>
      </c>
      <c r="E796" s="3">
        <v>45605</v>
      </c>
      <c r="F796" s="1" t="s">
        <v>120</v>
      </c>
      <c r="G796" s="1" t="s">
        <v>346</v>
      </c>
      <c r="H796" s="7">
        <v>50</v>
      </c>
      <c r="I796" s="7">
        <v>49</v>
      </c>
      <c r="J796" s="2">
        <v>0.02</v>
      </c>
      <c r="K796" s="7">
        <f>Table1[[#This Row],[Price Before Discount]]-Table1[[#This Row],[Price After Discount]]</f>
        <v>1</v>
      </c>
      <c r="L796" s="13">
        <f>YEAR(Table1[[#This Row],[Date]])</f>
        <v>2024</v>
      </c>
      <c r="M796" s="13" t="str">
        <f t="shared" si="24"/>
        <v>Nov</v>
      </c>
      <c r="N796" s="17" t="str">
        <f t="shared" si="25"/>
        <v>Q4</v>
      </c>
    </row>
    <row r="797" spans="1:14" x14ac:dyDescent="0.35">
      <c r="A797" t="s">
        <v>1298</v>
      </c>
      <c r="B797" s="1" t="s">
        <v>144</v>
      </c>
      <c r="C797" s="1" t="s">
        <v>145</v>
      </c>
      <c r="D797" s="1" t="s">
        <v>11</v>
      </c>
      <c r="E797" s="3">
        <v>44141</v>
      </c>
      <c r="F797" s="1" t="s">
        <v>44</v>
      </c>
      <c r="G797" s="1" t="s">
        <v>356</v>
      </c>
      <c r="H797" s="7">
        <v>500</v>
      </c>
      <c r="I797" s="7">
        <v>370</v>
      </c>
      <c r="J797" s="2">
        <v>0.26</v>
      </c>
      <c r="K797" s="7">
        <f>Table1[[#This Row],[Price Before Discount]]-Table1[[#This Row],[Price After Discount]]</f>
        <v>130</v>
      </c>
      <c r="L797" s="13">
        <f>YEAR(Table1[[#This Row],[Date]])</f>
        <v>2020</v>
      </c>
      <c r="M797" s="13" t="str">
        <f t="shared" si="24"/>
        <v>Nov</v>
      </c>
      <c r="N797" s="17" t="str">
        <f t="shared" si="25"/>
        <v>Q4</v>
      </c>
    </row>
    <row r="798" spans="1:14" hidden="1" x14ac:dyDescent="0.35">
      <c r="A798" t="s">
        <v>1299</v>
      </c>
      <c r="B798" s="1" t="s">
        <v>15</v>
      </c>
      <c r="C798" s="1" t="s">
        <v>16</v>
      </c>
      <c r="D798" s="1" t="s">
        <v>17</v>
      </c>
      <c r="E798" s="3">
        <v>44591</v>
      </c>
      <c r="F798" s="1" t="s">
        <v>39</v>
      </c>
      <c r="G798" s="1" t="s">
        <v>491</v>
      </c>
      <c r="H798" s="7">
        <v>30</v>
      </c>
      <c r="I798" s="7">
        <v>26</v>
      </c>
      <c r="J798" s="2">
        <v>0.1333</v>
      </c>
      <c r="K798" s="7">
        <f>Table1[[#This Row],[Price Before Discount]]-Table1[[#This Row],[Price After Discount]]</f>
        <v>4</v>
      </c>
      <c r="L798" s="13">
        <f>YEAR(Table1[[#This Row],[Date]])</f>
        <v>2022</v>
      </c>
      <c r="M798" s="13" t="str">
        <f t="shared" si="24"/>
        <v>Jan</v>
      </c>
      <c r="N798" s="17" t="str">
        <f t="shared" si="25"/>
        <v>Q1</v>
      </c>
    </row>
    <row r="799" spans="1:14" x14ac:dyDescent="0.35">
      <c r="A799" t="s">
        <v>1300</v>
      </c>
      <c r="B799" s="1" t="s">
        <v>125</v>
      </c>
      <c r="C799" s="1" t="s">
        <v>126</v>
      </c>
      <c r="D799" s="1" t="s">
        <v>11</v>
      </c>
      <c r="E799" s="3">
        <v>45086</v>
      </c>
      <c r="F799" s="1" t="s">
        <v>113</v>
      </c>
      <c r="G799" s="1" t="s">
        <v>383</v>
      </c>
      <c r="H799" s="7">
        <v>250</v>
      </c>
      <c r="I799" s="7">
        <v>243</v>
      </c>
      <c r="J799" s="2">
        <v>2.8000000000000001E-2</v>
      </c>
      <c r="K799" s="7">
        <f>Table1[[#This Row],[Price Before Discount]]-Table1[[#This Row],[Price After Discount]]</f>
        <v>7</v>
      </c>
      <c r="L799" s="13">
        <f>YEAR(Table1[[#This Row],[Date]])</f>
        <v>2023</v>
      </c>
      <c r="M799" s="13" t="str">
        <f t="shared" si="24"/>
        <v>Jun</v>
      </c>
      <c r="N799" s="17" t="str">
        <f t="shared" si="25"/>
        <v>Q2</v>
      </c>
    </row>
    <row r="800" spans="1:14" hidden="1" x14ac:dyDescent="0.35">
      <c r="A800" t="s">
        <v>1301</v>
      </c>
      <c r="B800" s="1" t="s">
        <v>37</v>
      </c>
      <c r="C800" s="1" t="s">
        <v>38</v>
      </c>
      <c r="D800" s="1" t="s">
        <v>33</v>
      </c>
      <c r="E800" s="3">
        <v>44251</v>
      </c>
      <c r="F800" s="1" t="s">
        <v>59</v>
      </c>
      <c r="G800" s="1" t="s">
        <v>1302</v>
      </c>
      <c r="H800" s="7">
        <v>1000</v>
      </c>
      <c r="I800" s="7">
        <v>700</v>
      </c>
      <c r="J800" s="2">
        <v>0.3</v>
      </c>
      <c r="K800" s="7">
        <f>Table1[[#This Row],[Price Before Discount]]-Table1[[#This Row],[Price After Discount]]</f>
        <v>300</v>
      </c>
      <c r="L800" s="13">
        <f>YEAR(Table1[[#This Row],[Date]])</f>
        <v>2021</v>
      </c>
      <c r="M800" s="13" t="str">
        <f t="shared" si="24"/>
        <v>Feb</v>
      </c>
      <c r="N800" s="17" t="str">
        <f t="shared" si="25"/>
        <v>Q1</v>
      </c>
    </row>
    <row r="801" spans="1:14" hidden="1" x14ac:dyDescent="0.35">
      <c r="A801" t="s">
        <v>1303</v>
      </c>
      <c r="B801" s="1" t="s">
        <v>180</v>
      </c>
      <c r="C801" s="1" t="s">
        <v>106</v>
      </c>
      <c r="D801" s="1" t="s">
        <v>17</v>
      </c>
      <c r="E801" s="3">
        <v>45614</v>
      </c>
      <c r="F801" s="1" t="s">
        <v>120</v>
      </c>
      <c r="G801" s="1" t="s">
        <v>671</v>
      </c>
      <c r="H801" s="7">
        <v>50</v>
      </c>
      <c r="I801" s="7">
        <v>43</v>
      </c>
      <c r="J801" s="2">
        <v>0.14000000000000001</v>
      </c>
      <c r="K801" s="7">
        <f>Table1[[#This Row],[Price Before Discount]]-Table1[[#This Row],[Price After Discount]]</f>
        <v>7</v>
      </c>
      <c r="L801" s="13">
        <f>YEAR(Table1[[#This Row],[Date]])</f>
        <v>2024</v>
      </c>
      <c r="M801" s="13" t="str">
        <f t="shared" si="24"/>
        <v>Nov</v>
      </c>
      <c r="N801" s="17" t="str">
        <f t="shared" si="25"/>
        <v>Q4</v>
      </c>
    </row>
    <row r="802" spans="1:14" hidden="1" x14ac:dyDescent="0.35">
      <c r="A802" t="s">
        <v>1304</v>
      </c>
      <c r="B802" s="1" t="s">
        <v>225</v>
      </c>
      <c r="C802" s="1" t="s">
        <v>226</v>
      </c>
      <c r="D802" s="1" t="s">
        <v>22</v>
      </c>
      <c r="E802" s="3">
        <v>45121</v>
      </c>
      <c r="F802" s="1" t="s">
        <v>53</v>
      </c>
      <c r="G802" s="1" t="s">
        <v>935</v>
      </c>
      <c r="H802" s="7">
        <v>800</v>
      </c>
      <c r="I802" s="7">
        <v>440</v>
      </c>
      <c r="J802" s="2">
        <v>0.45</v>
      </c>
      <c r="K802" s="7">
        <f>Table1[[#This Row],[Price Before Discount]]-Table1[[#This Row],[Price After Discount]]</f>
        <v>360</v>
      </c>
      <c r="L802" s="13">
        <f>YEAR(Table1[[#This Row],[Date]])</f>
        <v>2023</v>
      </c>
      <c r="M802" s="13" t="str">
        <f t="shared" si="24"/>
        <v>Jul</v>
      </c>
      <c r="N802" s="17" t="str">
        <f t="shared" si="25"/>
        <v>Q3</v>
      </c>
    </row>
    <row r="803" spans="1:14" x14ac:dyDescent="0.35">
      <c r="A803" t="s">
        <v>1305</v>
      </c>
      <c r="B803" s="1" t="s">
        <v>51</v>
      </c>
      <c r="C803" s="1" t="s">
        <v>52</v>
      </c>
      <c r="D803" s="1" t="s">
        <v>11</v>
      </c>
      <c r="E803" s="3">
        <v>45000</v>
      </c>
      <c r="F803" s="1" t="s">
        <v>12</v>
      </c>
      <c r="G803" s="1" t="s">
        <v>793</v>
      </c>
      <c r="H803" s="7">
        <v>80</v>
      </c>
      <c r="I803" s="7">
        <v>80</v>
      </c>
      <c r="J803" s="2">
        <v>0</v>
      </c>
      <c r="K803" s="7">
        <f>Table1[[#This Row],[Price Before Discount]]-Table1[[#This Row],[Price After Discount]]</f>
        <v>0</v>
      </c>
      <c r="L803" s="13">
        <f>YEAR(Table1[[#This Row],[Date]])</f>
        <v>2023</v>
      </c>
      <c r="M803" s="13" t="str">
        <f t="shared" si="24"/>
        <v>Mar</v>
      </c>
      <c r="N803" s="17" t="str">
        <f t="shared" si="25"/>
        <v>Q1</v>
      </c>
    </row>
    <row r="804" spans="1:14" hidden="1" x14ac:dyDescent="0.35">
      <c r="A804" t="s">
        <v>1306</v>
      </c>
      <c r="B804" s="1" t="s">
        <v>129</v>
      </c>
      <c r="C804" s="1" t="s">
        <v>106</v>
      </c>
      <c r="D804" s="1" t="s">
        <v>17</v>
      </c>
      <c r="E804" s="3">
        <v>44264</v>
      </c>
      <c r="F804" s="1" t="s">
        <v>102</v>
      </c>
      <c r="G804" s="1" t="s">
        <v>791</v>
      </c>
      <c r="H804" s="7">
        <v>70</v>
      </c>
      <c r="I804" s="7">
        <v>63</v>
      </c>
      <c r="J804" s="2">
        <v>0.1</v>
      </c>
      <c r="K804" s="7">
        <f>Table1[[#This Row],[Price Before Discount]]-Table1[[#This Row],[Price After Discount]]</f>
        <v>7</v>
      </c>
      <c r="L804" s="13">
        <f>YEAR(Table1[[#This Row],[Date]])</f>
        <v>2021</v>
      </c>
      <c r="M804" s="13" t="str">
        <f t="shared" si="24"/>
        <v>Mar</v>
      </c>
      <c r="N804" s="17" t="str">
        <f t="shared" si="25"/>
        <v>Q1</v>
      </c>
    </row>
    <row r="805" spans="1:14" x14ac:dyDescent="0.35">
      <c r="A805" t="s">
        <v>1307</v>
      </c>
      <c r="B805" s="1" t="s">
        <v>79</v>
      </c>
      <c r="C805" s="1" t="s">
        <v>80</v>
      </c>
      <c r="D805" s="1" t="s">
        <v>11</v>
      </c>
      <c r="E805" s="3">
        <v>44075</v>
      </c>
      <c r="F805" s="1" t="s">
        <v>23</v>
      </c>
      <c r="G805" s="1" t="s">
        <v>1045</v>
      </c>
      <c r="H805" s="7">
        <v>700</v>
      </c>
      <c r="I805" s="7">
        <v>672</v>
      </c>
      <c r="J805" s="2">
        <v>0.04</v>
      </c>
      <c r="K805" s="7">
        <f>Table1[[#This Row],[Price Before Discount]]-Table1[[#This Row],[Price After Discount]]</f>
        <v>28</v>
      </c>
      <c r="L805" s="13">
        <f>YEAR(Table1[[#This Row],[Date]])</f>
        <v>2020</v>
      </c>
      <c r="M805" s="13" t="str">
        <f t="shared" si="24"/>
        <v>Sep</v>
      </c>
      <c r="N805" s="17" t="str">
        <f t="shared" si="25"/>
        <v>Q3</v>
      </c>
    </row>
    <row r="806" spans="1:14" hidden="1" x14ac:dyDescent="0.35">
      <c r="A806" t="s">
        <v>1308</v>
      </c>
      <c r="B806" s="1" t="s">
        <v>20</v>
      </c>
      <c r="C806" s="1" t="s">
        <v>21</v>
      </c>
      <c r="D806" s="1" t="s">
        <v>22</v>
      </c>
      <c r="E806" s="3">
        <v>45507</v>
      </c>
      <c r="F806" s="1" t="s">
        <v>70</v>
      </c>
      <c r="G806" s="1" t="s">
        <v>142</v>
      </c>
      <c r="H806" s="7">
        <v>500</v>
      </c>
      <c r="I806" s="7">
        <v>490</v>
      </c>
      <c r="J806" s="2">
        <v>0.02</v>
      </c>
      <c r="K806" s="7">
        <f>Table1[[#This Row],[Price Before Discount]]-Table1[[#This Row],[Price After Discount]]</f>
        <v>10</v>
      </c>
      <c r="L806" s="13">
        <f>YEAR(Table1[[#This Row],[Date]])</f>
        <v>2024</v>
      </c>
      <c r="M806" s="13" t="str">
        <f t="shared" si="24"/>
        <v>Aug</v>
      </c>
      <c r="N806" s="17" t="str">
        <f t="shared" si="25"/>
        <v>Q3</v>
      </c>
    </row>
    <row r="807" spans="1:14" x14ac:dyDescent="0.35">
      <c r="A807" t="s">
        <v>1309</v>
      </c>
      <c r="B807" s="1" t="s">
        <v>125</v>
      </c>
      <c r="C807" s="1" t="s">
        <v>126</v>
      </c>
      <c r="D807" s="1" t="s">
        <v>11</v>
      </c>
      <c r="E807" s="3">
        <v>44523</v>
      </c>
      <c r="F807" s="1" t="s">
        <v>53</v>
      </c>
      <c r="G807" s="1" t="s">
        <v>1259</v>
      </c>
      <c r="H807" s="7">
        <v>800</v>
      </c>
      <c r="I807" s="7">
        <v>592</v>
      </c>
      <c r="J807" s="2">
        <v>0.26</v>
      </c>
      <c r="K807" s="7">
        <f>Table1[[#This Row],[Price Before Discount]]-Table1[[#This Row],[Price After Discount]]</f>
        <v>208</v>
      </c>
      <c r="L807" s="13">
        <f>YEAR(Table1[[#This Row],[Date]])</f>
        <v>2021</v>
      </c>
      <c r="M807" s="13" t="str">
        <f t="shared" si="24"/>
        <v>Nov</v>
      </c>
      <c r="N807" s="17" t="str">
        <f t="shared" si="25"/>
        <v>Q4</v>
      </c>
    </row>
    <row r="808" spans="1:14" x14ac:dyDescent="0.35">
      <c r="A808" t="s">
        <v>1310</v>
      </c>
      <c r="B808" s="1" t="s">
        <v>125</v>
      </c>
      <c r="C808" s="1" t="s">
        <v>126</v>
      </c>
      <c r="D808" s="1" t="s">
        <v>11</v>
      </c>
      <c r="E808" s="3">
        <v>44974</v>
      </c>
      <c r="F808" s="1" t="s">
        <v>34</v>
      </c>
      <c r="G808" s="1" t="s">
        <v>918</v>
      </c>
      <c r="H808" s="7">
        <v>50</v>
      </c>
      <c r="I808" s="7">
        <v>46</v>
      </c>
      <c r="J808" s="2">
        <v>0.08</v>
      </c>
      <c r="K808" s="7">
        <f>Table1[[#This Row],[Price Before Discount]]-Table1[[#This Row],[Price After Discount]]</f>
        <v>4</v>
      </c>
      <c r="L808" s="13">
        <f>YEAR(Table1[[#This Row],[Date]])</f>
        <v>2023</v>
      </c>
      <c r="M808" s="13" t="str">
        <f t="shared" si="24"/>
        <v>Feb</v>
      </c>
      <c r="N808" s="17" t="str">
        <f t="shared" si="25"/>
        <v>Q1</v>
      </c>
    </row>
    <row r="809" spans="1:14" hidden="1" x14ac:dyDescent="0.35">
      <c r="A809" t="s">
        <v>1311</v>
      </c>
      <c r="B809" s="1" t="s">
        <v>42</v>
      </c>
      <c r="C809" s="1" t="s">
        <v>43</v>
      </c>
      <c r="D809" s="1" t="s">
        <v>22</v>
      </c>
      <c r="E809" s="3">
        <v>44980</v>
      </c>
      <c r="F809" s="1" t="s">
        <v>120</v>
      </c>
      <c r="G809" s="1" t="s">
        <v>299</v>
      </c>
      <c r="H809" s="7">
        <v>50</v>
      </c>
      <c r="I809" s="7">
        <v>50</v>
      </c>
      <c r="J809" s="2">
        <v>0</v>
      </c>
      <c r="K809" s="7">
        <f>Table1[[#This Row],[Price Before Discount]]-Table1[[#This Row],[Price After Discount]]</f>
        <v>0</v>
      </c>
      <c r="L809" s="13">
        <f>YEAR(Table1[[#This Row],[Date]])</f>
        <v>2023</v>
      </c>
      <c r="M809" s="13" t="str">
        <f t="shared" si="24"/>
        <v>Feb</v>
      </c>
      <c r="N809" s="17" t="str">
        <f t="shared" si="25"/>
        <v>Q1</v>
      </c>
    </row>
    <row r="810" spans="1:14" hidden="1" x14ac:dyDescent="0.35">
      <c r="A810" t="s">
        <v>1312</v>
      </c>
      <c r="B810" s="1" t="s">
        <v>155</v>
      </c>
      <c r="C810" s="1" t="s">
        <v>106</v>
      </c>
      <c r="D810" s="1" t="s">
        <v>17</v>
      </c>
      <c r="E810" s="3">
        <v>45295</v>
      </c>
      <c r="F810" s="1" t="s">
        <v>120</v>
      </c>
      <c r="G810" s="1" t="s">
        <v>1284</v>
      </c>
      <c r="H810" s="7">
        <v>50</v>
      </c>
      <c r="I810" s="7">
        <v>48</v>
      </c>
      <c r="J810" s="2">
        <v>0.04</v>
      </c>
      <c r="K810" s="7">
        <f>Table1[[#This Row],[Price Before Discount]]-Table1[[#This Row],[Price After Discount]]</f>
        <v>2</v>
      </c>
      <c r="L810" s="13">
        <f>YEAR(Table1[[#This Row],[Date]])</f>
        <v>2024</v>
      </c>
      <c r="M810" s="13" t="str">
        <f t="shared" si="24"/>
        <v>Jan</v>
      </c>
      <c r="N810" s="17" t="str">
        <f t="shared" si="25"/>
        <v>Q1</v>
      </c>
    </row>
    <row r="811" spans="1:14" hidden="1" x14ac:dyDescent="0.35">
      <c r="A811" t="s">
        <v>1313</v>
      </c>
      <c r="B811" s="1" t="s">
        <v>31</v>
      </c>
      <c r="C811" s="1" t="s">
        <v>32</v>
      </c>
      <c r="D811" s="1" t="s">
        <v>33</v>
      </c>
      <c r="E811" s="3">
        <v>45086</v>
      </c>
      <c r="F811" s="1" t="s">
        <v>120</v>
      </c>
      <c r="G811" s="1" t="s">
        <v>1241</v>
      </c>
      <c r="H811" s="7">
        <v>50</v>
      </c>
      <c r="I811" s="7">
        <v>47</v>
      </c>
      <c r="J811" s="2">
        <v>0.06</v>
      </c>
      <c r="K811" s="7">
        <f>Table1[[#This Row],[Price Before Discount]]-Table1[[#This Row],[Price After Discount]]</f>
        <v>3</v>
      </c>
      <c r="L811" s="13">
        <f>YEAR(Table1[[#This Row],[Date]])</f>
        <v>2023</v>
      </c>
      <c r="M811" s="13" t="str">
        <f t="shared" si="24"/>
        <v>Jun</v>
      </c>
      <c r="N811" s="17" t="str">
        <f t="shared" si="25"/>
        <v>Q2</v>
      </c>
    </row>
    <row r="812" spans="1:14" hidden="1" x14ac:dyDescent="0.35">
      <c r="A812" t="s">
        <v>1314</v>
      </c>
      <c r="B812" s="1" t="s">
        <v>42</v>
      </c>
      <c r="C812" s="1" t="s">
        <v>43</v>
      </c>
      <c r="D812" s="1" t="s">
        <v>22</v>
      </c>
      <c r="E812" s="3">
        <v>43837</v>
      </c>
      <c r="F812" s="1" t="s">
        <v>102</v>
      </c>
      <c r="G812" s="1" t="s">
        <v>1033</v>
      </c>
      <c r="H812" s="7">
        <v>70</v>
      </c>
      <c r="I812" s="7">
        <v>63</v>
      </c>
      <c r="J812" s="2">
        <v>0.1</v>
      </c>
      <c r="K812" s="7">
        <f>Table1[[#This Row],[Price Before Discount]]-Table1[[#This Row],[Price After Discount]]</f>
        <v>7</v>
      </c>
      <c r="L812" s="13">
        <f>YEAR(Table1[[#This Row],[Date]])</f>
        <v>2020</v>
      </c>
      <c r="M812" s="13" t="str">
        <f t="shared" si="24"/>
        <v>Jan</v>
      </c>
      <c r="N812" s="17" t="str">
        <f t="shared" si="25"/>
        <v>Q1</v>
      </c>
    </row>
    <row r="813" spans="1:14" x14ac:dyDescent="0.35">
      <c r="A813" t="s">
        <v>1315</v>
      </c>
      <c r="B813" s="1" t="s">
        <v>144</v>
      </c>
      <c r="C813" s="1" t="s">
        <v>145</v>
      </c>
      <c r="D813" s="1" t="s">
        <v>11</v>
      </c>
      <c r="E813" s="3">
        <v>45648</v>
      </c>
      <c r="F813" s="1" t="s">
        <v>113</v>
      </c>
      <c r="G813" s="1" t="s">
        <v>1316</v>
      </c>
      <c r="H813" s="7">
        <v>250</v>
      </c>
      <c r="I813" s="7">
        <v>243</v>
      </c>
      <c r="J813" s="2">
        <v>2.8000000000000001E-2</v>
      </c>
      <c r="K813" s="7">
        <f>Table1[[#This Row],[Price Before Discount]]-Table1[[#This Row],[Price After Discount]]</f>
        <v>7</v>
      </c>
      <c r="L813" s="13">
        <f>YEAR(Table1[[#This Row],[Date]])</f>
        <v>2024</v>
      </c>
      <c r="M813" s="13" t="str">
        <f t="shared" si="24"/>
        <v>Dec</v>
      </c>
      <c r="N813" s="17" t="str">
        <f t="shared" si="25"/>
        <v>Q4</v>
      </c>
    </row>
    <row r="814" spans="1:14" hidden="1" x14ac:dyDescent="0.35">
      <c r="A814" t="s">
        <v>1317</v>
      </c>
      <c r="B814" s="1" t="s">
        <v>180</v>
      </c>
      <c r="C814" s="1" t="s">
        <v>106</v>
      </c>
      <c r="D814" s="1" t="s">
        <v>17</v>
      </c>
      <c r="E814" s="3">
        <v>44695</v>
      </c>
      <c r="F814" s="1" t="s">
        <v>70</v>
      </c>
      <c r="G814" s="1" t="s">
        <v>503</v>
      </c>
      <c r="H814" s="7">
        <v>500</v>
      </c>
      <c r="I814" s="7">
        <v>500</v>
      </c>
      <c r="J814" s="2">
        <v>0</v>
      </c>
      <c r="K814" s="7">
        <f>Table1[[#This Row],[Price Before Discount]]-Table1[[#This Row],[Price After Discount]]</f>
        <v>0</v>
      </c>
      <c r="L814" s="13">
        <f>YEAR(Table1[[#This Row],[Date]])</f>
        <v>2022</v>
      </c>
      <c r="M814" s="13" t="str">
        <f t="shared" si="24"/>
        <v>May</v>
      </c>
      <c r="N814" s="17" t="str">
        <f t="shared" si="25"/>
        <v>Q2</v>
      </c>
    </row>
    <row r="815" spans="1:14" x14ac:dyDescent="0.35">
      <c r="A815" t="s">
        <v>1318</v>
      </c>
      <c r="B815" s="1" t="s">
        <v>93</v>
      </c>
      <c r="C815" s="1" t="s">
        <v>94</v>
      </c>
      <c r="D815" s="1" t="s">
        <v>11</v>
      </c>
      <c r="E815" s="3">
        <v>44891</v>
      </c>
      <c r="F815" s="1" t="s">
        <v>70</v>
      </c>
      <c r="G815" s="1" t="s">
        <v>767</v>
      </c>
      <c r="H815" s="7">
        <v>500</v>
      </c>
      <c r="I815" s="7">
        <v>495</v>
      </c>
      <c r="J815" s="2">
        <v>0.01</v>
      </c>
      <c r="K815" s="7">
        <f>Table1[[#This Row],[Price Before Discount]]-Table1[[#This Row],[Price After Discount]]</f>
        <v>5</v>
      </c>
      <c r="L815" s="13">
        <f>YEAR(Table1[[#This Row],[Date]])</f>
        <v>2022</v>
      </c>
      <c r="M815" s="13" t="str">
        <f t="shared" si="24"/>
        <v>Nov</v>
      </c>
      <c r="N815" s="17" t="str">
        <f t="shared" si="25"/>
        <v>Q4</v>
      </c>
    </row>
    <row r="816" spans="1:14" hidden="1" x14ac:dyDescent="0.35">
      <c r="A816" t="s">
        <v>1319</v>
      </c>
      <c r="B816" s="1" t="s">
        <v>219</v>
      </c>
      <c r="C816" s="1" t="s">
        <v>38</v>
      </c>
      <c r="D816" s="1" t="s">
        <v>33</v>
      </c>
      <c r="E816" s="3">
        <v>44111</v>
      </c>
      <c r="F816" s="1" t="s">
        <v>53</v>
      </c>
      <c r="G816" s="1" t="s">
        <v>1320</v>
      </c>
      <c r="H816" s="7">
        <v>800</v>
      </c>
      <c r="I816" s="7">
        <v>648</v>
      </c>
      <c r="J816" s="2">
        <v>0.19</v>
      </c>
      <c r="K816" s="7">
        <f>Table1[[#This Row],[Price Before Discount]]-Table1[[#This Row],[Price After Discount]]</f>
        <v>152</v>
      </c>
      <c r="L816" s="13">
        <f>YEAR(Table1[[#This Row],[Date]])</f>
        <v>2020</v>
      </c>
      <c r="M816" s="13" t="str">
        <f t="shared" si="24"/>
        <v>Oct</v>
      </c>
      <c r="N816" s="17" t="str">
        <f t="shared" si="25"/>
        <v>Q4</v>
      </c>
    </row>
    <row r="817" spans="1:14" hidden="1" x14ac:dyDescent="0.35">
      <c r="A817" t="s">
        <v>1321</v>
      </c>
      <c r="B817" s="1" t="s">
        <v>225</v>
      </c>
      <c r="C817" s="1" t="s">
        <v>226</v>
      </c>
      <c r="D817" s="1" t="s">
        <v>22</v>
      </c>
      <c r="E817" s="3">
        <v>44276</v>
      </c>
      <c r="F817" s="1" t="s">
        <v>39</v>
      </c>
      <c r="G817" s="1" t="s">
        <v>436</v>
      </c>
      <c r="H817" s="7">
        <v>30</v>
      </c>
      <c r="I817" s="7">
        <v>20</v>
      </c>
      <c r="J817" s="2">
        <v>0.33329999999999999</v>
      </c>
      <c r="K817" s="7">
        <f>Table1[[#This Row],[Price Before Discount]]-Table1[[#This Row],[Price After Discount]]</f>
        <v>10</v>
      </c>
      <c r="L817" s="13">
        <f>YEAR(Table1[[#This Row],[Date]])</f>
        <v>2021</v>
      </c>
      <c r="M817" s="13" t="str">
        <f t="shared" si="24"/>
        <v>Mar</v>
      </c>
      <c r="N817" s="17" t="str">
        <f t="shared" si="25"/>
        <v>Q1</v>
      </c>
    </row>
    <row r="818" spans="1:14" hidden="1" x14ac:dyDescent="0.35">
      <c r="A818" t="s">
        <v>1322</v>
      </c>
      <c r="B818" s="1" t="s">
        <v>122</v>
      </c>
      <c r="C818" s="1" t="s">
        <v>38</v>
      </c>
      <c r="D818" s="1" t="s">
        <v>33</v>
      </c>
      <c r="E818" s="3">
        <v>44472</v>
      </c>
      <c r="F818" s="1" t="s">
        <v>23</v>
      </c>
      <c r="G818" s="1" t="s">
        <v>1015</v>
      </c>
      <c r="H818" s="7">
        <v>700</v>
      </c>
      <c r="I818" s="7">
        <v>462</v>
      </c>
      <c r="J818" s="2">
        <v>0.34</v>
      </c>
      <c r="K818" s="7">
        <f>Table1[[#This Row],[Price Before Discount]]-Table1[[#This Row],[Price After Discount]]</f>
        <v>238</v>
      </c>
      <c r="L818" s="13">
        <f>YEAR(Table1[[#This Row],[Date]])</f>
        <v>2021</v>
      </c>
      <c r="M818" s="13" t="str">
        <f t="shared" si="24"/>
        <v>Oct</v>
      </c>
      <c r="N818" s="17" t="str">
        <f t="shared" si="25"/>
        <v>Q4</v>
      </c>
    </row>
    <row r="819" spans="1:14" x14ac:dyDescent="0.35">
      <c r="A819" t="s">
        <v>1323</v>
      </c>
      <c r="B819" s="1" t="s">
        <v>398</v>
      </c>
      <c r="C819" s="1" t="s">
        <v>399</v>
      </c>
      <c r="D819" s="1" t="s">
        <v>11</v>
      </c>
      <c r="E819" s="3">
        <v>44759</v>
      </c>
      <c r="F819" s="1" t="s">
        <v>39</v>
      </c>
      <c r="G819" s="1" t="s">
        <v>854</v>
      </c>
      <c r="H819" s="7">
        <v>30</v>
      </c>
      <c r="I819" s="7">
        <v>29</v>
      </c>
      <c r="J819" s="2">
        <v>3.3300000000000003E-2</v>
      </c>
      <c r="K819" s="7">
        <f>Table1[[#This Row],[Price Before Discount]]-Table1[[#This Row],[Price After Discount]]</f>
        <v>1</v>
      </c>
      <c r="L819" s="13">
        <f>YEAR(Table1[[#This Row],[Date]])</f>
        <v>2022</v>
      </c>
      <c r="M819" s="13" t="str">
        <f t="shared" si="24"/>
        <v>Jul</v>
      </c>
      <c r="N819" s="17" t="str">
        <f t="shared" si="25"/>
        <v>Q3</v>
      </c>
    </row>
    <row r="820" spans="1:14" x14ac:dyDescent="0.35">
      <c r="A820" t="s">
        <v>1324</v>
      </c>
      <c r="B820" s="1" t="s">
        <v>125</v>
      </c>
      <c r="C820" s="1" t="s">
        <v>126</v>
      </c>
      <c r="D820" s="1" t="s">
        <v>11</v>
      </c>
      <c r="E820" s="3">
        <v>44942</v>
      </c>
      <c r="F820" s="1" t="s">
        <v>102</v>
      </c>
      <c r="G820" s="1" t="s">
        <v>918</v>
      </c>
      <c r="H820" s="7">
        <v>70</v>
      </c>
      <c r="I820" s="7">
        <v>66</v>
      </c>
      <c r="J820" s="2">
        <v>5.7099999999999998E-2</v>
      </c>
      <c r="K820" s="7">
        <f>Table1[[#This Row],[Price Before Discount]]-Table1[[#This Row],[Price After Discount]]</f>
        <v>4</v>
      </c>
      <c r="L820" s="13">
        <f>YEAR(Table1[[#This Row],[Date]])</f>
        <v>2023</v>
      </c>
      <c r="M820" s="13" t="str">
        <f t="shared" si="24"/>
        <v>Jan</v>
      </c>
      <c r="N820" s="17" t="str">
        <f t="shared" si="25"/>
        <v>Q1</v>
      </c>
    </row>
    <row r="821" spans="1:14" x14ac:dyDescent="0.35">
      <c r="A821" t="s">
        <v>1325</v>
      </c>
      <c r="B821" s="1" t="s">
        <v>398</v>
      </c>
      <c r="C821" s="1" t="s">
        <v>399</v>
      </c>
      <c r="D821" s="1" t="s">
        <v>11</v>
      </c>
      <c r="E821" s="3">
        <v>45151</v>
      </c>
      <c r="F821" s="1" t="s">
        <v>59</v>
      </c>
      <c r="G821" s="1" t="s">
        <v>691</v>
      </c>
      <c r="H821" s="7">
        <v>1000</v>
      </c>
      <c r="I821" s="7">
        <v>690</v>
      </c>
      <c r="J821" s="2">
        <v>0.31</v>
      </c>
      <c r="K821" s="7">
        <f>Table1[[#This Row],[Price Before Discount]]-Table1[[#This Row],[Price After Discount]]</f>
        <v>310</v>
      </c>
      <c r="L821" s="13">
        <f>YEAR(Table1[[#This Row],[Date]])</f>
        <v>2023</v>
      </c>
      <c r="M821" s="13" t="str">
        <f t="shared" si="24"/>
        <v>Aug</v>
      </c>
      <c r="N821" s="17" t="str">
        <f t="shared" si="25"/>
        <v>Q3</v>
      </c>
    </row>
    <row r="822" spans="1:14" hidden="1" x14ac:dyDescent="0.35">
      <c r="A822" t="s">
        <v>1326</v>
      </c>
      <c r="B822" s="1" t="s">
        <v>222</v>
      </c>
      <c r="C822" s="1" t="s">
        <v>48</v>
      </c>
      <c r="D822" s="1" t="s">
        <v>22</v>
      </c>
      <c r="E822" s="3">
        <v>44602</v>
      </c>
      <c r="F822" s="1" t="s">
        <v>102</v>
      </c>
      <c r="G822" s="1" t="s">
        <v>223</v>
      </c>
      <c r="H822" s="7">
        <v>70</v>
      </c>
      <c r="I822" s="7">
        <v>69</v>
      </c>
      <c r="J822" s="2">
        <v>1.43E-2</v>
      </c>
      <c r="K822" s="7">
        <f>Table1[[#This Row],[Price Before Discount]]-Table1[[#This Row],[Price After Discount]]</f>
        <v>1</v>
      </c>
      <c r="L822" s="13">
        <f>YEAR(Table1[[#This Row],[Date]])</f>
        <v>2022</v>
      </c>
      <c r="M822" s="13" t="str">
        <f t="shared" si="24"/>
        <v>Feb</v>
      </c>
      <c r="N822" s="17" t="str">
        <f t="shared" si="25"/>
        <v>Q1</v>
      </c>
    </row>
    <row r="823" spans="1:14" x14ac:dyDescent="0.35">
      <c r="A823" t="s">
        <v>1327</v>
      </c>
      <c r="B823" s="1" t="s">
        <v>168</v>
      </c>
      <c r="C823" s="1" t="s">
        <v>169</v>
      </c>
      <c r="D823" s="1" t="s">
        <v>11</v>
      </c>
      <c r="E823" s="3">
        <v>45255</v>
      </c>
      <c r="F823" s="1" t="s">
        <v>39</v>
      </c>
      <c r="G823" s="1" t="s">
        <v>170</v>
      </c>
      <c r="H823" s="7">
        <v>30</v>
      </c>
      <c r="I823" s="7">
        <v>27</v>
      </c>
      <c r="J823" s="2">
        <v>0.1</v>
      </c>
      <c r="K823" s="7">
        <f>Table1[[#This Row],[Price Before Discount]]-Table1[[#This Row],[Price After Discount]]</f>
        <v>3</v>
      </c>
      <c r="L823" s="13">
        <f>YEAR(Table1[[#This Row],[Date]])</f>
        <v>2023</v>
      </c>
      <c r="M823" s="13" t="str">
        <f t="shared" si="24"/>
        <v>Nov</v>
      </c>
      <c r="N823" s="17" t="str">
        <f t="shared" si="25"/>
        <v>Q4</v>
      </c>
    </row>
    <row r="824" spans="1:14" hidden="1" x14ac:dyDescent="0.35">
      <c r="A824" t="s">
        <v>1328</v>
      </c>
      <c r="B824" s="1" t="s">
        <v>219</v>
      </c>
      <c r="C824" s="1" t="s">
        <v>38</v>
      </c>
      <c r="D824" s="1" t="s">
        <v>33</v>
      </c>
      <c r="E824" s="3">
        <v>45185</v>
      </c>
      <c r="F824" s="1" t="s">
        <v>113</v>
      </c>
      <c r="G824" s="1" t="s">
        <v>258</v>
      </c>
      <c r="H824" s="7">
        <v>250</v>
      </c>
      <c r="I824" s="7">
        <v>225</v>
      </c>
      <c r="J824" s="2">
        <v>0.1</v>
      </c>
      <c r="K824" s="7">
        <f>Table1[[#This Row],[Price Before Discount]]-Table1[[#This Row],[Price After Discount]]</f>
        <v>25</v>
      </c>
      <c r="L824" s="13">
        <f>YEAR(Table1[[#This Row],[Date]])</f>
        <v>2023</v>
      </c>
      <c r="M824" s="13" t="str">
        <f t="shared" si="24"/>
        <v>Sep</v>
      </c>
      <c r="N824" s="17" t="str">
        <f t="shared" si="25"/>
        <v>Q3</v>
      </c>
    </row>
    <row r="825" spans="1:14" hidden="1" x14ac:dyDescent="0.35">
      <c r="A825" t="s">
        <v>1329</v>
      </c>
      <c r="B825" s="1" t="s">
        <v>225</v>
      </c>
      <c r="C825" s="1" t="s">
        <v>226</v>
      </c>
      <c r="D825" s="1" t="s">
        <v>22</v>
      </c>
      <c r="E825" s="3">
        <v>44940</v>
      </c>
      <c r="F825" s="1" t="s">
        <v>70</v>
      </c>
      <c r="G825" s="1" t="s">
        <v>868</v>
      </c>
      <c r="H825" s="7">
        <v>500</v>
      </c>
      <c r="I825" s="7">
        <v>500</v>
      </c>
      <c r="J825" s="2">
        <v>0</v>
      </c>
      <c r="K825" s="7">
        <f>Table1[[#This Row],[Price Before Discount]]-Table1[[#This Row],[Price After Discount]]</f>
        <v>0</v>
      </c>
      <c r="L825" s="13">
        <f>YEAR(Table1[[#This Row],[Date]])</f>
        <v>2023</v>
      </c>
      <c r="M825" s="13" t="str">
        <f t="shared" si="24"/>
        <v>Jan</v>
      </c>
      <c r="N825" s="17" t="str">
        <f t="shared" si="25"/>
        <v>Q1</v>
      </c>
    </row>
    <row r="826" spans="1:14" x14ac:dyDescent="0.35">
      <c r="A826" t="s">
        <v>1330</v>
      </c>
      <c r="B826" s="1" t="s">
        <v>109</v>
      </c>
      <c r="C826" s="1" t="s">
        <v>80</v>
      </c>
      <c r="D826" s="1" t="s">
        <v>11</v>
      </c>
      <c r="E826" s="3">
        <v>44722</v>
      </c>
      <c r="F826" s="1" t="s">
        <v>120</v>
      </c>
      <c r="G826" s="1" t="s">
        <v>454</v>
      </c>
      <c r="H826" s="7">
        <v>50</v>
      </c>
      <c r="I826" s="7">
        <v>45</v>
      </c>
      <c r="J826" s="2">
        <v>0.1</v>
      </c>
      <c r="K826" s="7">
        <f>Table1[[#This Row],[Price Before Discount]]-Table1[[#This Row],[Price After Discount]]</f>
        <v>5</v>
      </c>
      <c r="L826" s="13">
        <f>YEAR(Table1[[#This Row],[Date]])</f>
        <v>2022</v>
      </c>
      <c r="M826" s="13" t="str">
        <f t="shared" si="24"/>
        <v>Jun</v>
      </c>
      <c r="N826" s="17" t="str">
        <f t="shared" si="25"/>
        <v>Q2</v>
      </c>
    </row>
    <row r="827" spans="1:14" x14ac:dyDescent="0.35">
      <c r="A827" t="s">
        <v>1331</v>
      </c>
      <c r="B827" s="1" t="s">
        <v>144</v>
      </c>
      <c r="C827" s="1" t="s">
        <v>145</v>
      </c>
      <c r="D827" s="1" t="s">
        <v>11</v>
      </c>
      <c r="E827" s="3">
        <v>43986</v>
      </c>
      <c r="F827" s="1" t="s">
        <v>28</v>
      </c>
      <c r="G827" s="1" t="s">
        <v>1332</v>
      </c>
      <c r="H827" s="7">
        <v>150</v>
      </c>
      <c r="I827" s="7">
        <v>137</v>
      </c>
      <c r="J827" s="2">
        <v>8.6699999999999999E-2</v>
      </c>
      <c r="K827" s="7">
        <f>Table1[[#This Row],[Price Before Discount]]-Table1[[#This Row],[Price After Discount]]</f>
        <v>13</v>
      </c>
      <c r="L827" s="13">
        <f>YEAR(Table1[[#This Row],[Date]])</f>
        <v>2020</v>
      </c>
      <c r="M827" s="13" t="str">
        <f t="shared" si="24"/>
        <v>Jun</v>
      </c>
      <c r="N827" s="17" t="str">
        <f t="shared" si="25"/>
        <v>Q2</v>
      </c>
    </row>
    <row r="828" spans="1:14" x14ac:dyDescent="0.35">
      <c r="A828" t="s">
        <v>1333</v>
      </c>
      <c r="B828" s="1" t="s">
        <v>26</v>
      </c>
      <c r="C828" s="1" t="s">
        <v>27</v>
      </c>
      <c r="D828" s="1" t="s">
        <v>11</v>
      </c>
      <c r="E828" s="3">
        <v>45049</v>
      </c>
      <c r="F828" s="1" t="s">
        <v>44</v>
      </c>
      <c r="G828" s="1" t="s">
        <v>247</v>
      </c>
      <c r="H828" s="7">
        <v>500</v>
      </c>
      <c r="I828" s="7">
        <v>455</v>
      </c>
      <c r="J828" s="2">
        <v>0.09</v>
      </c>
      <c r="K828" s="7">
        <f>Table1[[#This Row],[Price Before Discount]]-Table1[[#This Row],[Price After Discount]]</f>
        <v>45</v>
      </c>
      <c r="L828" s="13">
        <f>YEAR(Table1[[#This Row],[Date]])</f>
        <v>2023</v>
      </c>
      <c r="M828" s="13" t="str">
        <f t="shared" si="24"/>
        <v>May</v>
      </c>
      <c r="N828" s="17" t="str">
        <f t="shared" si="25"/>
        <v>Q2</v>
      </c>
    </row>
    <row r="829" spans="1:14" x14ac:dyDescent="0.35">
      <c r="A829" t="s">
        <v>1334</v>
      </c>
      <c r="B829" s="1" t="s">
        <v>112</v>
      </c>
      <c r="C829" s="1" t="s">
        <v>52</v>
      </c>
      <c r="D829" s="1" t="s">
        <v>11</v>
      </c>
      <c r="E829" s="3">
        <v>45643</v>
      </c>
      <c r="F829" s="1" t="s">
        <v>70</v>
      </c>
      <c r="G829" s="1" t="s">
        <v>166</v>
      </c>
      <c r="H829" s="7">
        <v>500</v>
      </c>
      <c r="I829" s="7">
        <v>500</v>
      </c>
      <c r="J829" s="2">
        <v>0</v>
      </c>
      <c r="K829" s="7">
        <f>Table1[[#This Row],[Price Before Discount]]-Table1[[#This Row],[Price After Discount]]</f>
        <v>0</v>
      </c>
      <c r="L829" s="13">
        <f>YEAR(Table1[[#This Row],[Date]])</f>
        <v>2024</v>
      </c>
      <c r="M829" s="13" t="str">
        <f t="shared" si="24"/>
        <v>Dec</v>
      </c>
      <c r="N829" s="17" t="str">
        <f t="shared" si="25"/>
        <v>Q4</v>
      </c>
    </row>
    <row r="830" spans="1:14" hidden="1" x14ac:dyDescent="0.35">
      <c r="A830" t="s">
        <v>1335</v>
      </c>
      <c r="B830" s="1" t="s">
        <v>132</v>
      </c>
      <c r="C830" s="1" t="s">
        <v>90</v>
      </c>
      <c r="D830" s="1" t="s">
        <v>33</v>
      </c>
      <c r="E830" s="3">
        <v>44922</v>
      </c>
      <c r="F830" s="1" t="s">
        <v>23</v>
      </c>
      <c r="G830" s="1" t="s">
        <v>700</v>
      </c>
      <c r="H830" s="7">
        <v>700</v>
      </c>
      <c r="I830" s="7">
        <v>644</v>
      </c>
      <c r="J830" s="2">
        <v>0.08</v>
      </c>
      <c r="K830" s="7">
        <f>Table1[[#This Row],[Price Before Discount]]-Table1[[#This Row],[Price After Discount]]</f>
        <v>56</v>
      </c>
      <c r="L830" s="13">
        <f>YEAR(Table1[[#This Row],[Date]])</f>
        <v>2022</v>
      </c>
      <c r="M830" s="13" t="str">
        <f t="shared" si="24"/>
        <v>Dec</v>
      </c>
      <c r="N830" s="17" t="str">
        <f t="shared" si="25"/>
        <v>Q4</v>
      </c>
    </row>
    <row r="831" spans="1:14" hidden="1" x14ac:dyDescent="0.35">
      <c r="A831" t="s">
        <v>1336</v>
      </c>
      <c r="B831" s="1" t="s">
        <v>122</v>
      </c>
      <c r="C831" s="1" t="s">
        <v>38</v>
      </c>
      <c r="D831" s="1" t="s">
        <v>33</v>
      </c>
      <c r="E831" s="3">
        <v>43983</v>
      </c>
      <c r="F831" s="1" t="s">
        <v>28</v>
      </c>
      <c r="G831" s="1" t="s">
        <v>861</v>
      </c>
      <c r="H831" s="7">
        <v>150</v>
      </c>
      <c r="I831" s="7">
        <v>123</v>
      </c>
      <c r="J831" s="2">
        <v>0.18</v>
      </c>
      <c r="K831" s="7">
        <f>Table1[[#This Row],[Price Before Discount]]-Table1[[#This Row],[Price After Discount]]</f>
        <v>27</v>
      </c>
      <c r="L831" s="13">
        <f>YEAR(Table1[[#This Row],[Date]])</f>
        <v>2020</v>
      </c>
      <c r="M831" s="13" t="str">
        <f t="shared" si="24"/>
        <v>Jun</v>
      </c>
      <c r="N831" s="17" t="str">
        <f t="shared" si="25"/>
        <v>Q2</v>
      </c>
    </row>
    <row r="832" spans="1:14" x14ac:dyDescent="0.35">
      <c r="A832" t="s">
        <v>1337</v>
      </c>
      <c r="B832" s="1" t="s">
        <v>9</v>
      </c>
      <c r="C832" s="1" t="s">
        <v>10</v>
      </c>
      <c r="D832" s="1" t="s">
        <v>11</v>
      </c>
      <c r="E832" s="3">
        <v>44885</v>
      </c>
      <c r="F832" s="1" t="s">
        <v>44</v>
      </c>
      <c r="G832" s="1" t="s">
        <v>191</v>
      </c>
      <c r="H832" s="7">
        <v>500</v>
      </c>
      <c r="I832" s="7">
        <v>475</v>
      </c>
      <c r="J832" s="2">
        <v>0.05</v>
      </c>
      <c r="K832" s="7">
        <f>Table1[[#This Row],[Price Before Discount]]-Table1[[#This Row],[Price After Discount]]</f>
        <v>25</v>
      </c>
      <c r="L832" s="13">
        <f>YEAR(Table1[[#This Row],[Date]])</f>
        <v>2022</v>
      </c>
      <c r="M832" s="13" t="str">
        <f t="shared" si="24"/>
        <v>Nov</v>
      </c>
      <c r="N832" s="17" t="str">
        <f t="shared" si="25"/>
        <v>Q4</v>
      </c>
    </row>
    <row r="833" spans="1:14" x14ac:dyDescent="0.35">
      <c r="A833" t="s">
        <v>1338</v>
      </c>
      <c r="B833" s="1" t="s">
        <v>253</v>
      </c>
      <c r="C833" s="1" t="s">
        <v>254</v>
      </c>
      <c r="D833" s="1" t="s">
        <v>11</v>
      </c>
      <c r="E833" s="3">
        <v>45319</v>
      </c>
      <c r="F833" s="1" t="s">
        <v>59</v>
      </c>
      <c r="G833" s="1" t="s">
        <v>1339</v>
      </c>
      <c r="H833" s="7">
        <v>1000</v>
      </c>
      <c r="I833" s="7">
        <v>750</v>
      </c>
      <c r="J833" s="2">
        <v>0.25</v>
      </c>
      <c r="K833" s="7">
        <f>Table1[[#This Row],[Price Before Discount]]-Table1[[#This Row],[Price After Discount]]</f>
        <v>250</v>
      </c>
      <c r="L833" s="13">
        <f>YEAR(Table1[[#This Row],[Date]])</f>
        <v>2024</v>
      </c>
      <c r="M833" s="13" t="str">
        <f t="shared" si="24"/>
        <v>Jan</v>
      </c>
      <c r="N833" s="17" t="str">
        <f t="shared" si="25"/>
        <v>Q1</v>
      </c>
    </row>
    <row r="834" spans="1:14" hidden="1" x14ac:dyDescent="0.35">
      <c r="A834" t="s">
        <v>1340</v>
      </c>
      <c r="B834" s="1" t="s">
        <v>89</v>
      </c>
      <c r="C834" s="1" t="s">
        <v>90</v>
      </c>
      <c r="D834" s="1" t="s">
        <v>33</v>
      </c>
      <c r="E834" s="3">
        <v>45399</v>
      </c>
      <c r="F834" s="1" t="s">
        <v>28</v>
      </c>
      <c r="G834" s="1" t="s">
        <v>1341</v>
      </c>
      <c r="H834" s="7">
        <v>150</v>
      </c>
      <c r="I834" s="7">
        <v>150</v>
      </c>
      <c r="J834" s="2">
        <v>0</v>
      </c>
      <c r="K834" s="7">
        <f>Table1[[#This Row],[Price Before Discount]]-Table1[[#This Row],[Price After Discount]]</f>
        <v>0</v>
      </c>
      <c r="L834" s="13">
        <f>YEAR(Table1[[#This Row],[Date]])</f>
        <v>2024</v>
      </c>
      <c r="M834" s="13" t="str">
        <f t="shared" ref="M834:M897" si="26">TEXT(E:E, "mmm")</f>
        <v>Apr</v>
      </c>
      <c r="N834" s="17" t="str">
        <f t="shared" ref="N834:N897" si="27">"Q"&amp;INT((MONTH($E834)-1)/3)+1</f>
        <v>Q2</v>
      </c>
    </row>
    <row r="835" spans="1:14" x14ac:dyDescent="0.35">
      <c r="A835" t="s">
        <v>1342</v>
      </c>
      <c r="B835" s="1" t="s">
        <v>253</v>
      </c>
      <c r="C835" s="1" t="s">
        <v>254</v>
      </c>
      <c r="D835" s="1" t="s">
        <v>11</v>
      </c>
      <c r="E835" s="3">
        <v>45641</v>
      </c>
      <c r="F835" s="1" t="s">
        <v>102</v>
      </c>
      <c r="G835" s="1" t="s">
        <v>1343</v>
      </c>
      <c r="H835" s="7">
        <v>70</v>
      </c>
      <c r="I835" s="7">
        <v>63</v>
      </c>
      <c r="J835" s="2">
        <v>0.1</v>
      </c>
      <c r="K835" s="7">
        <f>Table1[[#This Row],[Price Before Discount]]-Table1[[#This Row],[Price After Discount]]</f>
        <v>7</v>
      </c>
      <c r="L835" s="13">
        <f>YEAR(Table1[[#This Row],[Date]])</f>
        <v>2024</v>
      </c>
      <c r="M835" s="13" t="str">
        <f t="shared" si="26"/>
        <v>Dec</v>
      </c>
      <c r="N835" s="17" t="str">
        <f t="shared" si="27"/>
        <v>Q4</v>
      </c>
    </row>
    <row r="836" spans="1:14" x14ac:dyDescent="0.35">
      <c r="A836" t="s">
        <v>1344</v>
      </c>
      <c r="B836" s="1" t="s">
        <v>93</v>
      </c>
      <c r="C836" s="1" t="s">
        <v>94</v>
      </c>
      <c r="D836" s="1" t="s">
        <v>11</v>
      </c>
      <c r="E836" s="3">
        <v>44512</v>
      </c>
      <c r="F836" s="1" t="s">
        <v>102</v>
      </c>
      <c r="G836" s="1" t="s">
        <v>458</v>
      </c>
      <c r="H836" s="7">
        <v>70</v>
      </c>
      <c r="I836" s="7">
        <v>57</v>
      </c>
      <c r="J836" s="2">
        <v>0.1857</v>
      </c>
      <c r="K836" s="7">
        <f>Table1[[#This Row],[Price Before Discount]]-Table1[[#This Row],[Price After Discount]]</f>
        <v>13</v>
      </c>
      <c r="L836" s="13">
        <f>YEAR(Table1[[#This Row],[Date]])</f>
        <v>2021</v>
      </c>
      <c r="M836" s="13" t="str">
        <f t="shared" si="26"/>
        <v>Nov</v>
      </c>
      <c r="N836" s="17" t="str">
        <f t="shared" si="27"/>
        <v>Q4</v>
      </c>
    </row>
    <row r="837" spans="1:14" x14ac:dyDescent="0.35">
      <c r="A837" t="s">
        <v>1345</v>
      </c>
      <c r="B837" s="1" t="s">
        <v>144</v>
      </c>
      <c r="C837" s="1" t="s">
        <v>145</v>
      </c>
      <c r="D837" s="1" t="s">
        <v>11</v>
      </c>
      <c r="E837" s="3">
        <v>45293</v>
      </c>
      <c r="F837" s="1" t="s">
        <v>28</v>
      </c>
      <c r="G837" s="1" t="s">
        <v>1346</v>
      </c>
      <c r="H837" s="7">
        <v>150</v>
      </c>
      <c r="I837" s="7">
        <v>143</v>
      </c>
      <c r="J837" s="2">
        <v>4.6699999999999998E-2</v>
      </c>
      <c r="K837" s="7">
        <f>Table1[[#This Row],[Price Before Discount]]-Table1[[#This Row],[Price After Discount]]</f>
        <v>7</v>
      </c>
      <c r="L837" s="13">
        <f>YEAR(Table1[[#This Row],[Date]])</f>
        <v>2024</v>
      </c>
      <c r="M837" s="13" t="str">
        <f t="shared" si="26"/>
        <v>Jan</v>
      </c>
      <c r="N837" s="17" t="str">
        <f t="shared" si="27"/>
        <v>Q1</v>
      </c>
    </row>
    <row r="838" spans="1:14" hidden="1" x14ac:dyDescent="0.35">
      <c r="A838" t="s">
        <v>1347</v>
      </c>
      <c r="B838" s="1" t="s">
        <v>15</v>
      </c>
      <c r="C838" s="1" t="s">
        <v>16</v>
      </c>
      <c r="D838" s="1" t="s">
        <v>17</v>
      </c>
      <c r="E838" s="3">
        <v>45492</v>
      </c>
      <c r="F838" s="1" t="s">
        <v>39</v>
      </c>
      <c r="G838" s="1" t="s">
        <v>87</v>
      </c>
      <c r="H838" s="7">
        <v>30</v>
      </c>
      <c r="I838" s="7">
        <v>27</v>
      </c>
      <c r="J838" s="2">
        <v>0.1</v>
      </c>
      <c r="K838" s="7">
        <f>Table1[[#This Row],[Price Before Discount]]-Table1[[#This Row],[Price After Discount]]</f>
        <v>3</v>
      </c>
      <c r="L838" s="13">
        <f>YEAR(Table1[[#This Row],[Date]])</f>
        <v>2024</v>
      </c>
      <c r="M838" s="13" t="str">
        <f t="shared" si="26"/>
        <v>Jul</v>
      </c>
      <c r="N838" s="17" t="str">
        <f t="shared" si="27"/>
        <v>Q3</v>
      </c>
    </row>
    <row r="839" spans="1:14" x14ac:dyDescent="0.35">
      <c r="A839" t="s">
        <v>1348</v>
      </c>
      <c r="B839" s="1" t="s">
        <v>148</v>
      </c>
      <c r="C839" s="1" t="s">
        <v>149</v>
      </c>
      <c r="D839" s="1" t="s">
        <v>11</v>
      </c>
      <c r="E839" s="3">
        <v>45020</v>
      </c>
      <c r="F839" s="1" t="s">
        <v>53</v>
      </c>
      <c r="G839" s="1" t="s">
        <v>1349</v>
      </c>
      <c r="H839" s="7">
        <v>800</v>
      </c>
      <c r="I839" s="7">
        <v>648</v>
      </c>
      <c r="J839" s="2">
        <v>0.19</v>
      </c>
      <c r="K839" s="7">
        <f>Table1[[#This Row],[Price Before Discount]]-Table1[[#This Row],[Price After Discount]]</f>
        <v>152</v>
      </c>
      <c r="L839" s="13">
        <f>YEAR(Table1[[#This Row],[Date]])</f>
        <v>2023</v>
      </c>
      <c r="M839" s="13" t="str">
        <f t="shared" si="26"/>
        <v>Apr</v>
      </c>
      <c r="N839" s="17" t="str">
        <f t="shared" si="27"/>
        <v>Q2</v>
      </c>
    </row>
    <row r="840" spans="1:14" x14ac:dyDescent="0.35">
      <c r="A840" t="s">
        <v>1350</v>
      </c>
      <c r="B840" s="1" t="s">
        <v>185</v>
      </c>
      <c r="C840" s="1" t="s">
        <v>186</v>
      </c>
      <c r="D840" s="1" t="s">
        <v>11</v>
      </c>
      <c r="E840" s="3">
        <v>44227</v>
      </c>
      <c r="F840" s="1" t="s">
        <v>59</v>
      </c>
      <c r="G840" s="1" t="s">
        <v>795</v>
      </c>
      <c r="H840" s="7">
        <v>1000</v>
      </c>
      <c r="I840" s="7">
        <v>970</v>
      </c>
      <c r="J840" s="2">
        <v>0.03</v>
      </c>
      <c r="K840" s="7">
        <f>Table1[[#This Row],[Price Before Discount]]-Table1[[#This Row],[Price After Discount]]</f>
        <v>30</v>
      </c>
      <c r="L840" s="13">
        <f>YEAR(Table1[[#This Row],[Date]])</f>
        <v>2021</v>
      </c>
      <c r="M840" s="13" t="str">
        <f t="shared" si="26"/>
        <v>Jan</v>
      </c>
      <c r="N840" s="17" t="str">
        <f t="shared" si="27"/>
        <v>Q1</v>
      </c>
    </row>
    <row r="841" spans="1:14" hidden="1" x14ac:dyDescent="0.35">
      <c r="A841" t="s">
        <v>1351</v>
      </c>
      <c r="B841" s="1" t="s">
        <v>203</v>
      </c>
      <c r="C841" s="1" t="s">
        <v>204</v>
      </c>
      <c r="D841" s="1" t="s">
        <v>22</v>
      </c>
      <c r="E841" s="3">
        <v>44731</v>
      </c>
      <c r="F841" s="1" t="s">
        <v>102</v>
      </c>
      <c r="G841" s="1" t="s">
        <v>757</v>
      </c>
      <c r="H841" s="7">
        <v>70</v>
      </c>
      <c r="I841" s="7">
        <v>67</v>
      </c>
      <c r="J841" s="2">
        <v>4.2900000000000001E-2</v>
      </c>
      <c r="K841" s="7">
        <f>Table1[[#This Row],[Price Before Discount]]-Table1[[#This Row],[Price After Discount]]</f>
        <v>3</v>
      </c>
      <c r="L841" s="13">
        <f>YEAR(Table1[[#This Row],[Date]])</f>
        <v>2022</v>
      </c>
      <c r="M841" s="13" t="str">
        <f t="shared" si="26"/>
        <v>Jun</v>
      </c>
      <c r="N841" s="17" t="str">
        <f t="shared" si="27"/>
        <v>Q2</v>
      </c>
    </row>
    <row r="842" spans="1:14" hidden="1" x14ac:dyDescent="0.35">
      <c r="A842" t="s">
        <v>1352</v>
      </c>
      <c r="B842" s="1" t="s">
        <v>132</v>
      </c>
      <c r="C842" s="1" t="s">
        <v>90</v>
      </c>
      <c r="D842" s="1" t="s">
        <v>33</v>
      </c>
      <c r="E842" s="3">
        <v>45156</v>
      </c>
      <c r="F842" s="1" t="s">
        <v>59</v>
      </c>
      <c r="G842" s="1" t="s">
        <v>536</v>
      </c>
      <c r="H842" s="7">
        <v>1000</v>
      </c>
      <c r="I842" s="7">
        <v>890</v>
      </c>
      <c r="J842" s="2">
        <v>0.11</v>
      </c>
      <c r="K842" s="7">
        <f>Table1[[#This Row],[Price Before Discount]]-Table1[[#This Row],[Price After Discount]]</f>
        <v>110</v>
      </c>
      <c r="L842" s="13">
        <f>YEAR(Table1[[#This Row],[Date]])</f>
        <v>2023</v>
      </c>
      <c r="M842" s="13" t="str">
        <f t="shared" si="26"/>
        <v>Aug</v>
      </c>
      <c r="N842" s="17" t="str">
        <f t="shared" si="27"/>
        <v>Q3</v>
      </c>
    </row>
    <row r="843" spans="1:14" hidden="1" x14ac:dyDescent="0.35">
      <c r="A843" t="s">
        <v>1353</v>
      </c>
      <c r="B843" s="1" t="s">
        <v>155</v>
      </c>
      <c r="C843" s="1" t="s">
        <v>106</v>
      </c>
      <c r="D843" s="1" t="s">
        <v>17</v>
      </c>
      <c r="E843" s="3">
        <v>44263</v>
      </c>
      <c r="F843" s="1" t="s">
        <v>23</v>
      </c>
      <c r="G843" s="1" t="s">
        <v>302</v>
      </c>
      <c r="H843" s="7">
        <v>700</v>
      </c>
      <c r="I843" s="7">
        <v>476</v>
      </c>
      <c r="J843" s="2">
        <v>0.32</v>
      </c>
      <c r="K843" s="7">
        <f>Table1[[#This Row],[Price Before Discount]]-Table1[[#This Row],[Price After Discount]]</f>
        <v>224</v>
      </c>
      <c r="L843" s="13">
        <f>YEAR(Table1[[#This Row],[Date]])</f>
        <v>2021</v>
      </c>
      <c r="M843" s="13" t="str">
        <f t="shared" si="26"/>
        <v>Mar</v>
      </c>
      <c r="N843" s="17" t="str">
        <f t="shared" si="27"/>
        <v>Q1</v>
      </c>
    </row>
    <row r="844" spans="1:14" x14ac:dyDescent="0.35">
      <c r="A844" t="s">
        <v>1354</v>
      </c>
      <c r="B844" s="1" t="s">
        <v>97</v>
      </c>
      <c r="C844" s="1" t="s">
        <v>98</v>
      </c>
      <c r="D844" s="1" t="s">
        <v>11</v>
      </c>
      <c r="E844" s="3">
        <v>44203</v>
      </c>
      <c r="F844" s="1" t="s">
        <v>102</v>
      </c>
      <c r="G844" s="1" t="s">
        <v>1088</v>
      </c>
      <c r="H844" s="7">
        <v>70</v>
      </c>
      <c r="I844" s="7">
        <v>52</v>
      </c>
      <c r="J844" s="2">
        <v>0.2571</v>
      </c>
      <c r="K844" s="7">
        <f>Table1[[#This Row],[Price Before Discount]]-Table1[[#This Row],[Price After Discount]]</f>
        <v>18</v>
      </c>
      <c r="L844" s="13">
        <f>YEAR(Table1[[#This Row],[Date]])</f>
        <v>2021</v>
      </c>
      <c r="M844" s="13" t="str">
        <f t="shared" si="26"/>
        <v>Jan</v>
      </c>
      <c r="N844" s="17" t="str">
        <f t="shared" si="27"/>
        <v>Q1</v>
      </c>
    </row>
    <row r="845" spans="1:14" hidden="1" x14ac:dyDescent="0.35">
      <c r="A845" t="s">
        <v>1355</v>
      </c>
      <c r="B845" s="1" t="s">
        <v>132</v>
      </c>
      <c r="C845" s="1" t="s">
        <v>90</v>
      </c>
      <c r="D845" s="1" t="s">
        <v>33</v>
      </c>
      <c r="E845" s="3">
        <v>45545</v>
      </c>
      <c r="F845" s="1" t="s">
        <v>23</v>
      </c>
      <c r="G845" s="1" t="s">
        <v>1133</v>
      </c>
      <c r="H845" s="7">
        <v>700</v>
      </c>
      <c r="I845" s="7">
        <v>686</v>
      </c>
      <c r="J845" s="2">
        <v>0.02</v>
      </c>
      <c r="K845" s="7">
        <f>Table1[[#This Row],[Price Before Discount]]-Table1[[#This Row],[Price After Discount]]</f>
        <v>14</v>
      </c>
      <c r="L845" s="13">
        <f>YEAR(Table1[[#This Row],[Date]])</f>
        <v>2024</v>
      </c>
      <c r="M845" s="13" t="str">
        <f t="shared" si="26"/>
        <v>Sep</v>
      </c>
      <c r="N845" s="17" t="str">
        <f t="shared" si="27"/>
        <v>Q3</v>
      </c>
    </row>
    <row r="846" spans="1:14" hidden="1" x14ac:dyDescent="0.35">
      <c r="A846" t="s">
        <v>1356</v>
      </c>
      <c r="B846" s="1" t="s">
        <v>155</v>
      </c>
      <c r="C846" s="1" t="s">
        <v>106</v>
      </c>
      <c r="D846" s="1" t="s">
        <v>17</v>
      </c>
      <c r="E846" s="3">
        <v>45509</v>
      </c>
      <c r="F846" s="1" t="s">
        <v>59</v>
      </c>
      <c r="G846" s="1" t="s">
        <v>462</v>
      </c>
      <c r="H846" s="7">
        <v>1000</v>
      </c>
      <c r="I846" s="7">
        <v>640</v>
      </c>
      <c r="J846" s="2">
        <v>0.36</v>
      </c>
      <c r="K846" s="7">
        <f>Table1[[#This Row],[Price Before Discount]]-Table1[[#This Row],[Price After Discount]]</f>
        <v>360</v>
      </c>
      <c r="L846" s="13">
        <f>YEAR(Table1[[#This Row],[Date]])</f>
        <v>2024</v>
      </c>
      <c r="M846" s="13" t="str">
        <f t="shared" si="26"/>
        <v>Aug</v>
      </c>
      <c r="N846" s="17" t="str">
        <f t="shared" si="27"/>
        <v>Q3</v>
      </c>
    </row>
    <row r="847" spans="1:14" hidden="1" x14ac:dyDescent="0.35">
      <c r="A847" t="s">
        <v>1357</v>
      </c>
      <c r="B847" s="1" t="s">
        <v>132</v>
      </c>
      <c r="C847" s="1" t="s">
        <v>90</v>
      </c>
      <c r="D847" s="1" t="s">
        <v>33</v>
      </c>
      <c r="E847" s="3">
        <v>44605</v>
      </c>
      <c r="F847" s="1" t="s">
        <v>44</v>
      </c>
      <c r="G847" s="1" t="s">
        <v>1017</v>
      </c>
      <c r="H847" s="7">
        <v>500</v>
      </c>
      <c r="I847" s="7">
        <v>440</v>
      </c>
      <c r="J847" s="2">
        <v>0.12</v>
      </c>
      <c r="K847" s="7">
        <f>Table1[[#This Row],[Price Before Discount]]-Table1[[#This Row],[Price After Discount]]</f>
        <v>60</v>
      </c>
      <c r="L847" s="13">
        <f>YEAR(Table1[[#This Row],[Date]])</f>
        <v>2022</v>
      </c>
      <c r="M847" s="13" t="str">
        <f t="shared" si="26"/>
        <v>Feb</v>
      </c>
      <c r="N847" s="17" t="str">
        <f t="shared" si="27"/>
        <v>Q1</v>
      </c>
    </row>
    <row r="848" spans="1:14" hidden="1" x14ac:dyDescent="0.35">
      <c r="A848" t="s">
        <v>1358</v>
      </c>
      <c r="B848" s="1" t="s">
        <v>75</v>
      </c>
      <c r="C848" s="1" t="s">
        <v>76</v>
      </c>
      <c r="D848" s="1" t="s">
        <v>33</v>
      </c>
      <c r="E848" s="3">
        <v>44910</v>
      </c>
      <c r="F848" s="1" t="s">
        <v>12</v>
      </c>
      <c r="G848" s="1" t="s">
        <v>315</v>
      </c>
      <c r="H848" s="7">
        <v>80</v>
      </c>
      <c r="I848" s="7">
        <v>75</v>
      </c>
      <c r="J848" s="2">
        <v>6.25E-2</v>
      </c>
      <c r="K848" s="7">
        <f>Table1[[#This Row],[Price Before Discount]]-Table1[[#This Row],[Price After Discount]]</f>
        <v>5</v>
      </c>
      <c r="L848" s="13">
        <f>YEAR(Table1[[#This Row],[Date]])</f>
        <v>2022</v>
      </c>
      <c r="M848" s="13" t="str">
        <f t="shared" si="26"/>
        <v>Dec</v>
      </c>
      <c r="N848" s="17" t="str">
        <f t="shared" si="27"/>
        <v>Q4</v>
      </c>
    </row>
    <row r="849" spans="1:14" x14ac:dyDescent="0.35">
      <c r="A849" t="s">
        <v>1359</v>
      </c>
      <c r="B849" s="1" t="s">
        <v>26</v>
      </c>
      <c r="C849" s="1" t="s">
        <v>27</v>
      </c>
      <c r="D849" s="1" t="s">
        <v>11</v>
      </c>
      <c r="E849" s="3">
        <v>45255</v>
      </c>
      <c r="F849" s="1" t="s">
        <v>28</v>
      </c>
      <c r="G849" s="1" t="s">
        <v>443</v>
      </c>
      <c r="H849" s="7">
        <v>150</v>
      </c>
      <c r="I849" s="7">
        <v>144</v>
      </c>
      <c r="J849" s="2">
        <v>0.04</v>
      </c>
      <c r="K849" s="7">
        <f>Table1[[#This Row],[Price Before Discount]]-Table1[[#This Row],[Price After Discount]]</f>
        <v>6</v>
      </c>
      <c r="L849" s="13">
        <f>YEAR(Table1[[#This Row],[Date]])</f>
        <v>2023</v>
      </c>
      <c r="M849" s="13" t="str">
        <f t="shared" si="26"/>
        <v>Nov</v>
      </c>
      <c r="N849" s="17" t="str">
        <f t="shared" si="27"/>
        <v>Q4</v>
      </c>
    </row>
    <row r="850" spans="1:14" hidden="1" x14ac:dyDescent="0.35">
      <c r="A850" t="s">
        <v>1360</v>
      </c>
      <c r="B850" s="1" t="s">
        <v>432</v>
      </c>
      <c r="C850" s="1" t="s">
        <v>433</v>
      </c>
      <c r="D850" s="1" t="s">
        <v>22</v>
      </c>
      <c r="E850" s="3">
        <v>44846</v>
      </c>
      <c r="F850" s="1" t="s">
        <v>39</v>
      </c>
      <c r="G850" s="1" t="s">
        <v>434</v>
      </c>
      <c r="H850" s="7">
        <v>30</v>
      </c>
      <c r="I850" s="7">
        <v>26</v>
      </c>
      <c r="J850" s="2">
        <v>0.1333</v>
      </c>
      <c r="K850" s="7">
        <f>Table1[[#This Row],[Price Before Discount]]-Table1[[#This Row],[Price After Discount]]</f>
        <v>4</v>
      </c>
      <c r="L850" s="13">
        <f>YEAR(Table1[[#This Row],[Date]])</f>
        <v>2022</v>
      </c>
      <c r="M850" s="13" t="str">
        <f t="shared" si="26"/>
        <v>Oct</v>
      </c>
      <c r="N850" s="17" t="str">
        <f t="shared" si="27"/>
        <v>Q4</v>
      </c>
    </row>
    <row r="851" spans="1:14" hidden="1" x14ac:dyDescent="0.35">
      <c r="A851" t="s">
        <v>1361</v>
      </c>
      <c r="B851" s="1" t="s">
        <v>132</v>
      </c>
      <c r="C851" s="1" t="s">
        <v>90</v>
      </c>
      <c r="D851" s="1" t="s">
        <v>33</v>
      </c>
      <c r="E851" s="3">
        <v>45306</v>
      </c>
      <c r="F851" s="1" t="s">
        <v>12</v>
      </c>
      <c r="G851" s="1" t="s">
        <v>1060</v>
      </c>
      <c r="H851" s="7">
        <v>80</v>
      </c>
      <c r="I851" s="7">
        <v>74</v>
      </c>
      <c r="J851" s="2">
        <v>7.4999999999999997E-2</v>
      </c>
      <c r="K851" s="7">
        <f>Table1[[#This Row],[Price Before Discount]]-Table1[[#This Row],[Price After Discount]]</f>
        <v>6</v>
      </c>
      <c r="L851" s="13">
        <f>YEAR(Table1[[#This Row],[Date]])</f>
        <v>2024</v>
      </c>
      <c r="M851" s="13" t="str">
        <f t="shared" si="26"/>
        <v>Jan</v>
      </c>
      <c r="N851" s="17" t="str">
        <f t="shared" si="27"/>
        <v>Q1</v>
      </c>
    </row>
    <row r="852" spans="1:14" hidden="1" x14ac:dyDescent="0.35">
      <c r="A852" t="s">
        <v>1362</v>
      </c>
      <c r="B852" s="1" t="s">
        <v>122</v>
      </c>
      <c r="C852" s="1" t="s">
        <v>38</v>
      </c>
      <c r="D852" s="1" t="s">
        <v>33</v>
      </c>
      <c r="E852" s="3">
        <v>45489</v>
      </c>
      <c r="F852" s="1" t="s">
        <v>113</v>
      </c>
      <c r="G852" s="1" t="s">
        <v>123</v>
      </c>
      <c r="H852" s="7">
        <v>250</v>
      </c>
      <c r="I852" s="7">
        <v>245</v>
      </c>
      <c r="J852" s="2">
        <v>0.02</v>
      </c>
      <c r="K852" s="7">
        <f>Table1[[#This Row],[Price Before Discount]]-Table1[[#This Row],[Price After Discount]]</f>
        <v>5</v>
      </c>
      <c r="L852" s="13">
        <f>YEAR(Table1[[#This Row],[Date]])</f>
        <v>2024</v>
      </c>
      <c r="M852" s="13" t="str">
        <f t="shared" si="26"/>
        <v>Jul</v>
      </c>
      <c r="N852" s="17" t="str">
        <f t="shared" si="27"/>
        <v>Q3</v>
      </c>
    </row>
    <row r="853" spans="1:14" x14ac:dyDescent="0.35">
      <c r="A853" t="s">
        <v>1363</v>
      </c>
      <c r="B853" s="1" t="s">
        <v>125</v>
      </c>
      <c r="C853" s="1" t="s">
        <v>126</v>
      </c>
      <c r="D853" s="1" t="s">
        <v>11</v>
      </c>
      <c r="E853" s="3">
        <v>44741</v>
      </c>
      <c r="F853" s="1" t="s">
        <v>59</v>
      </c>
      <c r="G853" s="1" t="s">
        <v>524</v>
      </c>
      <c r="H853" s="7">
        <v>1000</v>
      </c>
      <c r="I853" s="7">
        <v>940</v>
      </c>
      <c r="J853" s="2">
        <v>0.06</v>
      </c>
      <c r="K853" s="7">
        <f>Table1[[#This Row],[Price Before Discount]]-Table1[[#This Row],[Price After Discount]]</f>
        <v>60</v>
      </c>
      <c r="L853" s="13">
        <f>YEAR(Table1[[#This Row],[Date]])</f>
        <v>2022</v>
      </c>
      <c r="M853" s="13" t="str">
        <f t="shared" si="26"/>
        <v>Jun</v>
      </c>
      <c r="N853" s="17" t="str">
        <f t="shared" si="27"/>
        <v>Q2</v>
      </c>
    </row>
    <row r="854" spans="1:14" x14ac:dyDescent="0.35">
      <c r="A854" t="s">
        <v>1364</v>
      </c>
      <c r="B854" s="1" t="s">
        <v>253</v>
      </c>
      <c r="C854" s="1" t="s">
        <v>254</v>
      </c>
      <c r="D854" s="1" t="s">
        <v>11</v>
      </c>
      <c r="E854" s="3">
        <v>45236</v>
      </c>
      <c r="F854" s="1" t="s">
        <v>34</v>
      </c>
      <c r="G854" s="1" t="s">
        <v>803</v>
      </c>
      <c r="H854" s="7">
        <v>50</v>
      </c>
      <c r="I854" s="7">
        <v>50</v>
      </c>
      <c r="J854" s="2">
        <v>0</v>
      </c>
      <c r="K854" s="7">
        <f>Table1[[#This Row],[Price Before Discount]]-Table1[[#This Row],[Price After Discount]]</f>
        <v>0</v>
      </c>
      <c r="L854" s="13">
        <f>YEAR(Table1[[#This Row],[Date]])</f>
        <v>2023</v>
      </c>
      <c r="M854" s="13" t="str">
        <f t="shared" si="26"/>
        <v>Nov</v>
      </c>
      <c r="N854" s="17" t="str">
        <f t="shared" si="27"/>
        <v>Q4</v>
      </c>
    </row>
    <row r="855" spans="1:14" hidden="1" x14ac:dyDescent="0.35">
      <c r="A855" t="s">
        <v>1365</v>
      </c>
      <c r="B855" s="1" t="s">
        <v>75</v>
      </c>
      <c r="C855" s="1" t="s">
        <v>76</v>
      </c>
      <c r="D855" s="1" t="s">
        <v>33</v>
      </c>
      <c r="E855" s="3">
        <v>44741</v>
      </c>
      <c r="F855" s="1" t="s">
        <v>34</v>
      </c>
      <c r="G855" s="1" t="s">
        <v>1070</v>
      </c>
      <c r="H855" s="7">
        <v>50</v>
      </c>
      <c r="I855" s="7">
        <v>46</v>
      </c>
      <c r="J855" s="2">
        <v>0.08</v>
      </c>
      <c r="K855" s="7">
        <f>Table1[[#This Row],[Price Before Discount]]-Table1[[#This Row],[Price After Discount]]</f>
        <v>4</v>
      </c>
      <c r="L855" s="13">
        <f>YEAR(Table1[[#This Row],[Date]])</f>
        <v>2022</v>
      </c>
      <c r="M855" s="13" t="str">
        <f t="shared" si="26"/>
        <v>Jun</v>
      </c>
      <c r="N855" s="17" t="str">
        <f t="shared" si="27"/>
        <v>Q2</v>
      </c>
    </row>
    <row r="856" spans="1:14" x14ac:dyDescent="0.35">
      <c r="A856" t="s">
        <v>1366</v>
      </c>
      <c r="B856" s="1" t="s">
        <v>398</v>
      </c>
      <c r="C856" s="1" t="s">
        <v>399</v>
      </c>
      <c r="D856" s="1" t="s">
        <v>11</v>
      </c>
      <c r="E856" s="3">
        <v>45268</v>
      </c>
      <c r="F856" s="1" t="s">
        <v>23</v>
      </c>
      <c r="G856" s="1" t="s">
        <v>484</v>
      </c>
      <c r="H856" s="7">
        <v>700</v>
      </c>
      <c r="I856" s="7">
        <v>665</v>
      </c>
      <c r="J856" s="2">
        <v>0.05</v>
      </c>
      <c r="K856" s="7">
        <f>Table1[[#This Row],[Price Before Discount]]-Table1[[#This Row],[Price After Discount]]</f>
        <v>35</v>
      </c>
      <c r="L856" s="13">
        <f>YEAR(Table1[[#This Row],[Date]])</f>
        <v>2023</v>
      </c>
      <c r="M856" s="13" t="str">
        <f t="shared" si="26"/>
        <v>Dec</v>
      </c>
      <c r="N856" s="17" t="str">
        <f t="shared" si="27"/>
        <v>Q4</v>
      </c>
    </row>
    <row r="857" spans="1:14" x14ac:dyDescent="0.35">
      <c r="A857" t="s">
        <v>1367</v>
      </c>
      <c r="B857" s="1" t="s">
        <v>112</v>
      </c>
      <c r="C857" s="1" t="s">
        <v>52</v>
      </c>
      <c r="D857" s="1" t="s">
        <v>11</v>
      </c>
      <c r="E857" s="3">
        <v>43924</v>
      </c>
      <c r="F857" s="1" t="s">
        <v>59</v>
      </c>
      <c r="G857" s="1" t="s">
        <v>1066</v>
      </c>
      <c r="H857" s="7">
        <v>1000</v>
      </c>
      <c r="I857" s="7">
        <v>950</v>
      </c>
      <c r="J857" s="2">
        <v>0.05</v>
      </c>
      <c r="K857" s="7">
        <f>Table1[[#This Row],[Price Before Discount]]-Table1[[#This Row],[Price After Discount]]</f>
        <v>50</v>
      </c>
      <c r="L857" s="13">
        <f>YEAR(Table1[[#This Row],[Date]])</f>
        <v>2020</v>
      </c>
      <c r="M857" s="13" t="str">
        <f t="shared" si="26"/>
        <v>Apr</v>
      </c>
      <c r="N857" s="17" t="str">
        <f t="shared" si="27"/>
        <v>Q2</v>
      </c>
    </row>
    <row r="858" spans="1:14" x14ac:dyDescent="0.35">
      <c r="A858" t="s">
        <v>1368</v>
      </c>
      <c r="B858" s="1" t="s">
        <v>168</v>
      </c>
      <c r="C858" s="1" t="s">
        <v>169</v>
      </c>
      <c r="D858" s="1" t="s">
        <v>11</v>
      </c>
      <c r="E858" s="3">
        <v>44107</v>
      </c>
      <c r="F858" s="1" t="s">
        <v>28</v>
      </c>
      <c r="G858" s="1" t="s">
        <v>939</v>
      </c>
      <c r="H858" s="7">
        <v>150</v>
      </c>
      <c r="I858" s="7">
        <v>135</v>
      </c>
      <c r="J858" s="2">
        <v>0.1</v>
      </c>
      <c r="K858" s="7">
        <f>Table1[[#This Row],[Price Before Discount]]-Table1[[#This Row],[Price After Discount]]</f>
        <v>15</v>
      </c>
      <c r="L858" s="13">
        <f>YEAR(Table1[[#This Row],[Date]])</f>
        <v>2020</v>
      </c>
      <c r="M858" s="13" t="str">
        <f t="shared" si="26"/>
        <v>Oct</v>
      </c>
      <c r="N858" s="17" t="str">
        <f t="shared" si="27"/>
        <v>Q4</v>
      </c>
    </row>
    <row r="859" spans="1:14" hidden="1" x14ac:dyDescent="0.35">
      <c r="A859" t="s">
        <v>1369</v>
      </c>
      <c r="B859" s="1" t="s">
        <v>129</v>
      </c>
      <c r="C859" s="1" t="s">
        <v>106</v>
      </c>
      <c r="D859" s="1" t="s">
        <v>17</v>
      </c>
      <c r="E859" s="3">
        <v>45016</v>
      </c>
      <c r="F859" s="1" t="s">
        <v>39</v>
      </c>
      <c r="G859" s="1" t="s">
        <v>130</v>
      </c>
      <c r="H859" s="7">
        <v>30</v>
      </c>
      <c r="I859" s="7">
        <v>29</v>
      </c>
      <c r="J859" s="2">
        <v>3.3300000000000003E-2</v>
      </c>
      <c r="K859" s="7">
        <f>Table1[[#This Row],[Price Before Discount]]-Table1[[#This Row],[Price After Discount]]</f>
        <v>1</v>
      </c>
      <c r="L859" s="13">
        <f>YEAR(Table1[[#This Row],[Date]])</f>
        <v>2023</v>
      </c>
      <c r="M859" s="13" t="str">
        <f t="shared" si="26"/>
        <v>Mar</v>
      </c>
      <c r="N859" s="17" t="str">
        <f t="shared" si="27"/>
        <v>Q1</v>
      </c>
    </row>
    <row r="860" spans="1:14" x14ac:dyDescent="0.35">
      <c r="A860" t="s">
        <v>1370</v>
      </c>
      <c r="B860" s="1" t="s">
        <v>253</v>
      </c>
      <c r="C860" s="1" t="s">
        <v>254</v>
      </c>
      <c r="D860" s="1" t="s">
        <v>11</v>
      </c>
      <c r="E860" s="3">
        <v>45135</v>
      </c>
      <c r="F860" s="1" t="s">
        <v>113</v>
      </c>
      <c r="G860" s="1" t="s">
        <v>1371</v>
      </c>
      <c r="H860" s="7">
        <v>250</v>
      </c>
      <c r="I860" s="7">
        <v>243</v>
      </c>
      <c r="J860" s="2">
        <v>2.8000000000000001E-2</v>
      </c>
      <c r="K860" s="7">
        <f>Table1[[#This Row],[Price Before Discount]]-Table1[[#This Row],[Price After Discount]]</f>
        <v>7</v>
      </c>
      <c r="L860" s="13">
        <f>YEAR(Table1[[#This Row],[Date]])</f>
        <v>2023</v>
      </c>
      <c r="M860" s="13" t="str">
        <f t="shared" si="26"/>
        <v>Jul</v>
      </c>
      <c r="N860" s="17" t="str">
        <f t="shared" si="27"/>
        <v>Q3</v>
      </c>
    </row>
    <row r="861" spans="1:14" hidden="1" x14ac:dyDescent="0.35">
      <c r="A861" t="s">
        <v>1372</v>
      </c>
      <c r="B861" s="1" t="s">
        <v>132</v>
      </c>
      <c r="C861" s="1" t="s">
        <v>90</v>
      </c>
      <c r="D861" s="1" t="s">
        <v>33</v>
      </c>
      <c r="E861" s="3">
        <v>45395</v>
      </c>
      <c r="F861" s="1" t="s">
        <v>39</v>
      </c>
      <c r="G861" s="1" t="s">
        <v>133</v>
      </c>
      <c r="H861" s="7">
        <v>30</v>
      </c>
      <c r="I861" s="7">
        <v>29</v>
      </c>
      <c r="J861" s="2">
        <v>3.3300000000000003E-2</v>
      </c>
      <c r="K861" s="7">
        <f>Table1[[#This Row],[Price Before Discount]]-Table1[[#This Row],[Price After Discount]]</f>
        <v>1</v>
      </c>
      <c r="L861" s="13">
        <f>YEAR(Table1[[#This Row],[Date]])</f>
        <v>2024</v>
      </c>
      <c r="M861" s="13" t="str">
        <f t="shared" si="26"/>
        <v>Apr</v>
      </c>
      <c r="N861" s="17" t="str">
        <f t="shared" si="27"/>
        <v>Q2</v>
      </c>
    </row>
    <row r="862" spans="1:14" hidden="1" x14ac:dyDescent="0.35">
      <c r="A862" t="s">
        <v>1373</v>
      </c>
      <c r="B862" s="1" t="s">
        <v>122</v>
      </c>
      <c r="C862" s="1" t="s">
        <v>38</v>
      </c>
      <c r="D862" s="1" t="s">
        <v>33</v>
      </c>
      <c r="E862" s="3">
        <v>44545</v>
      </c>
      <c r="F862" s="1" t="s">
        <v>44</v>
      </c>
      <c r="G862" s="1" t="s">
        <v>968</v>
      </c>
      <c r="H862" s="7">
        <v>500</v>
      </c>
      <c r="I862" s="7">
        <v>490</v>
      </c>
      <c r="J862" s="2">
        <v>0.02</v>
      </c>
      <c r="K862" s="7">
        <f>Table1[[#This Row],[Price Before Discount]]-Table1[[#This Row],[Price After Discount]]</f>
        <v>10</v>
      </c>
      <c r="L862" s="13">
        <f>YEAR(Table1[[#This Row],[Date]])</f>
        <v>2021</v>
      </c>
      <c r="M862" s="13" t="str">
        <f t="shared" si="26"/>
        <v>Dec</v>
      </c>
      <c r="N862" s="17" t="str">
        <f t="shared" si="27"/>
        <v>Q4</v>
      </c>
    </row>
    <row r="863" spans="1:14" hidden="1" x14ac:dyDescent="0.35">
      <c r="A863" t="s">
        <v>1374</v>
      </c>
      <c r="B863" s="1" t="s">
        <v>15</v>
      </c>
      <c r="C863" s="1" t="s">
        <v>16</v>
      </c>
      <c r="D863" s="1" t="s">
        <v>17</v>
      </c>
      <c r="E863" s="3">
        <v>45260</v>
      </c>
      <c r="F863" s="1" t="s">
        <v>23</v>
      </c>
      <c r="G863" s="1" t="s">
        <v>87</v>
      </c>
      <c r="H863" s="7">
        <v>700</v>
      </c>
      <c r="I863" s="7">
        <v>686</v>
      </c>
      <c r="J863" s="2">
        <v>0.02</v>
      </c>
      <c r="K863" s="7">
        <f>Table1[[#This Row],[Price Before Discount]]-Table1[[#This Row],[Price After Discount]]</f>
        <v>14</v>
      </c>
      <c r="L863" s="13">
        <f>YEAR(Table1[[#This Row],[Date]])</f>
        <v>2023</v>
      </c>
      <c r="M863" s="13" t="str">
        <f t="shared" si="26"/>
        <v>Nov</v>
      </c>
      <c r="N863" s="17" t="str">
        <f t="shared" si="27"/>
        <v>Q4</v>
      </c>
    </row>
    <row r="864" spans="1:14" hidden="1" x14ac:dyDescent="0.35">
      <c r="A864" t="s">
        <v>1375</v>
      </c>
      <c r="B864" s="1" t="s">
        <v>101</v>
      </c>
      <c r="C864" s="1" t="s">
        <v>69</v>
      </c>
      <c r="D864" s="1" t="s">
        <v>33</v>
      </c>
      <c r="E864" s="3">
        <v>45064</v>
      </c>
      <c r="F864" s="1" t="s">
        <v>12</v>
      </c>
      <c r="G864" s="1" t="s">
        <v>601</v>
      </c>
      <c r="H864" s="7">
        <v>80</v>
      </c>
      <c r="I864" s="7">
        <v>75</v>
      </c>
      <c r="J864" s="2">
        <v>6.25E-2</v>
      </c>
      <c r="K864" s="7">
        <f>Table1[[#This Row],[Price Before Discount]]-Table1[[#This Row],[Price After Discount]]</f>
        <v>5</v>
      </c>
      <c r="L864" s="13">
        <f>YEAR(Table1[[#This Row],[Date]])</f>
        <v>2023</v>
      </c>
      <c r="M864" s="13" t="str">
        <f t="shared" si="26"/>
        <v>May</v>
      </c>
      <c r="N864" s="17" t="str">
        <f t="shared" si="27"/>
        <v>Q2</v>
      </c>
    </row>
    <row r="865" spans="1:14" hidden="1" x14ac:dyDescent="0.35">
      <c r="A865" t="s">
        <v>1376</v>
      </c>
      <c r="B865" s="1" t="s">
        <v>68</v>
      </c>
      <c r="C865" s="1" t="s">
        <v>69</v>
      </c>
      <c r="D865" s="1" t="s">
        <v>33</v>
      </c>
      <c r="E865" s="3">
        <v>45570</v>
      </c>
      <c r="F865" s="1" t="s">
        <v>113</v>
      </c>
      <c r="G865" s="1" t="s">
        <v>668</v>
      </c>
      <c r="H865" s="7">
        <v>250</v>
      </c>
      <c r="I865" s="7">
        <v>223</v>
      </c>
      <c r="J865" s="2">
        <v>0.108</v>
      </c>
      <c r="K865" s="7">
        <f>Table1[[#This Row],[Price Before Discount]]-Table1[[#This Row],[Price After Discount]]</f>
        <v>27</v>
      </c>
      <c r="L865" s="13">
        <f>YEAR(Table1[[#This Row],[Date]])</f>
        <v>2024</v>
      </c>
      <c r="M865" s="13" t="str">
        <f t="shared" si="26"/>
        <v>Oct</v>
      </c>
      <c r="N865" s="17" t="str">
        <f t="shared" si="27"/>
        <v>Q4</v>
      </c>
    </row>
    <row r="866" spans="1:14" x14ac:dyDescent="0.35">
      <c r="A866" t="s">
        <v>1377</v>
      </c>
      <c r="B866" s="1" t="s">
        <v>112</v>
      </c>
      <c r="C866" s="1" t="s">
        <v>52</v>
      </c>
      <c r="D866" s="1" t="s">
        <v>11</v>
      </c>
      <c r="E866" s="3">
        <v>44716</v>
      </c>
      <c r="F866" s="1" t="s">
        <v>44</v>
      </c>
      <c r="G866" s="1" t="s">
        <v>1066</v>
      </c>
      <c r="H866" s="7">
        <v>500</v>
      </c>
      <c r="I866" s="7">
        <v>480</v>
      </c>
      <c r="J866" s="2">
        <v>0.04</v>
      </c>
      <c r="K866" s="7">
        <f>Table1[[#This Row],[Price Before Discount]]-Table1[[#This Row],[Price After Discount]]</f>
        <v>20</v>
      </c>
      <c r="L866" s="13">
        <f>YEAR(Table1[[#This Row],[Date]])</f>
        <v>2022</v>
      </c>
      <c r="M866" s="13" t="str">
        <f t="shared" si="26"/>
        <v>Jun</v>
      </c>
      <c r="N866" s="17" t="str">
        <f t="shared" si="27"/>
        <v>Q2</v>
      </c>
    </row>
    <row r="867" spans="1:14" hidden="1" x14ac:dyDescent="0.35">
      <c r="A867" t="s">
        <v>1378</v>
      </c>
      <c r="B867" s="1" t="s">
        <v>89</v>
      </c>
      <c r="C867" s="1" t="s">
        <v>90</v>
      </c>
      <c r="D867" s="1" t="s">
        <v>33</v>
      </c>
      <c r="E867" s="3">
        <v>45234</v>
      </c>
      <c r="F867" s="1" t="s">
        <v>120</v>
      </c>
      <c r="G867" s="1" t="s">
        <v>91</v>
      </c>
      <c r="H867" s="7">
        <v>50</v>
      </c>
      <c r="I867" s="7">
        <v>50</v>
      </c>
      <c r="J867" s="2">
        <v>0</v>
      </c>
      <c r="K867" s="7">
        <f>Table1[[#This Row],[Price Before Discount]]-Table1[[#This Row],[Price After Discount]]</f>
        <v>0</v>
      </c>
      <c r="L867" s="13">
        <f>YEAR(Table1[[#This Row],[Date]])</f>
        <v>2023</v>
      </c>
      <c r="M867" s="13" t="str">
        <f t="shared" si="26"/>
        <v>Nov</v>
      </c>
      <c r="N867" s="17" t="str">
        <f t="shared" si="27"/>
        <v>Q4</v>
      </c>
    </row>
    <row r="868" spans="1:14" hidden="1" x14ac:dyDescent="0.35">
      <c r="A868" t="s">
        <v>1379</v>
      </c>
      <c r="B868" s="1" t="s">
        <v>122</v>
      </c>
      <c r="C868" s="1" t="s">
        <v>38</v>
      </c>
      <c r="D868" s="1" t="s">
        <v>33</v>
      </c>
      <c r="E868" s="3">
        <v>44091</v>
      </c>
      <c r="F868" s="1" t="s">
        <v>34</v>
      </c>
      <c r="G868" s="1" t="s">
        <v>861</v>
      </c>
      <c r="H868" s="7">
        <v>50</v>
      </c>
      <c r="I868" s="7">
        <v>42</v>
      </c>
      <c r="J868" s="2">
        <v>0.16</v>
      </c>
      <c r="K868" s="7">
        <f>Table1[[#This Row],[Price Before Discount]]-Table1[[#This Row],[Price After Discount]]</f>
        <v>8</v>
      </c>
      <c r="L868" s="13">
        <f>YEAR(Table1[[#This Row],[Date]])</f>
        <v>2020</v>
      </c>
      <c r="M868" s="13" t="str">
        <f t="shared" si="26"/>
        <v>Sep</v>
      </c>
      <c r="N868" s="17" t="str">
        <f t="shared" si="27"/>
        <v>Q3</v>
      </c>
    </row>
    <row r="869" spans="1:14" hidden="1" x14ac:dyDescent="0.35">
      <c r="A869" t="s">
        <v>1380</v>
      </c>
      <c r="B869" s="1" t="s">
        <v>15</v>
      </c>
      <c r="C869" s="1" t="s">
        <v>16</v>
      </c>
      <c r="D869" s="1" t="s">
        <v>17</v>
      </c>
      <c r="E869" s="3">
        <v>43849</v>
      </c>
      <c r="F869" s="1" t="s">
        <v>39</v>
      </c>
      <c r="G869" s="1" t="s">
        <v>491</v>
      </c>
      <c r="H869" s="7">
        <v>30</v>
      </c>
      <c r="I869" s="7">
        <v>21</v>
      </c>
      <c r="J869" s="2">
        <v>0.3</v>
      </c>
      <c r="K869" s="7">
        <f>Table1[[#This Row],[Price Before Discount]]-Table1[[#This Row],[Price After Discount]]</f>
        <v>9</v>
      </c>
      <c r="L869" s="13">
        <f>YEAR(Table1[[#This Row],[Date]])</f>
        <v>2020</v>
      </c>
      <c r="M869" s="13" t="str">
        <f t="shared" si="26"/>
        <v>Jan</v>
      </c>
      <c r="N869" s="17" t="str">
        <f t="shared" si="27"/>
        <v>Q1</v>
      </c>
    </row>
    <row r="870" spans="1:14" hidden="1" x14ac:dyDescent="0.35">
      <c r="A870" t="s">
        <v>1381</v>
      </c>
      <c r="B870" s="1" t="s">
        <v>180</v>
      </c>
      <c r="C870" s="1" t="s">
        <v>106</v>
      </c>
      <c r="D870" s="1" t="s">
        <v>17</v>
      </c>
      <c r="E870" s="3">
        <v>45136</v>
      </c>
      <c r="F870" s="1" t="s">
        <v>70</v>
      </c>
      <c r="G870" s="1" t="s">
        <v>201</v>
      </c>
      <c r="H870" s="7">
        <v>500</v>
      </c>
      <c r="I870" s="7">
        <v>500</v>
      </c>
      <c r="J870" s="2">
        <v>0</v>
      </c>
      <c r="K870" s="7">
        <f>Table1[[#This Row],[Price Before Discount]]-Table1[[#This Row],[Price After Discount]]</f>
        <v>0</v>
      </c>
      <c r="L870" s="13">
        <f>YEAR(Table1[[#This Row],[Date]])</f>
        <v>2023</v>
      </c>
      <c r="M870" s="13" t="str">
        <f t="shared" si="26"/>
        <v>Jul</v>
      </c>
      <c r="N870" s="17" t="str">
        <f t="shared" si="27"/>
        <v>Q3</v>
      </c>
    </row>
    <row r="871" spans="1:14" hidden="1" x14ac:dyDescent="0.35">
      <c r="A871" t="s">
        <v>1382</v>
      </c>
      <c r="B871" s="1" t="s">
        <v>180</v>
      </c>
      <c r="C871" s="1" t="s">
        <v>106</v>
      </c>
      <c r="D871" s="1" t="s">
        <v>17</v>
      </c>
      <c r="E871" s="3">
        <v>45278</v>
      </c>
      <c r="F871" s="1" t="s">
        <v>53</v>
      </c>
      <c r="G871" s="1" t="s">
        <v>503</v>
      </c>
      <c r="H871" s="7">
        <v>800</v>
      </c>
      <c r="I871" s="7">
        <v>632</v>
      </c>
      <c r="J871" s="2">
        <v>0.21</v>
      </c>
      <c r="K871" s="7">
        <f>Table1[[#This Row],[Price Before Discount]]-Table1[[#This Row],[Price After Discount]]</f>
        <v>168</v>
      </c>
      <c r="L871" s="13">
        <f>YEAR(Table1[[#This Row],[Date]])</f>
        <v>2023</v>
      </c>
      <c r="M871" s="13" t="str">
        <f t="shared" si="26"/>
        <v>Dec</v>
      </c>
      <c r="N871" s="17" t="str">
        <f t="shared" si="27"/>
        <v>Q4</v>
      </c>
    </row>
    <row r="872" spans="1:14" hidden="1" x14ac:dyDescent="0.35">
      <c r="A872" t="s">
        <v>1383</v>
      </c>
      <c r="B872" s="1" t="s">
        <v>132</v>
      </c>
      <c r="C872" s="1" t="s">
        <v>90</v>
      </c>
      <c r="D872" s="1" t="s">
        <v>33</v>
      </c>
      <c r="E872" s="3">
        <v>44983</v>
      </c>
      <c r="F872" s="1" t="s">
        <v>120</v>
      </c>
      <c r="G872" s="1" t="s">
        <v>676</v>
      </c>
      <c r="H872" s="7">
        <v>50</v>
      </c>
      <c r="I872" s="7">
        <v>46</v>
      </c>
      <c r="J872" s="2">
        <v>0.08</v>
      </c>
      <c r="K872" s="7">
        <f>Table1[[#This Row],[Price Before Discount]]-Table1[[#This Row],[Price After Discount]]</f>
        <v>4</v>
      </c>
      <c r="L872" s="13">
        <f>YEAR(Table1[[#This Row],[Date]])</f>
        <v>2023</v>
      </c>
      <c r="M872" s="13" t="str">
        <f t="shared" si="26"/>
        <v>Feb</v>
      </c>
      <c r="N872" s="17" t="str">
        <f t="shared" si="27"/>
        <v>Q1</v>
      </c>
    </row>
    <row r="873" spans="1:14" hidden="1" x14ac:dyDescent="0.35">
      <c r="A873" t="s">
        <v>1384</v>
      </c>
      <c r="B873" s="1" t="s">
        <v>122</v>
      </c>
      <c r="C873" s="1" t="s">
        <v>38</v>
      </c>
      <c r="D873" s="1" t="s">
        <v>33</v>
      </c>
      <c r="E873" s="3">
        <v>45215</v>
      </c>
      <c r="F873" s="1" t="s">
        <v>34</v>
      </c>
      <c r="G873" s="1" t="s">
        <v>123</v>
      </c>
      <c r="H873" s="7">
        <v>50</v>
      </c>
      <c r="I873" s="7">
        <v>48</v>
      </c>
      <c r="J873" s="2">
        <v>0.04</v>
      </c>
      <c r="K873" s="7">
        <f>Table1[[#This Row],[Price Before Discount]]-Table1[[#This Row],[Price After Discount]]</f>
        <v>2</v>
      </c>
      <c r="L873" s="13">
        <f>YEAR(Table1[[#This Row],[Date]])</f>
        <v>2023</v>
      </c>
      <c r="M873" s="13" t="str">
        <f t="shared" si="26"/>
        <v>Oct</v>
      </c>
      <c r="N873" s="17" t="str">
        <f t="shared" si="27"/>
        <v>Q4</v>
      </c>
    </row>
    <row r="874" spans="1:14" hidden="1" x14ac:dyDescent="0.35">
      <c r="A874" t="s">
        <v>1385</v>
      </c>
      <c r="B874" s="1" t="s">
        <v>152</v>
      </c>
      <c r="C874" s="1" t="s">
        <v>106</v>
      </c>
      <c r="D874" s="1" t="s">
        <v>17</v>
      </c>
      <c r="E874" s="3">
        <v>44432</v>
      </c>
      <c r="F874" s="1" t="s">
        <v>53</v>
      </c>
      <c r="G874" s="1" t="s">
        <v>153</v>
      </c>
      <c r="H874" s="7">
        <v>800</v>
      </c>
      <c r="I874" s="7">
        <v>528</v>
      </c>
      <c r="J874" s="2">
        <v>0.34</v>
      </c>
      <c r="K874" s="7">
        <f>Table1[[#This Row],[Price Before Discount]]-Table1[[#This Row],[Price After Discount]]</f>
        <v>272</v>
      </c>
      <c r="L874" s="13">
        <f>YEAR(Table1[[#This Row],[Date]])</f>
        <v>2021</v>
      </c>
      <c r="M874" s="13" t="str">
        <f t="shared" si="26"/>
        <v>Aug</v>
      </c>
      <c r="N874" s="17" t="str">
        <f t="shared" si="27"/>
        <v>Q3</v>
      </c>
    </row>
    <row r="875" spans="1:14" x14ac:dyDescent="0.35">
      <c r="A875" t="s">
        <v>1386</v>
      </c>
      <c r="B875" s="1" t="s">
        <v>185</v>
      </c>
      <c r="C875" s="1" t="s">
        <v>186</v>
      </c>
      <c r="D875" s="1" t="s">
        <v>11</v>
      </c>
      <c r="E875" s="3">
        <v>44805</v>
      </c>
      <c r="F875" s="1" t="s">
        <v>120</v>
      </c>
      <c r="G875" s="1" t="s">
        <v>1148</v>
      </c>
      <c r="H875" s="7">
        <v>50</v>
      </c>
      <c r="I875" s="7">
        <v>47</v>
      </c>
      <c r="J875" s="2">
        <v>0.06</v>
      </c>
      <c r="K875" s="7">
        <f>Table1[[#This Row],[Price Before Discount]]-Table1[[#This Row],[Price After Discount]]</f>
        <v>3</v>
      </c>
      <c r="L875" s="13">
        <f>YEAR(Table1[[#This Row],[Date]])</f>
        <v>2022</v>
      </c>
      <c r="M875" s="13" t="str">
        <f t="shared" si="26"/>
        <v>Sep</v>
      </c>
      <c r="N875" s="17" t="str">
        <f t="shared" si="27"/>
        <v>Q3</v>
      </c>
    </row>
    <row r="876" spans="1:14" hidden="1" x14ac:dyDescent="0.35">
      <c r="A876" t="s">
        <v>1387</v>
      </c>
      <c r="B876" s="1" t="s">
        <v>219</v>
      </c>
      <c r="C876" s="1" t="s">
        <v>38</v>
      </c>
      <c r="D876" s="1" t="s">
        <v>33</v>
      </c>
      <c r="E876" s="3">
        <v>44585</v>
      </c>
      <c r="F876" s="1" t="s">
        <v>28</v>
      </c>
      <c r="G876" s="1" t="s">
        <v>1177</v>
      </c>
      <c r="H876" s="7">
        <v>150</v>
      </c>
      <c r="I876" s="7">
        <v>129</v>
      </c>
      <c r="J876" s="2">
        <v>0.14000000000000001</v>
      </c>
      <c r="K876" s="7">
        <f>Table1[[#This Row],[Price Before Discount]]-Table1[[#This Row],[Price After Discount]]</f>
        <v>21</v>
      </c>
      <c r="L876" s="13">
        <f>YEAR(Table1[[#This Row],[Date]])</f>
        <v>2022</v>
      </c>
      <c r="M876" s="13" t="str">
        <f t="shared" si="26"/>
        <v>Jan</v>
      </c>
      <c r="N876" s="17" t="str">
        <f t="shared" si="27"/>
        <v>Q1</v>
      </c>
    </row>
    <row r="877" spans="1:14" hidden="1" x14ac:dyDescent="0.35">
      <c r="A877" t="s">
        <v>1388</v>
      </c>
      <c r="B877" s="1" t="s">
        <v>225</v>
      </c>
      <c r="C877" s="1" t="s">
        <v>226</v>
      </c>
      <c r="D877" s="1" t="s">
        <v>22</v>
      </c>
      <c r="E877" s="3">
        <v>44159</v>
      </c>
      <c r="F877" s="1" t="s">
        <v>23</v>
      </c>
      <c r="G877" s="1" t="s">
        <v>227</v>
      </c>
      <c r="H877" s="7">
        <v>700</v>
      </c>
      <c r="I877" s="7">
        <v>581</v>
      </c>
      <c r="J877" s="2">
        <v>0.17</v>
      </c>
      <c r="K877" s="7">
        <f>Table1[[#This Row],[Price Before Discount]]-Table1[[#This Row],[Price After Discount]]</f>
        <v>119</v>
      </c>
      <c r="L877" s="13">
        <f>YEAR(Table1[[#This Row],[Date]])</f>
        <v>2020</v>
      </c>
      <c r="M877" s="13" t="str">
        <f t="shared" si="26"/>
        <v>Nov</v>
      </c>
      <c r="N877" s="17" t="str">
        <f t="shared" si="27"/>
        <v>Q4</v>
      </c>
    </row>
    <row r="878" spans="1:14" hidden="1" x14ac:dyDescent="0.35">
      <c r="A878" t="s">
        <v>1389</v>
      </c>
      <c r="B878" s="1" t="s">
        <v>219</v>
      </c>
      <c r="C878" s="1" t="s">
        <v>38</v>
      </c>
      <c r="D878" s="1" t="s">
        <v>33</v>
      </c>
      <c r="E878" s="3">
        <v>43843</v>
      </c>
      <c r="F878" s="1" t="s">
        <v>39</v>
      </c>
      <c r="G878" s="1" t="s">
        <v>258</v>
      </c>
      <c r="H878" s="7">
        <v>30</v>
      </c>
      <c r="I878" s="7">
        <v>27</v>
      </c>
      <c r="J878" s="2">
        <v>0.1</v>
      </c>
      <c r="K878" s="7">
        <f>Table1[[#This Row],[Price Before Discount]]-Table1[[#This Row],[Price After Discount]]</f>
        <v>3</v>
      </c>
      <c r="L878" s="13">
        <f>YEAR(Table1[[#This Row],[Date]])</f>
        <v>2020</v>
      </c>
      <c r="M878" s="13" t="str">
        <f t="shared" si="26"/>
        <v>Jan</v>
      </c>
      <c r="N878" s="17" t="str">
        <f t="shared" si="27"/>
        <v>Q1</v>
      </c>
    </row>
    <row r="879" spans="1:14" hidden="1" x14ac:dyDescent="0.35">
      <c r="A879" t="s">
        <v>1390</v>
      </c>
      <c r="B879" s="1" t="s">
        <v>132</v>
      </c>
      <c r="C879" s="1" t="s">
        <v>90</v>
      </c>
      <c r="D879" s="1" t="s">
        <v>33</v>
      </c>
      <c r="E879" s="3">
        <v>44879</v>
      </c>
      <c r="F879" s="1" t="s">
        <v>12</v>
      </c>
      <c r="G879" s="1" t="s">
        <v>1060</v>
      </c>
      <c r="H879" s="7">
        <v>80</v>
      </c>
      <c r="I879" s="7">
        <v>75</v>
      </c>
      <c r="J879" s="2">
        <v>6.25E-2</v>
      </c>
      <c r="K879" s="7">
        <f>Table1[[#This Row],[Price Before Discount]]-Table1[[#This Row],[Price After Discount]]</f>
        <v>5</v>
      </c>
      <c r="L879" s="13">
        <f>YEAR(Table1[[#This Row],[Date]])</f>
        <v>2022</v>
      </c>
      <c r="M879" s="13" t="str">
        <f t="shared" si="26"/>
        <v>Nov</v>
      </c>
      <c r="N879" s="17" t="str">
        <f t="shared" si="27"/>
        <v>Q4</v>
      </c>
    </row>
    <row r="880" spans="1:14" hidden="1" x14ac:dyDescent="0.35">
      <c r="A880" t="s">
        <v>1391</v>
      </c>
      <c r="B880" s="1" t="s">
        <v>132</v>
      </c>
      <c r="C880" s="1" t="s">
        <v>90</v>
      </c>
      <c r="D880" s="1" t="s">
        <v>33</v>
      </c>
      <c r="E880" s="3">
        <v>45214</v>
      </c>
      <c r="F880" s="1" t="s">
        <v>53</v>
      </c>
      <c r="G880" s="1" t="s">
        <v>847</v>
      </c>
      <c r="H880" s="7">
        <v>800</v>
      </c>
      <c r="I880" s="7">
        <v>736</v>
      </c>
      <c r="J880" s="2">
        <v>0.08</v>
      </c>
      <c r="K880" s="7">
        <f>Table1[[#This Row],[Price Before Discount]]-Table1[[#This Row],[Price After Discount]]</f>
        <v>64</v>
      </c>
      <c r="L880" s="13">
        <f>YEAR(Table1[[#This Row],[Date]])</f>
        <v>2023</v>
      </c>
      <c r="M880" s="13" t="str">
        <f t="shared" si="26"/>
        <v>Oct</v>
      </c>
      <c r="N880" s="17" t="str">
        <f t="shared" si="27"/>
        <v>Q4</v>
      </c>
    </row>
    <row r="881" spans="1:14" hidden="1" x14ac:dyDescent="0.35">
      <c r="A881" t="s">
        <v>1392</v>
      </c>
      <c r="B881" s="1" t="s">
        <v>116</v>
      </c>
      <c r="C881" s="1" t="s">
        <v>117</v>
      </c>
      <c r="D881" s="1" t="s">
        <v>33</v>
      </c>
      <c r="E881" s="3">
        <v>45016</v>
      </c>
      <c r="F881" s="1" t="s">
        <v>59</v>
      </c>
      <c r="G881" s="1" t="s">
        <v>907</v>
      </c>
      <c r="H881" s="7">
        <v>1000</v>
      </c>
      <c r="I881" s="7">
        <v>880</v>
      </c>
      <c r="J881" s="2">
        <v>0.12</v>
      </c>
      <c r="K881" s="7">
        <f>Table1[[#This Row],[Price Before Discount]]-Table1[[#This Row],[Price After Discount]]</f>
        <v>120</v>
      </c>
      <c r="L881" s="13">
        <f>YEAR(Table1[[#This Row],[Date]])</f>
        <v>2023</v>
      </c>
      <c r="M881" s="13" t="str">
        <f t="shared" si="26"/>
        <v>Mar</v>
      </c>
      <c r="N881" s="17" t="str">
        <f t="shared" si="27"/>
        <v>Q1</v>
      </c>
    </row>
    <row r="882" spans="1:14" x14ac:dyDescent="0.35">
      <c r="A882" t="s">
        <v>1393</v>
      </c>
      <c r="B882" s="1" t="s">
        <v>83</v>
      </c>
      <c r="C882" s="1" t="s">
        <v>84</v>
      </c>
      <c r="D882" s="1" t="s">
        <v>11</v>
      </c>
      <c r="E882" s="3">
        <v>44065</v>
      </c>
      <c r="F882" s="1" t="s">
        <v>34</v>
      </c>
      <c r="G882" s="1" t="s">
        <v>514</v>
      </c>
      <c r="H882" s="7">
        <v>50</v>
      </c>
      <c r="I882" s="7">
        <v>48</v>
      </c>
      <c r="J882" s="2">
        <v>0.04</v>
      </c>
      <c r="K882" s="7">
        <f>Table1[[#This Row],[Price Before Discount]]-Table1[[#This Row],[Price After Discount]]</f>
        <v>2</v>
      </c>
      <c r="L882" s="13">
        <f>YEAR(Table1[[#This Row],[Date]])</f>
        <v>2020</v>
      </c>
      <c r="M882" s="13" t="str">
        <f t="shared" si="26"/>
        <v>Aug</v>
      </c>
      <c r="N882" s="17" t="str">
        <f t="shared" si="27"/>
        <v>Q3</v>
      </c>
    </row>
    <row r="883" spans="1:14" hidden="1" x14ac:dyDescent="0.35">
      <c r="A883" t="s">
        <v>1394</v>
      </c>
      <c r="B883" s="1" t="s">
        <v>222</v>
      </c>
      <c r="C883" s="1" t="s">
        <v>48</v>
      </c>
      <c r="D883" s="1" t="s">
        <v>22</v>
      </c>
      <c r="E883" s="3">
        <v>44819</v>
      </c>
      <c r="F883" s="1" t="s">
        <v>120</v>
      </c>
      <c r="G883" s="1" t="s">
        <v>223</v>
      </c>
      <c r="H883" s="7">
        <v>50</v>
      </c>
      <c r="I883" s="7">
        <v>49</v>
      </c>
      <c r="J883" s="2">
        <v>0.02</v>
      </c>
      <c r="K883" s="7">
        <f>Table1[[#This Row],[Price Before Discount]]-Table1[[#This Row],[Price After Discount]]</f>
        <v>1</v>
      </c>
      <c r="L883" s="13">
        <f>YEAR(Table1[[#This Row],[Date]])</f>
        <v>2022</v>
      </c>
      <c r="M883" s="13" t="str">
        <f t="shared" si="26"/>
        <v>Sep</v>
      </c>
      <c r="N883" s="17" t="str">
        <f t="shared" si="27"/>
        <v>Q3</v>
      </c>
    </row>
    <row r="884" spans="1:14" hidden="1" x14ac:dyDescent="0.35">
      <c r="A884" t="s">
        <v>1395</v>
      </c>
      <c r="B884" s="1" t="s">
        <v>42</v>
      </c>
      <c r="C884" s="1" t="s">
        <v>43</v>
      </c>
      <c r="D884" s="1" t="s">
        <v>22</v>
      </c>
      <c r="E884" s="3">
        <v>44047</v>
      </c>
      <c r="F884" s="1" t="s">
        <v>39</v>
      </c>
      <c r="G884" s="1" t="s">
        <v>319</v>
      </c>
      <c r="H884" s="7">
        <v>30</v>
      </c>
      <c r="I884" s="7">
        <v>27</v>
      </c>
      <c r="J884" s="2">
        <v>0.1</v>
      </c>
      <c r="K884" s="7">
        <f>Table1[[#This Row],[Price Before Discount]]-Table1[[#This Row],[Price After Discount]]</f>
        <v>3</v>
      </c>
      <c r="L884" s="13">
        <f>YEAR(Table1[[#This Row],[Date]])</f>
        <v>2020</v>
      </c>
      <c r="M884" s="13" t="str">
        <f t="shared" si="26"/>
        <v>Aug</v>
      </c>
      <c r="N884" s="17" t="str">
        <f t="shared" si="27"/>
        <v>Q3</v>
      </c>
    </row>
    <row r="885" spans="1:14" x14ac:dyDescent="0.35">
      <c r="A885" t="s">
        <v>1396</v>
      </c>
      <c r="B885" s="1" t="s">
        <v>79</v>
      </c>
      <c r="C885" s="1" t="s">
        <v>80</v>
      </c>
      <c r="D885" s="1" t="s">
        <v>11</v>
      </c>
      <c r="E885" s="3">
        <v>45615</v>
      </c>
      <c r="F885" s="1" t="s">
        <v>59</v>
      </c>
      <c r="G885" s="1" t="s">
        <v>193</v>
      </c>
      <c r="H885" s="7">
        <v>1000</v>
      </c>
      <c r="I885" s="7">
        <v>850</v>
      </c>
      <c r="J885" s="2">
        <v>0.15</v>
      </c>
      <c r="K885" s="7">
        <f>Table1[[#This Row],[Price Before Discount]]-Table1[[#This Row],[Price After Discount]]</f>
        <v>150</v>
      </c>
      <c r="L885" s="13">
        <f>YEAR(Table1[[#This Row],[Date]])</f>
        <v>2024</v>
      </c>
      <c r="M885" s="13" t="str">
        <f t="shared" si="26"/>
        <v>Nov</v>
      </c>
      <c r="N885" s="17" t="str">
        <f t="shared" si="27"/>
        <v>Q4</v>
      </c>
    </row>
    <row r="886" spans="1:14" hidden="1" x14ac:dyDescent="0.35">
      <c r="A886" t="s">
        <v>1397</v>
      </c>
      <c r="B886" s="1" t="s">
        <v>225</v>
      </c>
      <c r="C886" s="1" t="s">
        <v>226</v>
      </c>
      <c r="D886" s="1" t="s">
        <v>22</v>
      </c>
      <c r="E886" s="3">
        <v>45046</v>
      </c>
      <c r="F886" s="1" t="s">
        <v>59</v>
      </c>
      <c r="G886" s="1" t="s">
        <v>1398</v>
      </c>
      <c r="H886" s="7">
        <v>1000</v>
      </c>
      <c r="I886" s="7">
        <v>560</v>
      </c>
      <c r="J886" s="2">
        <v>0.44</v>
      </c>
      <c r="K886" s="7">
        <f>Table1[[#This Row],[Price Before Discount]]-Table1[[#This Row],[Price After Discount]]</f>
        <v>440</v>
      </c>
      <c r="L886" s="13">
        <f>YEAR(Table1[[#This Row],[Date]])</f>
        <v>2023</v>
      </c>
      <c r="M886" s="13" t="str">
        <f t="shared" si="26"/>
        <v>Apr</v>
      </c>
      <c r="N886" s="17" t="str">
        <f t="shared" si="27"/>
        <v>Q2</v>
      </c>
    </row>
    <row r="887" spans="1:14" hidden="1" x14ac:dyDescent="0.35">
      <c r="A887" t="s">
        <v>1399</v>
      </c>
      <c r="B887" s="1" t="s">
        <v>101</v>
      </c>
      <c r="C887" s="1" t="s">
        <v>69</v>
      </c>
      <c r="D887" s="1" t="s">
        <v>33</v>
      </c>
      <c r="E887" s="3">
        <v>43972</v>
      </c>
      <c r="F887" s="1" t="s">
        <v>39</v>
      </c>
      <c r="G887" s="1" t="s">
        <v>601</v>
      </c>
      <c r="H887" s="7">
        <v>30</v>
      </c>
      <c r="I887" s="7">
        <v>25</v>
      </c>
      <c r="J887" s="2">
        <v>0.16669999999999999</v>
      </c>
      <c r="K887" s="7">
        <f>Table1[[#This Row],[Price Before Discount]]-Table1[[#This Row],[Price After Discount]]</f>
        <v>5</v>
      </c>
      <c r="L887" s="13">
        <f>YEAR(Table1[[#This Row],[Date]])</f>
        <v>2020</v>
      </c>
      <c r="M887" s="13" t="str">
        <f t="shared" si="26"/>
        <v>May</v>
      </c>
      <c r="N887" s="17" t="str">
        <f t="shared" si="27"/>
        <v>Q2</v>
      </c>
    </row>
    <row r="888" spans="1:14" hidden="1" x14ac:dyDescent="0.35">
      <c r="A888" t="s">
        <v>1400</v>
      </c>
      <c r="B888" s="1" t="s">
        <v>89</v>
      </c>
      <c r="C888" s="1" t="s">
        <v>90</v>
      </c>
      <c r="D888" s="1" t="s">
        <v>33</v>
      </c>
      <c r="E888" s="3">
        <v>44636</v>
      </c>
      <c r="F888" s="1" t="s">
        <v>34</v>
      </c>
      <c r="G888" s="1" t="s">
        <v>1401</v>
      </c>
      <c r="H888" s="7">
        <v>50</v>
      </c>
      <c r="I888" s="7">
        <v>46</v>
      </c>
      <c r="J888" s="2">
        <v>0.08</v>
      </c>
      <c r="K888" s="7">
        <f>Table1[[#This Row],[Price Before Discount]]-Table1[[#This Row],[Price After Discount]]</f>
        <v>4</v>
      </c>
      <c r="L888" s="13">
        <f>YEAR(Table1[[#This Row],[Date]])</f>
        <v>2022</v>
      </c>
      <c r="M888" s="13" t="str">
        <f t="shared" si="26"/>
        <v>Mar</v>
      </c>
      <c r="N888" s="17" t="str">
        <f t="shared" si="27"/>
        <v>Q1</v>
      </c>
    </row>
    <row r="889" spans="1:14" hidden="1" x14ac:dyDescent="0.35">
      <c r="A889" t="s">
        <v>1402</v>
      </c>
      <c r="B889" s="1" t="s">
        <v>222</v>
      </c>
      <c r="C889" s="1" t="s">
        <v>48</v>
      </c>
      <c r="D889" s="1" t="s">
        <v>22</v>
      </c>
      <c r="E889" s="3">
        <v>44228</v>
      </c>
      <c r="F889" s="1" t="s">
        <v>44</v>
      </c>
      <c r="G889" s="1" t="s">
        <v>1403</v>
      </c>
      <c r="H889" s="7">
        <v>500</v>
      </c>
      <c r="I889" s="7">
        <v>305</v>
      </c>
      <c r="J889" s="2">
        <v>0.39</v>
      </c>
      <c r="K889" s="7">
        <f>Table1[[#This Row],[Price Before Discount]]-Table1[[#This Row],[Price After Discount]]</f>
        <v>195</v>
      </c>
      <c r="L889" s="13">
        <f>YEAR(Table1[[#This Row],[Date]])</f>
        <v>2021</v>
      </c>
      <c r="M889" s="13" t="str">
        <f t="shared" si="26"/>
        <v>Feb</v>
      </c>
      <c r="N889" s="17" t="str">
        <f t="shared" si="27"/>
        <v>Q1</v>
      </c>
    </row>
    <row r="890" spans="1:14" hidden="1" x14ac:dyDescent="0.35">
      <c r="A890" t="s">
        <v>1404</v>
      </c>
      <c r="B890" s="1" t="s">
        <v>268</v>
      </c>
      <c r="C890" s="1" t="s">
        <v>269</v>
      </c>
      <c r="D890" s="1" t="s">
        <v>33</v>
      </c>
      <c r="E890" s="3">
        <v>45568</v>
      </c>
      <c r="F890" s="1" t="s">
        <v>120</v>
      </c>
      <c r="G890" s="1" t="s">
        <v>270</v>
      </c>
      <c r="H890" s="7">
        <v>50</v>
      </c>
      <c r="I890" s="7">
        <v>48</v>
      </c>
      <c r="J890" s="2">
        <v>0.04</v>
      </c>
      <c r="K890" s="7">
        <f>Table1[[#This Row],[Price Before Discount]]-Table1[[#This Row],[Price After Discount]]</f>
        <v>2</v>
      </c>
      <c r="L890" s="13">
        <f>YEAR(Table1[[#This Row],[Date]])</f>
        <v>2024</v>
      </c>
      <c r="M890" s="13" t="str">
        <f t="shared" si="26"/>
        <v>Oct</v>
      </c>
      <c r="N890" s="17" t="str">
        <f t="shared" si="27"/>
        <v>Q4</v>
      </c>
    </row>
    <row r="891" spans="1:14" x14ac:dyDescent="0.35">
      <c r="A891" t="s">
        <v>1405</v>
      </c>
      <c r="B891" s="1" t="s">
        <v>93</v>
      </c>
      <c r="C891" s="1" t="s">
        <v>94</v>
      </c>
      <c r="D891" s="1" t="s">
        <v>11</v>
      </c>
      <c r="E891" s="3">
        <v>45341</v>
      </c>
      <c r="F891" s="1" t="s">
        <v>44</v>
      </c>
      <c r="G891" s="1" t="s">
        <v>1406</v>
      </c>
      <c r="H891" s="7">
        <v>500</v>
      </c>
      <c r="I891" s="7">
        <v>435</v>
      </c>
      <c r="J891" s="2">
        <v>0.13</v>
      </c>
      <c r="K891" s="7">
        <f>Table1[[#This Row],[Price Before Discount]]-Table1[[#This Row],[Price After Discount]]</f>
        <v>65</v>
      </c>
      <c r="L891" s="13">
        <f>YEAR(Table1[[#This Row],[Date]])</f>
        <v>2024</v>
      </c>
      <c r="M891" s="13" t="str">
        <f t="shared" si="26"/>
        <v>Feb</v>
      </c>
      <c r="N891" s="17" t="str">
        <f t="shared" si="27"/>
        <v>Q1</v>
      </c>
    </row>
    <row r="892" spans="1:14" x14ac:dyDescent="0.35">
      <c r="A892" t="s">
        <v>1407</v>
      </c>
      <c r="B892" s="1" t="s">
        <v>26</v>
      </c>
      <c r="C892" s="1" t="s">
        <v>27</v>
      </c>
      <c r="D892" s="1" t="s">
        <v>11</v>
      </c>
      <c r="E892" s="3">
        <v>45305</v>
      </c>
      <c r="F892" s="1" t="s">
        <v>70</v>
      </c>
      <c r="G892" s="1" t="s">
        <v>247</v>
      </c>
      <c r="H892" s="7">
        <v>500</v>
      </c>
      <c r="I892" s="7">
        <v>500</v>
      </c>
      <c r="J892" s="2">
        <v>0</v>
      </c>
      <c r="K892" s="7">
        <f>Table1[[#This Row],[Price Before Discount]]-Table1[[#This Row],[Price After Discount]]</f>
        <v>0</v>
      </c>
      <c r="L892" s="13">
        <f>YEAR(Table1[[#This Row],[Date]])</f>
        <v>2024</v>
      </c>
      <c r="M892" s="13" t="str">
        <f t="shared" si="26"/>
        <v>Jan</v>
      </c>
      <c r="N892" s="17" t="str">
        <f t="shared" si="27"/>
        <v>Q1</v>
      </c>
    </row>
    <row r="893" spans="1:14" hidden="1" x14ac:dyDescent="0.35">
      <c r="A893" t="s">
        <v>1408</v>
      </c>
      <c r="B893" s="1" t="s">
        <v>152</v>
      </c>
      <c r="C893" s="1" t="s">
        <v>106</v>
      </c>
      <c r="D893" s="1" t="s">
        <v>17</v>
      </c>
      <c r="E893" s="3">
        <v>44827</v>
      </c>
      <c r="F893" s="1" t="s">
        <v>102</v>
      </c>
      <c r="G893" s="1" t="s">
        <v>1409</v>
      </c>
      <c r="H893" s="7">
        <v>70</v>
      </c>
      <c r="I893" s="7">
        <v>66</v>
      </c>
      <c r="J893" s="2">
        <v>5.7099999999999998E-2</v>
      </c>
      <c r="K893" s="7">
        <f>Table1[[#This Row],[Price Before Discount]]-Table1[[#This Row],[Price After Discount]]</f>
        <v>4</v>
      </c>
      <c r="L893" s="13">
        <f>YEAR(Table1[[#This Row],[Date]])</f>
        <v>2022</v>
      </c>
      <c r="M893" s="13" t="str">
        <f t="shared" si="26"/>
        <v>Sep</v>
      </c>
      <c r="N893" s="17" t="str">
        <f t="shared" si="27"/>
        <v>Q3</v>
      </c>
    </row>
    <row r="894" spans="1:14" hidden="1" x14ac:dyDescent="0.35">
      <c r="A894" t="s">
        <v>1410</v>
      </c>
      <c r="B894" s="1" t="s">
        <v>31</v>
      </c>
      <c r="C894" s="1" t="s">
        <v>32</v>
      </c>
      <c r="D894" s="1" t="s">
        <v>33</v>
      </c>
      <c r="E894" s="3">
        <v>45173</v>
      </c>
      <c r="F894" s="1" t="s">
        <v>102</v>
      </c>
      <c r="G894" s="1" t="s">
        <v>158</v>
      </c>
      <c r="H894" s="7">
        <v>70</v>
      </c>
      <c r="I894" s="7">
        <v>70</v>
      </c>
      <c r="J894" s="2">
        <v>0</v>
      </c>
      <c r="K894" s="7">
        <f>Table1[[#This Row],[Price Before Discount]]-Table1[[#This Row],[Price After Discount]]</f>
        <v>0</v>
      </c>
      <c r="L894" s="13">
        <f>YEAR(Table1[[#This Row],[Date]])</f>
        <v>2023</v>
      </c>
      <c r="M894" s="13" t="str">
        <f t="shared" si="26"/>
        <v>Sep</v>
      </c>
      <c r="N894" s="17" t="str">
        <f t="shared" si="27"/>
        <v>Q3</v>
      </c>
    </row>
    <row r="895" spans="1:14" hidden="1" x14ac:dyDescent="0.35">
      <c r="A895" t="s">
        <v>1411</v>
      </c>
      <c r="B895" s="1" t="s">
        <v>68</v>
      </c>
      <c r="C895" s="1" t="s">
        <v>69</v>
      </c>
      <c r="D895" s="1" t="s">
        <v>33</v>
      </c>
      <c r="E895" s="3">
        <v>44912</v>
      </c>
      <c r="F895" s="1" t="s">
        <v>12</v>
      </c>
      <c r="G895" s="1" t="s">
        <v>1412</v>
      </c>
      <c r="H895" s="7">
        <v>80</v>
      </c>
      <c r="I895" s="7">
        <v>79</v>
      </c>
      <c r="J895" s="2">
        <v>1.2500000000000001E-2</v>
      </c>
      <c r="K895" s="7">
        <f>Table1[[#This Row],[Price Before Discount]]-Table1[[#This Row],[Price After Discount]]</f>
        <v>1</v>
      </c>
      <c r="L895" s="13">
        <f>YEAR(Table1[[#This Row],[Date]])</f>
        <v>2022</v>
      </c>
      <c r="M895" s="13" t="str">
        <f t="shared" si="26"/>
        <v>Dec</v>
      </c>
      <c r="N895" s="17" t="str">
        <f t="shared" si="27"/>
        <v>Q4</v>
      </c>
    </row>
    <row r="896" spans="1:14" x14ac:dyDescent="0.35">
      <c r="A896" t="s">
        <v>1413</v>
      </c>
      <c r="B896" s="1" t="s">
        <v>144</v>
      </c>
      <c r="C896" s="1" t="s">
        <v>145</v>
      </c>
      <c r="D896" s="1" t="s">
        <v>11</v>
      </c>
      <c r="E896" s="3">
        <v>44987</v>
      </c>
      <c r="F896" s="1" t="s">
        <v>39</v>
      </c>
      <c r="G896" s="1" t="s">
        <v>146</v>
      </c>
      <c r="H896" s="7">
        <v>30</v>
      </c>
      <c r="I896" s="7">
        <v>28</v>
      </c>
      <c r="J896" s="2">
        <v>6.6699999999999995E-2</v>
      </c>
      <c r="K896" s="7">
        <f>Table1[[#This Row],[Price Before Discount]]-Table1[[#This Row],[Price After Discount]]</f>
        <v>2</v>
      </c>
      <c r="L896" s="13">
        <f>YEAR(Table1[[#This Row],[Date]])</f>
        <v>2023</v>
      </c>
      <c r="M896" s="13" t="str">
        <f t="shared" si="26"/>
        <v>Mar</v>
      </c>
      <c r="N896" s="17" t="str">
        <f t="shared" si="27"/>
        <v>Q1</v>
      </c>
    </row>
    <row r="897" spans="1:14" x14ac:dyDescent="0.35">
      <c r="A897" t="s">
        <v>1414</v>
      </c>
      <c r="B897" s="1" t="s">
        <v>144</v>
      </c>
      <c r="C897" s="1" t="s">
        <v>145</v>
      </c>
      <c r="D897" s="1" t="s">
        <v>11</v>
      </c>
      <c r="E897" s="3">
        <v>44097</v>
      </c>
      <c r="F897" s="1" t="s">
        <v>44</v>
      </c>
      <c r="G897" s="1" t="s">
        <v>1031</v>
      </c>
      <c r="H897" s="7">
        <v>500</v>
      </c>
      <c r="I897" s="7">
        <v>485</v>
      </c>
      <c r="J897" s="2">
        <v>0.03</v>
      </c>
      <c r="K897" s="7">
        <f>Table1[[#This Row],[Price Before Discount]]-Table1[[#This Row],[Price After Discount]]</f>
        <v>15</v>
      </c>
      <c r="L897" s="13">
        <f>YEAR(Table1[[#This Row],[Date]])</f>
        <v>2020</v>
      </c>
      <c r="M897" s="13" t="str">
        <f t="shared" si="26"/>
        <v>Sep</v>
      </c>
      <c r="N897" s="17" t="str">
        <f t="shared" si="27"/>
        <v>Q3</v>
      </c>
    </row>
    <row r="898" spans="1:14" x14ac:dyDescent="0.35">
      <c r="A898" t="s">
        <v>1415</v>
      </c>
      <c r="B898" s="1" t="s">
        <v>239</v>
      </c>
      <c r="C898" s="1" t="s">
        <v>240</v>
      </c>
      <c r="D898" s="1" t="s">
        <v>11</v>
      </c>
      <c r="E898" s="3">
        <v>44605</v>
      </c>
      <c r="F898" s="1" t="s">
        <v>102</v>
      </c>
      <c r="G898" s="1" t="s">
        <v>777</v>
      </c>
      <c r="H898" s="7">
        <v>70</v>
      </c>
      <c r="I898" s="7">
        <v>67</v>
      </c>
      <c r="J898" s="2">
        <v>4.2900000000000001E-2</v>
      </c>
      <c r="K898" s="7">
        <f>Table1[[#This Row],[Price Before Discount]]-Table1[[#This Row],[Price After Discount]]</f>
        <v>3</v>
      </c>
      <c r="L898" s="13">
        <f>YEAR(Table1[[#This Row],[Date]])</f>
        <v>2022</v>
      </c>
      <c r="M898" s="13" t="str">
        <f t="shared" ref="M898:M961" si="28">TEXT(E:E, "mmm")</f>
        <v>Feb</v>
      </c>
      <c r="N898" s="17" t="str">
        <f t="shared" ref="N898:N961" si="29">"Q"&amp;INT((MONTH($E898)-1)/3)+1</f>
        <v>Q1</v>
      </c>
    </row>
    <row r="899" spans="1:14" x14ac:dyDescent="0.35">
      <c r="A899" t="s">
        <v>1416</v>
      </c>
      <c r="B899" s="1" t="s">
        <v>185</v>
      </c>
      <c r="C899" s="1" t="s">
        <v>186</v>
      </c>
      <c r="D899" s="1" t="s">
        <v>11</v>
      </c>
      <c r="E899" s="3">
        <v>45174</v>
      </c>
      <c r="F899" s="1" t="s">
        <v>28</v>
      </c>
      <c r="G899" s="1" t="s">
        <v>187</v>
      </c>
      <c r="H899" s="7">
        <v>150</v>
      </c>
      <c r="I899" s="7">
        <v>143</v>
      </c>
      <c r="J899" s="2">
        <v>4.6699999999999998E-2</v>
      </c>
      <c r="K899" s="7">
        <f>Table1[[#This Row],[Price Before Discount]]-Table1[[#This Row],[Price After Discount]]</f>
        <v>7</v>
      </c>
      <c r="L899" s="13">
        <f>YEAR(Table1[[#This Row],[Date]])</f>
        <v>2023</v>
      </c>
      <c r="M899" s="13" t="str">
        <f t="shared" si="28"/>
        <v>Sep</v>
      </c>
      <c r="N899" s="17" t="str">
        <f t="shared" si="29"/>
        <v>Q3</v>
      </c>
    </row>
    <row r="900" spans="1:14" hidden="1" x14ac:dyDescent="0.35">
      <c r="A900" t="s">
        <v>1417</v>
      </c>
      <c r="B900" s="1" t="s">
        <v>31</v>
      </c>
      <c r="C900" s="1" t="s">
        <v>32</v>
      </c>
      <c r="D900" s="1" t="s">
        <v>33</v>
      </c>
      <c r="E900" s="3">
        <v>45171</v>
      </c>
      <c r="F900" s="1" t="s">
        <v>59</v>
      </c>
      <c r="G900" s="1" t="s">
        <v>158</v>
      </c>
      <c r="H900" s="7">
        <v>1000</v>
      </c>
      <c r="I900" s="7">
        <v>570</v>
      </c>
      <c r="J900" s="2">
        <v>0.43</v>
      </c>
      <c r="K900" s="7">
        <f>Table1[[#This Row],[Price Before Discount]]-Table1[[#This Row],[Price After Discount]]</f>
        <v>430</v>
      </c>
      <c r="L900" s="13">
        <f>YEAR(Table1[[#This Row],[Date]])</f>
        <v>2023</v>
      </c>
      <c r="M900" s="13" t="str">
        <f t="shared" si="28"/>
        <v>Sep</v>
      </c>
      <c r="N900" s="17" t="str">
        <f t="shared" si="29"/>
        <v>Q3</v>
      </c>
    </row>
    <row r="901" spans="1:14" x14ac:dyDescent="0.35">
      <c r="A901" t="s">
        <v>1418</v>
      </c>
      <c r="B901" s="1" t="s">
        <v>168</v>
      </c>
      <c r="C901" s="1" t="s">
        <v>169</v>
      </c>
      <c r="D901" s="1" t="s">
        <v>11</v>
      </c>
      <c r="E901" s="3">
        <v>45495</v>
      </c>
      <c r="F901" s="1" t="s">
        <v>113</v>
      </c>
      <c r="G901" s="1" t="s">
        <v>1419</v>
      </c>
      <c r="H901" s="7">
        <v>250</v>
      </c>
      <c r="I901" s="7">
        <v>235</v>
      </c>
      <c r="J901" s="2">
        <v>0.06</v>
      </c>
      <c r="K901" s="7">
        <f>Table1[[#This Row],[Price Before Discount]]-Table1[[#This Row],[Price After Discount]]</f>
        <v>15</v>
      </c>
      <c r="L901" s="13">
        <f>YEAR(Table1[[#This Row],[Date]])</f>
        <v>2024</v>
      </c>
      <c r="M901" s="13" t="str">
        <f t="shared" si="28"/>
        <v>Jul</v>
      </c>
      <c r="N901" s="17" t="str">
        <f t="shared" si="29"/>
        <v>Q3</v>
      </c>
    </row>
    <row r="902" spans="1:14" x14ac:dyDescent="0.35">
      <c r="A902" t="s">
        <v>1420</v>
      </c>
      <c r="B902" s="1" t="s">
        <v>262</v>
      </c>
      <c r="C902" s="1" t="s">
        <v>263</v>
      </c>
      <c r="D902" s="1" t="s">
        <v>11</v>
      </c>
      <c r="E902" s="3">
        <v>44151</v>
      </c>
      <c r="F902" s="1" t="s">
        <v>53</v>
      </c>
      <c r="G902" s="1" t="s">
        <v>800</v>
      </c>
      <c r="H902" s="7">
        <v>800</v>
      </c>
      <c r="I902" s="7">
        <v>760</v>
      </c>
      <c r="J902" s="2">
        <v>0.05</v>
      </c>
      <c r="K902" s="7">
        <f>Table1[[#This Row],[Price Before Discount]]-Table1[[#This Row],[Price After Discount]]</f>
        <v>40</v>
      </c>
      <c r="L902" s="13">
        <f>YEAR(Table1[[#This Row],[Date]])</f>
        <v>2020</v>
      </c>
      <c r="M902" s="13" t="str">
        <f t="shared" si="28"/>
        <v>Nov</v>
      </c>
      <c r="N902" s="17" t="str">
        <f t="shared" si="29"/>
        <v>Q4</v>
      </c>
    </row>
    <row r="903" spans="1:14" x14ac:dyDescent="0.35">
      <c r="A903" t="s">
        <v>1421</v>
      </c>
      <c r="B903" s="1" t="s">
        <v>109</v>
      </c>
      <c r="C903" s="1" t="s">
        <v>80</v>
      </c>
      <c r="D903" s="1" t="s">
        <v>11</v>
      </c>
      <c r="E903" s="3">
        <v>44503</v>
      </c>
      <c r="F903" s="1" t="s">
        <v>39</v>
      </c>
      <c r="G903" s="1" t="s">
        <v>1422</v>
      </c>
      <c r="H903" s="7">
        <v>30</v>
      </c>
      <c r="I903" s="7">
        <v>23</v>
      </c>
      <c r="J903" s="2">
        <v>0.23330000000000001</v>
      </c>
      <c r="K903" s="7">
        <f>Table1[[#This Row],[Price Before Discount]]-Table1[[#This Row],[Price After Discount]]</f>
        <v>7</v>
      </c>
      <c r="L903" s="13">
        <f>YEAR(Table1[[#This Row],[Date]])</f>
        <v>2021</v>
      </c>
      <c r="M903" s="13" t="str">
        <f t="shared" si="28"/>
        <v>Nov</v>
      </c>
      <c r="N903" s="17" t="str">
        <f t="shared" si="29"/>
        <v>Q4</v>
      </c>
    </row>
    <row r="904" spans="1:14" hidden="1" x14ac:dyDescent="0.35">
      <c r="A904" t="s">
        <v>1423</v>
      </c>
      <c r="B904" s="1" t="s">
        <v>155</v>
      </c>
      <c r="C904" s="1" t="s">
        <v>106</v>
      </c>
      <c r="D904" s="1" t="s">
        <v>17</v>
      </c>
      <c r="E904" s="3">
        <v>45362</v>
      </c>
      <c r="F904" s="1" t="s">
        <v>39</v>
      </c>
      <c r="G904" s="1" t="s">
        <v>923</v>
      </c>
      <c r="H904" s="7">
        <v>30</v>
      </c>
      <c r="I904" s="7">
        <v>26</v>
      </c>
      <c r="J904" s="2">
        <v>0.1333</v>
      </c>
      <c r="K904" s="7">
        <f>Table1[[#This Row],[Price Before Discount]]-Table1[[#This Row],[Price After Discount]]</f>
        <v>4</v>
      </c>
      <c r="L904" s="13">
        <f>YEAR(Table1[[#This Row],[Date]])</f>
        <v>2024</v>
      </c>
      <c r="M904" s="13" t="str">
        <f t="shared" si="28"/>
        <v>Mar</v>
      </c>
      <c r="N904" s="17" t="str">
        <f t="shared" si="29"/>
        <v>Q1</v>
      </c>
    </row>
    <row r="905" spans="1:14" hidden="1" x14ac:dyDescent="0.35">
      <c r="A905" t="s">
        <v>1424</v>
      </c>
      <c r="B905" s="1" t="s">
        <v>37</v>
      </c>
      <c r="C905" s="1" t="s">
        <v>38</v>
      </c>
      <c r="D905" s="1" t="s">
        <v>33</v>
      </c>
      <c r="E905" s="3">
        <v>44108</v>
      </c>
      <c r="F905" s="1" t="s">
        <v>102</v>
      </c>
      <c r="G905" s="1" t="s">
        <v>1282</v>
      </c>
      <c r="H905" s="7">
        <v>70</v>
      </c>
      <c r="I905" s="7">
        <v>57</v>
      </c>
      <c r="J905" s="2">
        <v>0.1857</v>
      </c>
      <c r="K905" s="7">
        <f>Table1[[#This Row],[Price Before Discount]]-Table1[[#This Row],[Price After Discount]]</f>
        <v>13</v>
      </c>
      <c r="L905" s="13">
        <f>YEAR(Table1[[#This Row],[Date]])</f>
        <v>2020</v>
      </c>
      <c r="M905" s="13" t="str">
        <f t="shared" si="28"/>
        <v>Oct</v>
      </c>
      <c r="N905" s="17" t="str">
        <f t="shared" si="29"/>
        <v>Q4</v>
      </c>
    </row>
    <row r="906" spans="1:14" x14ac:dyDescent="0.35">
      <c r="A906" t="s">
        <v>1425</v>
      </c>
      <c r="B906" s="1" t="s">
        <v>26</v>
      </c>
      <c r="C906" s="1" t="s">
        <v>27</v>
      </c>
      <c r="D906" s="1" t="s">
        <v>11</v>
      </c>
      <c r="E906" s="3">
        <v>45068</v>
      </c>
      <c r="F906" s="1" t="s">
        <v>53</v>
      </c>
      <c r="G906" s="1" t="s">
        <v>467</v>
      </c>
      <c r="H906" s="7">
        <v>800</v>
      </c>
      <c r="I906" s="7">
        <v>512</v>
      </c>
      <c r="J906" s="2">
        <v>0.36</v>
      </c>
      <c r="K906" s="7">
        <f>Table1[[#This Row],[Price Before Discount]]-Table1[[#This Row],[Price After Discount]]</f>
        <v>288</v>
      </c>
      <c r="L906" s="13">
        <f>YEAR(Table1[[#This Row],[Date]])</f>
        <v>2023</v>
      </c>
      <c r="M906" s="13" t="str">
        <f t="shared" si="28"/>
        <v>May</v>
      </c>
      <c r="N906" s="17" t="str">
        <f t="shared" si="29"/>
        <v>Q2</v>
      </c>
    </row>
    <row r="907" spans="1:14" hidden="1" x14ac:dyDescent="0.35">
      <c r="A907" t="s">
        <v>1426</v>
      </c>
      <c r="B907" s="1" t="s">
        <v>31</v>
      </c>
      <c r="C907" s="1" t="s">
        <v>32</v>
      </c>
      <c r="D907" s="1" t="s">
        <v>33</v>
      </c>
      <c r="E907" s="3">
        <v>44977</v>
      </c>
      <c r="F907" s="1" t="s">
        <v>70</v>
      </c>
      <c r="G907" s="1" t="s">
        <v>1129</v>
      </c>
      <c r="H907" s="7">
        <v>500</v>
      </c>
      <c r="I907" s="7">
        <v>500</v>
      </c>
      <c r="J907" s="2">
        <v>0</v>
      </c>
      <c r="K907" s="7">
        <f>Table1[[#This Row],[Price Before Discount]]-Table1[[#This Row],[Price After Discount]]</f>
        <v>0</v>
      </c>
      <c r="L907" s="13">
        <f>YEAR(Table1[[#This Row],[Date]])</f>
        <v>2023</v>
      </c>
      <c r="M907" s="13" t="str">
        <f t="shared" si="28"/>
        <v>Feb</v>
      </c>
      <c r="N907" s="17" t="str">
        <f t="shared" si="29"/>
        <v>Q1</v>
      </c>
    </row>
    <row r="908" spans="1:14" hidden="1" x14ac:dyDescent="0.35">
      <c r="A908" t="s">
        <v>1427</v>
      </c>
      <c r="B908" s="1" t="s">
        <v>180</v>
      </c>
      <c r="C908" s="1" t="s">
        <v>106</v>
      </c>
      <c r="D908" s="1" t="s">
        <v>17</v>
      </c>
      <c r="E908" s="3">
        <v>45314</v>
      </c>
      <c r="F908" s="1" t="s">
        <v>23</v>
      </c>
      <c r="G908" s="1" t="s">
        <v>1155</v>
      </c>
      <c r="H908" s="7">
        <v>700</v>
      </c>
      <c r="I908" s="7">
        <v>609</v>
      </c>
      <c r="J908" s="2">
        <v>0.13</v>
      </c>
      <c r="K908" s="7">
        <f>Table1[[#This Row],[Price Before Discount]]-Table1[[#This Row],[Price After Discount]]</f>
        <v>91</v>
      </c>
      <c r="L908" s="13">
        <f>YEAR(Table1[[#This Row],[Date]])</f>
        <v>2024</v>
      </c>
      <c r="M908" s="13" t="str">
        <f t="shared" si="28"/>
        <v>Jan</v>
      </c>
      <c r="N908" s="17" t="str">
        <f t="shared" si="29"/>
        <v>Q1</v>
      </c>
    </row>
    <row r="909" spans="1:14" x14ac:dyDescent="0.35">
      <c r="A909" t="s">
        <v>1428</v>
      </c>
      <c r="B909" s="1" t="s">
        <v>253</v>
      </c>
      <c r="C909" s="1" t="s">
        <v>254</v>
      </c>
      <c r="D909" s="1" t="s">
        <v>11</v>
      </c>
      <c r="E909" s="3">
        <v>45394</v>
      </c>
      <c r="F909" s="1" t="s">
        <v>34</v>
      </c>
      <c r="G909" s="1" t="s">
        <v>1264</v>
      </c>
      <c r="H909" s="7">
        <v>50</v>
      </c>
      <c r="I909" s="7">
        <v>48</v>
      </c>
      <c r="J909" s="2">
        <v>0.04</v>
      </c>
      <c r="K909" s="7">
        <f>Table1[[#This Row],[Price Before Discount]]-Table1[[#This Row],[Price After Discount]]</f>
        <v>2</v>
      </c>
      <c r="L909" s="13">
        <f>YEAR(Table1[[#This Row],[Date]])</f>
        <v>2024</v>
      </c>
      <c r="M909" s="13" t="str">
        <f t="shared" si="28"/>
        <v>Apr</v>
      </c>
      <c r="N909" s="17" t="str">
        <f t="shared" si="29"/>
        <v>Q2</v>
      </c>
    </row>
    <row r="910" spans="1:14" hidden="1" x14ac:dyDescent="0.35">
      <c r="A910" t="s">
        <v>1429</v>
      </c>
      <c r="B910" s="1" t="s">
        <v>180</v>
      </c>
      <c r="C910" s="1" t="s">
        <v>106</v>
      </c>
      <c r="D910" s="1" t="s">
        <v>17</v>
      </c>
      <c r="E910" s="3">
        <v>45413</v>
      </c>
      <c r="F910" s="1" t="s">
        <v>39</v>
      </c>
      <c r="G910" s="1" t="s">
        <v>1430</v>
      </c>
      <c r="H910" s="7">
        <v>30</v>
      </c>
      <c r="I910" s="7">
        <v>26</v>
      </c>
      <c r="J910" s="2">
        <v>0.1333</v>
      </c>
      <c r="K910" s="7">
        <f>Table1[[#This Row],[Price Before Discount]]-Table1[[#This Row],[Price After Discount]]</f>
        <v>4</v>
      </c>
      <c r="L910" s="13">
        <f>YEAR(Table1[[#This Row],[Date]])</f>
        <v>2024</v>
      </c>
      <c r="M910" s="13" t="str">
        <f t="shared" si="28"/>
        <v>May</v>
      </c>
      <c r="N910" s="17" t="str">
        <f t="shared" si="29"/>
        <v>Q2</v>
      </c>
    </row>
    <row r="911" spans="1:14" hidden="1" x14ac:dyDescent="0.35">
      <c r="A911" t="s">
        <v>1431</v>
      </c>
      <c r="B911" s="1" t="s">
        <v>222</v>
      </c>
      <c r="C911" s="1" t="s">
        <v>48</v>
      </c>
      <c r="D911" s="1" t="s">
        <v>22</v>
      </c>
      <c r="E911" s="3">
        <v>43946</v>
      </c>
      <c r="F911" s="1" t="s">
        <v>70</v>
      </c>
      <c r="G911" s="1" t="s">
        <v>1036</v>
      </c>
      <c r="H911" s="7">
        <v>500</v>
      </c>
      <c r="I911" s="7">
        <v>500</v>
      </c>
      <c r="J911" s="2">
        <v>0</v>
      </c>
      <c r="K911" s="7">
        <f>Table1[[#This Row],[Price Before Discount]]-Table1[[#This Row],[Price After Discount]]</f>
        <v>0</v>
      </c>
      <c r="L911" s="13">
        <f>YEAR(Table1[[#This Row],[Date]])</f>
        <v>2020</v>
      </c>
      <c r="M911" s="13" t="str">
        <f t="shared" si="28"/>
        <v>Apr</v>
      </c>
      <c r="N911" s="17" t="str">
        <f t="shared" si="29"/>
        <v>Q2</v>
      </c>
    </row>
    <row r="912" spans="1:14" hidden="1" x14ac:dyDescent="0.35">
      <c r="A912" t="s">
        <v>1432</v>
      </c>
      <c r="B912" s="1" t="s">
        <v>62</v>
      </c>
      <c r="C912" s="1" t="s">
        <v>63</v>
      </c>
      <c r="D912" s="1" t="s">
        <v>33</v>
      </c>
      <c r="E912" s="3">
        <v>44831</v>
      </c>
      <c r="F912" s="1" t="s">
        <v>53</v>
      </c>
      <c r="G912" s="1" t="s">
        <v>64</v>
      </c>
      <c r="H912" s="7">
        <v>800</v>
      </c>
      <c r="I912" s="7">
        <v>664</v>
      </c>
      <c r="J912" s="2">
        <v>0.17</v>
      </c>
      <c r="K912" s="7">
        <f>Table1[[#This Row],[Price Before Discount]]-Table1[[#This Row],[Price After Discount]]</f>
        <v>136</v>
      </c>
      <c r="L912" s="13">
        <f>YEAR(Table1[[#This Row],[Date]])</f>
        <v>2022</v>
      </c>
      <c r="M912" s="13" t="str">
        <f t="shared" si="28"/>
        <v>Sep</v>
      </c>
      <c r="N912" s="17" t="str">
        <f t="shared" si="29"/>
        <v>Q3</v>
      </c>
    </row>
    <row r="913" spans="1:14" x14ac:dyDescent="0.35">
      <c r="A913" t="s">
        <v>1433</v>
      </c>
      <c r="B913" s="1" t="s">
        <v>322</v>
      </c>
      <c r="C913" s="1" t="s">
        <v>323</v>
      </c>
      <c r="D913" s="1" t="s">
        <v>11</v>
      </c>
      <c r="E913" s="3">
        <v>45598</v>
      </c>
      <c r="F913" s="1" t="s">
        <v>23</v>
      </c>
      <c r="G913" s="1" t="s">
        <v>451</v>
      </c>
      <c r="H913" s="7">
        <v>700</v>
      </c>
      <c r="I913" s="7">
        <v>679</v>
      </c>
      <c r="J913" s="2">
        <v>0.03</v>
      </c>
      <c r="K913" s="7">
        <f>Table1[[#This Row],[Price Before Discount]]-Table1[[#This Row],[Price After Discount]]</f>
        <v>21</v>
      </c>
      <c r="L913" s="13">
        <f>YEAR(Table1[[#This Row],[Date]])</f>
        <v>2024</v>
      </c>
      <c r="M913" s="13" t="str">
        <f t="shared" si="28"/>
        <v>Nov</v>
      </c>
      <c r="N913" s="17" t="str">
        <f t="shared" si="29"/>
        <v>Q4</v>
      </c>
    </row>
    <row r="914" spans="1:14" hidden="1" x14ac:dyDescent="0.35">
      <c r="A914" t="s">
        <v>1434</v>
      </c>
      <c r="B914" s="1" t="s">
        <v>105</v>
      </c>
      <c r="C914" s="1" t="s">
        <v>106</v>
      </c>
      <c r="D914" s="1" t="s">
        <v>17</v>
      </c>
      <c r="E914" s="3">
        <v>43950</v>
      </c>
      <c r="F914" s="1" t="s">
        <v>113</v>
      </c>
      <c r="G914" s="1" t="s">
        <v>1435</v>
      </c>
      <c r="H914" s="7">
        <v>250</v>
      </c>
      <c r="I914" s="7">
        <v>198</v>
      </c>
      <c r="J914" s="2">
        <v>0.20799999999999999</v>
      </c>
      <c r="K914" s="7">
        <f>Table1[[#This Row],[Price Before Discount]]-Table1[[#This Row],[Price After Discount]]</f>
        <v>52</v>
      </c>
      <c r="L914" s="13">
        <f>YEAR(Table1[[#This Row],[Date]])</f>
        <v>2020</v>
      </c>
      <c r="M914" s="13" t="str">
        <f t="shared" si="28"/>
        <v>Apr</v>
      </c>
      <c r="N914" s="17" t="str">
        <f t="shared" si="29"/>
        <v>Q2</v>
      </c>
    </row>
    <row r="915" spans="1:14" hidden="1" x14ac:dyDescent="0.35">
      <c r="A915" t="s">
        <v>1436</v>
      </c>
      <c r="B915" s="1" t="s">
        <v>225</v>
      </c>
      <c r="C915" s="1" t="s">
        <v>226</v>
      </c>
      <c r="D915" s="1" t="s">
        <v>22</v>
      </c>
      <c r="E915" s="3">
        <v>44316</v>
      </c>
      <c r="F915" s="1" t="s">
        <v>70</v>
      </c>
      <c r="G915" s="1" t="s">
        <v>436</v>
      </c>
      <c r="H915" s="7">
        <v>500</v>
      </c>
      <c r="I915" s="7">
        <v>500</v>
      </c>
      <c r="J915" s="2">
        <v>0</v>
      </c>
      <c r="K915" s="7">
        <f>Table1[[#This Row],[Price Before Discount]]-Table1[[#This Row],[Price After Discount]]</f>
        <v>0</v>
      </c>
      <c r="L915" s="13">
        <f>YEAR(Table1[[#This Row],[Date]])</f>
        <v>2021</v>
      </c>
      <c r="M915" s="13" t="str">
        <f t="shared" si="28"/>
        <v>Apr</v>
      </c>
      <c r="N915" s="17" t="str">
        <f t="shared" si="29"/>
        <v>Q2</v>
      </c>
    </row>
    <row r="916" spans="1:14" x14ac:dyDescent="0.35">
      <c r="A916" t="s">
        <v>1437</v>
      </c>
      <c r="B916" s="1" t="s">
        <v>51</v>
      </c>
      <c r="C916" s="1" t="s">
        <v>52</v>
      </c>
      <c r="D916" s="1" t="s">
        <v>11</v>
      </c>
      <c r="E916" s="3">
        <v>43994</v>
      </c>
      <c r="F916" s="1" t="s">
        <v>70</v>
      </c>
      <c r="G916" s="1" t="s">
        <v>812</v>
      </c>
      <c r="H916" s="7">
        <v>500</v>
      </c>
      <c r="I916" s="7">
        <v>500</v>
      </c>
      <c r="J916" s="2">
        <v>0</v>
      </c>
      <c r="K916" s="7">
        <f>Table1[[#This Row],[Price Before Discount]]-Table1[[#This Row],[Price After Discount]]</f>
        <v>0</v>
      </c>
      <c r="L916" s="13">
        <f>YEAR(Table1[[#This Row],[Date]])</f>
        <v>2020</v>
      </c>
      <c r="M916" s="13" t="str">
        <f t="shared" si="28"/>
        <v>Jun</v>
      </c>
      <c r="N916" s="17" t="str">
        <f t="shared" si="29"/>
        <v>Q2</v>
      </c>
    </row>
    <row r="917" spans="1:14" hidden="1" x14ac:dyDescent="0.35">
      <c r="A917" t="s">
        <v>1438</v>
      </c>
      <c r="B917" s="1" t="s">
        <v>222</v>
      </c>
      <c r="C917" s="1" t="s">
        <v>48</v>
      </c>
      <c r="D917" s="1" t="s">
        <v>22</v>
      </c>
      <c r="E917" s="3">
        <v>44225</v>
      </c>
      <c r="F917" s="1" t="s">
        <v>44</v>
      </c>
      <c r="G917" s="1" t="s">
        <v>772</v>
      </c>
      <c r="H917" s="7">
        <v>500</v>
      </c>
      <c r="I917" s="7">
        <v>450</v>
      </c>
      <c r="J917" s="2">
        <v>0.1</v>
      </c>
      <c r="K917" s="7">
        <f>Table1[[#This Row],[Price Before Discount]]-Table1[[#This Row],[Price After Discount]]</f>
        <v>50</v>
      </c>
      <c r="L917" s="13">
        <f>YEAR(Table1[[#This Row],[Date]])</f>
        <v>2021</v>
      </c>
      <c r="M917" s="13" t="str">
        <f t="shared" si="28"/>
        <v>Jan</v>
      </c>
      <c r="N917" s="17" t="str">
        <f t="shared" si="29"/>
        <v>Q1</v>
      </c>
    </row>
    <row r="918" spans="1:14" x14ac:dyDescent="0.35">
      <c r="A918" t="s">
        <v>1439</v>
      </c>
      <c r="B918" s="1" t="s">
        <v>144</v>
      </c>
      <c r="C918" s="1" t="s">
        <v>145</v>
      </c>
      <c r="D918" s="1" t="s">
        <v>11</v>
      </c>
      <c r="E918" s="3">
        <v>44989</v>
      </c>
      <c r="F918" s="1" t="s">
        <v>39</v>
      </c>
      <c r="G918" s="1" t="s">
        <v>146</v>
      </c>
      <c r="H918" s="7">
        <v>30</v>
      </c>
      <c r="I918" s="7">
        <v>29</v>
      </c>
      <c r="J918" s="2">
        <v>3.3300000000000003E-2</v>
      </c>
      <c r="K918" s="7">
        <f>Table1[[#This Row],[Price Before Discount]]-Table1[[#This Row],[Price After Discount]]</f>
        <v>1</v>
      </c>
      <c r="L918" s="13">
        <f>YEAR(Table1[[#This Row],[Date]])</f>
        <v>2023</v>
      </c>
      <c r="M918" s="13" t="str">
        <f t="shared" si="28"/>
        <v>Mar</v>
      </c>
      <c r="N918" s="17" t="str">
        <f t="shared" si="29"/>
        <v>Q1</v>
      </c>
    </row>
    <row r="919" spans="1:14" hidden="1" x14ac:dyDescent="0.35">
      <c r="A919" t="s">
        <v>1440</v>
      </c>
      <c r="B919" s="1" t="s">
        <v>152</v>
      </c>
      <c r="C919" s="1" t="s">
        <v>106</v>
      </c>
      <c r="D919" s="1" t="s">
        <v>17</v>
      </c>
      <c r="E919" s="3">
        <v>44560</v>
      </c>
      <c r="F919" s="1" t="s">
        <v>70</v>
      </c>
      <c r="G919" s="1" t="s">
        <v>153</v>
      </c>
      <c r="H919" s="7">
        <v>500</v>
      </c>
      <c r="I919" s="7">
        <v>500</v>
      </c>
      <c r="J919" s="2">
        <v>0</v>
      </c>
      <c r="K919" s="7">
        <f>Table1[[#This Row],[Price Before Discount]]-Table1[[#This Row],[Price After Discount]]</f>
        <v>0</v>
      </c>
      <c r="L919" s="13">
        <f>YEAR(Table1[[#This Row],[Date]])</f>
        <v>2021</v>
      </c>
      <c r="M919" s="13" t="str">
        <f t="shared" si="28"/>
        <v>Dec</v>
      </c>
      <c r="N919" s="17" t="str">
        <f t="shared" si="29"/>
        <v>Q4</v>
      </c>
    </row>
    <row r="920" spans="1:14" x14ac:dyDescent="0.35">
      <c r="A920" t="s">
        <v>1441</v>
      </c>
      <c r="B920" s="1" t="s">
        <v>57</v>
      </c>
      <c r="C920" s="1" t="s">
        <v>58</v>
      </c>
      <c r="D920" s="1" t="s">
        <v>11</v>
      </c>
      <c r="E920" s="3">
        <v>45158</v>
      </c>
      <c r="F920" s="1" t="s">
        <v>113</v>
      </c>
      <c r="G920" s="1" t="s">
        <v>612</v>
      </c>
      <c r="H920" s="7">
        <v>250</v>
      </c>
      <c r="I920" s="7">
        <v>225</v>
      </c>
      <c r="J920" s="2">
        <v>0.1</v>
      </c>
      <c r="K920" s="7">
        <f>Table1[[#This Row],[Price Before Discount]]-Table1[[#This Row],[Price After Discount]]</f>
        <v>25</v>
      </c>
      <c r="L920" s="13">
        <f>YEAR(Table1[[#This Row],[Date]])</f>
        <v>2023</v>
      </c>
      <c r="M920" s="13" t="str">
        <f t="shared" si="28"/>
        <v>Aug</v>
      </c>
      <c r="N920" s="17" t="str">
        <f t="shared" si="29"/>
        <v>Q3</v>
      </c>
    </row>
    <row r="921" spans="1:14" x14ac:dyDescent="0.35">
      <c r="A921" t="s">
        <v>1442</v>
      </c>
      <c r="B921" s="1" t="s">
        <v>9</v>
      </c>
      <c r="C921" s="1" t="s">
        <v>10</v>
      </c>
      <c r="D921" s="1" t="s">
        <v>11</v>
      </c>
      <c r="E921" s="3">
        <v>44456</v>
      </c>
      <c r="F921" s="1" t="s">
        <v>12</v>
      </c>
      <c r="G921" s="1" t="s">
        <v>135</v>
      </c>
      <c r="H921" s="7">
        <v>80</v>
      </c>
      <c r="I921" s="7">
        <v>78</v>
      </c>
      <c r="J921" s="2">
        <v>2.5000000000000001E-2</v>
      </c>
      <c r="K921" s="7">
        <f>Table1[[#This Row],[Price Before Discount]]-Table1[[#This Row],[Price After Discount]]</f>
        <v>2</v>
      </c>
      <c r="L921" s="13">
        <f>YEAR(Table1[[#This Row],[Date]])</f>
        <v>2021</v>
      </c>
      <c r="M921" s="13" t="str">
        <f t="shared" si="28"/>
        <v>Sep</v>
      </c>
      <c r="N921" s="17" t="str">
        <f t="shared" si="29"/>
        <v>Q3</v>
      </c>
    </row>
    <row r="922" spans="1:14" x14ac:dyDescent="0.35">
      <c r="A922" t="s">
        <v>1443</v>
      </c>
      <c r="B922" s="1" t="s">
        <v>26</v>
      </c>
      <c r="C922" s="1" t="s">
        <v>27</v>
      </c>
      <c r="D922" s="1" t="s">
        <v>11</v>
      </c>
      <c r="E922" s="3">
        <v>44516</v>
      </c>
      <c r="F922" s="1" t="s">
        <v>120</v>
      </c>
      <c r="G922" s="1" t="s">
        <v>29</v>
      </c>
      <c r="H922" s="7">
        <v>50</v>
      </c>
      <c r="I922" s="7">
        <v>32</v>
      </c>
      <c r="J922" s="2">
        <v>0.36</v>
      </c>
      <c r="K922" s="7">
        <f>Table1[[#This Row],[Price Before Discount]]-Table1[[#This Row],[Price After Discount]]</f>
        <v>18</v>
      </c>
      <c r="L922" s="13">
        <f>YEAR(Table1[[#This Row],[Date]])</f>
        <v>2021</v>
      </c>
      <c r="M922" s="13" t="str">
        <f t="shared" si="28"/>
        <v>Nov</v>
      </c>
      <c r="N922" s="17" t="str">
        <f t="shared" si="29"/>
        <v>Q4</v>
      </c>
    </row>
    <row r="923" spans="1:14" x14ac:dyDescent="0.35">
      <c r="A923" t="s">
        <v>1444</v>
      </c>
      <c r="B923" s="1" t="s">
        <v>398</v>
      </c>
      <c r="C923" s="1" t="s">
        <v>399</v>
      </c>
      <c r="D923" s="1" t="s">
        <v>11</v>
      </c>
      <c r="E923" s="3">
        <v>43873</v>
      </c>
      <c r="F923" s="1" t="s">
        <v>120</v>
      </c>
      <c r="G923" s="1" t="s">
        <v>484</v>
      </c>
      <c r="H923" s="7">
        <v>50</v>
      </c>
      <c r="I923" s="7">
        <v>41</v>
      </c>
      <c r="J923" s="2">
        <v>0.18</v>
      </c>
      <c r="K923" s="7">
        <f>Table1[[#This Row],[Price Before Discount]]-Table1[[#This Row],[Price After Discount]]</f>
        <v>9</v>
      </c>
      <c r="L923" s="13">
        <f>YEAR(Table1[[#This Row],[Date]])</f>
        <v>2020</v>
      </c>
      <c r="M923" s="13" t="str">
        <f t="shared" si="28"/>
        <v>Feb</v>
      </c>
      <c r="N923" s="17" t="str">
        <f t="shared" si="29"/>
        <v>Q1</v>
      </c>
    </row>
    <row r="924" spans="1:14" hidden="1" x14ac:dyDescent="0.35">
      <c r="A924" t="s">
        <v>1445</v>
      </c>
      <c r="B924" s="1" t="s">
        <v>20</v>
      </c>
      <c r="C924" s="1" t="s">
        <v>21</v>
      </c>
      <c r="D924" s="1" t="s">
        <v>22</v>
      </c>
      <c r="E924" s="3">
        <v>45457</v>
      </c>
      <c r="F924" s="1" t="s">
        <v>102</v>
      </c>
      <c r="G924" s="1" t="s">
        <v>481</v>
      </c>
      <c r="H924" s="7">
        <v>70</v>
      </c>
      <c r="I924" s="7">
        <v>60</v>
      </c>
      <c r="J924" s="2">
        <v>0.1429</v>
      </c>
      <c r="K924" s="7">
        <f>Table1[[#This Row],[Price Before Discount]]-Table1[[#This Row],[Price After Discount]]</f>
        <v>10</v>
      </c>
      <c r="L924" s="13">
        <f>YEAR(Table1[[#This Row],[Date]])</f>
        <v>2024</v>
      </c>
      <c r="M924" s="13" t="str">
        <f t="shared" si="28"/>
        <v>Jun</v>
      </c>
      <c r="N924" s="17" t="str">
        <f t="shared" si="29"/>
        <v>Q2</v>
      </c>
    </row>
    <row r="925" spans="1:14" hidden="1" x14ac:dyDescent="0.35">
      <c r="A925" t="s">
        <v>1446</v>
      </c>
      <c r="B925" s="1" t="s">
        <v>89</v>
      </c>
      <c r="C925" s="1" t="s">
        <v>90</v>
      </c>
      <c r="D925" s="1" t="s">
        <v>33</v>
      </c>
      <c r="E925" s="3">
        <v>44169</v>
      </c>
      <c r="F925" s="1" t="s">
        <v>102</v>
      </c>
      <c r="G925" s="1" t="s">
        <v>937</v>
      </c>
      <c r="H925" s="7">
        <v>70</v>
      </c>
      <c r="I925" s="7">
        <v>69</v>
      </c>
      <c r="J925" s="2">
        <v>1.43E-2</v>
      </c>
      <c r="K925" s="7">
        <f>Table1[[#This Row],[Price Before Discount]]-Table1[[#This Row],[Price After Discount]]</f>
        <v>1</v>
      </c>
      <c r="L925" s="13">
        <f>YEAR(Table1[[#This Row],[Date]])</f>
        <v>2020</v>
      </c>
      <c r="M925" s="13" t="str">
        <f t="shared" si="28"/>
        <v>Dec</v>
      </c>
      <c r="N925" s="17" t="str">
        <f t="shared" si="29"/>
        <v>Q4</v>
      </c>
    </row>
    <row r="926" spans="1:14" x14ac:dyDescent="0.35">
      <c r="A926" t="s">
        <v>1447</v>
      </c>
      <c r="B926" s="1" t="s">
        <v>51</v>
      </c>
      <c r="C926" s="1" t="s">
        <v>52</v>
      </c>
      <c r="D926" s="1" t="s">
        <v>11</v>
      </c>
      <c r="E926" s="3">
        <v>45511</v>
      </c>
      <c r="F926" s="1" t="s">
        <v>44</v>
      </c>
      <c r="G926" s="1" t="s">
        <v>812</v>
      </c>
      <c r="H926" s="7">
        <v>500</v>
      </c>
      <c r="I926" s="7">
        <v>490</v>
      </c>
      <c r="J926" s="2">
        <v>0.02</v>
      </c>
      <c r="K926" s="7">
        <f>Table1[[#This Row],[Price Before Discount]]-Table1[[#This Row],[Price After Discount]]</f>
        <v>10</v>
      </c>
      <c r="L926" s="13">
        <f>YEAR(Table1[[#This Row],[Date]])</f>
        <v>2024</v>
      </c>
      <c r="M926" s="13" t="str">
        <f t="shared" si="28"/>
        <v>Aug</v>
      </c>
      <c r="N926" s="17" t="str">
        <f t="shared" si="29"/>
        <v>Q3</v>
      </c>
    </row>
    <row r="927" spans="1:14" hidden="1" x14ac:dyDescent="0.35">
      <c r="A927" t="s">
        <v>1448</v>
      </c>
      <c r="B927" s="1" t="s">
        <v>89</v>
      </c>
      <c r="C927" s="1" t="s">
        <v>90</v>
      </c>
      <c r="D927" s="1" t="s">
        <v>33</v>
      </c>
      <c r="E927" s="3">
        <v>45324</v>
      </c>
      <c r="F927" s="1" t="s">
        <v>102</v>
      </c>
      <c r="G927" s="1" t="s">
        <v>91</v>
      </c>
      <c r="H927" s="7">
        <v>70</v>
      </c>
      <c r="I927" s="7">
        <v>69</v>
      </c>
      <c r="J927" s="2">
        <v>1.43E-2</v>
      </c>
      <c r="K927" s="7">
        <f>Table1[[#This Row],[Price Before Discount]]-Table1[[#This Row],[Price After Discount]]</f>
        <v>1</v>
      </c>
      <c r="L927" s="13">
        <f>YEAR(Table1[[#This Row],[Date]])</f>
        <v>2024</v>
      </c>
      <c r="M927" s="13" t="str">
        <f t="shared" si="28"/>
        <v>Feb</v>
      </c>
      <c r="N927" s="17" t="str">
        <f t="shared" si="29"/>
        <v>Q1</v>
      </c>
    </row>
    <row r="928" spans="1:14" x14ac:dyDescent="0.35">
      <c r="A928" t="s">
        <v>1449</v>
      </c>
      <c r="B928" s="1" t="s">
        <v>97</v>
      </c>
      <c r="C928" s="1" t="s">
        <v>98</v>
      </c>
      <c r="D928" s="1" t="s">
        <v>11</v>
      </c>
      <c r="E928" s="3">
        <v>45542</v>
      </c>
      <c r="F928" s="1" t="s">
        <v>59</v>
      </c>
      <c r="G928" s="1" t="s">
        <v>99</v>
      </c>
      <c r="H928" s="7">
        <v>1000</v>
      </c>
      <c r="I928" s="7">
        <v>640</v>
      </c>
      <c r="J928" s="2">
        <v>0.36</v>
      </c>
      <c r="K928" s="7">
        <f>Table1[[#This Row],[Price Before Discount]]-Table1[[#This Row],[Price After Discount]]</f>
        <v>360</v>
      </c>
      <c r="L928" s="13">
        <f>YEAR(Table1[[#This Row],[Date]])</f>
        <v>2024</v>
      </c>
      <c r="M928" s="13" t="str">
        <f t="shared" si="28"/>
        <v>Sep</v>
      </c>
      <c r="N928" s="17" t="str">
        <f t="shared" si="29"/>
        <v>Q3</v>
      </c>
    </row>
    <row r="929" spans="1:14" hidden="1" x14ac:dyDescent="0.35">
      <c r="A929" t="s">
        <v>1450</v>
      </c>
      <c r="B929" s="1" t="s">
        <v>62</v>
      </c>
      <c r="C929" s="1" t="s">
        <v>63</v>
      </c>
      <c r="D929" s="1" t="s">
        <v>33</v>
      </c>
      <c r="E929" s="3">
        <v>44133</v>
      </c>
      <c r="F929" s="1" t="s">
        <v>59</v>
      </c>
      <c r="G929" s="1" t="s">
        <v>278</v>
      </c>
      <c r="H929" s="7">
        <v>1000</v>
      </c>
      <c r="I929" s="7">
        <v>1000</v>
      </c>
      <c r="J929" s="2">
        <v>0</v>
      </c>
      <c r="K929" s="7">
        <f>Table1[[#This Row],[Price Before Discount]]-Table1[[#This Row],[Price After Discount]]</f>
        <v>0</v>
      </c>
      <c r="L929" s="13">
        <f>YEAR(Table1[[#This Row],[Date]])</f>
        <v>2020</v>
      </c>
      <c r="M929" s="13" t="str">
        <f t="shared" si="28"/>
        <v>Oct</v>
      </c>
      <c r="N929" s="17" t="str">
        <f t="shared" si="29"/>
        <v>Q4</v>
      </c>
    </row>
    <row r="930" spans="1:14" x14ac:dyDescent="0.35">
      <c r="A930" t="s">
        <v>1451</v>
      </c>
      <c r="B930" s="1" t="s">
        <v>239</v>
      </c>
      <c r="C930" s="1" t="s">
        <v>240</v>
      </c>
      <c r="D930" s="1" t="s">
        <v>11</v>
      </c>
      <c r="E930" s="3">
        <v>45330</v>
      </c>
      <c r="F930" s="1" t="s">
        <v>12</v>
      </c>
      <c r="G930" s="1" t="s">
        <v>1150</v>
      </c>
      <c r="H930" s="7">
        <v>80</v>
      </c>
      <c r="I930" s="7">
        <v>70</v>
      </c>
      <c r="J930" s="2">
        <v>0.125</v>
      </c>
      <c r="K930" s="7">
        <f>Table1[[#This Row],[Price Before Discount]]-Table1[[#This Row],[Price After Discount]]</f>
        <v>10</v>
      </c>
      <c r="L930" s="13">
        <f>YEAR(Table1[[#This Row],[Date]])</f>
        <v>2024</v>
      </c>
      <c r="M930" s="13" t="str">
        <f t="shared" si="28"/>
        <v>Feb</v>
      </c>
      <c r="N930" s="17" t="str">
        <f t="shared" si="29"/>
        <v>Q1</v>
      </c>
    </row>
    <row r="931" spans="1:14" hidden="1" x14ac:dyDescent="0.35">
      <c r="A931" t="s">
        <v>1452</v>
      </c>
      <c r="B931" s="1" t="s">
        <v>42</v>
      </c>
      <c r="C931" s="1" t="s">
        <v>43</v>
      </c>
      <c r="D931" s="1" t="s">
        <v>22</v>
      </c>
      <c r="E931" s="3">
        <v>45284</v>
      </c>
      <c r="F931" s="1" t="s">
        <v>28</v>
      </c>
      <c r="G931" s="1" t="s">
        <v>1144</v>
      </c>
      <c r="H931" s="7">
        <v>150</v>
      </c>
      <c r="I931" s="7">
        <v>135</v>
      </c>
      <c r="J931" s="2">
        <v>0.1</v>
      </c>
      <c r="K931" s="7">
        <f>Table1[[#This Row],[Price Before Discount]]-Table1[[#This Row],[Price After Discount]]</f>
        <v>15</v>
      </c>
      <c r="L931" s="13">
        <f>YEAR(Table1[[#This Row],[Date]])</f>
        <v>2023</v>
      </c>
      <c r="M931" s="13" t="str">
        <f t="shared" si="28"/>
        <v>Dec</v>
      </c>
      <c r="N931" s="17" t="str">
        <f t="shared" si="29"/>
        <v>Q4</v>
      </c>
    </row>
    <row r="932" spans="1:14" x14ac:dyDescent="0.35">
      <c r="A932" t="s">
        <v>1453</v>
      </c>
      <c r="B932" s="1" t="s">
        <v>172</v>
      </c>
      <c r="C932" s="1" t="s">
        <v>173</v>
      </c>
      <c r="D932" s="1" t="s">
        <v>11</v>
      </c>
      <c r="E932" s="3">
        <v>45299</v>
      </c>
      <c r="F932" s="1" t="s">
        <v>23</v>
      </c>
      <c r="G932" s="1" t="s">
        <v>1454</v>
      </c>
      <c r="H932" s="7">
        <v>700</v>
      </c>
      <c r="I932" s="7">
        <v>623</v>
      </c>
      <c r="J932" s="2">
        <v>0.11</v>
      </c>
      <c r="K932" s="7">
        <f>Table1[[#This Row],[Price Before Discount]]-Table1[[#This Row],[Price After Discount]]</f>
        <v>77</v>
      </c>
      <c r="L932" s="13">
        <f>YEAR(Table1[[#This Row],[Date]])</f>
        <v>2024</v>
      </c>
      <c r="M932" s="13" t="str">
        <f t="shared" si="28"/>
        <v>Jan</v>
      </c>
      <c r="N932" s="17" t="str">
        <f t="shared" si="29"/>
        <v>Q1</v>
      </c>
    </row>
    <row r="933" spans="1:14" x14ac:dyDescent="0.35">
      <c r="A933" t="s">
        <v>1455</v>
      </c>
      <c r="B933" s="1" t="s">
        <v>83</v>
      </c>
      <c r="C933" s="1" t="s">
        <v>84</v>
      </c>
      <c r="D933" s="1" t="s">
        <v>11</v>
      </c>
      <c r="E933" s="3">
        <v>44740</v>
      </c>
      <c r="F933" s="1" t="s">
        <v>113</v>
      </c>
      <c r="G933" s="1" t="s">
        <v>1456</v>
      </c>
      <c r="H933" s="7">
        <v>250</v>
      </c>
      <c r="I933" s="7">
        <v>245</v>
      </c>
      <c r="J933" s="2">
        <v>0.02</v>
      </c>
      <c r="K933" s="7">
        <f>Table1[[#This Row],[Price Before Discount]]-Table1[[#This Row],[Price After Discount]]</f>
        <v>5</v>
      </c>
      <c r="L933" s="13">
        <f>YEAR(Table1[[#This Row],[Date]])</f>
        <v>2022</v>
      </c>
      <c r="M933" s="13" t="str">
        <f t="shared" si="28"/>
        <v>Jun</v>
      </c>
      <c r="N933" s="17" t="str">
        <f t="shared" si="29"/>
        <v>Q2</v>
      </c>
    </row>
    <row r="934" spans="1:14" x14ac:dyDescent="0.35">
      <c r="A934" t="s">
        <v>1457</v>
      </c>
      <c r="B934" s="1" t="s">
        <v>262</v>
      </c>
      <c r="C934" s="1" t="s">
        <v>263</v>
      </c>
      <c r="D934" s="1" t="s">
        <v>11</v>
      </c>
      <c r="E934" s="3">
        <v>44939</v>
      </c>
      <c r="F934" s="1" t="s">
        <v>44</v>
      </c>
      <c r="G934" s="1" t="s">
        <v>312</v>
      </c>
      <c r="H934" s="7">
        <v>500</v>
      </c>
      <c r="I934" s="7">
        <v>500</v>
      </c>
      <c r="J934" s="2">
        <v>0</v>
      </c>
      <c r="K934" s="7">
        <f>Table1[[#This Row],[Price Before Discount]]-Table1[[#This Row],[Price After Discount]]</f>
        <v>0</v>
      </c>
      <c r="L934" s="13">
        <f>YEAR(Table1[[#This Row],[Date]])</f>
        <v>2023</v>
      </c>
      <c r="M934" s="13" t="str">
        <f t="shared" si="28"/>
        <v>Jan</v>
      </c>
      <c r="N934" s="17" t="str">
        <f t="shared" si="29"/>
        <v>Q1</v>
      </c>
    </row>
    <row r="935" spans="1:14" x14ac:dyDescent="0.35">
      <c r="A935" t="s">
        <v>1458</v>
      </c>
      <c r="B935" s="1" t="s">
        <v>144</v>
      </c>
      <c r="C935" s="1" t="s">
        <v>145</v>
      </c>
      <c r="D935" s="1" t="s">
        <v>11</v>
      </c>
      <c r="E935" s="3">
        <v>45064</v>
      </c>
      <c r="F935" s="1" t="s">
        <v>23</v>
      </c>
      <c r="G935" s="1" t="s">
        <v>828</v>
      </c>
      <c r="H935" s="7">
        <v>700</v>
      </c>
      <c r="I935" s="7">
        <v>700</v>
      </c>
      <c r="J935" s="2">
        <v>0</v>
      </c>
      <c r="K935" s="7">
        <f>Table1[[#This Row],[Price Before Discount]]-Table1[[#This Row],[Price After Discount]]</f>
        <v>0</v>
      </c>
      <c r="L935" s="13">
        <f>YEAR(Table1[[#This Row],[Date]])</f>
        <v>2023</v>
      </c>
      <c r="M935" s="13" t="str">
        <f t="shared" si="28"/>
        <v>May</v>
      </c>
      <c r="N935" s="17" t="str">
        <f t="shared" si="29"/>
        <v>Q2</v>
      </c>
    </row>
    <row r="936" spans="1:14" x14ac:dyDescent="0.35">
      <c r="A936" t="s">
        <v>1459</v>
      </c>
      <c r="B936" s="1" t="s">
        <v>97</v>
      </c>
      <c r="C936" s="1" t="s">
        <v>98</v>
      </c>
      <c r="D936" s="1" t="s">
        <v>11</v>
      </c>
      <c r="E936" s="3">
        <v>45104</v>
      </c>
      <c r="F936" s="1" t="s">
        <v>44</v>
      </c>
      <c r="G936" s="1" t="s">
        <v>592</v>
      </c>
      <c r="H936" s="7">
        <v>500</v>
      </c>
      <c r="I936" s="7">
        <v>480</v>
      </c>
      <c r="J936" s="2">
        <v>0.04</v>
      </c>
      <c r="K936" s="7">
        <f>Table1[[#This Row],[Price Before Discount]]-Table1[[#This Row],[Price After Discount]]</f>
        <v>20</v>
      </c>
      <c r="L936" s="13">
        <f>YEAR(Table1[[#This Row],[Date]])</f>
        <v>2023</v>
      </c>
      <c r="M936" s="13" t="str">
        <f t="shared" si="28"/>
        <v>Jun</v>
      </c>
      <c r="N936" s="17" t="str">
        <f t="shared" si="29"/>
        <v>Q2</v>
      </c>
    </row>
    <row r="937" spans="1:14" x14ac:dyDescent="0.35">
      <c r="A937" t="s">
        <v>1460</v>
      </c>
      <c r="B937" s="1" t="s">
        <v>97</v>
      </c>
      <c r="C937" s="1" t="s">
        <v>98</v>
      </c>
      <c r="D937" s="1" t="s">
        <v>11</v>
      </c>
      <c r="E937" s="3">
        <v>45537</v>
      </c>
      <c r="F937" s="1" t="s">
        <v>113</v>
      </c>
      <c r="G937" s="1" t="s">
        <v>1088</v>
      </c>
      <c r="H937" s="7">
        <v>250</v>
      </c>
      <c r="I937" s="7">
        <v>243</v>
      </c>
      <c r="J937" s="2">
        <v>2.8000000000000001E-2</v>
      </c>
      <c r="K937" s="7">
        <f>Table1[[#This Row],[Price Before Discount]]-Table1[[#This Row],[Price After Discount]]</f>
        <v>7</v>
      </c>
      <c r="L937" s="13">
        <f>YEAR(Table1[[#This Row],[Date]])</f>
        <v>2024</v>
      </c>
      <c r="M937" s="13" t="str">
        <f t="shared" si="28"/>
        <v>Sep</v>
      </c>
      <c r="N937" s="17" t="str">
        <f t="shared" si="29"/>
        <v>Q3</v>
      </c>
    </row>
    <row r="938" spans="1:14" hidden="1" x14ac:dyDescent="0.35">
      <c r="A938" t="s">
        <v>1461</v>
      </c>
      <c r="B938" s="1" t="s">
        <v>47</v>
      </c>
      <c r="C938" s="1" t="s">
        <v>48</v>
      </c>
      <c r="D938" s="1" t="s">
        <v>22</v>
      </c>
      <c r="E938" s="3">
        <v>44974</v>
      </c>
      <c r="F938" s="1" t="s">
        <v>59</v>
      </c>
      <c r="G938" s="1" t="s">
        <v>697</v>
      </c>
      <c r="H938" s="7">
        <v>1000</v>
      </c>
      <c r="I938" s="7">
        <v>950</v>
      </c>
      <c r="J938" s="2">
        <v>0.05</v>
      </c>
      <c r="K938" s="7">
        <f>Table1[[#This Row],[Price Before Discount]]-Table1[[#This Row],[Price After Discount]]</f>
        <v>50</v>
      </c>
      <c r="L938" s="13">
        <f>YEAR(Table1[[#This Row],[Date]])</f>
        <v>2023</v>
      </c>
      <c r="M938" s="13" t="str">
        <f t="shared" si="28"/>
        <v>Feb</v>
      </c>
      <c r="N938" s="17" t="str">
        <f t="shared" si="29"/>
        <v>Q1</v>
      </c>
    </row>
    <row r="939" spans="1:14" x14ac:dyDescent="0.35">
      <c r="A939" t="s">
        <v>1462</v>
      </c>
      <c r="B939" s="1" t="s">
        <v>109</v>
      </c>
      <c r="C939" s="1" t="s">
        <v>80</v>
      </c>
      <c r="D939" s="1" t="s">
        <v>11</v>
      </c>
      <c r="E939" s="3">
        <v>45049</v>
      </c>
      <c r="F939" s="1" t="s">
        <v>120</v>
      </c>
      <c r="G939" s="1" t="s">
        <v>818</v>
      </c>
      <c r="H939" s="7">
        <v>50</v>
      </c>
      <c r="I939" s="7">
        <v>47</v>
      </c>
      <c r="J939" s="2">
        <v>0.06</v>
      </c>
      <c r="K939" s="7">
        <f>Table1[[#This Row],[Price Before Discount]]-Table1[[#This Row],[Price After Discount]]</f>
        <v>3</v>
      </c>
      <c r="L939" s="13">
        <f>YEAR(Table1[[#This Row],[Date]])</f>
        <v>2023</v>
      </c>
      <c r="M939" s="13" t="str">
        <f t="shared" si="28"/>
        <v>May</v>
      </c>
      <c r="N939" s="17" t="str">
        <f t="shared" si="29"/>
        <v>Q2</v>
      </c>
    </row>
    <row r="940" spans="1:14" hidden="1" x14ac:dyDescent="0.35">
      <c r="A940" t="s">
        <v>1463</v>
      </c>
      <c r="B940" s="1" t="s">
        <v>152</v>
      </c>
      <c r="C940" s="1" t="s">
        <v>106</v>
      </c>
      <c r="D940" s="1" t="s">
        <v>17</v>
      </c>
      <c r="E940" s="3">
        <v>44102</v>
      </c>
      <c r="F940" s="1" t="s">
        <v>39</v>
      </c>
      <c r="G940" s="1" t="s">
        <v>350</v>
      </c>
      <c r="H940" s="7">
        <v>30</v>
      </c>
      <c r="I940" s="7">
        <v>27</v>
      </c>
      <c r="J940" s="2">
        <v>0.1</v>
      </c>
      <c r="K940" s="7">
        <f>Table1[[#This Row],[Price Before Discount]]-Table1[[#This Row],[Price After Discount]]</f>
        <v>3</v>
      </c>
      <c r="L940" s="13">
        <f>YEAR(Table1[[#This Row],[Date]])</f>
        <v>2020</v>
      </c>
      <c r="M940" s="13" t="str">
        <f t="shared" si="28"/>
        <v>Sep</v>
      </c>
      <c r="N940" s="17" t="str">
        <f t="shared" si="29"/>
        <v>Q3</v>
      </c>
    </row>
    <row r="941" spans="1:14" x14ac:dyDescent="0.35">
      <c r="A941" t="s">
        <v>1464</v>
      </c>
      <c r="B941" s="1" t="s">
        <v>239</v>
      </c>
      <c r="C941" s="1" t="s">
        <v>240</v>
      </c>
      <c r="D941" s="1" t="s">
        <v>11</v>
      </c>
      <c r="E941" s="3">
        <v>45372</v>
      </c>
      <c r="F941" s="1" t="s">
        <v>39</v>
      </c>
      <c r="G941" s="1" t="s">
        <v>424</v>
      </c>
      <c r="H941" s="7">
        <v>30</v>
      </c>
      <c r="I941" s="7">
        <v>29</v>
      </c>
      <c r="J941" s="2">
        <v>3.3300000000000003E-2</v>
      </c>
      <c r="K941" s="7">
        <f>Table1[[#This Row],[Price Before Discount]]-Table1[[#This Row],[Price After Discount]]</f>
        <v>1</v>
      </c>
      <c r="L941" s="13">
        <f>YEAR(Table1[[#This Row],[Date]])</f>
        <v>2024</v>
      </c>
      <c r="M941" s="13" t="str">
        <f t="shared" si="28"/>
        <v>Mar</v>
      </c>
      <c r="N941" s="17" t="str">
        <f t="shared" si="29"/>
        <v>Q1</v>
      </c>
    </row>
    <row r="942" spans="1:14" x14ac:dyDescent="0.35">
      <c r="A942" t="s">
        <v>1465</v>
      </c>
      <c r="B942" s="1" t="s">
        <v>322</v>
      </c>
      <c r="C942" s="1" t="s">
        <v>323</v>
      </c>
      <c r="D942" s="1" t="s">
        <v>11</v>
      </c>
      <c r="E942" s="3">
        <v>45596</v>
      </c>
      <c r="F942" s="1" t="s">
        <v>12</v>
      </c>
      <c r="G942" s="1" t="s">
        <v>1466</v>
      </c>
      <c r="H942" s="7">
        <v>80</v>
      </c>
      <c r="I942" s="7">
        <v>76</v>
      </c>
      <c r="J942" s="2">
        <v>0.05</v>
      </c>
      <c r="K942" s="7">
        <f>Table1[[#This Row],[Price Before Discount]]-Table1[[#This Row],[Price After Discount]]</f>
        <v>4</v>
      </c>
      <c r="L942" s="13">
        <f>YEAR(Table1[[#This Row],[Date]])</f>
        <v>2024</v>
      </c>
      <c r="M942" s="13" t="str">
        <f t="shared" si="28"/>
        <v>Oct</v>
      </c>
      <c r="N942" s="17" t="str">
        <f t="shared" si="29"/>
        <v>Q4</v>
      </c>
    </row>
    <row r="943" spans="1:14" x14ac:dyDescent="0.35">
      <c r="A943" t="s">
        <v>1467</v>
      </c>
      <c r="B943" s="1" t="s">
        <v>322</v>
      </c>
      <c r="C943" s="1" t="s">
        <v>323</v>
      </c>
      <c r="D943" s="1" t="s">
        <v>11</v>
      </c>
      <c r="E943" s="3">
        <v>45413</v>
      </c>
      <c r="F943" s="1" t="s">
        <v>102</v>
      </c>
      <c r="G943" s="1" t="s">
        <v>1007</v>
      </c>
      <c r="H943" s="7">
        <v>70</v>
      </c>
      <c r="I943" s="7">
        <v>69</v>
      </c>
      <c r="J943" s="2">
        <v>1.43E-2</v>
      </c>
      <c r="K943" s="7">
        <f>Table1[[#This Row],[Price Before Discount]]-Table1[[#This Row],[Price After Discount]]</f>
        <v>1</v>
      </c>
      <c r="L943" s="13">
        <f>YEAR(Table1[[#This Row],[Date]])</f>
        <v>2024</v>
      </c>
      <c r="M943" s="13" t="str">
        <f t="shared" si="28"/>
        <v>May</v>
      </c>
      <c r="N943" s="17" t="str">
        <f t="shared" si="29"/>
        <v>Q2</v>
      </c>
    </row>
    <row r="944" spans="1:14" hidden="1" x14ac:dyDescent="0.35">
      <c r="A944" t="s">
        <v>1468</v>
      </c>
      <c r="B944" s="1" t="s">
        <v>105</v>
      </c>
      <c r="C944" s="1" t="s">
        <v>106</v>
      </c>
      <c r="D944" s="1" t="s">
        <v>17</v>
      </c>
      <c r="E944" s="3">
        <v>44576</v>
      </c>
      <c r="F944" s="1" t="s">
        <v>12</v>
      </c>
      <c r="G944" s="1" t="s">
        <v>892</v>
      </c>
      <c r="H944" s="7">
        <v>80</v>
      </c>
      <c r="I944" s="7">
        <v>76</v>
      </c>
      <c r="J944" s="2">
        <v>0.05</v>
      </c>
      <c r="K944" s="7">
        <f>Table1[[#This Row],[Price Before Discount]]-Table1[[#This Row],[Price After Discount]]</f>
        <v>4</v>
      </c>
      <c r="L944" s="13">
        <f>YEAR(Table1[[#This Row],[Date]])</f>
        <v>2022</v>
      </c>
      <c r="M944" s="13" t="str">
        <f t="shared" si="28"/>
        <v>Jan</v>
      </c>
      <c r="N944" s="17" t="str">
        <f t="shared" si="29"/>
        <v>Q1</v>
      </c>
    </row>
    <row r="945" spans="1:14" x14ac:dyDescent="0.35">
      <c r="A945" t="s">
        <v>1469</v>
      </c>
      <c r="B945" s="1" t="s">
        <v>79</v>
      </c>
      <c r="C945" s="1" t="s">
        <v>80</v>
      </c>
      <c r="D945" s="1" t="s">
        <v>11</v>
      </c>
      <c r="E945" s="3">
        <v>44495</v>
      </c>
      <c r="F945" s="1" t="s">
        <v>44</v>
      </c>
      <c r="G945" s="1" t="s">
        <v>280</v>
      </c>
      <c r="H945" s="7">
        <v>500</v>
      </c>
      <c r="I945" s="7">
        <v>430</v>
      </c>
      <c r="J945" s="2">
        <v>0.14000000000000001</v>
      </c>
      <c r="K945" s="7">
        <f>Table1[[#This Row],[Price Before Discount]]-Table1[[#This Row],[Price After Discount]]</f>
        <v>70</v>
      </c>
      <c r="L945" s="13">
        <f>YEAR(Table1[[#This Row],[Date]])</f>
        <v>2021</v>
      </c>
      <c r="M945" s="13" t="str">
        <f t="shared" si="28"/>
        <v>Oct</v>
      </c>
      <c r="N945" s="17" t="str">
        <f t="shared" si="29"/>
        <v>Q4</v>
      </c>
    </row>
    <row r="946" spans="1:14" x14ac:dyDescent="0.35">
      <c r="A946" t="s">
        <v>1470</v>
      </c>
      <c r="B946" s="1" t="s">
        <v>97</v>
      </c>
      <c r="C946" s="1" t="s">
        <v>98</v>
      </c>
      <c r="D946" s="1" t="s">
        <v>11</v>
      </c>
      <c r="E946" s="3">
        <v>45427</v>
      </c>
      <c r="F946" s="1" t="s">
        <v>39</v>
      </c>
      <c r="G946" s="1" t="s">
        <v>909</v>
      </c>
      <c r="H946" s="7">
        <v>30</v>
      </c>
      <c r="I946" s="7">
        <v>28</v>
      </c>
      <c r="J946" s="2">
        <v>6.6699999999999995E-2</v>
      </c>
      <c r="K946" s="7">
        <f>Table1[[#This Row],[Price Before Discount]]-Table1[[#This Row],[Price After Discount]]</f>
        <v>2</v>
      </c>
      <c r="L946" s="13">
        <f>YEAR(Table1[[#This Row],[Date]])</f>
        <v>2024</v>
      </c>
      <c r="M946" s="13" t="str">
        <f t="shared" si="28"/>
        <v>May</v>
      </c>
      <c r="N946" s="17" t="str">
        <f t="shared" si="29"/>
        <v>Q2</v>
      </c>
    </row>
    <row r="947" spans="1:14" hidden="1" x14ac:dyDescent="0.35">
      <c r="A947" t="s">
        <v>1471</v>
      </c>
      <c r="B947" s="1" t="s">
        <v>132</v>
      </c>
      <c r="C947" s="1" t="s">
        <v>90</v>
      </c>
      <c r="D947" s="1" t="s">
        <v>33</v>
      </c>
      <c r="E947" s="3">
        <v>44852</v>
      </c>
      <c r="F947" s="1" t="s">
        <v>34</v>
      </c>
      <c r="G947" s="1" t="s">
        <v>1017</v>
      </c>
      <c r="H947" s="7">
        <v>50</v>
      </c>
      <c r="I947" s="7">
        <v>45</v>
      </c>
      <c r="J947" s="2">
        <v>0.1</v>
      </c>
      <c r="K947" s="7">
        <f>Table1[[#This Row],[Price Before Discount]]-Table1[[#This Row],[Price After Discount]]</f>
        <v>5</v>
      </c>
      <c r="L947" s="13">
        <f>YEAR(Table1[[#This Row],[Date]])</f>
        <v>2022</v>
      </c>
      <c r="M947" s="13" t="str">
        <f t="shared" si="28"/>
        <v>Oct</v>
      </c>
      <c r="N947" s="17" t="str">
        <f t="shared" si="29"/>
        <v>Q4</v>
      </c>
    </row>
    <row r="948" spans="1:14" hidden="1" x14ac:dyDescent="0.35">
      <c r="A948" t="s">
        <v>1472</v>
      </c>
      <c r="B948" s="1" t="s">
        <v>132</v>
      </c>
      <c r="C948" s="1" t="s">
        <v>90</v>
      </c>
      <c r="D948" s="1" t="s">
        <v>33</v>
      </c>
      <c r="E948" s="3">
        <v>43876</v>
      </c>
      <c r="F948" s="1" t="s">
        <v>102</v>
      </c>
      <c r="G948" s="1" t="s">
        <v>1473</v>
      </c>
      <c r="H948" s="7">
        <v>70</v>
      </c>
      <c r="I948" s="7">
        <v>57</v>
      </c>
      <c r="J948" s="2">
        <v>0.1857</v>
      </c>
      <c r="K948" s="7">
        <f>Table1[[#This Row],[Price Before Discount]]-Table1[[#This Row],[Price After Discount]]</f>
        <v>13</v>
      </c>
      <c r="L948" s="13">
        <f>YEAR(Table1[[#This Row],[Date]])</f>
        <v>2020</v>
      </c>
      <c r="M948" s="13" t="str">
        <f t="shared" si="28"/>
        <v>Feb</v>
      </c>
      <c r="N948" s="17" t="str">
        <f t="shared" si="29"/>
        <v>Q1</v>
      </c>
    </row>
    <row r="949" spans="1:14" hidden="1" x14ac:dyDescent="0.35">
      <c r="A949" t="s">
        <v>1474</v>
      </c>
      <c r="B949" s="1" t="s">
        <v>225</v>
      </c>
      <c r="C949" s="1" t="s">
        <v>226</v>
      </c>
      <c r="D949" s="1" t="s">
        <v>22</v>
      </c>
      <c r="E949" s="3">
        <v>44735</v>
      </c>
      <c r="F949" s="1" t="s">
        <v>59</v>
      </c>
      <c r="G949" s="1" t="s">
        <v>868</v>
      </c>
      <c r="H949" s="7">
        <v>1000</v>
      </c>
      <c r="I949" s="7">
        <v>730</v>
      </c>
      <c r="J949" s="2">
        <v>0.27</v>
      </c>
      <c r="K949" s="7">
        <f>Table1[[#This Row],[Price Before Discount]]-Table1[[#This Row],[Price After Discount]]</f>
        <v>270</v>
      </c>
      <c r="L949" s="13">
        <f>YEAR(Table1[[#This Row],[Date]])</f>
        <v>2022</v>
      </c>
      <c r="M949" s="13" t="str">
        <f t="shared" si="28"/>
        <v>Jun</v>
      </c>
      <c r="N949" s="17" t="str">
        <f t="shared" si="29"/>
        <v>Q2</v>
      </c>
    </row>
    <row r="950" spans="1:14" hidden="1" x14ac:dyDescent="0.35">
      <c r="A950" t="s">
        <v>1475</v>
      </c>
      <c r="B950" s="1" t="s">
        <v>203</v>
      </c>
      <c r="C950" s="1" t="s">
        <v>204</v>
      </c>
      <c r="D950" s="1" t="s">
        <v>22</v>
      </c>
      <c r="E950" s="3">
        <v>45098</v>
      </c>
      <c r="F950" s="1" t="s">
        <v>59</v>
      </c>
      <c r="G950" s="1" t="s">
        <v>1476</v>
      </c>
      <c r="H950" s="7">
        <v>1000</v>
      </c>
      <c r="I950" s="7">
        <v>710</v>
      </c>
      <c r="J950" s="2">
        <v>0.28999999999999998</v>
      </c>
      <c r="K950" s="7">
        <f>Table1[[#This Row],[Price Before Discount]]-Table1[[#This Row],[Price After Discount]]</f>
        <v>290</v>
      </c>
      <c r="L950" s="13">
        <f>YEAR(Table1[[#This Row],[Date]])</f>
        <v>2023</v>
      </c>
      <c r="M950" s="13" t="str">
        <f t="shared" si="28"/>
        <v>Jun</v>
      </c>
      <c r="N950" s="17" t="str">
        <f t="shared" si="29"/>
        <v>Q2</v>
      </c>
    </row>
    <row r="951" spans="1:14" x14ac:dyDescent="0.35">
      <c r="A951" t="s">
        <v>1477</v>
      </c>
      <c r="B951" s="1" t="s">
        <v>51</v>
      </c>
      <c r="C951" s="1" t="s">
        <v>52</v>
      </c>
      <c r="D951" s="1" t="s">
        <v>11</v>
      </c>
      <c r="E951" s="3">
        <v>44934</v>
      </c>
      <c r="F951" s="1" t="s">
        <v>44</v>
      </c>
      <c r="G951" s="1" t="s">
        <v>402</v>
      </c>
      <c r="H951" s="7">
        <v>500</v>
      </c>
      <c r="I951" s="7">
        <v>500</v>
      </c>
      <c r="J951" s="2">
        <v>0</v>
      </c>
      <c r="K951" s="7">
        <f>Table1[[#This Row],[Price Before Discount]]-Table1[[#This Row],[Price After Discount]]</f>
        <v>0</v>
      </c>
      <c r="L951" s="13">
        <f>YEAR(Table1[[#This Row],[Date]])</f>
        <v>2023</v>
      </c>
      <c r="M951" s="13" t="str">
        <f t="shared" si="28"/>
        <v>Jan</v>
      </c>
      <c r="N951" s="17" t="str">
        <f t="shared" si="29"/>
        <v>Q1</v>
      </c>
    </row>
    <row r="952" spans="1:14" hidden="1" x14ac:dyDescent="0.35">
      <c r="A952" t="s">
        <v>1478</v>
      </c>
      <c r="B952" s="1" t="s">
        <v>203</v>
      </c>
      <c r="C952" s="1" t="s">
        <v>204</v>
      </c>
      <c r="D952" s="1" t="s">
        <v>22</v>
      </c>
      <c r="E952" s="3">
        <v>45059</v>
      </c>
      <c r="F952" s="1" t="s">
        <v>23</v>
      </c>
      <c r="G952" s="1" t="s">
        <v>249</v>
      </c>
      <c r="H952" s="7">
        <v>700</v>
      </c>
      <c r="I952" s="7">
        <v>693</v>
      </c>
      <c r="J952" s="2">
        <v>0.01</v>
      </c>
      <c r="K952" s="7">
        <f>Table1[[#This Row],[Price Before Discount]]-Table1[[#This Row],[Price After Discount]]</f>
        <v>7</v>
      </c>
      <c r="L952" s="13">
        <f>YEAR(Table1[[#This Row],[Date]])</f>
        <v>2023</v>
      </c>
      <c r="M952" s="13" t="str">
        <f t="shared" si="28"/>
        <v>May</v>
      </c>
      <c r="N952" s="17" t="str">
        <f t="shared" si="29"/>
        <v>Q2</v>
      </c>
    </row>
    <row r="953" spans="1:14" hidden="1" x14ac:dyDescent="0.35">
      <c r="A953" t="s">
        <v>1479</v>
      </c>
      <c r="B953" s="1" t="s">
        <v>155</v>
      </c>
      <c r="C953" s="1" t="s">
        <v>106</v>
      </c>
      <c r="D953" s="1" t="s">
        <v>17</v>
      </c>
      <c r="E953" s="3">
        <v>44180</v>
      </c>
      <c r="F953" s="1" t="s">
        <v>12</v>
      </c>
      <c r="G953" s="1" t="s">
        <v>302</v>
      </c>
      <c r="H953" s="7">
        <v>80</v>
      </c>
      <c r="I953" s="7">
        <v>56</v>
      </c>
      <c r="J953" s="2">
        <v>0.3</v>
      </c>
      <c r="K953" s="7">
        <f>Table1[[#This Row],[Price Before Discount]]-Table1[[#This Row],[Price After Discount]]</f>
        <v>24</v>
      </c>
      <c r="L953" s="13">
        <f>YEAR(Table1[[#This Row],[Date]])</f>
        <v>2020</v>
      </c>
      <c r="M953" s="13" t="str">
        <f t="shared" si="28"/>
        <v>Dec</v>
      </c>
      <c r="N953" s="17" t="str">
        <f t="shared" si="29"/>
        <v>Q4</v>
      </c>
    </row>
    <row r="954" spans="1:14" hidden="1" x14ac:dyDescent="0.35">
      <c r="A954" t="s">
        <v>1480</v>
      </c>
      <c r="B954" s="1" t="s">
        <v>122</v>
      </c>
      <c r="C954" s="1" t="s">
        <v>38</v>
      </c>
      <c r="D954" s="1" t="s">
        <v>33</v>
      </c>
      <c r="E954" s="3">
        <v>44005</v>
      </c>
      <c r="F954" s="1" t="s">
        <v>39</v>
      </c>
      <c r="G954" s="1" t="s">
        <v>968</v>
      </c>
      <c r="H954" s="7">
        <v>30</v>
      </c>
      <c r="I954" s="7">
        <v>27</v>
      </c>
      <c r="J954" s="2">
        <v>0.1</v>
      </c>
      <c r="K954" s="7">
        <f>Table1[[#This Row],[Price Before Discount]]-Table1[[#This Row],[Price After Discount]]</f>
        <v>3</v>
      </c>
      <c r="L954" s="13">
        <f>YEAR(Table1[[#This Row],[Date]])</f>
        <v>2020</v>
      </c>
      <c r="M954" s="13" t="str">
        <f t="shared" si="28"/>
        <v>Jun</v>
      </c>
      <c r="N954" s="17" t="str">
        <f t="shared" si="29"/>
        <v>Q2</v>
      </c>
    </row>
    <row r="955" spans="1:14" hidden="1" x14ac:dyDescent="0.35">
      <c r="A955" t="s">
        <v>1481</v>
      </c>
      <c r="B955" s="1" t="s">
        <v>222</v>
      </c>
      <c r="C955" s="1" t="s">
        <v>48</v>
      </c>
      <c r="D955" s="1" t="s">
        <v>22</v>
      </c>
      <c r="E955" s="3">
        <v>43999</v>
      </c>
      <c r="F955" s="1" t="s">
        <v>102</v>
      </c>
      <c r="G955" s="1" t="s">
        <v>411</v>
      </c>
      <c r="H955" s="7">
        <v>70</v>
      </c>
      <c r="I955" s="7">
        <v>67</v>
      </c>
      <c r="J955" s="2">
        <v>4.2900000000000001E-2</v>
      </c>
      <c r="K955" s="7">
        <f>Table1[[#This Row],[Price Before Discount]]-Table1[[#This Row],[Price After Discount]]</f>
        <v>3</v>
      </c>
      <c r="L955" s="13">
        <f>YEAR(Table1[[#This Row],[Date]])</f>
        <v>2020</v>
      </c>
      <c r="M955" s="13" t="str">
        <f t="shared" si="28"/>
        <v>Jun</v>
      </c>
      <c r="N955" s="17" t="str">
        <f t="shared" si="29"/>
        <v>Q2</v>
      </c>
    </row>
    <row r="956" spans="1:14" hidden="1" x14ac:dyDescent="0.35">
      <c r="A956" t="s">
        <v>1482</v>
      </c>
      <c r="B956" s="1" t="s">
        <v>155</v>
      </c>
      <c r="C956" s="1" t="s">
        <v>106</v>
      </c>
      <c r="D956" s="1" t="s">
        <v>17</v>
      </c>
      <c r="E956" s="3">
        <v>44518</v>
      </c>
      <c r="F956" s="1" t="s">
        <v>120</v>
      </c>
      <c r="G956" s="1" t="s">
        <v>1284</v>
      </c>
      <c r="H956" s="7">
        <v>50</v>
      </c>
      <c r="I956" s="7">
        <v>33</v>
      </c>
      <c r="J956" s="2">
        <v>0.34</v>
      </c>
      <c r="K956" s="7">
        <f>Table1[[#This Row],[Price Before Discount]]-Table1[[#This Row],[Price After Discount]]</f>
        <v>17</v>
      </c>
      <c r="L956" s="13">
        <f>YEAR(Table1[[#This Row],[Date]])</f>
        <v>2021</v>
      </c>
      <c r="M956" s="13" t="str">
        <f t="shared" si="28"/>
        <v>Nov</v>
      </c>
      <c r="N956" s="17" t="str">
        <f t="shared" si="29"/>
        <v>Q4</v>
      </c>
    </row>
    <row r="957" spans="1:14" hidden="1" x14ac:dyDescent="0.35">
      <c r="A957" t="s">
        <v>1483</v>
      </c>
      <c r="B957" s="1" t="s">
        <v>268</v>
      </c>
      <c r="C957" s="1" t="s">
        <v>269</v>
      </c>
      <c r="D957" s="1" t="s">
        <v>33</v>
      </c>
      <c r="E957" s="3">
        <v>44068</v>
      </c>
      <c r="F957" s="1" t="s">
        <v>12</v>
      </c>
      <c r="G957" s="1" t="s">
        <v>713</v>
      </c>
      <c r="H957" s="7">
        <v>80</v>
      </c>
      <c r="I957" s="7">
        <v>78</v>
      </c>
      <c r="J957" s="2">
        <v>2.5000000000000001E-2</v>
      </c>
      <c r="K957" s="7">
        <f>Table1[[#This Row],[Price Before Discount]]-Table1[[#This Row],[Price After Discount]]</f>
        <v>2</v>
      </c>
      <c r="L957" s="13">
        <f>YEAR(Table1[[#This Row],[Date]])</f>
        <v>2020</v>
      </c>
      <c r="M957" s="13" t="str">
        <f t="shared" si="28"/>
        <v>Aug</v>
      </c>
      <c r="N957" s="17" t="str">
        <f t="shared" si="29"/>
        <v>Q3</v>
      </c>
    </row>
    <row r="958" spans="1:14" hidden="1" x14ac:dyDescent="0.35">
      <c r="A958" t="s">
        <v>1484</v>
      </c>
      <c r="B958" s="1" t="s">
        <v>47</v>
      </c>
      <c r="C958" s="1" t="s">
        <v>48</v>
      </c>
      <c r="D958" s="1" t="s">
        <v>22</v>
      </c>
      <c r="E958" s="3">
        <v>44243</v>
      </c>
      <c r="F958" s="1" t="s">
        <v>34</v>
      </c>
      <c r="G958" s="1" t="s">
        <v>49</v>
      </c>
      <c r="H958" s="7">
        <v>50</v>
      </c>
      <c r="I958" s="7">
        <v>49</v>
      </c>
      <c r="J958" s="2">
        <v>0.02</v>
      </c>
      <c r="K958" s="7">
        <f>Table1[[#This Row],[Price Before Discount]]-Table1[[#This Row],[Price After Discount]]</f>
        <v>1</v>
      </c>
      <c r="L958" s="13">
        <f>YEAR(Table1[[#This Row],[Date]])</f>
        <v>2021</v>
      </c>
      <c r="M958" s="13" t="str">
        <f t="shared" si="28"/>
        <v>Feb</v>
      </c>
      <c r="N958" s="17" t="str">
        <f t="shared" si="29"/>
        <v>Q1</v>
      </c>
    </row>
    <row r="959" spans="1:14" x14ac:dyDescent="0.35">
      <c r="A959" t="s">
        <v>1485</v>
      </c>
      <c r="B959" s="1" t="s">
        <v>168</v>
      </c>
      <c r="C959" s="1" t="s">
        <v>169</v>
      </c>
      <c r="D959" s="1" t="s">
        <v>11</v>
      </c>
      <c r="E959" s="3">
        <v>45335</v>
      </c>
      <c r="F959" s="1" t="s">
        <v>12</v>
      </c>
      <c r="G959" s="1" t="s">
        <v>1098</v>
      </c>
      <c r="H959" s="7">
        <v>80</v>
      </c>
      <c r="I959" s="7">
        <v>69</v>
      </c>
      <c r="J959" s="2">
        <v>0.13750000000000001</v>
      </c>
      <c r="K959" s="7">
        <f>Table1[[#This Row],[Price Before Discount]]-Table1[[#This Row],[Price After Discount]]</f>
        <v>11</v>
      </c>
      <c r="L959" s="13">
        <f>YEAR(Table1[[#This Row],[Date]])</f>
        <v>2024</v>
      </c>
      <c r="M959" s="13" t="str">
        <f t="shared" si="28"/>
        <v>Feb</v>
      </c>
      <c r="N959" s="17" t="str">
        <f t="shared" si="29"/>
        <v>Q1</v>
      </c>
    </row>
    <row r="960" spans="1:14" x14ac:dyDescent="0.35">
      <c r="A960" t="s">
        <v>1486</v>
      </c>
      <c r="B960" s="1" t="s">
        <v>398</v>
      </c>
      <c r="C960" s="1" t="s">
        <v>399</v>
      </c>
      <c r="D960" s="1" t="s">
        <v>11</v>
      </c>
      <c r="E960" s="3">
        <v>44509</v>
      </c>
      <c r="F960" s="1" t="s">
        <v>120</v>
      </c>
      <c r="G960" s="1" t="s">
        <v>709</v>
      </c>
      <c r="H960" s="7">
        <v>50</v>
      </c>
      <c r="I960" s="7">
        <v>32</v>
      </c>
      <c r="J960" s="2">
        <v>0.36</v>
      </c>
      <c r="K960" s="7">
        <f>Table1[[#This Row],[Price Before Discount]]-Table1[[#This Row],[Price After Discount]]</f>
        <v>18</v>
      </c>
      <c r="L960" s="13">
        <f>YEAR(Table1[[#This Row],[Date]])</f>
        <v>2021</v>
      </c>
      <c r="M960" s="13" t="str">
        <f t="shared" si="28"/>
        <v>Nov</v>
      </c>
      <c r="N960" s="17" t="str">
        <f t="shared" si="29"/>
        <v>Q4</v>
      </c>
    </row>
    <row r="961" spans="1:14" hidden="1" x14ac:dyDescent="0.35">
      <c r="A961" t="s">
        <v>1487</v>
      </c>
      <c r="B961" s="1" t="s">
        <v>47</v>
      </c>
      <c r="C961" s="1" t="s">
        <v>48</v>
      </c>
      <c r="D961" s="1" t="s">
        <v>22</v>
      </c>
      <c r="E961" s="3">
        <v>44805</v>
      </c>
      <c r="F961" s="1" t="s">
        <v>59</v>
      </c>
      <c r="G961" s="1" t="s">
        <v>376</v>
      </c>
      <c r="H961" s="7">
        <v>1000</v>
      </c>
      <c r="I961" s="7">
        <v>580</v>
      </c>
      <c r="J961" s="2">
        <v>0.42</v>
      </c>
      <c r="K961" s="7">
        <f>Table1[[#This Row],[Price Before Discount]]-Table1[[#This Row],[Price After Discount]]</f>
        <v>420</v>
      </c>
      <c r="L961" s="13">
        <f>YEAR(Table1[[#This Row],[Date]])</f>
        <v>2022</v>
      </c>
      <c r="M961" s="13" t="str">
        <f t="shared" si="28"/>
        <v>Sep</v>
      </c>
      <c r="N961" s="17" t="str">
        <f t="shared" si="29"/>
        <v>Q3</v>
      </c>
    </row>
    <row r="962" spans="1:14" x14ac:dyDescent="0.35">
      <c r="A962" t="s">
        <v>1488</v>
      </c>
      <c r="B962" s="1" t="s">
        <v>239</v>
      </c>
      <c r="C962" s="1" t="s">
        <v>240</v>
      </c>
      <c r="D962" s="1" t="s">
        <v>11</v>
      </c>
      <c r="E962" s="3">
        <v>44737</v>
      </c>
      <c r="F962" s="1" t="s">
        <v>23</v>
      </c>
      <c r="G962" s="1" t="s">
        <v>285</v>
      </c>
      <c r="H962" s="7">
        <v>700</v>
      </c>
      <c r="I962" s="7">
        <v>609</v>
      </c>
      <c r="J962" s="2">
        <v>0.13</v>
      </c>
      <c r="K962" s="7">
        <f>Table1[[#This Row],[Price Before Discount]]-Table1[[#This Row],[Price After Discount]]</f>
        <v>91</v>
      </c>
      <c r="L962" s="13">
        <f>YEAR(Table1[[#This Row],[Date]])</f>
        <v>2022</v>
      </c>
      <c r="M962" s="13" t="str">
        <f t="shared" ref="M962:M1025" si="30">TEXT(E:E, "mmm")</f>
        <v>Jun</v>
      </c>
      <c r="N962" s="17" t="str">
        <f t="shared" ref="N962:N1025" si="31">"Q"&amp;INT((MONTH($E962)-1)/3)+1</f>
        <v>Q2</v>
      </c>
    </row>
    <row r="963" spans="1:14" x14ac:dyDescent="0.35">
      <c r="A963" t="s">
        <v>1489</v>
      </c>
      <c r="B963" s="1" t="s">
        <v>144</v>
      </c>
      <c r="C963" s="1" t="s">
        <v>145</v>
      </c>
      <c r="D963" s="1" t="s">
        <v>11</v>
      </c>
      <c r="E963" s="3">
        <v>45203</v>
      </c>
      <c r="F963" s="1" t="s">
        <v>44</v>
      </c>
      <c r="G963" s="1" t="s">
        <v>146</v>
      </c>
      <c r="H963" s="7">
        <v>500</v>
      </c>
      <c r="I963" s="7">
        <v>480</v>
      </c>
      <c r="J963" s="2">
        <v>0.04</v>
      </c>
      <c r="K963" s="7">
        <f>Table1[[#This Row],[Price Before Discount]]-Table1[[#This Row],[Price After Discount]]</f>
        <v>20</v>
      </c>
      <c r="L963" s="13">
        <f>YEAR(Table1[[#This Row],[Date]])</f>
        <v>2023</v>
      </c>
      <c r="M963" s="13" t="str">
        <f t="shared" si="30"/>
        <v>Oct</v>
      </c>
      <c r="N963" s="17" t="str">
        <f t="shared" si="31"/>
        <v>Q4</v>
      </c>
    </row>
    <row r="964" spans="1:14" x14ac:dyDescent="0.35">
      <c r="A964" t="s">
        <v>1490</v>
      </c>
      <c r="B964" s="1" t="s">
        <v>79</v>
      </c>
      <c r="C964" s="1" t="s">
        <v>80</v>
      </c>
      <c r="D964" s="1" t="s">
        <v>11</v>
      </c>
      <c r="E964" s="3">
        <v>44817</v>
      </c>
      <c r="F964" s="1" t="s">
        <v>120</v>
      </c>
      <c r="G964" s="1" t="s">
        <v>1491</v>
      </c>
      <c r="H964" s="7">
        <v>50</v>
      </c>
      <c r="I964" s="7">
        <v>45</v>
      </c>
      <c r="J964" s="2">
        <v>0.1</v>
      </c>
      <c r="K964" s="7">
        <f>Table1[[#This Row],[Price Before Discount]]-Table1[[#This Row],[Price After Discount]]</f>
        <v>5</v>
      </c>
      <c r="L964" s="13">
        <f>YEAR(Table1[[#This Row],[Date]])</f>
        <v>2022</v>
      </c>
      <c r="M964" s="13" t="str">
        <f t="shared" si="30"/>
        <v>Sep</v>
      </c>
      <c r="N964" s="17" t="str">
        <f t="shared" si="31"/>
        <v>Q3</v>
      </c>
    </row>
    <row r="965" spans="1:14" hidden="1" x14ac:dyDescent="0.35">
      <c r="A965" t="s">
        <v>1492</v>
      </c>
      <c r="B965" s="1" t="s">
        <v>89</v>
      </c>
      <c r="C965" s="1" t="s">
        <v>90</v>
      </c>
      <c r="D965" s="1" t="s">
        <v>33</v>
      </c>
      <c r="E965" s="3">
        <v>44810</v>
      </c>
      <c r="F965" s="1" t="s">
        <v>34</v>
      </c>
      <c r="G965" s="1" t="s">
        <v>283</v>
      </c>
      <c r="H965" s="7">
        <v>50</v>
      </c>
      <c r="I965" s="7">
        <v>37</v>
      </c>
      <c r="J965" s="2">
        <v>0.26</v>
      </c>
      <c r="K965" s="7">
        <f>Table1[[#This Row],[Price Before Discount]]-Table1[[#This Row],[Price After Discount]]</f>
        <v>13</v>
      </c>
      <c r="L965" s="13">
        <f>YEAR(Table1[[#This Row],[Date]])</f>
        <v>2022</v>
      </c>
      <c r="M965" s="13" t="str">
        <f t="shared" si="30"/>
        <v>Sep</v>
      </c>
      <c r="N965" s="17" t="str">
        <f t="shared" si="31"/>
        <v>Q3</v>
      </c>
    </row>
    <row r="966" spans="1:14" x14ac:dyDescent="0.35">
      <c r="A966" t="s">
        <v>1493</v>
      </c>
      <c r="B966" s="1" t="s">
        <v>112</v>
      </c>
      <c r="C966" s="1" t="s">
        <v>52</v>
      </c>
      <c r="D966" s="1" t="s">
        <v>11</v>
      </c>
      <c r="E966" s="3">
        <v>44840</v>
      </c>
      <c r="F966" s="1" t="s">
        <v>44</v>
      </c>
      <c r="G966" s="1" t="s">
        <v>1494</v>
      </c>
      <c r="H966" s="7">
        <v>500</v>
      </c>
      <c r="I966" s="7">
        <v>455</v>
      </c>
      <c r="J966" s="2">
        <v>0.09</v>
      </c>
      <c r="K966" s="7">
        <f>Table1[[#This Row],[Price Before Discount]]-Table1[[#This Row],[Price After Discount]]</f>
        <v>45</v>
      </c>
      <c r="L966" s="13">
        <f>YEAR(Table1[[#This Row],[Date]])</f>
        <v>2022</v>
      </c>
      <c r="M966" s="13" t="str">
        <f t="shared" si="30"/>
        <v>Oct</v>
      </c>
      <c r="N966" s="17" t="str">
        <f t="shared" si="31"/>
        <v>Q4</v>
      </c>
    </row>
    <row r="967" spans="1:14" x14ac:dyDescent="0.35">
      <c r="A967" t="s">
        <v>1495</v>
      </c>
      <c r="B967" s="1" t="s">
        <v>57</v>
      </c>
      <c r="C967" s="1" t="s">
        <v>58</v>
      </c>
      <c r="D967" s="1" t="s">
        <v>11</v>
      </c>
      <c r="E967" s="3">
        <v>44629</v>
      </c>
      <c r="F967" s="1" t="s">
        <v>120</v>
      </c>
      <c r="G967" s="1" t="s">
        <v>839</v>
      </c>
      <c r="H967" s="7">
        <v>50</v>
      </c>
      <c r="I967" s="7">
        <v>43</v>
      </c>
      <c r="J967" s="2">
        <v>0.14000000000000001</v>
      </c>
      <c r="K967" s="7">
        <f>Table1[[#This Row],[Price Before Discount]]-Table1[[#This Row],[Price After Discount]]</f>
        <v>7</v>
      </c>
      <c r="L967" s="13">
        <f>YEAR(Table1[[#This Row],[Date]])</f>
        <v>2022</v>
      </c>
      <c r="M967" s="13" t="str">
        <f t="shared" si="30"/>
        <v>Mar</v>
      </c>
      <c r="N967" s="17" t="str">
        <f t="shared" si="31"/>
        <v>Q1</v>
      </c>
    </row>
    <row r="968" spans="1:14" x14ac:dyDescent="0.35">
      <c r="A968" t="s">
        <v>1496</v>
      </c>
      <c r="B968" s="1" t="s">
        <v>51</v>
      </c>
      <c r="C968" s="1" t="s">
        <v>52</v>
      </c>
      <c r="D968" s="1" t="s">
        <v>11</v>
      </c>
      <c r="E968" s="3">
        <v>45087</v>
      </c>
      <c r="F968" s="1" t="s">
        <v>59</v>
      </c>
      <c r="G968" s="1" t="s">
        <v>812</v>
      </c>
      <c r="H968" s="7">
        <v>1000</v>
      </c>
      <c r="I968" s="7">
        <v>780</v>
      </c>
      <c r="J968" s="2">
        <v>0.22</v>
      </c>
      <c r="K968" s="7">
        <f>Table1[[#This Row],[Price Before Discount]]-Table1[[#This Row],[Price After Discount]]</f>
        <v>220</v>
      </c>
      <c r="L968" s="13">
        <f>YEAR(Table1[[#This Row],[Date]])</f>
        <v>2023</v>
      </c>
      <c r="M968" s="13" t="str">
        <f t="shared" si="30"/>
        <v>Jun</v>
      </c>
      <c r="N968" s="17" t="str">
        <f t="shared" si="31"/>
        <v>Q2</v>
      </c>
    </row>
    <row r="969" spans="1:14" x14ac:dyDescent="0.35">
      <c r="A969" t="s">
        <v>1497</v>
      </c>
      <c r="B969" s="1" t="s">
        <v>262</v>
      </c>
      <c r="C969" s="1" t="s">
        <v>263</v>
      </c>
      <c r="D969" s="1" t="s">
        <v>11</v>
      </c>
      <c r="E969" s="3">
        <v>45186</v>
      </c>
      <c r="F969" s="1" t="s">
        <v>59</v>
      </c>
      <c r="G969" s="1" t="s">
        <v>597</v>
      </c>
      <c r="H969" s="7">
        <v>1000</v>
      </c>
      <c r="I969" s="7">
        <v>670</v>
      </c>
      <c r="J969" s="2">
        <v>0.33</v>
      </c>
      <c r="K969" s="7">
        <f>Table1[[#This Row],[Price Before Discount]]-Table1[[#This Row],[Price After Discount]]</f>
        <v>330</v>
      </c>
      <c r="L969" s="13">
        <f>YEAR(Table1[[#This Row],[Date]])</f>
        <v>2023</v>
      </c>
      <c r="M969" s="13" t="str">
        <f t="shared" si="30"/>
        <v>Sep</v>
      </c>
      <c r="N969" s="17" t="str">
        <f t="shared" si="31"/>
        <v>Q3</v>
      </c>
    </row>
    <row r="970" spans="1:14" hidden="1" x14ac:dyDescent="0.35">
      <c r="A970" t="s">
        <v>1498</v>
      </c>
      <c r="B970" s="1" t="s">
        <v>15</v>
      </c>
      <c r="C970" s="1" t="s">
        <v>16</v>
      </c>
      <c r="D970" s="1" t="s">
        <v>17</v>
      </c>
      <c r="E970" s="3">
        <v>44483</v>
      </c>
      <c r="F970" s="1" t="s">
        <v>12</v>
      </c>
      <c r="G970" s="1" t="s">
        <v>911</v>
      </c>
      <c r="H970" s="7">
        <v>80</v>
      </c>
      <c r="I970" s="7">
        <v>77</v>
      </c>
      <c r="J970" s="2">
        <v>3.7499999999999999E-2</v>
      </c>
      <c r="K970" s="7">
        <f>Table1[[#This Row],[Price Before Discount]]-Table1[[#This Row],[Price After Discount]]</f>
        <v>3</v>
      </c>
      <c r="L970" s="13">
        <f>YEAR(Table1[[#This Row],[Date]])</f>
        <v>2021</v>
      </c>
      <c r="M970" s="13" t="str">
        <f t="shared" si="30"/>
        <v>Oct</v>
      </c>
      <c r="N970" s="17" t="str">
        <f t="shared" si="31"/>
        <v>Q4</v>
      </c>
    </row>
    <row r="971" spans="1:14" hidden="1" x14ac:dyDescent="0.35">
      <c r="A971" t="s">
        <v>1499</v>
      </c>
      <c r="B971" s="1" t="s">
        <v>47</v>
      </c>
      <c r="C971" s="1" t="s">
        <v>48</v>
      </c>
      <c r="D971" s="1" t="s">
        <v>22</v>
      </c>
      <c r="E971" s="3">
        <v>44994</v>
      </c>
      <c r="F971" s="1" t="s">
        <v>39</v>
      </c>
      <c r="G971" s="1" t="s">
        <v>1500</v>
      </c>
      <c r="H971" s="7">
        <v>30</v>
      </c>
      <c r="I971" s="7">
        <v>29</v>
      </c>
      <c r="J971" s="2">
        <v>3.3300000000000003E-2</v>
      </c>
      <c r="K971" s="7">
        <f>Table1[[#This Row],[Price Before Discount]]-Table1[[#This Row],[Price After Discount]]</f>
        <v>1</v>
      </c>
      <c r="L971" s="13">
        <f>YEAR(Table1[[#This Row],[Date]])</f>
        <v>2023</v>
      </c>
      <c r="M971" s="13" t="str">
        <f t="shared" si="30"/>
        <v>Mar</v>
      </c>
      <c r="N971" s="17" t="str">
        <f t="shared" si="31"/>
        <v>Q1</v>
      </c>
    </row>
    <row r="972" spans="1:14" hidden="1" x14ac:dyDescent="0.35">
      <c r="A972" t="s">
        <v>1501</v>
      </c>
      <c r="B972" s="1" t="s">
        <v>132</v>
      </c>
      <c r="C972" s="1" t="s">
        <v>90</v>
      </c>
      <c r="D972" s="1" t="s">
        <v>33</v>
      </c>
      <c r="E972" s="3">
        <v>43937</v>
      </c>
      <c r="F972" s="1" t="s">
        <v>113</v>
      </c>
      <c r="G972" s="1" t="s">
        <v>1125</v>
      </c>
      <c r="H972" s="7">
        <v>250</v>
      </c>
      <c r="I972" s="7">
        <v>225</v>
      </c>
      <c r="J972" s="2">
        <v>0.1</v>
      </c>
      <c r="K972" s="7">
        <f>Table1[[#This Row],[Price Before Discount]]-Table1[[#This Row],[Price After Discount]]</f>
        <v>25</v>
      </c>
      <c r="L972" s="13">
        <f>YEAR(Table1[[#This Row],[Date]])</f>
        <v>2020</v>
      </c>
      <c r="M972" s="13" t="str">
        <f t="shared" si="30"/>
        <v>Apr</v>
      </c>
      <c r="N972" s="17" t="str">
        <f t="shared" si="31"/>
        <v>Q2</v>
      </c>
    </row>
    <row r="973" spans="1:14" x14ac:dyDescent="0.35">
      <c r="A973" t="s">
        <v>1502</v>
      </c>
      <c r="B973" s="1" t="s">
        <v>125</v>
      </c>
      <c r="C973" s="1" t="s">
        <v>126</v>
      </c>
      <c r="D973" s="1" t="s">
        <v>11</v>
      </c>
      <c r="E973" s="3">
        <v>45605</v>
      </c>
      <c r="F973" s="1" t="s">
        <v>113</v>
      </c>
      <c r="G973" s="1" t="s">
        <v>231</v>
      </c>
      <c r="H973" s="7">
        <v>250</v>
      </c>
      <c r="I973" s="7">
        <v>228</v>
      </c>
      <c r="J973" s="2">
        <v>8.7999999999999995E-2</v>
      </c>
      <c r="K973" s="7">
        <f>Table1[[#This Row],[Price Before Discount]]-Table1[[#This Row],[Price After Discount]]</f>
        <v>22</v>
      </c>
      <c r="L973" s="13">
        <f>YEAR(Table1[[#This Row],[Date]])</f>
        <v>2024</v>
      </c>
      <c r="M973" s="13" t="str">
        <f t="shared" si="30"/>
        <v>Nov</v>
      </c>
      <c r="N973" s="17" t="str">
        <f t="shared" si="31"/>
        <v>Q4</v>
      </c>
    </row>
    <row r="974" spans="1:14" x14ac:dyDescent="0.35">
      <c r="A974" t="s">
        <v>1503</v>
      </c>
      <c r="B974" s="1" t="s">
        <v>253</v>
      </c>
      <c r="C974" s="1" t="s">
        <v>254</v>
      </c>
      <c r="D974" s="1" t="s">
        <v>11</v>
      </c>
      <c r="E974" s="3">
        <v>43928</v>
      </c>
      <c r="F974" s="1" t="s">
        <v>113</v>
      </c>
      <c r="G974" s="1" t="s">
        <v>803</v>
      </c>
      <c r="H974" s="7">
        <v>250</v>
      </c>
      <c r="I974" s="7">
        <v>225</v>
      </c>
      <c r="J974" s="2">
        <v>0.1</v>
      </c>
      <c r="K974" s="7">
        <f>Table1[[#This Row],[Price Before Discount]]-Table1[[#This Row],[Price After Discount]]</f>
        <v>25</v>
      </c>
      <c r="L974" s="13">
        <f>YEAR(Table1[[#This Row],[Date]])</f>
        <v>2020</v>
      </c>
      <c r="M974" s="13" t="str">
        <f t="shared" si="30"/>
        <v>Apr</v>
      </c>
      <c r="N974" s="17" t="str">
        <f t="shared" si="31"/>
        <v>Q2</v>
      </c>
    </row>
    <row r="975" spans="1:14" x14ac:dyDescent="0.35">
      <c r="A975" t="s">
        <v>1504</v>
      </c>
      <c r="B975" s="1" t="s">
        <v>253</v>
      </c>
      <c r="C975" s="1" t="s">
        <v>254</v>
      </c>
      <c r="D975" s="1" t="s">
        <v>11</v>
      </c>
      <c r="E975" s="3">
        <v>45222</v>
      </c>
      <c r="F975" s="1" t="s">
        <v>39</v>
      </c>
      <c r="G975" s="1" t="s">
        <v>1264</v>
      </c>
      <c r="H975" s="7">
        <v>30</v>
      </c>
      <c r="I975" s="7">
        <v>28</v>
      </c>
      <c r="J975" s="2">
        <v>6.6699999999999995E-2</v>
      </c>
      <c r="K975" s="7">
        <f>Table1[[#This Row],[Price Before Discount]]-Table1[[#This Row],[Price After Discount]]</f>
        <v>2</v>
      </c>
      <c r="L975" s="13">
        <f>YEAR(Table1[[#This Row],[Date]])</f>
        <v>2023</v>
      </c>
      <c r="M975" s="13" t="str">
        <f t="shared" si="30"/>
        <v>Oct</v>
      </c>
      <c r="N975" s="17" t="str">
        <f t="shared" si="31"/>
        <v>Q4</v>
      </c>
    </row>
    <row r="976" spans="1:14" hidden="1" x14ac:dyDescent="0.35">
      <c r="A976" t="s">
        <v>1505</v>
      </c>
      <c r="B976" s="1" t="s">
        <v>15</v>
      </c>
      <c r="C976" s="1" t="s">
        <v>16</v>
      </c>
      <c r="D976" s="1" t="s">
        <v>17</v>
      </c>
      <c r="E976" s="3">
        <v>45546</v>
      </c>
      <c r="F976" s="1" t="s">
        <v>12</v>
      </c>
      <c r="G976" s="1" t="s">
        <v>541</v>
      </c>
      <c r="H976" s="7">
        <v>80</v>
      </c>
      <c r="I976" s="7">
        <v>72</v>
      </c>
      <c r="J976" s="2">
        <v>0.1</v>
      </c>
      <c r="K976" s="7">
        <f>Table1[[#This Row],[Price Before Discount]]-Table1[[#This Row],[Price After Discount]]</f>
        <v>8</v>
      </c>
      <c r="L976" s="13">
        <f>YEAR(Table1[[#This Row],[Date]])</f>
        <v>2024</v>
      </c>
      <c r="M976" s="13" t="str">
        <f t="shared" si="30"/>
        <v>Sep</v>
      </c>
      <c r="N976" s="17" t="str">
        <f t="shared" si="31"/>
        <v>Q3</v>
      </c>
    </row>
    <row r="977" spans="1:14" hidden="1" x14ac:dyDescent="0.35">
      <c r="A977" t="s">
        <v>1506</v>
      </c>
      <c r="B977" s="1" t="s">
        <v>219</v>
      </c>
      <c r="C977" s="1" t="s">
        <v>38</v>
      </c>
      <c r="D977" s="1" t="s">
        <v>33</v>
      </c>
      <c r="E977" s="3">
        <v>43837</v>
      </c>
      <c r="F977" s="1" t="s">
        <v>102</v>
      </c>
      <c r="G977" s="1" t="s">
        <v>1057</v>
      </c>
      <c r="H977" s="7">
        <v>70</v>
      </c>
      <c r="I977" s="7">
        <v>62</v>
      </c>
      <c r="J977" s="2">
        <v>0.1143</v>
      </c>
      <c r="K977" s="7">
        <f>Table1[[#This Row],[Price Before Discount]]-Table1[[#This Row],[Price After Discount]]</f>
        <v>8</v>
      </c>
      <c r="L977" s="13">
        <f>YEAR(Table1[[#This Row],[Date]])</f>
        <v>2020</v>
      </c>
      <c r="M977" s="13" t="str">
        <f t="shared" si="30"/>
        <v>Jan</v>
      </c>
      <c r="N977" s="17" t="str">
        <f t="shared" si="31"/>
        <v>Q1</v>
      </c>
    </row>
    <row r="978" spans="1:14" x14ac:dyDescent="0.35">
      <c r="A978" t="s">
        <v>1507</v>
      </c>
      <c r="B978" s="1" t="s">
        <v>93</v>
      </c>
      <c r="C978" s="1" t="s">
        <v>94</v>
      </c>
      <c r="D978" s="1" t="s">
        <v>11</v>
      </c>
      <c r="E978" s="3">
        <v>45444</v>
      </c>
      <c r="F978" s="1" t="s">
        <v>120</v>
      </c>
      <c r="G978" s="1" t="s">
        <v>643</v>
      </c>
      <c r="H978" s="7">
        <v>50</v>
      </c>
      <c r="I978" s="7">
        <v>31</v>
      </c>
      <c r="J978" s="2">
        <v>0.38</v>
      </c>
      <c r="K978" s="7">
        <f>Table1[[#This Row],[Price Before Discount]]-Table1[[#This Row],[Price After Discount]]</f>
        <v>19</v>
      </c>
      <c r="L978" s="13">
        <f>YEAR(Table1[[#This Row],[Date]])</f>
        <v>2024</v>
      </c>
      <c r="M978" s="13" t="str">
        <f t="shared" si="30"/>
        <v>Jun</v>
      </c>
      <c r="N978" s="17" t="str">
        <f t="shared" si="31"/>
        <v>Q2</v>
      </c>
    </row>
    <row r="979" spans="1:14" x14ac:dyDescent="0.35">
      <c r="A979" t="s">
        <v>1508</v>
      </c>
      <c r="B979" s="1" t="s">
        <v>168</v>
      </c>
      <c r="C979" s="1" t="s">
        <v>169</v>
      </c>
      <c r="D979" s="1" t="s">
        <v>11</v>
      </c>
      <c r="E979" s="3">
        <v>44292</v>
      </c>
      <c r="F979" s="1" t="s">
        <v>113</v>
      </c>
      <c r="G979" s="1" t="s">
        <v>272</v>
      </c>
      <c r="H979" s="7">
        <v>250</v>
      </c>
      <c r="I979" s="7">
        <v>190</v>
      </c>
      <c r="J979" s="2">
        <v>0.24</v>
      </c>
      <c r="K979" s="7">
        <f>Table1[[#This Row],[Price Before Discount]]-Table1[[#This Row],[Price After Discount]]</f>
        <v>60</v>
      </c>
      <c r="L979" s="13">
        <f>YEAR(Table1[[#This Row],[Date]])</f>
        <v>2021</v>
      </c>
      <c r="M979" s="13" t="str">
        <f t="shared" si="30"/>
        <v>Apr</v>
      </c>
      <c r="N979" s="17" t="str">
        <f t="shared" si="31"/>
        <v>Q2</v>
      </c>
    </row>
    <row r="980" spans="1:14" hidden="1" x14ac:dyDescent="0.35">
      <c r="A980" t="s">
        <v>1509</v>
      </c>
      <c r="B980" s="1" t="s">
        <v>75</v>
      </c>
      <c r="C980" s="1" t="s">
        <v>76</v>
      </c>
      <c r="D980" s="1" t="s">
        <v>33</v>
      </c>
      <c r="E980" s="3">
        <v>44668</v>
      </c>
      <c r="F980" s="1" t="s">
        <v>12</v>
      </c>
      <c r="G980" s="1" t="s">
        <v>160</v>
      </c>
      <c r="H980" s="7">
        <v>80</v>
      </c>
      <c r="I980" s="7">
        <v>78</v>
      </c>
      <c r="J980" s="2">
        <v>2.5000000000000001E-2</v>
      </c>
      <c r="K980" s="7">
        <f>Table1[[#This Row],[Price Before Discount]]-Table1[[#This Row],[Price After Discount]]</f>
        <v>2</v>
      </c>
      <c r="L980" s="13">
        <f>YEAR(Table1[[#This Row],[Date]])</f>
        <v>2022</v>
      </c>
      <c r="M980" s="13" t="str">
        <f t="shared" si="30"/>
        <v>Apr</v>
      </c>
      <c r="N980" s="17" t="str">
        <f t="shared" si="31"/>
        <v>Q2</v>
      </c>
    </row>
    <row r="981" spans="1:14" hidden="1" x14ac:dyDescent="0.35">
      <c r="A981" t="s">
        <v>1510</v>
      </c>
      <c r="B981" s="1" t="s">
        <v>89</v>
      </c>
      <c r="C981" s="1" t="s">
        <v>90</v>
      </c>
      <c r="D981" s="1" t="s">
        <v>33</v>
      </c>
      <c r="E981" s="3">
        <v>43888</v>
      </c>
      <c r="F981" s="1" t="s">
        <v>23</v>
      </c>
      <c r="G981" s="1" t="s">
        <v>1511</v>
      </c>
      <c r="H981" s="7">
        <v>700</v>
      </c>
      <c r="I981" s="7">
        <v>651</v>
      </c>
      <c r="J981" s="2">
        <v>7.0000000000000007E-2</v>
      </c>
      <c r="K981" s="7">
        <f>Table1[[#This Row],[Price Before Discount]]-Table1[[#This Row],[Price After Discount]]</f>
        <v>49</v>
      </c>
      <c r="L981" s="13">
        <f>YEAR(Table1[[#This Row],[Date]])</f>
        <v>2020</v>
      </c>
      <c r="M981" s="13" t="str">
        <f t="shared" si="30"/>
        <v>Feb</v>
      </c>
      <c r="N981" s="17" t="str">
        <f t="shared" si="31"/>
        <v>Q1</v>
      </c>
    </row>
    <row r="982" spans="1:14" x14ac:dyDescent="0.35">
      <c r="A982" t="s">
        <v>1512</v>
      </c>
      <c r="B982" s="1" t="s">
        <v>253</v>
      </c>
      <c r="C982" s="1" t="s">
        <v>254</v>
      </c>
      <c r="D982" s="1" t="s">
        <v>11</v>
      </c>
      <c r="E982" s="3">
        <v>45318</v>
      </c>
      <c r="F982" s="1" t="s">
        <v>12</v>
      </c>
      <c r="G982" s="1" t="s">
        <v>798</v>
      </c>
      <c r="H982" s="7">
        <v>80</v>
      </c>
      <c r="I982" s="7">
        <v>70</v>
      </c>
      <c r="J982" s="2">
        <v>0.125</v>
      </c>
      <c r="K982" s="7">
        <f>Table1[[#This Row],[Price Before Discount]]-Table1[[#This Row],[Price After Discount]]</f>
        <v>10</v>
      </c>
      <c r="L982" s="13">
        <f>YEAR(Table1[[#This Row],[Date]])</f>
        <v>2024</v>
      </c>
      <c r="M982" s="13" t="str">
        <f t="shared" si="30"/>
        <v>Jan</v>
      </c>
      <c r="N982" s="17" t="str">
        <f t="shared" si="31"/>
        <v>Q1</v>
      </c>
    </row>
    <row r="983" spans="1:14" hidden="1" x14ac:dyDescent="0.35">
      <c r="A983" t="s">
        <v>1513</v>
      </c>
      <c r="B983" s="1" t="s">
        <v>180</v>
      </c>
      <c r="C983" s="1" t="s">
        <v>106</v>
      </c>
      <c r="D983" s="1" t="s">
        <v>17</v>
      </c>
      <c r="E983" s="3">
        <v>44094</v>
      </c>
      <c r="F983" s="1" t="s">
        <v>102</v>
      </c>
      <c r="G983" s="1" t="s">
        <v>1293</v>
      </c>
      <c r="H983" s="7">
        <v>70</v>
      </c>
      <c r="I983" s="7">
        <v>64</v>
      </c>
      <c r="J983" s="2">
        <v>8.5699999999999998E-2</v>
      </c>
      <c r="K983" s="7">
        <f>Table1[[#This Row],[Price Before Discount]]-Table1[[#This Row],[Price After Discount]]</f>
        <v>6</v>
      </c>
      <c r="L983" s="13">
        <f>YEAR(Table1[[#This Row],[Date]])</f>
        <v>2020</v>
      </c>
      <c r="M983" s="13" t="str">
        <f t="shared" si="30"/>
        <v>Sep</v>
      </c>
      <c r="N983" s="17" t="str">
        <f t="shared" si="31"/>
        <v>Q3</v>
      </c>
    </row>
    <row r="984" spans="1:14" x14ac:dyDescent="0.35">
      <c r="A984" t="s">
        <v>1514</v>
      </c>
      <c r="B984" s="1" t="s">
        <v>83</v>
      </c>
      <c r="C984" s="1" t="s">
        <v>84</v>
      </c>
      <c r="D984" s="1" t="s">
        <v>11</v>
      </c>
      <c r="E984" s="3">
        <v>45464</v>
      </c>
      <c r="F984" s="1" t="s">
        <v>39</v>
      </c>
      <c r="G984" s="1" t="s">
        <v>1247</v>
      </c>
      <c r="H984" s="7">
        <v>30</v>
      </c>
      <c r="I984" s="7">
        <v>30</v>
      </c>
      <c r="J984" s="2">
        <v>0</v>
      </c>
      <c r="K984" s="7">
        <f>Table1[[#This Row],[Price Before Discount]]-Table1[[#This Row],[Price After Discount]]</f>
        <v>0</v>
      </c>
      <c r="L984" s="13">
        <f>YEAR(Table1[[#This Row],[Date]])</f>
        <v>2024</v>
      </c>
      <c r="M984" s="13" t="str">
        <f t="shared" si="30"/>
        <v>Jun</v>
      </c>
      <c r="N984" s="17" t="str">
        <f t="shared" si="31"/>
        <v>Q2</v>
      </c>
    </row>
    <row r="985" spans="1:14" hidden="1" x14ac:dyDescent="0.35">
      <c r="A985" t="s">
        <v>1515</v>
      </c>
      <c r="B985" s="1" t="s">
        <v>101</v>
      </c>
      <c r="C985" s="1" t="s">
        <v>69</v>
      </c>
      <c r="D985" s="1" t="s">
        <v>33</v>
      </c>
      <c r="E985" s="3">
        <v>44159</v>
      </c>
      <c r="F985" s="1" t="s">
        <v>70</v>
      </c>
      <c r="G985" s="1" t="s">
        <v>725</v>
      </c>
      <c r="H985" s="7">
        <v>500</v>
      </c>
      <c r="I985" s="7">
        <v>490</v>
      </c>
      <c r="J985" s="2">
        <v>0.02</v>
      </c>
      <c r="K985" s="7">
        <f>Table1[[#This Row],[Price Before Discount]]-Table1[[#This Row],[Price After Discount]]</f>
        <v>10</v>
      </c>
      <c r="L985" s="13">
        <f>YEAR(Table1[[#This Row],[Date]])</f>
        <v>2020</v>
      </c>
      <c r="M985" s="13" t="str">
        <f t="shared" si="30"/>
        <v>Nov</v>
      </c>
      <c r="N985" s="17" t="str">
        <f t="shared" si="31"/>
        <v>Q4</v>
      </c>
    </row>
    <row r="986" spans="1:14" x14ac:dyDescent="0.35">
      <c r="A986" t="s">
        <v>1516</v>
      </c>
      <c r="B986" s="1" t="s">
        <v>144</v>
      </c>
      <c r="C986" s="1" t="s">
        <v>145</v>
      </c>
      <c r="D986" s="1" t="s">
        <v>11</v>
      </c>
      <c r="E986" s="3">
        <v>45209</v>
      </c>
      <c r="F986" s="1" t="s">
        <v>28</v>
      </c>
      <c r="G986" s="1" t="s">
        <v>1233</v>
      </c>
      <c r="H986" s="7">
        <v>150</v>
      </c>
      <c r="I986" s="7">
        <v>138</v>
      </c>
      <c r="J986" s="2">
        <v>0.08</v>
      </c>
      <c r="K986" s="7">
        <f>Table1[[#This Row],[Price Before Discount]]-Table1[[#This Row],[Price After Discount]]</f>
        <v>12</v>
      </c>
      <c r="L986" s="13">
        <f>YEAR(Table1[[#This Row],[Date]])</f>
        <v>2023</v>
      </c>
      <c r="M986" s="13" t="str">
        <f t="shared" si="30"/>
        <v>Oct</v>
      </c>
      <c r="N986" s="17" t="str">
        <f t="shared" si="31"/>
        <v>Q4</v>
      </c>
    </row>
    <row r="987" spans="1:14" hidden="1" x14ac:dyDescent="0.35">
      <c r="A987" t="s">
        <v>1517</v>
      </c>
      <c r="B987" s="1" t="s">
        <v>203</v>
      </c>
      <c r="C987" s="1" t="s">
        <v>204</v>
      </c>
      <c r="D987" s="1" t="s">
        <v>22</v>
      </c>
      <c r="E987" s="3">
        <v>45026</v>
      </c>
      <c r="F987" s="1" t="s">
        <v>113</v>
      </c>
      <c r="G987" s="1" t="s">
        <v>757</v>
      </c>
      <c r="H987" s="7">
        <v>250</v>
      </c>
      <c r="I987" s="7">
        <v>235</v>
      </c>
      <c r="J987" s="2">
        <v>0.06</v>
      </c>
      <c r="K987" s="7">
        <f>Table1[[#This Row],[Price Before Discount]]-Table1[[#This Row],[Price After Discount]]</f>
        <v>15</v>
      </c>
      <c r="L987" s="13">
        <f>YEAR(Table1[[#This Row],[Date]])</f>
        <v>2023</v>
      </c>
      <c r="M987" s="13" t="str">
        <f t="shared" si="30"/>
        <v>Apr</v>
      </c>
      <c r="N987" s="17" t="str">
        <f t="shared" si="31"/>
        <v>Q2</v>
      </c>
    </row>
    <row r="988" spans="1:14" hidden="1" x14ac:dyDescent="0.35">
      <c r="A988" t="s">
        <v>1518</v>
      </c>
      <c r="B988" s="1" t="s">
        <v>37</v>
      </c>
      <c r="C988" s="1" t="s">
        <v>38</v>
      </c>
      <c r="D988" s="1" t="s">
        <v>33</v>
      </c>
      <c r="E988" s="3">
        <v>44304</v>
      </c>
      <c r="F988" s="1" t="s">
        <v>70</v>
      </c>
      <c r="G988" s="1" t="s">
        <v>1288</v>
      </c>
      <c r="H988" s="7">
        <v>500</v>
      </c>
      <c r="I988" s="7">
        <v>500</v>
      </c>
      <c r="J988" s="2">
        <v>0</v>
      </c>
      <c r="K988" s="7">
        <f>Table1[[#This Row],[Price Before Discount]]-Table1[[#This Row],[Price After Discount]]</f>
        <v>0</v>
      </c>
      <c r="L988" s="13">
        <f>YEAR(Table1[[#This Row],[Date]])</f>
        <v>2021</v>
      </c>
      <c r="M988" s="13" t="str">
        <f t="shared" si="30"/>
        <v>Apr</v>
      </c>
      <c r="N988" s="17" t="str">
        <f t="shared" si="31"/>
        <v>Q2</v>
      </c>
    </row>
    <row r="989" spans="1:14" x14ac:dyDescent="0.35">
      <c r="A989" t="s">
        <v>1519</v>
      </c>
      <c r="B989" s="1" t="s">
        <v>79</v>
      </c>
      <c r="C989" s="1" t="s">
        <v>80</v>
      </c>
      <c r="D989" s="1" t="s">
        <v>11</v>
      </c>
      <c r="E989" s="3">
        <v>44955</v>
      </c>
      <c r="F989" s="1" t="s">
        <v>53</v>
      </c>
      <c r="G989" s="1" t="s">
        <v>1230</v>
      </c>
      <c r="H989" s="7">
        <v>800</v>
      </c>
      <c r="I989" s="7">
        <v>616</v>
      </c>
      <c r="J989" s="2">
        <v>0.23</v>
      </c>
      <c r="K989" s="7">
        <f>Table1[[#This Row],[Price Before Discount]]-Table1[[#This Row],[Price After Discount]]</f>
        <v>184</v>
      </c>
      <c r="L989" s="13">
        <f>YEAR(Table1[[#This Row],[Date]])</f>
        <v>2023</v>
      </c>
      <c r="M989" s="13" t="str">
        <f t="shared" si="30"/>
        <v>Jan</v>
      </c>
      <c r="N989" s="17" t="str">
        <f t="shared" si="31"/>
        <v>Q1</v>
      </c>
    </row>
    <row r="990" spans="1:14" x14ac:dyDescent="0.35">
      <c r="A990" t="s">
        <v>1520</v>
      </c>
      <c r="B990" s="1" t="s">
        <v>398</v>
      </c>
      <c r="C990" s="1" t="s">
        <v>399</v>
      </c>
      <c r="D990" s="1" t="s">
        <v>11</v>
      </c>
      <c r="E990" s="3">
        <v>44862</v>
      </c>
      <c r="F990" s="1" t="s">
        <v>53</v>
      </c>
      <c r="G990" s="1" t="s">
        <v>441</v>
      </c>
      <c r="H990" s="7">
        <v>800</v>
      </c>
      <c r="I990" s="7">
        <v>664</v>
      </c>
      <c r="J990" s="2">
        <v>0.17</v>
      </c>
      <c r="K990" s="7">
        <f>Table1[[#This Row],[Price Before Discount]]-Table1[[#This Row],[Price After Discount]]</f>
        <v>136</v>
      </c>
      <c r="L990" s="13">
        <f>YEAR(Table1[[#This Row],[Date]])</f>
        <v>2022</v>
      </c>
      <c r="M990" s="13" t="str">
        <f t="shared" si="30"/>
        <v>Oct</v>
      </c>
      <c r="N990" s="17" t="str">
        <f t="shared" si="31"/>
        <v>Q4</v>
      </c>
    </row>
    <row r="991" spans="1:14" x14ac:dyDescent="0.35">
      <c r="A991" t="s">
        <v>1521</v>
      </c>
      <c r="B991" s="1" t="s">
        <v>109</v>
      </c>
      <c r="C991" s="1" t="s">
        <v>80</v>
      </c>
      <c r="D991" s="1" t="s">
        <v>11</v>
      </c>
      <c r="E991" s="3">
        <v>43918</v>
      </c>
      <c r="F991" s="1" t="s">
        <v>70</v>
      </c>
      <c r="G991" s="1" t="s">
        <v>293</v>
      </c>
      <c r="H991" s="7">
        <v>500</v>
      </c>
      <c r="I991" s="7">
        <v>500</v>
      </c>
      <c r="J991" s="2">
        <v>0</v>
      </c>
      <c r="K991" s="7">
        <f>Table1[[#This Row],[Price Before Discount]]-Table1[[#This Row],[Price After Discount]]</f>
        <v>0</v>
      </c>
      <c r="L991" s="13">
        <f>YEAR(Table1[[#This Row],[Date]])</f>
        <v>2020</v>
      </c>
      <c r="M991" s="13" t="str">
        <f t="shared" si="30"/>
        <v>Mar</v>
      </c>
      <c r="N991" s="17" t="str">
        <f t="shared" si="31"/>
        <v>Q1</v>
      </c>
    </row>
    <row r="992" spans="1:14" x14ac:dyDescent="0.35">
      <c r="A992" t="s">
        <v>1522</v>
      </c>
      <c r="B992" s="1" t="s">
        <v>398</v>
      </c>
      <c r="C992" s="1" t="s">
        <v>399</v>
      </c>
      <c r="D992" s="1" t="s">
        <v>11</v>
      </c>
      <c r="E992" s="3">
        <v>45240</v>
      </c>
      <c r="F992" s="1" t="s">
        <v>34</v>
      </c>
      <c r="G992" s="1" t="s">
        <v>854</v>
      </c>
      <c r="H992" s="7">
        <v>50</v>
      </c>
      <c r="I992" s="7">
        <v>46</v>
      </c>
      <c r="J992" s="2">
        <v>0.08</v>
      </c>
      <c r="K992" s="7">
        <f>Table1[[#This Row],[Price Before Discount]]-Table1[[#This Row],[Price After Discount]]</f>
        <v>4</v>
      </c>
      <c r="L992" s="13">
        <f>YEAR(Table1[[#This Row],[Date]])</f>
        <v>2023</v>
      </c>
      <c r="M992" s="13" t="str">
        <f t="shared" si="30"/>
        <v>Nov</v>
      </c>
      <c r="N992" s="17" t="str">
        <f t="shared" si="31"/>
        <v>Q4</v>
      </c>
    </row>
    <row r="993" spans="1:14" hidden="1" x14ac:dyDescent="0.35">
      <c r="A993" t="s">
        <v>1523</v>
      </c>
      <c r="B993" s="1" t="s">
        <v>37</v>
      </c>
      <c r="C993" s="1" t="s">
        <v>38</v>
      </c>
      <c r="D993" s="1" t="s">
        <v>33</v>
      </c>
      <c r="E993" s="3">
        <v>44577</v>
      </c>
      <c r="F993" s="1" t="s">
        <v>28</v>
      </c>
      <c r="G993" s="1" t="s">
        <v>1524</v>
      </c>
      <c r="H993" s="7">
        <v>150</v>
      </c>
      <c r="I993" s="7">
        <v>138</v>
      </c>
      <c r="J993" s="2">
        <v>0.08</v>
      </c>
      <c r="K993" s="7">
        <f>Table1[[#This Row],[Price Before Discount]]-Table1[[#This Row],[Price After Discount]]</f>
        <v>12</v>
      </c>
      <c r="L993" s="13">
        <f>YEAR(Table1[[#This Row],[Date]])</f>
        <v>2022</v>
      </c>
      <c r="M993" s="13" t="str">
        <f t="shared" si="30"/>
        <v>Jan</v>
      </c>
      <c r="N993" s="17" t="str">
        <f t="shared" si="31"/>
        <v>Q1</v>
      </c>
    </row>
    <row r="994" spans="1:14" hidden="1" x14ac:dyDescent="0.35">
      <c r="A994" t="s">
        <v>1525</v>
      </c>
      <c r="B994" s="1" t="s">
        <v>219</v>
      </c>
      <c r="C994" s="1" t="s">
        <v>38</v>
      </c>
      <c r="D994" s="1" t="s">
        <v>33</v>
      </c>
      <c r="E994" s="3">
        <v>43861</v>
      </c>
      <c r="F994" s="1" t="s">
        <v>39</v>
      </c>
      <c r="G994" s="1" t="s">
        <v>243</v>
      </c>
      <c r="H994" s="7">
        <v>30</v>
      </c>
      <c r="I994" s="7">
        <v>28</v>
      </c>
      <c r="J994" s="2">
        <v>6.6699999999999995E-2</v>
      </c>
      <c r="K994" s="7">
        <f>Table1[[#This Row],[Price Before Discount]]-Table1[[#This Row],[Price After Discount]]</f>
        <v>2</v>
      </c>
      <c r="L994" s="13">
        <f>YEAR(Table1[[#This Row],[Date]])</f>
        <v>2020</v>
      </c>
      <c r="M994" s="13" t="str">
        <f t="shared" si="30"/>
        <v>Jan</v>
      </c>
      <c r="N994" s="17" t="str">
        <f t="shared" si="31"/>
        <v>Q1</v>
      </c>
    </row>
    <row r="995" spans="1:14" hidden="1" x14ac:dyDescent="0.35">
      <c r="A995" t="s">
        <v>1526</v>
      </c>
      <c r="B995" s="1" t="s">
        <v>225</v>
      </c>
      <c r="C995" s="1" t="s">
        <v>226</v>
      </c>
      <c r="D995" s="1" t="s">
        <v>22</v>
      </c>
      <c r="E995" s="3">
        <v>44652</v>
      </c>
      <c r="F995" s="1" t="s">
        <v>120</v>
      </c>
      <c r="G995" s="1" t="s">
        <v>1398</v>
      </c>
      <c r="H995" s="7">
        <v>50</v>
      </c>
      <c r="I995" s="7">
        <v>49</v>
      </c>
      <c r="J995" s="2">
        <v>0.02</v>
      </c>
      <c r="K995" s="7">
        <f>Table1[[#This Row],[Price Before Discount]]-Table1[[#This Row],[Price After Discount]]</f>
        <v>1</v>
      </c>
      <c r="L995" s="13">
        <f>YEAR(Table1[[#This Row],[Date]])</f>
        <v>2022</v>
      </c>
      <c r="M995" s="13" t="str">
        <f t="shared" si="30"/>
        <v>Apr</v>
      </c>
      <c r="N995" s="17" t="str">
        <f t="shared" si="31"/>
        <v>Q2</v>
      </c>
    </row>
    <row r="996" spans="1:14" hidden="1" x14ac:dyDescent="0.35">
      <c r="A996" t="s">
        <v>1527</v>
      </c>
      <c r="B996" s="1" t="s">
        <v>155</v>
      </c>
      <c r="C996" s="1" t="s">
        <v>106</v>
      </c>
      <c r="D996" s="1" t="s">
        <v>17</v>
      </c>
      <c r="E996" s="3">
        <v>45611</v>
      </c>
      <c r="F996" s="1" t="s">
        <v>39</v>
      </c>
      <c r="G996" s="1" t="s">
        <v>631</v>
      </c>
      <c r="H996" s="7">
        <v>30</v>
      </c>
      <c r="I996" s="7">
        <v>29</v>
      </c>
      <c r="J996" s="2">
        <v>3.3300000000000003E-2</v>
      </c>
      <c r="K996" s="7">
        <f>Table1[[#This Row],[Price Before Discount]]-Table1[[#This Row],[Price After Discount]]</f>
        <v>1</v>
      </c>
      <c r="L996" s="13">
        <f>YEAR(Table1[[#This Row],[Date]])</f>
        <v>2024</v>
      </c>
      <c r="M996" s="13" t="str">
        <f t="shared" si="30"/>
        <v>Nov</v>
      </c>
      <c r="N996" s="17" t="str">
        <f t="shared" si="31"/>
        <v>Q4</v>
      </c>
    </row>
    <row r="997" spans="1:14" hidden="1" x14ac:dyDescent="0.35">
      <c r="A997" t="s">
        <v>1528</v>
      </c>
      <c r="B997" s="1" t="s">
        <v>101</v>
      </c>
      <c r="C997" s="1" t="s">
        <v>69</v>
      </c>
      <c r="D997" s="1" t="s">
        <v>33</v>
      </c>
      <c r="E997" s="3">
        <v>45129</v>
      </c>
      <c r="F997" s="1" t="s">
        <v>113</v>
      </c>
      <c r="G997" s="1" t="s">
        <v>1529</v>
      </c>
      <c r="H997" s="7">
        <v>250</v>
      </c>
      <c r="I997" s="7">
        <v>238</v>
      </c>
      <c r="J997" s="2">
        <v>4.8000000000000001E-2</v>
      </c>
      <c r="K997" s="7">
        <f>Table1[[#This Row],[Price Before Discount]]-Table1[[#This Row],[Price After Discount]]</f>
        <v>12</v>
      </c>
      <c r="L997" s="13">
        <f>YEAR(Table1[[#This Row],[Date]])</f>
        <v>2023</v>
      </c>
      <c r="M997" s="13" t="str">
        <f t="shared" si="30"/>
        <v>Jul</v>
      </c>
      <c r="N997" s="17" t="str">
        <f t="shared" si="31"/>
        <v>Q3</v>
      </c>
    </row>
    <row r="998" spans="1:14" x14ac:dyDescent="0.35">
      <c r="A998" t="s">
        <v>1530</v>
      </c>
      <c r="B998" s="1" t="s">
        <v>26</v>
      </c>
      <c r="C998" s="1" t="s">
        <v>27</v>
      </c>
      <c r="D998" s="1" t="s">
        <v>11</v>
      </c>
      <c r="E998" s="3">
        <v>45570</v>
      </c>
      <c r="F998" s="1" t="s">
        <v>12</v>
      </c>
      <c r="G998" s="1" t="s">
        <v>1531</v>
      </c>
      <c r="H998" s="7">
        <v>80</v>
      </c>
      <c r="I998" s="7">
        <v>80</v>
      </c>
      <c r="J998" s="2">
        <v>0</v>
      </c>
      <c r="K998" s="7">
        <f>Table1[[#This Row],[Price Before Discount]]-Table1[[#This Row],[Price After Discount]]</f>
        <v>0</v>
      </c>
      <c r="L998" s="13">
        <f>YEAR(Table1[[#This Row],[Date]])</f>
        <v>2024</v>
      </c>
      <c r="M998" s="13" t="str">
        <f t="shared" si="30"/>
        <v>Oct</v>
      </c>
      <c r="N998" s="17" t="str">
        <f t="shared" si="31"/>
        <v>Q4</v>
      </c>
    </row>
    <row r="999" spans="1:14" x14ac:dyDescent="0.35">
      <c r="A999" t="s">
        <v>1532</v>
      </c>
      <c r="B999" s="1" t="s">
        <v>144</v>
      </c>
      <c r="C999" s="1" t="s">
        <v>145</v>
      </c>
      <c r="D999" s="1" t="s">
        <v>11</v>
      </c>
      <c r="E999" s="3">
        <v>44859</v>
      </c>
      <c r="F999" s="1" t="s">
        <v>70</v>
      </c>
      <c r="G999" s="1" t="s">
        <v>1031</v>
      </c>
      <c r="H999" s="7">
        <v>500</v>
      </c>
      <c r="I999" s="7">
        <v>495</v>
      </c>
      <c r="J999" s="2">
        <v>0.01</v>
      </c>
      <c r="K999" s="7">
        <f>Table1[[#This Row],[Price Before Discount]]-Table1[[#This Row],[Price After Discount]]</f>
        <v>5</v>
      </c>
      <c r="L999" s="13">
        <f>YEAR(Table1[[#This Row],[Date]])</f>
        <v>2022</v>
      </c>
      <c r="M999" s="13" t="str">
        <f t="shared" si="30"/>
        <v>Oct</v>
      </c>
      <c r="N999" s="17" t="str">
        <f t="shared" si="31"/>
        <v>Q4</v>
      </c>
    </row>
    <row r="1000" spans="1:14" hidden="1" x14ac:dyDescent="0.35">
      <c r="A1000" t="s">
        <v>1533</v>
      </c>
      <c r="B1000" s="1" t="s">
        <v>62</v>
      </c>
      <c r="C1000" s="1" t="s">
        <v>63</v>
      </c>
      <c r="D1000" s="1" t="s">
        <v>33</v>
      </c>
      <c r="E1000" s="3">
        <v>44336</v>
      </c>
      <c r="F1000" s="1" t="s">
        <v>28</v>
      </c>
      <c r="G1000" s="1" t="s">
        <v>1534</v>
      </c>
      <c r="H1000" s="7">
        <v>150</v>
      </c>
      <c r="I1000" s="7">
        <v>146</v>
      </c>
      <c r="J1000" s="2">
        <v>2.6700000000000002E-2</v>
      </c>
      <c r="K1000" s="7">
        <f>Table1[[#This Row],[Price Before Discount]]-Table1[[#This Row],[Price After Discount]]</f>
        <v>4</v>
      </c>
      <c r="L1000" s="13">
        <f>YEAR(Table1[[#This Row],[Date]])</f>
        <v>2021</v>
      </c>
      <c r="M1000" s="13" t="str">
        <f t="shared" si="30"/>
        <v>May</v>
      </c>
      <c r="N1000" s="17" t="str">
        <f t="shared" si="31"/>
        <v>Q2</v>
      </c>
    </row>
    <row r="1001" spans="1:14" x14ac:dyDescent="0.35">
      <c r="A1001" t="s">
        <v>1535</v>
      </c>
      <c r="B1001" s="1" t="s">
        <v>185</v>
      </c>
      <c r="C1001" s="1" t="s">
        <v>186</v>
      </c>
      <c r="D1001" s="1" t="s">
        <v>11</v>
      </c>
      <c r="E1001" s="3">
        <v>44693</v>
      </c>
      <c r="F1001" s="1" t="s">
        <v>12</v>
      </c>
      <c r="G1001" s="1" t="s">
        <v>235</v>
      </c>
      <c r="H1001" s="7">
        <v>80</v>
      </c>
      <c r="I1001" s="7">
        <v>70</v>
      </c>
      <c r="J1001" s="2">
        <v>0.125</v>
      </c>
      <c r="K1001" s="7">
        <f>Table1[[#This Row],[Price Before Discount]]-Table1[[#This Row],[Price After Discount]]</f>
        <v>10</v>
      </c>
      <c r="L1001" s="13">
        <f>YEAR(Table1[[#This Row],[Date]])</f>
        <v>2022</v>
      </c>
      <c r="M1001" s="13" t="str">
        <f t="shared" si="30"/>
        <v>May</v>
      </c>
      <c r="N1001" s="17" t="str">
        <f t="shared" si="31"/>
        <v>Q2</v>
      </c>
    </row>
    <row r="1002" spans="1:14" x14ac:dyDescent="0.35">
      <c r="A1002" t="s">
        <v>1536</v>
      </c>
      <c r="B1002" s="1" t="s">
        <v>9</v>
      </c>
      <c r="C1002" s="1" t="s">
        <v>10</v>
      </c>
      <c r="D1002" s="1" t="s">
        <v>11</v>
      </c>
      <c r="E1002" s="3">
        <v>44218</v>
      </c>
      <c r="F1002" s="1" t="s">
        <v>59</v>
      </c>
      <c r="G1002" s="1" t="s">
        <v>191</v>
      </c>
      <c r="H1002" s="7">
        <v>1000</v>
      </c>
      <c r="I1002" s="7">
        <v>970</v>
      </c>
      <c r="J1002" s="2">
        <v>0.03</v>
      </c>
      <c r="K1002" s="7">
        <f>Table1[[#This Row],[Price Before Discount]]-Table1[[#This Row],[Price After Discount]]</f>
        <v>30</v>
      </c>
      <c r="L1002" s="13">
        <f>YEAR(Table1[[#This Row],[Date]])</f>
        <v>2021</v>
      </c>
      <c r="M1002" s="13" t="str">
        <f t="shared" si="30"/>
        <v>Jan</v>
      </c>
      <c r="N1002" s="17" t="str">
        <f t="shared" si="31"/>
        <v>Q1</v>
      </c>
    </row>
    <row r="1003" spans="1:14" hidden="1" x14ac:dyDescent="0.35">
      <c r="A1003" t="s">
        <v>1537</v>
      </c>
      <c r="B1003" s="1" t="s">
        <v>180</v>
      </c>
      <c r="C1003" s="1" t="s">
        <v>106</v>
      </c>
      <c r="D1003" s="1" t="s">
        <v>17</v>
      </c>
      <c r="E1003" s="3">
        <v>44187</v>
      </c>
      <c r="F1003" s="1" t="s">
        <v>59</v>
      </c>
      <c r="G1003" s="1" t="s">
        <v>1293</v>
      </c>
      <c r="H1003" s="7">
        <v>1000</v>
      </c>
      <c r="I1003" s="7">
        <v>690</v>
      </c>
      <c r="J1003" s="2">
        <v>0.31</v>
      </c>
      <c r="K1003" s="7">
        <f>Table1[[#This Row],[Price Before Discount]]-Table1[[#This Row],[Price After Discount]]</f>
        <v>310</v>
      </c>
      <c r="L1003" s="13">
        <f>YEAR(Table1[[#This Row],[Date]])</f>
        <v>2020</v>
      </c>
      <c r="M1003" s="13" t="str">
        <f t="shared" si="30"/>
        <v>Dec</v>
      </c>
      <c r="N1003" s="17" t="str">
        <f t="shared" si="31"/>
        <v>Q4</v>
      </c>
    </row>
    <row r="1004" spans="1:14" hidden="1" x14ac:dyDescent="0.35">
      <c r="A1004" t="s">
        <v>1538</v>
      </c>
      <c r="B1004" s="1" t="s">
        <v>15</v>
      </c>
      <c r="C1004" s="1" t="s">
        <v>16</v>
      </c>
      <c r="D1004" s="1" t="s">
        <v>17</v>
      </c>
      <c r="E1004" s="3">
        <v>44897</v>
      </c>
      <c r="F1004" s="1" t="s">
        <v>34</v>
      </c>
      <c r="G1004" s="1" t="s">
        <v>541</v>
      </c>
      <c r="H1004" s="7">
        <v>50</v>
      </c>
      <c r="I1004" s="7">
        <v>43</v>
      </c>
      <c r="J1004" s="2">
        <v>0.14000000000000001</v>
      </c>
      <c r="K1004" s="7">
        <f>Table1[[#This Row],[Price Before Discount]]-Table1[[#This Row],[Price After Discount]]</f>
        <v>7</v>
      </c>
      <c r="L1004" s="13">
        <f>YEAR(Table1[[#This Row],[Date]])</f>
        <v>2022</v>
      </c>
      <c r="M1004" s="13" t="str">
        <f t="shared" si="30"/>
        <v>Dec</v>
      </c>
      <c r="N1004" s="17" t="str">
        <f t="shared" si="31"/>
        <v>Q4</v>
      </c>
    </row>
    <row r="1005" spans="1:14" x14ac:dyDescent="0.35">
      <c r="A1005" t="s">
        <v>1539</v>
      </c>
      <c r="B1005" s="1" t="s">
        <v>148</v>
      </c>
      <c r="C1005" s="1" t="s">
        <v>149</v>
      </c>
      <c r="D1005" s="1" t="s">
        <v>11</v>
      </c>
      <c r="E1005" s="3">
        <v>43924</v>
      </c>
      <c r="F1005" s="1" t="s">
        <v>59</v>
      </c>
      <c r="G1005" s="1" t="s">
        <v>150</v>
      </c>
      <c r="H1005" s="7">
        <v>1000</v>
      </c>
      <c r="I1005" s="7">
        <v>650</v>
      </c>
      <c r="J1005" s="2">
        <v>0.35</v>
      </c>
      <c r="K1005" s="7">
        <f>Table1[[#This Row],[Price Before Discount]]-Table1[[#This Row],[Price After Discount]]</f>
        <v>350</v>
      </c>
      <c r="L1005" s="13">
        <f>YEAR(Table1[[#This Row],[Date]])</f>
        <v>2020</v>
      </c>
      <c r="M1005" s="13" t="str">
        <f t="shared" si="30"/>
        <v>Apr</v>
      </c>
      <c r="N1005" s="17" t="str">
        <f t="shared" si="31"/>
        <v>Q2</v>
      </c>
    </row>
    <row r="1006" spans="1:14" x14ac:dyDescent="0.35">
      <c r="A1006" t="s">
        <v>1540</v>
      </c>
      <c r="B1006" s="1" t="s">
        <v>144</v>
      </c>
      <c r="C1006" s="1" t="s">
        <v>145</v>
      </c>
      <c r="D1006" s="1" t="s">
        <v>11</v>
      </c>
      <c r="E1006" s="3">
        <v>45120</v>
      </c>
      <c r="F1006" s="1" t="s">
        <v>59</v>
      </c>
      <c r="G1006" s="1" t="s">
        <v>1316</v>
      </c>
      <c r="H1006" s="7">
        <v>1000</v>
      </c>
      <c r="I1006" s="7">
        <v>520</v>
      </c>
      <c r="J1006" s="2">
        <v>0.48</v>
      </c>
      <c r="K1006" s="7">
        <f>Table1[[#This Row],[Price Before Discount]]-Table1[[#This Row],[Price After Discount]]</f>
        <v>480</v>
      </c>
      <c r="L1006" s="13">
        <f>YEAR(Table1[[#This Row],[Date]])</f>
        <v>2023</v>
      </c>
      <c r="M1006" s="13" t="str">
        <f t="shared" si="30"/>
        <v>Jul</v>
      </c>
      <c r="N1006" s="17" t="str">
        <f t="shared" si="31"/>
        <v>Q3</v>
      </c>
    </row>
    <row r="1007" spans="1:14" x14ac:dyDescent="0.35">
      <c r="A1007" t="s">
        <v>1541</v>
      </c>
      <c r="B1007" s="1" t="s">
        <v>9</v>
      </c>
      <c r="C1007" s="1" t="s">
        <v>10</v>
      </c>
      <c r="D1007" s="1" t="s">
        <v>11</v>
      </c>
      <c r="E1007" s="3">
        <v>45200</v>
      </c>
      <c r="F1007" s="1" t="s">
        <v>28</v>
      </c>
      <c r="G1007" s="1" t="s">
        <v>346</v>
      </c>
      <c r="H1007" s="7">
        <v>150</v>
      </c>
      <c r="I1007" s="7">
        <v>149</v>
      </c>
      <c r="J1007" s="2">
        <v>6.7000000000000002E-3</v>
      </c>
      <c r="K1007" s="7">
        <f>Table1[[#This Row],[Price Before Discount]]-Table1[[#This Row],[Price After Discount]]</f>
        <v>1</v>
      </c>
      <c r="L1007" s="13">
        <f>YEAR(Table1[[#This Row],[Date]])</f>
        <v>2023</v>
      </c>
      <c r="M1007" s="13" t="str">
        <f t="shared" si="30"/>
        <v>Oct</v>
      </c>
      <c r="N1007" s="17" t="str">
        <f t="shared" si="31"/>
        <v>Q4</v>
      </c>
    </row>
    <row r="1008" spans="1:14" hidden="1" x14ac:dyDescent="0.35">
      <c r="A1008" t="s">
        <v>1542</v>
      </c>
      <c r="B1008" s="1" t="s">
        <v>287</v>
      </c>
      <c r="C1008" s="1" t="s">
        <v>106</v>
      </c>
      <c r="D1008" s="1" t="s">
        <v>17</v>
      </c>
      <c r="E1008" s="3">
        <v>44223</v>
      </c>
      <c r="F1008" s="1" t="s">
        <v>23</v>
      </c>
      <c r="G1008" s="1" t="s">
        <v>1543</v>
      </c>
      <c r="H1008" s="7">
        <v>700</v>
      </c>
      <c r="I1008" s="7">
        <v>665</v>
      </c>
      <c r="J1008" s="2">
        <v>0.05</v>
      </c>
      <c r="K1008" s="7">
        <f>Table1[[#This Row],[Price Before Discount]]-Table1[[#This Row],[Price After Discount]]</f>
        <v>35</v>
      </c>
      <c r="L1008" s="13">
        <f>YEAR(Table1[[#This Row],[Date]])</f>
        <v>2021</v>
      </c>
      <c r="M1008" s="13" t="str">
        <f t="shared" si="30"/>
        <v>Jan</v>
      </c>
      <c r="N1008" s="17" t="str">
        <f t="shared" si="31"/>
        <v>Q1</v>
      </c>
    </row>
    <row r="1009" spans="1:14" hidden="1" x14ac:dyDescent="0.35">
      <c r="A1009" t="s">
        <v>1544</v>
      </c>
      <c r="B1009" s="1" t="s">
        <v>180</v>
      </c>
      <c r="C1009" s="1" t="s">
        <v>106</v>
      </c>
      <c r="D1009" s="1" t="s">
        <v>17</v>
      </c>
      <c r="E1009" s="3">
        <v>44334</v>
      </c>
      <c r="F1009" s="1" t="s">
        <v>23</v>
      </c>
      <c r="G1009" s="1" t="s">
        <v>500</v>
      </c>
      <c r="H1009" s="7">
        <v>700</v>
      </c>
      <c r="I1009" s="7">
        <v>560</v>
      </c>
      <c r="J1009" s="2">
        <v>0.2</v>
      </c>
      <c r="K1009" s="7">
        <f>Table1[[#This Row],[Price Before Discount]]-Table1[[#This Row],[Price After Discount]]</f>
        <v>140</v>
      </c>
      <c r="L1009" s="13">
        <f>YEAR(Table1[[#This Row],[Date]])</f>
        <v>2021</v>
      </c>
      <c r="M1009" s="13" t="str">
        <f t="shared" si="30"/>
        <v>May</v>
      </c>
      <c r="N1009" s="17" t="str">
        <f t="shared" si="31"/>
        <v>Q2</v>
      </c>
    </row>
    <row r="1010" spans="1:14" hidden="1" x14ac:dyDescent="0.35">
      <c r="A1010" t="s">
        <v>1545</v>
      </c>
      <c r="B1010" s="1" t="s">
        <v>122</v>
      </c>
      <c r="C1010" s="1" t="s">
        <v>38</v>
      </c>
      <c r="D1010" s="1" t="s">
        <v>33</v>
      </c>
      <c r="E1010" s="3">
        <v>44820</v>
      </c>
      <c r="F1010" s="1" t="s">
        <v>34</v>
      </c>
      <c r="G1010" s="1" t="s">
        <v>1015</v>
      </c>
      <c r="H1010" s="7">
        <v>50</v>
      </c>
      <c r="I1010" s="7">
        <v>44</v>
      </c>
      <c r="J1010" s="2">
        <v>0.12</v>
      </c>
      <c r="K1010" s="7">
        <f>Table1[[#This Row],[Price Before Discount]]-Table1[[#This Row],[Price After Discount]]</f>
        <v>6</v>
      </c>
      <c r="L1010" s="13">
        <f>YEAR(Table1[[#This Row],[Date]])</f>
        <v>2022</v>
      </c>
      <c r="M1010" s="13" t="str">
        <f t="shared" si="30"/>
        <v>Sep</v>
      </c>
      <c r="N1010" s="17" t="str">
        <f t="shared" si="31"/>
        <v>Q3</v>
      </c>
    </row>
    <row r="1011" spans="1:14" hidden="1" x14ac:dyDescent="0.35">
      <c r="A1011" t="s">
        <v>1546</v>
      </c>
      <c r="B1011" s="1" t="s">
        <v>180</v>
      </c>
      <c r="C1011" s="1" t="s">
        <v>106</v>
      </c>
      <c r="D1011" s="1" t="s">
        <v>17</v>
      </c>
      <c r="E1011" s="3">
        <v>44594</v>
      </c>
      <c r="F1011" s="1" t="s">
        <v>59</v>
      </c>
      <c r="G1011" s="1" t="s">
        <v>181</v>
      </c>
      <c r="H1011" s="7">
        <v>1000</v>
      </c>
      <c r="I1011" s="7">
        <v>760</v>
      </c>
      <c r="J1011" s="2">
        <v>0.24</v>
      </c>
      <c r="K1011" s="7">
        <f>Table1[[#This Row],[Price Before Discount]]-Table1[[#This Row],[Price After Discount]]</f>
        <v>240</v>
      </c>
      <c r="L1011" s="13">
        <f>YEAR(Table1[[#This Row],[Date]])</f>
        <v>2022</v>
      </c>
      <c r="M1011" s="13" t="str">
        <f t="shared" si="30"/>
        <v>Feb</v>
      </c>
      <c r="N1011" s="17" t="str">
        <f t="shared" si="31"/>
        <v>Q1</v>
      </c>
    </row>
    <row r="1012" spans="1:14" hidden="1" x14ac:dyDescent="0.35">
      <c r="A1012" t="s">
        <v>1547</v>
      </c>
      <c r="B1012" s="1" t="s">
        <v>129</v>
      </c>
      <c r="C1012" s="1" t="s">
        <v>106</v>
      </c>
      <c r="D1012" s="1" t="s">
        <v>17</v>
      </c>
      <c r="E1012" s="3">
        <v>44632</v>
      </c>
      <c r="F1012" s="1" t="s">
        <v>113</v>
      </c>
      <c r="G1012" s="1" t="s">
        <v>1548</v>
      </c>
      <c r="H1012" s="7">
        <v>250</v>
      </c>
      <c r="I1012" s="7">
        <v>228</v>
      </c>
      <c r="J1012" s="2">
        <v>8.7999999999999995E-2</v>
      </c>
      <c r="K1012" s="7">
        <f>Table1[[#This Row],[Price Before Discount]]-Table1[[#This Row],[Price After Discount]]</f>
        <v>22</v>
      </c>
      <c r="L1012" s="13">
        <f>YEAR(Table1[[#This Row],[Date]])</f>
        <v>2022</v>
      </c>
      <c r="M1012" s="13" t="str">
        <f t="shared" si="30"/>
        <v>Mar</v>
      </c>
      <c r="N1012" s="17" t="str">
        <f t="shared" si="31"/>
        <v>Q1</v>
      </c>
    </row>
    <row r="1013" spans="1:14" x14ac:dyDescent="0.35">
      <c r="A1013" t="s">
        <v>1549</v>
      </c>
      <c r="B1013" s="1" t="s">
        <v>97</v>
      </c>
      <c r="C1013" s="1" t="s">
        <v>98</v>
      </c>
      <c r="D1013" s="1" t="s">
        <v>11</v>
      </c>
      <c r="E1013" s="3">
        <v>45237</v>
      </c>
      <c r="F1013" s="1" t="s">
        <v>113</v>
      </c>
      <c r="G1013" s="1" t="s">
        <v>1088</v>
      </c>
      <c r="H1013" s="7">
        <v>250</v>
      </c>
      <c r="I1013" s="7">
        <v>248</v>
      </c>
      <c r="J1013" s="2">
        <v>8.0000000000000002E-3</v>
      </c>
      <c r="K1013" s="7">
        <f>Table1[[#This Row],[Price Before Discount]]-Table1[[#This Row],[Price After Discount]]</f>
        <v>2</v>
      </c>
      <c r="L1013" s="13">
        <f>YEAR(Table1[[#This Row],[Date]])</f>
        <v>2023</v>
      </c>
      <c r="M1013" s="13" t="str">
        <f t="shared" si="30"/>
        <v>Nov</v>
      </c>
      <c r="N1013" s="17" t="str">
        <f t="shared" si="31"/>
        <v>Q4</v>
      </c>
    </row>
    <row r="1014" spans="1:14" hidden="1" x14ac:dyDescent="0.35">
      <c r="A1014" t="s">
        <v>1550</v>
      </c>
      <c r="B1014" s="1" t="s">
        <v>203</v>
      </c>
      <c r="C1014" s="1" t="s">
        <v>204</v>
      </c>
      <c r="D1014" s="1" t="s">
        <v>22</v>
      </c>
      <c r="E1014" s="3">
        <v>43910</v>
      </c>
      <c r="F1014" s="1" t="s">
        <v>34</v>
      </c>
      <c r="G1014" s="1" t="s">
        <v>720</v>
      </c>
      <c r="H1014" s="7">
        <v>50</v>
      </c>
      <c r="I1014" s="7">
        <v>39</v>
      </c>
      <c r="J1014" s="2">
        <v>0.22</v>
      </c>
      <c r="K1014" s="7">
        <f>Table1[[#This Row],[Price Before Discount]]-Table1[[#This Row],[Price After Discount]]</f>
        <v>11</v>
      </c>
      <c r="L1014" s="13">
        <f>YEAR(Table1[[#This Row],[Date]])</f>
        <v>2020</v>
      </c>
      <c r="M1014" s="13" t="str">
        <f t="shared" si="30"/>
        <v>Mar</v>
      </c>
      <c r="N1014" s="17" t="str">
        <f t="shared" si="31"/>
        <v>Q1</v>
      </c>
    </row>
    <row r="1015" spans="1:14" x14ac:dyDescent="0.35">
      <c r="A1015" t="s">
        <v>1551</v>
      </c>
      <c r="B1015" s="1" t="s">
        <v>322</v>
      </c>
      <c r="C1015" s="1" t="s">
        <v>323</v>
      </c>
      <c r="D1015" s="1" t="s">
        <v>11</v>
      </c>
      <c r="E1015" s="3">
        <v>43853</v>
      </c>
      <c r="F1015" s="1" t="s">
        <v>113</v>
      </c>
      <c r="G1015" s="1" t="s">
        <v>920</v>
      </c>
      <c r="H1015" s="7">
        <v>250</v>
      </c>
      <c r="I1015" s="7">
        <v>248</v>
      </c>
      <c r="J1015" s="2">
        <v>8.0000000000000002E-3</v>
      </c>
      <c r="K1015" s="7">
        <f>Table1[[#This Row],[Price Before Discount]]-Table1[[#This Row],[Price After Discount]]</f>
        <v>2</v>
      </c>
      <c r="L1015" s="13">
        <f>YEAR(Table1[[#This Row],[Date]])</f>
        <v>2020</v>
      </c>
      <c r="M1015" s="13" t="str">
        <f t="shared" si="30"/>
        <v>Jan</v>
      </c>
      <c r="N1015" s="17" t="str">
        <f t="shared" si="31"/>
        <v>Q1</v>
      </c>
    </row>
    <row r="1016" spans="1:14" x14ac:dyDescent="0.35">
      <c r="A1016" t="s">
        <v>1552</v>
      </c>
      <c r="B1016" s="1" t="s">
        <v>239</v>
      </c>
      <c r="C1016" s="1" t="s">
        <v>240</v>
      </c>
      <c r="D1016" s="1" t="s">
        <v>11</v>
      </c>
      <c r="E1016" s="3">
        <v>44821</v>
      </c>
      <c r="F1016" s="1" t="s">
        <v>113</v>
      </c>
      <c r="G1016" s="1" t="s">
        <v>624</v>
      </c>
      <c r="H1016" s="7">
        <v>250</v>
      </c>
      <c r="I1016" s="7">
        <v>250</v>
      </c>
      <c r="J1016" s="2">
        <v>0</v>
      </c>
      <c r="K1016" s="7">
        <f>Table1[[#This Row],[Price Before Discount]]-Table1[[#This Row],[Price After Discount]]</f>
        <v>0</v>
      </c>
      <c r="L1016" s="13">
        <f>YEAR(Table1[[#This Row],[Date]])</f>
        <v>2022</v>
      </c>
      <c r="M1016" s="13" t="str">
        <f t="shared" si="30"/>
        <v>Sep</v>
      </c>
      <c r="N1016" s="17" t="str">
        <f t="shared" si="31"/>
        <v>Q3</v>
      </c>
    </row>
    <row r="1017" spans="1:14" hidden="1" x14ac:dyDescent="0.35">
      <c r="A1017" t="s">
        <v>1553</v>
      </c>
      <c r="B1017" s="1" t="s">
        <v>105</v>
      </c>
      <c r="C1017" s="1" t="s">
        <v>106</v>
      </c>
      <c r="D1017" s="1" t="s">
        <v>17</v>
      </c>
      <c r="E1017" s="3">
        <v>45051</v>
      </c>
      <c r="F1017" s="1" t="s">
        <v>34</v>
      </c>
      <c r="G1017" s="1" t="s">
        <v>1554</v>
      </c>
      <c r="H1017" s="7">
        <v>50</v>
      </c>
      <c r="I1017" s="7">
        <v>48</v>
      </c>
      <c r="J1017" s="2">
        <v>0.04</v>
      </c>
      <c r="K1017" s="7">
        <f>Table1[[#This Row],[Price Before Discount]]-Table1[[#This Row],[Price After Discount]]</f>
        <v>2</v>
      </c>
      <c r="L1017" s="13">
        <f>YEAR(Table1[[#This Row],[Date]])</f>
        <v>2023</v>
      </c>
      <c r="M1017" s="13" t="str">
        <f t="shared" si="30"/>
        <v>May</v>
      </c>
      <c r="N1017" s="17" t="str">
        <f t="shared" si="31"/>
        <v>Q2</v>
      </c>
    </row>
    <row r="1018" spans="1:14" x14ac:dyDescent="0.35">
      <c r="A1018" t="s">
        <v>1555</v>
      </c>
      <c r="B1018" s="1" t="s">
        <v>172</v>
      </c>
      <c r="C1018" s="1" t="s">
        <v>173</v>
      </c>
      <c r="D1018" s="1" t="s">
        <v>11</v>
      </c>
      <c r="E1018" s="3">
        <v>44581</v>
      </c>
      <c r="F1018" s="1" t="s">
        <v>59</v>
      </c>
      <c r="G1018" s="1" t="s">
        <v>1556</v>
      </c>
      <c r="H1018" s="7">
        <v>1000</v>
      </c>
      <c r="I1018" s="7">
        <v>590</v>
      </c>
      <c r="J1018" s="2">
        <v>0.41</v>
      </c>
      <c r="K1018" s="7">
        <f>Table1[[#This Row],[Price Before Discount]]-Table1[[#This Row],[Price After Discount]]</f>
        <v>410</v>
      </c>
      <c r="L1018" s="13">
        <f>YEAR(Table1[[#This Row],[Date]])</f>
        <v>2022</v>
      </c>
      <c r="M1018" s="13" t="str">
        <f t="shared" si="30"/>
        <v>Jan</v>
      </c>
      <c r="N1018" s="17" t="str">
        <f t="shared" si="31"/>
        <v>Q1</v>
      </c>
    </row>
    <row r="1019" spans="1:14" x14ac:dyDescent="0.35">
      <c r="A1019" t="s">
        <v>1557</v>
      </c>
      <c r="B1019" s="1" t="s">
        <v>51</v>
      </c>
      <c r="C1019" s="1" t="s">
        <v>52</v>
      </c>
      <c r="D1019" s="1" t="s">
        <v>11</v>
      </c>
      <c r="E1019" s="3">
        <v>45042</v>
      </c>
      <c r="F1019" s="1" t="s">
        <v>12</v>
      </c>
      <c r="G1019" s="1" t="s">
        <v>1204</v>
      </c>
      <c r="H1019" s="7">
        <v>80</v>
      </c>
      <c r="I1019" s="7">
        <v>76</v>
      </c>
      <c r="J1019" s="2">
        <v>0.05</v>
      </c>
      <c r="K1019" s="7">
        <f>Table1[[#This Row],[Price Before Discount]]-Table1[[#This Row],[Price After Discount]]</f>
        <v>4</v>
      </c>
      <c r="L1019" s="13">
        <f>YEAR(Table1[[#This Row],[Date]])</f>
        <v>2023</v>
      </c>
      <c r="M1019" s="13" t="str">
        <f t="shared" si="30"/>
        <v>Apr</v>
      </c>
      <c r="N1019" s="17" t="str">
        <f t="shared" si="31"/>
        <v>Q2</v>
      </c>
    </row>
    <row r="1020" spans="1:14" hidden="1" x14ac:dyDescent="0.35">
      <c r="A1020" t="s">
        <v>1558</v>
      </c>
      <c r="B1020" s="1" t="s">
        <v>42</v>
      </c>
      <c r="C1020" s="1" t="s">
        <v>43</v>
      </c>
      <c r="D1020" s="1" t="s">
        <v>22</v>
      </c>
      <c r="E1020" s="3">
        <v>44097</v>
      </c>
      <c r="F1020" s="1" t="s">
        <v>44</v>
      </c>
      <c r="G1020" s="1" t="s">
        <v>1144</v>
      </c>
      <c r="H1020" s="7">
        <v>500</v>
      </c>
      <c r="I1020" s="7">
        <v>480</v>
      </c>
      <c r="J1020" s="2">
        <v>0.04</v>
      </c>
      <c r="K1020" s="7">
        <f>Table1[[#This Row],[Price Before Discount]]-Table1[[#This Row],[Price After Discount]]</f>
        <v>20</v>
      </c>
      <c r="L1020" s="13">
        <f>YEAR(Table1[[#This Row],[Date]])</f>
        <v>2020</v>
      </c>
      <c r="M1020" s="13" t="str">
        <f t="shared" si="30"/>
        <v>Sep</v>
      </c>
      <c r="N1020" s="17" t="str">
        <f t="shared" si="31"/>
        <v>Q3</v>
      </c>
    </row>
    <row r="1021" spans="1:14" x14ac:dyDescent="0.35">
      <c r="A1021" t="s">
        <v>1559</v>
      </c>
      <c r="B1021" s="1" t="s">
        <v>148</v>
      </c>
      <c r="C1021" s="1" t="s">
        <v>149</v>
      </c>
      <c r="D1021" s="1" t="s">
        <v>11</v>
      </c>
      <c r="E1021" s="3">
        <v>44867</v>
      </c>
      <c r="F1021" s="1" t="s">
        <v>53</v>
      </c>
      <c r="G1021" s="1" t="s">
        <v>822</v>
      </c>
      <c r="H1021" s="7">
        <v>800</v>
      </c>
      <c r="I1021" s="7">
        <v>720</v>
      </c>
      <c r="J1021" s="2">
        <v>0.1</v>
      </c>
      <c r="K1021" s="7">
        <f>Table1[[#This Row],[Price Before Discount]]-Table1[[#This Row],[Price After Discount]]</f>
        <v>80</v>
      </c>
      <c r="L1021" s="13">
        <f>YEAR(Table1[[#This Row],[Date]])</f>
        <v>2022</v>
      </c>
      <c r="M1021" s="13" t="str">
        <f t="shared" si="30"/>
        <v>Nov</v>
      </c>
      <c r="N1021" s="17" t="str">
        <f t="shared" si="31"/>
        <v>Q4</v>
      </c>
    </row>
    <row r="1022" spans="1:14" hidden="1" x14ac:dyDescent="0.35">
      <c r="A1022" t="s">
        <v>1560</v>
      </c>
      <c r="B1022" s="1" t="s">
        <v>62</v>
      </c>
      <c r="C1022" s="1" t="s">
        <v>63</v>
      </c>
      <c r="D1022" s="1" t="s">
        <v>33</v>
      </c>
      <c r="E1022" s="3">
        <v>45300</v>
      </c>
      <c r="F1022" s="1" t="s">
        <v>102</v>
      </c>
      <c r="G1022" s="1" t="s">
        <v>781</v>
      </c>
      <c r="H1022" s="7">
        <v>70</v>
      </c>
      <c r="I1022" s="7">
        <v>69</v>
      </c>
      <c r="J1022" s="2">
        <v>1.43E-2</v>
      </c>
      <c r="K1022" s="7">
        <f>Table1[[#This Row],[Price Before Discount]]-Table1[[#This Row],[Price After Discount]]</f>
        <v>1</v>
      </c>
      <c r="L1022" s="13">
        <f>YEAR(Table1[[#This Row],[Date]])</f>
        <v>2024</v>
      </c>
      <c r="M1022" s="13" t="str">
        <f t="shared" si="30"/>
        <v>Jan</v>
      </c>
      <c r="N1022" s="17" t="str">
        <f t="shared" si="31"/>
        <v>Q1</v>
      </c>
    </row>
    <row r="1023" spans="1:14" x14ac:dyDescent="0.35">
      <c r="A1023" t="s">
        <v>1561</v>
      </c>
      <c r="B1023" s="1" t="s">
        <v>79</v>
      </c>
      <c r="C1023" s="1" t="s">
        <v>80</v>
      </c>
      <c r="D1023" s="1" t="s">
        <v>11</v>
      </c>
      <c r="E1023" s="3">
        <v>44914</v>
      </c>
      <c r="F1023" s="1" t="s">
        <v>102</v>
      </c>
      <c r="G1023" s="1" t="s">
        <v>193</v>
      </c>
      <c r="H1023" s="7">
        <v>70</v>
      </c>
      <c r="I1023" s="7">
        <v>60</v>
      </c>
      <c r="J1023" s="2">
        <v>0.1429</v>
      </c>
      <c r="K1023" s="7">
        <f>Table1[[#This Row],[Price Before Discount]]-Table1[[#This Row],[Price After Discount]]</f>
        <v>10</v>
      </c>
      <c r="L1023" s="13">
        <f>YEAR(Table1[[#This Row],[Date]])</f>
        <v>2022</v>
      </c>
      <c r="M1023" s="13" t="str">
        <f t="shared" si="30"/>
        <v>Dec</v>
      </c>
      <c r="N1023" s="17" t="str">
        <f t="shared" si="31"/>
        <v>Q4</v>
      </c>
    </row>
    <row r="1024" spans="1:14" hidden="1" x14ac:dyDescent="0.35">
      <c r="A1024" t="s">
        <v>1562</v>
      </c>
      <c r="B1024" s="1" t="s">
        <v>432</v>
      </c>
      <c r="C1024" s="1" t="s">
        <v>433</v>
      </c>
      <c r="D1024" s="1" t="s">
        <v>22</v>
      </c>
      <c r="E1024" s="3">
        <v>44275</v>
      </c>
      <c r="F1024" s="1" t="s">
        <v>34</v>
      </c>
      <c r="G1024" s="1" t="s">
        <v>583</v>
      </c>
      <c r="H1024" s="7">
        <v>50</v>
      </c>
      <c r="I1024" s="7">
        <v>44</v>
      </c>
      <c r="J1024" s="2">
        <v>0.12</v>
      </c>
      <c r="K1024" s="7">
        <f>Table1[[#This Row],[Price Before Discount]]-Table1[[#This Row],[Price After Discount]]</f>
        <v>6</v>
      </c>
      <c r="L1024" s="13">
        <f>YEAR(Table1[[#This Row],[Date]])</f>
        <v>2021</v>
      </c>
      <c r="M1024" s="13" t="str">
        <f t="shared" si="30"/>
        <v>Mar</v>
      </c>
      <c r="N1024" s="17" t="str">
        <f t="shared" si="31"/>
        <v>Q1</v>
      </c>
    </row>
    <row r="1025" spans="1:14" hidden="1" x14ac:dyDescent="0.35">
      <c r="A1025" t="s">
        <v>1563</v>
      </c>
      <c r="B1025" s="1" t="s">
        <v>268</v>
      </c>
      <c r="C1025" s="1" t="s">
        <v>269</v>
      </c>
      <c r="D1025" s="1" t="s">
        <v>33</v>
      </c>
      <c r="E1025" s="3">
        <v>45461</v>
      </c>
      <c r="F1025" s="1" t="s">
        <v>12</v>
      </c>
      <c r="G1025" s="1" t="s">
        <v>335</v>
      </c>
      <c r="H1025" s="7">
        <v>80</v>
      </c>
      <c r="I1025" s="7">
        <v>74</v>
      </c>
      <c r="J1025" s="2">
        <v>7.4999999999999997E-2</v>
      </c>
      <c r="K1025" s="7">
        <f>Table1[[#This Row],[Price Before Discount]]-Table1[[#This Row],[Price After Discount]]</f>
        <v>6</v>
      </c>
      <c r="L1025" s="13">
        <f>YEAR(Table1[[#This Row],[Date]])</f>
        <v>2024</v>
      </c>
      <c r="M1025" s="13" t="str">
        <f t="shared" si="30"/>
        <v>Jun</v>
      </c>
      <c r="N1025" s="17" t="str">
        <f t="shared" si="31"/>
        <v>Q2</v>
      </c>
    </row>
    <row r="1026" spans="1:14" x14ac:dyDescent="0.35">
      <c r="A1026" t="s">
        <v>1564</v>
      </c>
      <c r="B1026" s="1" t="s">
        <v>97</v>
      </c>
      <c r="C1026" s="1" t="s">
        <v>98</v>
      </c>
      <c r="D1026" s="1" t="s">
        <v>11</v>
      </c>
      <c r="E1026" s="3">
        <v>45335</v>
      </c>
      <c r="F1026" s="1" t="s">
        <v>102</v>
      </c>
      <c r="G1026" s="1" t="s">
        <v>99</v>
      </c>
      <c r="H1026" s="7">
        <v>70</v>
      </c>
      <c r="I1026" s="7">
        <v>68</v>
      </c>
      <c r="J1026" s="2">
        <v>2.86E-2</v>
      </c>
      <c r="K1026" s="7">
        <f>Table1[[#This Row],[Price Before Discount]]-Table1[[#This Row],[Price After Discount]]</f>
        <v>2</v>
      </c>
      <c r="L1026" s="13">
        <f>YEAR(Table1[[#This Row],[Date]])</f>
        <v>2024</v>
      </c>
      <c r="M1026" s="13" t="str">
        <f t="shared" ref="M1026:M1089" si="32">TEXT(E:E, "mmm")</f>
        <v>Feb</v>
      </c>
      <c r="N1026" s="17" t="str">
        <f t="shared" ref="N1026:N1089" si="33">"Q"&amp;INT((MONTH($E1026)-1)/3)+1</f>
        <v>Q1</v>
      </c>
    </row>
    <row r="1027" spans="1:14" x14ac:dyDescent="0.35">
      <c r="A1027" t="s">
        <v>1565</v>
      </c>
      <c r="B1027" s="1" t="s">
        <v>398</v>
      </c>
      <c r="C1027" s="1" t="s">
        <v>399</v>
      </c>
      <c r="D1027" s="1" t="s">
        <v>11</v>
      </c>
      <c r="E1027" s="3">
        <v>44639</v>
      </c>
      <c r="F1027" s="1" t="s">
        <v>102</v>
      </c>
      <c r="G1027" s="1" t="s">
        <v>691</v>
      </c>
      <c r="H1027" s="7">
        <v>70</v>
      </c>
      <c r="I1027" s="7">
        <v>66</v>
      </c>
      <c r="J1027" s="2">
        <v>5.7099999999999998E-2</v>
      </c>
      <c r="K1027" s="7">
        <f>Table1[[#This Row],[Price Before Discount]]-Table1[[#This Row],[Price After Discount]]</f>
        <v>4</v>
      </c>
      <c r="L1027" s="13">
        <f>YEAR(Table1[[#This Row],[Date]])</f>
        <v>2022</v>
      </c>
      <c r="M1027" s="13" t="str">
        <f t="shared" si="32"/>
        <v>Mar</v>
      </c>
      <c r="N1027" s="17" t="str">
        <f t="shared" si="33"/>
        <v>Q1</v>
      </c>
    </row>
    <row r="1028" spans="1:14" hidden="1" x14ac:dyDescent="0.35">
      <c r="A1028" t="s">
        <v>1566</v>
      </c>
      <c r="B1028" s="1" t="s">
        <v>222</v>
      </c>
      <c r="C1028" s="1" t="s">
        <v>48</v>
      </c>
      <c r="D1028" s="1" t="s">
        <v>22</v>
      </c>
      <c r="E1028" s="3">
        <v>45228</v>
      </c>
      <c r="F1028" s="1" t="s">
        <v>28</v>
      </c>
      <c r="G1028" s="1" t="s">
        <v>904</v>
      </c>
      <c r="H1028" s="7">
        <v>150</v>
      </c>
      <c r="I1028" s="7">
        <v>144</v>
      </c>
      <c r="J1028" s="2">
        <v>0.04</v>
      </c>
      <c r="K1028" s="7">
        <f>Table1[[#This Row],[Price Before Discount]]-Table1[[#This Row],[Price After Discount]]</f>
        <v>6</v>
      </c>
      <c r="L1028" s="13">
        <f>YEAR(Table1[[#This Row],[Date]])</f>
        <v>2023</v>
      </c>
      <c r="M1028" s="13" t="str">
        <f t="shared" si="32"/>
        <v>Oct</v>
      </c>
      <c r="N1028" s="17" t="str">
        <f t="shared" si="33"/>
        <v>Q4</v>
      </c>
    </row>
    <row r="1029" spans="1:14" hidden="1" x14ac:dyDescent="0.35">
      <c r="A1029" t="s">
        <v>1567</v>
      </c>
      <c r="B1029" s="1" t="s">
        <v>75</v>
      </c>
      <c r="C1029" s="1" t="s">
        <v>76</v>
      </c>
      <c r="D1029" s="1" t="s">
        <v>33</v>
      </c>
      <c r="E1029" s="3">
        <v>44920</v>
      </c>
      <c r="F1029" s="1" t="s">
        <v>102</v>
      </c>
      <c r="G1029" s="1" t="s">
        <v>666</v>
      </c>
      <c r="H1029" s="7">
        <v>70</v>
      </c>
      <c r="I1029" s="7">
        <v>65</v>
      </c>
      <c r="J1029" s="2">
        <v>7.1400000000000005E-2</v>
      </c>
      <c r="K1029" s="7">
        <f>Table1[[#This Row],[Price Before Discount]]-Table1[[#This Row],[Price After Discount]]</f>
        <v>5</v>
      </c>
      <c r="L1029" s="13">
        <f>YEAR(Table1[[#This Row],[Date]])</f>
        <v>2022</v>
      </c>
      <c r="M1029" s="13" t="str">
        <f t="shared" si="32"/>
        <v>Dec</v>
      </c>
      <c r="N1029" s="17" t="str">
        <f t="shared" si="33"/>
        <v>Q4</v>
      </c>
    </row>
    <row r="1030" spans="1:14" hidden="1" x14ac:dyDescent="0.35">
      <c r="A1030" t="s">
        <v>1568</v>
      </c>
      <c r="B1030" s="1" t="s">
        <v>122</v>
      </c>
      <c r="C1030" s="1" t="s">
        <v>38</v>
      </c>
      <c r="D1030" s="1" t="s">
        <v>33</v>
      </c>
      <c r="E1030" s="3">
        <v>43942</v>
      </c>
      <c r="F1030" s="1" t="s">
        <v>59</v>
      </c>
      <c r="G1030" s="1" t="s">
        <v>1015</v>
      </c>
      <c r="H1030" s="7">
        <v>1000</v>
      </c>
      <c r="I1030" s="7">
        <v>630</v>
      </c>
      <c r="J1030" s="2">
        <v>0.37</v>
      </c>
      <c r="K1030" s="7">
        <f>Table1[[#This Row],[Price Before Discount]]-Table1[[#This Row],[Price After Discount]]</f>
        <v>370</v>
      </c>
      <c r="L1030" s="13">
        <f>YEAR(Table1[[#This Row],[Date]])</f>
        <v>2020</v>
      </c>
      <c r="M1030" s="13" t="str">
        <f t="shared" si="32"/>
        <v>Apr</v>
      </c>
      <c r="N1030" s="17" t="str">
        <f t="shared" si="33"/>
        <v>Q2</v>
      </c>
    </row>
    <row r="1031" spans="1:14" x14ac:dyDescent="0.35">
      <c r="A1031" t="s">
        <v>1569</v>
      </c>
      <c r="B1031" s="1" t="s">
        <v>148</v>
      </c>
      <c r="C1031" s="1" t="s">
        <v>149</v>
      </c>
      <c r="D1031" s="1" t="s">
        <v>11</v>
      </c>
      <c r="E1031" s="3">
        <v>44515</v>
      </c>
      <c r="F1031" s="1" t="s">
        <v>28</v>
      </c>
      <c r="G1031" s="1" t="s">
        <v>822</v>
      </c>
      <c r="H1031" s="7">
        <v>150</v>
      </c>
      <c r="I1031" s="7">
        <v>113</v>
      </c>
      <c r="J1031" s="2">
        <v>0.2467</v>
      </c>
      <c r="K1031" s="7">
        <f>Table1[[#This Row],[Price Before Discount]]-Table1[[#This Row],[Price After Discount]]</f>
        <v>37</v>
      </c>
      <c r="L1031" s="13">
        <f>YEAR(Table1[[#This Row],[Date]])</f>
        <v>2021</v>
      </c>
      <c r="M1031" s="13" t="str">
        <f t="shared" si="32"/>
        <v>Nov</v>
      </c>
      <c r="N1031" s="17" t="str">
        <f t="shared" si="33"/>
        <v>Q4</v>
      </c>
    </row>
    <row r="1032" spans="1:14" x14ac:dyDescent="0.35">
      <c r="A1032" t="s">
        <v>1570</v>
      </c>
      <c r="B1032" s="1" t="s">
        <v>172</v>
      </c>
      <c r="C1032" s="1" t="s">
        <v>173</v>
      </c>
      <c r="D1032" s="1" t="s">
        <v>11</v>
      </c>
      <c r="E1032" s="3">
        <v>44226</v>
      </c>
      <c r="F1032" s="1" t="s">
        <v>70</v>
      </c>
      <c r="G1032" s="1" t="s">
        <v>1454</v>
      </c>
      <c r="H1032" s="7">
        <v>500</v>
      </c>
      <c r="I1032" s="7">
        <v>490</v>
      </c>
      <c r="J1032" s="2">
        <v>0.02</v>
      </c>
      <c r="K1032" s="7">
        <f>Table1[[#This Row],[Price Before Discount]]-Table1[[#This Row],[Price After Discount]]</f>
        <v>10</v>
      </c>
      <c r="L1032" s="13">
        <f>YEAR(Table1[[#This Row],[Date]])</f>
        <v>2021</v>
      </c>
      <c r="M1032" s="13" t="str">
        <f t="shared" si="32"/>
        <v>Jan</v>
      </c>
      <c r="N1032" s="17" t="str">
        <f t="shared" si="33"/>
        <v>Q1</v>
      </c>
    </row>
    <row r="1033" spans="1:14" hidden="1" x14ac:dyDescent="0.35">
      <c r="A1033" t="s">
        <v>1571</v>
      </c>
      <c r="B1033" s="1" t="s">
        <v>105</v>
      </c>
      <c r="C1033" s="1" t="s">
        <v>106</v>
      </c>
      <c r="D1033" s="1" t="s">
        <v>17</v>
      </c>
      <c r="E1033" s="3">
        <v>44702</v>
      </c>
      <c r="F1033" s="1" t="s">
        <v>34</v>
      </c>
      <c r="G1033" s="1" t="s">
        <v>352</v>
      </c>
      <c r="H1033" s="7">
        <v>50</v>
      </c>
      <c r="I1033" s="7">
        <v>46</v>
      </c>
      <c r="J1033" s="2">
        <v>0.08</v>
      </c>
      <c r="K1033" s="7">
        <f>Table1[[#This Row],[Price Before Discount]]-Table1[[#This Row],[Price After Discount]]</f>
        <v>4</v>
      </c>
      <c r="L1033" s="13">
        <f>YEAR(Table1[[#This Row],[Date]])</f>
        <v>2022</v>
      </c>
      <c r="M1033" s="13" t="str">
        <f t="shared" si="32"/>
        <v>May</v>
      </c>
      <c r="N1033" s="17" t="str">
        <f t="shared" si="33"/>
        <v>Q2</v>
      </c>
    </row>
    <row r="1034" spans="1:14" x14ac:dyDescent="0.35">
      <c r="A1034" t="s">
        <v>1572</v>
      </c>
      <c r="B1034" s="1" t="s">
        <v>262</v>
      </c>
      <c r="C1034" s="1" t="s">
        <v>263</v>
      </c>
      <c r="D1034" s="1" t="s">
        <v>11</v>
      </c>
      <c r="E1034" s="3">
        <v>44758</v>
      </c>
      <c r="F1034" s="1" t="s">
        <v>23</v>
      </c>
      <c r="G1034" s="1" t="s">
        <v>800</v>
      </c>
      <c r="H1034" s="7">
        <v>700</v>
      </c>
      <c r="I1034" s="7">
        <v>672</v>
      </c>
      <c r="J1034" s="2">
        <v>0.04</v>
      </c>
      <c r="K1034" s="7">
        <f>Table1[[#This Row],[Price Before Discount]]-Table1[[#This Row],[Price After Discount]]</f>
        <v>28</v>
      </c>
      <c r="L1034" s="13">
        <f>YEAR(Table1[[#This Row],[Date]])</f>
        <v>2022</v>
      </c>
      <c r="M1034" s="13" t="str">
        <f t="shared" si="32"/>
        <v>Jul</v>
      </c>
      <c r="N1034" s="17" t="str">
        <f t="shared" si="33"/>
        <v>Q3</v>
      </c>
    </row>
    <row r="1035" spans="1:14" x14ac:dyDescent="0.35">
      <c r="A1035" t="s">
        <v>1573</v>
      </c>
      <c r="B1035" s="1" t="s">
        <v>97</v>
      </c>
      <c r="C1035" s="1" t="s">
        <v>98</v>
      </c>
      <c r="D1035" s="1" t="s">
        <v>11</v>
      </c>
      <c r="E1035" s="3">
        <v>45143</v>
      </c>
      <c r="F1035" s="1" t="s">
        <v>120</v>
      </c>
      <c r="G1035" s="1" t="s">
        <v>1088</v>
      </c>
      <c r="H1035" s="7">
        <v>50</v>
      </c>
      <c r="I1035" s="7">
        <v>48</v>
      </c>
      <c r="J1035" s="2">
        <v>0.04</v>
      </c>
      <c r="K1035" s="7">
        <f>Table1[[#This Row],[Price Before Discount]]-Table1[[#This Row],[Price After Discount]]</f>
        <v>2</v>
      </c>
      <c r="L1035" s="13">
        <f>YEAR(Table1[[#This Row],[Date]])</f>
        <v>2023</v>
      </c>
      <c r="M1035" s="13" t="str">
        <f t="shared" si="32"/>
        <v>Aug</v>
      </c>
      <c r="N1035" s="17" t="str">
        <f t="shared" si="33"/>
        <v>Q3</v>
      </c>
    </row>
    <row r="1036" spans="1:14" hidden="1" x14ac:dyDescent="0.35">
      <c r="A1036" t="s">
        <v>1574</v>
      </c>
      <c r="B1036" s="1" t="s">
        <v>132</v>
      </c>
      <c r="C1036" s="1" t="s">
        <v>90</v>
      </c>
      <c r="D1036" s="1" t="s">
        <v>33</v>
      </c>
      <c r="E1036" s="3">
        <v>43948</v>
      </c>
      <c r="F1036" s="1" t="s">
        <v>70</v>
      </c>
      <c r="G1036" s="1" t="s">
        <v>745</v>
      </c>
      <c r="H1036" s="7">
        <v>500</v>
      </c>
      <c r="I1036" s="7">
        <v>490</v>
      </c>
      <c r="J1036" s="2">
        <v>0.02</v>
      </c>
      <c r="K1036" s="7">
        <f>Table1[[#This Row],[Price Before Discount]]-Table1[[#This Row],[Price After Discount]]</f>
        <v>10</v>
      </c>
      <c r="L1036" s="13">
        <f>YEAR(Table1[[#This Row],[Date]])</f>
        <v>2020</v>
      </c>
      <c r="M1036" s="13" t="str">
        <f t="shared" si="32"/>
        <v>Apr</v>
      </c>
      <c r="N1036" s="17" t="str">
        <f t="shared" si="33"/>
        <v>Q2</v>
      </c>
    </row>
    <row r="1037" spans="1:14" hidden="1" x14ac:dyDescent="0.35">
      <c r="A1037" t="s">
        <v>1575</v>
      </c>
      <c r="B1037" s="1" t="s">
        <v>203</v>
      </c>
      <c r="C1037" s="1" t="s">
        <v>204</v>
      </c>
      <c r="D1037" s="1" t="s">
        <v>22</v>
      </c>
      <c r="E1037" s="3">
        <v>44503</v>
      </c>
      <c r="F1037" s="1" t="s">
        <v>102</v>
      </c>
      <c r="G1037" s="1" t="s">
        <v>720</v>
      </c>
      <c r="H1037" s="7">
        <v>70</v>
      </c>
      <c r="I1037" s="7">
        <v>58</v>
      </c>
      <c r="J1037" s="2">
        <v>0.1714</v>
      </c>
      <c r="K1037" s="7">
        <f>Table1[[#This Row],[Price Before Discount]]-Table1[[#This Row],[Price After Discount]]</f>
        <v>12</v>
      </c>
      <c r="L1037" s="13">
        <f>YEAR(Table1[[#This Row],[Date]])</f>
        <v>2021</v>
      </c>
      <c r="M1037" s="13" t="str">
        <f t="shared" si="32"/>
        <v>Nov</v>
      </c>
      <c r="N1037" s="17" t="str">
        <f t="shared" si="33"/>
        <v>Q4</v>
      </c>
    </row>
    <row r="1038" spans="1:14" x14ac:dyDescent="0.35">
      <c r="A1038" t="s">
        <v>1576</v>
      </c>
      <c r="B1038" s="1" t="s">
        <v>168</v>
      </c>
      <c r="C1038" s="1" t="s">
        <v>169</v>
      </c>
      <c r="D1038" s="1" t="s">
        <v>11</v>
      </c>
      <c r="E1038" s="3">
        <v>44606</v>
      </c>
      <c r="F1038" s="1" t="s">
        <v>102</v>
      </c>
      <c r="G1038" s="1" t="s">
        <v>939</v>
      </c>
      <c r="H1038" s="7">
        <v>70</v>
      </c>
      <c r="I1038" s="7">
        <v>60</v>
      </c>
      <c r="J1038" s="2">
        <v>0.1429</v>
      </c>
      <c r="K1038" s="7">
        <f>Table1[[#This Row],[Price Before Discount]]-Table1[[#This Row],[Price After Discount]]</f>
        <v>10</v>
      </c>
      <c r="L1038" s="13">
        <f>YEAR(Table1[[#This Row],[Date]])</f>
        <v>2022</v>
      </c>
      <c r="M1038" s="13" t="str">
        <f t="shared" si="32"/>
        <v>Feb</v>
      </c>
      <c r="N1038" s="17" t="str">
        <f t="shared" si="33"/>
        <v>Q1</v>
      </c>
    </row>
    <row r="1039" spans="1:14" hidden="1" x14ac:dyDescent="0.35">
      <c r="A1039" t="s">
        <v>1577</v>
      </c>
      <c r="B1039" s="1" t="s">
        <v>225</v>
      </c>
      <c r="C1039" s="1" t="s">
        <v>226</v>
      </c>
      <c r="D1039" s="1" t="s">
        <v>22</v>
      </c>
      <c r="E1039" s="3">
        <v>43960</v>
      </c>
      <c r="F1039" s="1" t="s">
        <v>53</v>
      </c>
      <c r="G1039" s="1" t="s">
        <v>619</v>
      </c>
      <c r="H1039" s="7">
        <v>800</v>
      </c>
      <c r="I1039" s="7">
        <v>688</v>
      </c>
      <c r="J1039" s="2">
        <v>0.14000000000000001</v>
      </c>
      <c r="K1039" s="7">
        <f>Table1[[#This Row],[Price Before Discount]]-Table1[[#This Row],[Price After Discount]]</f>
        <v>112</v>
      </c>
      <c r="L1039" s="13">
        <f>YEAR(Table1[[#This Row],[Date]])</f>
        <v>2020</v>
      </c>
      <c r="M1039" s="13" t="str">
        <f t="shared" si="32"/>
        <v>May</v>
      </c>
      <c r="N1039" s="17" t="str">
        <f t="shared" si="33"/>
        <v>Q2</v>
      </c>
    </row>
    <row r="1040" spans="1:14" x14ac:dyDescent="0.35">
      <c r="A1040" t="s">
        <v>1578</v>
      </c>
      <c r="B1040" s="1" t="s">
        <v>144</v>
      </c>
      <c r="C1040" s="1" t="s">
        <v>145</v>
      </c>
      <c r="D1040" s="1" t="s">
        <v>11</v>
      </c>
      <c r="E1040" s="3">
        <v>44253</v>
      </c>
      <c r="F1040" s="1" t="s">
        <v>113</v>
      </c>
      <c r="G1040" s="1" t="s">
        <v>1316</v>
      </c>
      <c r="H1040" s="7">
        <v>250</v>
      </c>
      <c r="I1040" s="7">
        <v>155</v>
      </c>
      <c r="J1040" s="2">
        <v>0.38</v>
      </c>
      <c r="K1040" s="7">
        <f>Table1[[#This Row],[Price Before Discount]]-Table1[[#This Row],[Price After Discount]]</f>
        <v>95</v>
      </c>
      <c r="L1040" s="13">
        <f>YEAR(Table1[[#This Row],[Date]])</f>
        <v>2021</v>
      </c>
      <c r="M1040" s="13" t="str">
        <f t="shared" si="32"/>
        <v>Feb</v>
      </c>
      <c r="N1040" s="17" t="str">
        <f t="shared" si="33"/>
        <v>Q1</v>
      </c>
    </row>
    <row r="1041" spans="1:14" x14ac:dyDescent="0.35">
      <c r="A1041" t="s">
        <v>1579</v>
      </c>
      <c r="B1041" s="1" t="s">
        <v>83</v>
      </c>
      <c r="C1041" s="1" t="s">
        <v>84</v>
      </c>
      <c r="D1041" s="1" t="s">
        <v>11</v>
      </c>
      <c r="E1041" s="3">
        <v>44112</v>
      </c>
      <c r="F1041" s="1" t="s">
        <v>23</v>
      </c>
      <c r="G1041" s="1" t="s">
        <v>338</v>
      </c>
      <c r="H1041" s="7">
        <v>700</v>
      </c>
      <c r="I1041" s="7">
        <v>504</v>
      </c>
      <c r="J1041" s="2">
        <v>0.28000000000000003</v>
      </c>
      <c r="K1041" s="7">
        <f>Table1[[#This Row],[Price Before Discount]]-Table1[[#This Row],[Price After Discount]]</f>
        <v>196</v>
      </c>
      <c r="L1041" s="13">
        <f>YEAR(Table1[[#This Row],[Date]])</f>
        <v>2020</v>
      </c>
      <c r="M1041" s="13" t="str">
        <f t="shared" si="32"/>
        <v>Oct</v>
      </c>
      <c r="N1041" s="17" t="str">
        <f t="shared" si="33"/>
        <v>Q4</v>
      </c>
    </row>
    <row r="1042" spans="1:14" x14ac:dyDescent="0.35">
      <c r="A1042" t="s">
        <v>1580</v>
      </c>
      <c r="B1042" s="1" t="s">
        <v>144</v>
      </c>
      <c r="C1042" s="1" t="s">
        <v>145</v>
      </c>
      <c r="D1042" s="1" t="s">
        <v>11</v>
      </c>
      <c r="E1042" s="3">
        <v>43937</v>
      </c>
      <c r="F1042" s="1" t="s">
        <v>23</v>
      </c>
      <c r="G1042" s="1" t="s">
        <v>1316</v>
      </c>
      <c r="H1042" s="7">
        <v>700</v>
      </c>
      <c r="I1042" s="7">
        <v>511</v>
      </c>
      <c r="J1042" s="2">
        <v>0.27</v>
      </c>
      <c r="K1042" s="7">
        <f>Table1[[#This Row],[Price Before Discount]]-Table1[[#This Row],[Price After Discount]]</f>
        <v>189</v>
      </c>
      <c r="L1042" s="13">
        <f>YEAR(Table1[[#This Row],[Date]])</f>
        <v>2020</v>
      </c>
      <c r="M1042" s="13" t="str">
        <f t="shared" si="32"/>
        <v>Apr</v>
      </c>
      <c r="N1042" s="17" t="str">
        <f t="shared" si="33"/>
        <v>Q2</v>
      </c>
    </row>
    <row r="1043" spans="1:14" hidden="1" x14ac:dyDescent="0.35">
      <c r="A1043" t="s">
        <v>1581</v>
      </c>
      <c r="B1043" s="1" t="s">
        <v>20</v>
      </c>
      <c r="C1043" s="1" t="s">
        <v>21</v>
      </c>
      <c r="D1043" s="1" t="s">
        <v>22</v>
      </c>
      <c r="E1043" s="3">
        <v>45518</v>
      </c>
      <c r="F1043" s="1" t="s">
        <v>113</v>
      </c>
      <c r="G1043" s="1" t="s">
        <v>1582</v>
      </c>
      <c r="H1043" s="7">
        <v>250</v>
      </c>
      <c r="I1043" s="7">
        <v>250</v>
      </c>
      <c r="J1043" s="2">
        <v>0</v>
      </c>
      <c r="K1043" s="7">
        <f>Table1[[#This Row],[Price Before Discount]]-Table1[[#This Row],[Price After Discount]]</f>
        <v>0</v>
      </c>
      <c r="L1043" s="13">
        <f>YEAR(Table1[[#This Row],[Date]])</f>
        <v>2024</v>
      </c>
      <c r="M1043" s="13" t="str">
        <f t="shared" si="32"/>
        <v>Aug</v>
      </c>
      <c r="N1043" s="17" t="str">
        <f t="shared" si="33"/>
        <v>Q3</v>
      </c>
    </row>
    <row r="1044" spans="1:14" x14ac:dyDescent="0.35">
      <c r="A1044" t="s">
        <v>1583</v>
      </c>
      <c r="B1044" s="1" t="s">
        <v>239</v>
      </c>
      <c r="C1044" s="1" t="s">
        <v>240</v>
      </c>
      <c r="D1044" s="1" t="s">
        <v>11</v>
      </c>
      <c r="E1044" s="3">
        <v>45439</v>
      </c>
      <c r="F1044" s="1" t="s">
        <v>34</v>
      </c>
      <c r="G1044" s="1" t="s">
        <v>378</v>
      </c>
      <c r="H1044" s="7">
        <v>50</v>
      </c>
      <c r="I1044" s="7">
        <v>50</v>
      </c>
      <c r="J1044" s="2">
        <v>0</v>
      </c>
      <c r="K1044" s="7">
        <f>Table1[[#This Row],[Price Before Discount]]-Table1[[#This Row],[Price After Discount]]</f>
        <v>0</v>
      </c>
      <c r="L1044" s="13">
        <f>YEAR(Table1[[#This Row],[Date]])</f>
        <v>2024</v>
      </c>
      <c r="M1044" s="13" t="str">
        <f t="shared" si="32"/>
        <v>May</v>
      </c>
      <c r="N1044" s="17" t="str">
        <f t="shared" si="33"/>
        <v>Q2</v>
      </c>
    </row>
    <row r="1045" spans="1:14" x14ac:dyDescent="0.35">
      <c r="A1045" t="s">
        <v>1584</v>
      </c>
      <c r="B1045" s="1" t="s">
        <v>57</v>
      </c>
      <c r="C1045" s="1" t="s">
        <v>58</v>
      </c>
      <c r="D1045" s="1" t="s">
        <v>11</v>
      </c>
      <c r="E1045" s="3">
        <v>44665</v>
      </c>
      <c r="F1045" s="1" t="s">
        <v>28</v>
      </c>
      <c r="G1045" s="1" t="s">
        <v>310</v>
      </c>
      <c r="H1045" s="7">
        <v>150</v>
      </c>
      <c r="I1045" s="7">
        <v>135</v>
      </c>
      <c r="J1045" s="2">
        <v>0.1</v>
      </c>
      <c r="K1045" s="7">
        <f>Table1[[#This Row],[Price Before Discount]]-Table1[[#This Row],[Price After Discount]]</f>
        <v>15</v>
      </c>
      <c r="L1045" s="13">
        <f>YEAR(Table1[[#This Row],[Date]])</f>
        <v>2022</v>
      </c>
      <c r="M1045" s="13" t="str">
        <f t="shared" si="32"/>
        <v>Apr</v>
      </c>
      <c r="N1045" s="17" t="str">
        <f t="shared" si="33"/>
        <v>Q2</v>
      </c>
    </row>
    <row r="1046" spans="1:14" x14ac:dyDescent="0.35">
      <c r="A1046" t="s">
        <v>1585</v>
      </c>
      <c r="B1046" s="1" t="s">
        <v>26</v>
      </c>
      <c r="C1046" s="1" t="s">
        <v>27</v>
      </c>
      <c r="D1046" s="1" t="s">
        <v>11</v>
      </c>
      <c r="E1046" s="3">
        <v>45241</v>
      </c>
      <c r="F1046" s="1" t="s">
        <v>102</v>
      </c>
      <c r="G1046" s="1" t="s">
        <v>247</v>
      </c>
      <c r="H1046" s="7">
        <v>70</v>
      </c>
      <c r="I1046" s="7">
        <v>68</v>
      </c>
      <c r="J1046" s="2">
        <v>2.86E-2</v>
      </c>
      <c r="K1046" s="7">
        <f>Table1[[#This Row],[Price Before Discount]]-Table1[[#This Row],[Price After Discount]]</f>
        <v>2</v>
      </c>
      <c r="L1046" s="13">
        <f>YEAR(Table1[[#This Row],[Date]])</f>
        <v>2023</v>
      </c>
      <c r="M1046" s="13" t="str">
        <f t="shared" si="32"/>
        <v>Nov</v>
      </c>
      <c r="N1046" s="17" t="str">
        <f t="shared" si="33"/>
        <v>Q4</v>
      </c>
    </row>
    <row r="1047" spans="1:14" hidden="1" x14ac:dyDescent="0.35">
      <c r="A1047" t="s">
        <v>1586</v>
      </c>
      <c r="B1047" s="1" t="s">
        <v>152</v>
      </c>
      <c r="C1047" s="1" t="s">
        <v>106</v>
      </c>
      <c r="D1047" s="1" t="s">
        <v>17</v>
      </c>
      <c r="E1047" s="3">
        <v>44200</v>
      </c>
      <c r="F1047" s="1" t="s">
        <v>59</v>
      </c>
      <c r="G1047" s="1" t="s">
        <v>735</v>
      </c>
      <c r="H1047" s="7">
        <v>1000</v>
      </c>
      <c r="I1047" s="7">
        <v>680</v>
      </c>
      <c r="J1047" s="2">
        <v>0.32</v>
      </c>
      <c r="K1047" s="7">
        <f>Table1[[#This Row],[Price Before Discount]]-Table1[[#This Row],[Price After Discount]]</f>
        <v>320</v>
      </c>
      <c r="L1047" s="13">
        <f>YEAR(Table1[[#This Row],[Date]])</f>
        <v>2021</v>
      </c>
      <c r="M1047" s="13" t="str">
        <f t="shared" si="32"/>
        <v>Jan</v>
      </c>
      <c r="N1047" s="17" t="str">
        <f t="shared" si="33"/>
        <v>Q1</v>
      </c>
    </row>
    <row r="1048" spans="1:14" x14ac:dyDescent="0.35">
      <c r="A1048" t="s">
        <v>1587</v>
      </c>
      <c r="B1048" s="1" t="s">
        <v>185</v>
      </c>
      <c r="C1048" s="1" t="s">
        <v>186</v>
      </c>
      <c r="D1048" s="1" t="s">
        <v>11</v>
      </c>
      <c r="E1048" s="3">
        <v>44042</v>
      </c>
      <c r="F1048" s="1" t="s">
        <v>102</v>
      </c>
      <c r="G1048" s="1" t="s">
        <v>187</v>
      </c>
      <c r="H1048" s="7">
        <v>70</v>
      </c>
      <c r="I1048" s="7">
        <v>65</v>
      </c>
      <c r="J1048" s="2">
        <v>7.1400000000000005E-2</v>
      </c>
      <c r="K1048" s="7">
        <f>Table1[[#This Row],[Price Before Discount]]-Table1[[#This Row],[Price After Discount]]</f>
        <v>5</v>
      </c>
      <c r="L1048" s="13">
        <f>YEAR(Table1[[#This Row],[Date]])</f>
        <v>2020</v>
      </c>
      <c r="M1048" s="13" t="str">
        <f t="shared" si="32"/>
        <v>Jul</v>
      </c>
      <c r="N1048" s="17" t="str">
        <f t="shared" si="33"/>
        <v>Q3</v>
      </c>
    </row>
    <row r="1049" spans="1:14" x14ac:dyDescent="0.35">
      <c r="A1049" t="s">
        <v>1588</v>
      </c>
      <c r="B1049" s="1" t="s">
        <v>148</v>
      </c>
      <c r="C1049" s="1" t="s">
        <v>149</v>
      </c>
      <c r="D1049" s="1" t="s">
        <v>11</v>
      </c>
      <c r="E1049" s="3">
        <v>45197</v>
      </c>
      <c r="F1049" s="1" t="s">
        <v>53</v>
      </c>
      <c r="G1049" s="1" t="s">
        <v>822</v>
      </c>
      <c r="H1049" s="7">
        <v>800</v>
      </c>
      <c r="I1049" s="7">
        <v>488</v>
      </c>
      <c r="J1049" s="2">
        <v>0.39</v>
      </c>
      <c r="K1049" s="7">
        <f>Table1[[#This Row],[Price Before Discount]]-Table1[[#This Row],[Price After Discount]]</f>
        <v>312</v>
      </c>
      <c r="L1049" s="13">
        <f>YEAR(Table1[[#This Row],[Date]])</f>
        <v>2023</v>
      </c>
      <c r="M1049" s="13" t="str">
        <f t="shared" si="32"/>
        <v>Sep</v>
      </c>
      <c r="N1049" s="17" t="str">
        <f t="shared" si="33"/>
        <v>Q3</v>
      </c>
    </row>
    <row r="1050" spans="1:14" hidden="1" x14ac:dyDescent="0.35">
      <c r="A1050" t="s">
        <v>1589</v>
      </c>
      <c r="B1050" s="1" t="s">
        <v>129</v>
      </c>
      <c r="C1050" s="1" t="s">
        <v>106</v>
      </c>
      <c r="D1050" s="1" t="s">
        <v>17</v>
      </c>
      <c r="E1050" s="3">
        <v>44595</v>
      </c>
      <c r="F1050" s="1" t="s">
        <v>39</v>
      </c>
      <c r="G1050" s="1" t="s">
        <v>472</v>
      </c>
      <c r="H1050" s="7">
        <v>30</v>
      </c>
      <c r="I1050" s="7">
        <v>27</v>
      </c>
      <c r="J1050" s="2">
        <v>0.1</v>
      </c>
      <c r="K1050" s="7">
        <f>Table1[[#This Row],[Price Before Discount]]-Table1[[#This Row],[Price After Discount]]</f>
        <v>3</v>
      </c>
      <c r="L1050" s="13">
        <f>YEAR(Table1[[#This Row],[Date]])</f>
        <v>2022</v>
      </c>
      <c r="M1050" s="13" t="str">
        <f t="shared" si="32"/>
        <v>Feb</v>
      </c>
      <c r="N1050" s="17" t="str">
        <f t="shared" si="33"/>
        <v>Q1</v>
      </c>
    </row>
    <row r="1051" spans="1:14" hidden="1" x14ac:dyDescent="0.35">
      <c r="A1051" t="s">
        <v>1590</v>
      </c>
      <c r="B1051" s="1" t="s">
        <v>42</v>
      </c>
      <c r="C1051" s="1" t="s">
        <v>43</v>
      </c>
      <c r="D1051" s="1" t="s">
        <v>22</v>
      </c>
      <c r="E1051" s="3">
        <v>44143</v>
      </c>
      <c r="F1051" s="1" t="s">
        <v>53</v>
      </c>
      <c r="G1051" s="1" t="s">
        <v>1175</v>
      </c>
      <c r="H1051" s="7">
        <v>800</v>
      </c>
      <c r="I1051" s="7">
        <v>448</v>
      </c>
      <c r="J1051" s="2">
        <v>0.44</v>
      </c>
      <c r="K1051" s="7">
        <f>Table1[[#This Row],[Price Before Discount]]-Table1[[#This Row],[Price After Discount]]</f>
        <v>352</v>
      </c>
      <c r="L1051" s="13">
        <f>YEAR(Table1[[#This Row],[Date]])</f>
        <v>2020</v>
      </c>
      <c r="M1051" s="13" t="str">
        <f t="shared" si="32"/>
        <v>Nov</v>
      </c>
      <c r="N1051" s="17" t="str">
        <f t="shared" si="33"/>
        <v>Q4</v>
      </c>
    </row>
    <row r="1052" spans="1:14" hidden="1" x14ac:dyDescent="0.35">
      <c r="A1052" t="s">
        <v>1591</v>
      </c>
      <c r="B1052" s="1" t="s">
        <v>203</v>
      </c>
      <c r="C1052" s="1" t="s">
        <v>204</v>
      </c>
      <c r="D1052" s="1" t="s">
        <v>22</v>
      </c>
      <c r="E1052" s="3">
        <v>45374</v>
      </c>
      <c r="F1052" s="1" t="s">
        <v>39</v>
      </c>
      <c r="G1052" s="1" t="s">
        <v>594</v>
      </c>
      <c r="H1052" s="7">
        <v>30</v>
      </c>
      <c r="I1052" s="7">
        <v>29</v>
      </c>
      <c r="J1052" s="2">
        <v>3.3300000000000003E-2</v>
      </c>
      <c r="K1052" s="7">
        <f>Table1[[#This Row],[Price Before Discount]]-Table1[[#This Row],[Price After Discount]]</f>
        <v>1</v>
      </c>
      <c r="L1052" s="13">
        <f>YEAR(Table1[[#This Row],[Date]])</f>
        <v>2024</v>
      </c>
      <c r="M1052" s="13" t="str">
        <f t="shared" si="32"/>
        <v>Mar</v>
      </c>
      <c r="N1052" s="17" t="str">
        <f t="shared" si="33"/>
        <v>Q1</v>
      </c>
    </row>
    <row r="1053" spans="1:14" hidden="1" x14ac:dyDescent="0.35">
      <c r="A1053" t="s">
        <v>1592</v>
      </c>
      <c r="B1053" s="1" t="s">
        <v>225</v>
      </c>
      <c r="C1053" s="1" t="s">
        <v>226</v>
      </c>
      <c r="D1053" s="1" t="s">
        <v>22</v>
      </c>
      <c r="E1053" s="3">
        <v>45436</v>
      </c>
      <c r="F1053" s="1" t="s">
        <v>23</v>
      </c>
      <c r="G1053" s="1" t="s">
        <v>227</v>
      </c>
      <c r="H1053" s="7">
        <v>700</v>
      </c>
      <c r="I1053" s="7">
        <v>651</v>
      </c>
      <c r="J1053" s="2">
        <v>7.0000000000000007E-2</v>
      </c>
      <c r="K1053" s="7">
        <f>Table1[[#This Row],[Price Before Discount]]-Table1[[#This Row],[Price After Discount]]</f>
        <v>49</v>
      </c>
      <c r="L1053" s="13">
        <f>YEAR(Table1[[#This Row],[Date]])</f>
        <v>2024</v>
      </c>
      <c r="M1053" s="13" t="str">
        <f t="shared" si="32"/>
        <v>May</v>
      </c>
      <c r="N1053" s="17" t="str">
        <f t="shared" si="33"/>
        <v>Q2</v>
      </c>
    </row>
    <row r="1054" spans="1:14" hidden="1" x14ac:dyDescent="0.35">
      <c r="A1054" t="s">
        <v>1593</v>
      </c>
      <c r="B1054" s="1" t="s">
        <v>203</v>
      </c>
      <c r="C1054" s="1" t="s">
        <v>204</v>
      </c>
      <c r="D1054" s="1" t="s">
        <v>22</v>
      </c>
      <c r="E1054" s="3">
        <v>44784</v>
      </c>
      <c r="F1054" s="1" t="s">
        <v>44</v>
      </c>
      <c r="G1054" s="1" t="s">
        <v>594</v>
      </c>
      <c r="H1054" s="7">
        <v>500</v>
      </c>
      <c r="I1054" s="7">
        <v>470</v>
      </c>
      <c r="J1054" s="2">
        <v>0.06</v>
      </c>
      <c r="K1054" s="7">
        <f>Table1[[#This Row],[Price Before Discount]]-Table1[[#This Row],[Price After Discount]]</f>
        <v>30</v>
      </c>
      <c r="L1054" s="13">
        <f>YEAR(Table1[[#This Row],[Date]])</f>
        <v>2022</v>
      </c>
      <c r="M1054" s="13" t="str">
        <f t="shared" si="32"/>
        <v>Aug</v>
      </c>
      <c r="N1054" s="17" t="str">
        <f t="shared" si="33"/>
        <v>Q3</v>
      </c>
    </row>
    <row r="1055" spans="1:14" hidden="1" x14ac:dyDescent="0.35">
      <c r="A1055" t="s">
        <v>1594</v>
      </c>
      <c r="B1055" s="1" t="s">
        <v>105</v>
      </c>
      <c r="C1055" s="1" t="s">
        <v>106</v>
      </c>
      <c r="D1055" s="1" t="s">
        <v>17</v>
      </c>
      <c r="E1055" s="3">
        <v>45400</v>
      </c>
      <c r="F1055" s="1" t="s">
        <v>102</v>
      </c>
      <c r="G1055" s="1" t="s">
        <v>529</v>
      </c>
      <c r="H1055" s="7">
        <v>70</v>
      </c>
      <c r="I1055" s="7">
        <v>67</v>
      </c>
      <c r="J1055" s="2">
        <v>4.2900000000000001E-2</v>
      </c>
      <c r="K1055" s="7">
        <f>Table1[[#This Row],[Price Before Discount]]-Table1[[#This Row],[Price After Discount]]</f>
        <v>3</v>
      </c>
      <c r="L1055" s="13">
        <f>YEAR(Table1[[#This Row],[Date]])</f>
        <v>2024</v>
      </c>
      <c r="M1055" s="13" t="str">
        <f t="shared" si="32"/>
        <v>Apr</v>
      </c>
      <c r="N1055" s="17" t="str">
        <f t="shared" si="33"/>
        <v>Q2</v>
      </c>
    </row>
    <row r="1056" spans="1:14" x14ac:dyDescent="0.35">
      <c r="A1056" t="s">
        <v>1595</v>
      </c>
      <c r="B1056" s="1" t="s">
        <v>144</v>
      </c>
      <c r="C1056" s="1" t="s">
        <v>145</v>
      </c>
      <c r="D1056" s="1" t="s">
        <v>11</v>
      </c>
      <c r="E1056" s="3">
        <v>45362</v>
      </c>
      <c r="F1056" s="1" t="s">
        <v>23</v>
      </c>
      <c r="G1056" s="1" t="s">
        <v>1332</v>
      </c>
      <c r="H1056" s="7">
        <v>700</v>
      </c>
      <c r="I1056" s="7">
        <v>637</v>
      </c>
      <c r="J1056" s="2">
        <v>0.09</v>
      </c>
      <c r="K1056" s="7">
        <f>Table1[[#This Row],[Price Before Discount]]-Table1[[#This Row],[Price After Discount]]</f>
        <v>63</v>
      </c>
      <c r="L1056" s="13">
        <f>YEAR(Table1[[#This Row],[Date]])</f>
        <v>2024</v>
      </c>
      <c r="M1056" s="13" t="str">
        <f t="shared" si="32"/>
        <v>Mar</v>
      </c>
      <c r="N1056" s="17" t="str">
        <f t="shared" si="33"/>
        <v>Q1</v>
      </c>
    </row>
    <row r="1057" spans="1:14" hidden="1" x14ac:dyDescent="0.35">
      <c r="A1057" t="s">
        <v>1596</v>
      </c>
      <c r="B1057" s="1" t="s">
        <v>15</v>
      </c>
      <c r="C1057" s="1" t="s">
        <v>16</v>
      </c>
      <c r="D1057" s="1" t="s">
        <v>17</v>
      </c>
      <c r="E1057" s="3">
        <v>44329</v>
      </c>
      <c r="F1057" s="1" t="s">
        <v>59</v>
      </c>
      <c r="G1057" s="1" t="s">
        <v>911</v>
      </c>
      <c r="H1057" s="7">
        <v>1000</v>
      </c>
      <c r="I1057" s="7">
        <v>680</v>
      </c>
      <c r="J1057" s="2">
        <v>0.32</v>
      </c>
      <c r="K1057" s="7">
        <f>Table1[[#This Row],[Price Before Discount]]-Table1[[#This Row],[Price After Discount]]</f>
        <v>320</v>
      </c>
      <c r="L1057" s="13">
        <f>YEAR(Table1[[#This Row],[Date]])</f>
        <v>2021</v>
      </c>
      <c r="M1057" s="13" t="str">
        <f t="shared" si="32"/>
        <v>May</v>
      </c>
      <c r="N1057" s="17" t="str">
        <f t="shared" si="33"/>
        <v>Q2</v>
      </c>
    </row>
    <row r="1058" spans="1:14" hidden="1" x14ac:dyDescent="0.35">
      <c r="A1058" t="s">
        <v>1597</v>
      </c>
      <c r="B1058" s="1" t="s">
        <v>116</v>
      </c>
      <c r="C1058" s="1" t="s">
        <v>117</v>
      </c>
      <c r="D1058" s="1" t="s">
        <v>33</v>
      </c>
      <c r="E1058" s="3">
        <v>44658</v>
      </c>
      <c r="F1058" s="1" t="s">
        <v>23</v>
      </c>
      <c r="G1058" s="1" t="s">
        <v>907</v>
      </c>
      <c r="H1058" s="7">
        <v>700</v>
      </c>
      <c r="I1058" s="7">
        <v>693</v>
      </c>
      <c r="J1058" s="2">
        <v>0.01</v>
      </c>
      <c r="K1058" s="7">
        <f>Table1[[#This Row],[Price Before Discount]]-Table1[[#This Row],[Price After Discount]]</f>
        <v>7</v>
      </c>
      <c r="L1058" s="13">
        <f>YEAR(Table1[[#This Row],[Date]])</f>
        <v>2022</v>
      </c>
      <c r="M1058" s="13" t="str">
        <f t="shared" si="32"/>
        <v>Apr</v>
      </c>
      <c r="N1058" s="17" t="str">
        <f t="shared" si="33"/>
        <v>Q2</v>
      </c>
    </row>
    <row r="1059" spans="1:14" hidden="1" x14ac:dyDescent="0.35">
      <c r="A1059" t="s">
        <v>1598</v>
      </c>
      <c r="B1059" s="1" t="s">
        <v>47</v>
      </c>
      <c r="C1059" s="1" t="s">
        <v>48</v>
      </c>
      <c r="D1059" s="1" t="s">
        <v>22</v>
      </c>
      <c r="E1059" s="3">
        <v>44124</v>
      </c>
      <c r="F1059" s="1" t="s">
        <v>70</v>
      </c>
      <c r="G1059" s="1" t="s">
        <v>727</v>
      </c>
      <c r="H1059" s="7">
        <v>500</v>
      </c>
      <c r="I1059" s="7">
        <v>495</v>
      </c>
      <c r="J1059" s="2">
        <v>0.01</v>
      </c>
      <c r="K1059" s="7">
        <f>Table1[[#This Row],[Price Before Discount]]-Table1[[#This Row],[Price After Discount]]</f>
        <v>5</v>
      </c>
      <c r="L1059" s="13">
        <f>YEAR(Table1[[#This Row],[Date]])</f>
        <v>2020</v>
      </c>
      <c r="M1059" s="13" t="str">
        <f t="shared" si="32"/>
        <v>Oct</v>
      </c>
      <c r="N1059" s="17" t="str">
        <f t="shared" si="33"/>
        <v>Q4</v>
      </c>
    </row>
    <row r="1060" spans="1:14" hidden="1" x14ac:dyDescent="0.35">
      <c r="A1060" t="s">
        <v>1599</v>
      </c>
      <c r="B1060" s="1" t="s">
        <v>432</v>
      </c>
      <c r="C1060" s="1" t="s">
        <v>433</v>
      </c>
      <c r="D1060" s="1" t="s">
        <v>22</v>
      </c>
      <c r="E1060" s="3">
        <v>45033</v>
      </c>
      <c r="F1060" s="1" t="s">
        <v>34</v>
      </c>
      <c r="G1060" s="1" t="s">
        <v>762</v>
      </c>
      <c r="H1060" s="7">
        <v>50</v>
      </c>
      <c r="I1060" s="7">
        <v>46</v>
      </c>
      <c r="J1060" s="2">
        <v>0.08</v>
      </c>
      <c r="K1060" s="7">
        <f>Table1[[#This Row],[Price Before Discount]]-Table1[[#This Row],[Price After Discount]]</f>
        <v>4</v>
      </c>
      <c r="L1060" s="13">
        <f>YEAR(Table1[[#This Row],[Date]])</f>
        <v>2023</v>
      </c>
      <c r="M1060" s="13" t="str">
        <f t="shared" si="32"/>
        <v>Apr</v>
      </c>
      <c r="N1060" s="17" t="str">
        <f t="shared" si="33"/>
        <v>Q2</v>
      </c>
    </row>
    <row r="1061" spans="1:14" hidden="1" x14ac:dyDescent="0.35">
      <c r="A1061" t="s">
        <v>1600</v>
      </c>
      <c r="B1061" s="1" t="s">
        <v>15</v>
      </c>
      <c r="C1061" s="1" t="s">
        <v>16</v>
      </c>
      <c r="D1061" s="1" t="s">
        <v>17</v>
      </c>
      <c r="E1061" s="3">
        <v>45454</v>
      </c>
      <c r="F1061" s="1" t="s">
        <v>120</v>
      </c>
      <c r="G1061" s="1" t="s">
        <v>541</v>
      </c>
      <c r="H1061" s="7">
        <v>50</v>
      </c>
      <c r="I1061" s="7">
        <v>49</v>
      </c>
      <c r="J1061" s="2">
        <v>0.02</v>
      </c>
      <c r="K1061" s="7">
        <f>Table1[[#This Row],[Price Before Discount]]-Table1[[#This Row],[Price After Discount]]</f>
        <v>1</v>
      </c>
      <c r="L1061" s="13">
        <f>YEAR(Table1[[#This Row],[Date]])</f>
        <v>2024</v>
      </c>
      <c r="M1061" s="13" t="str">
        <f t="shared" si="32"/>
        <v>Jun</v>
      </c>
      <c r="N1061" s="17" t="str">
        <f t="shared" si="33"/>
        <v>Q2</v>
      </c>
    </row>
    <row r="1062" spans="1:14" hidden="1" x14ac:dyDescent="0.35">
      <c r="A1062" t="s">
        <v>1601</v>
      </c>
      <c r="B1062" s="1" t="s">
        <v>132</v>
      </c>
      <c r="C1062" s="1" t="s">
        <v>90</v>
      </c>
      <c r="D1062" s="1" t="s">
        <v>33</v>
      </c>
      <c r="E1062" s="3">
        <v>44929</v>
      </c>
      <c r="F1062" s="1" t="s">
        <v>44</v>
      </c>
      <c r="G1062" s="1" t="s">
        <v>1125</v>
      </c>
      <c r="H1062" s="7">
        <v>500</v>
      </c>
      <c r="I1062" s="7">
        <v>455</v>
      </c>
      <c r="J1062" s="2">
        <v>0.09</v>
      </c>
      <c r="K1062" s="7">
        <f>Table1[[#This Row],[Price Before Discount]]-Table1[[#This Row],[Price After Discount]]</f>
        <v>45</v>
      </c>
      <c r="L1062" s="13">
        <f>YEAR(Table1[[#This Row],[Date]])</f>
        <v>2023</v>
      </c>
      <c r="M1062" s="13" t="str">
        <f t="shared" si="32"/>
        <v>Jan</v>
      </c>
      <c r="N1062" s="17" t="str">
        <f t="shared" si="33"/>
        <v>Q1</v>
      </c>
    </row>
    <row r="1063" spans="1:14" x14ac:dyDescent="0.35">
      <c r="A1063" t="s">
        <v>1602</v>
      </c>
      <c r="B1063" s="1" t="s">
        <v>57</v>
      </c>
      <c r="C1063" s="1" t="s">
        <v>58</v>
      </c>
      <c r="D1063" s="1" t="s">
        <v>11</v>
      </c>
      <c r="E1063" s="3">
        <v>44768</v>
      </c>
      <c r="F1063" s="1" t="s">
        <v>70</v>
      </c>
      <c r="G1063" s="1" t="s">
        <v>1012</v>
      </c>
      <c r="H1063" s="7">
        <v>500</v>
      </c>
      <c r="I1063" s="7">
        <v>490</v>
      </c>
      <c r="J1063" s="2">
        <v>0.02</v>
      </c>
      <c r="K1063" s="7">
        <f>Table1[[#This Row],[Price Before Discount]]-Table1[[#This Row],[Price After Discount]]</f>
        <v>10</v>
      </c>
      <c r="L1063" s="13">
        <f>YEAR(Table1[[#This Row],[Date]])</f>
        <v>2022</v>
      </c>
      <c r="M1063" s="13" t="str">
        <f t="shared" si="32"/>
        <v>Jul</v>
      </c>
      <c r="N1063" s="17" t="str">
        <f t="shared" si="33"/>
        <v>Q3</v>
      </c>
    </row>
    <row r="1064" spans="1:14" hidden="1" x14ac:dyDescent="0.35">
      <c r="A1064" t="s">
        <v>1603</v>
      </c>
      <c r="B1064" s="1" t="s">
        <v>15</v>
      </c>
      <c r="C1064" s="1" t="s">
        <v>16</v>
      </c>
      <c r="D1064" s="1" t="s">
        <v>17</v>
      </c>
      <c r="E1064" s="3">
        <v>44576</v>
      </c>
      <c r="F1064" s="1" t="s">
        <v>120</v>
      </c>
      <c r="G1064" s="1" t="s">
        <v>911</v>
      </c>
      <c r="H1064" s="7">
        <v>50</v>
      </c>
      <c r="I1064" s="7">
        <v>47</v>
      </c>
      <c r="J1064" s="2">
        <v>0.06</v>
      </c>
      <c r="K1064" s="7">
        <f>Table1[[#This Row],[Price Before Discount]]-Table1[[#This Row],[Price After Discount]]</f>
        <v>3</v>
      </c>
      <c r="L1064" s="13">
        <f>YEAR(Table1[[#This Row],[Date]])</f>
        <v>2022</v>
      </c>
      <c r="M1064" s="13" t="str">
        <f t="shared" si="32"/>
        <v>Jan</v>
      </c>
      <c r="N1064" s="17" t="str">
        <f t="shared" si="33"/>
        <v>Q1</v>
      </c>
    </row>
    <row r="1065" spans="1:14" x14ac:dyDescent="0.35">
      <c r="A1065" t="s">
        <v>1604</v>
      </c>
      <c r="B1065" s="1" t="s">
        <v>83</v>
      </c>
      <c r="C1065" s="1" t="s">
        <v>84</v>
      </c>
      <c r="D1065" s="1" t="s">
        <v>11</v>
      </c>
      <c r="E1065" s="3">
        <v>44288</v>
      </c>
      <c r="F1065" s="1" t="s">
        <v>23</v>
      </c>
      <c r="G1065" s="1" t="s">
        <v>85</v>
      </c>
      <c r="H1065" s="7">
        <v>700</v>
      </c>
      <c r="I1065" s="7">
        <v>665</v>
      </c>
      <c r="J1065" s="2">
        <v>0.05</v>
      </c>
      <c r="K1065" s="7">
        <f>Table1[[#This Row],[Price Before Discount]]-Table1[[#This Row],[Price After Discount]]</f>
        <v>35</v>
      </c>
      <c r="L1065" s="13">
        <f>YEAR(Table1[[#This Row],[Date]])</f>
        <v>2021</v>
      </c>
      <c r="M1065" s="13" t="str">
        <f t="shared" si="32"/>
        <v>Apr</v>
      </c>
      <c r="N1065" s="17" t="str">
        <f t="shared" si="33"/>
        <v>Q2</v>
      </c>
    </row>
    <row r="1066" spans="1:14" hidden="1" x14ac:dyDescent="0.35">
      <c r="A1066" t="s">
        <v>1605</v>
      </c>
      <c r="B1066" s="1" t="s">
        <v>47</v>
      </c>
      <c r="C1066" s="1" t="s">
        <v>48</v>
      </c>
      <c r="D1066" s="1" t="s">
        <v>22</v>
      </c>
      <c r="E1066" s="3">
        <v>45571</v>
      </c>
      <c r="F1066" s="1" t="s">
        <v>120</v>
      </c>
      <c r="G1066" s="1" t="s">
        <v>376</v>
      </c>
      <c r="H1066" s="7">
        <v>50</v>
      </c>
      <c r="I1066" s="7">
        <v>43</v>
      </c>
      <c r="J1066" s="2">
        <v>0.14000000000000001</v>
      </c>
      <c r="K1066" s="7">
        <f>Table1[[#This Row],[Price Before Discount]]-Table1[[#This Row],[Price After Discount]]</f>
        <v>7</v>
      </c>
      <c r="L1066" s="13">
        <f>YEAR(Table1[[#This Row],[Date]])</f>
        <v>2024</v>
      </c>
      <c r="M1066" s="13" t="str">
        <f t="shared" si="32"/>
        <v>Oct</v>
      </c>
      <c r="N1066" s="17" t="str">
        <f t="shared" si="33"/>
        <v>Q4</v>
      </c>
    </row>
    <row r="1067" spans="1:14" x14ac:dyDescent="0.35">
      <c r="A1067" t="s">
        <v>1606</v>
      </c>
      <c r="B1067" s="1" t="s">
        <v>51</v>
      </c>
      <c r="C1067" s="1" t="s">
        <v>52</v>
      </c>
      <c r="D1067" s="1" t="s">
        <v>11</v>
      </c>
      <c r="E1067" s="3">
        <v>45133</v>
      </c>
      <c r="F1067" s="1" t="s">
        <v>113</v>
      </c>
      <c r="G1067" s="1" t="s">
        <v>793</v>
      </c>
      <c r="H1067" s="7">
        <v>250</v>
      </c>
      <c r="I1067" s="7">
        <v>243</v>
      </c>
      <c r="J1067" s="2">
        <v>2.8000000000000001E-2</v>
      </c>
      <c r="K1067" s="7">
        <f>Table1[[#This Row],[Price Before Discount]]-Table1[[#This Row],[Price After Discount]]</f>
        <v>7</v>
      </c>
      <c r="L1067" s="13">
        <f>YEAR(Table1[[#This Row],[Date]])</f>
        <v>2023</v>
      </c>
      <c r="M1067" s="13" t="str">
        <f t="shared" si="32"/>
        <v>Jul</v>
      </c>
      <c r="N1067" s="17" t="str">
        <f t="shared" si="33"/>
        <v>Q3</v>
      </c>
    </row>
    <row r="1068" spans="1:14" x14ac:dyDescent="0.35">
      <c r="A1068" t="s">
        <v>1607</v>
      </c>
      <c r="B1068" s="1" t="s">
        <v>125</v>
      </c>
      <c r="C1068" s="1" t="s">
        <v>126</v>
      </c>
      <c r="D1068" s="1" t="s">
        <v>11</v>
      </c>
      <c r="E1068" s="3">
        <v>44632</v>
      </c>
      <c r="F1068" s="1" t="s">
        <v>12</v>
      </c>
      <c r="G1068" s="1" t="s">
        <v>532</v>
      </c>
      <c r="H1068" s="7">
        <v>80</v>
      </c>
      <c r="I1068" s="7">
        <v>79</v>
      </c>
      <c r="J1068" s="2">
        <v>1.2500000000000001E-2</v>
      </c>
      <c r="K1068" s="7">
        <f>Table1[[#This Row],[Price Before Discount]]-Table1[[#This Row],[Price After Discount]]</f>
        <v>1</v>
      </c>
      <c r="L1068" s="13">
        <f>YEAR(Table1[[#This Row],[Date]])</f>
        <v>2022</v>
      </c>
      <c r="M1068" s="13" t="str">
        <f t="shared" si="32"/>
        <v>Mar</v>
      </c>
      <c r="N1068" s="17" t="str">
        <f t="shared" si="33"/>
        <v>Q1</v>
      </c>
    </row>
    <row r="1069" spans="1:14" x14ac:dyDescent="0.35">
      <c r="A1069" t="s">
        <v>1608</v>
      </c>
      <c r="B1069" s="1" t="s">
        <v>97</v>
      </c>
      <c r="C1069" s="1" t="s">
        <v>98</v>
      </c>
      <c r="D1069" s="1" t="s">
        <v>11</v>
      </c>
      <c r="E1069" s="3">
        <v>44027</v>
      </c>
      <c r="F1069" s="1" t="s">
        <v>113</v>
      </c>
      <c r="G1069" s="1" t="s">
        <v>750</v>
      </c>
      <c r="H1069" s="7">
        <v>250</v>
      </c>
      <c r="I1069" s="7">
        <v>230</v>
      </c>
      <c r="J1069" s="2">
        <v>0.08</v>
      </c>
      <c r="K1069" s="7">
        <f>Table1[[#This Row],[Price Before Discount]]-Table1[[#This Row],[Price After Discount]]</f>
        <v>20</v>
      </c>
      <c r="L1069" s="13">
        <f>YEAR(Table1[[#This Row],[Date]])</f>
        <v>2020</v>
      </c>
      <c r="M1069" s="13" t="str">
        <f t="shared" si="32"/>
        <v>Jul</v>
      </c>
      <c r="N1069" s="17" t="str">
        <f t="shared" si="33"/>
        <v>Q3</v>
      </c>
    </row>
    <row r="1070" spans="1:14" hidden="1" x14ac:dyDescent="0.35">
      <c r="A1070" t="s">
        <v>1609</v>
      </c>
      <c r="B1070" s="1" t="s">
        <v>15</v>
      </c>
      <c r="C1070" s="1" t="s">
        <v>16</v>
      </c>
      <c r="D1070" s="1" t="s">
        <v>17</v>
      </c>
      <c r="E1070" s="3">
        <v>45101</v>
      </c>
      <c r="F1070" s="1" t="s">
        <v>102</v>
      </c>
      <c r="G1070" s="1" t="s">
        <v>476</v>
      </c>
      <c r="H1070" s="7">
        <v>70</v>
      </c>
      <c r="I1070" s="7">
        <v>67</v>
      </c>
      <c r="J1070" s="2">
        <v>4.2900000000000001E-2</v>
      </c>
      <c r="K1070" s="7">
        <f>Table1[[#This Row],[Price Before Discount]]-Table1[[#This Row],[Price After Discount]]</f>
        <v>3</v>
      </c>
      <c r="L1070" s="13">
        <f>YEAR(Table1[[#This Row],[Date]])</f>
        <v>2023</v>
      </c>
      <c r="M1070" s="13" t="str">
        <f t="shared" si="32"/>
        <v>Jun</v>
      </c>
      <c r="N1070" s="17" t="str">
        <f t="shared" si="33"/>
        <v>Q2</v>
      </c>
    </row>
    <row r="1071" spans="1:14" x14ac:dyDescent="0.35">
      <c r="A1071" t="s">
        <v>1610</v>
      </c>
      <c r="B1071" s="1" t="s">
        <v>79</v>
      </c>
      <c r="C1071" s="1" t="s">
        <v>80</v>
      </c>
      <c r="D1071" s="1" t="s">
        <v>11</v>
      </c>
      <c r="E1071" s="3">
        <v>45653</v>
      </c>
      <c r="F1071" s="1" t="s">
        <v>113</v>
      </c>
      <c r="G1071" s="1" t="s">
        <v>554</v>
      </c>
      <c r="H1071" s="7">
        <v>250</v>
      </c>
      <c r="I1071" s="7">
        <v>213</v>
      </c>
      <c r="J1071" s="2">
        <v>0.14799999999999999</v>
      </c>
      <c r="K1071" s="7">
        <f>Table1[[#This Row],[Price Before Discount]]-Table1[[#This Row],[Price After Discount]]</f>
        <v>37</v>
      </c>
      <c r="L1071" s="13">
        <f>YEAR(Table1[[#This Row],[Date]])</f>
        <v>2024</v>
      </c>
      <c r="M1071" s="13" t="str">
        <f t="shared" si="32"/>
        <v>Dec</v>
      </c>
      <c r="N1071" s="17" t="str">
        <f t="shared" si="33"/>
        <v>Q4</v>
      </c>
    </row>
    <row r="1072" spans="1:14" x14ac:dyDescent="0.35">
      <c r="A1072" t="s">
        <v>1611</v>
      </c>
      <c r="B1072" s="1" t="s">
        <v>93</v>
      </c>
      <c r="C1072" s="1" t="s">
        <v>94</v>
      </c>
      <c r="D1072" s="1" t="s">
        <v>11</v>
      </c>
      <c r="E1072" s="3">
        <v>45490</v>
      </c>
      <c r="F1072" s="1" t="s">
        <v>12</v>
      </c>
      <c r="G1072" s="1" t="s">
        <v>1273</v>
      </c>
      <c r="H1072" s="7">
        <v>80</v>
      </c>
      <c r="I1072" s="7">
        <v>79</v>
      </c>
      <c r="J1072" s="2">
        <v>1.2500000000000001E-2</v>
      </c>
      <c r="K1072" s="7">
        <f>Table1[[#This Row],[Price Before Discount]]-Table1[[#This Row],[Price After Discount]]</f>
        <v>1</v>
      </c>
      <c r="L1072" s="13">
        <f>YEAR(Table1[[#This Row],[Date]])</f>
        <v>2024</v>
      </c>
      <c r="M1072" s="13" t="str">
        <f t="shared" si="32"/>
        <v>Jul</v>
      </c>
      <c r="N1072" s="17" t="str">
        <f t="shared" si="33"/>
        <v>Q3</v>
      </c>
    </row>
    <row r="1073" spans="1:14" x14ac:dyDescent="0.35">
      <c r="A1073" t="s">
        <v>1612</v>
      </c>
      <c r="B1073" s="1" t="s">
        <v>185</v>
      </c>
      <c r="C1073" s="1" t="s">
        <v>186</v>
      </c>
      <c r="D1073" s="1" t="s">
        <v>11</v>
      </c>
      <c r="E1073" s="3">
        <v>44894</v>
      </c>
      <c r="F1073" s="1" t="s">
        <v>59</v>
      </c>
      <c r="G1073" s="1" t="s">
        <v>681</v>
      </c>
      <c r="H1073" s="7">
        <v>1000</v>
      </c>
      <c r="I1073" s="7">
        <v>700</v>
      </c>
      <c r="J1073" s="2">
        <v>0.3</v>
      </c>
      <c r="K1073" s="7">
        <f>Table1[[#This Row],[Price Before Discount]]-Table1[[#This Row],[Price After Discount]]</f>
        <v>300</v>
      </c>
      <c r="L1073" s="13">
        <f>YEAR(Table1[[#This Row],[Date]])</f>
        <v>2022</v>
      </c>
      <c r="M1073" s="13" t="str">
        <f t="shared" si="32"/>
        <v>Nov</v>
      </c>
      <c r="N1073" s="17" t="str">
        <f t="shared" si="33"/>
        <v>Q4</v>
      </c>
    </row>
    <row r="1074" spans="1:14" hidden="1" x14ac:dyDescent="0.35">
      <c r="A1074" t="s">
        <v>1613</v>
      </c>
      <c r="B1074" s="1" t="s">
        <v>219</v>
      </c>
      <c r="C1074" s="1" t="s">
        <v>38</v>
      </c>
      <c r="D1074" s="1" t="s">
        <v>33</v>
      </c>
      <c r="E1074" s="3">
        <v>44745</v>
      </c>
      <c r="F1074" s="1" t="s">
        <v>44</v>
      </c>
      <c r="G1074" s="1" t="s">
        <v>1057</v>
      </c>
      <c r="H1074" s="7">
        <v>500</v>
      </c>
      <c r="I1074" s="7">
        <v>445</v>
      </c>
      <c r="J1074" s="2">
        <v>0.11</v>
      </c>
      <c r="K1074" s="7">
        <f>Table1[[#This Row],[Price Before Discount]]-Table1[[#This Row],[Price After Discount]]</f>
        <v>55</v>
      </c>
      <c r="L1074" s="13">
        <f>YEAR(Table1[[#This Row],[Date]])</f>
        <v>2022</v>
      </c>
      <c r="M1074" s="13" t="str">
        <f t="shared" si="32"/>
        <v>Jul</v>
      </c>
      <c r="N1074" s="17" t="str">
        <f t="shared" si="33"/>
        <v>Q3</v>
      </c>
    </row>
    <row r="1075" spans="1:14" hidden="1" x14ac:dyDescent="0.35">
      <c r="A1075" t="s">
        <v>1614</v>
      </c>
      <c r="B1075" s="1" t="s">
        <v>101</v>
      </c>
      <c r="C1075" s="1" t="s">
        <v>69</v>
      </c>
      <c r="D1075" s="1" t="s">
        <v>33</v>
      </c>
      <c r="E1075" s="3">
        <v>45264</v>
      </c>
      <c r="F1075" s="1" t="s">
        <v>120</v>
      </c>
      <c r="G1075" s="1" t="s">
        <v>103</v>
      </c>
      <c r="H1075" s="7">
        <v>50</v>
      </c>
      <c r="I1075" s="7">
        <v>47</v>
      </c>
      <c r="J1075" s="2">
        <v>0.06</v>
      </c>
      <c r="K1075" s="7">
        <f>Table1[[#This Row],[Price Before Discount]]-Table1[[#This Row],[Price After Discount]]</f>
        <v>3</v>
      </c>
      <c r="L1075" s="13">
        <f>YEAR(Table1[[#This Row],[Date]])</f>
        <v>2023</v>
      </c>
      <c r="M1075" s="13" t="str">
        <f t="shared" si="32"/>
        <v>Dec</v>
      </c>
      <c r="N1075" s="17" t="str">
        <f t="shared" si="33"/>
        <v>Q4</v>
      </c>
    </row>
    <row r="1076" spans="1:14" x14ac:dyDescent="0.35">
      <c r="A1076" t="s">
        <v>1615</v>
      </c>
      <c r="B1076" s="1" t="s">
        <v>239</v>
      </c>
      <c r="C1076" s="1" t="s">
        <v>240</v>
      </c>
      <c r="D1076" s="1" t="s">
        <v>11</v>
      </c>
      <c r="E1076" s="3">
        <v>43905</v>
      </c>
      <c r="F1076" s="1" t="s">
        <v>28</v>
      </c>
      <c r="G1076" s="1" t="s">
        <v>348</v>
      </c>
      <c r="H1076" s="7">
        <v>150</v>
      </c>
      <c r="I1076" s="7">
        <v>131</v>
      </c>
      <c r="J1076" s="2">
        <v>0.12670000000000001</v>
      </c>
      <c r="K1076" s="7">
        <f>Table1[[#This Row],[Price Before Discount]]-Table1[[#This Row],[Price After Discount]]</f>
        <v>19</v>
      </c>
      <c r="L1076" s="13">
        <f>YEAR(Table1[[#This Row],[Date]])</f>
        <v>2020</v>
      </c>
      <c r="M1076" s="13" t="str">
        <f t="shared" si="32"/>
        <v>Mar</v>
      </c>
      <c r="N1076" s="17" t="str">
        <f t="shared" si="33"/>
        <v>Q1</v>
      </c>
    </row>
    <row r="1077" spans="1:14" x14ac:dyDescent="0.35">
      <c r="A1077" t="s">
        <v>1616</v>
      </c>
      <c r="B1077" s="1" t="s">
        <v>239</v>
      </c>
      <c r="C1077" s="1" t="s">
        <v>240</v>
      </c>
      <c r="D1077" s="1" t="s">
        <v>11</v>
      </c>
      <c r="E1077" s="3">
        <v>45366</v>
      </c>
      <c r="F1077" s="1" t="s">
        <v>23</v>
      </c>
      <c r="G1077" s="1" t="s">
        <v>624</v>
      </c>
      <c r="H1077" s="7">
        <v>700</v>
      </c>
      <c r="I1077" s="7">
        <v>616</v>
      </c>
      <c r="J1077" s="2">
        <v>0.12</v>
      </c>
      <c r="K1077" s="7">
        <f>Table1[[#This Row],[Price Before Discount]]-Table1[[#This Row],[Price After Discount]]</f>
        <v>84</v>
      </c>
      <c r="L1077" s="13">
        <f>YEAR(Table1[[#This Row],[Date]])</f>
        <v>2024</v>
      </c>
      <c r="M1077" s="13" t="str">
        <f t="shared" si="32"/>
        <v>Mar</v>
      </c>
      <c r="N1077" s="17" t="str">
        <f t="shared" si="33"/>
        <v>Q1</v>
      </c>
    </row>
    <row r="1078" spans="1:14" hidden="1" x14ac:dyDescent="0.35">
      <c r="A1078" t="s">
        <v>1617</v>
      </c>
      <c r="B1078" s="1" t="s">
        <v>132</v>
      </c>
      <c r="C1078" s="1" t="s">
        <v>90</v>
      </c>
      <c r="D1078" s="1" t="s">
        <v>33</v>
      </c>
      <c r="E1078" s="3">
        <v>45619</v>
      </c>
      <c r="F1078" s="1" t="s">
        <v>34</v>
      </c>
      <c r="G1078" s="1" t="s">
        <v>847</v>
      </c>
      <c r="H1078" s="7">
        <v>50</v>
      </c>
      <c r="I1078" s="7">
        <v>46</v>
      </c>
      <c r="J1078" s="2">
        <v>0.08</v>
      </c>
      <c r="K1078" s="7">
        <f>Table1[[#This Row],[Price Before Discount]]-Table1[[#This Row],[Price After Discount]]</f>
        <v>4</v>
      </c>
      <c r="L1078" s="13">
        <f>YEAR(Table1[[#This Row],[Date]])</f>
        <v>2024</v>
      </c>
      <c r="M1078" s="13" t="str">
        <f t="shared" si="32"/>
        <v>Nov</v>
      </c>
      <c r="N1078" s="17" t="str">
        <f t="shared" si="33"/>
        <v>Q4</v>
      </c>
    </row>
    <row r="1079" spans="1:14" hidden="1" x14ac:dyDescent="0.35">
      <c r="A1079" t="s">
        <v>1618</v>
      </c>
      <c r="B1079" s="1" t="s">
        <v>116</v>
      </c>
      <c r="C1079" s="1" t="s">
        <v>117</v>
      </c>
      <c r="D1079" s="1" t="s">
        <v>33</v>
      </c>
      <c r="E1079" s="3">
        <v>45405</v>
      </c>
      <c r="F1079" s="1" t="s">
        <v>44</v>
      </c>
      <c r="G1079" s="1" t="s">
        <v>118</v>
      </c>
      <c r="H1079" s="7">
        <v>500</v>
      </c>
      <c r="I1079" s="7">
        <v>480</v>
      </c>
      <c r="J1079" s="2">
        <v>0.04</v>
      </c>
      <c r="K1079" s="7">
        <f>Table1[[#This Row],[Price Before Discount]]-Table1[[#This Row],[Price After Discount]]</f>
        <v>20</v>
      </c>
      <c r="L1079" s="13">
        <f>YEAR(Table1[[#This Row],[Date]])</f>
        <v>2024</v>
      </c>
      <c r="M1079" s="13" t="str">
        <f t="shared" si="32"/>
        <v>Apr</v>
      </c>
      <c r="N1079" s="17" t="str">
        <f t="shared" si="33"/>
        <v>Q2</v>
      </c>
    </row>
    <row r="1080" spans="1:14" hidden="1" x14ac:dyDescent="0.35">
      <c r="A1080" t="s">
        <v>1619</v>
      </c>
      <c r="B1080" s="1" t="s">
        <v>89</v>
      </c>
      <c r="C1080" s="1" t="s">
        <v>90</v>
      </c>
      <c r="D1080" s="1" t="s">
        <v>33</v>
      </c>
      <c r="E1080" s="3">
        <v>44200</v>
      </c>
      <c r="F1080" s="1" t="s">
        <v>120</v>
      </c>
      <c r="G1080" s="1" t="s">
        <v>493</v>
      </c>
      <c r="H1080" s="7">
        <v>50</v>
      </c>
      <c r="I1080" s="7">
        <v>47</v>
      </c>
      <c r="J1080" s="2">
        <v>0.06</v>
      </c>
      <c r="K1080" s="7">
        <f>Table1[[#This Row],[Price Before Discount]]-Table1[[#This Row],[Price After Discount]]</f>
        <v>3</v>
      </c>
      <c r="L1080" s="13">
        <f>YEAR(Table1[[#This Row],[Date]])</f>
        <v>2021</v>
      </c>
      <c r="M1080" s="13" t="str">
        <f t="shared" si="32"/>
        <v>Jan</v>
      </c>
      <c r="N1080" s="17" t="str">
        <f t="shared" si="33"/>
        <v>Q1</v>
      </c>
    </row>
    <row r="1081" spans="1:14" x14ac:dyDescent="0.35">
      <c r="A1081" t="s">
        <v>1620</v>
      </c>
      <c r="B1081" s="1" t="s">
        <v>51</v>
      </c>
      <c r="C1081" s="1" t="s">
        <v>52</v>
      </c>
      <c r="D1081" s="1" t="s">
        <v>11</v>
      </c>
      <c r="E1081" s="3">
        <v>44323</v>
      </c>
      <c r="F1081" s="1" t="s">
        <v>28</v>
      </c>
      <c r="G1081" s="1" t="s">
        <v>54</v>
      </c>
      <c r="H1081" s="7">
        <v>150</v>
      </c>
      <c r="I1081" s="7">
        <v>146</v>
      </c>
      <c r="J1081" s="2">
        <v>2.6700000000000002E-2</v>
      </c>
      <c r="K1081" s="7">
        <f>Table1[[#This Row],[Price Before Discount]]-Table1[[#This Row],[Price After Discount]]</f>
        <v>4</v>
      </c>
      <c r="L1081" s="13">
        <f>YEAR(Table1[[#This Row],[Date]])</f>
        <v>2021</v>
      </c>
      <c r="M1081" s="13" t="str">
        <f t="shared" si="32"/>
        <v>May</v>
      </c>
      <c r="N1081" s="17" t="str">
        <f t="shared" si="33"/>
        <v>Q2</v>
      </c>
    </row>
    <row r="1082" spans="1:14" x14ac:dyDescent="0.35">
      <c r="A1082" t="s">
        <v>1621</v>
      </c>
      <c r="B1082" s="1" t="s">
        <v>144</v>
      </c>
      <c r="C1082" s="1" t="s">
        <v>145</v>
      </c>
      <c r="D1082" s="1" t="s">
        <v>11</v>
      </c>
      <c r="E1082" s="3">
        <v>44905</v>
      </c>
      <c r="F1082" s="1" t="s">
        <v>102</v>
      </c>
      <c r="G1082" s="1" t="s">
        <v>1622</v>
      </c>
      <c r="H1082" s="7">
        <v>70</v>
      </c>
      <c r="I1082" s="7">
        <v>67</v>
      </c>
      <c r="J1082" s="2">
        <v>4.2900000000000001E-2</v>
      </c>
      <c r="K1082" s="7">
        <f>Table1[[#This Row],[Price Before Discount]]-Table1[[#This Row],[Price After Discount]]</f>
        <v>3</v>
      </c>
      <c r="L1082" s="13">
        <f>YEAR(Table1[[#This Row],[Date]])</f>
        <v>2022</v>
      </c>
      <c r="M1082" s="13" t="str">
        <f t="shared" si="32"/>
        <v>Dec</v>
      </c>
      <c r="N1082" s="17" t="str">
        <f t="shared" si="33"/>
        <v>Q4</v>
      </c>
    </row>
    <row r="1083" spans="1:14" hidden="1" x14ac:dyDescent="0.35">
      <c r="A1083" t="s">
        <v>1623</v>
      </c>
      <c r="B1083" s="1" t="s">
        <v>116</v>
      </c>
      <c r="C1083" s="1" t="s">
        <v>117</v>
      </c>
      <c r="D1083" s="1" t="s">
        <v>33</v>
      </c>
      <c r="E1083" s="3">
        <v>45274</v>
      </c>
      <c r="F1083" s="1" t="s">
        <v>70</v>
      </c>
      <c r="G1083" s="1" t="s">
        <v>707</v>
      </c>
      <c r="H1083" s="7">
        <v>500</v>
      </c>
      <c r="I1083" s="7">
        <v>495</v>
      </c>
      <c r="J1083" s="2">
        <v>0.01</v>
      </c>
      <c r="K1083" s="7">
        <f>Table1[[#This Row],[Price Before Discount]]-Table1[[#This Row],[Price After Discount]]</f>
        <v>5</v>
      </c>
      <c r="L1083" s="13">
        <f>YEAR(Table1[[#This Row],[Date]])</f>
        <v>2023</v>
      </c>
      <c r="M1083" s="13" t="str">
        <f t="shared" si="32"/>
        <v>Dec</v>
      </c>
      <c r="N1083" s="17" t="str">
        <f t="shared" si="33"/>
        <v>Q4</v>
      </c>
    </row>
    <row r="1084" spans="1:14" hidden="1" x14ac:dyDescent="0.35">
      <c r="A1084" t="s">
        <v>1624</v>
      </c>
      <c r="B1084" s="1" t="s">
        <v>75</v>
      </c>
      <c r="C1084" s="1" t="s">
        <v>76</v>
      </c>
      <c r="D1084" s="1" t="s">
        <v>33</v>
      </c>
      <c r="E1084" s="3">
        <v>44073</v>
      </c>
      <c r="F1084" s="1" t="s">
        <v>102</v>
      </c>
      <c r="G1084" s="1" t="s">
        <v>315</v>
      </c>
      <c r="H1084" s="7">
        <v>70</v>
      </c>
      <c r="I1084" s="7">
        <v>57</v>
      </c>
      <c r="J1084" s="2">
        <v>0.1857</v>
      </c>
      <c r="K1084" s="7">
        <f>Table1[[#This Row],[Price Before Discount]]-Table1[[#This Row],[Price After Discount]]</f>
        <v>13</v>
      </c>
      <c r="L1084" s="13">
        <f>YEAR(Table1[[#This Row],[Date]])</f>
        <v>2020</v>
      </c>
      <c r="M1084" s="13" t="str">
        <f t="shared" si="32"/>
        <v>Aug</v>
      </c>
      <c r="N1084" s="17" t="str">
        <f t="shared" si="33"/>
        <v>Q3</v>
      </c>
    </row>
    <row r="1085" spans="1:14" x14ac:dyDescent="0.35">
      <c r="A1085" t="s">
        <v>1625</v>
      </c>
      <c r="B1085" s="1" t="s">
        <v>262</v>
      </c>
      <c r="C1085" s="1" t="s">
        <v>263</v>
      </c>
      <c r="D1085" s="1" t="s">
        <v>11</v>
      </c>
      <c r="E1085" s="3">
        <v>45542</v>
      </c>
      <c r="F1085" s="1" t="s">
        <v>120</v>
      </c>
      <c r="G1085" s="1" t="s">
        <v>367</v>
      </c>
      <c r="H1085" s="7">
        <v>50</v>
      </c>
      <c r="I1085" s="7">
        <v>47</v>
      </c>
      <c r="J1085" s="2">
        <v>0.06</v>
      </c>
      <c r="K1085" s="7">
        <f>Table1[[#This Row],[Price Before Discount]]-Table1[[#This Row],[Price After Discount]]</f>
        <v>3</v>
      </c>
      <c r="L1085" s="13">
        <f>YEAR(Table1[[#This Row],[Date]])</f>
        <v>2024</v>
      </c>
      <c r="M1085" s="13" t="str">
        <f t="shared" si="32"/>
        <v>Sep</v>
      </c>
      <c r="N1085" s="17" t="str">
        <f t="shared" si="33"/>
        <v>Q3</v>
      </c>
    </row>
    <row r="1086" spans="1:14" x14ac:dyDescent="0.35">
      <c r="A1086" t="s">
        <v>1626</v>
      </c>
      <c r="B1086" s="1" t="s">
        <v>239</v>
      </c>
      <c r="C1086" s="1" t="s">
        <v>240</v>
      </c>
      <c r="D1086" s="1" t="s">
        <v>11</v>
      </c>
      <c r="E1086" s="3">
        <v>43837</v>
      </c>
      <c r="F1086" s="1" t="s">
        <v>28</v>
      </c>
      <c r="G1086" s="1" t="s">
        <v>285</v>
      </c>
      <c r="H1086" s="7">
        <v>150</v>
      </c>
      <c r="I1086" s="7">
        <v>125</v>
      </c>
      <c r="J1086" s="2">
        <v>0.16669999999999999</v>
      </c>
      <c r="K1086" s="7">
        <f>Table1[[#This Row],[Price Before Discount]]-Table1[[#This Row],[Price After Discount]]</f>
        <v>25</v>
      </c>
      <c r="L1086" s="13">
        <f>YEAR(Table1[[#This Row],[Date]])</f>
        <v>2020</v>
      </c>
      <c r="M1086" s="13" t="str">
        <f t="shared" si="32"/>
        <v>Jan</v>
      </c>
      <c r="N1086" s="17" t="str">
        <f t="shared" si="33"/>
        <v>Q1</v>
      </c>
    </row>
    <row r="1087" spans="1:14" hidden="1" x14ac:dyDescent="0.35">
      <c r="A1087" t="s">
        <v>1627</v>
      </c>
      <c r="B1087" s="1" t="s">
        <v>31</v>
      </c>
      <c r="C1087" s="1" t="s">
        <v>32</v>
      </c>
      <c r="D1087" s="1" t="s">
        <v>33</v>
      </c>
      <c r="E1087" s="3">
        <v>44266</v>
      </c>
      <c r="F1087" s="1" t="s">
        <v>34</v>
      </c>
      <c r="G1087" s="1" t="s">
        <v>158</v>
      </c>
      <c r="H1087" s="7">
        <v>50</v>
      </c>
      <c r="I1087" s="7">
        <v>34</v>
      </c>
      <c r="J1087" s="2">
        <v>0.32</v>
      </c>
      <c r="K1087" s="7">
        <f>Table1[[#This Row],[Price Before Discount]]-Table1[[#This Row],[Price After Discount]]</f>
        <v>16</v>
      </c>
      <c r="L1087" s="13">
        <f>YEAR(Table1[[#This Row],[Date]])</f>
        <v>2021</v>
      </c>
      <c r="M1087" s="13" t="str">
        <f t="shared" si="32"/>
        <v>Mar</v>
      </c>
      <c r="N1087" s="17" t="str">
        <f t="shared" si="33"/>
        <v>Q1</v>
      </c>
    </row>
    <row r="1088" spans="1:14" hidden="1" x14ac:dyDescent="0.35">
      <c r="A1088" t="s">
        <v>1628</v>
      </c>
      <c r="B1088" s="1" t="s">
        <v>37</v>
      </c>
      <c r="C1088" s="1" t="s">
        <v>38</v>
      </c>
      <c r="D1088" s="1" t="s">
        <v>33</v>
      </c>
      <c r="E1088" s="3">
        <v>43892</v>
      </c>
      <c r="F1088" s="1" t="s">
        <v>23</v>
      </c>
      <c r="G1088" s="1" t="s">
        <v>1629</v>
      </c>
      <c r="H1088" s="7">
        <v>700</v>
      </c>
      <c r="I1088" s="7">
        <v>539</v>
      </c>
      <c r="J1088" s="2">
        <v>0.23</v>
      </c>
      <c r="K1088" s="7">
        <f>Table1[[#This Row],[Price Before Discount]]-Table1[[#This Row],[Price After Discount]]</f>
        <v>161</v>
      </c>
      <c r="L1088" s="13">
        <f>YEAR(Table1[[#This Row],[Date]])</f>
        <v>2020</v>
      </c>
      <c r="M1088" s="13" t="str">
        <f t="shared" si="32"/>
        <v>Mar</v>
      </c>
      <c r="N1088" s="17" t="str">
        <f t="shared" si="33"/>
        <v>Q1</v>
      </c>
    </row>
    <row r="1089" spans="1:14" hidden="1" x14ac:dyDescent="0.35">
      <c r="A1089" t="s">
        <v>1630</v>
      </c>
      <c r="B1089" s="1" t="s">
        <v>432</v>
      </c>
      <c r="C1089" s="1" t="s">
        <v>433</v>
      </c>
      <c r="D1089" s="1" t="s">
        <v>22</v>
      </c>
      <c r="E1089" s="3">
        <v>44951</v>
      </c>
      <c r="F1089" s="1" t="s">
        <v>23</v>
      </c>
      <c r="G1089" s="1" t="s">
        <v>826</v>
      </c>
      <c r="H1089" s="7">
        <v>700</v>
      </c>
      <c r="I1089" s="7">
        <v>693</v>
      </c>
      <c r="J1089" s="2">
        <v>0.01</v>
      </c>
      <c r="K1089" s="7">
        <f>Table1[[#This Row],[Price Before Discount]]-Table1[[#This Row],[Price After Discount]]</f>
        <v>7</v>
      </c>
      <c r="L1089" s="13">
        <f>YEAR(Table1[[#This Row],[Date]])</f>
        <v>2023</v>
      </c>
      <c r="M1089" s="13" t="str">
        <f t="shared" si="32"/>
        <v>Jan</v>
      </c>
      <c r="N1089" s="17" t="str">
        <f t="shared" si="33"/>
        <v>Q1</v>
      </c>
    </row>
    <row r="1090" spans="1:14" x14ac:dyDescent="0.35">
      <c r="A1090" t="s">
        <v>1631</v>
      </c>
      <c r="B1090" s="1" t="s">
        <v>9</v>
      </c>
      <c r="C1090" s="1" t="s">
        <v>10</v>
      </c>
      <c r="D1090" s="1" t="s">
        <v>11</v>
      </c>
      <c r="E1090" s="3">
        <v>45617</v>
      </c>
      <c r="F1090" s="1" t="s">
        <v>28</v>
      </c>
      <c r="G1090" s="1" t="s">
        <v>191</v>
      </c>
      <c r="H1090" s="7">
        <v>150</v>
      </c>
      <c r="I1090" s="7">
        <v>147</v>
      </c>
      <c r="J1090" s="2">
        <v>0.02</v>
      </c>
      <c r="K1090" s="7">
        <f>Table1[[#This Row],[Price Before Discount]]-Table1[[#This Row],[Price After Discount]]</f>
        <v>3</v>
      </c>
      <c r="L1090" s="13">
        <f>YEAR(Table1[[#This Row],[Date]])</f>
        <v>2024</v>
      </c>
      <c r="M1090" s="13" t="str">
        <f t="shared" ref="M1090:M1153" si="34">TEXT(E:E, "mmm")</f>
        <v>Nov</v>
      </c>
      <c r="N1090" s="17" t="str">
        <f t="shared" ref="N1090:N1153" si="35">"Q"&amp;INT((MONTH($E1090)-1)/3)+1</f>
        <v>Q4</v>
      </c>
    </row>
    <row r="1091" spans="1:14" x14ac:dyDescent="0.35">
      <c r="A1091" t="s">
        <v>1632</v>
      </c>
      <c r="B1091" s="1" t="s">
        <v>172</v>
      </c>
      <c r="C1091" s="1" t="s">
        <v>173</v>
      </c>
      <c r="D1091" s="1" t="s">
        <v>11</v>
      </c>
      <c r="E1091" s="3">
        <v>43897</v>
      </c>
      <c r="F1091" s="1" t="s">
        <v>120</v>
      </c>
      <c r="G1091" s="1" t="s">
        <v>786</v>
      </c>
      <c r="H1091" s="7">
        <v>50</v>
      </c>
      <c r="I1091" s="7">
        <v>42</v>
      </c>
      <c r="J1091" s="2">
        <v>0.16</v>
      </c>
      <c r="K1091" s="7">
        <f>Table1[[#This Row],[Price Before Discount]]-Table1[[#This Row],[Price After Discount]]</f>
        <v>8</v>
      </c>
      <c r="L1091" s="13">
        <f>YEAR(Table1[[#This Row],[Date]])</f>
        <v>2020</v>
      </c>
      <c r="M1091" s="13" t="str">
        <f t="shared" si="34"/>
        <v>Mar</v>
      </c>
      <c r="N1091" s="17" t="str">
        <f t="shared" si="35"/>
        <v>Q1</v>
      </c>
    </row>
    <row r="1092" spans="1:14" x14ac:dyDescent="0.35">
      <c r="A1092" t="s">
        <v>1633</v>
      </c>
      <c r="B1092" s="1" t="s">
        <v>26</v>
      </c>
      <c r="C1092" s="1" t="s">
        <v>27</v>
      </c>
      <c r="D1092" s="1" t="s">
        <v>11</v>
      </c>
      <c r="E1092" s="3">
        <v>44858</v>
      </c>
      <c r="F1092" s="1" t="s">
        <v>120</v>
      </c>
      <c r="G1092" s="1" t="s">
        <v>552</v>
      </c>
      <c r="H1092" s="7">
        <v>50</v>
      </c>
      <c r="I1092" s="7">
        <v>44</v>
      </c>
      <c r="J1092" s="2">
        <v>0.12</v>
      </c>
      <c r="K1092" s="7">
        <f>Table1[[#This Row],[Price Before Discount]]-Table1[[#This Row],[Price After Discount]]</f>
        <v>6</v>
      </c>
      <c r="L1092" s="13">
        <f>YEAR(Table1[[#This Row],[Date]])</f>
        <v>2022</v>
      </c>
      <c r="M1092" s="13" t="str">
        <f t="shared" si="34"/>
        <v>Oct</v>
      </c>
      <c r="N1092" s="17" t="str">
        <f t="shared" si="35"/>
        <v>Q4</v>
      </c>
    </row>
    <row r="1093" spans="1:14" x14ac:dyDescent="0.35">
      <c r="A1093" t="s">
        <v>1634</v>
      </c>
      <c r="B1093" s="1" t="s">
        <v>109</v>
      </c>
      <c r="C1093" s="1" t="s">
        <v>80</v>
      </c>
      <c r="D1093" s="1" t="s">
        <v>11</v>
      </c>
      <c r="E1093" s="3">
        <v>45387</v>
      </c>
      <c r="F1093" s="1" t="s">
        <v>120</v>
      </c>
      <c r="G1093" s="1" t="s">
        <v>110</v>
      </c>
      <c r="H1093" s="7">
        <v>50</v>
      </c>
      <c r="I1093" s="7">
        <v>49</v>
      </c>
      <c r="J1093" s="2">
        <v>0.02</v>
      </c>
      <c r="K1093" s="7">
        <f>Table1[[#This Row],[Price Before Discount]]-Table1[[#This Row],[Price After Discount]]</f>
        <v>1</v>
      </c>
      <c r="L1093" s="13">
        <f>YEAR(Table1[[#This Row],[Date]])</f>
        <v>2024</v>
      </c>
      <c r="M1093" s="13" t="str">
        <f t="shared" si="34"/>
        <v>Apr</v>
      </c>
      <c r="N1093" s="17" t="str">
        <f t="shared" si="35"/>
        <v>Q2</v>
      </c>
    </row>
    <row r="1094" spans="1:14" x14ac:dyDescent="0.35">
      <c r="A1094" t="s">
        <v>1635</v>
      </c>
      <c r="B1094" s="1" t="s">
        <v>9</v>
      </c>
      <c r="C1094" s="1" t="s">
        <v>10</v>
      </c>
      <c r="D1094" s="1" t="s">
        <v>11</v>
      </c>
      <c r="E1094" s="3">
        <v>45530</v>
      </c>
      <c r="F1094" s="1" t="s">
        <v>12</v>
      </c>
      <c r="G1094" s="1" t="s">
        <v>274</v>
      </c>
      <c r="H1094" s="7">
        <v>80</v>
      </c>
      <c r="I1094" s="7">
        <v>78</v>
      </c>
      <c r="J1094" s="2">
        <v>2.5000000000000001E-2</v>
      </c>
      <c r="K1094" s="7">
        <f>Table1[[#This Row],[Price Before Discount]]-Table1[[#This Row],[Price After Discount]]</f>
        <v>2</v>
      </c>
      <c r="L1094" s="13">
        <f>YEAR(Table1[[#This Row],[Date]])</f>
        <v>2024</v>
      </c>
      <c r="M1094" s="13" t="str">
        <f t="shared" si="34"/>
        <v>Aug</v>
      </c>
      <c r="N1094" s="17" t="str">
        <f t="shared" si="35"/>
        <v>Q3</v>
      </c>
    </row>
    <row r="1095" spans="1:14" hidden="1" x14ac:dyDescent="0.35">
      <c r="A1095" t="s">
        <v>1636</v>
      </c>
      <c r="B1095" s="1" t="s">
        <v>287</v>
      </c>
      <c r="C1095" s="1" t="s">
        <v>106</v>
      </c>
      <c r="D1095" s="1" t="s">
        <v>17</v>
      </c>
      <c r="E1095" s="3">
        <v>45249</v>
      </c>
      <c r="F1095" s="1" t="s">
        <v>120</v>
      </c>
      <c r="G1095" s="1" t="s">
        <v>288</v>
      </c>
      <c r="H1095" s="7">
        <v>50</v>
      </c>
      <c r="I1095" s="7">
        <v>48</v>
      </c>
      <c r="J1095" s="2">
        <v>0.04</v>
      </c>
      <c r="K1095" s="7">
        <f>Table1[[#This Row],[Price Before Discount]]-Table1[[#This Row],[Price After Discount]]</f>
        <v>2</v>
      </c>
      <c r="L1095" s="13">
        <f>YEAR(Table1[[#This Row],[Date]])</f>
        <v>2023</v>
      </c>
      <c r="M1095" s="13" t="str">
        <f t="shared" si="34"/>
        <v>Nov</v>
      </c>
      <c r="N1095" s="17" t="str">
        <f t="shared" si="35"/>
        <v>Q4</v>
      </c>
    </row>
    <row r="1096" spans="1:14" hidden="1" x14ac:dyDescent="0.35">
      <c r="A1096" t="s">
        <v>1637</v>
      </c>
      <c r="B1096" s="1" t="s">
        <v>155</v>
      </c>
      <c r="C1096" s="1" t="s">
        <v>106</v>
      </c>
      <c r="D1096" s="1" t="s">
        <v>17</v>
      </c>
      <c r="E1096" s="3">
        <v>45335</v>
      </c>
      <c r="F1096" s="1" t="s">
        <v>28</v>
      </c>
      <c r="G1096" s="1" t="s">
        <v>462</v>
      </c>
      <c r="H1096" s="7">
        <v>150</v>
      </c>
      <c r="I1096" s="7">
        <v>147</v>
      </c>
      <c r="J1096" s="2">
        <v>0.02</v>
      </c>
      <c r="K1096" s="7">
        <f>Table1[[#This Row],[Price Before Discount]]-Table1[[#This Row],[Price After Discount]]</f>
        <v>3</v>
      </c>
      <c r="L1096" s="13">
        <f>YEAR(Table1[[#This Row],[Date]])</f>
        <v>2024</v>
      </c>
      <c r="M1096" s="13" t="str">
        <f t="shared" si="34"/>
        <v>Feb</v>
      </c>
      <c r="N1096" s="17" t="str">
        <f t="shared" si="35"/>
        <v>Q1</v>
      </c>
    </row>
    <row r="1097" spans="1:14" x14ac:dyDescent="0.35">
      <c r="A1097" t="s">
        <v>1638</v>
      </c>
      <c r="B1097" s="1" t="s">
        <v>51</v>
      </c>
      <c r="C1097" s="1" t="s">
        <v>52</v>
      </c>
      <c r="D1097" s="1" t="s">
        <v>11</v>
      </c>
      <c r="E1097" s="3">
        <v>44421</v>
      </c>
      <c r="F1097" s="1" t="s">
        <v>59</v>
      </c>
      <c r="G1097" s="1" t="s">
        <v>1204</v>
      </c>
      <c r="H1097" s="7">
        <v>1000</v>
      </c>
      <c r="I1097" s="7">
        <v>620</v>
      </c>
      <c r="J1097" s="2">
        <v>0.38</v>
      </c>
      <c r="K1097" s="7">
        <f>Table1[[#This Row],[Price Before Discount]]-Table1[[#This Row],[Price After Discount]]</f>
        <v>380</v>
      </c>
      <c r="L1097" s="13">
        <f>YEAR(Table1[[#This Row],[Date]])</f>
        <v>2021</v>
      </c>
      <c r="M1097" s="13" t="str">
        <f t="shared" si="34"/>
        <v>Aug</v>
      </c>
      <c r="N1097" s="17" t="str">
        <f t="shared" si="35"/>
        <v>Q3</v>
      </c>
    </row>
    <row r="1098" spans="1:14" x14ac:dyDescent="0.35">
      <c r="A1098" t="s">
        <v>1639</v>
      </c>
      <c r="B1098" s="1" t="s">
        <v>125</v>
      </c>
      <c r="C1098" s="1" t="s">
        <v>126</v>
      </c>
      <c r="D1098" s="1" t="s">
        <v>11</v>
      </c>
      <c r="E1098" s="3">
        <v>45335</v>
      </c>
      <c r="F1098" s="1" t="s">
        <v>70</v>
      </c>
      <c r="G1098" s="1" t="s">
        <v>918</v>
      </c>
      <c r="H1098" s="7">
        <v>500</v>
      </c>
      <c r="I1098" s="7">
        <v>495</v>
      </c>
      <c r="J1098" s="2">
        <v>0.01</v>
      </c>
      <c r="K1098" s="7">
        <f>Table1[[#This Row],[Price Before Discount]]-Table1[[#This Row],[Price After Discount]]</f>
        <v>5</v>
      </c>
      <c r="L1098" s="13">
        <f>YEAR(Table1[[#This Row],[Date]])</f>
        <v>2024</v>
      </c>
      <c r="M1098" s="13" t="str">
        <f t="shared" si="34"/>
        <v>Feb</v>
      </c>
      <c r="N1098" s="17" t="str">
        <f t="shared" si="35"/>
        <v>Q1</v>
      </c>
    </row>
    <row r="1099" spans="1:14" hidden="1" x14ac:dyDescent="0.35">
      <c r="A1099" t="s">
        <v>1640</v>
      </c>
      <c r="B1099" s="1" t="s">
        <v>219</v>
      </c>
      <c r="C1099" s="1" t="s">
        <v>38</v>
      </c>
      <c r="D1099" s="1" t="s">
        <v>33</v>
      </c>
      <c r="E1099" s="3">
        <v>45381</v>
      </c>
      <c r="F1099" s="1" t="s">
        <v>120</v>
      </c>
      <c r="G1099" s="1" t="s">
        <v>1057</v>
      </c>
      <c r="H1099" s="7">
        <v>50</v>
      </c>
      <c r="I1099" s="7">
        <v>47</v>
      </c>
      <c r="J1099" s="2">
        <v>0.06</v>
      </c>
      <c r="K1099" s="7">
        <f>Table1[[#This Row],[Price Before Discount]]-Table1[[#This Row],[Price After Discount]]</f>
        <v>3</v>
      </c>
      <c r="L1099" s="13">
        <f>YEAR(Table1[[#This Row],[Date]])</f>
        <v>2024</v>
      </c>
      <c r="M1099" s="13" t="str">
        <f t="shared" si="34"/>
        <v>Mar</v>
      </c>
      <c r="N1099" s="17" t="str">
        <f t="shared" si="35"/>
        <v>Q1</v>
      </c>
    </row>
    <row r="1100" spans="1:14" hidden="1" x14ac:dyDescent="0.35">
      <c r="A1100" t="s">
        <v>1641</v>
      </c>
      <c r="B1100" s="1" t="s">
        <v>132</v>
      </c>
      <c r="C1100" s="1" t="s">
        <v>90</v>
      </c>
      <c r="D1100" s="1" t="s">
        <v>33</v>
      </c>
      <c r="E1100" s="3">
        <v>44769</v>
      </c>
      <c r="F1100" s="1" t="s">
        <v>53</v>
      </c>
      <c r="G1100" s="1" t="s">
        <v>133</v>
      </c>
      <c r="H1100" s="7">
        <v>800</v>
      </c>
      <c r="I1100" s="7">
        <v>744</v>
      </c>
      <c r="J1100" s="2">
        <v>7.0000000000000007E-2</v>
      </c>
      <c r="K1100" s="7">
        <f>Table1[[#This Row],[Price Before Discount]]-Table1[[#This Row],[Price After Discount]]</f>
        <v>56</v>
      </c>
      <c r="L1100" s="13">
        <f>YEAR(Table1[[#This Row],[Date]])</f>
        <v>2022</v>
      </c>
      <c r="M1100" s="13" t="str">
        <f t="shared" si="34"/>
        <v>Jul</v>
      </c>
      <c r="N1100" s="17" t="str">
        <f t="shared" si="35"/>
        <v>Q3</v>
      </c>
    </row>
    <row r="1101" spans="1:14" hidden="1" x14ac:dyDescent="0.35">
      <c r="A1101" t="s">
        <v>1642</v>
      </c>
      <c r="B1101" s="1" t="s">
        <v>47</v>
      </c>
      <c r="C1101" s="1" t="s">
        <v>48</v>
      </c>
      <c r="D1101" s="1" t="s">
        <v>22</v>
      </c>
      <c r="E1101" s="3">
        <v>45268</v>
      </c>
      <c r="F1101" s="1" t="s">
        <v>44</v>
      </c>
      <c r="G1101" s="1" t="s">
        <v>66</v>
      </c>
      <c r="H1101" s="7">
        <v>500</v>
      </c>
      <c r="I1101" s="7">
        <v>490</v>
      </c>
      <c r="J1101" s="2">
        <v>0.02</v>
      </c>
      <c r="K1101" s="7">
        <f>Table1[[#This Row],[Price Before Discount]]-Table1[[#This Row],[Price After Discount]]</f>
        <v>10</v>
      </c>
      <c r="L1101" s="13">
        <f>YEAR(Table1[[#This Row],[Date]])</f>
        <v>2023</v>
      </c>
      <c r="M1101" s="13" t="str">
        <f t="shared" si="34"/>
        <v>Dec</v>
      </c>
      <c r="N1101" s="17" t="str">
        <f t="shared" si="35"/>
        <v>Q4</v>
      </c>
    </row>
    <row r="1102" spans="1:14" x14ac:dyDescent="0.35">
      <c r="A1102" t="s">
        <v>1643</v>
      </c>
      <c r="B1102" s="1" t="s">
        <v>172</v>
      </c>
      <c r="C1102" s="1" t="s">
        <v>173</v>
      </c>
      <c r="D1102" s="1" t="s">
        <v>11</v>
      </c>
      <c r="E1102" s="3">
        <v>44304</v>
      </c>
      <c r="F1102" s="1" t="s">
        <v>53</v>
      </c>
      <c r="G1102" s="1" t="s">
        <v>217</v>
      </c>
      <c r="H1102" s="7">
        <v>800</v>
      </c>
      <c r="I1102" s="7">
        <v>576</v>
      </c>
      <c r="J1102" s="2">
        <v>0.28000000000000003</v>
      </c>
      <c r="K1102" s="7">
        <f>Table1[[#This Row],[Price Before Discount]]-Table1[[#This Row],[Price After Discount]]</f>
        <v>224</v>
      </c>
      <c r="L1102" s="13">
        <f>YEAR(Table1[[#This Row],[Date]])</f>
        <v>2021</v>
      </c>
      <c r="M1102" s="13" t="str">
        <f t="shared" si="34"/>
        <v>Apr</v>
      </c>
      <c r="N1102" s="17" t="str">
        <f t="shared" si="35"/>
        <v>Q2</v>
      </c>
    </row>
    <row r="1103" spans="1:14" x14ac:dyDescent="0.35">
      <c r="A1103" t="s">
        <v>1644</v>
      </c>
      <c r="B1103" s="1" t="s">
        <v>144</v>
      </c>
      <c r="C1103" s="1" t="s">
        <v>145</v>
      </c>
      <c r="D1103" s="1" t="s">
        <v>11</v>
      </c>
      <c r="E1103" s="3">
        <v>45461</v>
      </c>
      <c r="F1103" s="1" t="s">
        <v>44</v>
      </c>
      <c r="G1103" s="1" t="s">
        <v>1645</v>
      </c>
      <c r="H1103" s="7">
        <v>500</v>
      </c>
      <c r="I1103" s="7">
        <v>455</v>
      </c>
      <c r="J1103" s="2">
        <v>0.09</v>
      </c>
      <c r="K1103" s="7">
        <f>Table1[[#This Row],[Price Before Discount]]-Table1[[#This Row],[Price After Discount]]</f>
        <v>45</v>
      </c>
      <c r="L1103" s="13">
        <f>YEAR(Table1[[#This Row],[Date]])</f>
        <v>2024</v>
      </c>
      <c r="M1103" s="13" t="str">
        <f t="shared" si="34"/>
        <v>Jun</v>
      </c>
      <c r="N1103" s="17" t="str">
        <f t="shared" si="35"/>
        <v>Q2</v>
      </c>
    </row>
    <row r="1104" spans="1:14" hidden="1" x14ac:dyDescent="0.35">
      <c r="A1104" t="s">
        <v>1646</v>
      </c>
      <c r="B1104" s="1" t="s">
        <v>225</v>
      </c>
      <c r="C1104" s="1" t="s">
        <v>226</v>
      </c>
      <c r="D1104" s="1" t="s">
        <v>22</v>
      </c>
      <c r="E1104" s="3">
        <v>44020</v>
      </c>
      <c r="F1104" s="1" t="s">
        <v>28</v>
      </c>
      <c r="G1104" s="1" t="s">
        <v>683</v>
      </c>
      <c r="H1104" s="7">
        <v>150</v>
      </c>
      <c r="I1104" s="7">
        <v>135</v>
      </c>
      <c r="J1104" s="2">
        <v>0.1</v>
      </c>
      <c r="K1104" s="7">
        <f>Table1[[#This Row],[Price Before Discount]]-Table1[[#This Row],[Price After Discount]]</f>
        <v>15</v>
      </c>
      <c r="L1104" s="13">
        <f>YEAR(Table1[[#This Row],[Date]])</f>
        <v>2020</v>
      </c>
      <c r="M1104" s="13" t="str">
        <f t="shared" si="34"/>
        <v>Jul</v>
      </c>
      <c r="N1104" s="17" t="str">
        <f t="shared" si="35"/>
        <v>Q3</v>
      </c>
    </row>
    <row r="1105" spans="1:14" x14ac:dyDescent="0.35">
      <c r="A1105" t="s">
        <v>1647</v>
      </c>
      <c r="B1105" s="1" t="s">
        <v>9</v>
      </c>
      <c r="C1105" s="1" t="s">
        <v>10</v>
      </c>
      <c r="D1105" s="1" t="s">
        <v>11</v>
      </c>
      <c r="E1105" s="3">
        <v>45412</v>
      </c>
      <c r="F1105" s="1" t="s">
        <v>70</v>
      </c>
      <c r="G1105" s="1" t="s">
        <v>135</v>
      </c>
      <c r="H1105" s="7">
        <v>500</v>
      </c>
      <c r="I1105" s="7">
        <v>490</v>
      </c>
      <c r="J1105" s="2">
        <v>0.02</v>
      </c>
      <c r="K1105" s="7">
        <f>Table1[[#This Row],[Price Before Discount]]-Table1[[#This Row],[Price After Discount]]</f>
        <v>10</v>
      </c>
      <c r="L1105" s="13">
        <f>YEAR(Table1[[#This Row],[Date]])</f>
        <v>2024</v>
      </c>
      <c r="M1105" s="13" t="str">
        <f t="shared" si="34"/>
        <v>Apr</v>
      </c>
      <c r="N1105" s="17" t="str">
        <f t="shared" si="35"/>
        <v>Q2</v>
      </c>
    </row>
    <row r="1106" spans="1:14" hidden="1" x14ac:dyDescent="0.35">
      <c r="A1106" t="s">
        <v>1648</v>
      </c>
      <c r="B1106" s="1" t="s">
        <v>268</v>
      </c>
      <c r="C1106" s="1" t="s">
        <v>269</v>
      </c>
      <c r="D1106" s="1" t="s">
        <v>33</v>
      </c>
      <c r="E1106" s="3">
        <v>44049</v>
      </c>
      <c r="F1106" s="1" t="s">
        <v>70</v>
      </c>
      <c r="G1106" s="1" t="s">
        <v>807</v>
      </c>
      <c r="H1106" s="7">
        <v>500</v>
      </c>
      <c r="I1106" s="7">
        <v>495</v>
      </c>
      <c r="J1106" s="2">
        <v>0.01</v>
      </c>
      <c r="K1106" s="7">
        <f>Table1[[#This Row],[Price Before Discount]]-Table1[[#This Row],[Price After Discount]]</f>
        <v>5</v>
      </c>
      <c r="L1106" s="13">
        <f>YEAR(Table1[[#This Row],[Date]])</f>
        <v>2020</v>
      </c>
      <c r="M1106" s="13" t="str">
        <f t="shared" si="34"/>
        <v>Aug</v>
      </c>
      <c r="N1106" s="17" t="str">
        <f t="shared" si="35"/>
        <v>Q3</v>
      </c>
    </row>
    <row r="1107" spans="1:14" x14ac:dyDescent="0.35">
      <c r="A1107" t="s">
        <v>1649</v>
      </c>
      <c r="B1107" s="1" t="s">
        <v>57</v>
      </c>
      <c r="C1107" s="1" t="s">
        <v>58</v>
      </c>
      <c r="D1107" s="1" t="s">
        <v>11</v>
      </c>
      <c r="E1107" s="3">
        <v>45069</v>
      </c>
      <c r="F1107" s="1" t="s">
        <v>120</v>
      </c>
      <c r="G1107" s="1" t="s">
        <v>60</v>
      </c>
      <c r="H1107" s="7">
        <v>50</v>
      </c>
      <c r="I1107" s="7">
        <v>45</v>
      </c>
      <c r="J1107" s="2">
        <v>0.1</v>
      </c>
      <c r="K1107" s="7">
        <f>Table1[[#This Row],[Price Before Discount]]-Table1[[#This Row],[Price After Discount]]</f>
        <v>5</v>
      </c>
      <c r="L1107" s="13">
        <f>YEAR(Table1[[#This Row],[Date]])</f>
        <v>2023</v>
      </c>
      <c r="M1107" s="13" t="str">
        <f t="shared" si="34"/>
        <v>May</v>
      </c>
      <c r="N1107" s="17" t="str">
        <f t="shared" si="35"/>
        <v>Q2</v>
      </c>
    </row>
    <row r="1108" spans="1:14" hidden="1" x14ac:dyDescent="0.35">
      <c r="A1108" t="s">
        <v>1650</v>
      </c>
      <c r="B1108" s="1" t="s">
        <v>222</v>
      </c>
      <c r="C1108" s="1" t="s">
        <v>48</v>
      </c>
      <c r="D1108" s="1" t="s">
        <v>22</v>
      </c>
      <c r="E1108" s="3">
        <v>45182</v>
      </c>
      <c r="F1108" s="1" t="s">
        <v>39</v>
      </c>
      <c r="G1108" s="1" t="s">
        <v>772</v>
      </c>
      <c r="H1108" s="7">
        <v>30</v>
      </c>
      <c r="I1108" s="7">
        <v>28</v>
      </c>
      <c r="J1108" s="2">
        <v>6.6699999999999995E-2</v>
      </c>
      <c r="K1108" s="7">
        <f>Table1[[#This Row],[Price Before Discount]]-Table1[[#This Row],[Price After Discount]]</f>
        <v>2</v>
      </c>
      <c r="L1108" s="13">
        <f>YEAR(Table1[[#This Row],[Date]])</f>
        <v>2023</v>
      </c>
      <c r="M1108" s="13" t="str">
        <f t="shared" si="34"/>
        <v>Sep</v>
      </c>
      <c r="N1108" s="17" t="str">
        <f t="shared" si="35"/>
        <v>Q3</v>
      </c>
    </row>
    <row r="1109" spans="1:14" x14ac:dyDescent="0.35">
      <c r="A1109" t="s">
        <v>1651</v>
      </c>
      <c r="B1109" s="1" t="s">
        <v>322</v>
      </c>
      <c r="C1109" s="1" t="s">
        <v>323</v>
      </c>
      <c r="D1109" s="1" t="s">
        <v>11</v>
      </c>
      <c r="E1109" s="3">
        <v>45342</v>
      </c>
      <c r="F1109" s="1" t="s">
        <v>53</v>
      </c>
      <c r="G1109" s="1" t="s">
        <v>920</v>
      </c>
      <c r="H1109" s="7">
        <v>800</v>
      </c>
      <c r="I1109" s="7">
        <v>472</v>
      </c>
      <c r="J1109" s="2">
        <v>0.41</v>
      </c>
      <c r="K1109" s="7">
        <f>Table1[[#This Row],[Price Before Discount]]-Table1[[#This Row],[Price After Discount]]</f>
        <v>328</v>
      </c>
      <c r="L1109" s="13">
        <f>YEAR(Table1[[#This Row],[Date]])</f>
        <v>2024</v>
      </c>
      <c r="M1109" s="13" t="str">
        <f t="shared" si="34"/>
        <v>Feb</v>
      </c>
      <c r="N1109" s="17" t="str">
        <f t="shared" si="35"/>
        <v>Q1</v>
      </c>
    </row>
    <row r="1110" spans="1:14" x14ac:dyDescent="0.35">
      <c r="A1110" t="s">
        <v>1652</v>
      </c>
      <c r="B1110" s="1" t="s">
        <v>144</v>
      </c>
      <c r="C1110" s="1" t="s">
        <v>145</v>
      </c>
      <c r="D1110" s="1" t="s">
        <v>11</v>
      </c>
      <c r="E1110" s="3">
        <v>45000</v>
      </c>
      <c r="F1110" s="1" t="s">
        <v>59</v>
      </c>
      <c r="G1110" s="1" t="s">
        <v>1332</v>
      </c>
      <c r="H1110" s="7">
        <v>1000</v>
      </c>
      <c r="I1110" s="7">
        <v>680</v>
      </c>
      <c r="J1110" s="2">
        <v>0.32</v>
      </c>
      <c r="K1110" s="7">
        <f>Table1[[#This Row],[Price Before Discount]]-Table1[[#This Row],[Price After Discount]]</f>
        <v>320</v>
      </c>
      <c r="L1110" s="13">
        <f>YEAR(Table1[[#This Row],[Date]])</f>
        <v>2023</v>
      </c>
      <c r="M1110" s="13" t="str">
        <f t="shared" si="34"/>
        <v>Mar</v>
      </c>
      <c r="N1110" s="17" t="str">
        <f t="shared" si="35"/>
        <v>Q1</v>
      </c>
    </row>
    <row r="1111" spans="1:14" x14ac:dyDescent="0.35">
      <c r="A1111" t="s">
        <v>1653</v>
      </c>
      <c r="B1111" s="1" t="s">
        <v>125</v>
      </c>
      <c r="C1111" s="1" t="s">
        <v>126</v>
      </c>
      <c r="D1111" s="1" t="s">
        <v>11</v>
      </c>
      <c r="E1111" s="3">
        <v>44981</v>
      </c>
      <c r="F1111" s="1" t="s">
        <v>28</v>
      </c>
      <c r="G1111" s="1" t="s">
        <v>231</v>
      </c>
      <c r="H1111" s="7">
        <v>150</v>
      </c>
      <c r="I1111" s="7">
        <v>150</v>
      </c>
      <c r="J1111" s="2">
        <v>0</v>
      </c>
      <c r="K1111" s="7">
        <f>Table1[[#This Row],[Price Before Discount]]-Table1[[#This Row],[Price After Discount]]</f>
        <v>0</v>
      </c>
      <c r="L1111" s="13">
        <f>YEAR(Table1[[#This Row],[Date]])</f>
        <v>2023</v>
      </c>
      <c r="M1111" s="13" t="str">
        <f t="shared" si="34"/>
        <v>Feb</v>
      </c>
      <c r="N1111" s="17" t="str">
        <f t="shared" si="35"/>
        <v>Q1</v>
      </c>
    </row>
    <row r="1112" spans="1:14" hidden="1" x14ac:dyDescent="0.35">
      <c r="A1112" t="s">
        <v>1654</v>
      </c>
      <c r="B1112" s="1" t="s">
        <v>225</v>
      </c>
      <c r="C1112" s="1" t="s">
        <v>226</v>
      </c>
      <c r="D1112" s="1" t="s">
        <v>22</v>
      </c>
      <c r="E1112" s="3">
        <v>45247</v>
      </c>
      <c r="F1112" s="1" t="s">
        <v>39</v>
      </c>
      <c r="G1112" s="1" t="s">
        <v>834</v>
      </c>
      <c r="H1112" s="7">
        <v>30</v>
      </c>
      <c r="I1112" s="7">
        <v>28</v>
      </c>
      <c r="J1112" s="2">
        <v>6.6699999999999995E-2</v>
      </c>
      <c r="K1112" s="7">
        <f>Table1[[#This Row],[Price Before Discount]]-Table1[[#This Row],[Price After Discount]]</f>
        <v>2</v>
      </c>
      <c r="L1112" s="13">
        <f>YEAR(Table1[[#This Row],[Date]])</f>
        <v>2023</v>
      </c>
      <c r="M1112" s="13" t="str">
        <f t="shared" si="34"/>
        <v>Nov</v>
      </c>
      <c r="N1112" s="17" t="str">
        <f t="shared" si="35"/>
        <v>Q4</v>
      </c>
    </row>
    <row r="1113" spans="1:14" hidden="1" x14ac:dyDescent="0.35">
      <c r="A1113" t="s">
        <v>1655</v>
      </c>
      <c r="B1113" s="1" t="s">
        <v>47</v>
      </c>
      <c r="C1113" s="1" t="s">
        <v>48</v>
      </c>
      <c r="D1113" s="1" t="s">
        <v>22</v>
      </c>
      <c r="E1113" s="3">
        <v>45083</v>
      </c>
      <c r="F1113" s="1" t="s">
        <v>44</v>
      </c>
      <c r="G1113" s="1" t="s">
        <v>998</v>
      </c>
      <c r="H1113" s="7">
        <v>500</v>
      </c>
      <c r="I1113" s="7">
        <v>450</v>
      </c>
      <c r="J1113" s="2">
        <v>0.1</v>
      </c>
      <c r="K1113" s="7">
        <f>Table1[[#This Row],[Price Before Discount]]-Table1[[#This Row],[Price After Discount]]</f>
        <v>50</v>
      </c>
      <c r="L1113" s="13">
        <f>YEAR(Table1[[#This Row],[Date]])</f>
        <v>2023</v>
      </c>
      <c r="M1113" s="13" t="str">
        <f t="shared" si="34"/>
        <v>Jun</v>
      </c>
      <c r="N1113" s="17" t="str">
        <f t="shared" si="35"/>
        <v>Q2</v>
      </c>
    </row>
    <row r="1114" spans="1:14" x14ac:dyDescent="0.35">
      <c r="A1114" t="s">
        <v>1656</v>
      </c>
      <c r="B1114" s="1" t="s">
        <v>185</v>
      </c>
      <c r="C1114" s="1" t="s">
        <v>186</v>
      </c>
      <c r="D1114" s="1" t="s">
        <v>11</v>
      </c>
      <c r="E1114" s="3">
        <v>45268</v>
      </c>
      <c r="F1114" s="1" t="s">
        <v>28</v>
      </c>
      <c r="G1114" s="1" t="s">
        <v>681</v>
      </c>
      <c r="H1114" s="7">
        <v>150</v>
      </c>
      <c r="I1114" s="7">
        <v>149</v>
      </c>
      <c r="J1114" s="2">
        <v>6.7000000000000002E-3</v>
      </c>
      <c r="K1114" s="7">
        <f>Table1[[#This Row],[Price Before Discount]]-Table1[[#This Row],[Price After Discount]]</f>
        <v>1</v>
      </c>
      <c r="L1114" s="13">
        <f>YEAR(Table1[[#This Row],[Date]])</f>
        <v>2023</v>
      </c>
      <c r="M1114" s="13" t="str">
        <f t="shared" si="34"/>
        <v>Dec</v>
      </c>
      <c r="N1114" s="17" t="str">
        <f t="shared" si="35"/>
        <v>Q4</v>
      </c>
    </row>
    <row r="1115" spans="1:14" hidden="1" x14ac:dyDescent="0.35">
      <c r="A1115" t="s">
        <v>1657</v>
      </c>
      <c r="B1115" s="1" t="s">
        <v>47</v>
      </c>
      <c r="C1115" s="1" t="s">
        <v>48</v>
      </c>
      <c r="D1115" s="1" t="s">
        <v>22</v>
      </c>
      <c r="E1115" s="3">
        <v>44477</v>
      </c>
      <c r="F1115" s="1" t="s">
        <v>12</v>
      </c>
      <c r="G1115" s="1" t="s">
        <v>656</v>
      </c>
      <c r="H1115" s="7">
        <v>80</v>
      </c>
      <c r="I1115" s="7">
        <v>53</v>
      </c>
      <c r="J1115" s="2">
        <v>0.33750000000000002</v>
      </c>
      <c r="K1115" s="7">
        <f>Table1[[#This Row],[Price Before Discount]]-Table1[[#This Row],[Price After Discount]]</f>
        <v>27</v>
      </c>
      <c r="L1115" s="13">
        <f>YEAR(Table1[[#This Row],[Date]])</f>
        <v>2021</v>
      </c>
      <c r="M1115" s="13" t="str">
        <f t="shared" si="34"/>
        <v>Oct</v>
      </c>
      <c r="N1115" s="17" t="str">
        <f t="shared" si="35"/>
        <v>Q4</v>
      </c>
    </row>
    <row r="1116" spans="1:14" x14ac:dyDescent="0.35">
      <c r="A1116" t="s">
        <v>1658</v>
      </c>
      <c r="B1116" s="1" t="s">
        <v>9</v>
      </c>
      <c r="C1116" s="1" t="s">
        <v>10</v>
      </c>
      <c r="D1116" s="1" t="s">
        <v>11</v>
      </c>
      <c r="E1116" s="3">
        <v>45152</v>
      </c>
      <c r="F1116" s="1" t="s">
        <v>44</v>
      </c>
      <c r="G1116" s="1" t="s">
        <v>291</v>
      </c>
      <c r="H1116" s="7">
        <v>500</v>
      </c>
      <c r="I1116" s="7">
        <v>480</v>
      </c>
      <c r="J1116" s="2">
        <v>0.04</v>
      </c>
      <c r="K1116" s="7">
        <f>Table1[[#This Row],[Price Before Discount]]-Table1[[#This Row],[Price After Discount]]</f>
        <v>20</v>
      </c>
      <c r="L1116" s="13">
        <f>YEAR(Table1[[#This Row],[Date]])</f>
        <v>2023</v>
      </c>
      <c r="M1116" s="13" t="str">
        <f t="shared" si="34"/>
        <v>Aug</v>
      </c>
      <c r="N1116" s="17" t="str">
        <f t="shared" si="35"/>
        <v>Q3</v>
      </c>
    </row>
    <row r="1117" spans="1:14" hidden="1" x14ac:dyDescent="0.35">
      <c r="A1117" t="s">
        <v>1659</v>
      </c>
      <c r="B1117" s="1" t="s">
        <v>20</v>
      </c>
      <c r="C1117" s="1" t="s">
        <v>21</v>
      </c>
      <c r="D1117" s="1" t="s">
        <v>22</v>
      </c>
      <c r="E1117" s="3">
        <v>44896</v>
      </c>
      <c r="F1117" s="1" t="s">
        <v>44</v>
      </c>
      <c r="G1117" s="1" t="s">
        <v>622</v>
      </c>
      <c r="H1117" s="7">
        <v>500</v>
      </c>
      <c r="I1117" s="7">
        <v>495</v>
      </c>
      <c r="J1117" s="2">
        <v>0.01</v>
      </c>
      <c r="K1117" s="7">
        <f>Table1[[#This Row],[Price Before Discount]]-Table1[[#This Row],[Price After Discount]]</f>
        <v>5</v>
      </c>
      <c r="L1117" s="13">
        <f>YEAR(Table1[[#This Row],[Date]])</f>
        <v>2022</v>
      </c>
      <c r="M1117" s="13" t="str">
        <f t="shared" si="34"/>
        <v>Dec</v>
      </c>
      <c r="N1117" s="17" t="str">
        <f t="shared" si="35"/>
        <v>Q4</v>
      </c>
    </row>
    <row r="1118" spans="1:14" x14ac:dyDescent="0.35">
      <c r="A1118" t="s">
        <v>1660</v>
      </c>
      <c r="B1118" s="1" t="s">
        <v>9</v>
      </c>
      <c r="C1118" s="1" t="s">
        <v>10</v>
      </c>
      <c r="D1118" s="1" t="s">
        <v>11</v>
      </c>
      <c r="E1118" s="3">
        <v>43891</v>
      </c>
      <c r="F1118" s="1" t="s">
        <v>120</v>
      </c>
      <c r="G1118" s="1" t="s">
        <v>1157</v>
      </c>
      <c r="H1118" s="7">
        <v>50</v>
      </c>
      <c r="I1118" s="7">
        <v>48</v>
      </c>
      <c r="J1118" s="2">
        <v>0.04</v>
      </c>
      <c r="K1118" s="7">
        <f>Table1[[#This Row],[Price Before Discount]]-Table1[[#This Row],[Price After Discount]]</f>
        <v>2</v>
      </c>
      <c r="L1118" s="13">
        <f>YEAR(Table1[[#This Row],[Date]])</f>
        <v>2020</v>
      </c>
      <c r="M1118" s="13" t="str">
        <f t="shared" si="34"/>
        <v>Mar</v>
      </c>
      <c r="N1118" s="17" t="str">
        <f t="shared" si="35"/>
        <v>Q1</v>
      </c>
    </row>
    <row r="1119" spans="1:14" hidden="1" x14ac:dyDescent="0.35">
      <c r="A1119" t="s">
        <v>1661</v>
      </c>
      <c r="B1119" s="1" t="s">
        <v>203</v>
      </c>
      <c r="C1119" s="1" t="s">
        <v>204</v>
      </c>
      <c r="D1119" s="1" t="s">
        <v>22</v>
      </c>
      <c r="E1119" s="3">
        <v>44162</v>
      </c>
      <c r="F1119" s="1" t="s">
        <v>34</v>
      </c>
      <c r="G1119" s="1" t="s">
        <v>359</v>
      </c>
      <c r="H1119" s="7">
        <v>50</v>
      </c>
      <c r="I1119" s="7">
        <v>45</v>
      </c>
      <c r="J1119" s="2">
        <v>0.1</v>
      </c>
      <c r="K1119" s="7">
        <f>Table1[[#This Row],[Price Before Discount]]-Table1[[#This Row],[Price After Discount]]</f>
        <v>5</v>
      </c>
      <c r="L1119" s="13">
        <f>YEAR(Table1[[#This Row],[Date]])</f>
        <v>2020</v>
      </c>
      <c r="M1119" s="13" t="str">
        <f t="shared" si="34"/>
        <v>Nov</v>
      </c>
      <c r="N1119" s="17" t="str">
        <f t="shared" si="35"/>
        <v>Q4</v>
      </c>
    </row>
    <row r="1120" spans="1:14" hidden="1" x14ac:dyDescent="0.35">
      <c r="A1120" t="s">
        <v>1662</v>
      </c>
      <c r="B1120" s="1" t="s">
        <v>225</v>
      </c>
      <c r="C1120" s="1" t="s">
        <v>226</v>
      </c>
      <c r="D1120" s="1" t="s">
        <v>22</v>
      </c>
      <c r="E1120" s="3">
        <v>44696</v>
      </c>
      <c r="F1120" s="1" t="s">
        <v>12</v>
      </c>
      <c r="G1120" s="1" t="s">
        <v>619</v>
      </c>
      <c r="H1120" s="7">
        <v>80</v>
      </c>
      <c r="I1120" s="7">
        <v>74</v>
      </c>
      <c r="J1120" s="2">
        <v>7.4999999999999997E-2</v>
      </c>
      <c r="K1120" s="7">
        <f>Table1[[#This Row],[Price Before Discount]]-Table1[[#This Row],[Price After Discount]]</f>
        <v>6</v>
      </c>
      <c r="L1120" s="13">
        <f>YEAR(Table1[[#This Row],[Date]])</f>
        <v>2022</v>
      </c>
      <c r="M1120" s="13" t="str">
        <f t="shared" si="34"/>
        <v>May</v>
      </c>
      <c r="N1120" s="17" t="str">
        <f t="shared" si="35"/>
        <v>Q2</v>
      </c>
    </row>
    <row r="1121" spans="1:14" x14ac:dyDescent="0.35">
      <c r="A1121" t="s">
        <v>1663</v>
      </c>
      <c r="B1121" s="1" t="s">
        <v>148</v>
      </c>
      <c r="C1121" s="1" t="s">
        <v>149</v>
      </c>
      <c r="D1121" s="1" t="s">
        <v>11</v>
      </c>
      <c r="E1121" s="3">
        <v>44677</v>
      </c>
      <c r="F1121" s="1" t="s">
        <v>53</v>
      </c>
      <c r="G1121" s="1" t="s">
        <v>150</v>
      </c>
      <c r="H1121" s="7">
        <v>800</v>
      </c>
      <c r="I1121" s="7">
        <v>592</v>
      </c>
      <c r="J1121" s="2">
        <v>0.26</v>
      </c>
      <c r="K1121" s="7">
        <f>Table1[[#This Row],[Price Before Discount]]-Table1[[#This Row],[Price After Discount]]</f>
        <v>208</v>
      </c>
      <c r="L1121" s="13">
        <f>YEAR(Table1[[#This Row],[Date]])</f>
        <v>2022</v>
      </c>
      <c r="M1121" s="13" t="str">
        <f t="shared" si="34"/>
        <v>Apr</v>
      </c>
      <c r="N1121" s="17" t="str">
        <f t="shared" si="35"/>
        <v>Q2</v>
      </c>
    </row>
    <row r="1122" spans="1:14" x14ac:dyDescent="0.35">
      <c r="A1122" t="s">
        <v>1664</v>
      </c>
      <c r="B1122" s="1" t="s">
        <v>109</v>
      </c>
      <c r="C1122" s="1" t="s">
        <v>80</v>
      </c>
      <c r="D1122" s="1" t="s">
        <v>11</v>
      </c>
      <c r="E1122" s="3">
        <v>44909</v>
      </c>
      <c r="F1122" s="1" t="s">
        <v>12</v>
      </c>
      <c r="G1122" s="1" t="s">
        <v>370</v>
      </c>
      <c r="H1122" s="7">
        <v>80</v>
      </c>
      <c r="I1122" s="7">
        <v>74</v>
      </c>
      <c r="J1122" s="2">
        <v>7.4999999999999997E-2</v>
      </c>
      <c r="K1122" s="7">
        <f>Table1[[#This Row],[Price Before Discount]]-Table1[[#This Row],[Price After Discount]]</f>
        <v>6</v>
      </c>
      <c r="L1122" s="13">
        <f>YEAR(Table1[[#This Row],[Date]])</f>
        <v>2022</v>
      </c>
      <c r="M1122" s="13" t="str">
        <f t="shared" si="34"/>
        <v>Dec</v>
      </c>
      <c r="N1122" s="17" t="str">
        <f t="shared" si="35"/>
        <v>Q4</v>
      </c>
    </row>
    <row r="1123" spans="1:14" x14ac:dyDescent="0.35">
      <c r="A1123" t="s">
        <v>1665</v>
      </c>
      <c r="B1123" s="1" t="s">
        <v>125</v>
      </c>
      <c r="C1123" s="1" t="s">
        <v>126</v>
      </c>
      <c r="D1123" s="1" t="s">
        <v>11</v>
      </c>
      <c r="E1123" s="3">
        <v>44335</v>
      </c>
      <c r="F1123" s="1" t="s">
        <v>39</v>
      </c>
      <c r="G1123" s="1" t="s">
        <v>918</v>
      </c>
      <c r="H1123" s="7">
        <v>30</v>
      </c>
      <c r="I1123" s="7">
        <v>20</v>
      </c>
      <c r="J1123" s="2">
        <v>0.33329999999999999</v>
      </c>
      <c r="K1123" s="7">
        <f>Table1[[#This Row],[Price Before Discount]]-Table1[[#This Row],[Price After Discount]]</f>
        <v>10</v>
      </c>
      <c r="L1123" s="13">
        <f>YEAR(Table1[[#This Row],[Date]])</f>
        <v>2021</v>
      </c>
      <c r="M1123" s="13" t="str">
        <f t="shared" si="34"/>
        <v>May</v>
      </c>
      <c r="N1123" s="17" t="str">
        <f t="shared" si="35"/>
        <v>Q2</v>
      </c>
    </row>
    <row r="1124" spans="1:14" hidden="1" x14ac:dyDescent="0.35">
      <c r="A1124" t="s">
        <v>1666</v>
      </c>
      <c r="B1124" s="1" t="s">
        <v>42</v>
      </c>
      <c r="C1124" s="1" t="s">
        <v>43</v>
      </c>
      <c r="D1124" s="1" t="s">
        <v>22</v>
      </c>
      <c r="E1124" s="3">
        <v>44932</v>
      </c>
      <c r="F1124" s="1" t="s">
        <v>28</v>
      </c>
      <c r="G1124" s="1" t="s">
        <v>45</v>
      </c>
      <c r="H1124" s="7">
        <v>150</v>
      </c>
      <c r="I1124" s="7">
        <v>138</v>
      </c>
      <c r="J1124" s="2">
        <v>0.08</v>
      </c>
      <c r="K1124" s="7">
        <f>Table1[[#This Row],[Price Before Discount]]-Table1[[#This Row],[Price After Discount]]</f>
        <v>12</v>
      </c>
      <c r="L1124" s="13">
        <f>YEAR(Table1[[#This Row],[Date]])</f>
        <v>2023</v>
      </c>
      <c r="M1124" s="13" t="str">
        <f t="shared" si="34"/>
        <v>Jan</v>
      </c>
      <c r="N1124" s="17" t="str">
        <f t="shared" si="35"/>
        <v>Q1</v>
      </c>
    </row>
    <row r="1125" spans="1:14" x14ac:dyDescent="0.35">
      <c r="A1125" t="s">
        <v>1667</v>
      </c>
      <c r="B1125" s="1" t="s">
        <v>57</v>
      </c>
      <c r="C1125" s="1" t="s">
        <v>58</v>
      </c>
      <c r="D1125" s="1" t="s">
        <v>11</v>
      </c>
      <c r="E1125" s="3">
        <v>45620</v>
      </c>
      <c r="F1125" s="1" t="s">
        <v>39</v>
      </c>
      <c r="G1125" s="1" t="s">
        <v>310</v>
      </c>
      <c r="H1125" s="7">
        <v>30</v>
      </c>
      <c r="I1125" s="7">
        <v>30</v>
      </c>
      <c r="J1125" s="2">
        <v>0</v>
      </c>
      <c r="K1125" s="7">
        <f>Table1[[#This Row],[Price Before Discount]]-Table1[[#This Row],[Price After Discount]]</f>
        <v>0</v>
      </c>
      <c r="L1125" s="13">
        <f>YEAR(Table1[[#This Row],[Date]])</f>
        <v>2024</v>
      </c>
      <c r="M1125" s="13" t="str">
        <f t="shared" si="34"/>
        <v>Nov</v>
      </c>
      <c r="N1125" s="17" t="str">
        <f t="shared" si="35"/>
        <v>Q4</v>
      </c>
    </row>
    <row r="1126" spans="1:14" x14ac:dyDescent="0.35">
      <c r="A1126" t="s">
        <v>1668</v>
      </c>
      <c r="B1126" s="1" t="s">
        <v>168</v>
      </c>
      <c r="C1126" s="1" t="s">
        <v>169</v>
      </c>
      <c r="D1126" s="1" t="s">
        <v>11</v>
      </c>
      <c r="E1126" s="3">
        <v>44565</v>
      </c>
      <c r="F1126" s="1" t="s">
        <v>113</v>
      </c>
      <c r="G1126" s="1" t="s">
        <v>438</v>
      </c>
      <c r="H1126" s="7">
        <v>250</v>
      </c>
      <c r="I1126" s="7">
        <v>225</v>
      </c>
      <c r="J1126" s="2">
        <v>0.1</v>
      </c>
      <c r="K1126" s="7">
        <f>Table1[[#This Row],[Price Before Discount]]-Table1[[#This Row],[Price After Discount]]</f>
        <v>25</v>
      </c>
      <c r="L1126" s="13">
        <f>YEAR(Table1[[#This Row],[Date]])</f>
        <v>2022</v>
      </c>
      <c r="M1126" s="13" t="str">
        <f t="shared" si="34"/>
        <v>Jan</v>
      </c>
      <c r="N1126" s="17" t="str">
        <f t="shared" si="35"/>
        <v>Q1</v>
      </c>
    </row>
    <row r="1127" spans="1:14" x14ac:dyDescent="0.35">
      <c r="A1127" t="s">
        <v>1669</v>
      </c>
      <c r="B1127" s="1" t="s">
        <v>9</v>
      </c>
      <c r="C1127" s="1" t="s">
        <v>10</v>
      </c>
      <c r="D1127" s="1" t="s">
        <v>11</v>
      </c>
      <c r="E1127" s="3">
        <v>45568</v>
      </c>
      <c r="F1127" s="1" t="s">
        <v>28</v>
      </c>
      <c r="G1127" s="1" t="s">
        <v>346</v>
      </c>
      <c r="H1127" s="7">
        <v>150</v>
      </c>
      <c r="I1127" s="7">
        <v>143</v>
      </c>
      <c r="J1127" s="2">
        <v>4.6699999999999998E-2</v>
      </c>
      <c r="K1127" s="7">
        <f>Table1[[#This Row],[Price Before Discount]]-Table1[[#This Row],[Price After Discount]]</f>
        <v>7</v>
      </c>
      <c r="L1127" s="13">
        <f>YEAR(Table1[[#This Row],[Date]])</f>
        <v>2024</v>
      </c>
      <c r="M1127" s="13" t="str">
        <f t="shared" si="34"/>
        <v>Oct</v>
      </c>
      <c r="N1127" s="17" t="str">
        <f t="shared" si="35"/>
        <v>Q4</v>
      </c>
    </row>
    <row r="1128" spans="1:14" x14ac:dyDescent="0.35">
      <c r="A1128" t="s">
        <v>1670</v>
      </c>
      <c r="B1128" s="1" t="s">
        <v>185</v>
      </c>
      <c r="C1128" s="1" t="s">
        <v>186</v>
      </c>
      <c r="D1128" s="1" t="s">
        <v>11</v>
      </c>
      <c r="E1128" s="3">
        <v>44200</v>
      </c>
      <c r="F1128" s="1" t="s">
        <v>23</v>
      </c>
      <c r="G1128" s="1" t="s">
        <v>789</v>
      </c>
      <c r="H1128" s="7">
        <v>700</v>
      </c>
      <c r="I1128" s="7">
        <v>679</v>
      </c>
      <c r="J1128" s="2">
        <v>0.03</v>
      </c>
      <c r="K1128" s="7">
        <f>Table1[[#This Row],[Price Before Discount]]-Table1[[#This Row],[Price After Discount]]</f>
        <v>21</v>
      </c>
      <c r="L1128" s="13">
        <f>YEAR(Table1[[#This Row],[Date]])</f>
        <v>2021</v>
      </c>
      <c r="M1128" s="13" t="str">
        <f t="shared" si="34"/>
        <v>Jan</v>
      </c>
      <c r="N1128" s="17" t="str">
        <f t="shared" si="35"/>
        <v>Q1</v>
      </c>
    </row>
    <row r="1129" spans="1:14" x14ac:dyDescent="0.35">
      <c r="A1129" t="s">
        <v>1671</v>
      </c>
      <c r="B1129" s="1" t="s">
        <v>398</v>
      </c>
      <c r="C1129" s="1" t="s">
        <v>399</v>
      </c>
      <c r="D1129" s="1" t="s">
        <v>11</v>
      </c>
      <c r="E1129" s="3">
        <v>44143</v>
      </c>
      <c r="F1129" s="1" t="s">
        <v>70</v>
      </c>
      <c r="G1129" s="1" t="s">
        <v>1165</v>
      </c>
      <c r="H1129" s="7">
        <v>500</v>
      </c>
      <c r="I1129" s="7">
        <v>495</v>
      </c>
      <c r="J1129" s="2">
        <v>0.01</v>
      </c>
      <c r="K1129" s="7">
        <f>Table1[[#This Row],[Price Before Discount]]-Table1[[#This Row],[Price After Discount]]</f>
        <v>5</v>
      </c>
      <c r="L1129" s="13">
        <f>YEAR(Table1[[#This Row],[Date]])</f>
        <v>2020</v>
      </c>
      <c r="M1129" s="13" t="str">
        <f t="shared" si="34"/>
        <v>Nov</v>
      </c>
      <c r="N1129" s="17" t="str">
        <f t="shared" si="35"/>
        <v>Q4</v>
      </c>
    </row>
    <row r="1130" spans="1:14" hidden="1" x14ac:dyDescent="0.35">
      <c r="A1130" t="s">
        <v>1672</v>
      </c>
      <c r="B1130" s="1" t="s">
        <v>129</v>
      </c>
      <c r="C1130" s="1" t="s">
        <v>106</v>
      </c>
      <c r="D1130" s="1" t="s">
        <v>17</v>
      </c>
      <c r="E1130" s="3">
        <v>44091</v>
      </c>
      <c r="F1130" s="1" t="s">
        <v>44</v>
      </c>
      <c r="G1130" s="1" t="s">
        <v>534</v>
      </c>
      <c r="H1130" s="7">
        <v>500</v>
      </c>
      <c r="I1130" s="7">
        <v>400</v>
      </c>
      <c r="J1130" s="2">
        <v>0.2</v>
      </c>
      <c r="K1130" s="7">
        <f>Table1[[#This Row],[Price Before Discount]]-Table1[[#This Row],[Price After Discount]]</f>
        <v>100</v>
      </c>
      <c r="L1130" s="13">
        <f>YEAR(Table1[[#This Row],[Date]])</f>
        <v>2020</v>
      </c>
      <c r="M1130" s="13" t="str">
        <f t="shared" si="34"/>
        <v>Sep</v>
      </c>
      <c r="N1130" s="17" t="str">
        <f t="shared" si="35"/>
        <v>Q3</v>
      </c>
    </row>
    <row r="1131" spans="1:14" hidden="1" x14ac:dyDescent="0.35">
      <c r="A1131" t="s">
        <v>1673</v>
      </c>
      <c r="B1131" s="1" t="s">
        <v>105</v>
      </c>
      <c r="C1131" s="1" t="s">
        <v>106</v>
      </c>
      <c r="D1131" s="1" t="s">
        <v>17</v>
      </c>
      <c r="E1131" s="3">
        <v>45427</v>
      </c>
      <c r="F1131" s="1" t="s">
        <v>34</v>
      </c>
      <c r="G1131" s="1" t="s">
        <v>892</v>
      </c>
      <c r="H1131" s="7">
        <v>50</v>
      </c>
      <c r="I1131" s="7">
        <v>48</v>
      </c>
      <c r="J1131" s="2">
        <v>0.04</v>
      </c>
      <c r="K1131" s="7">
        <f>Table1[[#This Row],[Price Before Discount]]-Table1[[#This Row],[Price After Discount]]</f>
        <v>2</v>
      </c>
      <c r="L1131" s="13">
        <f>YEAR(Table1[[#This Row],[Date]])</f>
        <v>2024</v>
      </c>
      <c r="M1131" s="13" t="str">
        <f t="shared" si="34"/>
        <v>May</v>
      </c>
      <c r="N1131" s="17" t="str">
        <f t="shared" si="35"/>
        <v>Q2</v>
      </c>
    </row>
    <row r="1132" spans="1:14" x14ac:dyDescent="0.35">
      <c r="A1132" t="s">
        <v>1674</v>
      </c>
      <c r="B1132" s="1" t="s">
        <v>79</v>
      </c>
      <c r="C1132" s="1" t="s">
        <v>80</v>
      </c>
      <c r="D1132" s="1" t="s">
        <v>11</v>
      </c>
      <c r="E1132" s="3">
        <v>44364</v>
      </c>
      <c r="F1132" s="1" t="s">
        <v>39</v>
      </c>
      <c r="G1132" s="1" t="s">
        <v>951</v>
      </c>
      <c r="H1132" s="7">
        <v>30</v>
      </c>
      <c r="I1132" s="7">
        <v>19</v>
      </c>
      <c r="J1132" s="2">
        <v>0.36670000000000003</v>
      </c>
      <c r="K1132" s="7">
        <f>Table1[[#This Row],[Price Before Discount]]-Table1[[#This Row],[Price After Discount]]</f>
        <v>11</v>
      </c>
      <c r="L1132" s="13">
        <f>YEAR(Table1[[#This Row],[Date]])</f>
        <v>2021</v>
      </c>
      <c r="M1132" s="13" t="str">
        <f t="shared" si="34"/>
        <v>Jun</v>
      </c>
      <c r="N1132" s="17" t="str">
        <f t="shared" si="35"/>
        <v>Q2</v>
      </c>
    </row>
    <row r="1133" spans="1:14" x14ac:dyDescent="0.35">
      <c r="A1133" t="s">
        <v>1675</v>
      </c>
      <c r="B1133" s="1" t="s">
        <v>125</v>
      </c>
      <c r="C1133" s="1" t="s">
        <v>126</v>
      </c>
      <c r="D1133" s="1" t="s">
        <v>11</v>
      </c>
      <c r="E1133" s="3">
        <v>43938</v>
      </c>
      <c r="F1133" s="1" t="s">
        <v>39</v>
      </c>
      <c r="G1133" s="1" t="s">
        <v>231</v>
      </c>
      <c r="H1133" s="7">
        <v>30</v>
      </c>
      <c r="I1133" s="7">
        <v>22</v>
      </c>
      <c r="J1133" s="2">
        <v>0.26669999999999999</v>
      </c>
      <c r="K1133" s="7">
        <f>Table1[[#This Row],[Price Before Discount]]-Table1[[#This Row],[Price After Discount]]</f>
        <v>8</v>
      </c>
      <c r="L1133" s="13">
        <f>YEAR(Table1[[#This Row],[Date]])</f>
        <v>2020</v>
      </c>
      <c r="M1133" s="13" t="str">
        <f t="shared" si="34"/>
        <v>Apr</v>
      </c>
      <c r="N1133" s="17" t="str">
        <f t="shared" si="35"/>
        <v>Q2</v>
      </c>
    </row>
    <row r="1134" spans="1:14" x14ac:dyDescent="0.35">
      <c r="A1134" t="s">
        <v>1676</v>
      </c>
      <c r="B1134" s="1" t="s">
        <v>26</v>
      </c>
      <c r="C1134" s="1" t="s">
        <v>27</v>
      </c>
      <c r="D1134" s="1" t="s">
        <v>11</v>
      </c>
      <c r="E1134" s="3">
        <v>45110</v>
      </c>
      <c r="F1134" s="1" t="s">
        <v>70</v>
      </c>
      <c r="G1134" s="1" t="s">
        <v>422</v>
      </c>
      <c r="H1134" s="7">
        <v>500</v>
      </c>
      <c r="I1134" s="7">
        <v>500</v>
      </c>
      <c r="J1134" s="2">
        <v>0</v>
      </c>
      <c r="K1134" s="7">
        <f>Table1[[#This Row],[Price Before Discount]]-Table1[[#This Row],[Price After Discount]]</f>
        <v>0</v>
      </c>
      <c r="L1134" s="13">
        <f>YEAR(Table1[[#This Row],[Date]])</f>
        <v>2023</v>
      </c>
      <c r="M1134" s="13" t="str">
        <f t="shared" si="34"/>
        <v>Jul</v>
      </c>
      <c r="N1134" s="17" t="str">
        <f t="shared" si="35"/>
        <v>Q3</v>
      </c>
    </row>
    <row r="1135" spans="1:14" hidden="1" x14ac:dyDescent="0.35">
      <c r="A1135" t="s">
        <v>1677</v>
      </c>
      <c r="B1135" s="1" t="s">
        <v>129</v>
      </c>
      <c r="C1135" s="1" t="s">
        <v>106</v>
      </c>
      <c r="D1135" s="1" t="s">
        <v>17</v>
      </c>
      <c r="E1135" s="3">
        <v>45134</v>
      </c>
      <c r="F1135" s="1" t="s">
        <v>34</v>
      </c>
      <c r="G1135" s="1" t="s">
        <v>1548</v>
      </c>
      <c r="H1135" s="7">
        <v>50</v>
      </c>
      <c r="I1135" s="7">
        <v>50</v>
      </c>
      <c r="J1135" s="2">
        <v>0</v>
      </c>
      <c r="K1135" s="7">
        <f>Table1[[#This Row],[Price Before Discount]]-Table1[[#This Row],[Price After Discount]]</f>
        <v>0</v>
      </c>
      <c r="L1135" s="13">
        <f>YEAR(Table1[[#This Row],[Date]])</f>
        <v>2023</v>
      </c>
      <c r="M1135" s="13" t="str">
        <f t="shared" si="34"/>
        <v>Jul</v>
      </c>
      <c r="N1135" s="17" t="str">
        <f t="shared" si="35"/>
        <v>Q3</v>
      </c>
    </row>
    <row r="1136" spans="1:14" hidden="1" x14ac:dyDescent="0.35">
      <c r="A1136" t="s">
        <v>1678</v>
      </c>
      <c r="B1136" s="1" t="s">
        <v>116</v>
      </c>
      <c r="C1136" s="1" t="s">
        <v>117</v>
      </c>
      <c r="D1136" s="1" t="s">
        <v>33</v>
      </c>
      <c r="E1136" s="3">
        <v>43929</v>
      </c>
      <c r="F1136" s="1" t="s">
        <v>120</v>
      </c>
      <c r="G1136" s="1" t="s">
        <v>1679</v>
      </c>
      <c r="H1136" s="7">
        <v>50</v>
      </c>
      <c r="I1136" s="7">
        <v>50</v>
      </c>
      <c r="J1136" s="2">
        <v>0</v>
      </c>
      <c r="K1136" s="7">
        <f>Table1[[#This Row],[Price Before Discount]]-Table1[[#This Row],[Price After Discount]]</f>
        <v>0</v>
      </c>
      <c r="L1136" s="13">
        <f>YEAR(Table1[[#This Row],[Date]])</f>
        <v>2020</v>
      </c>
      <c r="M1136" s="13" t="str">
        <f t="shared" si="34"/>
        <v>Apr</v>
      </c>
      <c r="N1136" s="17" t="str">
        <f t="shared" si="35"/>
        <v>Q2</v>
      </c>
    </row>
    <row r="1137" spans="1:14" hidden="1" x14ac:dyDescent="0.35">
      <c r="A1137" t="s">
        <v>1680</v>
      </c>
      <c r="B1137" s="1" t="s">
        <v>152</v>
      </c>
      <c r="C1137" s="1" t="s">
        <v>106</v>
      </c>
      <c r="D1137" s="1" t="s">
        <v>17</v>
      </c>
      <c r="E1137" s="3">
        <v>44573</v>
      </c>
      <c r="F1137" s="1" t="s">
        <v>59</v>
      </c>
      <c r="G1137" s="1" t="s">
        <v>1409</v>
      </c>
      <c r="H1137" s="7">
        <v>1000</v>
      </c>
      <c r="I1137" s="7">
        <v>710</v>
      </c>
      <c r="J1137" s="2">
        <v>0.28999999999999998</v>
      </c>
      <c r="K1137" s="7">
        <f>Table1[[#This Row],[Price Before Discount]]-Table1[[#This Row],[Price After Discount]]</f>
        <v>290</v>
      </c>
      <c r="L1137" s="13">
        <f>YEAR(Table1[[#This Row],[Date]])</f>
        <v>2022</v>
      </c>
      <c r="M1137" s="13" t="str">
        <f t="shared" si="34"/>
        <v>Jan</v>
      </c>
      <c r="N1137" s="17" t="str">
        <f t="shared" si="35"/>
        <v>Q1</v>
      </c>
    </row>
    <row r="1138" spans="1:14" x14ac:dyDescent="0.35">
      <c r="A1138" t="s">
        <v>1681</v>
      </c>
      <c r="B1138" s="1" t="s">
        <v>125</v>
      </c>
      <c r="C1138" s="1" t="s">
        <v>126</v>
      </c>
      <c r="D1138" s="1" t="s">
        <v>11</v>
      </c>
      <c r="E1138" s="3">
        <v>45625</v>
      </c>
      <c r="F1138" s="1" t="s">
        <v>12</v>
      </c>
      <c r="G1138" s="1" t="s">
        <v>383</v>
      </c>
      <c r="H1138" s="7">
        <v>80</v>
      </c>
      <c r="I1138" s="7">
        <v>74</v>
      </c>
      <c r="J1138" s="2">
        <v>7.4999999999999997E-2</v>
      </c>
      <c r="K1138" s="7">
        <f>Table1[[#This Row],[Price Before Discount]]-Table1[[#This Row],[Price After Discount]]</f>
        <v>6</v>
      </c>
      <c r="L1138" s="13">
        <f>YEAR(Table1[[#This Row],[Date]])</f>
        <v>2024</v>
      </c>
      <c r="M1138" s="13" t="str">
        <f t="shared" si="34"/>
        <v>Nov</v>
      </c>
      <c r="N1138" s="17" t="str">
        <f t="shared" si="35"/>
        <v>Q4</v>
      </c>
    </row>
    <row r="1139" spans="1:14" x14ac:dyDescent="0.35">
      <c r="A1139" t="s">
        <v>1682</v>
      </c>
      <c r="B1139" s="1" t="s">
        <v>79</v>
      </c>
      <c r="C1139" s="1" t="s">
        <v>80</v>
      </c>
      <c r="D1139" s="1" t="s">
        <v>11</v>
      </c>
      <c r="E1139" s="3">
        <v>44648</v>
      </c>
      <c r="F1139" s="1" t="s">
        <v>120</v>
      </c>
      <c r="G1139" s="1" t="s">
        <v>1491</v>
      </c>
      <c r="H1139" s="7">
        <v>50</v>
      </c>
      <c r="I1139" s="7">
        <v>50</v>
      </c>
      <c r="J1139" s="2">
        <v>0</v>
      </c>
      <c r="K1139" s="7">
        <f>Table1[[#This Row],[Price Before Discount]]-Table1[[#This Row],[Price After Discount]]</f>
        <v>0</v>
      </c>
      <c r="L1139" s="13">
        <f>YEAR(Table1[[#This Row],[Date]])</f>
        <v>2022</v>
      </c>
      <c r="M1139" s="13" t="str">
        <f t="shared" si="34"/>
        <v>Mar</v>
      </c>
      <c r="N1139" s="17" t="str">
        <f t="shared" si="35"/>
        <v>Q1</v>
      </c>
    </row>
    <row r="1140" spans="1:14" hidden="1" x14ac:dyDescent="0.35">
      <c r="A1140" t="s">
        <v>1683</v>
      </c>
      <c r="B1140" s="1" t="s">
        <v>152</v>
      </c>
      <c r="C1140" s="1" t="s">
        <v>106</v>
      </c>
      <c r="D1140" s="1" t="s">
        <v>17</v>
      </c>
      <c r="E1140" s="3">
        <v>43937</v>
      </c>
      <c r="F1140" s="1" t="s">
        <v>113</v>
      </c>
      <c r="G1140" s="1" t="s">
        <v>1183</v>
      </c>
      <c r="H1140" s="7">
        <v>250</v>
      </c>
      <c r="I1140" s="7">
        <v>208</v>
      </c>
      <c r="J1140" s="2">
        <v>0.16800000000000001</v>
      </c>
      <c r="K1140" s="7">
        <f>Table1[[#This Row],[Price Before Discount]]-Table1[[#This Row],[Price After Discount]]</f>
        <v>42</v>
      </c>
      <c r="L1140" s="13">
        <f>YEAR(Table1[[#This Row],[Date]])</f>
        <v>2020</v>
      </c>
      <c r="M1140" s="13" t="str">
        <f t="shared" si="34"/>
        <v>Apr</v>
      </c>
      <c r="N1140" s="17" t="str">
        <f t="shared" si="35"/>
        <v>Q2</v>
      </c>
    </row>
    <row r="1141" spans="1:14" hidden="1" x14ac:dyDescent="0.35">
      <c r="A1141" t="s">
        <v>1684</v>
      </c>
      <c r="B1141" s="1" t="s">
        <v>89</v>
      </c>
      <c r="C1141" s="1" t="s">
        <v>90</v>
      </c>
      <c r="D1141" s="1" t="s">
        <v>33</v>
      </c>
      <c r="E1141" s="3">
        <v>44960</v>
      </c>
      <c r="F1141" s="1" t="s">
        <v>120</v>
      </c>
      <c r="G1141" s="1" t="s">
        <v>197</v>
      </c>
      <c r="H1141" s="7">
        <v>50</v>
      </c>
      <c r="I1141" s="7">
        <v>46</v>
      </c>
      <c r="J1141" s="2">
        <v>0.08</v>
      </c>
      <c r="K1141" s="7">
        <f>Table1[[#This Row],[Price Before Discount]]-Table1[[#This Row],[Price After Discount]]</f>
        <v>4</v>
      </c>
      <c r="L1141" s="13">
        <f>YEAR(Table1[[#This Row],[Date]])</f>
        <v>2023</v>
      </c>
      <c r="M1141" s="13" t="str">
        <f t="shared" si="34"/>
        <v>Feb</v>
      </c>
      <c r="N1141" s="17" t="str">
        <f t="shared" si="35"/>
        <v>Q1</v>
      </c>
    </row>
    <row r="1142" spans="1:14" x14ac:dyDescent="0.35">
      <c r="A1142" t="s">
        <v>1685</v>
      </c>
      <c r="B1142" s="1" t="s">
        <v>109</v>
      </c>
      <c r="C1142" s="1" t="s">
        <v>80</v>
      </c>
      <c r="D1142" s="1" t="s">
        <v>11</v>
      </c>
      <c r="E1142" s="3">
        <v>44502</v>
      </c>
      <c r="F1142" s="1" t="s">
        <v>53</v>
      </c>
      <c r="G1142" s="1" t="s">
        <v>1686</v>
      </c>
      <c r="H1142" s="7">
        <v>800</v>
      </c>
      <c r="I1142" s="7">
        <v>744</v>
      </c>
      <c r="J1142" s="2">
        <v>7.0000000000000007E-2</v>
      </c>
      <c r="K1142" s="7">
        <f>Table1[[#This Row],[Price Before Discount]]-Table1[[#This Row],[Price After Discount]]</f>
        <v>56</v>
      </c>
      <c r="L1142" s="13">
        <f>YEAR(Table1[[#This Row],[Date]])</f>
        <v>2021</v>
      </c>
      <c r="M1142" s="13" t="str">
        <f t="shared" si="34"/>
        <v>Nov</v>
      </c>
      <c r="N1142" s="17" t="str">
        <f t="shared" si="35"/>
        <v>Q4</v>
      </c>
    </row>
    <row r="1143" spans="1:14" hidden="1" x14ac:dyDescent="0.35">
      <c r="A1143" t="s">
        <v>1687</v>
      </c>
      <c r="B1143" s="1" t="s">
        <v>62</v>
      </c>
      <c r="C1143" s="1" t="s">
        <v>63</v>
      </c>
      <c r="D1143" s="1" t="s">
        <v>33</v>
      </c>
      <c r="E1143" s="3">
        <v>45030</v>
      </c>
      <c r="F1143" s="1" t="s">
        <v>12</v>
      </c>
      <c r="G1143" s="1" t="s">
        <v>1534</v>
      </c>
      <c r="H1143" s="7">
        <v>80</v>
      </c>
      <c r="I1143" s="7">
        <v>76</v>
      </c>
      <c r="J1143" s="2">
        <v>0.05</v>
      </c>
      <c r="K1143" s="7">
        <f>Table1[[#This Row],[Price Before Discount]]-Table1[[#This Row],[Price After Discount]]</f>
        <v>4</v>
      </c>
      <c r="L1143" s="13">
        <f>YEAR(Table1[[#This Row],[Date]])</f>
        <v>2023</v>
      </c>
      <c r="M1143" s="13" t="str">
        <f t="shared" si="34"/>
        <v>Apr</v>
      </c>
      <c r="N1143" s="17" t="str">
        <f t="shared" si="35"/>
        <v>Q2</v>
      </c>
    </row>
    <row r="1144" spans="1:14" hidden="1" x14ac:dyDescent="0.35">
      <c r="A1144" t="s">
        <v>1688</v>
      </c>
      <c r="B1144" s="1" t="s">
        <v>116</v>
      </c>
      <c r="C1144" s="1" t="s">
        <v>117</v>
      </c>
      <c r="D1144" s="1" t="s">
        <v>33</v>
      </c>
      <c r="E1144" s="3">
        <v>44991</v>
      </c>
      <c r="F1144" s="1" t="s">
        <v>28</v>
      </c>
      <c r="G1144" s="1" t="s">
        <v>538</v>
      </c>
      <c r="H1144" s="7">
        <v>150</v>
      </c>
      <c r="I1144" s="7">
        <v>146</v>
      </c>
      <c r="J1144" s="2">
        <v>2.6700000000000002E-2</v>
      </c>
      <c r="K1144" s="7">
        <f>Table1[[#This Row],[Price Before Discount]]-Table1[[#This Row],[Price After Discount]]</f>
        <v>4</v>
      </c>
      <c r="L1144" s="13">
        <f>YEAR(Table1[[#This Row],[Date]])</f>
        <v>2023</v>
      </c>
      <c r="M1144" s="13" t="str">
        <f t="shared" si="34"/>
        <v>Mar</v>
      </c>
      <c r="N1144" s="17" t="str">
        <f t="shared" si="35"/>
        <v>Q1</v>
      </c>
    </row>
    <row r="1145" spans="1:14" hidden="1" x14ac:dyDescent="0.35">
      <c r="A1145" t="s">
        <v>1689</v>
      </c>
      <c r="B1145" s="1" t="s">
        <v>219</v>
      </c>
      <c r="C1145" s="1" t="s">
        <v>38</v>
      </c>
      <c r="D1145" s="1" t="s">
        <v>33</v>
      </c>
      <c r="E1145" s="3">
        <v>45637</v>
      </c>
      <c r="F1145" s="1" t="s">
        <v>44</v>
      </c>
      <c r="G1145" s="1" t="s">
        <v>1177</v>
      </c>
      <c r="H1145" s="7">
        <v>500</v>
      </c>
      <c r="I1145" s="7">
        <v>475</v>
      </c>
      <c r="J1145" s="2">
        <v>0.05</v>
      </c>
      <c r="K1145" s="7">
        <f>Table1[[#This Row],[Price Before Discount]]-Table1[[#This Row],[Price After Discount]]</f>
        <v>25</v>
      </c>
      <c r="L1145" s="13">
        <f>YEAR(Table1[[#This Row],[Date]])</f>
        <v>2024</v>
      </c>
      <c r="M1145" s="13" t="str">
        <f t="shared" si="34"/>
        <v>Dec</v>
      </c>
      <c r="N1145" s="17" t="str">
        <f t="shared" si="35"/>
        <v>Q4</v>
      </c>
    </row>
    <row r="1146" spans="1:14" x14ac:dyDescent="0.35">
      <c r="A1146" t="s">
        <v>1690</v>
      </c>
      <c r="B1146" s="1" t="s">
        <v>239</v>
      </c>
      <c r="C1146" s="1" t="s">
        <v>240</v>
      </c>
      <c r="D1146" s="1" t="s">
        <v>11</v>
      </c>
      <c r="E1146" s="3">
        <v>44881</v>
      </c>
      <c r="F1146" s="1" t="s">
        <v>12</v>
      </c>
      <c r="G1146" s="1" t="s">
        <v>378</v>
      </c>
      <c r="H1146" s="7">
        <v>80</v>
      </c>
      <c r="I1146" s="7">
        <v>68</v>
      </c>
      <c r="J1146" s="2">
        <v>0.15</v>
      </c>
      <c r="K1146" s="7">
        <f>Table1[[#This Row],[Price Before Discount]]-Table1[[#This Row],[Price After Discount]]</f>
        <v>12</v>
      </c>
      <c r="L1146" s="13">
        <f>YEAR(Table1[[#This Row],[Date]])</f>
        <v>2022</v>
      </c>
      <c r="M1146" s="13" t="str">
        <f t="shared" si="34"/>
        <v>Nov</v>
      </c>
      <c r="N1146" s="17" t="str">
        <f t="shared" si="35"/>
        <v>Q4</v>
      </c>
    </row>
    <row r="1147" spans="1:14" x14ac:dyDescent="0.35">
      <c r="A1147" t="s">
        <v>1691</v>
      </c>
      <c r="B1147" s="1" t="s">
        <v>322</v>
      </c>
      <c r="C1147" s="1" t="s">
        <v>323</v>
      </c>
      <c r="D1147" s="1" t="s">
        <v>11</v>
      </c>
      <c r="E1147" s="3">
        <v>44427</v>
      </c>
      <c r="F1147" s="1" t="s">
        <v>70</v>
      </c>
      <c r="G1147" s="1" t="s">
        <v>1466</v>
      </c>
      <c r="H1147" s="7">
        <v>500</v>
      </c>
      <c r="I1147" s="7">
        <v>500</v>
      </c>
      <c r="J1147" s="2">
        <v>0</v>
      </c>
      <c r="K1147" s="7">
        <f>Table1[[#This Row],[Price Before Discount]]-Table1[[#This Row],[Price After Discount]]</f>
        <v>0</v>
      </c>
      <c r="L1147" s="13">
        <f>YEAR(Table1[[#This Row],[Date]])</f>
        <v>2021</v>
      </c>
      <c r="M1147" s="13" t="str">
        <f t="shared" si="34"/>
        <v>Aug</v>
      </c>
      <c r="N1147" s="17" t="str">
        <f t="shared" si="35"/>
        <v>Q3</v>
      </c>
    </row>
    <row r="1148" spans="1:14" x14ac:dyDescent="0.35">
      <c r="A1148" t="s">
        <v>1692</v>
      </c>
      <c r="B1148" s="1" t="s">
        <v>253</v>
      </c>
      <c r="C1148" s="1" t="s">
        <v>254</v>
      </c>
      <c r="D1148" s="1" t="s">
        <v>11</v>
      </c>
      <c r="E1148" s="3">
        <v>43864</v>
      </c>
      <c r="F1148" s="1" t="s">
        <v>113</v>
      </c>
      <c r="G1148" s="1" t="s">
        <v>1371</v>
      </c>
      <c r="H1148" s="7">
        <v>250</v>
      </c>
      <c r="I1148" s="7">
        <v>243</v>
      </c>
      <c r="J1148" s="2">
        <v>2.8000000000000001E-2</v>
      </c>
      <c r="K1148" s="7">
        <f>Table1[[#This Row],[Price Before Discount]]-Table1[[#This Row],[Price After Discount]]</f>
        <v>7</v>
      </c>
      <c r="L1148" s="13">
        <f>YEAR(Table1[[#This Row],[Date]])</f>
        <v>2020</v>
      </c>
      <c r="M1148" s="13" t="str">
        <f t="shared" si="34"/>
        <v>Feb</v>
      </c>
      <c r="N1148" s="17" t="str">
        <f t="shared" si="35"/>
        <v>Q1</v>
      </c>
    </row>
    <row r="1149" spans="1:14" hidden="1" x14ac:dyDescent="0.35">
      <c r="A1149" t="s">
        <v>1693</v>
      </c>
      <c r="B1149" s="1" t="s">
        <v>20</v>
      </c>
      <c r="C1149" s="1" t="s">
        <v>21</v>
      </c>
      <c r="D1149" s="1" t="s">
        <v>22</v>
      </c>
      <c r="E1149" s="3">
        <v>44674</v>
      </c>
      <c r="F1149" s="1" t="s">
        <v>59</v>
      </c>
      <c r="G1149" s="1" t="s">
        <v>142</v>
      </c>
      <c r="H1149" s="7">
        <v>1000</v>
      </c>
      <c r="I1149" s="7">
        <v>500</v>
      </c>
      <c r="J1149" s="2">
        <v>0.5</v>
      </c>
      <c r="K1149" s="7">
        <f>Table1[[#This Row],[Price Before Discount]]-Table1[[#This Row],[Price After Discount]]</f>
        <v>500</v>
      </c>
      <c r="L1149" s="13">
        <f>YEAR(Table1[[#This Row],[Date]])</f>
        <v>2022</v>
      </c>
      <c r="M1149" s="13" t="str">
        <f t="shared" si="34"/>
        <v>Apr</v>
      </c>
      <c r="N1149" s="17" t="str">
        <f t="shared" si="35"/>
        <v>Q2</v>
      </c>
    </row>
    <row r="1150" spans="1:14" hidden="1" x14ac:dyDescent="0.35">
      <c r="A1150" t="s">
        <v>1694</v>
      </c>
      <c r="B1150" s="1" t="s">
        <v>222</v>
      </c>
      <c r="C1150" s="1" t="s">
        <v>48</v>
      </c>
      <c r="D1150" s="1" t="s">
        <v>22</v>
      </c>
      <c r="E1150" s="3">
        <v>45635</v>
      </c>
      <c r="F1150" s="1" t="s">
        <v>59</v>
      </c>
      <c r="G1150" s="1" t="s">
        <v>732</v>
      </c>
      <c r="H1150" s="7">
        <v>1000</v>
      </c>
      <c r="I1150" s="7">
        <v>700</v>
      </c>
      <c r="J1150" s="2">
        <v>0.3</v>
      </c>
      <c r="K1150" s="7">
        <f>Table1[[#This Row],[Price Before Discount]]-Table1[[#This Row],[Price After Discount]]</f>
        <v>300</v>
      </c>
      <c r="L1150" s="13">
        <f>YEAR(Table1[[#This Row],[Date]])</f>
        <v>2024</v>
      </c>
      <c r="M1150" s="13" t="str">
        <f t="shared" si="34"/>
        <v>Dec</v>
      </c>
      <c r="N1150" s="17" t="str">
        <f t="shared" si="35"/>
        <v>Q4</v>
      </c>
    </row>
    <row r="1151" spans="1:14" x14ac:dyDescent="0.35">
      <c r="A1151" t="s">
        <v>1695</v>
      </c>
      <c r="B1151" s="1" t="s">
        <v>398</v>
      </c>
      <c r="C1151" s="1" t="s">
        <v>399</v>
      </c>
      <c r="D1151" s="1" t="s">
        <v>11</v>
      </c>
      <c r="E1151" s="3">
        <v>45410</v>
      </c>
      <c r="F1151" s="1" t="s">
        <v>12</v>
      </c>
      <c r="G1151" s="1" t="s">
        <v>400</v>
      </c>
      <c r="H1151" s="7">
        <v>80</v>
      </c>
      <c r="I1151" s="7">
        <v>58</v>
      </c>
      <c r="J1151" s="2">
        <v>0.27500000000000002</v>
      </c>
      <c r="K1151" s="7">
        <f>Table1[[#This Row],[Price Before Discount]]-Table1[[#This Row],[Price After Discount]]</f>
        <v>22</v>
      </c>
      <c r="L1151" s="13">
        <f>YEAR(Table1[[#This Row],[Date]])</f>
        <v>2024</v>
      </c>
      <c r="M1151" s="13" t="str">
        <f t="shared" si="34"/>
        <v>Apr</v>
      </c>
      <c r="N1151" s="17" t="str">
        <f t="shared" si="35"/>
        <v>Q2</v>
      </c>
    </row>
    <row r="1152" spans="1:14" x14ac:dyDescent="0.35">
      <c r="A1152" t="s">
        <v>1696</v>
      </c>
      <c r="B1152" s="1" t="s">
        <v>172</v>
      </c>
      <c r="C1152" s="1" t="s">
        <v>173</v>
      </c>
      <c r="D1152" s="1" t="s">
        <v>11</v>
      </c>
      <c r="E1152" s="3">
        <v>44269</v>
      </c>
      <c r="F1152" s="1" t="s">
        <v>53</v>
      </c>
      <c r="G1152" s="1" t="s">
        <v>605</v>
      </c>
      <c r="H1152" s="7">
        <v>800</v>
      </c>
      <c r="I1152" s="7">
        <v>664</v>
      </c>
      <c r="J1152" s="2">
        <v>0.17</v>
      </c>
      <c r="K1152" s="7">
        <f>Table1[[#This Row],[Price Before Discount]]-Table1[[#This Row],[Price After Discount]]</f>
        <v>136</v>
      </c>
      <c r="L1152" s="13">
        <f>YEAR(Table1[[#This Row],[Date]])</f>
        <v>2021</v>
      </c>
      <c r="M1152" s="13" t="str">
        <f t="shared" si="34"/>
        <v>Mar</v>
      </c>
      <c r="N1152" s="17" t="str">
        <f t="shared" si="35"/>
        <v>Q1</v>
      </c>
    </row>
    <row r="1153" spans="1:14" x14ac:dyDescent="0.35">
      <c r="A1153" t="s">
        <v>1697</v>
      </c>
      <c r="B1153" s="1" t="s">
        <v>51</v>
      </c>
      <c r="C1153" s="1" t="s">
        <v>52</v>
      </c>
      <c r="D1153" s="1" t="s">
        <v>11</v>
      </c>
      <c r="E1153" s="3">
        <v>44137</v>
      </c>
      <c r="F1153" s="1" t="s">
        <v>102</v>
      </c>
      <c r="G1153" s="1" t="s">
        <v>793</v>
      </c>
      <c r="H1153" s="7">
        <v>70</v>
      </c>
      <c r="I1153" s="7">
        <v>69</v>
      </c>
      <c r="J1153" s="2">
        <v>1.43E-2</v>
      </c>
      <c r="K1153" s="7">
        <f>Table1[[#This Row],[Price Before Discount]]-Table1[[#This Row],[Price After Discount]]</f>
        <v>1</v>
      </c>
      <c r="L1153" s="13">
        <f>YEAR(Table1[[#This Row],[Date]])</f>
        <v>2020</v>
      </c>
      <c r="M1153" s="13" t="str">
        <f t="shared" si="34"/>
        <v>Nov</v>
      </c>
      <c r="N1153" s="17" t="str">
        <f t="shared" si="35"/>
        <v>Q4</v>
      </c>
    </row>
    <row r="1154" spans="1:14" hidden="1" x14ac:dyDescent="0.35">
      <c r="A1154" t="s">
        <v>1698</v>
      </c>
      <c r="B1154" s="1" t="s">
        <v>47</v>
      </c>
      <c r="C1154" s="1" t="s">
        <v>48</v>
      </c>
      <c r="D1154" s="1" t="s">
        <v>22</v>
      </c>
      <c r="E1154" s="3">
        <v>44146</v>
      </c>
      <c r="F1154" s="1" t="s">
        <v>120</v>
      </c>
      <c r="G1154" s="1" t="s">
        <v>376</v>
      </c>
      <c r="H1154" s="7">
        <v>50</v>
      </c>
      <c r="I1154" s="7">
        <v>50</v>
      </c>
      <c r="J1154" s="2">
        <v>0</v>
      </c>
      <c r="K1154" s="7">
        <f>Table1[[#This Row],[Price Before Discount]]-Table1[[#This Row],[Price After Discount]]</f>
        <v>0</v>
      </c>
      <c r="L1154" s="13">
        <f>YEAR(Table1[[#This Row],[Date]])</f>
        <v>2020</v>
      </c>
      <c r="M1154" s="13" t="str">
        <f t="shared" ref="M1154:M1217" si="36">TEXT(E:E, "mmm")</f>
        <v>Nov</v>
      </c>
      <c r="N1154" s="17" t="str">
        <f t="shared" ref="N1154:N1217" si="37">"Q"&amp;INT((MONTH($E1154)-1)/3)+1</f>
        <v>Q4</v>
      </c>
    </row>
    <row r="1155" spans="1:14" hidden="1" x14ac:dyDescent="0.35">
      <c r="A1155" t="s">
        <v>1699</v>
      </c>
      <c r="B1155" s="1" t="s">
        <v>268</v>
      </c>
      <c r="C1155" s="1" t="s">
        <v>269</v>
      </c>
      <c r="D1155" s="1" t="s">
        <v>33</v>
      </c>
      <c r="E1155" s="3">
        <v>43880</v>
      </c>
      <c r="F1155" s="1" t="s">
        <v>12</v>
      </c>
      <c r="G1155" s="1" t="s">
        <v>335</v>
      </c>
      <c r="H1155" s="7">
        <v>80</v>
      </c>
      <c r="I1155" s="7">
        <v>75</v>
      </c>
      <c r="J1155" s="2">
        <v>6.25E-2</v>
      </c>
      <c r="K1155" s="7">
        <f>Table1[[#This Row],[Price Before Discount]]-Table1[[#This Row],[Price After Discount]]</f>
        <v>5</v>
      </c>
      <c r="L1155" s="13">
        <f>YEAR(Table1[[#This Row],[Date]])</f>
        <v>2020</v>
      </c>
      <c r="M1155" s="13" t="str">
        <f t="shared" si="36"/>
        <v>Feb</v>
      </c>
      <c r="N1155" s="17" t="str">
        <f t="shared" si="37"/>
        <v>Q1</v>
      </c>
    </row>
    <row r="1156" spans="1:14" x14ac:dyDescent="0.35">
      <c r="A1156" t="s">
        <v>1700</v>
      </c>
      <c r="B1156" s="1" t="s">
        <v>9</v>
      </c>
      <c r="C1156" s="1" t="s">
        <v>10</v>
      </c>
      <c r="D1156" s="1" t="s">
        <v>11</v>
      </c>
      <c r="E1156" s="3">
        <v>45066</v>
      </c>
      <c r="F1156" s="1" t="s">
        <v>12</v>
      </c>
      <c r="G1156" s="1" t="s">
        <v>1157</v>
      </c>
      <c r="H1156" s="7">
        <v>80</v>
      </c>
      <c r="I1156" s="7">
        <v>76</v>
      </c>
      <c r="J1156" s="2">
        <v>0.05</v>
      </c>
      <c r="K1156" s="7">
        <f>Table1[[#This Row],[Price Before Discount]]-Table1[[#This Row],[Price After Discount]]</f>
        <v>4</v>
      </c>
      <c r="L1156" s="13">
        <f>YEAR(Table1[[#This Row],[Date]])</f>
        <v>2023</v>
      </c>
      <c r="M1156" s="13" t="str">
        <f t="shared" si="36"/>
        <v>May</v>
      </c>
      <c r="N1156" s="17" t="str">
        <f t="shared" si="37"/>
        <v>Q2</v>
      </c>
    </row>
    <row r="1157" spans="1:14" hidden="1" x14ac:dyDescent="0.35">
      <c r="A1157" t="s">
        <v>1701</v>
      </c>
      <c r="B1157" s="1" t="s">
        <v>101</v>
      </c>
      <c r="C1157" s="1" t="s">
        <v>69</v>
      </c>
      <c r="D1157" s="1" t="s">
        <v>33</v>
      </c>
      <c r="E1157" s="3">
        <v>44335</v>
      </c>
      <c r="F1157" s="1" t="s">
        <v>113</v>
      </c>
      <c r="G1157" s="1" t="s">
        <v>725</v>
      </c>
      <c r="H1157" s="7">
        <v>250</v>
      </c>
      <c r="I1157" s="7">
        <v>190</v>
      </c>
      <c r="J1157" s="2">
        <v>0.24</v>
      </c>
      <c r="K1157" s="7">
        <f>Table1[[#This Row],[Price Before Discount]]-Table1[[#This Row],[Price After Discount]]</f>
        <v>60</v>
      </c>
      <c r="L1157" s="13">
        <f>YEAR(Table1[[#This Row],[Date]])</f>
        <v>2021</v>
      </c>
      <c r="M1157" s="13" t="str">
        <f t="shared" si="36"/>
        <v>May</v>
      </c>
      <c r="N1157" s="17" t="str">
        <f t="shared" si="37"/>
        <v>Q2</v>
      </c>
    </row>
    <row r="1158" spans="1:14" x14ac:dyDescent="0.35">
      <c r="A1158" t="s">
        <v>1702</v>
      </c>
      <c r="B1158" s="1" t="s">
        <v>239</v>
      </c>
      <c r="C1158" s="1" t="s">
        <v>240</v>
      </c>
      <c r="D1158" s="1" t="s">
        <v>11</v>
      </c>
      <c r="E1158" s="3">
        <v>44958</v>
      </c>
      <c r="F1158" s="1" t="s">
        <v>59</v>
      </c>
      <c r="G1158" s="1" t="s">
        <v>1150</v>
      </c>
      <c r="H1158" s="7">
        <v>1000</v>
      </c>
      <c r="I1158" s="7">
        <v>650</v>
      </c>
      <c r="J1158" s="2">
        <v>0.35</v>
      </c>
      <c r="K1158" s="7">
        <f>Table1[[#This Row],[Price Before Discount]]-Table1[[#This Row],[Price After Discount]]</f>
        <v>350</v>
      </c>
      <c r="L1158" s="13">
        <f>YEAR(Table1[[#This Row],[Date]])</f>
        <v>2023</v>
      </c>
      <c r="M1158" s="13" t="str">
        <f t="shared" si="36"/>
        <v>Feb</v>
      </c>
      <c r="N1158" s="17" t="str">
        <f t="shared" si="37"/>
        <v>Q1</v>
      </c>
    </row>
    <row r="1159" spans="1:14" hidden="1" x14ac:dyDescent="0.35">
      <c r="A1159" t="s">
        <v>1703</v>
      </c>
      <c r="B1159" s="1" t="s">
        <v>219</v>
      </c>
      <c r="C1159" s="1" t="s">
        <v>38</v>
      </c>
      <c r="D1159" s="1" t="s">
        <v>33</v>
      </c>
      <c r="E1159" s="3">
        <v>44420</v>
      </c>
      <c r="F1159" s="1" t="s">
        <v>12</v>
      </c>
      <c r="G1159" s="1" t="s">
        <v>220</v>
      </c>
      <c r="H1159" s="7">
        <v>80</v>
      </c>
      <c r="I1159" s="7">
        <v>58</v>
      </c>
      <c r="J1159" s="2">
        <v>0.27500000000000002</v>
      </c>
      <c r="K1159" s="7">
        <f>Table1[[#This Row],[Price Before Discount]]-Table1[[#This Row],[Price After Discount]]</f>
        <v>22</v>
      </c>
      <c r="L1159" s="13">
        <f>YEAR(Table1[[#This Row],[Date]])</f>
        <v>2021</v>
      </c>
      <c r="M1159" s="13" t="str">
        <f t="shared" si="36"/>
        <v>Aug</v>
      </c>
      <c r="N1159" s="17" t="str">
        <f t="shared" si="37"/>
        <v>Q3</v>
      </c>
    </row>
    <row r="1160" spans="1:14" hidden="1" x14ac:dyDescent="0.35">
      <c r="A1160" t="s">
        <v>1704</v>
      </c>
      <c r="B1160" s="1" t="s">
        <v>37</v>
      </c>
      <c r="C1160" s="1" t="s">
        <v>38</v>
      </c>
      <c r="D1160" s="1" t="s">
        <v>33</v>
      </c>
      <c r="E1160" s="3">
        <v>43891</v>
      </c>
      <c r="F1160" s="1" t="s">
        <v>113</v>
      </c>
      <c r="G1160" s="1" t="s">
        <v>1705</v>
      </c>
      <c r="H1160" s="7">
        <v>250</v>
      </c>
      <c r="I1160" s="7">
        <v>235</v>
      </c>
      <c r="J1160" s="2">
        <v>0.06</v>
      </c>
      <c r="K1160" s="7">
        <f>Table1[[#This Row],[Price Before Discount]]-Table1[[#This Row],[Price After Discount]]</f>
        <v>15</v>
      </c>
      <c r="L1160" s="13">
        <f>YEAR(Table1[[#This Row],[Date]])</f>
        <v>2020</v>
      </c>
      <c r="M1160" s="13" t="str">
        <f t="shared" si="36"/>
        <v>Mar</v>
      </c>
      <c r="N1160" s="17" t="str">
        <f t="shared" si="37"/>
        <v>Q1</v>
      </c>
    </row>
    <row r="1161" spans="1:14" x14ac:dyDescent="0.35">
      <c r="A1161" t="s">
        <v>1706</v>
      </c>
      <c r="B1161" s="1" t="s">
        <v>185</v>
      </c>
      <c r="C1161" s="1" t="s">
        <v>186</v>
      </c>
      <c r="D1161" s="1" t="s">
        <v>11</v>
      </c>
      <c r="E1161" s="3">
        <v>44643</v>
      </c>
      <c r="F1161" s="1" t="s">
        <v>44</v>
      </c>
      <c r="G1161" s="1" t="s">
        <v>235</v>
      </c>
      <c r="H1161" s="7">
        <v>500</v>
      </c>
      <c r="I1161" s="7">
        <v>440</v>
      </c>
      <c r="J1161" s="2">
        <v>0.12</v>
      </c>
      <c r="K1161" s="7">
        <f>Table1[[#This Row],[Price Before Discount]]-Table1[[#This Row],[Price After Discount]]</f>
        <v>60</v>
      </c>
      <c r="L1161" s="13">
        <f>YEAR(Table1[[#This Row],[Date]])</f>
        <v>2022</v>
      </c>
      <c r="M1161" s="13" t="str">
        <f t="shared" si="36"/>
        <v>Mar</v>
      </c>
      <c r="N1161" s="17" t="str">
        <f t="shared" si="37"/>
        <v>Q1</v>
      </c>
    </row>
    <row r="1162" spans="1:14" x14ac:dyDescent="0.35">
      <c r="A1162" t="s">
        <v>1707</v>
      </c>
      <c r="B1162" s="1" t="s">
        <v>125</v>
      </c>
      <c r="C1162" s="1" t="s">
        <v>126</v>
      </c>
      <c r="D1162" s="1" t="s">
        <v>11</v>
      </c>
      <c r="E1162" s="3">
        <v>45220</v>
      </c>
      <c r="F1162" s="1" t="s">
        <v>120</v>
      </c>
      <c r="G1162" s="1" t="s">
        <v>127</v>
      </c>
      <c r="H1162" s="7">
        <v>50</v>
      </c>
      <c r="I1162" s="7">
        <v>46</v>
      </c>
      <c r="J1162" s="2">
        <v>0.08</v>
      </c>
      <c r="K1162" s="7">
        <f>Table1[[#This Row],[Price Before Discount]]-Table1[[#This Row],[Price After Discount]]</f>
        <v>4</v>
      </c>
      <c r="L1162" s="13">
        <f>YEAR(Table1[[#This Row],[Date]])</f>
        <v>2023</v>
      </c>
      <c r="M1162" s="13" t="str">
        <f t="shared" si="36"/>
        <v>Oct</v>
      </c>
      <c r="N1162" s="17" t="str">
        <f t="shared" si="37"/>
        <v>Q4</v>
      </c>
    </row>
    <row r="1163" spans="1:14" hidden="1" x14ac:dyDescent="0.35">
      <c r="A1163" t="s">
        <v>1708</v>
      </c>
      <c r="B1163" s="1" t="s">
        <v>180</v>
      </c>
      <c r="C1163" s="1" t="s">
        <v>106</v>
      </c>
      <c r="D1163" s="1" t="s">
        <v>17</v>
      </c>
      <c r="E1163" s="3">
        <v>45479</v>
      </c>
      <c r="F1163" s="1" t="s">
        <v>102</v>
      </c>
      <c r="G1163" s="1" t="s">
        <v>671</v>
      </c>
      <c r="H1163" s="7">
        <v>70</v>
      </c>
      <c r="I1163" s="7">
        <v>63</v>
      </c>
      <c r="J1163" s="2">
        <v>0.1</v>
      </c>
      <c r="K1163" s="7">
        <f>Table1[[#This Row],[Price Before Discount]]-Table1[[#This Row],[Price After Discount]]</f>
        <v>7</v>
      </c>
      <c r="L1163" s="13">
        <f>YEAR(Table1[[#This Row],[Date]])</f>
        <v>2024</v>
      </c>
      <c r="M1163" s="13" t="str">
        <f t="shared" si="36"/>
        <v>Jul</v>
      </c>
      <c r="N1163" s="17" t="str">
        <f t="shared" si="37"/>
        <v>Q3</v>
      </c>
    </row>
    <row r="1164" spans="1:14" hidden="1" x14ac:dyDescent="0.35">
      <c r="A1164" t="s">
        <v>1709</v>
      </c>
      <c r="B1164" s="1" t="s">
        <v>225</v>
      </c>
      <c r="C1164" s="1" t="s">
        <v>226</v>
      </c>
      <c r="D1164" s="1" t="s">
        <v>22</v>
      </c>
      <c r="E1164" s="3">
        <v>45365</v>
      </c>
      <c r="F1164" s="1" t="s">
        <v>28</v>
      </c>
      <c r="G1164" s="1" t="s">
        <v>436</v>
      </c>
      <c r="H1164" s="7">
        <v>150</v>
      </c>
      <c r="I1164" s="7">
        <v>128</v>
      </c>
      <c r="J1164" s="2">
        <v>0.1467</v>
      </c>
      <c r="K1164" s="7">
        <f>Table1[[#This Row],[Price Before Discount]]-Table1[[#This Row],[Price After Discount]]</f>
        <v>22</v>
      </c>
      <c r="L1164" s="13">
        <f>YEAR(Table1[[#This Row],[Date]])</f>
        <v>2024</v>
      </c>
      <c r="M1164" s="13" t="str">
        <f t="shared" si="36"/>
        <v>Mar</v>
      </c>
      <c r="N1164" s="17" t="str">
        <f t="shared" si="37"/>
        <v>Q1</v>
      </c>
    </row>
    <row r="1165" spans="1:14" hidden="1" x14ac:dyDescent="0.35">
      <c r="A1165" t="s">
        <v>1710</v>
      </c>
      <c r="B1165" s="1" t="s">
        <v>62</v>
      </c>
      <c r="C1165" s="1" t="s">
        <v>63</v>
      </c>
      <c r="D1165" s="1" t="s">
        <v>33</v>
      </c>
      <c r="E1165" s="3">
        <v>44877</v>
      </c>
      <c r="F1165" s="1" t="s">
        <v>28</v>
      </c>
      <c r="G1165" s="1" t="s">
        <v>527</v>
      </c>
      <c r="H1165" s="7">
        <v>150</v>
      </c>
      <c r="I1165" s="7">
        <v>150</v>
      </c>
      <c r="J1165" s="2">
        <v>0</v>
      </c>
      <c r="K1165" s="7">
        <f>Table1[[#This Row],[Price Before Discount]]-Table1[[#This Row],[Price After Discount]]</f>
        <v>0</v>
      </c>
      <c r="L1165" s="13">
        <f>YEAR(Table1[[#This Row],[Date]])</f>
        <v>2022</v>
      </c>
      <c r="M1165" s="13" t="str">
        <f t="shared" si="36"/>
        <v>Nov</v>
      </c>
      <c r="N1165" s="17" t="str">
        <f t="shared" si="37"/>
        <v>Q4</v>
      </c>
    </row>
    <row r="1166" spans="1:14" x14ac:dyDescent="0.35">
      <c r="A1166" t="s">
        <v>1711</v>
      </c>
      <c r="B1166" s="1" t="s">
        <v>9</v>
      </c>
      <c r="C1166" s="1" t="s">
        <v>10</v>
      </c>
      <c r="D1166" s="1" t="s">
        <v>11</v>
      </c>
      <c r="E1166" s="3">
        <v>45262</v>
      </c>
      <c r="F1166" s="1" t="s">
        <v>44</v>
      </c>
      <c r="G1166" s="1" t="s">
        <v>346</v>
      </c>
      <c r="H1166" s="7">
        <v>500</v>
      </c>
      <c r="I1166" s="7">
        <v>485</v>
      </c>
      <c r="J1166" s="2">
        <v>0.03</v>
      </c>
      <c r="K1166" s="7">
        <f>Table1[[#This Row],[Price Before Discount]]-Table1[[#This Row],[Price After Discount]]</f>
        <v>15</v>
      </c>
      <c r="L1166" s="13">
        <f>YEAR(Table1[[#This Row],[Date]])</f>
        <v>2023</v>
      </c>
      <c r="M1166" s="13" t="str">
        <f t="shared" si="36"/>
        <v>Dec</v>
      </c>
      <c r="N1166" s="17" t="str">
        <f t="shared" si="37"/>
        <v>Q4</v>
      </c>
    </row>
    <row r="1167" spans="1:14" x14ac:dyDescent="0.35">
      <c r="A1167" t="s">
        <v>1712</v>
      </c>
      <c r="B1167" s="1" t="s">
        <v>83</v>
      </c>
      <c r="C1167" s="1" t="s">
        <v>84</v>
      </c>
      <c r="D1167" s="1" t="s">
        <v>11</v>
      </c>
      <c r="E1167" s="3">
        <v>45072</v>
      </c>
      <c r="F1167" s="1" t="s">
        <v>113</v>
      </c>
      <c r="G1167" s="1" t="s">
        <v>338</v>
      </c>
      <c r="H1167" s="7">
        <v>250</v>
      </c>
      <c r="I1167" s="7">
        <v>230</v>
      </c>
      <c r="J1167" s="2">
        <v>0.08</v>
      </c>
      <c r="K1167" s="7">
        <f>Table1[[#This Row],[Price Before Discount]]-Table1[[#This Row],[Price After Discount]]</f>
        <v>20</v>
      </c>
      <c r="L1167" s="13">
        <f>YEAR(Table1[[#This Row],[Date]])</f>
        <v>2023</v>
      </c>
      <c r="M1167" s="13" t="str">
        <f t="shared" si="36"/>
        <v>May</v>
      </c>
      <c r="N1167" s="17" t="str">
        <f t="shared" si="37"/>
        <v>Q2</v>
      </c>
    </row>
    <row r="1168" spans="1:14" x14ac:dyDescent="0.35">
      <c r="A1168" t="s">
        <v>1713</v>
      </c>
      <c r="B1168" s="1" t="s">
        <v>112</v>
      </c>
      <c r="C1168" s="1" t="s">
        <v>52</v>
      </c>
      <c r="D1168" s="1" t="s">
        <v>11</v>
      </c>
      <c r="E1168" s="3">
        <v>44834</v>
      </c>
      <c r="F1168" s="1" t="s">
        <v>102</v>
      </c>
      <c r="G1168" s="1" t="s">
        <v>365</v>
      </c>
      <c r="H1168" s="7">
        <v>70</v>
      </c>
      <c r="I1168" s="7">
        <v>62</v>
      </c>
      <c r="J1168" s="2">
        <v>0.1143</v>
      </c>
      <c r="K1168" s="7">
        <f>Table1[[#This Row],[Price Before Discount]]-Table1[[#This Row],[Price After Discount]]</f>
        <v>8</v>
      </c>
      <c r="L1168" s="13">
        <f>YEAR(Table1[[#This Row],[Date]])</f>
        <v>2022</v>
      </c>
      <c r="M1168" s="13" t="str">
        <f t="shared" si="36"/>
        <v>Sep</v>
      </c>
      <c r="N1168" s="17" t="str">
        <f t="shared" si="37"/>
        <v>Q3</v>
      </c>
    </row>
    <row r="1169" spans="1:14" hidden="1" x14ac:dyDescent="0.35">
      <c r="A1169" t="s">
        <v>1714</v>
      </c>
      <c r="B1169" s="1" t="s">
        <v>62</v>
      </c>
      <c r="C1169" s="1" t="s">
        <v>63</v>
      </c>
      <c r="D1169" s="1" t="s">
        <v>33</v>
      </c>
      <c r="E1169" s="3">
        <v>45145</v>
      </c>
      <c r="F1169" s="1" t="s">
        <v>23</v>
      </c>
      <c r="G1169" s="1" t="s">
        <v>1715</v>
      </c>
      <c r="H1169" s="7">
        <v>700</v>
      </c>
      <c r="I1169" s="7">
        <v>665</v>
      </c>
      <c r="J1169" s="2">
        <v>0.05</v>
      </c>
      <c r="K1169" s="7">
        <f>Table1[[#This Row],[Price Before Discount]]-Table1[[#This Row],[Price After Discount]]</f>
        <v>35</v>
      </c>
      <c r="L1169" s="13">
        <f>YEAR(Table1[[#This Row],[Date]])</f>
        <v>2023</v>
      </c>
      <c r="M1169" s="13" t="str">
        <f t="shared" si="36"/>
        <v>Aug</v>
      </c>
      <c r="N1169" s="17" t="str">
        <f t="shared" si="37"/>
        <v>Q3</v>
      </c>
    </row>
    <row r="1170" spans="1:14" hidden="1" x14ac:dyDescent="0.35">
      <c r="A1170" t="s">
        <v>1716</v>
      </c>
      <c r="B1170" s="1" t="s">
        <v>129</v>
      </c>
      <c r="C1170" s="1" t="s">
        <v>106</v>
      </c>
      <c r="D1170" s="1" t="s">
        <v>17</v>
      </c>
      <c r="E1170" s="3">
        <v>45229</v>
      </c>
      <c r="F1170" s="1" t="s">
        <v>34</v>
      </c>
      <c r="G1170" s="1" t="s">
        <v>380</v>
      </c>
      <c r="H1170" s="7">
        <v>50</v>
      </c>
      <c r="I1170" s="7">
        <v>50</v>
      </c>
      <c r="J1170" s="2">
        <v>0</v>
      </c>
      <c r="K1170" s="7">
        <f>Table1[[#This Row],[Price Before Discount]]-Table1[[#This Row],[Price After Discount]]</f>
        <v>0</v>
      </c>
      <c r="L1170" s="13">
        <f>YEAR(Table1[[#This Row],[Date]])</f>
        <v>2023</v>
      </c>
      <c r="M1170" s="13" t="str">
        <f t="shared" si="36"/>
        <v>Oct</v>
      </c>
      <c r="N1170" s="17" t="str">
        <f t="shared" si="37"/>
        <v>Q4</v>
      </c>
    </row>
    <row r="1171" spans="1:14" x14ac:dyDescent="0.35">
      <c r="A1171" t="s">
        <v>1717</v>
      </c>
      <c r="B1171" s="1" t="s">
        <v>185</v>
      </c>
      <c r="C1171" s="1" t="s">
        <v>186</v>
      </c>
      <c r="D1171" s="1" t="s">
        <v>11</v>
      </c>
      <c r="E1171" s="3">
        <v>43957</v>
      </c>
      <c r="F1171" s="1" t="s">
        <v>12</v>
      </c>
      <c r="G1171" s="1" t="s">
        <v>789</v>
      </c>
      <c r="H1171" s="7">
        <v>80</v>
      </c>
      <c r="I1171" s="7">
        <v>56</v>
      </c>
      <c r="J1171" s="2">
        <v>0.3</v>
      </c>
      <c r="K1171" s="7">
        <f>Table1[[#This Row],[Price Before Discount]]-Table1[[#This Row],[Price After Discount]]</f>
        <v>24</v>
      </c>
      <c r="L1171" s="13">
        <f>YEAR(Table1[[#This Row],[Date]])</f>
        <v>2020</v>
      </c>
      <c r="M1171" s="13" t="str">
        <f t="shared" si="36"/>
        <v>May</v>
      </c>
      <c r="N1171" s="17" t="str">
        <f t="shared" si="37"/>
        <v>Q2</v>
      </c>
    </row>
    <row r="1172" spans="1:14" x14ac:dyDescent="0.35">
      <c r="A1172" t="s">
        <v>1718</v>
      </c>
      <c r="B1172" s="1" t="s">
        <v>93</v>
      </c>
      <c r="C1172" s="1" t="s">
        <v>94</v>
      </c>
      <c r="D1172" s="1" t="s">
        <v>11</v>
      </c>
      <c r="E1172" s="3">
        <v>45473</v>
      </c>
      <c r="F1172" s="1" t="s">
        <v>102</v>
      </c>
      <c r="G1172" s="1" t="s">
        <v>458</v>
      </c>
      <c r="H1172" s="7">
        <v>70</v>
      </c>
      <c r="I1172" s="7">
        <v>65</v>
      </c>
      <c r="J1172" s="2">
        <v>7.1400000000000005E-2</v>
      </c>
      <c r="K1172" s="7">
        <f>Table1[[#This Row],[Price Before Discount]]-Table1[[#This Row],[Price After Discount]]</f>
        <v>5</v>
      </c>
      <c r="L1172" s="13">
        <f>YEAR(Table1[[#This Row],[Date]])</f>
        <v>2024</v>
      </c>
      <c r="M1172" s="13" t="str">
        <f t="shared" si="36"/>
        <v>Jun</v>
      </c>
      <c r="N1172" s="17" t="str">
        <f t="shared" si="37"/>
        <v>Q2</v>
      </c>
    </row>
    <row r="1173" spans="1:14" hidden="1" x14ac:dyDescent="0.35">
      <c r="A1173" t="s">
        <v>1719</v>
      </c>
      <c r="B1173" s="1" t="s">
        <v>432</v>
      </c>
      <c r="C1173" s="1" t="s">
        <v>433</v>
      </c>
      <c r="D1173" s="1" t="s">
        <v>22</v>
      </c>
      <c r="E1173" s="3">
        <v>44699</v>
      </c>
      <c r="F1173" s="1" t="s">
        <v>34</v>
      </c>
      <c r="G1173" s="1" t="s">
        <v>762</v>
      </c>
      <c r="H1173" s="7">
        <v>50</v>
      </c>
      <c r="I1173" s="7">
        <v>43</v>
      </c>
      <c r="J1173" s="2">
        <v>0.14000000000000001</v>
      </c>
      <c r="K1173" s="7">
        <f>Table1[[#This Row],[Price Before Discount]]-Table1[[#This Row],[Price After Discount]]</f>
        <v>7</v>
      </c>
      <c r="L1173" s="13">
        <f>YEAR(Table1[[#This Row],[Date]])</f>
        <v>2022</v>
      </c>
      <c r="M1173" s="13" t="str">
        <f t="shared" si="36"/>
        <v>May</v>
      </c>
      <c r="N1173" s="17" t="str">
        <f t="shared" si="37"/>
        <v>Q2</v>
      </c>
    </row>
    <row r="1174" spans="1:14" hidden="1" x14ac:dyDescent="0.35">
      <c r="A1174" t="s">
        <v>1720</v>
      </c>
      <c r="B1174" s="1" t="s">
        <v>68</v>
      </c>
      <c r="C1174" s="1" t="s">
        <v>69</v>
      </c>
      <c r="D1174" s="1" t="s">
        <v>33</v>
      </c>
      <c r="E1174" s="3">
        <v>44510</v>
      </c>
      <c r="F1174" s="1" t="s">
        <v>28</v>
      </c>
      <c r="G1174" s="1" t="s">
        <v>1721</v>
      </c>
      <c r="H1174" s="7">
        <v>150</v>
      </c>
      <c r="I1174" s="7">
        <v>126</v>
      </c>
      <c r="J1174" s="2">
        <v>0.16</v>
      </c>
      <c r="K1174" s="7">
        <f>Table1[[#This Row],[Price Before Discount]]-Table1[[#This Row],[Price After Discount]]</f>
        <v>24</v>
      </c>
      <c r="L1174" s="13">
        <f>YEAR(Table1[[#This Row],[Date]])</f>
        <v>2021</v>
      </c>
      <c r="M1174" s="13" t="str">
        <f t="shared" si="36"/>
        <v>Nov</v>
      </c>
      <c r="N1174" s="17" t="str">
        <f t="shared" si="37"/>
        <v>Q4</v>
      </c>
    </row>
    <row r="1175" spans="1:14" hidden="1" x14ac:dyDescent="0.35">
      <c r="A1175" t="s">
        <v>1722</v>
      </c>
      <c r="B1175" s="1" t="s">
        <v>219</v>
      </c>
      <c r="C1175" s="1" t="s">
        <v>38</v>
      </c>
      <c r="D1175" s="1" t="s">
        <v>33</v>
      </c>
      <c r="E1175" s="3">
        <v>44227</v>
      </c>
      <c r="F1175" s="1" t="s">
        <v>44</v>
      </c>
      <c r="G1175" s="1" t="s">
        <v>1320</v>
      </c>
      <c r="H1175" s="7">
        <v>500</v>
      </c>
      <c r="I1175" s="7">
        <v>360</v>
      </c>
      <c r="J1175" s="2">
        <v>0.28000000000000003</v>
      </c>
      <c r="K1175" s="7">
        <f>Table1[[#This Row],[Price Before Discount]]-Table1[[#This Row],[Price After Discount]]</f>
        <v>140</v>
      </c>
      <c r="L1175" s="13">
        <f>YEAR(Table1[[#This Row],[Date]])</f>
        <v>2021</v>
      </c>
      <c r="M1175" s="13" t="str">
        <f t="shared" si="36"/>
        <v>Jan</v>
      </c>
      <c r="N1175" s="17" t="str">
        <f t="shared" si="37"/>
        <v>Q1</v>
      </c>
    </row>
    <row r="1176" spans="1:14" hidden="1" x14ac:dyDescent="0.35">
      <c r="A1176" t="s">
        <v>1723</v>
      </c>
      <c r="B1176" s="1" t="s">
        <v>225</v>
      </c>
      <c r="C1176" s="1" t="s">
        <v>226</v>
      </c>
      <c r="D1176" s="1" t="s">
        <v>22</v>
      </c>
      <c r="E1176" s="3">
        <v>44813</v>
      </c>
      <c r="F1176" s="1" t="s">
        <v>12</v>
      </c>
      <c r="G1176" s="1" t="s">
        <v>619</v>
      </c>
      <c r="H1176" s="7">
        <v>80</v>
      </c>
      <c r="I1176" s="7">
        <v>71</v>
      </c>
      <c r="J1176" s="2">
        <v>0.1125</v>
      </c>
      <c r="K1176" s="7">
        <f>Table1[[#This Row],[Price Before Discount]]-Table1[[#This Row],[Price After Discount]]</f>
        <v>9</v>
      </c>
      <c r="L1176" s="13">
        <f>YEAR(Table1[[#This Row],[Date]])</f>
        <v>2022</v>
      </c>
      <c r="M1176" s="13" t="str">
        <f t="shared" si="36"/>
        <v>Sep</v>
      </c>
      <c r="N1176" s="17" t="str">
        <f t="shared" si="37"/>
        <v>Q3</v>
      </c>
    </row>
    <row r="1177" spans="1:14" hidden="1" x14ac:dyDescent="0.35">
      <c r="A1177" t="s">
        <v>1724</v>
      </c>
      <c r="B1177" s="1" t="s">
        <v>129</v>
      </c>
      <c r="C1177" s="1" t="s">
        <v>106</v>
      </c>
      <c r="D1177" s="1" t="s">
        <v>17</v>
      </c>
      <c r="E1177" s="3">
        <v>43845</v>
      </c>
      <c r="F1177" s="1" t="s">
        <v>39</v>
      </c>
      <c r="G1177" s="1" t="s">
        <v>130</v>
      </c>
      <c r="H1177" s="7">
        <v>30</v>
      </c>
      <c r="I1177" s="7">
        <v>29</v>
      </c>
      <c r="J1177" s="2">
        <v>3.3300000000000003E-2</v>
      </c>
      <c r="K1177" s="7">
        <f>Table1[[#This Row],[Price Before Discount]]-Table1[[#This Row],[Price After Discount]]</f>
        <v>1</v>
      </c>
      <c r="L1177" s="13">
        <f>YEAR(Table1[[#This Row],[Date]])</f>
        <v>2020</v>
      </c>
      <c r="M1177" s="13" t="str">
        <f t="shared" si="36"/>
        <v>Jan</v>
      </c>
      <c r="N1177" s="17" t="str">
        <f t="shared" si="37"/>
        <v>Q1</v>
      </c>
    </row>
    <row r="1178" spans="1:14" x14ac:dyDescent="0.35">
      <c r="A1178" t="s">
        <v>1725</v>
      </c>
      <c r="B1178" s="1" t="s">
        <v>168</v>
      </c>
      <c r="C1178" s="1" t="s">
        <v>169</v>
      </c>
      <c r="D1178" s="1" t="s">
        <v>11</v>
      </c>
      <c r="E1178" s="3">
        <v>44924</v>
      </c>
      <c r="F1178" s="1" t="s">
        <v>113</v>
      </c>
      <c r="G1178" s="1" t="s">
        <v>516</v>
      </c>
      <c r="H1178" s="7">
        <v>250</v>
      </c>
      <c r="I1178" s="7">
        <v>248</v>
      </c>
      <c r="J1178" s="2">
        <v>8.0000000000000002E-3</v>
      </c>
      <c r="K1178" s="7">
        <f>Table1[[#This Row],[Price Before Discount]]-Table1[[#This Row],[Price After Discount]]</f>
        <v>2</v>
      </c>
      <c r="L1178" s="13">
        <f>YEAR(Table1[[#This Row],[Date]])</f>
        <v>2022</v>
      </c>
      <c r="M1178" s="13" t="str">
        <f t="shared" si="36"/>
        <v>Dec</v>
      </c>
      <c r="N1178" s="17" t="str">
        <f t="shared" si="37"/>
        <v>Q4</v>
      </c>
    </row>
    <row r="1179" spans="1:14" hidden="1" x14ac:dyDescent="0.35">
      <c r="A1179" t="s">
        <v>1726</v>
      </c>
      <c r="B1179" s="1" t="s">
        <v>132</v>
      </c>
      <c r="C1179" s="1" t="s">
        <v>90</v>
      </c>
      <c r="D1179" s="1" t="s">
        <v>33</v>
      </c>
      <c r="E1179" s="3">
        <v>45586</v>
      </c>
      <c r="F1179" s="1" t="s">
        <v>39</v>
      </c>
      <c r="G1179" s="1" t="s">
        <v>1060</v>
      </c>
      <c r="H1179" s="7">
        <v>30</v>
      </c>
      <c r="I1179" s="7">
        <v>27</v>
      </c>
      <c r="J1179" s="2">
        <v>0.1</v>
      </c>
      <c r="K1179" s="7">
        <f>Table1[[#This Row],[Price Before Discount]]-Table1[[#This Row],[Price After Discount]]</f>
        <v>3</v>
      </c>
      <c r="L1179" s="13">
        <f>YEAR(Table1[[#This Row],[Date]])</f>
        <v>2024</v>
      </c>
      <c r="M1179" s="13" t="str">
        <f t="shared" si="36"/>
        <v>Oct</v>
      </c>
      <c r="N1179" s="17" t="str">
        <f t="shared" si="37"/>
        <v>Q4</v>
      </c>
    </row>
    <row r="1180" spans="1:14" x14ac:dyDescent="0.35">
      <c r="A1180" t="s">
        <v>1727</v>
      </c>
      <c r="B1180" s="1" t="s">
        <v>144</v>
      </c>
      <c r="C1180" s="1" t="s">
        <v>145</v>
      </c>
      <c r="D1180" s="1" t="s">
        <v>11</v>
      </c>
      <c r="E1180" s="3">
        <v>44934</v>
      </c>
      <c r="F1180" s="1" t="s">
        <v>102</v>
      </c>
      <c r="G1180" s="1" t="s">
        <v>1316</v>
      </c>
      <c r="H1180" s="7">
        <v>70</v>
      </c>
      <c r="I1180" s="7">
        <v>66</v>
      </c>
      <c r="J1180" s="2">
        <v>5.7099999999999998E-2</v>
      </c>
      <c r="K1180" s="7">
        <f>Table1[[#This Row],[Price Before Discount]]-Table1[[#This Row],[Price After Discount]]</f>
        <v>4</v>
      </c>
      <c r="L1180" s="13">
        <f>YEAR(Table1[[#This Row],[Date]])</f>
        <v>2023</v>
      </c>
      <c r="M1180" s="13" t="str">
        <f t="shared" si="36"/>
        <v>Jan</v>
      </c>
      <c r="N1180" s="17" t="str">
        <f t="shared" si="37"/>
        <v>Q1</v>
      </c>
    </row>
    <row r="1181" spans="1:14" hidden="1" x14ac:dyDescent="0.35">
      <c r="A1181" t="s">
        <v>1728</v>
      </c>
      <c r="B1181" s="1" t="s">
        <v>15</v>
      </c>
      <c r="C1181" s="1" t="s">
        <v>16</v>
      </c>
      <c r="D1181" s="1" t="s">
        <v>17</v>
      </c>
      <c r="E1181" s="3">
        <v>44096</v>
      </c>
      <c r="F1181" s="1" t="s">
        <v>34</v>
      </c>
      <c r="G1181" s="1" t="s">
        <v>18</v>
      </c>
      <c r="H1181" s="7">
        <v>50</v>
      </c>
      <c r="I1181" s="7">
        <v>50</v>
      </c>
      <c r="J1181" s="2">
        <v>0</v>
      </c>
      <c r="K1181" s="7">
        <f>Table1[[#This Row],[Price Before Discount]]-Table1[[#This Row],[Price After Discount]]</f>
        <v>0</v>
      </c>
      <c r="L1181" s="13">
        <f>YEAR(Table1[[#This Row],[Date]])</f>
        <v>2020</v>
      </c>
      <c r="M1181" s="13" t="str">
        <f t="shared" si="36"/>
        <v>Sep</v>
      </c>
      <c r="N1181" s="17" t="str">
        <f t="shared" si="37"/>
        <v>Q3</v>
      </c>
    </row>
    <row r="1182" spans="1:14" x14ac:dyDescent="0.35">
      <c r="A1182" t="s">
        <v>1729</v>
      </c>
      <c r="B1182" s="1" t="s">
        <v>148</v>
      </c>
      <c r="C1182" s="1" t="s">
        <v>149</v>
      </c>
      <c r="D1182" s="1" t="s">
        <v>11</v>
      </c>
      <c r="E1182" s="3">
        <v>44474</v>
      </c>
      <c r="F1182" s="1" t="s">
        <v>59</v>
      </c>
      <c r="G1182" s="1" t="s">
        <v>822</v>
      </c>
      <c r="H1182" s="7">
        <v>1000</v>
      </c>
      <c r="I1182" s="7">
        <v>690</v>
      </c>
      <c r="J1182" s="2">
        <v>0.31</v>
      </c>
      <c r="K1182" s="7">
        <f>Table1[[#This Row],[Price Before Discount]]-Table1[[#This Row],[Price After Discount]]</f>
        <v>310</v>
      </c>
      <c r="L1182" s="13">
        <f>YEAR(Table1[[#This Row],[Date]])</f>
        <v>2021</v>
      </c>
      <c r="M1182" s="13" t="str">
        <f t="shared" si="36"/>
        <v>Oct</v>
      </c>
      <c r="N1182" s="17" t="str">
        <f t="shared" si="37"/>
        <v>Q4</v>
      </c>
    </row>
    <row r="1183" spans="1:14" hidden="1" x14ac:dyDescent="0.35">
      <c r="A1183" t="s">
        <v>1730</v>
      </c>
      <c r="B1183" s="1" t="s">
        <v>129</v>
      </c>
      <c r="C1183" s="1" t="s">
        <v>106</v>
      </c>
      <c r="D1183" s="1" t="s">
        <v>17</v>
      </c>
      <c r="E1183" s="3">
        <v>45071</v>
      </c>
      <c r="F1183" s="1" t="s">
        <v>28</v>
      </c>
      <c r="G1183" s="1" t="s">
        <v>534</v>
      </c>
      <c r="H1183" s="7">
        <v>150</v>
      </c>
      <c r="I1183" s="7">
        <v>150</v>
      </c>
      <c r="J1183" s="2">
        <v>0</v>
      </c>
      <c r="K1183" s="7">
        <f>Table1[[#This Row],[Price Before Discount]]-Table1[[#This Row],[Price After Discount]]</f>
        <v>0</v>
      </c>
      <c r="L1183" s="13">
        <f>YEAR(Table1[[#This Row],[Date]])</f>
        <v>2023</v>
      </c>
      <c r="M1183" s="13" t="str">
        <f t="shared" si="36"/>
        <v>May</v>
      </c>
      <c r="N1183" s="17" t="str">
        <f t="shared" si="37"/>
        <v>Q2</v>
      </c>
    </row>
    <row r="1184" spans="1:14" hidden="1" x14ac:dyDescent="0.35">
      <c r="A1184" t="s">
        <v>1731</v>
      </c>
      <c r="B1184" s="1" t="s">
        <v>101</v>
      </c>
      <c r="C1184" s="1" t="s">
        <v>69</v>
      </c>
      <c r="D1184" s="1" t="s">
        <v>33</v>
      </c>
      <c r="E1184" s="3">
        <v>44508</v>
      </c>
      <c r="F1184" s="1" t="s">
        <v>23</v>
      </c>
      <c r="G1184" s="1" t="s">
        <v>245</v>
      </c>
      <c r="H1184" s="7">
        <v>700</v>
      </c>
      <c r="I1184" s="7">
        <v>560</v>
      </c>
      <c r="J1184" s="2">
        <v>0.2</v>
      </c>
      <c r="K1184" s="7">
        <f>Table1[[#This Row],[Price Before Discount]]-Table1[[#This Row],[Price After Discount]]</f>
        <v>140</v>
      </c>
      <c r="L1184" s="13">
        <f>YEAR(Table1[[#This Row],[Date]])</f>
        <v>2021</v>
      </c>
      <c r="M1184" s="13" t="str">
        <f t="shared" si="36"/>
        <v>Nov</v>
      </c>
      <c r="N1184" s="17" t="str">
        <f t="shared" si="37"/>
        <v>Q4</v>
      </c>
    </row>
    <row r="1185" spans="1:14" hidden="1" x14ac:dyDescent="0.35">
      <c r="A1185" t="s">
        <v>1732</v>
      </c>
      <c r="B1185" s="1" t="s">
        <v>222</v>
      </c>
      <c r="C1185" s="1" t="s">
        <v>48</v>
      </c>
      <c r="D1185" s="1" t="s">
        <v>22</v>
      </c>
      <c r="E1185" s="3">
        <v>43908</v>
      </c>
      <c r="F1185" s="1" t="s">
        <v>70</v>
      </c>
      <c r="G1185" s="1" t="s">
        <v>411</v>
      </c>
      <c r="H1185" s="7">
        <v>500</v>
      </c>
      <c r="I1185" s="7">
        <v>495</v>
      </c>
      <c r="J1185" s="2">
        <v>0.01</v>
      </c>
      <c r="K1185" s="7">
        <f>Table1[[#This Row],[Price Before Discount]]-Table1[[#This Row],[Price After Discount]]</f>
        <v>5</v>
      </c>
      <c r="L1185" s="13">
        <f>YEAR(Table1[[#This Row],[Date]])</f>
        <v>2020</v>
      </c>
      <c r="M1185" s="13" t="str">
        <f t="shared" si="36"/>
        <v>Mar</v>
      </c>
      <c r="N1185" s="17" t="str">
        <f t="shared" si="37"/>
        <v>Q1</v>
      </c>
    </row>
    <row r="1186" spans="1:14" hidden="1" x14ac:dyDescent="0.35">
      <c r="A1186" t="s">
        <v>1733</v>
      </c>
      <c r="B1186" s="1" t="s">
        <v>287</v>
      </c>
      <c r="C1186" s="1" t="s">
        <v>106</v>
      </c>
      <c r="D1186" s="1" t="s">
        <v>17</v>
      </c>
      <c r="E1186" s="3">
        <v>44212</v>
      </c>
      <c r="F1186" s="1" t="s">
        <v>39</v>
      </c>
      <c r="G1186" s="1" t="s">
        <v>1127</v>
      </c>
      <c r="H1186" s="7">
        <v>30</v>
      </c>
      <c r="I1186" s="7">
        <v>30</v>
      </c>
      <c r="J1186" s="2">
        <v>0</v>
      </c>
      <c r="K1186" s="7">
        <f>Table1[[#This Row],[Price Before Discount]]-Table1[[#This Row],[Price After Discount]]</f>
        <v>0</v>
      </c>
      <c r="L1186" s="13">
        <f>YEAR(Table1[[#This Row],[Date]])</f>
        <v>2021</v>
      </c>
      <c r="M1186" s="13" t="str">
        <f t="shared" si="36"/>
        <v>Jan</v>
      </c>
      <c r="N1186" s="17" t="str">
        <f t="shared" si="37"/>
        <v>Q1</v>
      </c>
    </row>
    <row r="1187" spans="1:14" hidden="1" x14ac:dyDescent="0.35">
      <c r="A1187" t="s">
        <v>1734</v>
      </c>
      <c r="B1187" s="1" t="s">
        <v>31</v>
      </c>
      <c r="C1187" s="1" t="s">
        <v>32</v>
      </c>
      <c r="D1187" s="1" t="s">
        <v>33</v>
      </c>
      <c r="E1187" s="3">
        <v>44208</v>
      </c>
      <c r="F1187" s="1" t="s">
        <v>28</v>
      </c>
      <c r="G1187" s="1" t="s">
        <v>449</v>
      </c>
      <c r="H1187" s="7">
        <v>150</v>
      </c>
      <c r="I1187" s="7">
        <v>132</v>
      </c>
      <c r="J1187" s="2">
        <v>0.12</v>
      </c>
      <c r="K1187" s="7">
        <f>Table1[[#This Row],[Price Before Discount]]-Table1[[#This Row],[Price After Discount]]</f>
        <v>18</v>
      </c>
      <c r="L1187" s="13">
        <f>YEAR(Table1[[#This Row],[Date]])</f>
        <v>2021</v>
      </c>
      <c r="M1187" s="13" t="str">
        <f t="shared" si="36"/>
        <v>Jan</v>
      </c>
      <c r="N1187" s="17" t="str">
        <f t="shared" si="37"/>
        <v>Q1</v>
      </c>
    </row>
    <row r="1188" spans="1:14" hidden="1" x14ac:dyDescent="0.35">
      <c r="A1188" t="s">
        <v>1735</v>
      </c>
      <c r="B1188" s="1" t="s">
        <v>42</v>
      </c>
      <c r="C1188" s="1" t="s">
        <v>43</v>
      </c>
      <c r="D1188" s="1" t="s">
        <v>22</v>
      </c>
      <c r="E1188" s="3">
        <v>44177</v>
      </c>
      <c r="F1188" s="1" t="s">
        <v>44</v>
      </c>
      <c r="G1188" s="1" t="s">
        <v>199</v>
      </c>
      <c r="H1188" s="7">
        <v>500</v>
      </c>
      <c r="I1188" s="7">
        <v>425</v>
      </c>
      <c r="J1188" s="2">
        <v>0.15</v>
      </c>
      <c r="K1188" s="7">
        <f>Table1[[#This Row],[Price Before Discount]]-Table1[[#This Row],[Price After Discount]]</f>
        <v>75</v>
      </c>
      <c r="L1188" s="13">
        <f>YEAR(Table1[[#This Row],[Date]])</f>
        <v>2020</v>
      </c>
      <c r="M1188" s="13" t="str">
        <f t="shared" si="36"/>
        <v>Dec</v>
      </c>
      <c r="N1188" s="17" t="str">
        <f t="shared" si="37"/>
        <v>Q4</v>
      </c>
    </row>
    <row r="1189" spans="1:14" x14ac:dyDescent="0.35">
      <c r="A1189" t="s">
        <v>1736</v>
      </c>
      <c r="B1189" s="1" t="s">
        <v>398</v>
      </c>
      <c r="C1189" s="1" t="s">
        <v>399</v>
      </c>
      <c r="D1189" s="1" t="s">
        <v>11</v>
      </c>
      <c r="E1189" s="3">
        <v>45089</v>
      </c>
      <c r="F1189" s="1" t="s">
        <v>59</v>
      </c>
      <c r="G1189" s="1" t="s">
        <v>1737</v>
      </c>
      <c r="H1189" s="7">
        <v>1000</v>
      </c>
      <c r="I1189" s="7">
        <v>790</v>
      </c>
      <c r="J1189" s="2">
        <v>0.21</v>
      </c>
      <c r="K1189" s="7">
        <f>Table1[[#This Row],[Price Before Discount]]-Table1[[#This Row],[Price After Discount]]</f>
        <v>210</v>
      </c>
      <c r="L1189" s="13">
        <f>YEAR(Table1[[#This Row],[Date]])</f>
        <v>2023</v>
      </c>
      <c r="M1189" s="13" t="str">
        <f t="shared" si="36"/>
        <v>Jun</v>
      </c>
      <c r="N1189" s="17" t="str">
        <f t="shared" si="37"/>
        <v>Q2</v>
      </c>
    </row>
    <row r="1190" spans="1:14" x14ac:dyDescent="0.35">
      <c r="A1190" t="s">
        <v>1738</v>
      </c>
      <c r="B1190" s="1" t="s">
        <v>26</v>
      </c>
      <c r="C1190" s="1" t="s">
        <v>27</v>
      </c>
      <c r="D1190" s="1" t="s">
        <v>11</v>
      </c>
      <c r="E1190" s="3">
        <v>44726</v>
      </c>
      <c r="F1190" s="1" t="s">
        <v>59</v>
      </c>
      <c r="G1190" s="1" t="s">
        <v>422</v>
      </c>
      <c r="H1190" s="7">
        <v>1000</v>
      </c>
      <c r="I1190" s="7">
        <v>980</v>
      </c>
      <c r="J1190" s="2">
        <v>0.02</v>
      </c>
      <c r="K1190" s="7">
        <f>Table1[[#This Row],[Price Before Discount]]-Table1[[#This Row],[Price After Discount]]</f>
        <v>20</v>
      </c>
      <c r="L1190" s="13">
        <f>YEAR(Table1[[#This Row],[Date]])</f>
        <v>2022</v>
      </c>
      <c r="M1190" s="13" t="str">
        <f t="shared" si="36"/>
        <v>Jun</v>
      </c>
      <c r="N1190" s="17" t="str">
        <f t="shared" si="37"/>
        <v>Q2</v>
      </c>
    </row>
    <row r="1191" spans="1:14" x14ac:dyDescent="0.35">
      <c r="A1191" t="s">
        <v>1739</v>
      </c>
      <c r="B1191" s="1" t="s">
        <v>79</v>
      </c>
      <c r="C1191" s="1" t="s">
        <v>80</v>
      </c>
      <c r="D1191" s="1" t="s">
        <v>11</v>
      </c>
      <c r="E1191" s="3">
        <v>44412</v>
      </c>
      <c r="F1191" s="1" t="s">
        <v>44</v>
      </c>
      <c r="G1191" s="1" t="s">
        <v>859</v>
      </c>
      <c r="H1191" s="7">
        <v>500</v>
      </c>
      <c r="I1191" s="7">
        <v>345</v>
      </c>
      <c r="J1191" s="2">
        <v>0.31</v>
      </c>
      <c r="K1191" s="7">
        <f>Table1[[#This Row],[Price Before Discount]]-Table1[[#This Row],[Price After Discount]]</f>
        <v>155</v>
      </c>
      <c r="L1191" s="13">
        <f>YEAR(Table1[[#This Row],[Date]])</f>
        <v>2021</v>
      </c>
      <c r="M1191" s="13" t="str">
        <f t="shared" si="36"/>
        <v>Aug</v>
      </c>
      <c r="N1191" s="17" t="str">
        <f t="shared" si="37"/>
        <v>Q3</v>
      </c>
    </row>
    <row r="1192" spans="1:14" x14ac:dyDescent="0.35">
      <c r="A1192" t="s">
        <v>1740</v>
      </c>
      <c r="B1192" s="1" t="s">
        <v>26</v>
      </c>
      <c r="C1192" s="1" t="s">
        <v>27</v>
      </c>
      <c r="D1192" s="1" t="s">
        <v>11</v>
      </c>
      <c r="E1192" s="3">
        <v>44859</v>
      </c>
      <c r="F1192" s="1" t="s">
        <v>120</v>
      </c>
      <c r="G1192" s="1" t="s">
        <v>1741</v>
      </c>
      <c r="H1192" s="7">
        <v>50</v>
      </c>
      <c r="I1192" s="7">
        <v>44</v>
      </c>
      <c r="J1192" s="2">
        <v>0.12</v>
      </c>
      <c r="K1192" s="7">
        <f>Table1[[#This Row],[Price Before Discount]]-Table1[[#This Row],[Price After Discount]]</f>
        <v>6</v>
      </c>
      <c r="L1192" s="13">
        <f>YEAR(Table1[[#This Row],[Date]])</f>
        <v>2022</v>
      </c>
      <c r="M1192" s="13" t="str">
        <f t="shared" si="36"/>
        <v>Oct</v>
      </c>
      <c r="N1192" s="17" t="str">
        <f t="shared" si="37"/>
        <v>Q4</v>
      </c>
    </row>
    <row r="1193" spans="1:14" hidden="1" x14ac:dyDescent="0.35">
      <c r="A1193" t="s">
        <v>1742</v>
      </c>
      <c r="B1193" s="1" t="s">
        <v>222</v>
      </c>
      <c r="C1193" s="1" t="s">
        <v>48</v>
      </c>
      <c r="D1193" s="1" t="s">
        <v>22</v>
      </c>
      <c r="E1193" s="3">
        <v>45321</v>
      </c>
      <c r="F1193" s="1" t="s">
        <v>120</v>
      </c>
      <c r="G1193" s="1" t="s">
        <v>411</v>
      </c>
      <c r="H1193" s="7">
        <v>50</v>
      </c>
      <c r="I1193" s="7">
        <v>43</v>
      </c>
      <c r="J1193" s="2">
        <v>0.14000000000000001</v>
      </c>
      <c r="K1193" s="7">
        <f>Table1[[#This Row],[Price Before Discount]]-Table1[[#This Row],[Price After Discount]]</f>
        <v>7</v>
      </c>
      <c r="L1193" s="13">
        <f>YEAR(Table1[[#This Row],[Date]])</f>
        <v>2024</v>
      </c>
      <c r="M1193" s="13" t="str">
        <f t="shared" si="36"/>
        <v>Jan</v>
      </c>
      <c r="N1193" s="17" t="str">
        <f t="shared" si="37"/>
        <v>Q1</v>
      </c>
    </row>
    <row r="1194" spans="1:14" hidden="1" x14ac:dyDescent="0.35">
      <c r="A1194" t="s">
        <v>1743</v>
      </c>
      <c r="B1194" s="1" t="s">
        <v>268</v>
      </c>
      <c r="C1194" s="1" t="s">
        <v>269</v>
      </c>
      <c r="D1194" s="1" t="s">
        <v>33</v>
      </c>
      <c r="E1194" s="3">
        <v>45600</v>
      </c>
      <c r="F1194" s="1" t="s">
        <v>39</v>
      </c>
      <c r="G1194" s="1" t="s">
        <v>713</v>
      </c>
      <c r="H1194" s="7">
        <v>30</v>
      </c>
      <c r="I1194" s="7">
        <v>29</v>
      </c>
      <c r="J1194" s="2">
        <v>3.3300000000000003E-2</v>
      </c>
      <c r="K1194" s="7">
        <f>Table1[[#This Row],[Price Before Discount]]-Table1[[#This Row],[Price After Discount]]</f>
        <v>1</v>
      </c>
      <c r="L1194" s="13">
        <f>YEAR(Table1[[#This Row],[Date]])</f>
        <v>2024</v>
      </c>
      <c r="M1194" s="13" t="str">
        <f t="shared" si="36"/>
        <v>Nov</v>
      </c>
      <c r="N1194" s="17" t="str">
        <f t="shared" si="37"/>
        <v>Q4</v>
      </c>
    </row>
    <row r="1195" spans="1:14" hidden="1" x14ac:dyDescent="0.35">
      <c r="A1195" t="s">
        <v>1744</v>
      </c>
      <c r="B1195" s="1" t="s">
        <v>268</v>
      </c>
      <c r="C1195" s="1" t="s">
        <v>269</v>
      </c>
      <c r="D1195" s="1" t="s">
        <v>33</v>
      </c>
      <c r="E1195" s="3">
        <v>45107</v>
      </c>
      <c r="F1195" s="1" t="s">
        <v>39</v>
      </c>
      <c r="G1195" s="1" t="s">
        <v>564</v>
      </c>
      <c r="H1195" s="7">
        <v>30</v>
      </c>
      <c r="I1195" s="7">
        <v>29</v>
      </c>
      <c r="J1195" s="2">
        <v>3.3300000000000003E-2</v>
      </c>
      <c r="K1195" s="7">
        <f>Table1[[#This Row],[Price Before Discount]]-Table1[[#This Row],[Price After Discount]]</f>
        <v>1</v>
      </c>
      <c r="L1195" s="13">
        <f>YEAR(Table1[[#This Row],[Date]])</f>
        <v>2023</v>
      </c>
      <c r="M1195" s="13" t="str">
        <f t="shared" si="36"/>
        <v>Jun</v>
      </c>
      <c r="N1195" s="17" t="str">
        <f t="shared" si="37"/>
        <v>Q2</v>
      </c>
    </row>
    <row r="1196" spans="1:14" hidden="1" x14ac:dyDescent="0.35">
      <c r="A1196" t="s">
        <v>1745</v>
      </c>
      <c r="B1196" s="1" t="s">
        <v>287</v>
      </c>
      <c r="C1196" s="1" t="s">
        <v>106</v>
      </c>
      <c r="D1196" s="1" t="s">
        <v>17</v>
      </c>
      <c r="E1196" s="3">
        <v>44751</v>
      </c>
      <c r="F1196" s="1" t="s">
        <v>23</v>
      </c>
      <c r="G1196" s="1" t="s">
        <v>288</v>
      </c>
      <c r="H1196" s="7">
        <v>700</v>
      </c>
      <c r="I1196" s="7">
        <v>700</v>
      </c>
      <c r="J1196" s="2">
        <v>0</v>
      </c>
      <c r="K1196" s="7">
        <f>Table1[[#This Row],[Price Before Discount]]-Table1[[#This Row],[Price After Discount]]</f>
        <v>0</v>
      </c>
      <c r="L1196" s="13">
        <f>YEAR(Table1[[#This Row],[Date]])</f>
        <v>2022</v>
      </c>
      <c r="M1196" s="13" t="str">
        <f t="shared" si="36"/>
        <v>Jul</v>
      </c>
      <c r="N1196" s="17" t="str">
        <f t="shared" si="37"/>
        <v>Q3</v>
      </c>
    </row>
    <row r="1197" spans="1:14" x14ac:dyDescent="0.35">
      <c r="A1197" t="s">
        <v>1746</v>
      </c>
      <c r="B1197" s="1" t="s">
        <v>51</v>
      </c>
      <c r="C1197" s="1" t="s">
        <v>52</v>
      </c>
      <c r="D1197" s="1" t="s">
        <v>11</v>
      </c>
      <c r="E1197" s="3">
        <v>44441</v>
      </c>
      <c r="F1197" s="1" t="s">
        <v>113</v>
      </c>
      <c r="G1197" s="1" t="s">
        <v>820</v>
      </c>
      <c r="H1197" s="7">
        <v>250</v>
      </c>
      <c r="I1197" s="7">
        <v>238</v>
      </c>
      <c r="J1197" s="2">
        <v>4.8000000000000001E-2</v>
      </c>
      <c r="K1197" s="7">
        <f>Table1[[#This Row],[Price Before Discount]]-Table1[[#This Row],[Price After Discount]]</f>
        <v>12</v>
      </c>
      <c r="L1197" s="13">
        <f>YEAR(Table1[[#This Row],[Date]])</f>
        <v>2021</v>
      </c>
      <c r="M1197" s="13" t="str">
        <f t="shared" si="36"/>
        <v>Sep</v>
      </c>
      <c r="N1197" s="17" t="str">
        <f t="shared" si="37"/>
        <v>Q3</v>
      </c>
    </row>
    <row r="1198" spans="1:14" x14ac:dyDescent="0.35">
      <c r="A1198" t="s">
        <v>1747</v>
      </c>
      <c r="B1198" s="1" t="s">
        <v>57</v>
      </c>
      <c r="C1198" s="1" t="s">
        <v>58</v>
      </c>
      <c r="D1198" s="1" t="s">
        <v>11</v>
      </c>
      <c r="E1198" s="3">
        <v>44945</v>
      </c>
      <c r="F1198" s="1" t="s">
        <v>44</v>
      </c>
      <c r="G1198" s="1" t="s">
        <v>1748</v>
      </c>
      <c r="H1198" s="7">
        <v>500</v>
      </c>
      <c r="I1198" s="7">
        <v>485</v>
      </c>
      <c r="J1198" s="2">
        <v>0.03</v>
      </c>
      <c r="K1198" s="7">
        <f>Table1[[#This Row],[Price Before Discount]]-Table1[[#This Row],[Price After Discount]]</f>
        <v>15</v>
      </c>
      <c r="L1198" s="13">
        <f>YEAR(Table1[[#This Row],[Date]])</f>
        <v>2023</v>
      </c>
      <c r="M1198" s="13" t="str">
        <f t="shared" si="36"/>
        <v>Jan</v>
      </c>
      <c r="N1198" s="17" t="str">
        <f t="shared" si="37"/>
        <v>Q1</v>
      </c>
    </row>
    <row r="1199" spans="1:14" hidden="1" x14ac:dyDescent="0.35">
      <c r="A1199" t="s">
        <v>1749</v>
      </c>
      <c r="B1199" s="1" t="s">
        <v>155</v>
      </c>
      <c r="C1199" s="1" t="s">
        <v>106</v>
      </c>
      <c r="D1199" s="1" t="s">
        <v>17</v>
      </c>
      <c r="E1199" s="3">
        <v>43977</v>
      </c>
      <c r="F1199" s="1" t="s">
        <v>53</v>
      </c>
      <c r="G1199" s="1" t="s">
        <v>462</v>
      </c>
      <c r="H1199" s="7">
        <v>800</v>
      </c>
      <c r="I1199" s="7">
        <v>456</v>
      </c>
      <c r="J1199" s="2">
        <v>0.43</v>
      </c>
      <c r="K1199" s="7">
        <f>Table1[[#This Row],[Price Before Discount]]-Table1[[#This Row],[Price After Discount]]</f>
        <v>344</v>
      </c>
      <c r="L1199" s="13">
        <f>YEAR(Table1[[#This Row],[Date]])</f>
        <v>2020</v>
      </c>
      <c r="M1199" s="13" t="str">
        <f t="shared" si="36"/>
        <v>May</v>
      </c>
      <c r="N1199" s="17" t="str">
        <f t="shared" si="37"/>
        <v>Q2</v>
      </c>
    </row>
    <row r="1200" spans="1:14" hidden="1" x14ac:dyDescent="0.35">
      <c r="A1200" t="s">
        <v>1750</v>
      </c>
      <c r="B1200" s="1" t="s">
        <v>105</v>
      </c>
      <c r="C1200" s="1" t="s">
        <v>106</v>
      </c>
      <c r="D1200" s="1" t="s">
        <v>17</v>
      </c>
      <c r="E1200" s="3">
        <v>45207</v>
      </c>
      <c r="F1200" s="1" t="s">
        <v>102</v>
      </c>
      <c r="G1200" s="1" t="s">
        <v>107</v>
      </c>
      <c r="H1200" s="7">
        <v>70</v>
      </c>
      <c r="I1200" s="7">
        <v>66</v>
      </c>
      <c r="J1200" s="2">
        <v>5.7099999999999998E-2</v>
      </c>
      <c r="K1200" s="7">
        <f>Table1[[#This Row],[Price Before Discount]]-Table1[[#This Row],[Price After Discount]]</f>
        <v>4</v>
      </c>
      <c r="L1200" s="13">
        <f>YEAR(Table1[[#This Row],[Date]])</f>
        <v>2023</v>
      </c>
      <c r="M1200" s="13" t="str">
        <f t="shared" si="36"/>
        <v>Oct</v>
      </c>
      <c r="N1200" s="17" t="str">
        <f t="shared" si="37"/>
        <v>Q4</v>
      </c>
    </row>
    <row r="1201" spans="1:14" x14ac:dyDescent="0.35">
      <c r="A1201" t="s">
        <v>1751</v>
      </c>
      <c r="B1201" s="1" t="s">
        <v>51</v>
      </c>
      <c r="C1201" s="1" t="s">
        <v>52</v>
      </c>
      <c r="D1201" s="1" t="s">
        <v>11</v>
      </c>
      <c r="E1201" s="3">
        <v>44142</v>
      </c>
      <c r="F1201" s="1" t="s">
        <v>39</v>
      </c>
      <c r="G1201" s="1" t="s">
        <v>645</v>
      </c>
      <c r="H1201" s="7">
        <v>30</v>
      </c>
      <c r="I1201" s="7">
        <v>30</v>
      </c>
      <c r="J1201" s="2">
        <v>0</v>
      </c>
      <c r="K1201" s="7">
        <f>Table1[[#This Row],[Price Before Discount]]-Table1[[#This Row],[Price After Discount]]</f>
        <v>0</v>
      </c>
      <c r="L1201" s="13">
        <f>YEAR(Table1[[#This Row],[Date]])</f>
        <v>2020</v>
      </c>
      <c r="M1201" s="13" t="str">
        <f t="shared" si="36"/>
        <v>Nov</v>
      </c>
      <c r="N1201" s="17" t="str">
        <f t="shared" si="37"/>
        <v>Q4</v>
      </c>
    </row>
    <row r="1202" spans="1:14" hidden="1" x14ac:dyDescent="0.35">
      <c r="A1202" t="s">
        <v>1752</v>
      </c>
      <c r="B1202" s="1" t="s">
        <v>116</v>
      </c>
      <c r="C1202" s="1" t="s">
        <v>117</v>
      </c>
      <c r="D1202" s="1" t="s">
        <v>33</v>
      </c>
      <c r="E1202" s="3">
        <v>44906</v>
      </c>
      <c r="F1202" s="1" t="s">
        <v>39</v>
      </c>
      <c r="G1202" s="1" t="s">
        <v>118</v>
      </c>
      <c r="H1202" s="7">
        <v>30</v>
      </c>
      <c r="I1202" s="7">
        <v>29</v>
      </c>
      <c r="J1202" s="2">
        <v>3.3300000000000003E-2</v>
      </c>
      <c r="K1202" s="7">
        <f>Table1[[#This Row],[Price Before Discount]]-Table1[[#This Row],[Price After Discount]]</f>
        <v>1</v>
      </c>
      <c r="L1202" s="13">
        <f>YEAR(Table1[[#This Row],[Date]])</f>
        <v>2022</v>
      </c>
      <c r="M1202" s="13" t="str">
        <f t="shared" si="36"/>
        <v>Dec</v>
      </c>
      <c r="N1202" s="17" t="str">
        <f t="shared" si="37"/>
        <v>Q4</v>
      </c>
    </row>
    <row r="1203" spans="1:14" x14ac:dyDescent="0.35">
      <c r="A1203" t="s">
        <v>1753</v>
      </c>
      <c r="B1203" s="1" t="s">
        <v>144</v>
      </c>
      <c r="C1203" s="1" t="s">
        <v>145</v>
      </c>
      <c r="D1203" s="1" t="s">
        <v>11</v>
      </c>
      <c r="E1203" s="3">
        <v>44234</v>
      </c>
      <c r="F1203" s="1" t="s">
        <v>102</v>
      </c>
      <c r="G1203" s="1" t="s">
        <v>1645</v>
      </c>
      <c r="H1203" s="7">
        <v>70</v>
      </c>
      <c r="I1203" s="7">
        <v>62</v>
      </c>
      <c r="J1203" s="2">
        <v>0.1143</v>
      </c>
      <c r="K1203" s="7">
        <f>Table1[[#This Row],[Price Before Discount]]-Table1[[#This Row],[Price After Discount]]</f>
        <v>8</v>
      </c>
      <c r="L1203" s="13">
        <f>YEAR(Table1[[#This Row],[Date]])</f>
        <v>2021</v>
      </c>
      <c r="M1203" s="13" t="str">
        <f t="shared" si="36"/>
        <v>Feb</v>
      </c>
      <c r="N1203" s="17" t="str">
        <f t="shared" si="37"/>
        <v>Q1</v>
      </c>
    </row>
    <row r="1204" spans="1:14" hidden="1" x14ac:dyDescent="0.35">
      <c r="A1204" t="s">
        <v>1754</v>
      </c>
      <c r="B1204" s="1" t="s">
        <v>129</v>
      </c>
      <c r="C1204" s="1" t="s">
        <v>106</v>
      </c>
      <c r="D1204" s="1" t="s">
        <v>17</v>
      </c>
      <c r="E1204" s="3">
        <v>44262</v>
      </c>
      <c r="F1204" s="1" t="s">
        <v>70</v>
      </c>
      <c r="G1204" s="1" t="s">
        <v>380</v>
      </c>
      <c r="H1204" s="7">
        <v>500</v>
      </c>
      <c r="I1204" s="7">
        <v>500</v>
      </c>
      <c r="J1204" s="2">
        <v>0</v>
      </c>
      <c r="K1204" s="7">
        <f>Table1[[#This Row],[Price Before Discount]]-Table1[[#This Row],[Price After Discount]]</f>
        <v>0</v>
      </c>
      <c r="L1204" s="13">
        <f>YEAR(Table1[[#This Row],[Date]])</f>
        <v>2021</v>
      </c>
      <c r="M1204" s="13" t="str">
        <f t="shared" si="36"/>
        <v>Mar</v>
      </c>
      <c r="N1204" s="17" t="str">
        <f t="shared" si="37"/>
        <v>Q1</v>
      </c>
    </row>
    <row r="1205" spans="1:14" hidden="1" x14ac:dyDescent="0.35">
      <c r="A1205" t="s">
        <v>1755</v>
      </c>
      <c r="B1205" s="1" t="s">
        <v>15</v>
      </c>
      <c r="C1205" s="1" t="s">
        <v>16</v>
      </c>
      <c r="D1205" s="1" t="s">
        <v>17</v>
      </c>
      <c r="E1205" s="3">
        <v>44568</v>
      </c>
      <c r="F1205" s="1" t="s">
        <v>120</v>
      </c>
      <c r="G1205" s="1" t="s">
        <v>541</v>
      </c>
      <c r="H1205" s="7">
        <v>50</v>
      </c>
      <c r="I1205" s="7">
        <v>45</v>
      </c>
      <c r="J1205" s="2">
        <v>0.1</v>
      </c>
      <c r="K1205" s="7">
        <f>Table1[[#This Row],[Price Before Discount]]-Table1[[#This Row],[Price After Discount]]</f>
        <v>5</v>
      </c>
      <c r="L1205" s="13">
        <f>YEAR(Table1[[#This Row],[Date]])</f>
        <v>2022</v>
      </c>
      <c r="M1205" s="13" t="str">
        <f t="shared" si="36"/>
        <v>Jan</v>
      </c>
      <c r="N1205" s="17" t="str">
        <f t="shared" si="37"/>
        <v>Q1</v>
      </c>
    </row>
    <row r="1206" spans="1:14" x14ac:dyDescent="0.35">
      <c r="A1206" t="s">
        <v>1756</v>
      </c>
      <c r="B1206" s="1" t="s">
        <v>239</v>
      </c>
      <c r="C1206" s="1" t="s">
        <v>240</v>
      </c>
      <c r="D1206" s="1" t="s">
        <v>11</v>
      </c>
      <c r="E1206" s="3">
        <v>45367</v>
      </c>
      <c r="F1206" s="1" t="s">
        <v>23</v>
      </c>
      <c r="G1206" s="1" t="s">
        <v>777</v>
      </c>
      <c r="H1206" s="7">
        <v>700</v>
      </c>
      <c r="I1206" s="7">
        <v>623</v>
      </c>
      <c r="J1206" s="2">
        <v>0.11</v>
      </c>
      <c r="K1206" s="7">
        <f>Table1[[#This Row],[Price Before Discount]]-Table1[[#This Row],[Price After Discount]]</f>
        <v>77</v>
      </c>
      <c r="L1206" s="13">
        <f>YEAR(Table1[[#This Row],[Date]])</f>
        <v>2024</v>
      </c>
      <c r="M1206" s="13" t="str">
        <f t="shared" si="36"/>
        <v>Mar</v>
      </c>
      <c r="N1206" s="17" t="str">
        <f t="shared" si="37"/>
        <v>Q1</v>
      </c>
    </row>
    <row r="1207" spans="1:14" hidden="1" x14ac:dyDescent="0.35">
      <c r="A1207" t="s">
        <v>1757</v>
      </c>
      <c r="B1207" s="1" t="s">
        <v>68</v>
      </c>
      <c r="C1207" s="1" t="s">
        <v>69</v>
      </c>
      <c r="D1207" s="1" t="s">
        <v>33</v>
      </c>
      <c r="E1207" s="3">
        <v>45159</v>
      </c>
      <c r="F1207" s="1" t="s">
        <v>70</v>
      </c>
      <c r="G1207" s="1" t="s">
        <v>1412</v>
      </c>
      <c r="H1207" s="7">
        <v>500</v>
      </c>
      <c r="I1207" s="7">
        <v>490</v>
      </c>
      <c r="J1207" s="2">
        <v>0.02</v>
      </c>
      <c r="K1207" s="7">
        <f>Table1[[#This Row],[Price Before Discount]]-Table1[[#This Row],[Price After Discount]]</f>
        <v>10</v>
      </c>
      <c r="L1207" s="13">
        <f>YEAR(Table1[[#This Row],[Date]])</f>
        <v>2023</v>
      </c>
      <c r="M1207" s="13" t="str">
        <f t="shared" si="36"/>
        <v>Aug</v>
      </c>
      <c r="N1207" s="17" t="str">
        <f t="shared" si="37"/>
        <v>Q3</v>
      </c>
    </row>
    <row r="1208" spans="1:14" x14ac:dyDescent="0.35">
      <c r="A1208" t="s">
        <v>1758</v>
      </c>
      <c r="B1208" s="1" t="s">
        <v>93</v>
      </c>
      <c r="C1208" s="1" t="s">
        <v>94</v>
      </c>
      <c r="D1208" s="1" t="s">
        <v>11</v>
      </c>
      <c r="E1208" s="3">
        <v>45091</v>
      </c>
      <c r="F1208" s="1" t="s">
        <v>120</v>
      </c>
      <c r="G1208" s="1" t="s">
        <v>95</v>
      </c>
      <c r="H1208" s="7">
        <v>50</v>
      </c>
      <c r="I1208" s="7">
        <v>22</v>
      </c>
      <c r="J1208" s="2">
        <v>0.56000000000000005</v>
      </c>
      <c r="K1208" s="7">
        <f>Table1[[#This Row],[Price Before Discount]]-Table1[[#This Row],[Price After Discount]]</f>
        <v>28</v>
      </c>
      <c r="L1208" s="13">
        <f>YEAR(Table1[[#This Row],[Date]])</f>
        <v>2023</v>
      </c>
      <c r="M1208" s="13" t="str">
        <f t="shared" si="36"/>
        <v>Jun</v>
      </c>
      <c r="N1208" s="17" t="str">
        <f t="shared" si="37"/>
        <v>Q2</v>
      </c>
    </row>
    <row r="1209" spans="1:14" hidden="1" x14ac:dyDescent="0.35">
      <c r="A1209" t="s">
        <v>1759</v>
      </c>
      <c r="B1209" s="1" t="s">
        <v>203</v>
      </c>
      <c r="C1209" s="1" t="s">
        <v>204</v>
      </c>
      <c r="D1209" s="1" t="s">
        <v>22</v>
      </c>
      <c r="E1209" s="3">
        <v>45510</v>
      </c>
      <c r="F1209" s="1" t="s">
        <v>28</v>
      </c>
      <c r="G1209" s="1" t="s">
        <v>658</v>
      </c>
      <c r="H1209" s="7">
        <v>150</v>
      </c>
      <c r="I1209" s="7">
        <v>129</v>
      </c>
      <c r="J1209" s="2">
        <v>0.14000000000000001</v>
      </c>
      <c r="K1209" s="7">
        <f>Table1[[#This Row],[Price Before Discount]]-Table1[[#This Row],[Price After Discount]]</f>
        <v>21</v>
      </c>
      <c r="L1209" s="13">
        <f>YEAR(Table1[[#This Row],[Date]])</f>
        <v>2024</v>
      </c>
      <c r="M1209" s="13" t="str">
        <f t="shared" si="36"/>
        <v>Aug</v>
      </c>
      <c r="N1209" s="17" t="str">
        <f t="shared" si="37"/>
        <v>Q3</v>
      </c>
    </row>
    <row r="1210" spans="1:14" x14ac:dyDescent="0.35">
      <c r="A1210" t="s">
        <v>1760</v>
      </c>
      <c r="B1210" s="1" t="s">
        <v>112</v>
      </c>
      <c r="C1210" s="1" t="s">
        <v>52</v>
      </c>
      <c r="D1210" s="1" t="s">
        <v>11</v>
      </c>
      <c r="E1210" s="3">
        <v>43959</v>
      </c>
      <c r="F1210" s="1" t="s">
        <v>12</v>
      </c>
      <c r="G1210" s="1" t="s">
        <v>365</v>
      </c>
      <c r="H1210" s="7">
        <v>80</v>
      </c>
      <c r="I1210" s="7">
        <v>78</v>
      </c>
      <c r="J1210" s="2">
        <v>2.5000000000000001E-2</v>
      </c>
      <c r="K1210" s="7">
        <f>Table1[[#This Row],[Price Before Discount]]-Table1[[#This Row],[Price After Discount]]</f>
        <v>2</v>
      </c>
      <c r="L1210" s="13">
        <f>YEAR(Table1[[#This Row],[Date]])</f>
        <v>2020</v>
      </c>
      <c r="M1210" s="13" t="str">
        <f t="shared" si="36"/>
        <v>May</v>
      </c>
      <c r="N1210" s="17" t="str">
        <f t="shared" si="37"/>
        <v>Q2</v>
      </c>
    </row>
    <row r="1211" spans="1:14" x14ac:dyDescent="0.35">
      <c r="A1211" t="s">
        <v>1761</v>
      </c>
      <c r="B1211" s="1" t="s">
        <v>125</v>
      </c>
      <c r="C1211" s="1" t="s">
        <v>126</v>
      </c>
      <c r="D1211" s="1" t="s">
        <v>11</v>
      </c>
      <c r="E1211" s="3">
        <v>43979</v>
      </c>
      <c r="F1211" s="1" t="s">
        <v>113</v>
      </c>
      <c r="G1211" s="1" t="s">
        <v>127</v>
      </c>
      <c r="H1211" s="7">
        <v>250</v>
      </c>
      <c r="I1211" s="7">
        <v>208</v>
      </c>
      <c r="J1211" s="2">
        <v>0.16800000000000001</v>
      </c>
      <c r="K1211" s="7">
        <f>Table1[[#This Row],[Price Before Discount]]-Table1[[#This Row],[Price After Discount]]</f>
        <v>42</v>
      </c>
      <c r="L1211" s="13">
        <f>YEAR(Table1[[#This Row],[Date]])</f>
        <v>2020</v>
      </c>
      <c r="M1211" s="13" t="str">
        <f t="shared" si="36"/>
        <v>May</v>
      </c>
      <c r="N1211" s="17" t="str">
        <f t="shared" si="37"/>
        <v>Q2</v>
      </c>
    </row>
    <row r="1212" spans="1:14" x14ac:dyDescent="0.35">
      <c r="A1212" t="s">
        <v>1762</v>
      </c>
      <c r="B1212" s="1" t="s">
        <v>97</v>
      </c>
      <c r="C1212" s="1" t="s">
        <v>98</v>
      </c>
      <c r="D1212" s="1" t="s">
        <v>11</v>
      </c>
      <c r="E1212" s="3">
        <v>44339</v>
      </c>
      <c r="F1212" s="1" t="s">
        <v>120</v>
      </c>
      <c r="G1212" s="1" t="s">
        <v>750</v>
      </c>
      <c r="H1212" s="7">
        <v>50</v>
      </c>
      <c r="I1212" s="7">
        <v>37</v>
      </c>
      <c r="J1212" s="2">
        <v>0.26</v>
      </c>
      <c r="K1212" s="7">
        <f>Table1[[#This Row],[Price Before Discount]]-Table1[[#This Row],[Price After Discount]]</f>
        <v>13</v>
      </c>
      <c r="L1212" s="13">
        <f>YEAR(Table1[[#This Row],[Date]])</f>
        <v>2021</v>
      </c>
      <c r="M1212" s="13" t="str">
        <f t="shared" si="36"/>
        <v>May</v>
      </c>
      <c r="N1212" s="17" t="str">
        <f t="shared" si="37"/>
        <v>Q2</v>
      </c>
    </row>
    <row r="1213" spans="1:14" hidden="1" x14ac:dyDescent="0.35">
      <c r="A1213" t="s">
        <v>1763</v>
      </c>
      <c r="B1213" s="1" t="s">
        <v>432</v>
      </c>
      <c r="C1213" s="1" t="s">
        <v>433</v>
      </c>
      <c r="D1213" s="1" t="s">
        <v>22</v>
      </c>
      <c r="E1213" s="3">
        <v>44197</v>
      </c>
      <c r="F1213" s="1" t="s">
        <v>28</v>
      </c>
      <c r="G1213" s="1" t="s">
        <v>548</v>
      </c>
      <c r="H1213" s="7">
        <v>150</v>
      </c>
      <c r="I1213" s="7">
        <v>143</v>
      </c>
      <c r="J1213" s="2">
        <v>4.6699999999999998E-2</v>
      </c>
      <c r="K1213" s="7">
        <f>Table1[[#This Row],[Price Before Discount]]-Table1[[#This Row],[Price After Discount]]</f>
        <v>7</v>
      </c>
      <c r="L1213" s="13">
        <f>YEAR(Table1[[#This Row],[Date]])</f>
        <v>2021</v>
      </c>
      <c r="M1213" s="13" t="str">
        <f t="shared" si="36"/>
        <v>Jan</v>
      </c>
      <c r="N1213" s="17" t="str">
        <f t="shared" si="37"/>
        <v>Q1</v>
      </c>
    </row>
    <row r="1214" spans="1:14" hidden="1" x14ac:dyDescent="0.35">
      <c r="A1214" t="s">
        <v>1764</v>
      </c>
      <c r="B1214" s="1" t="s">
        <v>15</v>
      </c>
      <c r="C1214" s="1" t="s">
        <v>16</v>
      </c>
      <c r="D1214" s="1" t="s">
        <v>17</v>
      </c>
      <c r="E1214" s="3">
        <v>45060</v>
      </c>
      <c r="F1214" s="1" t="s">
        <v>120</v>
      </c>
      <c r="G1214" s="1" t="s">
        <v>774</v>
      </c>
      <c r="H1214" s="7">
        <v>50</v>
      </c>
      <c r="I1214" s="7">
        <v>46</v>
      </c>
      <c r="J1214" s="2">
        <v>0.08</v>
      </c>
      <c r="K1214" s="7">
        <f>Table1[[#This Row],[Price Before Discount]]-Table1[[#This Row],[Price After Discount]]</f>
        <v>4</v>
      </c>
      <c r="L1214" s="13">
        <f>YEAR(Table1[[#This Row],[Date]])</f>
        <v>2023</v>
      </c>
      <c r="M1214" s="13" t="str">
        <f t="shared" si="36"/>
        <v>May</v>
      </c>
      <c r="N1214" s="17" t="str">
        <f t="shared" si="37"/>
        <v>Q2</v>
      </c>
    </row>
    <row r="1215" spans="1:14" hidden="1" x14ac:dyDescent="0.35">
      <c r="A1215" t="s">
        <v>1765</v>
      </c>
      <c r="B1215" s="1" t="s">
        <v>203</v>
      </c>
      <c r="C1215" s="1" t="s">
        <v>204</v>
      </c>
      <c r="D1215" s="1" t="s">
        <v>22</v>
      </c>
      <c r="E1215" s="3">
        <v>44493</v>
      </c>
      <c r="F1215" s="1" t="s">
        <v>39</v>
      </c>
      <c r="G1215" s="1" t="s">
        <v>679</v>
      </c>
      <c r="H1215" s="7">
        <v>30</v>
      </c>
      <c r="I1215" s="7">
        <v>29</v>
      </c>
      <c r="J1215" s="2">
        <v>3.3300000000000003E-2</v>
      </c>
      <c r="K1215" s="7">
        <f>Table1[[#This Row],[Price Before Discount]]-Table1[[#This Row],[Price After Discount]]</f>
        <v>1</v>
      </c>
      <c r="L1215" s="13">
        <f>YEAR(Table1[[#This Row],[Date]])</f>
        <v>2021</v>
      </c>
      <c r="M1215" s="13" t="str">
        <f t="shared" si="36"/>
        <v>Oct</v>
      </c>
      <c r="N1215" s="17" t="str">
        <f t="shared" si="37"/>
        <v>Q4</v>
      </c>
    </row>
    <row r="1216" spans="1:14" hidden="1" x14ac:dyDescent="0.35">
      <c r="A1216" t="s">
        <v>1766</v>
      </c>
      <c r="B1216" s="1" t="s">
        <v>268</v>
      </c>
      <c r="C1216" s="1" t="s">
        <v>269</v>
      </c>
      <c r="D1216" s="1" t="s">
        <v>33</v>
      </c>
      <c r="E1216" s="3">
        <v>45534</v>
      </c>
      <c r="F1216" s="1" t="s">
        <v>120</v>
      </c>
      <c r="G1216" s="1" t="s">
        <v>807</v>
      </c>
      <c r="H1216" s="7">
        <v>50</v>
      </c>
      <c r="I1216" s="7">
        <v>44</v>
      </c>
      <c r="J1216" s="2">
        <v>0.12</v>
      </c>
      <c r="K1216" s="7">
        <f>Table1[[#This Row],[Price Before Discount]]-Table1[[#This Row],[Price After Discount]]</f>
        <v>6</v>
      </c>
      <c r="L1216" s="13">
        <f>YEAR(Table1[[#This Row],[Date]])</f>
        <v>2024</v>
      </c>
      <c r="M1216" s="13" t="str">
        <f t="shared" si="36"/>
        <v>Aug</v>
      </c>
      <c r="N1216" s="17" t="str">
        <f t="shared" si="37"/>
        <v>Q3</v>
      </c>
    </row>
    <row r="1217" spans="1:14" x14ac:dyDescent="0.35">
      <c r="A1217" t="s">
        <v>1767</v>
      </c>
      <c r="B1217" s="1" t="s">
        <v>83</v>
      </c>
      <c r="C1217" s="1" t="s">
        <v>84</v>
      </c>
      <c r="D1217" s="1" t="s">
        <v>11</v>
      </c>
      <c r="E1217" s="3">
        <v>45269</v>
      </c>
      <c r="F1217" s="1" t="s">
        <v>39</v>
      </c>
      <c r="G1217" s="1" t="s">
        <v>626</v>
      </c>
      <c r="H1217" s="7">
        <v>30</v>
      </c>
      <c r="I1217" s="7">
        <v>29</v>
      </c>
      <c r="J1217" s="2">
        <v>3.3300000000000003E-2</v>
      </c>
      <c r="K1217" s="7">
        <f>Table1[[#This Row],[Price Before Discount]]-Table1[[#This Row],[Price After Discount]]</f>
        <v>1</v>
      </c>
      <c r="L1217" s="13">
        <f>YEAR(Table1[[#This Row],[Date]])</f>
        <v>2023</v>
      </c>
      <c r="M1217" s="13" t="str">
        <f t="shared" si="36"/>
        <v>Dec</v>
      </c>
      <c r="N1217" s="17" t="str">
        <f t="shared" si="37"/>
        <v>Q4</v>
      </c>
    </row>
    <row r="1218" spans="1:14" x14ac:dyDescent="0.35">
      <c r="A1218" t="s">
        <v>1768</v>
      </c>
      <c r="B1218" s="1" t="s">
        <v>144</v>
      </c>
      <c r="C1218" s="1" t="s">
        <v>145</v>
      </c>
      <c r="D1218" s="1" t="s">
        <v>11</v>
      </c>
      <c r="E1218" s="3">
        <v>44108</v>
      </c>
      <c r="F1218" s="1" t="s">
        <v>53</v>
      </c>
      <c r="G1218" s="1" t="s">
        <v>356</v>
      </c>
      <c r="H1218" s="7">
        <v>800</v>
      </c>
      <c r="I1218" s="7">
        <v>720</v>
      </c>
      <c r="J1218" s="2">
        <v>0.1</v>
      </c>
      <c r="K1218" s="7">
        <f>Table1[[#This Row],[Price Before Discount]]-Table1[[#This Row],[Price After Discount]]</f>
        <v>80</v>
      </c>
      <c r="L1218" s="13">
        <f>YEAR(Table1[[#This Row],[Date]])</f>
        <v>2020</v>
      </c>
      <c r="M1218" s="13" t="str">
        <f t="shared" ref="M1218:M1281" si="38">TEXT(E:E, "mmm")</f>
        <v>Oct</v>
      </c>
      <c r="N1218" s="17" t="str">
        <f t="shared" ref="N1218:N1281" si="39">"Q"&amp;INT((MONTH($E1218)-1)/3)+1</f>
        <v>Q4</v>
      </c>
    </row>
    <row r="1219" spans="1:14" hidden="1" x14ac:dyDescent="0.35">
      <c r="A1219" t="s">
        <v>1769</v>
      </c>
      <c r="B1219" s="1" t="s">
        <v>203</v>
      </c>
      <c r="C1219" s="1" t="s">
        <v>204</v>
      </c>
      <c r="D1219" s="1" t="s">
        <v>22</v>
      </c>
      <c r="E1219" s="3">
        <v>44109</v>
      </c>
      <c r="F1219" s="1" t="s">
        <v>44</v>
      </c>
      <c r="G1219" s="1" t="s">
        <v>1770</v>
      </c>
      <c r="H1219" s="7">
        <v>500</v>
      </c>
      <c r="I1219" s="7">
        <v>430</v>
      </c>
      <c r="J1219" s="2">
        <v>0.14000000000000001</v>
      </c>
      <c r="K1219" s="7">
        <f>Table1[[#This Row],[Price Before Discount]]-Table1[[#This Row],[Price After Discount]]</f>
        <v>70</v>
      </c>
      <c r="L1219" s="13">
        <f>YEAR(Table1[[#This Row],[Date]])</f>
        <v>2020</v>
      </c>
      <c r="M1219" s="13" t="str">
        <f t="shared" si="38"/>
        <v>Oct</v>
      </c>
      <c r="N1219" s="17" t="str">
        <f t="shared" si="39"/>
        <v>Q4</v>
      </c>
    </row>
    <row r="1220" spans="1:14" x14ac:dyDescent="0.35">
      <c r="A1220" t="s">
        <v>1771</v>
      </c>
      <c r="B1220" s="1" t="s">
        <v>239</v>
      </c>
      <c r="C1220" s="1" t="s">
        <v>240</v>
      </c>
      <c r="D1220" s="1" t="s">
        <v>11</v>
      </c>
      <c r="E1220" s="3">
        <v>45020</v>
      </c>
      <c r="F1220" s="1" t="s">
        <v>39</v>
      </c>
      <c r="G1220" s="1" t="s">
        <v>241</v>
      </c>
      <c r="H1220" s="7">
        <v>30</v>
      </c>
      <c r="I1220" s="7">
        <v>29</v>
      </c>
      <c r="J1220" s="2">
        <v>3.3300000000000003E-2</v>
      </c>
      <c r="K1220" s="7">
        <f>Table1[[#This Row],[Price Before Discount]]-Table1[[#This Row],[Price After Discount]]</f>
        <v>1</v>
      </c>
      <c r="L1220" s="13">
        <f>YEAR(Table1[[#This Row],[Date]])</f>
        <v>2023</v>
      </c>
      <c r="M1220" s="13" t="str">
        <f t="shared" si="38"/>
        <v>Apr</v>
      </c>
      <c r="N1220" s="17" t="str">
        <f t="shared" si="39"/>
        <v>Q2</v>
      </c>
    </row>
    <row r="1221" spans="1:14" x14ac:dyDescent="0.35">
      <c r="A1221" t="s">
        <v>1772</v>
      </c>
      <c r="B1221" s="1" t="s">
        <v>168</v>
      </c>
      <c r="C1221" s="1" t="s">
        <v>169</v>
      </c>
      <c r="D1221" s="1" t="s">
        <v>11</v>
      </c>
      <c r="E1221" s="3">
        <v>43856</v>
      </c>
      <c r="F1221" s="1" t="s">
        <v>102</v>
      </c>
      <c r="G1221" s="1" t="s">
        <v>516</v>
      </c>
      <c r="H1221" s="7">
        <v>70</v>
      </c>
      <c r="I1221" s="7">
        <v>53</v>
      </c>
      <c r="J1221" s="2">
        <v>0.2429</v>
      </c>
      <c r="K1221" s="7">
        <f>Table1[[#This Row],[Price Before Discount]]-Table1[[#This Row],[Price After Discount]]</f>
        <v>17</v>
      </c>
      <c r="L1221" s="13">
        <f>YEAR(Table1[[#This Row],[Date]])</f>
        <v>2020</v>
      </c>
      <c r="M1221" s="13" t="str">
        <f t="shared" si="38"/>
        <v>Jan</v>
      </c>
      <c r="N1221" s="17" t="str">
        <f t="shared" si="39"/>
        <v>Q1</v>
      </c>
    </row>
    <row r="1222" spans="1:14" hidden="1" x14ac:dyDescent="0.35">
      <c r="A1222" t="s">
        <v>1773</v>
      </c>
      <c r="B1222" s="1" t="s">
        <v>105</v>
      </c>
      <c r="C1222" s="1" t="s">
        <v>106</v>
      </c>
      <c r="D1222" s="1" t="s">
        <v>17</v>
      </c>
      <c r="E1222" s="3">
        <v>43931</v>
      </c>
      <c r="F1222" s="1" t="s">
        <v>120</v>
      </c>
      <c r="G1222" s="1" t="s">
        <v>944</v>
      </c>
      <c r="H1222" s="7">
        <v>50</v>
      </c>
      <c r="I1222" s="7">
        <v>41</v>
      </c>
      <c r="J1222" s="2">
        <v>0.18</v>
      </c>
      <c r="K1222" s="7">
        <f>Table1[[#This Row],[Price Before Discount]]-Table1[[#This Row],[Price After Discount]]</f>
        <v>9</v>
      </c>
      <c r="L1222" s="13">
        <f>YEAR(Table1[[#This Row],[Date]])</f>
        <v>2020</v>
      </c>
      <c r="M1222" s="13" t="str">
        <f t="shared" si="38"/>
        <v>Apr</v>
      </c>
      <c r="N1222" s="17" t="str">
        <f t="shared" si="39"/>
        <v>Q2</v>
      </c>
    </row>
    <row r="1223" spans="1:14" hidden="1" x14ac:dyDescent="0.35">
      <c r="A1223" t="s">
        <v>1774</v>
      </c>
      <c r="B1223" s="1" t="s">
        <v>287</v>
      </c>
      <c r="C1223" s="1" t="s">
        <v>106</v>
      </c>
      <c r="D1223" s="1" t="s">
        <v>17</v>
      </c>
      <c r="E1223" s="3">
        <v>44862</v>
      </c>
      <c r="F1223" s="1" t="s">
        <v>53</v>
      </c>
      <c r="G1223" s="1" t="s">
        <v>970</v>
      </c>
      <c r="H1223" s="7">
        <v>800</v>
      </c>
      <c r="I1223" s="7">
        <v>600</v>
      </c>
      <c r="J1223" s="2">
        <v>0.25</v>
      </c>
      <c r="K1223" s="7">
        <f>Table1[[#This Row],[Price Before Discount]]-Table1[[#This Row],[Price After Discount]]</f>
        <v>200</v>
      </c>
      <c r="L1223" s="13">
        <f>YEAR(Table1[[#This Row],[Date]])</f>
        <v>2022</v>
      </c>
      <c r="M1223" s="13" t="str">
        <f t="shared" si="38"/>
        <v>Oct</v>
      </c>
      <c r="N1223" s="17" t="str">
        <f t="shared" si="39"/>
        <v>Q4</v>
      </c>
    </row>
    <row r="1224" spans="1:14" x14ac:dyDescent="0.35">
      <c r="A1224" t="s">
        <v>1775</v>
      </c>
      <c r="B1224" s="1" t="s">
        <v>57</v>
      </c>
      <c r="C1224" s="1" t="s">
        <v>58</v>
      </c>
      <c r="D1224" s="1" t="s">
        <v>11</v>
      </c>
      <c r="E1224" s="3">
        <v>44813</v>
      </c>
      <c r="F1224" s="1" t="s">
        <v>28</v>
      </c>
      <c r="G1224" s="1" t="s">
        <v>1776</v>
      </c>
      <c r="H1224" s="7">
        <v>150</v>
      </c>
      <c r="I1224" s="7">
        <v>143</v>
      </c>
      <c r="J1224" s="2">
        <v>4.6699999999999998E-2</v>
      </c>
      <c r="K1224" s="7">
        <f>Table1[[#This Row],[Price Before Discount]]-Table1[[#This Row],[Price After Discount]]</f>
        <v>7</v>
      </c>
      <c r="L1224" s="13">
        <f>YEAR(Table1[[#This Row],[Date]])</f>
        <v>2022</v>
      </c>
      <c r="M1224" s="13" t="str">
        <f t="shared" si="38"/>
        <v>Sep</v>
      </c>
      <c r="N1224" s="17" t="str">
        <f t="shared" si="39"/>
        <v>Q3</v>
      </c>
    </row>
    <row r="1225" spans="1:14" hidden="1" x14ac:dyDescent="0.35">
      <c r="A1225" t="s">
        <v>1777</v>
      </c>
      <c r="B1225" s="1" t="s">
        <v>132</v>
      </c>
      <c r="C1225" s="1" t="s">
        <v>90</v>
      </c>
      <c r="D1225" s="1" t="s">
        <v>33</v>
      </c>
      <c r="E1225" s="3">
        <v>45132</v>
      </c>
      <c r="F1225" s="1" t="s">
        <v>44</v>
      </c>
      <c r="G1225" s="1" t="s">
        <v>847</v>
      </c>
      <c r="H1225" s="7">
        <v>500</v>
      </c>
      <c r="I1225" s="7">
        <v>480</v>
      </c>
      <c r="J1225" s="2">
        <v>0.04</v>
      </c>
      <c r="K1225" s="7">
        <f>Table1[[#This Row],[Price Before Discount]]-Table1[[#This Row],[Price After Discount]]</f>
        <v>20</v>
      </c>
      <c r="L1225" s="13">
        <f>YEAR(Table1[[#This Row],[Date]])</f>
        <v>2023</v>
      </c>
      <c r="M1225" s="13" t="str">
        <f t="shared" si="38"/>
        <v>Jul</v>
      </c>
      <c r="N1225" s="17" t="str">
        <f t="shared" si="39"/>
        <v>Q3</v>
      </c>
    </row>
    <row r="1226" spans="1:14" x14ac:dyDescent="0.35">
      <c r="A1226" t="s">
        <v>1778</v>
      </c>
      <c r="B1226" s="1" t="s">
        <v>112</v>
      </c>
      <c r="C1226" s="1" t="s">
        <v>52</v>
      </c>
      <c r="D1226" s="1" t="s">
        <v>11</v>
      </c>
      <c r="E1226" s="3">
        <v>45426</v>
      </c>
      <c r="F1226" s="1" t="s">
        <v>70</v>
      </c>
      <c r="G1226" s="1" t="s">
        <v>1066</v>
      </c>
      <c r="H1226" s="7">
        <v>500</v>
      </c>
      <c r="I1226" s="7">
        <v>495</v>
      </c>
      <c r="J1226" s="2">
        <v>0.01</v>
      </c>
      <c r="K1226" s="7">
        <f>Table1[[#This Row],[Price Before Discount]]-Table1[[#This Row],[Price After Discount]]</f>
        <v>5</v>
      </c>
      <c r="L1226" s="13">
        <f>YEAR(Table1[[#This Row],[Date]])</f>
        <v>2024</v>
      </c>
      <c r="M1226" s="13" t="str">
        <f t="shared" si="38"/>
        <v>May</v>
      </c>
      <c r="N1226" s="17" t="str">
        <f t="shared" si="39"/>
        <v>Q2</v>
      </c>
    </row>
    <row r="1227" spans="1:14" x14ac:dyDescent="0.35">
      <c r="A1227" t="s">
        <v>1779</v>
      </c>
      <c r="B1227" s="1" t="s">
        <v>322</v>
      </c>
      <c r="C1227" s="1" t="s">
        <v>323</v>
      </c>
      <c r="D1227" s="1" t="s">
        <v>11</v>
      </c>
      <c r="E1227" s="3">
        <v>44009</v>
      </c>
      <c r="F1227" s="1" t="s">
        <v>28</v>
      </c>
      <c r="G1227" s="1" t="s">
        <v>1245</v>
      </c>
      <c r="H1227" s="7">
        <v>150</v>
      </c>
      <c r="I1227" s="7">
        <v>147</v>
      </c>
      <c r="J1227" s="2">
        <v>0.02</v>
      </c>
      <c r="K1227" s="7">
        <f>Table1[[#This Row],[Price Before Discount]]-Table1[[#This Row],[Price After Discount]]</f>
        <v>3</v>
      </c>
      <c r="L1227" s="13">
        <f>YEAR(Table1[[#This Row],[Date]])</f>
        <v>2020</v>
      </c>
      <c r="M1227" s="13" t="str">
        <f t="shared" si="38"/>
        <v>Jun</v>
      </c>
      <c r="N1227" s="17" t="str">
        <f t="shared" si="39"/>
        <v>Q2</v>
      </c>
    </row>
    <row r="1228" spans="1:14" x14ac:dyDescent="0.35">
      <c r="A1228" t="s">
        <v>1780</v>
      </c>
      <c r="B1228" s="1" t="s">
        <v>125</v>
      </c>
      <c r="C1228" s="1" t="s">
        <v>126</v>
      </c>
      <c r="D1228" s="1" t="s">
        <v>11</v>
      </c>
      <c r="E1228" s="3">
        <v>44877</v>
      </c>
      <c r="F1228" s="1" t="s">
        <v>120</v>
      </c>
      <c r="G1228" s="1" t="s">
        <v>918</v>
      </c>
      <c r="H1228" s="7">
        <v>50</v>
      </c>
      <c r="I1228" s="7">
        <v>49</v>
      </c>
      <c r="J1228" s="2">
        <v>0.02</v>
      </c>
      <c r="K1228" s="7">
        <f>Table1[[#This Row],[Price Before Discount]]-Table1[[#This Row],[Price After Discount]]</f>
        <v>1</v>
      </c>
      <c r="L1228" s="13">
        <f>YEAR(Table1[[#This Row],[Date]])</f>
        <v>2022</v>
      </c>
      <c r="M1228" s="13" t="str">
        <f t="shared" si="38"/>
        <v>Nov</v>
      </c>
      <c r="N1228" s="17" t="str">
        <f t="shared" si="39"/>
        <v>Q4</v>
      </c>
    </row>
    <row r="1229" spans="1:14" x14ac:dyDescent="0.35">
      <c r="A1229" t="s">
        <v>1781</v>
      </c>
      <c r="B1229" s="1" t="s">
        <v>168</v>
      </c>
      <c r="C1229" s="1" t="s">
        <v>169</v>
      </c>
      <c r="D1229" s="1" t="s">
        <v>11</v>
      </c>
      <c r="E1229" s="3">
        <v>44847</v>
      </c>
      <c r="F1229" s="1" t="s">
        <v>12</v>
      </c>
      <c r="G1229" s="1" t="s">
        <v>272</v>
      </c>
      <c r="H1229" s="7">
        <v>80</v>
      </c>
      <c r="I1229" s="7">
        <v>69</v>
      </c>
      <c r="J1229" s="2">
        <v>0.13750000000000001</v>
      </c>
      <c r="K1229" s="7">
        <f>Table1[[#This Row],[Price Before Discount]]-Table1[[#This Row],[Price After Discount]]</f>
        <v>11</v>
      </c>
      <c r="L1229" s="13">
        <f>YEAR(Table1[[#This Row],[Date]])</f>
        <v>2022</v>
      </c>
      <c r="M1229" s="13" t="str">
        <f t="shared" si="38"/>
        <v>Oct</v>
      </c>
      <c r="N1229" s="17" t="str">
        <f t="shared" si="39"/>
        <v>Q4</v>
      </c>
    </row>
    <row r="1230" spans="1:14" x14ac:dyDescent="0.35">
      <c r="A1230" t="s">
        <v>1782</v>
      </c>
      <c r="B1230" s="1" t="s">
        <v>83</v>
      </c>
      <c r="C1230" s="1" t="s">
        <v>84</v>
      </c>
      <c r="D1230" s="1" t="s">
        <v>11</v>
      </c>
      <c r="E1230" s="3">
        <v>44620</v>
      </c>
      <c r="F1230" s="1" t="s">
        <v>39</v>
      </c>
      <c r="G1230" s="1" t="s">
        <v>1247</v>
      </c>
      <c r="H1230" s="7">
        <v>30</v>
      </c>
      <c r="I1230" s="7">
        <v>26</v>
      </c>
      <c r="J1230" s="2">
        <v>0.1333</v>
      </c>
      <c r="K1230" s="7">
        <f>Table1[[#This Row],[Price Before Discount]]-Table1[[#This Row],[Price After Discount]]</f>
        <v>4</v>
      </c>
      <c r="L1230" s="13">
        <f>YEAR(Table1[[#This Row],[Date]])</f>
        <v>2022</v>
      </c>
      <c r="M1230" s="13" t="str">
        <f t="shared" si="38"/>
        <v>Feb</v>
      </c>
      <c r="N1230" s="17" t="str">
        <f t="shared" si="39"/>
        <v>Q1</v>
      </c>
    </row>
    <row r="1231" spans="1:14" x14ac:dyDescent="0.35">
      <c r="A1231" t="s">
        <v>1783</v>
      </c>
      <c r="B1231" s="1" t="s">
        <v>144</v>
      </c>
      <c r="C1231" s="1" t="s">
        <v>145</v>
      </c>
      <c r="D1231" s="1" t="s">
        <v>11</v>
      </c>
      <c r="E1231" s="3">
        <v>44585</v>
      </c>
      <c r="F1231" s="1" t="s">
        <v>53</v>
      </c>
      <c r="G1231" s="1" t="s">
        <v>1004</v>
      </c>
      <c r="H1231" s="7">
        <v>800</v>
      </c>
      <c r="I1231" s="7">
        <v>592</v>
      </c>
      <c r="J1231" s="2">
        <v>0.26</v>
      </c>
      <c r="K1231" s="7">
        <f>Table1[[#This Row],[Price Before Discount]]-Table1[[#This Row],[Price After Discount]]</f>
        <v>208</v>
      </c>
      <c r="L1231" s="13">
        <f>YEAR(Table1[[#This Row],[Date]])</f>
        <v>2022</v>
      </c>
      <c r="M1231" s="13" t="str">
        <f t="shared" si="38"/>
        <v>Jan</v>
      </c>
      <c r="N1231" s="17" t="str">
        <f t="shared" si="39"/>
        <v>Q1</v>
      </c>
    </row>
    <row r="1232" spans="1:14" hidden="1" x14ac:dyDescent="0.35">
      <c r="A1232" t="s">
        <v>1784</v>
      </c>
      <c r="B1232" s="1" t="s">
        <v>37</v>
      </c>
      <c r="C1232" s="1" t="s">
        <v>38</v>
      </c>
      <c r="D1232" s="1" t="s">
        <v>33</v>
      </c>
      <c r="E1232" s="3">
        <v>43835</v>
      </c>
      <c r="F1232" s="1" t="s">
        <v>23</v>
      </c>
      <c r="G1232" s="1" t="s">
        <v>1629</v>
      </c>
      <c r="H1232" s="7">
        <v>700</v>
      </c>
      <c r="I1232" s="7">
        <v>560</v>
      </c>
      <c r="J1232" s="2">
        <v>0.2</v>
      </c>
      <c r="K1232" s="7">
        <f>Table1[[#This Row],[Price Before Discount]]-Table1[[#This Row],[Price After Discount]]</f>
        <v>140</v>
      </c>
      <c r="L1232" s="13">
        <f>YEAR(Table1[[#This Row],[Date]])</f>
        <v>2020</v>
      </c>
      <c r="M1232" s="13" t="str">
        <f t="shared" si="38"/>
        <v>Jan</v>
      </c>
      <c r="N1232" s="17" t="str">
        <f t="shared" si="39"/>
        <v>Q1</v>
      </c>
    </row>
    <row r="1233" spans="1:14" hidden="1" x14ac:dyDescent="0.35">
      <c r="A1233" t="s">
        <v>1785</v>
      </c>
      <c r="B1233" s="1" t="s">
        <v>203</v>
      </c>
      <c r="C1233" s="1" t="s">
        <v>204</v>
      </c>
      <c r="D1233" s="1" t="s">
        <v>22</v>
      </c>
      <c r="E1233" s="3">
        <v>45560</v>
      </c>
      <c r="F1233" s="1" t="s">
        <v>120</v>
      </c>
      <c r="G1233" s="1" t="s">
        <v>1476</v>
      </c>
      <c r="H1233" s="7">
        <v>50</v>
      </c>
      <c r="I1233" s="7">
        <v>45</v>
      </c>
      <c r="J1233" s="2">
        <v>0.1</v>
      </c>
      <c r="K1233" s="7">
        <f>Table1[[#This Row],[Price Before Discount]]-Table1[[#This Row],[Price After Discount]]</f>
        <v>5</v>
      </c>
      <c r="L1233" s="13">
        <f>YEAR(Table1[[#This Row],[Date]])</f>
        <v>2024</v>
      </c>
      <c r="M1233" s="13" t="str">
        <f t="shared" si="38"/>
        <v>Sep</v>
      </c>
      <c r="N1233" s="17" t="str">
        <f t="shared" si="39"/>
        <v>Q3</v>
      </c>
    </row>
    <row r="1234" spans="1:14" hidden="1" x14ac:dyDescent="0.35">
      <c r="A1234" t="s">
        <v>1786</v>
      </c>
      <c r="B1234" s="1" t="s">
        <v>75</v>
      </c>
      <c r="C1234" s="1" t="s">
        <v>76</v>
      </c>
      <c r="D1234" s="1" t="s">
        <v>33</v>
      </c>
      <c r="E1234" s="3">
        <v>44289</v>
      </c>
      <c r="F1234" s="1" t="s">
        <v>102</v>
      </c>
      <c r="G1234" s="1" t="s">
        <v>1787</v>
      </c>
      <c r="H1234" s="7">
        <v>70</v>
      </c>
      <c r="I1234" s="7">
        <v>67</v>
      </c>
      <c r="J1234" s="2">
        <v>4.2900000000000001E-2</v>
      </c>
      <c r="K1234" s="7">
        <f>Table1[[#This Row],[Price Before Discount]]-Table1[[#This Row],[Price After Discount]]</f>
        <v>3</v>
      </c>
      <c r="L1234" s="13">
        <f>YEAR(Table1[[#This Row],[Date]])</f>
        <v>2021</v>
      </c>
      <c r="M1234" s="13" t="str">
        <f t="shared" si="38"/>
        <v>Apr</v>
      </c>
      <c r="N1234" s="17" t="str">
        <f t="shared" si="39"/>
        <v>Q2</v>
      </c>
    </row>
    <row r="1235" spans="1:14" hidden="1" x14ac:dyDescent="0.35">
      <c r="A1235" t="s">
        <v>1788</v>
      </c>
      <c r="B1235" s="1" t="s">
        <v>132</v>
      </c>
      <c r="C1235" s="1" t="s">
        <v>90</v>
      </c>
      <c r="D1235" s="1" t="s">
        <v>33</v>
      </c>
      <c r="E1235" s="3">
        <v>44751</v>
      </c>
      <c r="F1235" s="1" t="s">
        <v>113</v>
      </c>
      <c r="G1235" s="1" t="s">
        <v>1133</v>
      </c>
      <c r="H1235" s="7">
        <v>250</v>
      </c>
      <c r="I1235" s="7">
        <v>240</v>
      </c>
      <c r="J1235" s="2">
        <v>0.04</v>
      </c>
      <c r="K1235" s="7">
        <f>Table1[[#This Row],[Price Before Discount]]-Table1[[#This Row],[Price After Discount]]</f>
        <v>10</v>
      </c>
      <c r="L1235" s="13">
        <f>YEAR(Table1[[#This Row],[Date]])</f>
        <v>2022</v>
      </c>
      <c r="M1235" s="13" t="str">
        <f t="shared" si="38"/>
        <v>Jul</v>
      </c>
      <c r="N1235" s="17" t="str">
        <f t="shared" si="39"/>
        <v>Q3</v>
      </c>
    </row>
    <row r="1236" spans="1:14" hidden="1" x14ac:dyDescent="0.35">
      <c r="A1236" t="s">
        <v>1789</v>
      </c>
      <c r="B1236" s="1" t="s">
        <v>42</v>
      </c>
      <c r="C1236" s="1" t="s">
        <v>43</v>
      </c>
      <c r="D1236" s="1" t="s">
        <v>22</v>
      </c>
      <c r="E1236" s="3">
        <v>44833</v>
      </c>
      <c r="F1236" s="1" t="s">
        <v>34</v>
      </c>
      <c r="G1236" s="1" t="s">
        <v>1144</v>
      </c>
      <c r="H1236" s="7">
        <v>50</v>
      </c>
      <c r="I1236" s="7">
        <v>46</v>
      </c>
      <c r="J1236" s="2">
        <v>0.08</v>
      </c>
      <c r="K1236" s="7">
        <f>Table1[[#This Row],[Price Before Discount]]-Table1[[#This Row],[Price After Discount]]</f>
        <v>4</v>
      </c>
      <c r="L1236" s="13">
        <f>YEAR(Table1[[#This Row],[Date]])</f>
        <v>2022</v>
      </c>
      <c r="M1236" s="13" t="str">
        <f t="shared" si="38"/>
        <v>Sep</v>
      </c>
      <c r="N1236" s="17" t="str">
        <f t="shared" si="39"/>
        <v>Q3</v>
      </c>
    </row>
    <row r="1237" spans="1:14" x14ac:dyDescent="0.35">
      <c r="A1237" t="s">
        <v>1790</v>
      </c>
      <c r="B1237" s="1" t="s">
        <v>148</v>
      </c>
      <c r="C1237" s="1" t="s">
        <v>149</v>
      </c>
      <c r="D1237" s="1" t="s">
        <v>11</v>
      </c>
      <c r="E1237" s="3">
        <v>45334</v>
      </c>
      <c r="F1237" s="1" t="s">
        <v>113</v>
      </c>
      <c r="G1237" s="1" t="s">
        <v>150</v>
      </c>
      <c r="H1237" s="7">
        <v>250</v>
      </c>
      <c r="I1237" s="7">
        <v>240</v>
      </c>
      <c r="J1237" s="2">
        <v>0.04</v>
      </c>
      <c r="K1237" s="7">
        <f>Table1[[#This Row],[Price Before Discount]]-Table1[[#This Row],[Price After Discount]]</f>
        <v>10</v>
      </c>
      <c r="L1237" s="13">
        <f>YEAR(Table1[[#This Row],[Date]])</f>
        <v>2024</v>
      </c>
      <c r="M1237" s="13" t="str">
        <f t="shared" si="38"/>
        <v>Feb</v>
      </c>
      <c r="N1237" s="17" t="str">
        <f t="shared" si="39"/>
        <v>Q1</v>
      </c>
    </row>
    <row r="1238" spans="1:14" hidden="1" x14ac:dyDescent="0.35">
      <c r="A1238" t="s">
        <v>1791</v>
      </c>
      <c r="B1238" s="1" t="s">
        <v>203</v>
      </c>
      <c r="C1238" s="1" t="s">
        <v>204</v>
      </c>
      <c r="D1238" s="1" t="s">
        <v>22</v>
      </c>
      <c r="E1238" s="3">
        <v>44197</v>
      </c>
      <c r="F1238" s="1" t="s">
        <v>113</v>
      </c>
      <c r="G1238" s="1" t="s">
        <v>594</v>
      </c>
      <c r="H1238" s="7">
        <v>250</v>
      </c>
      <c r="I1238" s="7">
        <v>220</v>
      </c>
      <c r="J1238" s="2">
        <v>0.12</v>
      </c>
      <c r="K1238" s="7">
        <f>Table1[[#This Row],[Price Before Discount]]-Table1[[#This Row],[Price After Discount]]</f>
        <v>30</v>
      </c>
      <c r="L1238" s="13">
        <f>YEAR(Table1[[#This Row],[Date]])</f>
        <v>2021</v>
      </c>
      <c r="M1238" s="13" t="str">
        <f t="shared" si="38"/>
        <v>Jan</v>
      </c>
      <c r="N1238" s="17" t="str">
        <f t="shared" si="39"/>
        <v>Q1</v>
      </c>
    </row>
    <row r="1239" spans="1:14" x14ac:dyDescent="0.35">
      <c r="A1239" t="s">
        <v>1792</v>
      </c>
      <c r="B1239" s="1" t="s">
        <v>79</v>
      </c>
      <c r="C1239" s="1" t="s">
        <v>80</v>
      </c>
      <c r="D1239" s="1" t="s">
        <v>11</v>
      </c>
      <c r="E1239" s="3">
        <v>44457</v>
      </c>
      <c r="F1239" s="1" t="s">
        <v>34</v>
      </c>
      <c r="G1239" s="1" t="s">
        <v>554</v>
      </c>
      <c r="H1239" s="7">
        <v>50</v>
      </c>
      <c r="I1239" s="7">
        <v>34</v>
      </c>
      <c r="J1239" s="2">
        <v>0.32</v>
      </c>
      <c r="K1239" s="7">
        <f>Table1[[#This Row],[Price Before Discount]]-Table1[[#This Row],[Price After Discount]]</f>
        <v>16</v>
      </c>
      <c r="L1239" s="13">
        <f>YEAR(Table1[[#This Row],[Date]])</f>
        <v>2021</v>
      </c>
      <c r="M1239" s="13" t="str">
        <f t="shared" si="38"/>
        <v>Sep</v>
      </c>
      <c r="N1239" s="17" t="str">
        <f t="shared" si="39"/>
        <v>Q3</v>
      </c>
    </row>
    <row r="1240" spans="1:14" hidden="1" x14ac:dyDescent="0.35">
      <c r="A1240" t="s">
        <v>1793</v>
      </c>
      <c r="B1240" s="1" t="s">
        <v>20</v>
      </c>
      <c r="C1240" s="1" t="s">
        <v>21</v>
      </c>
      <c r="D1240" s="1" t="s">
        <v>22</v>
      </c>
      <c r="E1240" s="3">
        <v>45273</v>
      </c>
      <c r="F1240" s="1" t="s">
        <v>70</v>
      </c>
      <c r="G1240" s="1" t="s">
        <v>481</v>
      </c>
      <c r="H1240" s="7">
        <v>500</v>
      </c>
      <c r="I1240" s="7">
        <v>490</v>
      </c>
      <c r="J1240" s="2">
        <v>0.02</v>
      </c>
      <c r="K1240" s="7">
        <f>Table1[[#This Row],[Price Before Discount]]-Table1[[#This Row],[Price After Discount]]</f>
        <v>10</v>
      </c>
      <c r="L1240" s="13">
        <f>YEAR(Table1[[#This Row],[Date]])</f>
        <v>2023</v>
      </c>
      <c r="M1240" s="13" t="str">
        <f t="shared" si="38"/>
        <v>Dec</v>
      </c>
      <c r="N1240" s="17" t="str">
        <f t="shared" si="39"/>
        <v>Q4</v>
      </c>
    </row>
    <row r="1241" spans="1:14" hidden="1" x14ac:dyDescent="0.35">
      <c r="A1241" t="s">
        <v>1794</v>
      </c>
      <c r="B1241" s="1" t="s">
        <v>101</v>
      </c>
      <c r="C1241" s="1" t="s">
        <v>69</v>
      </c>
      <c r="D1241" s="1" t="s">
        <v>33</v>
      </c>
      <c r="E1241" s="3">
        <v>44938</v>
      </c>
      <c r="F1241" s="1" t="s">
        <v>53</v>
      </c>
      <c r="G1241" s="1" t="s">
        <v>495</v>
      </c>
      <c r="H1241" s="7">
        <v>800</v>
      </c>
      <c r="I1241" s="7">
        <v>608</v>
      </c>
      <c r="J1241" s="2">
        <v>0.24</v>
      </c>
      <c r="K1241" s="7">
        <f>Table1[[#This Row],[Price Before Discount]]-Table1[[#This Row],[Price After Discount]]</f>
        <v>192</v>
      </c>
      <c r="L1241" s="13">
        <f>YEAR(Table1[[#This Row],[Date]])</f>
        <v>2023</v>
      </c>
      <c r="M1241" s="13" t="str">
        <f t="shared" si="38"/>
        <v>Jan</v>
      </c>
      <c r="N1241" s="17" t="str">
        <f t="shared" si="39"/>
        <v>Q1</v>
      </c>
    </row>
    <row r="1242" spans="1:14" hidden="1" x14ac:dyDescent="0.35">
      <c r="A1242" t="s">
        <v>1795</v>
      </c>
      <c r="B1242" s="1" t="s">
        <v>105</v>
      </c>
      <c r="C1242" s="1" t="s">
        <v>106</v>
      </c>
      <c r="D1242" s="1" t="s">
        <v>17</v>
      </c>
      <c r="E1242" s="3">
        <v>45589</v>
      </c>
      <c r="F1242" s="1" t="s">
        <v>39</v>
      </c>
      <c r="G1242" s="1" t="s">
        <v>815</v>
      </c>
      <c r="H1242" s="7">
        <v>30</v>
      </c>
      <c r="I1242" s="7">
        <v>29</v>
      </c>
      <c r="J1242" s="2">
        <v>3.3300000000000003E-2</v>
      </c>
      <c r="K1242" s="7">
        <f>Table1[[#This Row],[Price Before Discount]]-Table1[[#This Row],[Price After Discount]]</f>
        <v>1</v>
      </c>
      <c r="L1242" s="13">
        <f>YEAR(Table1[[#This Row],[Date]])</f>
        <v>2024</v>
      </c>
      <c r="M1242" s="13" t="str">
        <f t="shared" si="38"/>
        <v>Oct</v>
      </c>
      <c r="N1242" s="17" t="str">
        <f t="shared" si="39"/>
        <v>Q4</v>
      </c>
    </row>
    <row r="1243" spans="1:14" hidden="1" x14ac:dyDescent="0.35">
      <c r="A1243" t="s">
        <v>1796</v>
      </c>
      <c r="B1243" s="1" t="s">
        <v>15</v>
      </c>
      <c r="C1243" s="1" t="s">
        <v>16</v>
      </c>
      <c r="D1243" s="1" t="s">
        <v>17</v>
      </c>
      <c r="E1243" s="3">
        <v>45285</v>
      </c>
      <c r="F1243" s="1" t="s">
        <v>113</v>
      </c>
      <c r="G1243" s="1" t="s">
        <v>87</v>
      </c>
      <c r="H1243" s="7">
        <v>250</v>
      </c>
      <c r="I1243" s="7">
        <v>235</v>
      </c>
      <c r="J1243" s="2">
        <v>0.06</v>
      </c>
      <c r="K1243" s="7">
        <f>Table1[[#This Row],[Price Before Discount]]-Table1[[#This Row],[Price After Discount]]</f>
        <v>15</v>
      </c>
      <c r="L1243" s="13">
        <f>YEAR(Table1[[#This Row],[Date]])</f>
        <v>2023</v>
      </c>
      <c r="M1243" s="13" t="str">
        <f t="shared" si="38"/>
        <v>Dec</v>
      </c>
      <c r="N1243" s="17" t="str">
        <f t="shared" si="39"/>
        <v>Q4</v>
      </c>
    </row>
    <row r="1244" spans="1:14" x14ac:dyDescent="0.35">
      <c r="A1244" t="s">
        <v>1797</v>
      </c>
      <c r="B1244" s="1" t="s">
        <v>172</v>
      </c>
      <c r="C1244" s="1" t="s">
        <v>173</v>
      </c>
      <c r="D1244" s="1" t="s">
        <v>11</v>
      </c>
      <c r="E1244" s="3">
        <v>45236</v>
      </c>
      <c r="F1244" s="1" t="s">
        <v>44</v>
      </c>
      <c r="G1244" s="1" t="s">
        <v>174</v>
      </c>
      <c r="H1244" s="7">
        <v>500</v>
      </c>
      <c r="I1244" s="7">
        <v>465</v>
      </c>
      <c r="J1244" s="2">
        <v>7.0000000000000007E-2</v>
      </c>
      <c r="K1244" s="7">
        <f>Table1[[#This Row],[Price Before Discount]]-Table1[[#This Row],[Price After Discount]]</f>
        <v>35</v>
      </c>
      <c r="L1244" s="13">
        <f>YEAR(Table1[[#This Row],[Date]])</f>
        <v>2023</v>
      </c>
      <c r="M1244" s="13" t="str">
        <f t="shared" si="38"/>
        <v>Nov</v>
      </c>
      <c r="N1244" s="17" t="str">
        <f t="shared" si="39"/>
        <v>Q4</v>
      </c>
    </row>
    <row r="1245" spans="1:14" hidden="1" x14ac:dyDescent="0.35">
      <c r="A1245" t="s">
        <v>1798</v>
      </c>
      <c r="B1245" s="1" t="s">
        <v>225</v>
      </c>
      <c r="C1245" s="1" t="s">
        <v>226</v>
      </c>
      <c r="D1245" s="1" t="s">
        <v>22</v>
      </c>
      <c r="E1245" s="3">
        <v>44814</v>
      </c>
      <c r="F1245" s="1" t="s">
        <v>28</v>
      </c>
      <c r="G1245" s="1" t="s">
        <v>227</v>
      </c>
      <c r="H1245" s="7">
        <v>150</v>
      </c>
      <c r="I1245" s="7">
        <v>140</v>
      </c>
      <c r="J1245" s="2">
        <v>6.6699999999999995E-2</v>
      </c>
      <c r="K1245" s="7">
        <f>Table1[[#This Row],[Price Before Discount]]-Table1[[#This Row],[Price After Discount]]</f>
        <v>10</v>
      </c>
      <c r="L1245" s="13">
        <f>YEAR(Table1[[#This Row],[Date]])</f>
        <v>2022</v>
      </c>
      <c r="M1245" s="13" t="str">
        <f t="shared" si="38"/>
        <v>Sep</v>
      </c>
      <c r="N1245" s="17" t="str">
        <f t="shared" si="39"/>
        <v>Q3</v>
      </c>
    </row>
    <row r="1246" spans="1:14" hidden="1" x14ac:dyDescent="0.35">
      <c r="A1246" t="s">
        <v>1799</v>
      </c>
      <c r="B1246" s="1" t="s">
        <v>225</v>
      </c>
      <c r="C1246" s="1" t="s">
        <v>226</v>
      </c>
      <c r="D1246" s="1" t="s">
        <v>22</v>
      </c>
      <c r="E1246" s="3">
        <v>45087</v>
      </c>
      <c r="F1246" s="1" t="s">
        <v>23</v>
      </c>
      <c r="G1246" s="1" t="s">
        <v>1022</v>
      </c>
      <c r="H1246" s="7">
        <v>700</v>
      </c>
      <c r="I1246" s="7">
        <v>658</v>
      </c>
      <c r="J1246" s="2">
        <v>0.06</v>
      </c>
      <c r="K1246" s="7">
        <f>Table1[[#This Row],[Price Before Discount]]-Table1[[#This Row],[Price After Discount]]</f>
        <v>42</v>
      </c>
      <c r="L1246" s="13">
        <f>YEAR(Table1[[#This Row],[Date]])</f>
        <v>2023</v>
      </c>
      <c r="M1246" s="13" t="str">
        <f t="shared" si="38"/>
        <v>Jun</v>
      </c>
      <c r="N1246" s="17" t="str">
        <f t="shared" si="39"/>
        <v>Q2</v>
      </c>
    </row>
    <row r="1247" spans="1:14" hidden="1" x14ac:dyDescent="0.35">
      <c r="A1247" t="s">
        <v>1800</v>
      </c>
      <c r="B1247" s="1" t="s">
        <v>20</v>
      </c>
      <c r="C1247" s="1" t="s">
        <v>21</v>
      </c>
      <c r="D1247" s="1" t="s">
        <v>22</v>
      </c>
      <c r="E1247" s="3">
        <v>43836</v>
      </c>
      <c r="F1247" s="1" t="s">
        <v>59</v>
      </c>
      <c r="G1247" s="1" t="s">
        <v>142</v>
      </c>
      <c r="H1247" s="7">
        <v>1000</v>
      </c>
      <c r="I1247" s="7">
        <v>600</v>
      </c>
      <c r="J1247" s="2">
        <v>0.4</v>
      </c>
      <c r="K1247" s="7">
        <f>Table1[[#This Row],[Price Before Discount]]-Table1[[#This Row],[Price After Discount]]</f>
        <v>400</v>
      </c>
      <c r="L1247" s="13">
        <f>YEAR(Table1[[#This Row],[Date]])</f>
        <v>2020</v>
      </c>
      <c r="M1247" s="13" t="str">
        <f t="shared" si="38"/>
        <v>Jan</v>
      </c>
      <c r="N1247" s="17" t="str">
        <f t="shared" si="39"/>
        <v>Q1</v>
      </c>
    </row>
    <row r="1248" spans="1:14" hidden="1" x14ac:dyDescent="0.35">
      <c r="A1248" t="s">
        <v>1801</v>
      </c>
      <c r="B1248" s="1" t="s">
        <v>222</v>
      </c>
      <c r="C1248" s="1" t="s">
        <v>48</v>
      </c>
      <c r="D1248" s="1" t="s">
        <v>22</v>
      </c>
      <c r="E1248" s="3">
        <v>44064</v>
      </c>
      <c r="F1248" s="1" t="s">
        <v>120</v>
      </c>
      <c r="G1248" s="1" t="s">
        <v>1237</v>
      </c>
      <c r="H1248" s="7">
        <v>50</v>
      </c>
      <c r="I1248" s="7">
        <v>44</v>
      </c>
      <c r="J1248" s="2">
        <v>0.12</v>
      </c>
      <c r="K1248" s="7">
        <f>Table1[[#This Row],[Price Before Discount]]-Table1[[#This Row],[Price After Discount]]</f>
        <v>6</v>
      </c>
      <c r="L1248" s="13">
        <f>YEAR(Table1[[#This Row],[Date]])</f>
        <v>2020</v>
      </c>
      <c r="M1248" s="13" t="str">
        <f t="shared" si="38"/>
        <v>Aug</v>
      </c>
      <c r="N1248" s="17" t="str">
        <f t="shared" si="39"/>
        <v>Q3</v>
      </c>
    </row>
    <row r="1249" spans="1:14" hidden="1" x14ac:dyDescent="0.35">
      <c r="A1249" t="s">
        <v>1802</v>
      </c>
      <c r="B1249" s="1" t="s">
        <v>129</v>
      </c>
      <c r="C1249" s="1" t="s">
        <v>106</v>
      </c>
      <c r="D1249" s="1" t="s">
        <v>17</v>
      </c>
      <c r="E1249" s="3">
        <v>44702</v>
      </c>
      <c r="F1249" s="1" t="s">
        <v>53</v>
      </c>
      <c r="G1249" s="1" t="s">
        <v>544</v>
      </c>
      <c r="H1249" s="7">
        <v>800</v>
      </c>
      <c r="I1249" s="7">
        <v>544</v>
      </c>
      <c r="J1249" s="2">
        <v>0.32</v>
      </c>
      <c r="K1249" s="7">
        <f>Table1[[#This Row],[Price Before Discount]]-Table1[[#This Row],[Price After Discount]]</f>
        <v>256</v>
      </c>
      <c r="L1249" s="13">
        <f>YEAR(Table1[[#This Row],[Date]])</f>
        <v>2022</v>
      </c>
      <c r="M1249" s="13" t="str">
        <f t="shared" si="38"/>
        <v>May</v>
      </c>
      <c r="N1249" s="17" t="str">
        <f t="shared" si="39"/>
        <v>Q2</v>
      </c>
    </row>
    <row r="1250" spans="1:14" hidden="1" x14ac:dyDescent="0.35">
      <c r="A1250" t="s">
        <v>1803</v>
      </c>
      <c r="B1250" s="1" t="s">
        <v>155</v>
      </c>
      <c r="C1250" s="1" t="s">
        <v>106</v>
      </c>
      <c r="D1250" s="1" t="s">
        <v>17</v>
      </c>
      <c r="E1250" s="3">
        <v>45258</v>
      </c>
      <c r="F1250" s="1" t="s">
        <v>102</v>
      </c>
      <c r="G1250" s="1" t="s">
        <v>979</v>
      </c>
      <c r="H1250" s="7">
        <v>70</v>
      </c>
      <c r="I1250" s="7">
        <v>68</v>
      </c>
      <c r="J1250" s="2">
        <v>2.86E-2</v>
      </c>
      <c r="K1250" s="7">
        <f>Table1[[#This Row],[Price Before Discount]]-Table1[[#This Row],[Price After Discount]]</f>
        <v>2</v>
      </c>
      <c r="L1250" s="13">
        <f>YEAR(Table1[[#This Row],[Date]])</f>
        <v>2023</v>
      </c>
      <c r="M1250" s="13" t="str">
        <f t="shared" si="38"/>
        <v>Nov</v>
      </c>
      <c r="N1250" s="17" t="str">
        <f t="shared" si="39"/>
        <v>Q4</v>
      </c>
    </row>
    <row r="1251" spans="1:14" hidden="1" x14ac:dyDescent="0.35">
      <c r="A1251" t="s">
        <v>1804</v>
      </c>
      <c r="B1251" s="1" t="s">
        <v>116</v>
      </c>
      <c r="C1251" s="1" t="s">
        <v>117</v>
      </c>
      <c r="D1251" s="1" t="s">
        <v>33</v>
      </c>
      <c r="E1251" s="3">
        <v>44415</v>
      </c>
      <c r="F1251" s="1" t="s">
        <v>34</v>
      </c>
      <c r="G1251" s="1" t="s">
        <v>538</v>
      </c>
      <c r="H1251" s="7">
        <v>50</v>
      </c>
      <c r="I1251" s="7">
        <v>50</v>
      </c>
      <c r="J1251" s="2">
        <v>0</v>
      </c>
      <c r="K1251" s="7">
        <f>Table1[[#This Row],[Price Before Discount]]-Table1[[#This Row],[Price After Discount]]</f>
        <v>0</v>
      </c>
      <c r="L1251" s="13">
        <f>YEAR(Table1[[#This Row],[Date]])</f>
        <v>2021</v>
      </c>
      <c r="M1251" s="13" t="str">
        <f t="shared" si="38"/>
        <v>Aug</v>
      </c>
      <c r="N1251" s="17" t="str">
        <f t="shared" si="39"/>
        <v>Q3</v>
      </c>
    </row>
    <row r="1252" spans="1:14" x14ac:dyDescent="0.35">
      <c r="A1252" t="s">
        <v>1805</v>
      </c>
      <c r="B1252" s="1" t="s">
        <v>253</v>
      </c>
      <c r="C1252" s="1" t="s">
        <v>254</v>
      </c>
      <c r="D1252" s="1" t="s">
        <v>11</v>
      </c>
      <c r="E1252" s="3">
        <v>45325</v>
      </c>
      <c r="F1252" s="1" t="s">
        <v>28</v>
      </c>
      <c r="G1252" s="1" t="s">
        <v>1095</v>
      </c>
      <c r="H1252" s="7">
        <v>150</v>
      </c>
      <c r="I1252" s="7">
        <v>135</v>
      </c>
      <c r="J1252" s="2">
        <v>0.1</v>
      </c>
      <c r="K1252" s="7">
        <f>Table1[[#This Row],[Price Before Discount]]-Table1[[#This Row],[Price After Discount]]</f>
        <v>15</v>
      </c>
      <c r="L1252" s="13">
        <f>YEAR(Table1[[#This Row],[Date]])</f>
        <v>2024</v>
      </c>
      <c r="M1252" s="13" t="str">
        <f t="shared" si="38"/>
        <v>Feb</v>
      </c>
      <c r="N1252" s="17" t="str">
        <f t="shared" si="39"/>
        <v>Q1</v>
      </c>
    </row>
    <row r="1253" spans="1:14" x14ac:dyDescent="0.35">
      <c r="A1253" t="s">
        <v>1806</v>
      </c>
      <c r="B1253" s="1" t="s">
        <v>51</v>
      </c>
      <c r="C1253" s="1" t="s">
        <v>52</v>
      </c>
      <c r="D1253" s="1" t="s">
        <v>11</v>
      </c>
      <c r="E1253" s="3">
        <v>45314</v>
      </c>
      <c r="F1253" s="1" t="s">
        <v>120</v>
      </c>
      <c r="G1253" s="1" t="s">
        <v>812</v>
      </c>
      <c r="H1253" s="7">
        <v>50</v>
      </c>
      <c r="I1253" s="7">
        <v>50</v>
      </c>
      <c r="J1253" s="2">
        <v>0</v>
      </c>
      <c r="K1253" s="7">
        <f>Table1[[#This Row],[Price Before Discount]]-Table1[[#This Row],[Price After Discount]]</f>
        <v>0</v>
      </c>
      <c r="L1253" s="13">
        <f>YEAR(Table1[[#This Row],[Date]])</f>
        <v>2024</v>
      </c>
      <c r="M1253" s="13" t="str">
        <f t="shared" si="38"/>
        <v>Jan</v>
      </c>
      <c r="N1253" s="17" t="str">
        <f t="shared" si="39"/>
        <v>Q1</v>
      </c>
    </row>
    <row r="1254" spans="1:14" hidden="1" x14ac:dyDescent="0.35">
      <c r="A1254" t="s">
        <v>1807</v>
      </c>
      <c r="B1254" s="1" t="s">
        <v>68</v>
      </c>
      <c r="C1254" s="1" t="s">
        <v>69</v>
      </c>
      <c r="D1254" s="1" t="s">
        <v>33</v>
      </c>
      <c r="E1254" s="3">
        <v>44451</v>
      </c>
      <c r="F1254" s="1" t="s">
        <v>34</v>
      </c>
      <c r="G1254" s="1" t="s">
        <v>1808</v>
      </c>
      <c r="H1254" s="7">
        <v>50</v>
      </c>
      <c r="I1254" s="7">
        <v>33</v>
      </c>
      <c r="J1254" s="2">
        <v>0.34</v>
      </c>
      <c r="K1254" s="7">
        <f>Table1[[#This Row],[Price Before Discount]]-Table1[[#This Row],[Price After Discount]]</f>
        <v>17</v>
      </c>
      <c r="L1254" s="13">
        <f>YEAR(Table1[[#This Row],[Date]])</f>
        <v>2021</v>
      </c>
      <c r="M1254" s="13" t="str">
        <f t="shared" si="38"/>
        <v>Sep</v>
      </c>
      <c r="N1254" s="17" t="str">
        <f t="shared" si="39"/>
        <v>Q3</v>
      </c>
    </row>
    <row r="1255" spans="1:14" hidden="1" x14ac:dyDescent="0.35">
      <c r="A1255" t="s">
        <v>1809</v>
      </c>
      <c r="B1255" s="1" t="s">
        <v>268</v>
      </c>
      <c r="C1255" s="1" t="s">
        <v>269</v>
      </c>
      <c r="D1255" s="1" t="s">
        <v>33</v>
      </c>
      <c r="E1255" s="3">
        <v>45199</v>
      </c>
      <c r="F1255" s="1" t="s">
        <v>34</v>
      </c>
      <c r="G1255" s="1" t="s">
        <v>711</v>
      </c>
      <c r="H1255" s="7">
        <v>50</v>
      </c>
      <c r="I1255" s="7">
        <v>46</v>
      </c>
      <c r="J1255" s="2">
        <v>0.08</v>
      </c>
      <c r="K1255" s="7">
        <f>Table1[[#This Row],[Price Before Discount]]-Table1[[#This Row],[Price After Discount]]</f>
        <v>4</v>
      </c>
      <c r="L1255" s="13">
        <f>YEAR(Table1[[#This Row],[Date]])</f>
        <v>2023</v>
      </c>
      <c r="M1255" s="13" t="str">
        <f t="shared" si="38"/>
        <v>Sep</v>
      </c>
      <c r="N1255" s="17" t="str">
        <f t="shared" si="39"/>
        <v>Q3</v>
      </c>
    </row>
    <row r="1256" spans="1:14" x14ac:dyDescent="0.35">
      <c r="A1256" t="s">
        <v>1810</v>
      </c>
      <c r="B1256" s="1" t="s">
        <v>93</v>
      </c>
      <c r="C1256" s="1" t="s">
        <v>94</v>
      </c>
      <c r="D1256" s="1" t="s">
        <v>11</v>
      </c>
      <c r="E1256" s="3">
        <v>44159</v>
      </c>
      <c r="F1256" s="1" t="s">
        <v>44</v>
      </c>
      <c r="G1256" s="1" t="s">
        <v>178</v>
      </c>
      <c r="H1256" s="7">
        <v>500</v>
      </c>
      <c r="I1256" s="7">
        <v>370</v>
      </c>
      <c r="J1256" s="2">
        <v>0.26</v>
      </c>
      <c r="K1256" s="7">
        <f>Table1[[#This Row],[Price Before Discount]]-Table1[[#This Row],[Price After Discount]]</f>
        <v>130</v>
      </c>
      <c r="L1256" s="13">
        <f>YEAR(Table1[[#This Row],[Date]])</f>
        <v>2020</v>
      </c>
      <c r="M1256" s="13" t="str">
        <f t="shared" si="38"/>
        <v>Nov</v>
      </c>
      <c r="N1256" s="17" t="str">
        <f t="shared" si="39"/>
        <v>Q4</v>
      </c>
    </row>
    <row r="1257" spans="1:14" hidden="1" x14ac:dyDescent="0.35">
      <c r="A1257" t="s">
        <v>1811</v>
      </c>
      <c r="B1257" s="1" t="s">
        <v>268</v>
      </c>
      <c r="C1257" s="1" t="s">
        <v>269</v>
      </c>
      <c r="D1257" s="1" t="s">
        <v>33</v>
      </c>
      <c r="E1257" s="3">
        <v>44258</v>
      </c>
      <c r="F1257" s="1" t="s">
        <v>23</v>
      </c>
      <c r="G1257" s="1" t="s">
        <v>807</v>
      </c>
      <c r="H1257" s="7">
        <v>700</v>
      </c>
      <c r="I1257" s="7">
        <v>448</v>
      </c>
      <c r="J1257" s="2">
        <v>0.36</v>
      </c>
      <c r="K1257" s="7">
        <f>Table1[[#This Row],[Price Before Discount]]-Table1[[#This Row],[Price After Discount]]</f>
        <v>252</v>
      </c>
      <c r="L1257" s="13">
        <f>YEAR(Table1[[#This Row],[Date]])</f>
        <v>2021</v>
      </c>
      <c r="M1257" s="13" t="str">
        <f t="shared" si="38"/>
        <v>Mar</v>
      </c>
      <c r="N1257" s="17" t="str">
        <f t="shared" si="39"/>
        <v>Q1</v>
      </c>
    </row>
    <row r="1258" spans="1:14" hidden="1" x14ac:dyDescent="0.35">
      <c r="A1258" t="s">
        <v>1812</v>
      </c>
      <c r="B1258" s="1" t="s">
        <v>101</v>
      </c>
      <c r="C1258" s="1" t="s">
        <v>69</v>
      </c>
      <c r="D1258" s="1" t="s">
        <v>33</v>
      </c>
      <c r="E1258" s="3">
        <v>45287</v>
      </c>
      <c r="F1258" s="1" t="s">
        <v>34</v>
      </c>
      <c r="G1258" s="1" t="s">
        <v>1813</v>
      </c>
      <c r="H1258" s="7">
        <v>50</v>
      </c>
      <c r="I1258" s="7">
        <v>48</v>
      </c>
      <c r="J1258" s="2">
        <v>0.04</v>
      </c>
      <c r="K1258" s="7">
        <f>Table1[[#This Row],[Price Before Discount]]-Table1[[#This Row],[Price After Discount]]</f>
        <v>2</v>
      </c>
      <c r="L1258" s="13">
        <f>YEAR(Table1[[#This Row],[Date]])</f>
        <v>2023</v>
      </c>
      <c r="M1258" s="13" t="str">
        <f t="shared" si="38"/>
        <v>Dec</v>
      </c>
      <c r="N1258" s="17" t="str">
        <f t="shared" si="39"/>
        <v>Q4</v>
      </c>
    </row>
    <row r="1259" spans="1:14" hidden="1" x14ac:dyDescent="0.35">
      <c r="A1259" t="s">
        <v>1814</v>
      </c>
      <c r="B1259" s="1" t="s">
        <v>203</v>
      </c>
      <c r="C1259" s="1" t="s">
        <v>204</v>
      </c>
      <c r="D1259" s="1" t="s">
        <v>22</v>
      </c>
      <c r="E1259" s="3">
        <v>45370</v>
      </c>
      <c r="F1259" s="1" t="s">
        <v>70</v>
      </c>
      <c r="G1259" s="1" t="s">
        <v>1476</v>
      </c>
      <c r="H1259" s="7">
        <v>500</v>
      </c>
      <c r="I1259" s="7">
        <v>490</v>
      </c>
      <c r="J1259" s="2">
        <v>0.02</v>
      </c>
      <c r="K1259" s="7">
        <f>Table1[[#This Row],[Price Before Discount]]-Table1[[#This Row],[Price After Discount]]</f>
        <v>10</v>
      </c>
      <c r="L1259" s="13">
        <f>YEAR(Table1[[#This Row],[Date]])</f>
        <v>2024</v>
      </c>
      <c r="M1259" s="13" t="str">
        <f t="shared" si="38"/>
        <v>Mar</v>
      </c>
      <c r="N1259" s="17" t="str">
        <f t="shared" si="39"/>
        <v>Q1</v>
      </c>
    </row>
    <row r="1260" spans="1:14" x14ac:dyDescent="0.35">
      <c r="A1260" t="s">
        <v>1815</v>
      </c>
      <c r="B1260" s="1" t="s">
        <v>9</v>
      </c>
      <c r="C1260" s="1" t="s">
        <v>10</v>
      </c>
      <c r="D1260" s="1" t="s">
        <v>11</v>
      </c>
      <c r="E1260" s="3">
        <v>45076</v>
      </c>
      <c r="F1260" s="1" t="s">
        <v>120</v>
      </c>
      <c r="G1260" s="1" t="s">
        <v>13</v>
      </c>
      <c r="H1260" s="7">
        <v>50</v>
      </c>
      <c r="I1260" s="7">
        <v>49</v>
      </c>
      <c r="J1260" s="2">
        <v>0.02</v>
      </c>
      <c r="K1260" s="7">
        <f>Table1[[#This Row],[Price Before Discount]]-Table1[[#This Row],[Price After Discount]]</f>
        <v>1</v>
      </c>
      <c r="L1260" s="13">
        <f>YEAR(Table1[[#This Row],[Date]])</f>
        <v>2023</v>
      </c>
      <c r="M1260" s="13" t="str">
        <f t="shared" si="38"/>
        <v>May</v>
      </c>
      <c r="N1260" s="17" t="str">
        <f t="shared" si="39"/>
        <v>Q2</v>
      </c>
    </row>
    <row r="1261" spans="1:14" hidden="1" x14ac:dyDescent="0.35">
      <c r="A1261" t="s">
        <v>1816</v>
      </c>
      <c r="B1261" s="1" t="s">
        <v>116</v>
      </c>
      <c r="C1261" s="1" t="s">
        <v>117</v>
      </c>
      <c r="D1261" s="1" t="s">
        <v>33</v>
      </c>
      <c r="E1261" s="3">
        <v>45228</v>
      </c>
      <c r="F1261" s="1" t="s">
        <v>53</v>
      </c>
      <c r="G1261" s="1" t="s">
        <v>118</v>
      </c>
      <c r="H1261" s="7">
        <v>800</v>
      </c>
      <c r="I1261" s="7">
        <v>616</v>
      </c>
      <c r="J1261" s="2">
        <v>0.23</v>
      </c>
      <c r="K1261" s="7">
        <f>Table1[[#This Row],[Price Before Discount]]-Table1[[#This Row],[Price After Discount]]</f>
        <v>184</v>
      </c>
      <c r="L1261" s="13">
        <f>YEAR(Table1[[#This Row],[Date]])</f>
        <v>2023</v>
      </c>
      <c r="M1261" s="13" t="str">
        <f t="shared" si="38"/>
        <v>Oct</v>
      </c>
      <c r="N1261" s="17" t="str">
        <f t="shared" si="39"/>
        <v>Q4</v>
      </c>
    </row>
    <row r="1262" spans="1:14" hidden="1" x14ac:dyDescent="0.35">
      <c r="A1262" t="s">
        <v>1817</v>
      </c>
      <c r="B1262" s="1" t="s">
        <v>42</v>
      </c>
      <c r="C1262" s="1" t="s">
        <v>43</v>
      </c>
      <c r="D1262" s="1" t="s">
        <v>22</v>
      </c>
      <c r="E1262" s="3">
        <v>45305</v>
      </c>
      <c r="F1262" s="1" t="s">
        <v>34</v>
      </c>
      <c r="G1262" s="1" t="s">
        <v>45</v>
      </c>
      <c r="H1262" s="7">
        <v>50</v>
      </c>
      <c r="I1262" s="7">
        <v>46</v>
      </c>
      <c r="J1262" s="2">
        <v>0.08</v>
      </c>
      <c r="K1262" s="7">
        <f>Table1[[#This Row],[Price Before Discount]]-Table1[[#This Row],[Price After Discount]]</f>
        <v>4</v>
      </c>
      <c r="L1262" s="13">
        <f>YEAR(Table1[[#This Row],[Date]])</f>
        <v>2024</v>
      </c>
      <c r="M1262" s="13" t="str">
        <f t="shared" si="38"/>
        <v>Jan</v>
      </c>
      <c r="N1262" s="17" t="str">
        <f t="shared" si="39"/>
        <v>Q1</v>
      </c>
    </row>
    <row r="1263" spans="1:14" hidden="1" x14ac:dyDescent="0.35">
      <c r="A1263" t="s">
        <v>1818</v>
      </c>
      <c r="B1263" s="1" t="s">
        <v>155</v>
      </c>
      <c r="C1263" s="1" t="s">
        <v>106</v>
      </c>
      <c r="D1263" s="1" t="s">
        <v>17</v>
      </c>
      <c r="E1263" s="3">
        <v>44450</v>
      </c>
      <c r="F1263" s="1" t="s">
        <v>12</v>
      </c>
      <c r="G1263" s="1" t="s">
        <v>923</v>
      </c>
      <c r="H1263" s="7">
        <v>80</v>
      </c>
      <c r="I1263" s="7">
        <v>70</v>
      </c>
      <c r="J1263" s="2">
        <v>0.125</v>
      </c>
      <c r="K1263" s="7">
        <f>Table1[[#This Row],[Price Before Discount]]-Table1[[#This Row],[Price After Discount]]</f>
        <v>10</v>
      </c>
      <c r="L1263" s="13">
        <f>YEAR(Table1[[#This Row],[Date]])</f>
        <v>2021</v>
      </c>
      <c r="M1263" s="13" t="str">
        <f t="shared" si="38"/>
        <v>Sep</v>
      </c>
      <c r="N1263" s="17" t="str">
        <f t="shared" si="39"/>
        <v>Q3</v>
      </c>
    </row>
    <row r="1264" spans="1:14" x14ac:dyDescent="0.35">
      <c r="A1264" t="s">
        <v>1819</v>
      </c>
      <c r="B1264" s="1" t="s">
        <v>83</v>
      </c>
      <c r="C1264" s="1" t="s">
        <v>84</v>
      </c>
      <c r="D1264" s="1" t="s">
        <v>11</v>
      </c>
      <c r="E1264" s="3">
        <v>44878</v>
      </c>
      <c r="F1264" s="1" t="s">
        <v>44</v>
      </c>
      <c r="G1264" s="1" t="s">
        <v>1820</v>
      </c>
      <c r="H1264" s="7">
        <v>500</v>
      </c>
      <c r="I1264" s="7">
        <v>490</v>
      </c>
      <c r="J1264" s="2">
        <v>0.02</v>
      </c>
      <c r="K1264" s="7">
        <f>Table1[[#This Row],[Price Before Discount]]-Table1[[#This Row],[Price After Discount]]</f>
        <v>10</v>
      </c>
      <c r="L1264" s="13">
        <f>YEAR(Table1[[#This Row],[Date]])</f>
        <v>2022</v>
      </c>
      <c r="M1264" s="13" t="str">
        <f t="shared" si="38"/>
        <v>Nov</v>
      </c>
      <c r="N1264" s="17" t="str">
        <f t="shared" si="39"/>
        <v>Q4</v>
      </c>
    </row>
    <row r="1265" spans="1:14" x14ac:dyDescent="0.35">
      <c r="A1265" t="s">
        <v>1821</v>
      </c>
      <c r="B1265" s="1" t="s">
        <v>83</v>
      </c>
      <c r="C1265" s="1" t="s">
        <v>84</v>
      </c>
      <c r="D1265" s="1" t="s">
        <v>11</v>
      </c>
      <c r="E1265" s="3">
        <v>44083</v>
      </c>
      <c r="F1265" s="1" t="s">
        <v>113</v>
      </c>
      <c r="G1265" s="1" t="s">
        <v>514</v>
      </c>
      <c r="H1265" s="7">
        <v>250</v>
      </c>
      <c r="I1265" s="7">
        <v>190</v>
      </c>
      <c r="J1265" s="2">
        <v>0.24</v>
      </c>
      <c r="K1265" s="7">
        <f>Table1[[#This Row],[Price Before Discount]]-Table1[[#This Row],[Price After Discount]]</f>
        <v>60</v>
      </c>
      <c r="L1265" s="13">
        <f>YEAR(Table1[[#This Row],[Date]])</f>
        <v>2020</v>
      </c>
      <c r="M1265" s="13" t="str">
        <f t="shared" si="38"/>
        <v>Sep</v>
      </c>
      <c r="N1265" s="17" t="str">
        <f t="shared" si="39"/>
        <v>Q3</v>
      </c>
    </row>
    <row r="1266" spans="1:14" x14ac:dyDescent="0.35">
      <c r="A1266" t="s">
        <v>1822</v>
      </c>
      <c r="B1266" s="1" t="s">
        <v>97</v>
      </c>
      <c r="C1266" s="1" t="s">
        <v>98</v>
      </c>
      <c r="D1266" s="1" t="s">
        <v>11</v>
      </c>
      <c r="E1266" s="3">
        <v>45590</v>
      </c>
      <c r="F1266" s="1" t="s">
        <v>12</v>
      </c>
      <c r="G1266" s="1" t="s">
        <v>1823</v>
      </c>
      <c r="H1266" s="7">
        <v>80</v>
      </c>
      <c r="I1266" s="7">
        <v>68</v>
      </c>
      <c r="J1266" s="2">
        <v>0.15</v>
      </c>
      <c r="K1266" s="7">
        <f>Table1[[#This Row],[Price Before Discount]]-Table1[[#This Row],[Price After Discount]]</f>
        <v>12</v>
      </c>
      <c r="L1266" s="13">
        <f>YEAR(Table1[[#This Row],[Date]])</f>
        <v>2024</v>
      </c>
      <c r="M1266" s="13" t="str">
        <f t="shared" si="38"/>
        <v>Oct</v>
      </c>
      <c r="N1266" s="17" t="str">
        <f t="shared" si="39"/>
        <v>Q4</v>
      </c>
    </row>
    <row r="1267" spans="1:14" hidden="1" x14ac:dyDescent="0.35">
      <c r="A1267" t="s">
        <v>1824</v>
      </c>
      <c r="B1267" s="1" t="s">
        <v>268</v>
      </c>
      <c r="C1267" s="1" t="s">
        <v>269</v>
      </c>
      <c r="D1267" s="1" t="s">
        <v>33</v>
      </c>
      <c r="E1267" s="3">
        <v>44755</v>
      </c>
      <c r="F1267" s="1" t="s">
        <v>34</v>
      </c>
      <c r="G1267" s="1" t="s">
        <v>1825</v>
      </c>
      <c r="H1267" s="7">
        <v>50</v>
      </c>
      <c r="I1267" s="7">
        <v>46</v>
      </c>
      <c r="J1267" s="2">
        <v>0.08</v>
      </c>
      <c r="K1267" s="7">
        <f>Table1[[#This Row],[Price Before Discount]]-Table1[[#This Row],[Price After Discount]]</f>
        <v>4</v>
      </c>
      <c r="L1267" s="13">
        <f>YEAR(Table1[[#This Row],[Date]])</f>
        <v>2022</v>
      </c>
      <c r="M1267" s="13" t="str">
        <f t="shared" si="38"/>
        <v>Jul</v>
      </c>
      <c r="N1267" s="17" t="str">
        <f t="shared" si="39"/>
        <v>Q3</v>
      </c>
    </row>
    <row r="1268" spans="1:14" x14ac:dyDescent="0.35">
      <c r="A1268" t="s">
        <v>1826</v>
      </c>
      <c r="B1268" s="1" t="s">
        <v>253</v>
      </c>
      <c r="C1268" s="1" t="s">
        <v>254</v>
      </c>
      <c r="D1268" s="1" t="s">
        <v>11</v>
      </c>
      <c r="E1268" s="3">
        <v>43858</v>
      </c>
      <c r="F1268" s="1" t="s">
        <v>23</v>
      </c>
      <c r="G1268" s="1" t="s">
        <v>1827</v>
      </c>
      <c r="H1268" s="7">
        <v>700</v>
      </c>
      <c r="I1268" s="7">
        <v>574</v>
      </c>
      <c r="J1268" s="2">
        <v>0.18</v>
      </c>
      <c r="K1268" s="7">
        <f>Table1[[#This Row],[Price Before Discount]]-Table1[[#This Row],[Price After Discount]]</f>
        <v>126</v>
      </c>
      <c r="L1268" s="13">
        <f>YEAR(Table1[[#This Row],[Date]])</f>
        <v>2020</v>
      </c>
      <c r="M1268" s="13" t="str">
        <f t="shared" si="38"/>
        <v>Jan</v>
      </c>
      <c r="N1268" s="17" t="str">
        <f t="shared" si="39"/>
        <v>Q1</v>
      </c>
    </row>
    <row r="1269" spans="1:14" hidden="1" x14ac:dyDescent="0.35">
      <c r="A1269" t="s">
        <v>1828</v>
      </c>
      <c r="B1269" s="1" t="s">
        <v>268</v>
      </c>
      <c r="C1269" s="1" t="s">
        <v>269</v>
      </c>
      <c r="D1269" s="1" t="s">
        <v>33</v>
      </c>
      <c r="E1269" s="3">
        <v>45030</v>
      </c>
      <c r="F1269" s="1" t="s">
        <v>12</v>
      </c>
      <c r="G1269" s="1" t="s">
        <v>711</v>
      </c>
      <c r="H1269" s="7">
        <v>80</v>
      </c>
      <c r="I1269" s="7">
        <v>74</v>
      </c>
      <c r="J1269" s="2">
        <v>7.4999999999999997E-2</v>
      </c>
      <c r="K1269" s="7">
        <f>Table1[[#This Row],[Price Before Discount]]-Table1[[#This Row],[Price After Discount]]</f>
        <v>6</v>
      </c>
      <c r="L1269" s="13">
        <f>YEAR(Table1[[#This Row],[Date]])</f>
        <v>2023</v>
      </c>
      <c r="M1269" s="13" t="str">
        <f t="shared" si="38"/>
        <v>Apr</v>
      </c>
      <c r="N1269" s="17" t="str">
        <f t="shared" si="39"/>
        <v>Q2</v>
      </c>
    </row>
    <row r="1270" spans="1:14" hidden="1" x14ac:dyDescent="0.35">
      <c r="A1270" t="s">
        <v>1829</v>
      </c>
      <c r="B1270" s="1" t="s">
        <v>47</v>
      </c>
      <c r="C1270" s="1" t="s">
        <v>48</v>
      </c>
      <c r="D1270" s="1" t="s">
        <v>22</v>
      </c>
      <c r="E1270" s="3">
        <v>45627</v>
      </c>
      <c r="F1270" s="1" t="s">
        <v>120</v>
      </c>
      <c r="G1270" s="1" t="s">
        <v>376</v>
      </c>
      <c r="H1270" s="7">
        <v>50</v>
      </c>
      <c r="I1270" s="7">
        <v>44</v>
      </c>
      <c r="J1270" s="2">
        <v>0.12</v>
      </c>
      <c r="K1270" s="7">
        <f>Table1[[#This Row],[Price Before Discount]]-Table1[[#This Row],[Price After Discount]]</f>
        <v>6</v>
      </c>
      <c r="L1270" s="13">
        <f>YEAR(Table1[[#This Row],[Date]])</f>
        <v>2024</v>
      </c>
      <c r="M1270" s="13" t="str">
        <f t="shared" si="38"/>
        <v>Dec</v>
      </c>
      <c r="N1270" s="17" t="str">
        <f t="shared" si="39"/>
        <v>Q4</v>
      </c>
    </row>
    <row r="1271" spans="1:14" hidden="1" x14ac:dyDescent="0.35">
      <c r="A1271" t="s">
        <v>1830</v>
      </c>
      <c r="B1271" s="1" t="s">
        <v>116</v>
      </c>
      <c r="C1271" s="1" t="s">
        <v>117</v>
      </c>
      <c r="D1271" s="1" t="s">
        <v>33</v>
      </c>
      <c r="E1271" s="3">
        <v>44993</v>
      </c>
      <c r="F1271" s="1" t="s">
        <v>39</v>
      </c>
      <c r="G1271" s="1" t="s">
        <v>118</v>
      </c>
      <c r="H1271" s="7">
        <v>30</v>
      </c>
      <c r="I1271" s="7">
        <v>30</v>
      </c>
      <c r="J1271" s="2">
        <v>0</v>
      </c>
      <c r="K1271" s="7">
        <f>Table1[[#This Row],[Price Before Discount]]-Table1[[#This Row],[Price After Discount]]</f>
        <v>0</v>
      </c>
      <c r="L1271" s="13">
        <f>YEAR(Table1[[#This Row],[Date]])</f>
        <v>2023</v>
      </c>
      <c r="M1271" s="13" t="str">
        <f t="shared" si="38"/>
        <v>Mar</v>
      </c>
      <c r="N1271" s="17" t="str">
        <f t="shared" si="39"/>
        <v>Q1</v>
      </c>
    </row>
    <row r="1272" spans="1:14" x14ac:dyDescent="0.35">
      <c r="A1272" t="s">
        <v>1831</v>
      </c>
      <c r="B1272" s="1" t="s">
        <v>93</v>
      </c>
      <c r="C1272" s="1" t="s">
        <v>94</v>
      </c>
      <c r="D1272" s="1" t="s">
        <v>11</v>
      </c>
      <c r="E1272" s="3">
        <v>45125</v>
      </c>
      <c r="F1272" s="1" t="s">
        <v>70</v>
      </c>
      <c r="G1272" s="1" t="s">
        <v>1406</v>
      </c>
      <c r="H1272" s="7">
        <v>500</v>
      </c>
      <c r="I1272" s="7">
        <v>500</v>
      </c>
      <c r="J1272" s="2">
        <v>0</v>
      </c>
      <c r="K1272" s="7">
        <f>Table1[[#This Row],[Price Before Discount]]-Table1[[#This Row],[Price After Discount]]</f>
        <v>0</v>
      </c>
      <c r="L1272" s="13">
        <f>YEAR(Table1[[#This Row],[Date]])</f>
        <v>2023</v>
      </c>
      <c r="M1272" s="13" t="str">
        <f t="shared" si="38"/>
        <v>Jul</v>
      </c>
      <c r="N1272" s="17" t="str">
        <f t="shared" si="39"/>
        <v>Q3</v>
      </c>
    </row>
    <row r="1273" spans="1:14" hidden="1" x14ac:dyDescent="0.35">
      <c r="A1273" t="s">
        <v>1832</v>
      </c>
      <c r="B1273" s="1" t="s">
        <v>155</v>
      </c>
      <c r="C1273" s="1" t="s">
        <v>106</v>
      </c>
      <c r="D1273" s="1" t="s">
        <v>17</v>
      </c>
      <c r="E1273" s="3">
        <v>43915</v>
      </c>
      <c r="F1273" s="1" t="s">
        <v>34</v>
      </c>
      <c r="G1273" s="1" t="s">
        <v>1284</v>
      </c>
      <c r="H1273" s="7">
        <v>50</v>
      </c>
      <c r="I1273" s="7">
        <v>47</v>
      </c>
      <c r="J1273" s="2">
        <v>0.06</v>
      </c>
      <c r="K1273" s="7">
        <f>Table1[[#This Row],[Price Before Discount]]-Table1[[#This Row],[Price After Discount]]</f>
        <v>3</v>
      </c>
      <c r="L1273" s="13">
        <f>YEAR(Table1[[#This Row],[Date]])</f>
        <v>2020</v>
      </c>
      <c r="M1273" s="13" t="str">
        <f t="shared" si="38"/>
        <v>Mar</v>
      </c>
      <c r="N1273" s="17" t="str">
        <f t="shared" si="39"/>
        <v>Q1</v>
      </c>
    </row>
    <row r="1274" spans="1:14" x14ac:dyDescent="0.35">
      <c r="A1274" t="s">
        <v>1833</v>
      </c>
      <c r="B1274" s="1" t="s">
        <v>79</v>
      </c>
      <c r="C1274" s="1" t="s">
        <v>80</v>
      </c>
      <c r="D1274" s="1" t="s">
        <v>11</v>
      </c>
      <c r="E1274" s="3">
        <v>45044</v>
      </c>
      <c r="F1274" s="1" t="s">
        <v>34</v>
      </c>
      <c r="G1274" s="1" t="s">
        <v>280</v>
      </c>
      <c r="H1274" s="7">
        <v>50</v>
      </c>
      <c r="I1274" s="7">
        <v>46</v>
      </c>
      <c r="J1274" s="2">
        <v>0.08</v>
      </c>
      <c r="K1274" s="7">
        <f>Table1[[#This Row],[Price Before Discount]]-Table1[[#This Row],[Price After Discount]]</f>
        <v>4</v>
      </c>
      <c r="L1274" s="13">
        <f>YEAR(Table1[[#This Row],[Date]])</f>
        <v>2023</v>
      </c>
      <c r="M1274" s="13" t="str">
        <f t="shared" si="38"/>
        <v>Apr</v>
      </c>
      <c r="N1274" s="17" t="str">
        <f t="shared" si="39"/>
        <v>Q2</v>
      </c>
    </row>
    <row r="1275" spans="1:14" hidden="1" x14ac:dyDescent="0.35">
      <c r="A1275" t="s">
        <v>1834</v>
      </c>
      <c r="B1275" s="1" t="s">
        <v>129</v>
      </c>
      <c r="C1275" s="1" t="s">
        <v>106</v>
      </c>
      <c r="D1275" s="1" t="s">
        <v>17</v>
      </c>
      <c r="E1275" s="3">
        <v>44853</v>
      </c>
      <c r="F1275" s="1" t="s">
        <v>34</v>
      </c>
      <c r="G1275" s="1" t="s">
        <v>686</v>
      </c>
      <c r="H1275" s="7">
        <v>50</v>
      </c>
      <c r="I1275" s="7">
        <v>44</v>
      </c>
      <c r="J1275" s="2">
        <v>0.12</v>
      </c>
      <c r="K1275" s="7">
        <f>Table1[[#This Row],[Price Before Discount]]-Table1[[#This Row],[Price After Discount]]</f>
        <v>6</v>
      </c>
      <c r="L1275" s="13">
        <f>YEAR(Table1[[#This Row],[Date]])</f>
        <v>2022</v>
      </c>
      <c r="M1275" s="13" t="str">
        <f t="shared" si="38"/>
        <v>Oct</v>
      </c>
      <c r="N1275" s="17" t="str">
        <f t="shared" si="39"/>
        <v>Q4</v>
      </c>
    </row>
    <row r="1276" spans="1:14" hidden="1" x14ac:dyDescent="0.35">
      <c r="A1276" t="s">
        <v>1835</v>
      </c>
      <c r="B1276" s="1" t="s">
        <v>20</v>
      </c>
      <c r="C1276" s="1" t="s">
        <v>21</v>
      </c>
      <c r="D1276" s="1" t="s">
        <v>22</v>
      </c>
      <c r="E1276" s="3">
        <v>43870</v>
      </c>
      <c r="F1276" s="1" t="s">
        <v>44</v>
      </c>
      <c r="G1276" s="1" t="s">
        <v>622</v>
      </c>
      <c r="H1276" s="7">
        <v>500</v>
      </c>
      <c r="I1276" s="7">
        <v>355</v>
      </c>
      <c r="J1276" s="2">
        <v>0.28999999999999998</v>
      </c>
      <c r="K1276" s="7">
        <f>Table1[[#This Row],[Price Before Discount]]-Table1[[#This Row],[Price After Discount]]</f>
        <v>145</v>
      </c>
      <c r="L1276" s="13">
        <f>YEAR(Table1[[#This Row],[Date]])</f>
        <v>2020</v>
      </c>
      <c r="M1276" s="13" t="str">
        <f t="shared" si="38"/>
        <v>Feb</v>
      </c>
      <c r="N1276" s="17" t="str">
        <f t="shared" si="39"/>
        <v>Q1</v>
      </c>
    </row>
    <row r="1277" spans="1:14" hidden="1" x14ac:dyDescent="0.35">
      <c r="A1277" t="s">
        <v>1836</v>
      </c>
      <c r="B1277" s="1" t="s">
        <v>129</v>
      </c>
      <c r="C1277" s="1" t="s">
        <v>106</v>
      </c>
      <c r="D1277" s="1" t="s">
        <v>17</v>
      </c>
      <c r="E1277" s="3">
        <v>45315</v>
      </c>
      <c r="F1277" s="1" t="s">
        <v>44</v>
      </c>
      <c r="G1277" s="1" t="s">
        <v>210</v>
      </c>
      <c r="H1277" s="7">
        <v>500</v>
      </c>
      <c r="I1277" s="7">
        <v>495</v>
      </c>
      <c r="J1277" s="2">
        <v>0.01</v>
      </c>
      <c r="K1277" s="7">
        <f>Table1[[#This Row],[Price Before Discount]]-Table1[[#This Row],[Price After Discount]]</f>
        <v>5</v>
      </c>
      <c r="L1277" s="13">
        <f>YEAR(Table1[[#This Row],[Date]])</f>
        <v>2024</v>
      </c>
      <c r="M1277" s="13" t="str">
        <f t="shared" si="38"/>
        <v>Jan</v>
      </c>
      <c r="N1277" s="17" t="str">
        <f t="shared" si="39"/>
        <v>Q1</v>
      </c>
    </row>
    <row r="1278" spans="1:14" hidden="1" x14ac:dyDescent="0.35">
      <c r="A1278" t="s">
        <v>1837</v>
      </c>
      <c r="B1278" s="1" t="s">
        <v>225</v>
      </c>
      <c r="C1278" s="1" t="s">
        <v>226</v>
      </c>
      <c r="D1278" s="1" t="s">
        <v>22</v>
      </c>
      <c r="E1278" s="3">
        <v>44495</v>
      </c>
      <c r="F1278" s="1" t="s">
        <v>12</v>
      </c>
      <c r="G1278" s="1" t="s">
        <v>834</v>
      </c>
      <c r="H1278" s="7">
        <v>80</v>
      </c>
      <c r="I1278" s="7">
        <v>61</v>
      </c>
      <c r="J1278" s="2">
        <v>0.23749999999999999</v>
      </c>
      <c r="K1278" s="7">
        <f>Table1[[#This Row],[Price Before Discount]]-Table1[[#This Row],[Price After Discount]]</f>
        <v>19</v>
      </c>
      <c r="L1278" s="13">
        <f>YEAR(Table1[[#This Row],[Date]])</f>
        <v>2021</v>
      </c>
      <c r="M1278" s="13" t="str">
        <f t="shared" si="38"/>
        <v>Oct</v>
      </c>
      <c r="N1278" s="17" t="str">
        <f t="shared" si="39"/>
        <v>Q4</v>
      </c>
    </row>
    <row r="1279" spans="1:14" x14ac:dyDescent="0.35">
      <c r="A1279" t="s">
        <v>1838</v>
      </c>
      <c r="B1279" s="1" t="s">
        <v>93</v>
      </c>
      <c r="C1279" s="1" t="s">
        <v>94</v>
      </c>
      <c r="D1279" s="1" t="s">
        <v>11</v>
      </c>
      <c r="E1279" s="3">
        <v>45616</v>
      </c>
      <c r="F1279" s="1" t="s">
        <v>70</v>
      </c>
      <c r="G1279" s="1" t="s">
        <v>214</v>
      </c>
      <c r="H1279" s="7">
        <v>500</v>
      </c>
      <c r="I1279" s="7">
        <v>495</v>
      </c>
      <c r="J1279" s="2">
        <v>0.01</v>
      </c>
      <c r="K1279" s="7">
        <f>Table1[[#This Row],[Price Before Discount]]-Table1[[#This Row],[Price After Discount]]</f>
        <v>5</v>
      </c>
      <c r="L1279" s="13">
        <f>YEAR(Table1[[#This Row],[Date]])</f>
        <v>2024</v>
      </c>
      <c r="M1279" s="13" t="str">
        <f t="shared" si="38"/>
        <v>Nov</v>
      </c>
      <c r="N1279" s="17" t="str">
        <f t="shared" si="39"/>
        <v>Q4</v>
      </c>
    </row>
    <row r="1280" spans="1:14" x14ac:dyDescent="0.35">
      <c r="A1280" t="s">
        <v>1839</v>
      </c>
      <c r="B1280" s="1" t="s">
        <v>57</v>
      </c>
      <c r="C1280" s="1" t="s">
        <v>58</v>
      </c>
      <c r="D1280" s="1" t="s">
        <v>11</v>
      </c>
      <c r="E1280" s="3">
        <v>45626</v>
      </c>
      <c r="F1280" s="1" t="s">
        <v>120</v>
      </c>
      <c r="G1280" s="1" t="s">
        <v>1840</v>
      </c>
      <c r="H1280" s="7">
        <v>50</v>
      </c>
      <c r="I1280" s="7">
        <v>48</v>
      </c>
      <c r="J1280" s="2">
        <v>0.04</v>
      </c>
      <c r="K1280" s="7">
        <f>Table1[[#This Row],[Price Before Discount]]-Table1[[#This Row],[Price After Discount]]</f>
        <v>2</v>
      </c>
      <c r="L1280" s="13">
        <f>YEAR(Table1[[#This Row],[Date]])</f>
        <v>2024</v>
      </c>
      <c r="M1280" s="13" t="str">
        <f t="shared" si="38"/>
        <v>Nov</v>
      </c>
      <c r="N1280" s="17" t="str">
        <f t="shared" si="39"/>
        <v>Q4</v>
      </c>
    </row>
    <row r="1281" spans="1:14" x14ac:dyDescent="0.35">
      <c r="A1281" t="s">
        <v>1841</v>
      </c>
      <c r="B1281" s="1" t="s">
        <v>172</v>
      </c>
      <c r="C1281" s="1" t="s">
        <v>173</v>
      </c>
      <c r="D1281" s="1" t="s">
        <v>11</v>
      </c>
      <c r="E1281" s="3">
        <v>45380</v>
      </c>
      <c r="F1281" s="1" t="s">
        <v>53</v>
      </c>
      <c r="G1281" s="1" t="s">
        <v>605</v>
      </c>
      <c r="H1281" s="7">
        <v>800</v>
      </c>
      <c r="I1281" s="7">
        <v>520</v>
      </c>
      <c r="J1281" s="2">
        <v>0.35</v>
      </c>
      <c r="K1281" s="7">
        <f>Table1[[#This Row],[Price Before Discount]]-Table1[[#This Row],[Price After Discount]]</f>
        <v>280</v>
      </c>
      <c r="L1281" s="13">
        <f>YEAR(Table1[[#This Row],[Date]])</f>
        <v>2024</v>
      </c>
      <c r="M1281" s="13" t="str">
        <f t="shared" si="38"/>
        <v>Mar</v>
      </c>
      <c r="N1281" s="17" t="str">
        <f t="shared" si="39"/>
        <v>Q1</v>
      </c>
    </row>
    <row r="1282" spans="1:14" hidden="1" x14ac:dyDescent="0.35">
      <c r="A1282" t="s">
        <v>1842</v>
      </c>
      <c r="B1282" s="1" t="s">
        <v>268</v>
      </c>
      <c r="C1282" s="1" t="s">
        <v>269</v>
      </c>
      <c r="D1282" s="1" t="s">
        <v>33</v>
      </c>
      <c r="E1282" s="3">
        <v>44058</v>
      </c>
      <c r="F1282" s="1" t="s">
        <v>70</v>
      </c>
      <c r="G1282" s="1" t="s">
        <v>564</v>
      </c>
      <c r="H1282" s="7">
        <v>500</v>
      </c>
      <c r="I1282" s="7">
        <v>490</v>
      </c>
      <c r="J1282" s="2">
        <v>0.02</v>
      </c>
      <c r="K1282" s="7">
        <f>Table1[[#This Row],[Price Before Discount]]-Table1[[#This Row],[Price After Discount]]</f>
        <v>10</v>
      </c>
      <c r="L1282" s="13">
        <f>YEAR(Table1[[#This Row],[Date]])</f>
        <v>2020</v>
      </c>
      <c r="M1282" s="13" t="str">
        <f t="shared" ref="M1282:M1345" si="40">TEXT(E:E, "mmm")</f>
        <v>Aug</v>
      </c>
      <c r="N1282" s="17" t="str">
        <f t="shared" ref="N1282:N1345" si="41">"Q"&amp;INT((MONTH($E1282)-1)/3)+1</f>
        <v>Q3</v>
      </c>
    </row>
    <row r="1283" spans="1:14" hidden="1" x14ac:dyDescent="0.35">
      <c r="A1283" t="s">
        <v>1843</v>
      </c>
      <c r="B1283" s="1" t="s">
        <v>47</v>
      </c>
      <c r="C1283" s="1" t="s">
        <v>48</v>
      </c>
      <c r="D1283" s="1" t="s">
        <v>22</v>
      </c>
      <c r="E1283" s="3">
        <v>45123</v>
      </c>
      <c r="F1283" s="1" t="s">
        <v>23</v>
      </c>
      <c r="G1283" s="1" t="s">
        <v>49</v>
      </c>
      <c r="H1283" s="7">
        <v>700</v>
      </c>
      <c r="I1283" s="7">
        <v>637</v>
      </c>
      <c r="J1283" s="2">
        <v>0.09</v>
      </c>
      <c r="K1283" s="7">
        <f>Table1[[#This Row],[Price Before Discount]]-Table1[[#This Row],[Price After Discount]]</f>
        <v>63</v>
      </c>
      <c r="L1283" s="13">
        <f>YEAR(Table1[[#This Row],[Date]])</f>
        <v>2023</v>
      </c>
      <c r="M1283" s="13" t="str">
        <f t="shared" si="40"/>
        <v>Jul</v>
      </c>
      <c r="N1283" s="17" t="str">
        <f t="shared" si="41"/>
        <v>Q3</v>
      </c>
    </row>
    <row r="1284" spans="1:14" x14ac:dyDescent="0.35">
      <c r="A1284" t="s">
        <v>1844</v>
      </c>
      <c r="B1284" s="1" t="s">
        <v>253</v>
      </c>
      <c r="C1284" s="1" t="s">
        <v>254</v>
      </c>
      <c r="D1284" s="1" t="s">
        <v>11</v>
      </c>
      <c r="E1284" s="3">
        <v>44004</v>
      </c>
      <c r="F1284" s="1" t="s">
        <v>113</v>
      </c>
      <c r="G1284" s="1" t="s">
        <v>1339</v>
      </c>
      <c r="H1284" s="7">
        <v>250</v>
      </c>
      <c r="I1284" s="7">
        <v>203</v>
      </c>
      <c r="J1284" s="2">
        <v>0.188</v>
      </c>
      <c r="K1284" s="7">
        <f>Table1[[#This Row],[Price Before Discount]]-Table1[[#This Row],[Price After Discount]]</f>
        <v>47</v>
      </c>
      <c r="L1284" s="13">
        <f>YEAR(Table1[[#This Row],[Date]])</f>
        <v>2020</v>
      </c>
      <c r="M1284" s="13" t="str">
        <f t="shared" si="40"/>
        <v>Jun</v>
      </c>
      <c r="N1284" s="17" t="str">
        <f t="shared" si="41"/>
        <v>Q2</v>
      </c>
    </row>
    <row r="1285" spans="1:14" x14ac:dyDescent="0.35">
      <c r="A1285" t="s">
        <v>1845</v>
      </c>
      <c r="B1285" s="1" t="s">
        <v>79</v>
      </c>
      <c r="C1285" s="1" t="s">
        <v>80</v>
      </c>
      <c r="D1285" s="1" t="s">
        <v>11</v>
      </c>
      <c r="E1285" s="3">
        <v>45644</v>
      </c>
      <c r="F1285" s="1" t="s">
        <v>44</v>
      </c>
      <c r="G1285" s="1" t="s">
        <v>81</v>
      </c>
      <c r="H1285" s="7">
        <v>500</v>
      </c>
      <c r="I1285" s="7">
        <v>500</v>
      </c>
      <c r="J1285" s="2">
        <v>0</v>
      </c>
      <c r="K1285" s="7">
        <f>Table1[[#This Row],[Price Before Discount]]-Table1[[#This Row],[Price After Discount]]</f>
        <v>0</v>
      </c>
      <c r="L1285" s="13">
        <f>YEAR(Table1[[#This Row],[Date]])</f>
        <v>2024</v>
      </c>
      <c r="M1285" s="13" t="str">
        <f t="shared" si="40"/>
        <v>Dec</v>
      </c>
      <c r="N1285" s="17" t="str">
        <f t="shared" si="41"/>
        <v>Q4</v>
      </c>
    </row>
    <row r="1286" spans="1:14" x14ac:dyDescent="0.35">
      <c r="A1286" t="s">
        <v>1846</v>
      </c>
      <c r="B1286" s="1" t="s">
        <v>148</v>
      </c>
      <c r="C1286" s="1" t="s">
        <v>149</v>
      </c>
      <c r="D1286" s="1" t="s">
        <v>11</v>
      </c>
      <c r="E1286" s="3">
        <v>44245</v>
      </c>
      <c r="F1286" s="1" t="s">
        <v>39</v>
      </c>
      <c r="G1286" s="1" t="s">
        <v>407</v>
      </c>
      <c r="H1286" s="7">
        <v>30</v>
      </c>
      <c r="I1286" s="7">
        <v>20</v>
      </c>
      <c r="J1286" s="2">
        <v>0.33329999999999999</v>
      </c>
      <c r="K1286" s="7">
        <f>Table1[[#This Row],[Price Before Discount]]-Table1[[#This Row],[Price After Discount]]</f>
        <v>10</v>
      </c>
      <c r="L1286" s="13">
        <f>YEAR(Table1[[#This Row],[Date]])</f>
        <v>2021</v>
      </c>
      <c r="M1286" s="13" t="str">
        <f t="shared" si="40"/>
        <v>Feb</v>
      </c>
      <c r="N1286" s="17" t="str">
        <f t="shared" si="41"/>
        <v>Q1</v>
      </c>
    </row>
    <row r="1287" spans="1:14" hidden="1" x14ac:dyDescent="0.35">
      <c r="A1287" t="s">
        <v>1847</v>
      </c>
      <c r="B1287" s="1" t="s">
        <v>105</v>
      </c>
      <c r="C1287" s="1" t="s">
        <v>106</v>
      </c>
      <c r="D1287" s="1" t="s">
        <v>17</v>
      </c>
      <c r="E1287" s="3">
        <v>44596</v>
      </c>
      <c r="F1287" s="1" t="s">
        <v>70</v>
      </c>
      <c r="G1287" s="1" t="s">
        <v>944</v>
      </c>
      <c r="H1287" s="7">
        <v>500</v>
      </c>
      <c r="I1287" s="7">
        <v>500</v>
      </c>
      <c r="J1287" s="2">
        <v>0</v>
      </c>
      <c r="K1287" s="7">
        <f>Table1[[#This Row],[Price Before Discount]]-Table1[[#This Row],[Price After Discount]]</f>
        <v>0</v>
      </c>
      <c r="L1287" s="13">
        <f>YEAR(Table1[[#This Row],[Date]])</f>
        <v>2022</v>
      </c>
      <c r="M1287" s="13" t="str">
        <f t="shared" si="40"/>
        <v>Feb</v>
      </c>
      <c r="N1287" s="17" t="str">
        <f t="shared" si="41"/>
        <v>Q1</v>
      </c>
    </row>
    <row r="1288" spans="1:14" hidden="1" x14ac:dyDescent="0.35">
      <c r="A1288" t="s">
        <v>1848</v>
      </c>
      <c r="B1288" s="1" t="s">
        <v>122</v>
      </c>
      <c r="C1288" s="1" t="s">
        <v>38</v>
      </c>
      <c r="D1288" s="1" t="s">
        <v>33</v>
      </c>
      <c r="E1288" s="3">
        <v>44329</v>
      </c>
      <c r="F1288" s="1" t="s">
        <v>59</v>
      </c>
      <c r="G1288" s="1" t="s">
        <v>914</v>
      </c>
      <c r="H1288" s="7">
        <v>1000</v>
      </c>
      <c r="I1288" s="7">
        <v>910</v>
      </c>
      <c r="J1288" s="2">
        <v>0.09</v>
      </c>
      <c r="K1288" s="7">
        <f>Table1[[#This Row],[Price Before Discount]]-Table1[[#This Row],[Price After Discount]]</f>
        <v>90</v>
      </c>
      <c r="L1288" s="13">
        <f>YEAR(Table1[[#This Row],[Date]])</f>
        <v>2021</v>
      </c>
      <c r="M1288" s="13" t="str">
        <f t="shared" si="40"/>
        <v>May</v>
      </c>
      <c r="N1288" s="17" t="str">
        <f t="shared" si="41"/>
        <v>Q2</v>
      </c>
    </row>
    <row r="1289" spans="1:14" x14ac:dyDescent="0.35">
      <c r="A1289" t="s">
        <v>1849</v>
      </c>
      <c r="B1289" s="1" t="s">
        <v>168</v>
      </c>
      <c r="C1289" s="1" t="s">
        <v>169</v>
      </c>
      <c r="D1289" s="1" t="s">
        <v>11</v>
      </c>
      <c r="E1289" s="3">
        <v>44650</v>
      </c>
      <c r="F1289" s="1" t="s">
        <v>59</v>
      </c>
      <c r="G1289" s="1" t="s">
        <v>409</v>
      </c>
      <c r="H1289" s="7">
        <v>1000</v>
      </c>
      <c r="I1289" s="7">
        <v>960</v>
      </c>
      <c r="J1289" s="2">
        <v>0.04</v>
      </c>
      <c r="K1289" s="7">
        <f>Table1[[#This Row],[Price Before Discount]]-Table1[[#This Row],[Price After Discount]]</f>
        <v>40</v>
      </c>
      <c r="L1289" s="13">
        <f>YEAR(Table1[[#This Row],[Date]])</f>
        <v>2022</v>
      </c>
      <c r="M1289" s="13" t="str">
        <f t="shared" si="40"/>
        <v>Mar</v>
      </c>
      <c r="N1289" s="17" t="str">
        <f t="shared" si="41"/>
        <v>Q1</v>
      </c>
    </row>
    <row r="1290" spans="1:14" hidden="1" x14ac:dyDescent="0.35">
      <c r="A1290" t="s">
        <v>1850</v>
      </c>
      <c r="B1290" s="1" t="s">
        <v>268</v>
      </c>
      <c r="C1290" s="1" t="s">
        <v>269</v>
      </c>
      <c r="D1290" s="1" t="s">
        <v>33</v>
      </c>
      <c r="E1290" s="3">
        <v>43868</v>
      </c>
      <c r="F1290" s="1" t="s">
        <v>59</v>
      </c>
      <c r="G1290" s="1" t="s">
        <v>713</v>
      </c>
      <c r="H1290" s="7">
        <v>1000</v>
      </c>
      <c r="I1290" s="7">
        <v>540</v>
      </c>
      <c r="J1290" s="2">
        <v>0.46</v>
      </c>
      <c r="K1290" s="7">
        <f>Table1[[#This Row],[Price Before Discount]]-Table1[[#This Row],[Price After Discount]]</f>
        <v>460</v>
      </c>
      <c r="L1290" s="13">
        <f>YEAR(Table1[[#This Row],[Date]])</f>
        <v>2020</v>
      </c>
      <c r="M1290" s="13" t="str">
        <f t="shared" si="40"/>
        <v>Feb</v>
      </c>
      <c r="N1290" s="17" t="str">
        <f t="shared" si="41"/>
        <v>Q1</v>
      </c>
    </row>
    <row r="1291" spans="1:14" hidden="1" x14ac:dyDescent="0.35">
      <c r="A1291" t="s">
        <v>1851</v>
      </c>
      <c r="B1291" s="1" t="s">
        <v>180</v>
      </c>
      <c r="C1291" s="1" t="s">
        <v>106</v>
      </c>
      <c r="D1291" s="1" t="s">
        <v>17</v>
      </c>
      <c r="E1291" s="3">
        <v>45477</v>
      </c>
      <c r="F1291" s="1" t="s">
        <v>34</v>
      </c>
      <c r="G1291" s="1" t="s">
        <v>500</v>
      </c>
      <c r="H1291" s="7">
        <v>50</v>
      </c>
      <c r="I1291" s="7">
        <v>49</v>
      </c>
      <c r="J1291" s="2">
        <v>0.02</v>
      </c>
      <c r="K1291" s="7">
        <f>Table1[[#This Row],[Price Before Discount]]-Table1[[#This Row],[Price After Discount]]</f>
        <v>1</v>
      </c>
      <c r="L1291" s="13">
        <f>YEAR(Table1[[#This Row],[Date]])</f>
        <v>2024</v>
      </c>
      <c r="M1291" s="13" t="str">
        <f t="shared" si="40"/>
        <v>Jul</v>
      </c>
      <c r="N1291" s="17" t="str">
        <f t="shared" si="41"/>
        <v>Q3</v>
      </c>
    </row>
    <row r="1292" spans="1:14" x14ac:dyDescent="0.35">
      <c r="A1292" t="s">
        <v>1852</v>
      </c>
      <c r="B1292" s="1" t="s">
        <v>93</v>
      </c>
      <c r="C1292" s="1" t="s">
        <v>94</v>
      </c>
      <c r="D1292" s="1" t="s">
        <v>11</v>
      </c>
      <c r="E1292" s="3">
        <v>45127</v>
      </c>
      <c r="F1292" s="1" t="s">
        <v>34</v>
      </c>
      <c r="G1292" s="1" t="s">
        <v>458</v>
      </c>
      <c r="H1292" s="7">
        <v>50</v>
      </c>
      <c r="I1292" s="7">
        <v>47</v>
      </c>
      <c r="J1292" s="2">
        <v>0.06</v>
      </c>
      <c r="K1292" s="7">
        <f>Table1[[#This Row],[Price Before Discount]]-Table1[[#This Row],[Price After Discount]]</f>
        <v>3</v>
      </c>
      <c r="L1292" s="13">
        <f>YEAR(Table1[[#This Row],[Date]])</f>
        <v>2023</v>
      </c>
      <c r="M1292" s="13" t="str">
        <f t="shared" si="40"/>
        <v>Jul</v>
      </c>
      <c r="N1292" s="17" t="str">
        <f t="shared" si="41"/>
        <v>Q3</v>
      </c>
    </row>
    <row r="1293" spans="1:14" x14ac:dyDescent="0.35">
      <c r="A1293" t="s">
        <v>1853</v>
      </c>
      <c r="B1293" s="1" t="s">
        <v>57</v>
      </c>
      <c r="C1293" s="1" t="s">
        <v>58</v>
      </c>
      <c r="D1293" s="1" t="s">
        <v>11</v>
      </c>
      <c r="E1293" s="3">
        <v>44268</v>
      </c>
      <c r="F1293" s="1" t="s">
        <v>23</v>
      </c>
      <c r="G1293" s="1" t="s">
        <v>779</v>
      </c>
      <c r="H1293" s="7">
        <v>700</v>
      </c>
      <c r="I1293" s="7">
        <v>511</v>
      </c>
      <c r="J1293" s="2">
        <v>0.27</v>
      </c>
      <c r="K1293" s="7">
        <f>Table1[[#This Row],[Price Before Discount]]-Table1[[#This Row],[Price After Discount]]</f>
        <v>189</v>
      </c>
      <c r="L1293" s="13">
        <f>YEAR(Table1[[#This Row],[Date]])</f>
        <v>2021</v>
      </c>
      <c r="M1293" s="13" t="str">
        <f t="shared" si="40"/>
        <v>Mar</v>
      </c>
      <c r="N1293" s="17" t="str">
        <f t="shared" si="41"/>
        <v>Q1</v>
      </c>
    </row>
    <row r="1294" spans="1:14" x14ac:dyDescent="0.35">
      <c r="A1294" t="s">
        <v>1854</v>
      </c>
      <c r="B1294" s="1" t="s">
        <v>253</v>
      </c>
      <c r="C1294" s="1" t="s">
        <v>254</v>
      </c>
      <c r="D1294" s="1" t="s">
        <v>11</v>
      </c>
      <c r="E1294" s="3">
        <v>45578</v>
      </c>
      <c r="F1294" s="1" t="s">
        <v>53</v>
      </c>
      <c r="G1294" s="1" t="s">
        <v>1371</v>
      </c>
      <c r="H1294" s="7">
        <v>800</v>
      </c>
      <c r="I1294" s="7">
        <v>688</v>
      </c>
      <c r="J1294" s="2">
        <v>0.14000000000000001</v>
      </c>
      <c r="K1294" s="7">
        <f>Table1[[#This Row],[Price Before Discount]]-Table1[[#This Row],[Price After Discount]]</f>
        <v>112</v>
      </c>
      <c r="L1294" s="13">
        <f>YEAR(Table1[[#This Row],[Date]])</f>
        <v>2024</v>
      </c>
      <c r="M1294" s="13" t="str">
        <f t="shared" si="40"/>
        <v>Oct</v>
      </c>
      <c r="N1294" s="17" t="str">
        <f t="shared" si="41"/>
        <v>Q4</v>
      </c>
    </row>
    <row r="1295" spans="1:14" x14ac:dyDescent="0.35">
      <c r="A1295" t="s">
        <v>1855</v>
      </c>
      <c r="B1295" s="1" t="s">
        <v>112</v>
      </c>
      <c r="C1295" s="1" t="s">
        <v>52</v>
      </c>
      <c r="D1295" s="1" t="s">
        <v>11</v>
      </c>
      <c r="E1295" s="3">
        <v>45390</v>
      </c>
      <c r="F1295" s="1" t="s">
        <v>53</v>
      </c>
      <c r="G1295" s="1" t="s">
        <v>1494</v>
      </c>
      <c r="H1295" s="7">
        <v>800</v>
      </c>
      <c r="I1295" s="7">
        <v>648</v>
      </c>
      <c r="J1295" s="2">
        <v>0.19</v>
      </c>
      <c r="K1295" s="7">
        <f>Table1[[#This Row],[Price Before Discount]]-Table1[[#This Row],[Price After Discount]]</f>
        <v>152</v>
      </c>
      <c r="L1295" s="13">
        <f>YEAR(Table1[[#This Row],[Date]])</f>
        <v>2024</v>
      </c>
      <c r="M1295" s="13" t="str">
        <f t="shared" si="40"/>
        <v>Apr</v>
      </c>
      <c r="N1295" s="17" t="str">
        <f t="shared" si="41"/>
        <v>Q2</v>
      </c>
    </row>
    <row r="1296" spans="1:14" x14ac:dyDescent="0.35">
      <c r="A1296" t="s">
        <v>1856</v>
      </c>
      <c r="B1296" s="1" t="s">
        <v>185</v>
      </c>
      <c r="C1296" s="1" t="s">
        <v>186</v>
      </c>
      <c r="D1296" s="1" t="s">
        <v>11</v>
      </c>
      <c r="E1296" s="3">
        <v>45075</v>
      </c>
      <c r="F1296" s="1" t="s">
        <v>39</v>
      </c>
      <c r="G1296" s="1" t="s">
        <v>739</v>
      </c>
      <c r="H1296" s="7">
        <v>30</v>
      </c>
      <c r="I1296" s="7">
        <v>30</v>
      </c>
      <c r="J1296" s="2">
        <v>0</v>
      </c>
      <c r="K1296" s="7">
        <f>Table1[[#This Row],[Price Before Discount]]-Table1[[#This Row],[Price After Discount]]</f>
        <v>0</v>
      </c>
      <c r="L1296" s="13">
        <f>YEAR(Table1[[#This Row],[Date]])</f>
        <v>2023</v>
      </c>
      <c r="M1296" s="13" t="str">
        <f t="shared" si="40"/>
        <v>May</v>
      </c>
      <c r="N1296" s="17" t="str">
        <f t="shared" si="41"/>
        <v>Q2</v>
      </c>
    </row>
    <row r="1297" spans="1:14" hidden="1" x14ac:dyDescent="0.35">
      <c r="A1297" t="s">
        <v>1857</v>
      </c>
      <c r="B1297" s="1" t="s">
        <v>225</v>
      </c>
      <c r="C1297" s="1" t="s">
        <v>226</v>
      </c>
      <c r="D1297" s="1" t="s">
        <v>22</v>
      </c>
      <c r="E1297" s="3">
        <v>44100</v>
      </c>
      <c r="F1297" s="1" t="s">
        <v>113</v>
      </c>
      <c r="G1297" s="1" t="s">
        <v>276</v>
      </c>
      <c r="H1297" s="7">
        <v>250</v>
      </c>
      <c r="I1297" s="7">
        <v>230</v>
      </c>
      <c r="J1297" s="2">
        <v>0.08</v>
      </c>
      <c r="K1297" s="7">
        <f>Table1[[#This Row],[Price Before Discount]]-Table1[[#This Row],[Price After Discount]]</f>
        <v>20</v>
      </c>
      <c r="L1297" s="13">
        <f>YEAR(Table1[[#This Row],[Date]])</f>
        <v>2020</v>
      </c>
      <c r="M1297" s="13" t="str">
        <f t="shared" si="40"/>
        <v>Sep</v>
      </c>
      <c r="N1297" s="17" t="str">
        <f t="shared" si="41"/>
        <v>Q3</v>
      </c>
    </row>
    <row r="1298" spans="1:14" hidden="1" x14ac:dyDescent="0.35">
      <c r="A1298" t="s">
        <v>1858</v>
      </c>
      <c r="B1298" s="1" t="s">
        <v>15</v>
      </c>
      <c r="C1298" s="1" t="s">
        <v>16</v>
      </c>
      <c r="D1298" s="1" t="s">
        <v>17</v>
      </c>
      <c r="E1298" s="3">
        <v>45620</v>
      </c>
      <c r="F1298" s="1" t="s">
        <v>120</v>
      </c>
      <c r="G1298" s="1" t="s">
        <v>774</v>
      </c>
      <c r="H1298" s="7">
        <v>50</v>
      </c>
      <c r="I1298" s="7">
        <v>47</v>
      </c>
      <c r="J1298" s="2">
        <v>0.06</v>
      </c>
      <c r="K1298" s="7">
        <f>Table1[[#This Row],[Price Before Discount]]-Table1[[#This Row],[Price After Discount]]</f>
        <v>3</v>
      </c>
      <c r="L1298" s="13">
        <f>YEAR(Table1[[#This Row],[Date]])</f>
        <v>2024</v>
      </c>
      <c r="M1298" s="13" t="str">
        <f t="shared" si="40"/>
        <v>Nov</v>
      </c>
      <c r="N1298" s="17" t="str">
        <f t="shared" si="41"/>
        <v>Q4</v>
      </c>
    </row>
    <row r="1299" spans="1:14" x14ac:dyDescent="0.35">
      <c r="A1299" t="s">
        <v>1859</v>
      </c>
      <c r="B1299" s="1" t="s">
        <v>253</v>
      </c>
      <c r="C1299" s="1" t="s">
        <v>254</v>
      </c>
      <c r="D1299" s="1" t="s">
        <v>11</v>
      </c>
      <c r="E1299" s="3">
        <v>44339</v>
      </c>
      <c r="F1299" s="1" t="s">
        <v>39</v>
      </c>
      <c r="G1299" s="1" t="s">
        <v>520</v>
      </c>
      <c r="H1299" s="7">
        <v>30</v>
      </c>
      <c r="I1299" s="7">
        <v>25</v>
      </c>
      <c r="J1299" s="2">
        <v>0.16669999999999999</v>
      </c>
      <c r="K1299" s="7">
        <f>Table1[[#This Row],[Price Before Discount]]-Table1[[#This Row],[Price After Discount]]</f>
        <v>5</v>
      </c>
      <c r="L1299" s="13">
        <f>YEAR(Table1[[#This Row],[Date]])</f>
        <v>2021</v>
      </c>
      <c r="M1299" s="13" t="str">
        <f t="shared" si="40"/>
        <v>May</v>
      </c>
      <c r="N1299" s="17" t="str">
        <f t="shared" si="41"/>
        <v>Q2</v>
      </c>
    </row>
    <row r="1300" spans="1:14" x14ac:dyDescent="0.35">
      <c r="A1300" t="s">
        <v>1860</v>
      </c>
      <c r="B1300" s="1" t="s">
        <v>185</v>
      </c>
      <c r="C1300" s="1" t="s">
        <v>186</v>
      </c>
      <c r="D1300" s="1" t="s">
        <v>11</v>
      </c>
      <c r="E1300" s="3">
        <v>45213</v>
      </c>
      <c r="F1300" s="1" t="s">
        <v>102</v>
      </c>
      <c r="G1300" s="1" t="s">
        <v>739</v>
      </c>
      <c r="H1300" s="7">
        <v>70</v>
      </c>
      <c r="I1300" s="7">
        <v>67</v>
      </c>
      <c r="J1300" s="2">
        <v>4.2900000000000001E-2</v>
      </c>
      <c r="K1300" s="7">
        <f>Table1[[#This Row],[Price Before Discount]]-Table1[[#This Row],[Price After Discount]]</f>
        <v>3</v>
      </c>
      <c r="L1300" s="13">
        <f>YEAR(Table1[[#This Row],[Date]])</f>
        <v>2023</v>
      </c>
      <c r="M1300" s="13" t="str">
        <f t="shared" si="40"/>
        <v>Oct</v>
      </c>
      <c r="N1300" s="17" t="str">
        <f t="shared" si="41"/>
        <v>Q4</v>
      </c>
    </row>
    <row r="1301" spans="1:14" x14ac:dyDescent="0.35">
      <c r="A1301" t="s">
        <v>1861</v>
      </c>
      <c r="B1301" s="1" t="s">
        <v>168</v>
      </c>
      <c r="C1301" s="1" t="s">
        <v>169</v>
      </c>
      <c r="D1301" s="1" t="s">
        <v>11</v>
      </c>
      <c r="E1301" s="3">
        <v>45442</v>
      </c>
      <c r="F1301" s="1" t="s">
        <v>59</v>
      </c>
      <c r="G1301" s="1" t="s">
        <v>1862</v>
      </c>
      <c r="H1301" s="7">
        <v>1000</v>
      </c>
      <c r="I1301" s="7">
        <v>940</v>
      </c>
      <c r="J1301" s="2">
        <v>0.06</v>
      </c>
      <c r="K1301" s="7">
        <f>Table1[[#This Row],[Price Before Discount]]-Table1[[#This Row],[Price After Discount]]</f>
        <v>60</v>
      </c>
      <c r="L1301" s="13">
        <f>YEAR(Table1[[#This Row],[Date]])</f>
        <v>2024</v>
      </c>
      <c r="M1301" s="13" t="str">
        <f t="shared" si="40"/>
        <v>May</v>
      </c>
      <c r="N1301" s="17" t="str">
        <f t="shared" si="41"/>
        <v>Q2</v>
      </c>
    </row>
    <row r="1302" spans="1:14" hidden="1" x14ac:dyDescent="0.35">
      <c r="A1302" t="s">
        <v>1863</v>
      </c>
      <c r="B1302" s="1" t="s">
        <v>152</v>
      </c>
      <c r="C1302" s="1" t="s">
        <v>106</v>
      </c>
      <c r="D1302" s="1" t="s">
        <v>17</v>
      </c>
      <c r="E1302" s="3">
        <v>44493</v>
      </c>
      <c r="F1302" s="1" t="s">
        <v>44</v>
      </c>
      <c r="G1302" s="1" t="s">
        <v>991</v>
      </c>
      <c r="H1302" s="7">
        <v>500</v>
      </c>
      <c r="I1302" s="7">
        <v>480</v>
      </c>
      <c r="J1302" s="2">
        <v>0.04</v>
      </c>
      <c r="K1302" s="7">
        <f>Table1[[#This Row],[Price Before Discount]]-Table1[[#This Row],[Price After Discount]]</f>
        <v>20</v>
      </c>
      <c r="L1302" s="13">
        <f>YEAR(Table1[[#This Row],[Date]])</f>
        <v>2021</v>
      </c>
      <c r="M1302" s="13" t="str">
        <f t="shared" si="40"/>
        <v>Oct</v>
      </c>
      <c r="N1302" s="17" t="str">
        <f t="shared" si="41"/>
        <v>Q4</v>
      </c>
    </row>
    <row r="1303" spans="1:14" x14ac:dyDescent="0.35">
      <c r="A1303" t="s">
        <v>1864</v>
      </c>
      <c r="B1303" s="1" t="s">
        <v>93</v>
      </c>
      <c r="C1303" s="1" t="s">
        <v>94</v>
      </c>
      <c r="D1303" s="1" t="s">
        <v>11</v>
      </c>
      <c r="E1303" s="3">
        <v>45317</v>
      </c>
      <c r="F1303" s="1" t="s">
        <v>102</v>
      </c>
      <c r="G1303" s="1" t="s">
        <v>458</v>
      </c>
      <c r="H1303" s="7">
        <v>70</v>
      </c>
      <c r="I1303" s="7">
        <v>68</v>
      </c>
      <c r="J1303" s="2">
        <v>2.86E-2</v>
      </c>
      <c r="K1303" s="7">
        <f>Table1[[#This Row],[Price Before Discount]]-Table1[[#This Row],[Price After Discount]]</f>
        <v>2</v>
      </c>
      <c r="L1303" s="13">
        <f>YEAR(Table1[[#This Row],[Date]])</f>
        <v>2024</v>
      </c>
      <c r="M1303" s="13" t="str">
        <f t="shared" si="40"/>
        <v>Jan</v>
      </c>
      <c r="N1303" s="17" t="str">
        <f t="shared" si="41"/>
        <v>Q1</v>
      </c>
    </row>
    <row r="1304" spans="1:14" x14ac:dyDescent="0.35">
      <c r="A1304" t="s">
        <v>1865</v>
      </c>
      <c r="B1304" s="1" t="s">
        <v>97</v>
      </c>
      <c r="C1304" s="1" t="s">
        <v>98</v>
      </c>
      <c r="D1304" s="1" t="s">
        <v>11</v>
      </c>
      <c r="E1304" s="3">
        <v>45458</v>
      </c>
      <c r="F1304" s="1" t="s">
        <v>28</v>
      </c>
      <c r="G1304" s="1" t="s">
        <v>1823</v>
      </c>
      <c r="H1304" s="7">
        <v>150</v>
      </c>
      <c r="I1304" s="7">
        <v>147</v>
      </c>
      <c r="J1304" s="2">
        <v>0.02</v>
      </c>
      <c r="K1304" s="7">
        <f>Table1[[#This Row],[Price Before Discount]]-Table1[[#This Row],[Price After Discount]]</f>
        <v>3</v>
      </c>
      <c r="L1304" s="13">
        <f>YEAR(Table1[[#This Row],[Date]])</f>
        <v>2024</v>
      </c>
      <c r="M1304" s="13" t="str">
        <f t="shared" si="40"/>
        <v>Jun</v>
      </c>
      <c r="N1304" s="17" t="str">
        <f t="shared" si="41"/>
        <v>Q2</v>
      </c>
    </row>
    <row r="1305" spans="1:14" x14ac:dyDescent="0.35">
      <c r="A1305" t="s">
        <v>1866</v>
      </c>
      <c r="B1305" s="1" t="s">
        <v>168</v>
      </c>
      <c r="C1305" s="1" t="s">
        <v>169</v>
      </c>
      <c r="D1305" s="1" t="s">
        <v>11</v>
      </c>
      <c r="E1305" s="3">
        <v>45106</v>
      </c>
      <c r="F1305" s="1" t="s">
        <v>12</v>
      </c>
      <c r="G1305" s="1" t="s">
        <v>1419</v>
      </c>
      <c r="H1305" s="7">
        <v>80</v>
      </c>
      <c r="I1305" s="7">
        <v>74</v>
      </c>
      <c r="J1305" s="2">
        <v>7.4999999999999997E-2</v>
      </c>
      <c r="K1305" s="7">
        <f>Table1[[#This Row],[Price Before Discount]]-Table1[[#This Row],[Price After Discount]]</f>
        <v>6</v>
      </c>
      <c r="L1305" s="13">
        <f>YEAR(Table1[[#This Row],[Date]])</f>
        <v>2023</v>
      </c>
      <c r="M1305" s="13" t="str">
        <f t="shared" si="40"/>
        <v>Jun</v>
      </c>
      <c r="N1305" s="17" t="str">
        <f t="shared" si="41"/>
        <v>Q2</v>
      </c>
    </row>
    <row r="1306" spans="1:14" hidden="1" x14ac:dyDescent="0.35">
      <c r="A1306" t="s">
        <v>1867</v>
      </c>
      <c r="B1306" s="1" t="s">
        <v>155</v>
      </c>
      <c r="C1306" s="1" t="s">
        <v>106</v>
      </c>
      <c r="D1306" s="1" t="s">
        <v>17</v>
      </c>
      <c r="E1306" s="3">
        <v>44771</v>
      </c>
      <c r="F1306" s="1" t="s">
        <v>70</v>
      </c>
      <c r="G1306" s="1" t="s">
        <v>1868</v>
      </c>
      <c r="H1306" s="7">
        <v>500</v>
      </c>
      <c r="I1306" s="7">
        <v>490</v>
      </c>
      <c r="J1306" s="2">
        <v>0.02</v>
      </c>
      <c r="K1306" s="7">
        <f>Table1[[#This Row],[Price Before Discount]]-Table1[[#This Row],[Price After Discount]]</f>
        <v>10</v>
      </c>
      <c r="L1306" s="13">
        <f>YEAR(Table1[[#This Row],[Date]])</f>
        <v>2022</v>
      </c>
      <c r="M1306" s="13" t="str">
        <f t="shared" si="40"/>
        <v>Jul</v>
      </c>
      <c r="N1306" s="17" t="str">
        <f t="shared" si="41"/>
        <v>Q3</v>
      </c>
    </row>
    <row r="1307" spans="1:14" hidden="1" x14ac:dyDescent="0.35">
      <c r="A1307" t="s">
        <v>1869</v>
      </c>
      <c r="B1307" s="1" t="s">
        <v>203</v>
      </c>
      <c r="C1307" s="1" t="s">
        <v>204</v>
      </c>
      <c r="D1307" s="1" t="s">
        <v>22</v>
      </c>
      <c r="E1307" s="3">
        <v>44700</v>
      </c>
      <c r="F1307" s="1" t="s">
        <v>70</v>
      </c>
      <c r="G1307" s="1" t="s">
        <v>1870</v>
      </c>
      <c r="H1307" s="7">
        <v>500</v>
      </c>
      <c r="I1307" s="7">
        <v>490</v>
      </c>
      <c r="J1307" s="2">
        <v>0.02</v>
      </c>
      <c r="K1307" s="7">
        <f>Table1[[#This Row],[Price Before Discount]]-Table1[[#This Row],[Price After Discount]]</f>
        <v>10</v>
      </c>
      <c r="L1307" s="13">
        <f>YEAR(Table1[[#This Row],[Date]])</f>
        <v>2022</v>
      </c>
      <c r="M1307" s="13" t="str">
        <f t="shared" si="40"/>
        <v>May</v>
      </c>
      <c r="N1307" s="17" t="str">
        <f t="shared" si="41"/>
        <v>Q2</v>
      </c>
    </row>
    <row r="1308" spans="1:14" hidden="1" x14ac:dyDescent="0.35">
      <c r="A1308" t="s">
        <v>1871</v>
      </c>
      <c r="B1308" s="1" t="s">
        <v>116</v>
      </c>
      <c r="C1308" s="1" t="s">
        <v>117</v>
      </c>
      <c r="D1308" s="1" t="s">
        <v>33</v>
      </c>
      <c r="E1308" s="3">
        <v>43865</v>
      </c>
      <c r="F1308" s="1" t="s">
        <v>102</v>
      </c>
      <c r="G1308" s="1" t="s">
        <v>845</v>
      </c>
      <c r="H1308" s="7">
        <v>70</v>
      </c>
      <c r="I1308" s="7">
        <v>70</v>
      </c>
      <c r="J1308" s="2">
        <v>0</v>
      </c>
      <c r="K1308" s="7">
        <f>Table1[[#This Row],[Price Before Discount]]-Table1[[#This Row],[Price After Discount]]</f>
        <v>0</v>
      </c>
      <c r="L1308" s="13">
        <f>YEAR(Table1[[#This Row],[Date]])</f>
        <v>2020</v>
      </c>
      <c r="M1308" s="13" t="str">
        <f t="shared" si="40"/>
        <v>Feb</v>
      </c>
      <c r="N1308" s="17" t="str">
        <f t="shared" si="41"/>
        <v>Q1</v>
      </c>
    </row>
    <row r="1309" spans="1:14" x14ac:dyDescent="0.35">
      <c r="A1309" t="s">
        <v>1872</v>
      </c>
      <c r="B1309" s="1" t="s">
        <v>83</v>
      </c>
      <c r="C1309" s="1" t="s">
        <v>84</v>
      </c>
      <c r="D1309" s="1" t="s">
        <v>11</v>
      </c>
      <c r="E1309" s="3">
        <v>44164</v>
      </c>
      <c r="F1309" s="1" t="s">
        <v>70</v>
      </c>
      <c r="G1309" s="1" t="s">
        <v>571</v>
      </c>
      <c r="H1309" s="7">
        <v>500</v>
      </c>
      <c r="I1309" s="7">
        <v>500</v>
      </c>
      <c r="J1309" s="2">
        <v>0</v>
      </c>
      <c r="K1309" s="7">
        <f>Table1[[#This Row],[Price Before Discount]]-Table1[[#This Row],[Price After Discount]]</f>
        <v>0</v>
      </c>
      <c r="L1309" s="13">
        <f>YEAR(Table1[[#This Row],[Date]])</f>
        <v>2020</v>
      </c>
      <c r="M1309" s="13" t="str">
        <f t="shared" si="40"/>
        <v>Nov</v>
      </c>
      <c r="N1309" s="17" t="str">
        <f t="shared" si="41"/>
        <v>Q4</v>
      </c>
    </row>
    <row r="1310" spans="1:14" hidden="1" x14ac:dyDescent="0.35">
      <c r="A1310" t="s">
        <v>1873</v>
      </c>
      <c r="B1310" s="1" t="s">
        <v>75</v>
      </c>
      <c r="C1310" s="1" t="s">
        <v>76</v>
      </c>
      <c r="D1310" s="1" t="s">
        <v>33</v>
      </c>
      <c r="E1310" s="3">
        <v>44497</v>
      </c>
      <c r="F1310" s="1" t="s">
        <v>23</v>
      </c>
      <c r="G1310" s="1" t="s">
        <v>160</v>
      </c>
      <c r="H1310" s="7">
        <v>700</v>
      </c>
      <c r="I1310" s="7">
        <v>630</v>
      </c>
      <c r="J1310" s="2">
        <v>0.1</v>
      </c>
      <c r="K1310" s="7">
        <f>Table1[[#This Row],[Price Before Discount]]-Table1[[#This Row],[Price After Discount]]</f>
        <v>70</v>
      </c>
      <c r="L1310" s="13">
        <f>YEAR(Table1[[#This Row],[Date]])</f>
        <v>2021</v>
      </c>
      <c r="M1310" s="13" t="str">
        <f t="shared" si="40"/>
        <v>Oct</v>
      </c>
      <c r="N1310" s="17" t="str">
        <f t="shared" si="41"/>
        <v>Q4</v>
      </c>
    </row>
    <row r="1311" spans="1:14" x14ac:dyDescent="0.35">
      <c r="A1311" t="s">
        <v>1874</v>
      </c>
      <c r="B1311" s="1" t="s">
        <v>93</v>
      </c>
      <c r="C1311" s="1" t="s">
        <v>94</v>
      </c>
      <c r="D1311" s="1" t="s">
        <v>11</v>
      </c>
      <c r="E1311" s="3">
        <v>44362</v>
      </c>
      <c r="F1311" s="1" t="s">
        <v>34</v>
      </c>
      <c r="G1311" s="1" t="s">
        <v>1273</v>
      </c>
      <c r="H1311" s="7">
        <v>50</v>
      </c>
      <c r="I1311" s="7">
        <v>48</v>
      </c>
      <c r="J1311" s="2">
        <v>0.04</v>
      </c>
      <c r="K1311" s="7">
        <f>Table1[[#This Row],[Price Before Discount]]-Table1[[#This Row],[Price After Discount]]</f>
        <v>2</v>
      </c>
      <c r="L1311" s="13">
        <f>YEAR(Table1[[#This Row],[Date]])</f>
        <v>2021</v>
      </c>
      <c r="M1311" s="13" t="str">
        <f t="shared" si="40"/>
        <v>Jun</v>
      </c>
      <c r="N1311" s="17" t="str">
        <f t="shared" si="41"/>
        <v>Q2</v>
      </c>
    </row>
    <row r="1312" spans="1:14" x14ac:dyDescent="0.35">
      <c r="A1312" t="s">
        <v>1875</v>
      </c>
      <c r="B1312" s="1" t="s">
        <v>239</v>
      </c>
      <c r="C1312" s="1" t="s">
        <v>240</v>
      </c>
      <c r="D1312" s="1" t="s">
        <v>11</v>
      </c>
      <c r="E1312" s="3">
        <v>45594</v>
      </c>
      <c r="F1312" s="1" t="s">
        <v>53</v>
      </c>
      <c r="G1312" s="1" t="s">
        <v>624</v>
      </c>
      <c r="H1312" s="7">
        <v>800</v>
      </c>
      <c r="I1312" s="7">
        <v>736</v>
      </c>
      <c r="J1312" s="2">
        <v>0.08</v>
      </c>
      <c r="K1312" s="7">
        <f>Table1[[#This Row],[Price Before Discount]]-Table1[[#This Row],[Price After Discount]]</f>
        <v>64</v>
      </c>
      <c r="L1312" s="13">
        <f>YEAR(Table1[[#This Row],[Date]])</f>
        <v>2024</v>
      </c>
      <c r="M1312" s="13" t="str">
        <f t="shared" si="40"/>
        <v>Oct</v>
      </c>
      <c r="N1312" s="17" t="str">
        <f t="shared" si="41"/>
        <v>Q4</v>
      </c>
    </row>
    <row r="1313" spans="1:14" x14ac:dyDescent="0.35">
      <c r="A1313" t="s">
        <v>1876</v>
      </c>
      <c r="B1313" s="1" t="s">
        <v>125</v>
      </c>
      <c r="C1313" s="1" t="s">
        <v>126</v>
      </c>
      <c r="D1313" s="1" t="s">
        <v>11</v>
      </c>
      <c r="E1313" s="3">
        <v>45010</v>
      </c>
      <c r="F1313" s="1" t="s">
        <v>53</v>
      </c>
      <c r="G1313" s="1" t="s">
        <v>918</v>
      </c>
      <c r="H1313" s="7">
        <v>800</v>
      </c>
      <c r="I1313" s="7">
        <v>784</v>
      </c>
      <c r="J1313" s="2">
        <v>0.02</v>
      </c>
      <c r="K1313" s="7">
        <f>Table1[[#This Row],[Price Before Discount]]-Table1[[#This Row],[Price After Discount]]</f>
        <v>16</v>
      </c>
      <c r="L1313" s="13">
        <f>YEAR(Table1[[#This Row],[Date]])</f>
        <v>2023</v>
      </c>
      <c r="M1313" s="13" t="str">
        <f t="shared" si="40"/>
        <v>Mar</v>
      </c>
      <c r="N1313" s="17" t="str">
        <f t="shared" si="41"/>
        <v>Q1</v>
      </c>
    </row>
    <row r="1314" spans="1:14" x14ac:dyDescent="0.35">
      <c r="A1314" t="s">
        <v>1877</v>
      </c>
      <c r="B1314" s="1" t="s">
        <v>148</v>
      </c>
      <c r="C1314" s="1" t="s">
        <v>149</v>
      </c>
      <c r="D1314" s="1" t="s">
        <v>11</v>
      </c>
      <c r="E1314" s="3">
        <v>45103</v>
      </c>
      <c r="F1314" s="1" t="s">
        <v>113</v>
      </c>
      <c r="G1314" s="1" t="s">
        <v>769</v>
      </c>
      <c r="H1314" s="7">
        <v>250</v>
      </c>
      <c r="I1314" s="7">
        <v>230</v>
      </c>
      <c r="J1314" s="2">
        <v>0.08</v>
      </c>
      <c r="K1314" s="7">
        <f>Table1[[#This Row],[Price Before Discount]]-Table1[[#This Row],[Price After Discount]]</f>
        <v>20</v>
      </c>
      <c r="L1314" s="13">
        <f>YEAR(Table1[[#This Row],[Date]])</f>
        <v>2023</v>
      </c>
      <c r="M1314" s="13" t="str">
        <f t="shared" si="40"/>
        <v>Jun</v>
      </c>
      <c r="N1314" s="17" t="str">
        <f t="shared" si="41"/>
        <v>Q2</v>
      </c>
    </row>
    <row r="1315" spans="1:14" hidden="1" x14ac:dyDescent="0.35">
      <c r="A1315" t="s">
        <v>1878</v>
      </c>
      <c r="B1315" s="1" t="s">
        <v>37</v>
      </c>
      <c r="C1315" s="1" t="s">
        <v>38</v>
      </c>
      <c r="D1315" s="1" t="s">
        <v>33</v>
      </c>
      <c r="E1315" s="3">
        <v>44572</v>
      </c>
      <c r="F1315" s="1" t="s">
        <v>102</v>
      </c>
      <c r="G1315" s="1" t="s">
        <v>1879</v>
      </c>
      <c r="H1315" s="7">
        <v>70</v>
      </c>
      <c r="I1315" s="7">
        <v>62</v>
      </c>
      <c r="J1315" s="2">
        <v>0.1143</v>
      </c>
      <c r="K1315" s="7">
        <f>Table1[[#This Row],[Price Before Discount]]-Table1[[#This Row],[Price After Discount]]</f>
        <v>8</v>
      </c>
      <c r="L1315" s="13">
        <f>YEAR(Table1[[#This Row],[Date]])</f>
        <v>2022</v>
      </c>
      <c r="M1315" s="13" t="str">
        <f t="shared" si="40"/>
        <v>Jan</v>
      </c>
      <c r="N1315" s="17" t="str">
        <f t="shared" si="41"/>
        <v>Q1</v>
      </c>
    </row>
    <row r="1316" spans="1:14" hidden="1" x14ac:dyDescent="0.35">
      <c r="A1316" t="s">
        <v>1880</v>
      </c>
      <c r="B1316" s="1" t="s">
        <v>20</v>
      </c>
      <c r="C1316" s="1" t="s">
        <v>21</v>
      </c>
      <c r="D1316" s="1" t="s">
        <v>22</v>
      </c>
      <c r="E1316" s="3">
        <v>44039</v>
      </c>
      <c r="F1316" s="1" t="s">
        <v>113</v>
      </c>
      <c r="G1316" s="1" t="s">
        <v>308</v>
      </c>
      <c r="H1316" s="7">
        <v>250</v>
      </c>
      <c r="I1316" s="7">
        <v>193</v>
      </c>
      <c r="J1316" s="2">
        <v>0.22800000000000001</v>
      </c>
      <c r="K1316" s="7">
        <f>Table1[[#This Row],[Price Before Discount]]-Table1[[#This Row],[Price After Discount]]</f>
        <v>57</v>
      </c>
      <c r="L1316" s="13">
        <f>YEAR(Table1[[#This Row],[Date]])</f>
        <v>2020</v>
      </c>
      <c r="M1316" s="13" t="str">
        <f t="shared" si="40"/>
        <v>Jul</v>
      </c>
      <c r="N1316" s="17" t="str">
        <f t="shared" si="41"/>
        <v>Q3</v>
      </c>
    </row>
    <row r="1317" spans="1:14" hidden="1" x14ac:dyDescent="0.35">
      <c r="A1317" t="s">
        <v>1881</v>
      </c>
      <c r="B1317" s="1" t="s">
        <v>75</v>
      </c>
      <c r="C1317" s="1" t="s">
        <v>76</v>
      </c>
      <c r="D1317" s="1" t="s">
        <v>33</v>
      </c>
      <c r="E1317" s="3">
        <v>44268</v>
      </c>
      <c r="F1317" s="1" t="s">
        <v>70</v>
      </c>
      <c r="G1317" s="1" t="s">
        <v>760</v>
      </c>
      <c r="H1317" s="7">
        <v>500</v>
      </c>
      <c r="I1317" s="7">
        <v>495</v>
      </c>
      <c r="J1317" s="2">
        <v>0.01</v>
      </c>
      <c r="K1317" s="7">
        <f>Table1[[#This Row],[Price Before Discount]]-Table1[[#This Row],[Price After Discount]]</f>
        <v>5</v>
      </c>
      <c r="L1317" s="13">
        <f>YEAR(Table1[[#This Row],[Date]])</f>
        <v>2021</v>
      </c>
      <c r="M1317" s="13" t="str">
        <f t="shared" si="40"/>
        <v>Mar</v>
      </c>
      <c r="N1317" s="17" t="str">
        <f t="shared" si="41"/>
        <v>Q1</v>
      </c>
    </row>
    <row r="1318" spans="1:14" x14ac:dyDescent="0.35">
      <c r="A1318" t="s">
        <v>1882</v>
      </c>
      <c r="B1318" s="1" t="s">
        <v>148</v>
      </c>
      <c r="C1318" s="1" t="s">
        <v>149</v>
      </c>
      <c r="D1318" s="1" t="s">
        <v>11</v>
      </c>
      <c r="E1318" s="3">
        <v>43839</v>
      </c>
      <c r="F1318" s="1" t="s">
        <v>53</v>
      </c>
      <c r="G1318" s="1" t="s">
        <v>150</v>
      </c>
      <c r="H1318" s="7">
        <v>800</v>
      </c>
      <c r="I1318" s="7">
        <v>784</v>
      </c>
      <c r="J1318" s="2">
        <v>0.02</v>
      </c>
      <c r="K1318" s="7">
        <f>Table1[[#This Row],[Price Before Discount]]-Table1[[#This Row],[Price After Discount]]</f>
        <v>16</v>
      </c>
      <c r="L1318" s="13">
        <f>YEAR(Table1[[#This Row],[Date]])</f>
        <v>2020</v>
      </c>
      <c r="M1318" s="13" t="str">
        <f t="shared" si="40"/>
        <v>Jan</v>
      </c>
      <c r="N1318" s="17" t="str">
        <f t="shared" si="41"/>
        <v>Q1</v>
      </c>
    </row>
    <row r="1319" spans="1:14" hidden="1" x14ac:dyDescent="0.35">
      <c r="A1319" t="s">
        <v>1883</v>
      </c>
      <c r="B1319" s="1" t="s">
        <v>203</v>
      </c>
      <c r="C1319" s="1" t="s">
        <v>204</v>
      </c>
      <c r="D1319" s="1" t="s">
        <v>22</v>
      </c>
      <c r="E1319" s="3">
        <v>44181</v>
      </c>
      <c r="F1319" s="1" t="s">
        <v>12</v>
      </c>
      <c r="G1319" s="1" t="s">
        <v>679</v>
      </c>
      <c r="H1319" s="7">
        <v>80</v>
      </c>
      <c r="I1319" s="7">
        <v>60</v>
      </c>
      <c r="J1319" s="2">
        <v>0.25</v>
      </c>
      <c r="K1319" s="7">
        <f>Table1[[#This Row],[Price Before Discount]]-Table1[[#This Row],[Price After Discount]]</f>
        <v>20</v>
      </c>
      <c r="L1319" s="13">
        <f>YEAR(Table1[[#This Row],[Date]])</f>
        <v>2020</v>
      </c>
      <c r="M1319" s="13" t="str">
        <f t="shared" si="40"/>
        <v>Dec</v>
      </c>
      <c r="N1319" s="17" t="str">
        <f t="shared" si="41"/>
        <v>Q4</v>
      </c>
    </row>
    <row r="1320" spans="1:14" x14ac:dyDescent="0.35">
      <c r="A1320" t="s">
        <v>1884</v>
      </c>
      <c r="B1320" s="1" t="s">
        <v>125</v>
      </c>
      <c r="C1320" s="1" t="s">
        <v>126</v>
      </c>
      <c r="D1320" s="1" t="s">
        <v>11</v>
      </c>
      <c r="E1320" s="3">
        <v>45254</v>
      </c>
      <c r="F1320" s="1" t="s">
        <v>113</v>
      </c>
      <c r="G1320" s="1" t="s">
        <v>1259</v>
      </c>
      <c r="H1320" s="7">
        <v>250</v>
      </c>
      <c r="I1320" s="7">
        <v>235</v>
      </c>
      <c r="J1320" s="2">
        <v>0.06</v>
      </c>
      <c r="K1320" s="7">
        <f>Table1[[#This Row],[Price Before Discount]]-Table1[[#This Row],[Price After Discount]]</f>
        <v>15</v>
      </c>
      <c r="L1320" s="13">
        <f>YEAR(Table1[[#This Row],[Date]])</f>
        <v>2023</v>
      </c>
      <c r="M1320" s="13" t="str">
        <f t="shared" si="40"/>
        <v>Nov</v>
      </c>
      <c r="N1320" s="17" t="str">
        <f t="shared" si="41"/>
        <v>Q4</v>
      </c>
    </row>
    <row r="1321" spans="1:14" x14ac:dyDescent="0.35">
      <c r="A1321" t="s">
        <v>1885</v>
      </c>
      <c r="B1321" s="1" t="s">
        <v>79</v>
      </c>
      <c r="C1321" s="1" t="s">
        <v>80</v>
      </c>
      <c r="D1321" s="1" t="s">
        <v>11</v>
      </c>
      <c r="E1321" s="3">
        <v>44556</v>
      </c>
      <c r="F1321" s="1" t="s">
        <v>113</v>
      </c>
      <c r="G1321" s="1" t="s">
        <v>951</v>
      </c>
      <c r="H1321" s="7">
        <v>250</v>
      </c>
      <c r="I1321" s="7">
        <v>228</v>
      </c>
      <c r="J1321" s="2">
        <v>8.7999999999999995E-2</v>
      </c>
      <c r="K1321" s="7">
        <f>Table1[[#This Row],[Price Before Discount]]-Table1[[#This Row],[Price After Discount]]</f>
        <v>22</v>
      </c>
      <c r="L1321" s="13">
        <f>YEAR(Table1[[#This Row],[Date]])</f>
        <v>2021</v>
      </c>
      <c r="M1321" s="13" t="str">
        <f t="shared" si="40"/>
        <v>Dec</v>
      </c>
      <c r="N1321" s="17" t="str">
        <f t="shared" si="41"/>
        <v>Q4</v>
      </c>
    </row>
    <row r="1322" spans="1:14" x14ac:dyDescent="0.35">
      <c r="A1322" t="s">
        <v>1886</v>
      </c>
      <c r="B1322" s="1" t="s">
        <v>144</v>
      </c>
      <c r="C1322" s="1" t="s">
        <v>145</v>
      </c>
      <c r="D1322" s="1" t="s">
        <v>11</v>
      </c>
      <c r="E1322" s="3">
        <v>44617</v>
      </c>
      <c r="F1322" s="1" t="s">
        <v>12</v>
      </c>
      <c r="G1322" s="1" t="s">
        <v>1316</v>
      </c>
      <c r="H1322" s="7">
        <v>80</v>
      </c>
      <c r="I1322" s="7">
        <v>68</v>
      </c>
      <c r="J1322" s="2">
        <v>0.15</v>
      </c>
      <c r="K1322" s="7">
        <f>Table1[[#This Row],[Price Before Discount]]-Table1[[#This Row],[Price After Discount]]</f>
        <v>12</v>
      </c>
      <c r="L1322" s="13">
        <f>YEAR(Table1[[#This Row],[Date]])</f>
        <v>2022</v>
      </c>
      <c r="M1322" s="13" t="str">
        <f t="shared" si="40"/>
        <v>Feb</v>
      </c>
      <c r="N1322" s="17" t="str">
        <f t="shared" si="41"/>
        <v>Q1</v>
      </c>
    </row>
    <row r="1323" spans="1:14" x14ac:dyDescent="0.35">
      <c r="A1323" t="s">
        <v>1887</v>
      </c>
      <c r="B1323" s="1" t="s">
        <v>125</v>
      </c>
      <c r="C1323" s="1" t="s">
        <v>126</v>
      </c>
      <c r="D1323" s="1" t="s">
        <v>11</v>
      </c>
      <c r="E1323" s="3">
        <v>44364</v>
      </c>
      <c r="F1323" s="1" t="s">
        <v>102</v>
      </c>
      <c r="G1323" s="1" t="s">
        <v>918</v>
      </c>
      <c r="H1323" s="7">
        <v>70</v>
      </c>
      <c r="I1323" s="7">
        <v>64</v>
      </c>
      <c r="J1323" s="2">
        <v>8.5699999999999998E-2</v>
      </c>
      <c r="K1323" s="7">
        <f>Table1[[#This Row],[Price Before Discount]]-Table1[[#This Row],[Price After Discount]]</f>
        <v>6</v>
      </c>
      <c r="L1323" s="13">
        <f>YEAR(Table1[[#This Row],[Date]])</f>
        <v>2021</v>
      </c>
      <c r="M1323" s="13" t="str">
        <f t="shared" si="40"/>
        <v>Jun</v>
      </c>
      <c r="N1323" s="17" t="str">
        <f t="shared" si="41"/>
        <v>Q2</v>
      </c>
    </row>
    <row r="1324" spans="1:14" x14ac:dyDescent="0.35">
      <c r="A1324" t="s">
        <v>1888</v>
      </c>
      <c r="B1324" s="1" t="s">
        <v>9</v>
      </c>
      <c r="C1324" s="1" t="s">
        <v>10</v>
      </c>
      <c r="D1324" s="1" t="s">
        <v>11</v>
      </c>
      <c r="E1324" s="3">
        <v>44379</v>
      </c>
      <c r="F1324" s="1" t="s">
        <v>53</v>
      </c>
      <c r="G1324" s="1" t="s">
        <v>346</v>
      </c>
      <c r="H1324" s="7">
        <v>800</v>
      </c>
      <c r="I1324" s="7">
        <v>576</v>
      </c>
      <c r="J1324" s="2">
        <v>0.28000000000000003</v>
      </c>
      <c r="K1324" s="7">
        <f>Table1[[#This Row],[Price Before Discount]]-Table1[[#This Row],[Price After Discount]]</f>
        <v>224</v>
      </c>
      <c r="L1324" s="13">
        <f>YEAR(Table1[[#This Row],[Date]])</f>
        <v>2021</v>
      </c>
      <c r="M1324" s="13" t="str">
        <f t="shared" si="40"/>
        <v>Jul</v>
      </c>
      <c r="N1324" s="17" t="str">
        <f t="shared" si="41"/>
        <v>Q3</v>
      </c>
    </row>
    <row r="1325" spans="1:14" x14ac:dyDescent="0.35">
      <c r="A1325" t="s">
        <v>1889</v>
      </c>
      <c r="B1325" s="1" t="s">
        <v>51</v>
      </c>
      <c r="C1325" s="1" t="s">
        <v>52</v>
      </c>
      <c r="D1325" s="1" t="s">
        <v>11</v>
      </c>
      <c r="E1325" s="3">
        <v>44933</v>
      </c>
      <c r="F1325" s="1" t="s">
        <v>34</v>
      </c>
      <c r="G1325" s="1" t="s">
        <v>1204</v>
      </c>
      <c r="H1325" s="7">
        <v>50</v>
      </c>
      <c r="I1325" s="7">
        <v>48</v>
      </c>
      <c r="J1325" s="2">
        <v>0.04</v>
      </c>
      <c r="K1325" s="7">
        <f>Table1[[#This Row],[Price Before Discount]]-Table1[[#This Row],[Price After Discount]]</f>
        <v>2</v>
      </c>
      <c r="L1325" s="13">
        <f>YEAR(Table1[[#This Row],[Date]])</f>
        <v>2023</v>
      </c>
      <c r="M1325" s="13" t="str">
        <f t="shared" si="40"/>
        <v>Jan</v>
      </c>
      <c r="N1325" s="17" t="str">
        <f t="shared" si="41"/>
        <v>Q1</v>
      </c>
    </row>
    <row r="1326" spans="1:14" x14ac:dyDescent="0.35">
      <c r="A1326" t="s">
        <v>1890</v>
      </c>
      <c r="B1326" s="1" t="s">
        <v>322</v>
      </c>
      <c r="C1326" s="1" t="s">
        <v>323</v>
      </c>
      <c r="D1326" s="1" t="s">
        <v>11</v>
      </c>
      <c r="E1326" s="3">
        <v>44099</v>
      </c>
      <c r="F1326" s="1" t="s">
        <v>113</v>
      </c>
      <c r="G1326" s="1" t="s">
        <v>324</v>
      </c>
      <c r="H1326" s="7">
        <v>250</v>
      </c>
      <c r="I1326" s="7">
        <v>248</v>
      </c>
      <c r="J1326" s="2">
        <v>8.0000000000000002E-3</v>
      </c>
      <c r="K1326" s="7">
        <f>Table1[[#This Row],[Price Before Discount]]-Table1[[#This Row],[Price After Discount]]</f>
        <v>2</v>
      </c>
      <c r="L1326" s="13">
        <f>YEAR(Table1[[#This Row],[Date]])</f>
        <v>2020</v>
      </c>
      <c r="M1326" s="13" t="str">
        <f t="shared" si="40"/>
        <v>Sep</v>
      </c>
      <c r="N1326" s="17" t="str">
        <f t="shared" si="41"/>
        <v>Q3</v>
      </c>
    </row>
    <row r="1327" spans="1:14" hidden="1" x14ac:dyDescent="0.35">
      <c r="A1327" t="s">
        <v>1891</v>
      </c>
      <c r="B1327" s="1" t="s">
        <v>101</v>
      </c>
      <c r="C1327" s="1" t="s">
        <v>69</v>
      </c>
      <c r="D1327" s="1" t="s">
        <v>33</v>
      </c>
      <c r="E1327" s="3">
        <v>44208</v>
      </c>
      <c r="F1327" s="1" t="s">
        <v>23</v>
      </c>
      <c r="G1327" s="1" t="s">
        <v>495</v>
      </c>
      <c r="H1327" s="7">
        <v>700</v>
      </c>
      <c r="I1327" s="7">
        <v>567</v>
      </c>
      <c r="J1327" s="2">
        <v>0.19</v>
      </c>
      <c r="K1327" s="7">
        <f>Table1[[#This Row],[Price Before Discount]]-Table1[[#This Row],[Price After Discount]]</f>
        <v>133</v>
      </c>
      <c r="L1327" s="13">
        <f>YEAR(Table1[[#This Row],[Date]])</f>
        <v>2021</v>
      </c>
      <c r="M1327" s="13" t="str">
        <f t="shared" si="40"/>
        <v>Jan</v>
      </c>
      <c r="N1327" s="17" t="str">
        <f t="shared" si="41"/>
        <v>Q1</v>
      </c>
    </row>
    <row r="1328" spans="1:14" hidden="1" x14ac:dyDescent="0.35">
      <c r="A1328" t="s">
        <v>1892</v>
      </c>
      <c r="B1328" s="1" t="s">
        <v>68</v>
      </c>
      <c r="C1328" s="1" t="s">
        <v>69</v>
      </c>
      <c r="D1328" s="1" t="s">
        <v>33</v>
      </c>
      <c r="E1328" s="3">
        <v>45052</v>
      </c>
      <c r="F1328" s="1" t="s">
        <v>53</v>
      </c>
      <c r="G1328" s="1" t="s">
        <v>960</v>
      </c>
      <c r="H1328" s="7">
        <v>800</v>
      </c>
      <c r="I1328" s="7">
        <v>472</v>
      </c>
      <c r="J1328" s="2">
        <v>0.41</v>
      </c>
      <c r="K1328" s="7">
        <f>Table1[[#This Row],[Price Before Discount]]-Table1[[#This Row],[Price After Discount]]</f>
        <v>328</v>
      </c>
      <c r="L1328" s="13">
        <f>YEAR(Table1[[#This Row],[Date]])</f>
        <v>2023</v>
      </c>
      <c r="M1328" s="13" t="str">
        <f t="shared" si="40"/>
        <v>May</v>
      </c>
      <c r="N1328" s="17" t="str">
        <f t="shared" si="41"/>
        <v>Q2</v>
      </c>
    </row>
    <row r="1329" spans="1:14" hidden="1" x14ac:dyDescent="0.35">
      <c r="A1329" t="s">
        <v>1893</v>
      </c>
      <c r="B1329" s="1" t="s">
        <v>268</v>
      </c>
      <c r="C1329" s="1" t="s">
        <v>269</v>
      </c>
      <c r="D1329" s="1" t="s">
        <v>33</v>
      </c>
      <c r="E1329" s="3">
        <v>44363</v>
      </c>
      <c r="F1329" s="1" t="s">
        <v>23</v>
      </c>
      <c r="G1329" s="1" t="s">
        <v>564</v>
      </c>
      <c r="H1329" s="7">
        <v>700</v>
      </c>
      <c r="I1329" s="7">
        <v>595</v>
      </c>
      <c r="J1329" s="2">
        <v>0.15</v>
      </c>
      <c r="K1329" s="7">
        <f>Table1[[#This Row],[Price Before Discount]]-Table1[[#This Row],[Price After Discount]]</f>
        <v>105</v>
      </c>
      <c r="L1329" s="13">
        <f>YEAR(Table1[[#This Row],[Date]])</f>
        <v>2021</v>
      </c>
      <c r="M1329" s="13" t="str">
        <f t="shared" si="40"/>
        <v>Jun</v>
      </c>
      <c r="N1329" s="17" t="str">
        <f t="shared" si="41"/>
        <v>Q2</v>
      </c>
    </row>
    <row r="1330" spans="1:14" hidden="1" x14ac:dyDescent="0.35">
      <c r="A1330" t="s">
        <v>1894</v>
      </c>
      <c r="B1330" s="1" t="s">
        <v>116</v>
      </c>
      <c r="C1330" s="1" t="s">
        <v>117</v>
      </c>
      <c r="D1330" s="1" t="s">
        <v>33</v>
      </c>
      <c r="E1330" s="3">
        <v>44639</v>
      </c>
      <c r="F1330" s="1" t="s">
        <v>39</v>
      </c>
      <c r="G1330" s="1" t="s">
        <v>118</v>
      </c>
      <c r="H1330" s="7">
        <v>30</v>
      </c>
      <c r="I1330" s="7">
        <v>29</v>
      </c>
      <c r="J1330" s="2">
        <v>3.3300000000000003E-2</v>
      </c>
      <c r="K1330" s="7">
        <f>Table1[[#This Row],[Price Before Discount]]-Table1[[#This Row],[Price After Discount]]</f>
        <v>1</v>
      </c>
      <c r="L1330" s="13">
        <f>YEAR(Table1[[#This Row],[Date]])</f>
        <v>2022</v>
      </c>
      <c r="M1330" s="13" t="str">
        <f t="shared" si="40"/>
        <v>Mar</v>
      </c>
      <c r="N1330" s="17" t="str">
        <f t="shared" si="41"/>
        <v>Q1</v>
      </c>
    </row>
    <row r="1331" spans="1:14" x14ac:dyDescent="0.35">
      <c r="A1331" t="s">
        <v>1895</v>
      </c>
      <c r="B1331" s="1" t="s">
        <v>93</v>
      </c>
      <c r="C1331" s="1" t="s">
        <v>94</v>
      </c>
      <c r="D1331" s="1" t="s">
        <v>11</v>
      </c>
      <c r="E1331" s="3">
        <v>44162</v>
      </c>
      <c r="F1331" s="1" t="s">
        <v>120</v>
      </c>
      <c r="G1331" s="1" t="s">
        <v>767</v>
      </c>
      <c r="H1331" s="7">
        <v>50</v>
      </c>
      <c r="I1331" s="7">
        <v>36</v>
      </c>
      <c r="J1331" s="2">
        <v>0.28000000000000003</v>
      </c>
      <c r="K1331" s="7">
        <f>Table1[[#This Row],[Price Before Discount]]-Table1[[#This Row],[Price After Discount]]</f>
        <v>14</v>
      </c>
      <c r="L1331" s="13">
        <f>YEAR(Table1[[#This Row],[Date]])</f>
        <v>2020</v>
      </c>
      <c r="M1331" s="13" t="str">
        <f t="shared" si="40"/>
        <v>Nov</v>
      </c>
      <c r="N1331" s="17" t="str">
        <f t="shared" si="41"/>
        <v>Q4</v>
      </c>
    </row>
    <row r="1332" spans="1:14" x14ac:dyDescent="0.35">
      <c r="A1332" t="s">
        <v>1896</v>
      </c>
      <c r="B1332" s="1" t="s">
        <v>112</v>
      </c>
      <c r="C1332" s="1" t="s">
        <v>52</v>
      </c>
      <c r="D1332" s="1" t="s">
        <v>11</v>
      </c>
      <c r="E1332" s="3">
        <v>44214</v>
      </c>
      <c r="F1332" s="1" t="s">
        <v>34</v>
      </c>
      <c r="G1332" s="1" t="s">
        <v>233</v>
      </c>
      <c r="H1332" s="7">
        <v>50</v>
      </c>
      <c r="I1332" s="7">
        <v>31</v>
      </c>
      <c r="J1332" s="2">
        <v>0.38</v>
      </c>
      <c r="K1332" s="7">
        <f>Table1[[#This Row],[Price Before Discount]]-Table1[[#This Row],[Price After Discount]]</f>
        <v>19</v>
      </c>
      <c r="L1332" s="13">
        <f>YEAR(Table1[[#This Row],[Date]])</f>
        <v>2021</v>
      </c>
      <c r="M1332" s="13" t="str">
        <f t="shared" si="40"/>
        <v>Jan</v>
      </c>
      <c r="N1332" s="17" t="str">
        <f t="shared" si="41"/>
        <v>Q1</v>
      </c>
    </row>
    <row r="1333" spans="1:14" x14ac:dyDescent="0.35">
      <c r="A1333" t="s">
        <v>1897</v>
      </c>
      <c r="B1333" s="1" t="s">
        <v>109</v>
      </c>
      <c r="C1333" s="1" t="s">
        <v>80</v>
      </c>
      <c r="D1333" s="1" t="s">
        <v>11</v>
      </c>
      <c r="E1333" s="3">
        <v>44600</v>
      </c>
      <c r="F1333" s="1" t="s">
        <v>102</v>
      </c>
      <c r="G1333" s="1" t="s">
        <v>1422</v>
      </c>
      <c r="H1333" s="7">
        <v>70</v>
      </c>
      <c r="I1333" s="7">
        <v>68</v>
      </c>
      <c r="J1333" s="2">
        <v>2.86E-2</v>
      </c>
      <c r="K1333" s="7">
        <f>Table1[[#This Row],[Price Before Discount]]-Table1[[#This Row],[Price After Discount]]</f>
        <v>2</v>
      </c>
      <c r="L1333" s="13">
        <f>YEAR(Table1[[#This Row],[Date]])</f>
        <v>2022</v>
      </c>
      <c r="M1333" s="13" t="str">
        <f t="shared" si="40"/>
        <v>Feb</v>
      </c>
      <c r="N1333" s="17" t="str">
        <f t="shared" si="41"/>
        <v>Q1</v>
      </c>
    </row>
    <row r="1334" spans="1:14" hidden="1" x14ac:dyDescent="0.35">
      <c r="A1334" t="s">
        <v>1898</v>
      </c>
      <c r="B1334" s="1" t="s">
        <v>155</v>
      </c>
      <c r="C1334" s="1" t="s">
        <v>106</v>
      </c>
      <c r="D1334" s="1" t="s">
        <v>17</v>
      </c>
      <c r="E1334" s="3">
        <v>45185</v>
      </c>
      <c r="F1334" s="1" t="s">
        <v>23</v>
      </c>
      <c r="G1334" s="1" t="s">
        <v>1868</v>
      </c>
      <c r="H1334" s="7">
        <v>700</v>
      </c>
      <c r="I1334" s="7">
        <v>672</v>
      </c>
      <c r="J1334" s="2">
        <v>0.04</v>
      </c>
      <c r="K1334" s="7">
        <f>Table1[[#This Row],[Price Before Discount]]-Table1[[#This Row],[Price After Discount]]</f>
        <v>28</v>
      </c>
      <c r="L1334" s="13">
        <f>YEAR(Table1[[#This Row],[Date]])</f>
        <v>2023</v>
      </c>
      <c r="M1334" s="13" t="str">
        <f t="shared" si="40"/>
        <v>Sep</v>
      </c>
      <c r="N1334" s="17" t="str">
        <f t="shared" si="41"/>
        <v>Q3</v>
      </c>
    </row>
    <row r="1335" spans="1:14" hidden="1" x14ac:dyDescent="0.35">
      <c r="A1335" t="s">
        <v>1899</v>
      </c>
      <c r="B1335" s="1" t="s">
        <v>122</v>
      </c>
      <c r="C1335" s="1" t="s">
        <v>38</v>
      </c>
      <c r="D1335" s="1" t="s">
        <v>33</v>
      </c>
      <c r="E1335" s="3">
        <v>44889</v>
      </c>
      <c r="F1335" s="1" t="s">
        <v>113</v>
      </c>
      <c r="G1335" s="1" t="s">
        <v>1015</v>
      </c>
      <c r="H1335" s="7">
        <v>250</v>
      </c>
      <c r="I1335" s="7">
        <v>240</v>
      </c>
      <c r="J1335" s="2">
        <v>0.04</v>
      </c>
      <c r="K1335" s="7">
        <f>Table1[[#This Row],[Price Before Discount]]-Table1[[#This Row],[Price After Discount]]</f>
        <v>10</v>
      </c>
      <c r="L1335" s="13">
        <f>YEAR(Table1[[#This Row],[Date]])</f>
        <v>2022</v>
      </c>
      <c r="M1335" s="13" t="str">
        <f t="shared" si="40"/>
        <v>Nov</v>
      </c>
      <c r="N1335" s="17" t="str">
        <f t="shared" si="41"/>
        <v>Q4</v>
      </c>
    </row>
    <row r="1336" spans="1:14" x14ac:dyDescent="0.35">
      <c r="A1336" t="s">
        <v>1900</v>
      </c>
      <c r="B1336" s="1" t="s">
        <v>97</v>
      </c>
      <c r="C1336" s="1" t="s">
        <v>98</v>
      </c>
      <c r="D1336" s="1" t="s">
        <v>11</v>
      </c>
      <c r="E1336" s="3">
        <v>45565</v>
      </c>
      <c r="F1336" s="1" t="s">
        <v>53</v>
      </c>
      <c r="G1336" s="1" t="s">
        <v>946</v>
      </c>
      <c r="H1336" s="7">
        <v>800</v>
      </c>
      <c r="I1336" s="7">
        <v>696</v>
      </c>
      <c r="J1336" s="2">
        <v>0.13</v>
      </c>
      <c r="K1336" s="7">
        <f>Table1[[#This Row],[Price Before Discount]]-Table1[[#This Row],[Price After Discount]]</f>
        <v>104</v>
      </c>
      <c r="L1336" s="13">
        <f>YEAR(Table1[[#This Row],[Date]])</f>
        <v>2024</v>
      </c>
      <c r="M1336" s="13" t="str">
        <f t="shared" si="40"/>
        <v>Sep</v>
      </c>
      <c r="N1336" s="17" t="str">
        <f t="shared" si="41"/>
        <v>Q3</v>
      </c>
    </row>
    <row r="1337" spans="1:14" hidden="1" x14ac:dyDescent="0.35">
      <c r="A1337" t="s">
        <v>1901</v>
      </c>
      <c r="B1337" s="1" t="s">
        <v>75</v>
      </c>
      <c r="C1337" s="1" t="s">
        <v>76</v>
      </c>
      <c r="D1337" s="1" t="s">
        <v>33</v>
      </c>
      <c r="E1337" s="3">
        <v>45637</v>
      </c>
      <c r="F1337" s="1" t="s">
        <v>23</v>
      </c>
      <c r="G1337" s="1" t="s">
        <v>392</v>
      </c>
      <c r="H1337" s="7">
        <v>700</v>
      </c>
      <c r="I1337" s="7">
        <v>602</v>
      </c>
      <c r="J1337" s="2">
        <v>0.14000000000000001</v>
      </c>
      <c r="K1337" s="7">
        <f>Table1[[#This Row],[Price Before Discount]]-Table1[[#This Row],[Price After Discount]]</f>
        <v>98</v>
      </c>
      <c r="L1337" s="13">
        <f>YEAR(Table1[[#This Row],[Date]])</f>
        <v>2024</v>
      </c>
      <c r="M1337" s="13" t="str">
        <f t="shared" si="40"/>
        <v>Dec</v>
      </c>
      <c r="N1337" s="17" t="str">
        <f t="shared" si="41"/>
        <v>Q4</v>
      </c>
    </row>
    <row r="1338" spans="1:14" x14ac:dyDescent="0.35">
      <c r="A1338" t="s">
        <v>1902</v>
      </c>
      <c r="B1338" s="1" t="s">
        <v>239</v>
      </c>
      <c r="C1338" s="1" t="s">
        <v>240</v>
      </c>
      <c r="D1338" s="1" t="s">
        <v>11</v>
      </c>
      <c r="E1338" s="3">
        <v>44610</v>
      </c>
      <c r="F1338" s="1" t="s">
        <v>34</v>
      </c>
      <c r="G1338" s="1" t="s">
        <v>285</v>
      </c>
      <c r="H1338" s="7">
        <v>50</v>
      </c>
      <c r="I1338" s="7">
        <v>43</v>
      </c>
      <c r="J1338" s="2">
        <v>0.14000000000000001</v>
      </c>
      <c r="K1338" s="7">
        <f>Table1[[#This Row],[Price Before Discount]]-Table1[[#This Row],[Price After Discount]]</f>
        <v>7</v>
      </c>
      <c r="L1338" s="13">
        <f>YEAR(Table1[[#This Row],[Date]])</f>
        <v>2022</v>
      </c>
      <c r="M1338" s="13" t="str">
        <f t="shared" si="40"/>
        <v>Feb</v>
      </c>
      <c r="N1338" s="17" t="str">
        <f t="shared" si="41"/>
        <v>Q1</v>
      </c>
    </row>
    <row r="1339" spans="1:14" hidden="1" x14ac:dyDescent="0.35">
      <c r="A1339" t="s">
        <v>1903</v>
      </c>
      <c r="B1339" s="1" t="s">
        <v>20</v>
      </c>
      <c r="C1339" s="1" t="s">
        <v>21</v>
      </c>
      <c r="D1339" s="1" t="s">
        <v>22</v>
      </c>
      <c r="E1339" s="3">
        <v>44312</v>
      </c>
      <c r="F1339" s="1" t="s">
        <v>102</v>
      </c>
      <c r="G1339" s="1" t="s">
        <v>481</v>
      </c>
      <c r="H1339" s="7">
        <v>70</v>
      </c>
      <c r="I1339" s="7">
        <v>42</v>
      </c>
      <c r="J1339" s="2">
        <v>0.4</v>
      </c>
      <c r="K1339" s="7">
        <f>Table1[[#This Row],[Price Before Discount]]-Table1[[#This Row],[Price After Discount]]</f>
        <v>28</v>
      </c>
      <c r="L1339" s="13">
        <f>YEAR(Table1[[#This Row],[Date]])</f>
        <v>2021</v>
      </c>
      <c r="M1339" s="13" t="str">
        <f t="shared" si="40"/>
        <v>Apr</v>
      </c>
      <c r="N1339" s="17" t="str">
        <f t="shared" si="41"/>
        <v>Q2</v>
      </c>
    </row>
    <row r="1340" spans="1:14" x14ac:dyDescent="0.35">
      <c r="A1340" t="s">
        <v>1904</v>
      </c>
      <c r="B1340" s="1" t="s">
        <v>185</v>
      </c>
      <c r="C1340" s="1" t="s">
        <v>186</v>
      </c>
      <c r="D1340" s="1" t="s">
        <v>11</v>
      </c>
      <c r="E1340" s="3">
        <v>43837</v>
      </c>
      <c r="F1340" s="1" t="s">
        <v>39</v>
      </c>
      <c r="G1340" s="1" t="s">
        <v>739</v>
      </c>
      <c r="H1340" s="7">
        <v>30</v>
      </c>
      <c r="I1340" s="7">
        <v>30</v>
      </c>
      <c r="J1340" s="2">
        <v>0</v>
      </c>
      <c r="K1340" s="7">
        <f>Table1[[#This Row],[Price Before Discount]]-Table1[[#This Row],[Price After Discount]]</f>
        <v>0</v>
      </c>
      <c r="L1340" s="13">
        <f>YEAR(Table1[[#This Row],[Date]])</f>
        <v>2020</v>
      </c>
      <c r="M1340" s="13" t="str">
        <f t="shared" si="40"/>
        <v>Jan</v>
      </c>
      <c r="N1340" s="17" t="str">
        <f t="shared" si="41"/>
        <v>Q1</v>
      </c>
    </row>
    <row r="1341" spans="1:14" x14ac:dyDescent="0.35">
      <c r="A1341" t="s">
        <v>1905</v>
      </c>
      <c r="B1341" s="1" t="s">
        <v>262</v>
      </c>
      <c r="C1341" s="1" t="s">
        <v>263</v>
      </c>
      <c r="D1341" s="1" t="s">
        <v>11</v>
      </c>
      <c r="E1341" s="3">
        <v>45317</v>
      </c>
      <c r="F1341" s="1" t="s">
        <v>23</v>
      </c>
      <c r="G1341" s="1" t="s">
        <v>800</v>
      </c>
      <c r="H1341" s="7">
        <v>700</v>
      </c>
      <c r="I1341" s="7">
        <v>623</v>
      </c>
      <c r="J1341" s="2">
        <v>0.11</v>
      </c>
      <c r="K1341" s="7">
        <f>Table1[[#This Row],[Price Before Discount]]-Table1[[#This Row],[Price After Discount]]</f>
        <v>77</v>
      </c>
      <c r="L1341" s="13">
        <f>YEAR(Table1[[#This Row],[Date]])</f>
        <v>2024</v>
      </c>
      <c r="M1341" s="13" t="str">
        <f t="shared" si="40"/>
        <v>Jan</v>
      </c>
      <c r="N1341" s="17" t="str">
        <f t="shared" si="41"/>
        <v>Q1</v>
      </c>
    </row>
    <row r="1342" spans="1:14" hidden="1" x14ac:dyDescent="0.35">
      <c r="A1342" t="s">
        <v>1906</v>
      </c>
      <c r="B1342" s="1" t="s">
        <v>101</v>
      </c>
      <c r="C1342" s="1" t="s">
        <v>69</v>
      </c>
      <c r="D1342" s="1" t="s">
        <v>33</v>
      </c>
      <c r="E1342" s="3">
        <v>44679</v>
      </c>
      <c r="F1342" s="1" t="s">
        <v>12</v>
      </c>
      <c r="G1342" s="1" t="s">
        <v>1529</v>
      </c>
      <c r="H1342" s="7">
        <v>80</v>
      </c>
      <c r="I1342" s="7">
        <v>76</v>
      </c>
      <c r="J1342" s="2">
        <v>0.05</v>
      </c>
      <c r="K1342" s="7">
        <f>Table1[[#This Row],[Price Before Discount]]-Table1[[#This Row],[Price After Discount]]</f>
        <v>4</v>
      </c>
      <c r="L1342" s="13">
        <f>YEAR(Table1[[#This Row],[Date]])</f>
        <v>2022</v>
      </c>
      <c r="M1342" s="13" t="str">
        <f t="shared" si="40"/>
        <v>Apr</v>
      </c>
      <c r="N1342" s="17" t="str">
        <f t="shared" si="41"/>
        <v>Q2</v>
      </c>
    </row>
    <row r="1343" spans="1:14" hidden="1" x14ac:dyDescent="0.35">
      <c r="A1343" t="s">
        <v>1907</v>
      </c>
      <c r="B1343" s="1" t="s">
        <v>47</v>
      </c>
      <c r="C1343" s="1" t="s">
        <v>48</v>
      </c>
      <c r="D1343" s="1" t="s">
        <v>22</v>
      </c>
      <c r="E1343" s="3">
        <v>44269</v>
      </c>
      <c r="F1343" s="1" t="s">
        <v>102</v>
      </c>
      <c r="G1343" s="1" t="s">
        <v>998</v>
      </c>
      <c r="H1343" s="7">
        <v>70</v>
      </c>
      <c r="I1343" s="7">
        <v>45</v>
      </c>
      <c r="J1343" s="2">
        <v>0.35709999999999997</v>
      </c>
      <c r="K1343" s="7">
        <f>Table1[[#This Row],[Price Before Discount]]-Table1[[#This Row],[Price After Discount]]</f>
        <v>25</v>
      </c>
      <c r="L1343" s="13">
        <f>YEAR(Table1[[#This Row],[Date]])</f>
        <v>2021</v>
      </c>
      <c r="M1343" s="13" t="str">
        <f t="shared" si="40"/>
        <v>Mar</v>
      </c>
      <c r="N1343" s="17" t="str">
        <f t="shared" si="41"/>
        <v>Q1</v>
      </c>
    </row>
    <row r="1344" spans="1:14" hidden="1" x14ac:dyDescent="0.35">
      <c r="A1344" t="s">
        <v>1908</v>
      </c>
      <c r="B1344" s="1" t="s">
        <v>122</v>
      </c>
      <c r="C1344" s="1" t="s">
        <v>38</v>
      </c>
      <c r="D1344" s="1" t="s">
        <v>33</v>
      </c>
      <c r="E1344" s="3">
        <v>44362</v>
      </c>
      <c r="F1344" s="1" t="s">
        <v>53</v>
      </c>
      <c r="G1344" s="1" t="s">
        <v>1015</v>
      </c>
      <c r="H1344" s="7">
        <v>800</v>
      </c>
      <c r="I1344" s="7">
        <v>720</v>
      </c>
      <c r="J1344" s="2">
        <v>0.1</v>
      </c>
      <c r="K1344" s="7">
        <f>Table1[[#This Row],[Price Before Discount]]-Table1[[#This Row],[Price After Discount]]</f>
        <v>80</v>
      </c>
      <c r="L1344" s="13">
        <f>YEAR(Table1[[#This Row],[Date]])</f>
        <v>2021</v>
      </c>
      <c r="M1344" s="13" t="str">
        <f t="shared" si="40"/>
        <v>Jun</v>
      </c>
      <c r="N1344" s="17" t="str">
        <f t="shared" si="41"/>
        <v>Q2</v>
      </c>
    </row>
    <row r="1345" spans="1:14" hidden="1" x14ac:dyDescent="0.35">
      <c r="A1345" t="s">
        <v>1909</v>
      </c>
      <c r="B1345" s="1" t="s">
        <v>152</v>
      </c>
      <c r="C1345" s="1" t="s">
        <v>106</v>
      </c>
      <c r="D1345" s="1" t="s">
        <v>17</v>
      </c>
      <c r="E1345" s="3">
        <v>44730</v>
      </c>
      <c r="F1345" s="1" t="s">
        <v>102</v>
      </c>
      <c r="G1345" s="1" t="s">
        <v>488</v>
      </c>
      <c r="H1345" s="7">
        <v>70</v>
      </c>
      <c r="I1345" s="7">
        <v>63</v>
      </c>
      <c r="J1345" s="2">
        <v>0.1</v>
      </c>
      <c r="K1345" s="7">
        <f>Table1[[#This Row],[Price Before Discount]]-Table1[[#This Row],[Price After Discount]]</f>
        <v>7</v>
      </c>
      <c r="L1345" s="13">
        <f>YEAR(Table1[[#This Row],[Date]])</f>
        <v>2022</v>
      </c>
      <c r="M1345" s="13" t="str">
        <f t="shared" si="40"/>
        <v>Jun</v>
      </c>
      <c r="N1345" s="17" t="str">
        <f t="shared" si="41"/>
        <v>Q2</v>
      </c>
    </row>
    <row r="1346" spans="1:14" x14ac:dyDescent="0.35">
      <c r="A1346" t="s">
        <v>1910</v>
      </c>
      <c r="B1346" s="1" t="s">
        <v>51</v>
      </c>
      <c r="C1346" s="1" t="s">
        <v>52</v>
      </c>
      <c r="D1346" s="1" t="s">
        <v>11</v>
      </c>
      <c r="E1346" s="3">
        <v>45108</v>
      </c>
      <c r="F1346" s="1" t="s">
        <v>28</v>
      </c>
      <c r="G1346" s="1" t="s">
        <v>820</v>
      </c>
      <c r="H1346" s="7">
        <v>150</v>
      </c>
      <c r="I1346" s="7">
        <v>150</v>
      </c>
      <c r="J1346" s="2">
        <v>0</v>
      </c>
      <c r="K1346" s="7">
        <f>Table1[[#This Row],[Price Before Discount]]-Table1[[#This Row],[Price After Discount]]</f>
        <v>0</v>
      </c>
      <c r="L1346" s="13">
        <f>YEAR(Table1[[#This Row],[Date]])</f>
        <v>2023</v>
      </c>
      <c r="M1346" s="13" t="str">
        <f t="shared" ref="M1346:M1409" si="42">TEXT(E:E, "mmm")</f>
        <v>Jul</v>
      </c>
      <c r="N1346" s="17" t="str">
        <f t="shared" ref="N1346:N1409" si="43">"Q"&amp;INT((MONTH($E1346)-1)/3)+1</f>
        <v>Q3</v>
      </c>
    </row>
    <row r="1347" spans="1:14" x14ac:dyDescent="0.35">
      <c r="A1347" t="s">
        <v>1911</v>
      </c>
      <c r="B1347" s="1" t="s">
        <v>109</v>
      </c>
      <c r="C1347" s="1" t="s">
        <v>80</v>
      </c>
      <c r="D1347" s="1" t="s">
        <v>11</v>
      </c>
      <c r="E1347" s="3">
        <v>44479</v>
      </c>
      <c r="F1347" s="1" t="s">
        <v>70</v>
      </c>
      <c r="G1347" s="1" t="s">
        <v>1686</v>
      </c>
      <c r="H1347" s="7">
        <v>500</v>
      </c>
      <c r="I1347" s="7">
        <v>490</v>
      </c>
      <c r="J1347" s="2">
        <v>0.02</v>
      </c>
      <c r="K1347" s="7">
        <f>Table1[[#This Row],[Price Before Discount]]-Table1[[#This Row],[Price After Discount]]</f>
        <v>10</v>
      </c>
      <c r="L1347" s="13">
        <f>YEAR(Table1[[#This Row],[Date]])</f>
        <v>2021</v>
      </c>
      <c r="M1347" s="13" t="str">
        <f t="shared" si="42"/>
        <v>Oct</v>
      </c>
      <c r="N1347" s="17" t="str">
        <f t="shared" si="43"/>
        <v>Q4</v>
      </c>
    </row>
    <row r="1348" spans="1:14" x14ac:dyDescent="0.35">
      <c r="A1348" t="s">
        <v>1912</v>
      </c>
      <c r="B1348" s="1" t="s">
        <v>322</v>
      </c>
      <c r="C1348" s="1" t="s">
        <v>323</v>
      </c>
      <c r="D1348" s="1" t="s">
        <v>11</v>
      </c>
      <c r="E1348" s="3">
        <v>44905</v>
      </c>
      <c r="F1348" s="1" t="s">
        <v>44</v>
      </c>
      <c r="G1348" s="1" t="s">
        <v>1913</v>
      </c>
      <c r="H1348" s="7">
        <v>500</v>
      </c>
      <c r="I1348" s="7">
        <v>500</v>
      </c>
      <c r="J1348" s="2">
        <v>0</v>
      </c>
      <c r="K1348" s="7">
        <f>Table1[[#This Row],[Price Before Discount]]-Table1[[#This Row],[Price After Discount]]</f>
        <v>0</v>
      </c>
      <c r="L1348" s="13">
        <f>YEAR(Table1[[#This Row],[Date]])</f>
        <v>2022</v>
      </c>
      <c r="M1348" s="13" t="str">
        <f t="shared" si="42"/>
        <v>Dec</v>
      </c>
      <c r="N1348" s="17" t="str">
        <f t="shared" si="43"/>
        <v>Q4</v>
      </c>
    </row>
    <row r="1349" spans="1:14" hidden="1" x14ac:dyDescent="0.35">
      <c r="A1349" t="s">
        <v>1914</v>
      </c>
      <c r="B1349" s="1" t="s">
        <v>101</v>
      </c>
      <c r="C1349" s="1" t="s">
        <v>69</v>
      </c>
      <c r="D1349" s="1" t="s">
        <v>33</v>
      </c>
      <c r="E1349" s="3">
        <v>45160</v>
      </c>
      <c r="F1349" s="1" t="s">
        <v>113</v>
      </c>
      <c r="G1349" s="1" t="s">
        <v>725</v>
      </c>
      <c r="H1349" s="7">
        <v>250</v>
      </c>
      <c r="I1349" s="7">
        <v>225</v>
      </c>
      <c r="J1349" s="2">
        <v>0.1</v>
      </c>
      <c r="K1349" s="7">
        <f>Table1[[#This Row],[Price Before Discount]]-Table1[[#This Row],[Price After Discount]]</f>
        <v>25</v>
      </c>
      <c r="L1349" s="13">
        <f>YEAR(Table1[[#This Row],[Date]])</f>
        <v>2023</v>
      </c>
      <c r="M1349" s="13" t="str">
        <f t="shared" si="42"/>
        <v>Aug</v>
      </c>
      <c r="N1349" s="17" t="str">
        <f t="shared" si="43"/>
        <v>Q3</v>
      </c>
    </row>
    <row r="1350" spans="1:14" hidden="1" x14ac:dyDescent="0.35">
      <c r="A1350" t="s">
        <v>1915</v>
      </c>
      <c r="B1350" s="1" t="s">
        <v>122</v>
      </c>
      <c r="C1350" s="1" t="s">
        <v>38</v>
      </c>
      <c r="D1350" s="1" t="s">
        <v>33</v>
      </c>
      <c r="E1350" s="3">
        <v>44265</v>
      </c>
      <c r="F1350" s="1" t="s">
        <v>34</v>
      </c>
      <c r="G1350" s="1" t="s">
        <v>123</v>
      </c>
      <c r="H1350" s="7">
        <v>50</v>
      </c>
      <c r="I1350" s="7">
        <v>43</v>
      </c>
      <c r="J1350" s="2">
        <v>0.14000000000000001</v>
      </c>
      <c r="K1350" s="7">
        <f>Table1[[#This Row],[Price Before Discount]]-Table1[[#This Row],[Price After Discount]]</f>
        <v>7</v>
      </c>
      <c r="L1350" s="13">
        <f>YEAR(Table1[[#This Row],[Date]])</f>
        <v>2021</v>
      </c>
      <c r="M1350" s="13" t="str">
        <f t="shared" si="42"/>
        <v>Mar</v>
      </c>
      <c r="N1350" s="17" t="str">
        <f t="shared" si="43"/>
        <v>Q1</v>
      </c>
    </row>
    <row r="1351" spans="1:14" x14ac:dyDescent="0.35">
      <c r="A1351" t="s">
        <v>1916</v>
      </c>
      <c r="B1351" s="1" t="s">
        <v>172</v>
      </c>
      <c r="C1351" s="1" t="s">
        <v>173</v>
      </c>
      <c r="D1351" s="1" t="s">
        <v>11</v>
      </c>
      <c r="E1351" s="3">
        <v>45174</v>
      </c>
      <c r="F1351" s="1" t="s">
        <v>120</v>
      </c>
      <c r="G1351" s="1" t="s">
        <v>174</v>
      </c>
      <c r="H1351" s="7">
        <v>50</v>
      </c>
      <c r="I1351" s="7">
        <v>47</v>
      </c>
      <c r="J1351" s="2">
        <v>0.06</v>
      </c>
      <c r="K1351" s="7">
        <f>Table1[[#This Row],[Price Before Discount]]-Table1[[#This Row],[Price After Discount]]</f>
        <v>3</v>
      </c>
      <c r="L1351" s="13">
        <f>YEAR(Table1[[#This Row],[Date]])</f>
        <v>2023</v>
      </c>
      <c r="M1351" s="13" t="str">
        <f t="shared" si="42"/>
        <v>Sep</v>
      </c>
      <c r="N1351" s="17" t="str">
        <f t="shared" si="43"/>
        <v>Q3</v>
      </c>
    </row>
    <row r="1352" spans="1:14" hidden="1" x14ac:dyDescent="0.35">
      <c r="A1352" t="s">
        <v>1917</v>
      </c>
      <c r="B1352" s="1" t="s">
        <v>219</v>
      </c>
      <c r="C1352" s="1" t="s">
        <v>38</v>
      </c>
      <c r="D1352" s="1" t="s">
        <v>33</v>
      </c>
      <c r="E1352" s="3">
        <v>44399</v>
      </c>
      <c r="F1352" s="1" t="s">
        <v>59</v>
      </c>
      <c r="G1352" s="1" t="s">
        <v>1918</v>
      </c>
      <c r="H1352" s="7">
        <v>1000</v>
      </c>
      <c r="I1352" s="7">
        <v>870</v>
      </c>
      <c r="J1352" s="2">
        <v>0.13</v>
      </c>
      <c r="K1352" s="7">
        <f>Table1[[#This Row],[Price Before Discount]]-Table1[[#This Row],[Price After Discount]]</f>
        <v>130</v>
      </c>
      <c r="L1352" s="13">
        <f>YEAR(Table1[[#This Row],[Date]])</f>
        <v>2021</v>
      </c>
      <c r="M1352" s="13" t="str">
        <f t="shared" si="42"/>
        <v>Jul</v>
      </c>
      <c r="N1352" s="17" t="str">
        <f t="shared" si="43"/>
        <v>Q3</v>
      </c>
    </row>
    <row r="1353" spans="1:14" hidden="1" x14ac:dyDescent="0.35">
      <c r="A1353" t="s">
        <v>1919</v>
      </c>
      <c r="B1353" s="1" t="s">
        <v>31</v>
      </c>
      <c r="C1353" s="1" t="s">
        <v>32</v>
      </c>
      <c r="D1353" s="1" t="s">
        <v>33</v>
      </c>
      <c r="E1353" s="3">
        <v>45092</v>
      </c>
      <c r="F1353" s="1" t="s">
        <v>53</v>
      </c>
      <c r="G1353" s="1" t="s">
        <v>35</v>
      </c>
      <c r="H1353" s="7">
        <v>800</v>
      </c>
      <c r="I1353" s="7">
        <v>456</v>
      </c>
      <c r="J1353" s="2">
        <v>0.43</v>
      </c>
      <c r="K1353" s="7">
        <f>Table1[[#This Row],[Price Before Discount]]-Table1[[#This Row],[Price After Discount]]</f>
        <v>344</v>
      </c>
      <c r="L1353" s="13">
        <f>YEAR(Table1[[#This Row],[Date]])</f>
        <v>2023</v>
      </c>
      <c r="M1353" s="13" t="str">
        <f t="shared" si="42"/>
        <v>Jun</v>
      </c>
      <c r="N1353" s="17" t="str">
        <f t="shared" si="43"/>
        <v>Q2</v>
      </c>
    </row>
    <row r="1354" spans="1:14" hidden="1" x14ac:dyDescent="0.35">
      <c r="A1354" t="s">
        <v>1920</v>
      </c>
      <c r="B1354" s="1" t="s">
        <v>68</v>
      </c>
      <c r="C1354" s="1" t="s">
        <v>69</v>
      </c>
      <c r="D1354" s="1" t="s">
        <v>33</v>
      </c>
      <c r="E1354" s="3">
        <v>44374</v>
      </c>
      <c r="F1354" s="1" t="s">
        <v>23</v>
      </c>
      <c r="G1354" s="1" t="s">
        <v>1721</v>
      </c>
      <c r="H1354" s="7">
        <v>700</v>
      </c>
      <c r="I1354" s="7">
        <v>525</v>
      </c>
      <c r="J1354" s="2">
        <v>0.25</v>
      </c>
      <c r="K1354" s="7">
        <f>Table1[[#This Row],[Price Before Discount]]-Table1[[#This Row],[Price After Discount]]</f>
        <v>175</v>
      </c>
      <c r="L1354" s="13">
        <f>YEAR(Table1[[#This Row],[Date]])</f>
        <v>2021</v>
      </c>
      <c r="M1354" s="13" t="str">
        <f t="shared" si="42"/>
        <v>Jun</v>
      </c>
      <c r="N1354" s="17" t="str">
        <f t="shared" si="43"/>
        <v>Q2</v>
      </c>
    </row>
    <row r="1355" spans="1:14" hidden="1" x14ac:dyDescent="0.35">
      <c r="A1355" t="s">
        <v>1921</v>
      </c>
      <c r="B1355" s="1" t="s">
        <v>101</v>
      </c>
      <c r="C1355" s="1" t="s">
        <v>69</v>
      </c>
      <c r="D1355" s="1" t="s">
        <v>33</v>
      </c>
      <c r="E1355" s="3">
        <v>45166</v>
      </c>
      <c r="F1355" s="1" t="s">
        <v>102</v>
      </c>
      <c r="G1355" s="1" t="s">
        <v>245</v>
      </c>
      <c r="H1355" s="7">
        <v>70</v>
      </c>
      <c r="I1355" s="7">
        <v>63</v>
      </c>
      <c r="J1355" s="2">
        <v>0.1</v>
      </c>
      <c r="K1355" s="7">
        <f>Table1[[#This Row],[Price Before Discount]]-Table1[[#This Row],[Price After Discount]]</f>
        <v>7</v>
      </c>
      <c r="L1355" s="13">
        <f>YEAR(Table1[[#This Row],[Date]])</f>
        <v>2023</v>
      </c>
      <c r="M1355" s="13" t="str">
        <f t="shared" si="42"/>
        <v>Aug</v>
      </c>
      <c r="N1355" s="17" t="str">
        <f t="shared" si="43"/>
        <v>Q3</v>
      </c>
    </row>
    <row r="1356" spans="1:14" hidden="1" x14ac:dyDescent="0.35">
      <c r="A1356" t="s">
        <v>1922</v>
      </c>
      <c r="B1356" s="1" t="s">
        <v>129</v>
      </c>
      <c r="C1356" s="1" t="s">
        <v>106</v>
      </c>
      <c r="D1356" s="1" t="s">
        <v>17</v>
      </c>
      <c r="E1356" s="3">
        <v>43907</v>
      </c>
      <c r="F1356" s="1" t="s">
        <v>39</v>
      </c>
      <c r="G1356" s="1" t="s">
        <v>1548</v>
      </c>
      <c r="H1356" s="7">
        <v>30</v>
      </c>
      <c r="I1356" s="7">
        <v>26</v>
      </c>
      <c r="J1356" s="2">
        <v>0.1333</v>
      </c>
      <c r="K1356" s="7">
        <f>Table1[[#This Row],[Price Before Discount]]-Table1[[#This Row],[Price After Discount]]</f>
        <v>4</v>
      </c>
      <c r="L1356" s="13">
        <f>YEAR(Table1[[#This Row],[Date]])</f>
        <v>2020</v>
      </c>
      <c r="M1356" s="13" t="str">
        <f t="shared" si="42"/>
        <v>Mar</v>
      </c>
      <c r="N1356" s="17" t="str">
        <f t="shared" si="43"/>
        <v>Q1</v>
      </c>
    </row>
    <row r="1357" spans="1:14" hidden="1" x14ac:dyDescent="0.35">
      <c r="A1357" t="s">
        <v>1923</v>
      </c>
      <c r="B1357" s="1" t="s">
        <v>287</v>
      </c>
      <c r="C1357" s="1" t="s">
        <v>106</v>
      </c>
      <c r="D1357" s="1" t="s">
        <v>17</v>
      </c>
      <c r="E1357" s="3">
        <v>44017</v>
      </c>
      <c r="F1357" s="1" t="s">
        <v>44</v>
      </c>
      <c r="G1357" s="1" t="s">
        <v>288</v>
      </c>
      <c r="H1357" s="7">
        <v>500</v>
      </c>
      <c r="I1357" s="7">
        <v>500</v>
      </c>
      <c r="J1357" s="2">
        <v>0</v>
      </c>
      <c r="K1357" s="7">
        <f>Table1[[#This Row],[Price Before Discount]]-Table1[[#This Row],[Price After Discount]]</f>
        <v>0</v>
      </c>
      <c r="L1357" s="13">
        <f>YEAR(Table1[[#This Row],[Date]])</f>
        <v>2020</v>
      </c>
      <c r="M1357" s="13" t="str">
        <f t="shared" si="42"/>
        <v>Jul</v>
      </c>
      <c r="N1357" s="17" t="str">
        <f t="shared" si="43"/>
        <v>Q3</v>
      </c>
    </row>
    <row r="1358" spans="1:14" x14ac:dyDescent="0.35">
      <c r="A1358" t="s">
        <v>1924</v>
      </c>
      <c r="B1358" s="1" t="s">
        <v>185</v>
      </c>
      <c r="C1358" s="1" t="s">
        <v>186</v>
      </c>
      <c r="D1358" s="1" t="s">
        <v>11</v>
      </c>
      <c r="E1358" s="3">
        <v>45450</v>
      </c>
      <c r="F1358" s="1" t="s">
        <v>39</v>
      </c>
      <c r="G1358" s="1" t="s">
        <v>1148</v>
      </c>
      <c r="H1358" s="7">
        <v>30</v>
      </c>
      <c r="I1358" s="7">
        <v>29</v>
      </c>
      <c r="J1358" s="2">
        <v>3.3300000000000003E-2</v>
      </c>
      <c r="K1358" s="7">
        <f>Table1[[#This Row],[Price Before Discount]]-Table1[[#This Row],[Price After Discount]]</f>
        <v>1</v>
      </c>
      <c r="L1358" s="13">
        <f>YEAR(Table1[[#This Row],[Date]])</f>
        <v>2024</v>
      </c>
      <c r="M1358" s="13" t="str">
        <f t="shared" si="42"/>
        <v>Jun</v>
      </c>
      <c r="N1358" s="17" t="str">
        <f t="shared" si="43"/>
        <v>Q2</v>
      </c>
    </row>
    <row r="1359" spans="1:14" hidden="1" x14ac:dyDescent="0.35">
      <c r="A1359" t="s">
        <v>1925</v>
      </c>
      <c r="B1359" s="1" t="s">
        <v>129</v>
      </c>
      <c r="C1359" s="1" t="s">
        <v>106</v>
      </c>
      <c r="D1359" s="1" t="s">
        <v>17</v>
      </c>
      <c r="E1359" s="3">
        <v>43866</v>
      </c>
      <c r="F1359" s="1" t="s">
        <v>39</v>
      </c>
      <c r="G1359" s="1" t="s">
        <v>210</v>
      </c>
      <c r="H1359" s="7">
        <v>30</v>
      </c>
      <c r="I1359" s="7">
        <v>23</v>
      </c>
      <c r="J1359" s="2">
        <v>0.23330000000000001</v>
      </c>
      <c r="K1359" s="7">
        <f>Table1[[#This Row],[Price Before Discount]]-Table1[[#This Row],[Price After Discount]]</f>
        <v>7</v>
      </c>
      <c r="L1359" s="13">
        <f>YEAR(Table1[[#This Row],[Date]])</f>
        <v>2020</v>
      </c>
      <c r="M1359" s="13" t="str">
        <f t="shared" si="42"/>
        <v>Feb</v>
      </c>
      <c r="N1359" s="17" t="str">
        <f t="shared" si="43"/>
        <v>Q1</v>
      </c>
    </row>
    <row r="1360" spans="1:14" hidden="1" x14ac:dyDescent="0.35">
      <c r="A1360" t="s">
        <v>1926</v>
      </c>
      <c r="B1360" s="1" t="s">
        <v>268</v>
      </c>
      <c r="C1360" s="1" t="s">
        <v>269</v>
      </c>
      <c r="D1360" s="1" t="s">
        <v>33</v>
      </c>
      <c r="E1360" s="3">
        <v>44905</v>
      </c>
      <c r="F1360" s="1" t="s">
        <v>70</v>
      </c>
      <c r="G1360" s="1" t="s">
        <v>713</v>
      </c>
      <c r="H1360" s="7">
        <v>500</v>
      </c>
      <c r="I1360" s="7">
        <v>495</v>
      </c>
      <c r="J1360" s="2">
        <v>0.01</v>
      </c>
      <c r="K1360" s="7">
        <f>Table1[[#This Row],[Price Before Discount]]-Table1[[#This Row],[Price After Discount]]</f>
        <v>5</v>
      </c>
      <c r="L1360" s="13">
        <f>YEAR(Table1[[#This Row],[Date]])</f>
        <v>2022</v>
      </c>
      <c r="M1360" s="13" t="str">
        <f t="shared" si="42"/>
        <v>Dec</v>
      </c>
      <c r="N1360" s="17" t="str">
        <f t="shared" si="43"/>
        <v>Q4</v>
      </c>
    </row>
    <row r="1361" spans="1:14" hidden="1" x14ac:dyDescent="0.35">
      <c r="A1361" t="s">
        <v>1927</v>
      </c>
      <c r="B1361" s="1" t="s">
        <v>89</v>
      </c>
      <c r="C1361" s="1" t="s">
        <v>90</v>
      </c>
      <c r="D1361" s="1" t="s">
        <v>33</v>
      </c>
      <c r="E1361" s="3">
        <v>45240</v>
      </c>
      <c r="F1361" s="1" t="s">
        <v>44</v>
      </c>
      <c r="G1361" s="1" t="s">
        <v>1153</v>
      </c>
      <c r="H1361" s="7">
        <v>500</v>
      </c>
      <c r="I1361" s="7">
        <v>480</v>
      </c>
      <c r="J1361" s="2">
        <v>0.04</v>
      </c>
      <c r="K1361" s="7">
        <f>Table1[[#This Row],[Price Before Discount]]-Table1[[#This Row],[Price After Discount]]</f>
        <v>20</v>
      </c>
      <c r="L1361" s="13">
        <f>YEAR(Table1[[#This Row],[Date]])</f>
        <v>2023</v>
      </c>
      <c r="M1361" s="13" t="str">
        <f t="shared" si="42"/>
        <v>Nov</v>
      </c>
      <c r="N1361" s="17" t="str">
        <f t="shared" si="43"/>
        <v>Q4</v>
      </c>
    </row>
    <row r="1362" spans="1:14" x14ac:dyDescent="0.35">
      <c r="A1362" t="s">
        <v>1928</v>
      </c>
      <c r="B1362" s="1" t="s">
        <v>93</v>
      </c>
      <c r="C1362" s="1" t="s">
        <v>94</v>
      </c>
      <c r="D1362" s="1" t="s">
        <v>11</v>
      </c>
      <c r="E1362" s="3">
        <v>44275</v>
      </c>
      <c r="F1362" s="1" t="s">
        <v>59</v>
      </c>
      <c r="G1362" s="1" t="s">
        <v>1273</v>
      </c>
      <c r="H1362" s="7">
        <v>1000</v>
      </c>
      <c r="I1362" s="7">
        <v>930</v>
      </c>
      <c r="J1362" s="2">
        <v>7.0000000000000007E-2</v>
      </c>
      <c r="K1362" s="7">
        <f>Table1[[#This Row],[Price Before Discount]]-Table1[[#This Row],[Price After Discount]]</f>
        <v>70</v>
      </c>
      <c r="L1362" s="13">
        <f>YEAR(Table1[[#This Row],[Date]])</f>
        <v>2021</v>
      </c>
      <c r="M1362" s="13" t="str">
        <f t="shared" si="42"/>
        <v>Mar</v>
      </c>
      <c r="N1362" s="17" t="str">
        <f t="shared" si="43"/>
        <v>Q1</v>
      </c>
    </row>
    <row r="1363" spans="1:14" x14ac:dyDescent="0.35">
      <c r="A1363" t="s">
        <v>1929</v>
      </c>
      <c r="B1363" s="1" t="s">
        <v>83</v>
      </c>
      <c r="C1363" s="1" t="s">
        <v>84</v>
      </c>
      <c r="D1363" s="1" t="s">
        <v>11</v>
      </c>
      <c r="E1363" s="3">
        <v>44394</v>
      </c>
      <c r="F1363" s="1" t="s">
        <v>28</v>
      </c>
      <c r="G1363" s="1" t="s">
        <v>164</v>
      </c>
      <c r="H1363" s="7">
        <v>150</v>
      </c>
      <c r="I1363" s="7">
        <v>110</v>
      </c>
      <c r="J1363" s="2">
        <v>0.26669999999999999</v>
      </c>
      <c r="K1363" s="7">
        <f>Table1[[#This Row],[Price Before Discount]]-Table1[[#This Row],[Price After Discount]]</f>
        <v>40</v>
      </c>
      <c r="L1363" s="13">
        <f>YEAR(Table1[[#This Row],[Date]])</f>
        <v>2021</v>
      </c>
      <c r="M1363" s="13" t="str">
        <f t="shared" si="42"/>
        <v>Jul</v>
      </c>
      <c r="N1363" s="17" t="str">
        <f t="shared" si="43"/>
        <v>Q3</v>
      </c>
    </row>
    <row r="1364" spans="1:14" hidden="1" x14ac:dyDescent="0.35">
      <c r="A1364" t="s">
        <v>1930</v>
      </c>
      <c r="B1364" s="1" t="s">
        <v>180</v>
      </c>
      <c r="C1364" s="1" t="s">
        <v>106</v>
      </c>
      <c r="D1364" s="1" t="s">
        <v>17</v>
      </c>
      <c r="E1364" s="3">
        <v>43956</v>
      </c>
      <c r="F1364" s="1" t="s">
        <v>59</v>
      </c>
      <c r="G1364" s="1" t="s">
        <v>1256</v>
      </c>
      <c r="H1364" s="7">
        <v>1000</v>
      </c>
      <c r="I1364" s="7">
        <v>910</v>
      </c>
      <c r="J1364" s="2">
        <v>0.09</v>
      </c>
      <c r="K1364" s="7">
        <f>Table1[[#This Row],[Price Before Discount]]-Table1[[#This Row],[Price After Discount]]</f>
        <v>90</v>
      </c>
      <c r="L1364" s="13">
        <f>YEAR(Table1[[#This Row],[Date]])</f>
        <v>2020</v>
      </c>
      <c r="M1364" s="13" t="str">
        <f t="shared" si="42"/>
        <v>May</v>
      </c>
      <c r="N1364" s="17" t="str">
        <f t="shared" si="43"/>
        <v>Q2</v>
      </c>
    </row>
    <row r="1365" spans="1:14" x14ac:dyDescent="0.35">
      <c r="A1365" t="s">
        <v>1931</v>
      </c>
      <c r="B1365" s="1" t="s">
        <v>79</v>
      </c>
      <c r="C1365" s="1" t="s">
        <v>80</v>
      </c>
      <c r="D1365" s="1" t="s">
        <v>11</v>
      </c>
      <c r="E1365" s="3">
        <v>44777</v>
      </c>
      <c r="F1365" s="1" t="s">
        <v>102</v>
      </c>
      <c r="G1365" s="1" t="s">
        <v>280</v>
      </c>
      <c r="H1365" s="7">
        <v>70</v>
      </c>
      <c r="I1365" s="7">
        <v>69</v>
      </c>
      <c r="J1365" s="2">
        <v>1.43E-2</v>
      </c>
      <c r="K1365" s="7">
        <f>Table1[[#This Row],[Price Before Discount]]-Table1[[#This Row],[Price After Discount]]</f>
        <v>1</v>
      </c>
      <c r="L1365" s="13">
        <f>YEAR(Table1[[#This Row],[Date]])</f>
        <v>2022</v>
      </c>
      <c r="M1365" s="13" t="str">
        <f t="shared" si="42"/>
        <v>Aug</v>
      </c>
      <c r="N1365" s="17" t="str">
        <f t="shared" si="43"/>
        <v>Q3</v>
      </c>
    </row>
    <row r="1366" spans="1:14" x14ac:dyDescent="0.35">
      <c r="A1366" t="s">
        <v>1932</v>
      </c>
      <c r="B1366" s="1" t="s">
        <v>9</v>
      </c>
      <c r="C1366" s="1" t="s">
        <v>10</v>
      </c>
      <c r="D1366" s="1" t="s">
        <v>11</v>
      </c>
      <c r="E1366" s="3">
        <v>44378</v>
      </c>
      <c r="F1366" s="1" t="s">
        <v>23</v>
      </c>
      <c r="G1366" s="1" t="s">
        <v>1157</v>
      </c>
      <c r="H1366" s="7">
        <v>700</v>
      </c>
      <c r="I1366" s="7">
        <v>665</v>
      </c>
      <c r="J1366" s="2">
        <v>0.05</v>
      </c>
      <c r="K1366" s="7">
        <f>Table1[[#This Row],[Price Before Discount]]-Table1[[#This Row],[Price After Discount]]</f>
        <v>35</v>
      </c>
      <c r="L1366" s="13">
        <f>YEAR(Table1[[#This Row],[Date]])</f>
        <v>2021</v>
      </c>
      <c r="M1366" s="13" t="str">
        <f t="shared" si="42"/>
        <v>Jul</v>
      </c>
      <c r="N1366" s="17" t="str">
        <f t="shared" si="43"/>
        <v>Q3</v>
      </c>
    </row>
    <row r="1367" spans="1:14" x14ac:dyDescent="0.35">
      <c r="A1367" t="s">
        <v>1933</v>
      </c>
      <c r="B1367" s="1" t="s">
        <v>57</v>
      </c>
      <c r="C1367" s="1" t="s">
        <v>58</v>
      </c>
      <c r="D1367" s="1" t="s">
        <v>11</v>
      </c>
      <c r="E1367" s="3">
        <v>45548</v>
      </c>
      <c r="F1367" s="1" t="s">
        <v>28</v>
      </c>
      <c r="G1367" s="1" t="s">
        <v>1748</v>
      </c>
      <c r="H1367" s="7">
        <v>150</v>
      </c>
      <c r="I1367" s="7">
        <v>143</v>
      </c>
      <c r="J1367" s="2">
        <v>4.6699999999999998E-2</v>
      </c>
      <c r="K1367" s="7">
        <f>Table1[[#This Row],[Price Before Discount]]-Table1[[#This Row],[Price After Discount]]</f>
        <v>7</v>
      </c>
      <c r="L1367" s="13">
        <f>YEAR(Table1[[#This Row],[Date]])</f>
        <v>2024</v>
      </c>
      <c r="M1367" s="13" t="str">
        <f t="shared" si="42"/>
        <v>Sep</v>
      </c>
      <c r="N1367" s="17" t="str">
        <f t="shared" si="43"/>
        <v>Q3</v>
      </c>
    </row>
    <row r="1368" spans="1:14" hidden="1" x14ac:dyDescent="0.35">
      <c r="A1368" t="s">
        <v>1934</v>
      </c>
      <c r="B1368" s="1" t="s">
        <v>89</v>
      </c>
      <c r="C1368" s="1" t="s">
        <v>90</v>
      </c>
      <c r="D1368" s="1" t="s">
        <v>33</v>
      </c>
      <c r="E1368" s="3">
        <v>44645</v>
      </c>
      <c r="F1368" s="1" t="s">
        <v>23</v>
      </c>
      <c r="G1368" s="1" t="s">
        <v>1401</v>
      </c>
      <c r="H1368" s="7">
        <v>700</v>
      </c>
      <c r="I1368" s="7">
        <v>672</v>
      </c>
      <c r="J1368" s="2">
        <v>0.04</v>
      </c>
      <c r="K1368" s="7">
        <f>Table1[[#This Row],[Price Before Discount]]-Table1[[#This Row],[Price After Discount]]</f>
        <v>28</v>
      </c>
      <c r="L1368" s="13">
        <f>YEAR(Table1[[#This Row],[Date]])</f>
        <v>2022</v>
      </c>
      <c r="M1368" s="13" t="str">
        <f t="shared" si="42"/>
        <v>Mar</v>
      </c>
      <c r="N1368" s="17" t="str">
        <f t="shared" si="43"/>
        <v>Q1</v>
      </c>
    </row>
    <row r="1369" spans="1:14" hidden="1" x14ac:dyDescent="0.35">
      <c r="A1369" t="s">
        <v>1935</v>
      </c>
      <c r="B1369" s="1" t="s">
        <v>129</v>
      </c>
      <c r="C1369" s="1" t="s">
        <v>106</v>
      </c>
      <c r="D1369" s="1" t="s">
        <v>17</v>
      </c>
      <c r="E1369" s="3">
        <v>44330</v>
      </c>
      <c r="F1369" s="1" t="s">
        <v>34</v>
      </c>
      <c r="G1369" s="1" t="s">
        <v>1548</v>
      </c>
      <c r="H1369" s="7">
        <v>50</v>
      </c>
      <c r="I1369" s="7">
        <v>45</v>
      </c>
      <c r="J1369" s="2">
        <v>0.1</v>
      </c>
      <c r="K1369" s="7">
        <f>Table1[[#This Row],[Price Before Discount]]-Table1[[#This Row],[Price After Discount]]</f>
        <v>5</v>
      </c>
      <c r="L1369" s="13">
        <f>YEAR(Table1[[#This Row],[Date]])</f>
        <v>2021</v>
      </c>
      <c r="M1369" s="13" t="str">
        <f t="shared" si="42"/>
        <v>May</v>
      </c>
      <c r="N1369" s="17" t="str">
        <f t="shared" si="43"/>
        <v>Q2</v>
      </c>
    </row>
    <row r="1370" spans="1:14" x14ac:dyDescent="0.35">
      <c r="A1370" t="s">
        <v>1936</v>
      </c>
      <c r="B1370" s="1" t="s">
        <v>322</v>
      </c>
      <c r="C1370" s="1" t="s">
        <v>323</v>
      </c>
      <c r="D1370" s="1" t="s">
        <v>11</v>
      </c>
      <c r="E1370" s="3">
        <v>44651</v>
      </c>
      <c r="F1370" s="1" t="s">
        <v>102</v>
      </c>
      <c r="G1370" s="1" t="s">
        <v>451</v>
      </c>
      <c r="H1370" s="7">
        <v>70</v>
      </c>
      <c r="I1370" s="7">
        <v>67</v>
      </c>
      <c r="J1370" s="2">
        <v>4.2900000000000001E-2</v>
      </c>
      <c r="K1370" s="7">
        <f>Table1[[#This Row],[Price Before Discount]]-Table1[[#This Row],[Price After Discount]]</f>
        <v>3</v>
      </c>
      <c r="L1370" s="13">
        <f>YEAR(Table1[[#This Row],[Date]])</f>
        <v>2022</v>
      </c>
      <c r="M1370" s="13" t="str">
        <f t="shared" si="42"/>
        <v>Mar</v>
      </c>
      <c r="N1370" s="17" t="str">
        <f t="shared" si="43"/>
        <v>Q1</v>
      </c>
    </row>
    <row r="1371" spans="1:14" hidden="1" x14ac:dyDescent="0.35">
      <c r="A1371" t="s">
        <v>1937</v>
      </c>
      <c r="B1371" s="1" t="s">
        <v>68</v>
      </c>
      <c r="C1371" s="1" t="s">
        <v>69</v>
      </c>
      <c r="D1371" s="1" t="s">
        <v>33</v>
      </c>
      <c r="E1371" s="3">
        <v>44470</v>
      </c>
      <c r="F1371" s="1" t="s">
        <v>120</v>
      </c>
      <c r="G1371" s="1" t="s">
        <v>389</v>
      </c>
      <c r="H1371" s="7">
        <v>50</v>
      </c>
      <c r="I1371" s="7">
        <v>38</v>
      </c>
      <c r="J1371" s="2">
        <v>0.24</v>
      </c>
      <c r="K1371" s="7">
        <f>Table1[[#This Row],[Price Before Discount]]-Table1[[#This Row],[Price After Discount]]</f>
        <v>12</v>
      </c>
      <c r="L1371" s="13">
        <f>YEAR(Table1[[#This Row],[Date]])</f>
        <v>2021</v>
      </c>
      <c r="M1371" s="13" t="str">
        <f t="shared" si="42"/>
        <v>Oct</v>
      </c>
      <c r="N1371" s="17" t="str">
        <f t="shared" si="43"/>
        <v>Q4</v>
      </c>
    </row>
    <row r="1372" spans="1:14" hidden="1" x14ac:dyDescent="0.35">
      <c r="A1372" t="s">
        <v>1938</v>
      </c>
      <c r="B1372" s="1" t="s">
        <v>47</v>
      </c>
      <c r="C1372" s="1" t="s">
        <v>48</v>
      </c>
      <c r="D1372" s="1" t="s">
        <v>22</v>
      </c>
      <c r="E1372" s="3">
        <v>44510</v>
      </c>
      <c r="F1372" s="1" t="s">
        <v>70</v>
      </c>
      <c r="G1372" s="1" t="s">
        <v>66</v>
      </c>
      <c r="H1372" s="7">
        <v>500</v>
      </c>
      <c r="I1372" s="7">
        <v>495</v>
      </c>
      <c r="J1372" s="2">
        <v>0.01</v>
      </c>
      <c r="K1372" s="7">
        <f>Table1[[#This Row],[Price Before Discount]]-Table1[[#This Row],[Price After Discount]]</f>
        <v>5</v>
      </c>
      <c r="L1372" s="13">
        <f>YEAR(Table1[[#This Row],[Date]])</f>
        <v>2021</v>
      </c>
      <c r="M1372" s="13" t="str">
        <f t="shared" si="42"/>
        <v>Nov</v>
      </c>
      <c r="N1372" s="17" t="str">
        <f t="shared" si="43"/>
        <v>Q4</v>
      </c>
    </row>
    <row r="1373" spans="1:14" hidden="1" x14ac:dyDescent="0.35">
      <c r="A1373" t="s">
        <v>1939</v>
      </c>
      <c r="B1373" s="1" t="s">
        <v>222</v>
      </c>
      <c r="C1373" s="1" t="s">
        <v>48</v>
      </c>
      <c r="D1373" s="1" t="s">
        <v>22</v>
      </c>
      <c r="E1373" s="3">
        <v>45401</v>
      </c>
      <c r="F1373" s="1" t="s">
        <v>120</v>
      </c>
      <c r="G1373" s="1" t="s">
        <v>1940</v>
      </c>
      <c r="H1373" s="7">
        <v>50</v>
      </c>
      <c r="I1373" s="7">
        <v>43</v>
      </c>
      <c r="J1373" s="2">
        <v>0.14000000000000001</v>
      </c>
      <c r="K1373" s="7">
        <f>Table1[[#This Row],[Price Before Discount]]-Table1[[#This Row],[Price After Discount]]</f>
        <v>7</v>
      </c>
      <c r="L1373" s="13">
        <f>YEAR(Table1[[#This Row],[Date]])</f>
        <v>2024</v>
      </c>
      <c r="M1373" s="13" t="str">
        <f t="shared" si="42"/>
        <v>Apr</v>
      </c>
      <c r="N1373" s="17" t="str">
        <f t="shared" si="43"/>
        <v>Q2</v>
      </c>
    </row>
    <row r="1374" spans="1:14" x14ac:dyDescent="0.35">
      <c r="A1374" t="s">
        <v>1941</v>
      </c>
      <c r="B1374" s="1" t="s">
        <v>97</v>
      </c>
      <c r="C1374" s="1" t="s">
        <v>98</v>
      </c>
      <c r="D1374" s="1" t="s">
        <v>11</v>
      </c>
      <c r="E1374" s="3">
        <v>45472</v>
      </c>
      <c r="F1374" s="1" t="s">
        <v>59</v>
      </c>
      <c r="G1374" s="1" t="s">
        <v>909</v>
      </c>
      <c r="H1374" s="7">
        <v>1000</v>
      </c>
      <c r="I1374" s="7">
        <v>930</v>
      </c>
      <c r="J1374" s="2">
        <v>7.0000000000000007E-2</v>
      </c>
      <c r="K1374" s="7">
        <f>Table1[[#This Row],[Price Before Discount]]-Table1[[#This Row],[Price After Discount]]</f>
        <v>70</v>
      </c>
      <c r="L1374" s="13">
        <f>YEAR(Table1[[#This Row],[Date]])</f>
        <v>2024</v>
      </c>
      <c r="M1374" s="13" t="str">
        <f t="shared" si="42"/>
        <v>Jun</v>
      </c>
      <c r="N1374" s="17" t="str">
        <f t="shared" si="43"/>
        <v>Q2</v>
      </c>
    </row>
    <row r="1375" spans="1:14" hidden="1" x14ac:dyDescent="0.35">
      <c r="A1375" t="s">
        <v>1942</v>
      </c>
      <c r="B1375" s="1" t="s">
        <v>152</v>
      </c>
      <c r="C1375" s="1" t="s">
        <v>106</v>
      </c>
      <c r="D1375" s="1" t="s">
        <v>17</v>
      </c>
      <c r="E1375" s="3">
        <v>45368</v>
      </c>
      <c r="F1375" s="1" t="s">
        <v>70</v>
      </c>
      <c r="G1375" s="1" t="s">
        <v>1290</v>
      </c>
      <c r="H1375" s="7">
        <v>500</v>
      </c>
      <c r="I1375" s="7">
        <v>490</v>
      </c>
      <c r="J1375" s="2">
        <v>0.02</v>
      </c>
      <c r="K1375" s="7">
        <f>Table1[[#This Row],[Price Before Discount]]-Table1[[#This Row],[Price After Discount]]</f>
        <v>10</v>
      </c>
      <c r="L1375" s="13">
        <f>YEAR(Table1[[#This Row],[Date]])</f>
        <v>2024</v>
      </c>
      <c r="M1375" s="13" t="str">
        <f t="shared" si="42"/>
        <v>Mar</v>
      </c>
      <c r="N1375" s="17" t="str">
        <f t="shared" si="43"/>
        <v>Q1</v>
      </c>
    </row>
    <row r="1376" spans="1:14" hidden="1" x14ac:dyDescent="0.35">
      <c r="A1376" t="s">
        <v>1943</v>
      </c>
      <c r="B1376" s="1" t="s">
        <v>122</v>
      </c>
      <c r="C1376" s="1" t="s">
        <v>38</v>
      </c>
      <c r="D1376" s="1" t="s">
        <v>33</v>
      </c>
      <c r="E1376" s="3">
        <v>45292</v>
      </c>
      <c r="F1376" s="1" t="s">
        <v>23</v>
      </c>
      <c r="G1376" s="1" t="s">
        <v>1015</v>
      </c>
      <c r="H1376" s="7">
        <v>700</v>
      </c>
      <c r="I1376" s="7">
        <v>658</v>
      </c>
      <c r="J1376" s="2">
        <v>0.06</v>
      </c>
      <c r="K1376" s="7">
        <f>Table1[[#This Row],[Price Before Discount]]-Table1[[#This Row],[Price After Discount]]</f>
        <v>42</v>
      </c>
      <c r="L1376" s="13">
        <f>YEAR(Table1[[#This Row],[Date]])</f>
        <v>2024</v>
      </c>
      <c r="M1376" s="13" t="str">
        <f t="shared" si="42"/>
        <v>Jan</v>
      </c>
      <c r="N1376" s="17" t="str">
        <f t="shared" si="43"/>
        <v>Q1</v>
      </c>
    </row>
    <row r="1377" spans="1:14" hidden="1" x14ac:dyDescent="0.35">
      <c r="A1377" t="s">
        <v>1944</v>
      </c>
      <c r="B1377" s="1" t="s">
        <v>268</v>
      </c>
      <c r="C1377" s="1" t="s">
        <v>269</v>
      </c>
      <c r="D1377" s="1" t="s">
        <v>33</v>
      </c>
      <c r="E1377" s="3">
        <v>45036</v>
      </c>
      <c r="F1377" s="1" t="s">
        <v>34</v>
      </c>
      <c r="G1377" s="1" t="s">
        <v>1825</v>
      </c>
      <c r="H1377" s="7">
        <v>50</v>
      </c>
      <c r="I1377" s="7">
        <v>47</v>
      </c>
      <c r="J1377" s="2">
        <v>0.06</v>
      </c>
      <c r="K1377" s="7">
        <f>Table1[[#This Row],[Price Before Discount]]-Table1[[#This Row],[Price After Discount]]</f>
        <v>3</v>
      </c>
      <c r="L1377" s="13">
        <f>YEAR(Table1[[#This Row],[Date]])</f>
        <v>2023</v>
      </c>
      <c r="M1377" s="13" t="str">
        <f t="shared" si="42"/>
        <v>Apr</v>
      </c>
      <c r="N1377" s="17" t="str">
        <f t="shared" si="43"/>
        <v>Q2</v>
      </c>
    </row>
    <row r="1378" spans="1:14" hidden="1" x14ac:dyDescent="0.35">
      <c r="A1378" t="s">
        <v>1945</v>
      </c>
      <c r="B1378" s="1" t="s">
        <v>42</v>
      </c>
      <c r="C1378" s="1" t="s">
        <v>43</v>
      </c>
      <c r="D1378" s="1" t="s">
        <v>22</v>
      </c>
      <c r="E1378" s="3">
        <v>44707</v>
      </c>
      <c r="F1378" s="1" t="s">
        <v>113</v>
      </c>
      <c r="G1378" s="1" t="s">
        <v>319</v>
      </c>
      <c r="H1378" s="7">
        <v>250</v>
      </c>
      <c r="I1378" s="7">
        <v>220</v>
      </c>
      <c r="J1378" s="2">
        <v>0.12</v>
      </c>
      <c r="K1378" s="7">
        <f>Table1[[#This Row],[Price Before Discount]]-Table1[[#This Row],[Price After Discount]]</f>
        <v>30</v>
      </c>
      <c r="L1378" s="13">
        <f>YEAR(Table1[[#This Row],[Date]])</f>
        <v>2022</v>
      </c>
      <c r="M1378" s="13" t="str">
        <f t="shared" si="42"/>
        <v>May</v>
      </c>
      <c r="N1378" s="17" t="str">
        <f t="shared" si="43"/>
        <v>Q2</v>
      </c>
    </row>
    <row r="1379" spans="1:14" hidden="1" x14ac:dyDescent="0.35">
      <c r="A1379" t="s">
        <v>1946</v>
      </c>
      <c r="B1379" s="1" t="s">
        <v>75</v>
      </c>
      <c r="C1379" s="1" t="s">
        <v>76</v>
      </c>
      <c r="D1379" s="1" t="s">
        <v>33</v>
      </c>
      <c r="E1379" s="3">
        <v>45263</v>
      </c>
      <c r="F1379" s="1" t="s">
        <v>59</v>
      </c>
      <c r="G1379" s="1" t="s">
        <v>77</v>
      </c>
      <c r="H1379" s="7">
        <v>1000</v>
      </c>
      <c r="I1379" s="7">
        <v>520</v>
      </c>
      <c r="J1379" s="2">
        <v>0.48</v>
      </c>
      <c r="K1379" s="7">
        <f>Table1[[#This Row],[Price Before Discount]]-Table1[[#This Row],[Price After Discount]]</f>
        <v>480</v>
      </c>
      <c r="L1379" s="13">
        <f>YEAR(Table1[[#This Row],[Date]])</f>
        <v>2023</v>
      </c>
      <c r="M1379" s="13" t="str">
        <f t="shared" si="42"/>
        <v>Dec</v>
      </c>
      <c r="N1379" s="17" t="str">
        <f t="shared" si="43"/>
        <v>Q4</v>
      </c>
    </row>
    <row r="1380" spans="1:14" x14ac:dyDescent="0.35">
      <c r="A1380" t="s">
        <v>1947</v>
      </c>
      <c r="B1380" s="1" t="s">
        <v>57</v>
      </c>
      <c r="C1380" s="1" t="s">
        <v>58</v>
      </c>
      <c r="D1380" s="1" t="s">
        <v>11</v>
      </c>
      <c r="E1380" s="3">
        <v>43979</v>
      </c>
      <c r="F1380" s="1" t="s">
        <v>59</v>
      </c>
      <c r="G1380" s="1" t="s">
        <v>60</v>
      </c>
      <c r="H1380" s="7">
        <v>1000</v>
      </c>
      <c r="I1380" s="7">
        <v>980</v>
      </c>
      <c r="J1380" s="2">
        <v>0.02</v>
      </c>
      <c r="K1380" s="7">
        <f>Table1[[#This Row],[Price Before Discount]]-Table1[[#This Row],[Price After Discount]]</f>
        <v>20</v>
      </c>
      <c r="L1380" s="13">
        <f>YEAR(Table1[[#This Row],[Date]])</f>
        <v>2020</v>
      </c>
      <c r="M1380" s="13" t="str">
        <f t="shared" si="42"/>
        <v>May</v>
      </c>
      <c r="N1380" s="17" t="str">
        <f t="shared" si="43"/>
        <v>Q2</v>
      </c>
    </row>
    <row r="1381" spans="1:14" hidden="1" x14ac:dyDescent="0.35">
      <c r="A1381" t="s">
        <v>1948</v>
      </c>
      <c r="B1381" s="1" t="s">
        <v>31</v>
      </c>
      <c r="C1381" s="1" t="s">
        <v>32</v>
      </c>
      <c r="D1381" s="1" t="s">
        <v>33</v>
      </c>
      <c r="E1381" s="3">
        <v>45389</v>
      </c>
      <c r="F1381" s="1" t="s">
        <v>70</v>
      </c>
      <c r="G1381" s="1" t="s">
        <v>73</v>
      </c>
      <c r="H1381" s="7">
        <v>500</v>
      </c>
      <c r="I1381" s="7">
        <v>495</v>
      </c>
      <c r="J1381" s="2">
        <v>0.01</v>
      </c>
      <c r="K1381" s="7">
        <f>Table1[[#This Row],[Price Before Discount]]-Table1[[#This Row],[Price After Discount]]</f>
        <v>5</v>
      </c>
      <c r="L1381" s="13">
        <f>YEAR(Table1[[#This Row],[Date]])</f>
        <v>2024</v>
      </c>
      <c r="M1381" s="13" t="str">
        <f t="shared" si="42"/>
        <v>Apr</v>
      </c>
      <c r="N1381" s="17" t="str">
        <f t="shared" si="43"/>
        <v>Q2</v>
      </c>
    </row>
    <row r="1382" spans="1:14" hidden="1" x14ac:dyDescent="0.35">
      <c r="A1382" t="s">
        <v>1949</v>
      </c>
      <c r="B1382" s="1" t="s">
        <v>31</v>
      </c>
      <c r="C1382" s="1" t="s">
        <v>32</v>
      </c>
      <c r="D1382" s="1" t="s">
        <v>33</v>
      </c>
      <c r="E1382" s="3">
        <v>43998</v>
      </c>
      <c r="F1382" s="1" t="s">
        <v>23</v>
      </c>
      <c r="G1382" s="1" t="s">
        <v>158</v>
      </c>
      <c r="H1382" s="7">
        <v>700</v>
      </c>
      <c r="I1382" s="7">
        <v>546</v>
      </c>
      <c r="J1382" s="2">
        <v>0.22</v>
      </c>
      <c r="K1382" s="7">
        <f>Table1[[#This Row],[Price Before Discount]]-Table1[[#This Row],[Price After Discount]]</f>
        <v>154</v>
      </c>
      <c r="L1382" s="13">
        <f>YEAR(Table1[[#This Row],[Date]])</f>
        <v>2020</v>
      </c>
      <c r="M1382" s="13" t="str">
        <f t="shared" si="42"/>
        <v>Jun</v>
      </c>
      <c r="N1382" s="17" t="str">
        <f t="shared" si="43"/>
        <v>Q2</v>
      </c>
    </row>
    <row r="1383" spans="1:14" x14ac:dyDescent="0.35">
      <c r="A1383" t="s">
        <v>1950</v>
      </c>
      <c r="B1383" s="1" t="s">
        <v>79</v>
      </c>
      <c r="C1383" s="1" t="s">
        <v>80</v>
      </c>
      <c r="D1383" s="1" t="s">
        <v>11</v>
      </c>
      <c r="E1383" s="3">
        <v>45254</v>
      </c>
      <c r="F1383" s="1" t="s">
        <v>23</v>
      </c>
      <c r="G1383" s="1" t="s">
        <v>859</v>
      </c>
      <c r="H1383" s="7">
        <v>700</v>
      </c>
      <c r="I1383" s="7">
        <v>693</v>
      </c>
      <c r="J1383" s="2">
        <v>0.01</v>
      </c>
      <c r="K1383" s="7">
        <f>Table1[[#This Row],[Price Before Discount]]-Table1[[#This Row],[Price After Discount]]</f>
        <v>7</v>
      </c>
      <c r="L1383" s="13">
        <f>YEAR(Table1[[#This Row],[Date]])</f>
        <v>2023</v>
      </c>
      <c r="M1383" s="13" t="str">
        <f t="shared" si="42"/>
        <v>Nov</v>
      </c>
      <c r="N1383" s="17" t="str">
        <f t="shared" si="43"/>
        <v>Q4</v>
      </c>
    </row>
    <row r="1384" spans="1:14" hidden="1" x14ac:dyDescent="0.35">
      <c r="A1384" t="s">
        <v>1951</v>
      </c>
      <c r="B1384" s="1" t="s">
        <v>132</v>
      </c>
      <c r="C1384" s="1" t="s">
        <v>90</v>
      </c>
      <c r="D1384" s="1" t="s">
        <v>33</v>
      </c>
      <c r="E1384" s="3">
        <v>44609</v>
      </c>
      <c r="F1384" s="1" t="s">
        <v>34</v>
      </c>
      <c r="G1384" s="1" t="s">
        <v>676</v>
      </c>
      <c r="H1384" s="7">
        <v>50</v>
      </c>
      <c r="I1384" s="7">
        <v>45</v>
      </c>
      <c r="J1384" s="2">
        <v>0.1</v>
      </c>
      <c r="K1384" s="7">
        <f>Table1[[#This Row],[Price Before Discount]]-Table1[[#This Row],[Price After Discount]]</f>
        <v>5</v>
      </c>
      <c r="L1384" s="13">
        <f>YEAR(Table1[[#This Row],[Date]])</f>
        <v>2022</v>
      </c>
      <c r="M1384" s="13" t="str">
        <f t="shared" si="42"/>
        <v>Feb</v>
      </c>
      <c r="N1384" s="17" t="str">
        <f t="shared" si="43"/>
        <v>Q1</v>
      </c>
    </row>
    <row r="1385" spans="1:14" hidden="1" x14ac:dyDescent="0.35">
      <c r="A1385" t="s">
        <v>1952</v>
      </c>
      <c r="B1385" s="1" t="s">
        <v>101</v>
      </c>
      <c r="C1385" s="1" t="s">
        <v>69</v>
      </c>
      <c r="D1385" s="1" t="s">
        <v>33</v>
      </c>
      <c r="E1385" s="3">
        <v>44875</v>
      </c>
      <c r="F1385" s="1" t="s">
        <v>23</v>
      </c>
      <c r="G1385" s="1" t="s">
        <v>590</v>
      </c>
      <c r="H1385" s="7">
        <v>700</v>
      </c>
      <c r="I1385" s="7">
        <v>595</v>
      </c>
      <c r="J1385" s="2">
        <v>0.15</v>
      </c>
      <c r="K1385" s="7">
        <f>Table1[[#This Row],[Price Before Discount]]-Table1[[#This Row],[Price After Discount]]</f>
        <v>105</v>
      </c>
      <c r="L1385" s="13">
        <f>YEAR(Table1[[#This Row],[Date]])</f>
        <v>2022</v>
      </c>
      <c r="M1385" s="13" t="str">
        <f t="shared" si="42"/>
        <v>Nov</v>
      </c>
      <c r="N1385" s="17" t="str">
        <f t="shared" si="43"/>
        <v>Q4</v>
      </c>
    </row>
    <row r="1386" spans="1:14" x14ac:dyDescent="0.35">
      <c r="A1386" t="s">
        <v>1953</v>
      </c>
      <c r="B1386" s="1" t="s">
        <v>398</v>
      </c>
      <c r="C1386" s="1" t="s">
        <v>399</v>
      </c>
      <c r="D1386" s="1" t="s">
        <v>11</v>
      </c>
      <c r="E1386" s="3">
        <v>45548</v>
      </c>
      <c r="F1386" s="1" t="s">
        <v>39</v>
      </c>
      <c r="G1386" s="1" t="s">
        <v>691</v>
      </c>
      <c r="H1386" s="7">
        <v>30</v>
      </c>
      <c r="I1386" s="7">
        <v>29</v>
      </c>
      <c r="J1386" s="2">
        <v>3.3300000000000003E-2</v>
      </c>
      <c r="K1386" s="7">
        <f>Table1[[#This Row],[Price Before Discount]]-Table1[[#This Row],[Price After Discount]]</f>
        <v>1</v>
      </c>
      <c r="L1386" s="13">
        <f>YEAR(Table1[[#This Row],[Date]])</f>
        <v>2024</v>
      </c>
      <c r="M1386" s="13" t="str">
        <f t="shared" si="42"/>
        <v>Sep</v>
      </c>
      <c r="N1386" s="17" t="str">
        <f t="shared" si="43"/>
        <v>Q3</v>
      </c>
    </row>
    <row r="1387" spans="1:14" x14ac:dyDescent="0.35">
      <c r="A1387" t="s">
        <v>1954</v>
      </c>
      <c r="B1387" s="1" t="s">
        <v>144</v>
      </c>
      <c r="C1387" s="1" t="s">
        <v>145</v>
      </c>
      <c r="D1387" s="1" t="s">
        <v>11</v>
      </c>
      <c r="E1387" s="3">
        <v>44612</v>
      </c>
      <c r="F1387" s="1" t="s">
        <v>39</v>
      </c>
      <c r="G1387" s="1" t="s">
        <v>1004</v>
      </c>
      <c r="H1387" s="7">
        <v>30</v>
      </c>
      <c r="I1387" s="7">
        <v>30</v>
      </c>
      <c r="J1387" s="2">
        <v>0</v>
      </c>
      <c r="K1387" s="7">
        <f>Table1[[#This Row],[Price Before Discount]]-Table1[[#This Row],[Price After Discount]]</f>
        <v>0</v>
      </c>
      <c r="L1387" s="13">
        <f>YEAR(Table1[[#This Row],[Date]])</f>
        <v>2022</v>
      </c>
      <c r="M1387" s="13" t="str">
        <f t="shared" si="42"/>
        <v>Feb</v>
      </c>
      <c r="N1387" s="17" t="str">
        <f t="shared" si="43"/>
        <v>Q1</v>
      </c>
    </row>
    <row r="1388" spans="1:14" hidden="1" x14ac:dyDescent="0.35">
      <c r="A1388" t="s">
        <v>1955</v>
      </c>
      <c r="B1388" s="1" t="s">
        <v>68</v>
      </c>
      <c r="C1388" s="1" t="s">
        <v>69</v>
      </c>
      <c r="D1388" s="1" t="s">
        <v>33</v>
      </c>
      <c r="E1388" s="3">
        <v>43851</v>
      </c>
      <c r="F1388" s="1" t="s">
        <v>39</v>
      </c>
      <c r="G1388" s="1" t="s">
        <v>960</v>
      </c>
      <c r="H1388" s="7">
        <v>30</v>
      </c>
      <c r="I1388" s="7">
        <v>23</v>
      </c>
      <c r="J1388" s="2">
        <v>0.23330000000000001</v>
      </c>
      <c r="K1388" s="7">
        <f>Table1[[#This Row],[Price Before Discount]]-Table1[[#This Row],[Price After Discount]]</f>
        <v>7</v>
      </c>
      <c r="L1388" s="13">
        <f>YEAR(Table1[[#This Row],[Date]])</f>
        <v>2020</v>
      </c>
      <c r="M1388" s="13" t="str">
        <f t="shared" si="42"/>
        <v>Jan</v>
      </c>
      <c r="N1388" s="17" t="str">
        <f t="shared" si="43"/>
        <v>Q1</v>
      </c>
    </row>
    <row r="1389" spans="1:14" x14ac:dyDescent="0.35">
      <c r="A1389" t="s">
        <v>1956</v>
      </c>
      <c r="B1389" s="1" t="s">
        <v>253</v>
      </c>
      <c r="C1389" s="1" t="s">
        <v>254</v>
      </c>
      <c r="D1389" s="1" t="s">
        <v>11</v>
      </c>
      <c r="E1389" s="3">
        <v>45134</v>
      </c>
      <c r="F1389" s="1" t="s">
        <v>12</v>
      </c>
      <c r="G1389" s="1" t="s">
        <v>374</v>
      </c>
      <c r="H1389" s="7">
        <v>80</v>
      </c>
      <c r="I1389" s="7">
        <v>73</v>
      </c>
      <c r="J1389" s="2">
        <v>8.7499999999999994E-2</v>
      </c>
      <c r="K1389" s="7">
        <f>Table1[[#This Row],[Price Before Discount]]-Table1[[#This Row],[Price After Discount]]</f>
        <v>7</v>
      </c>
      <c r="L1389" s="13">
        <f>YEAR(Table1[[#This Row],[Date]])</f>
        <v>2023</v>
      </c>
      <c r="M1389" s="13" t="str">
        <f t="shared" si="42"/>
        <v>Jul</v>
      </c>
      <c r="N1389" s="17" t="str">
        <f t="shared" si="43"/>
        <v>Q3</v>
      </c>
    </row>
    <row r="1390" spans="1:14" x14ac:dyDescent="0.35">
      <c r="A1390" t="s">
        <v>1957</v>
      </c>
      <c r="B1390" s="1" t="s">
        <v>172</v>
      </c>
      <c r="C1390" s="1" t="s">
        <v>173</v>
      </c>
      <c r="D1390" s="1" t="s">
        <v>11</v>
      </c>
      <c r="E1390" s="3">
        <v>44473</v>
      </c>
      <c r="F1390" s="1" t="s">
        <v>59</v>
      </c>
      <c r="G1390" s="1" t="s">
        <v>1275</v>
      </c>
      <c r="H1390" s="7">
        <v>1000</v>
      </c>
      <c r="I1390" s="7">
        <v>980</v>
      </c>
      <c r="J1390" s="2">
        <v>0.02</v>
      </c>
      <c r="K1390" s="7">
        <f>Table1[[#This Row],[Price Before Discount]]-Table1[[#This Row],[Price After Discount]]</f>
        <v>20</v>
      </c>
      <c r="L1390" s="13">
        <f>YEAR(Table1[[#This Row],[Date]])</f>
        <v>2021</v>
      </c>
      <c r="M1390" s="13" t="str">
        <f t="shared" si="42"/>
        <v>Oct</v>
      </c>
      <c r="N1390" s="17" t="str">
        <f t="shared" si="43"/>
        <v>Q4</v>
      </c>
    </row>
    <row r="1391" spans="1:14" x14ac:dyDescent="0.35">
      <c r="A1391" t="s">
        <v>1958</v>
      </c>
      <c r="B1391" s="1" t="s">
        <v>112</v>
      </c>
      <c r="C1391" s="1" t="s">
        <v>52</v>
      </c>
      <c r="D1391" s="1" t="s">
        <v>11</v>
      </c>
      <c r="E1391" s="3">
        <v>45262</v>
      </c>
      <c r="F1391" s="1" t="s">
        <v>28</v>
      </c>
      <c r="G1391" s="1" t="s">
        <v>1959</v>
      </c>
      <c r="H1391" s="7">
        <v>150</v>
      </c>
      <c r="I1391" s="7">
        <v>150</v>
      </c>
      <c r="J1391" s="2">
        <v>0</v>
      </c>
      <c r="K1391" s="7">
        <f>Table1[[#This Row],[Price Before Discount]]-Table1[[#This Row],[Price After Discount]]</f>
        <v>0</v>
      </c>
      <c r="L1391" s="13">
        <f>YEAR(Table1[[#This Row],[Date]])</f>
        <v>2023</v>
      </c>
      <c r="M1391" s="13" t="str">
        <f t="shared" si="42"/>
        <v>Dec</v>
      </c>
      <c r="N1391" s="17" t="str">
        <f t="shared" si="43"/>
        <v>Q4</v>
      </c>
    </row>
    <row r="1392" spans="1:14" hidden="1" x14ac:dyDescent="0.35">
      <c r="A1392" t="s">
        <v>1960</v>
      </c>
      <c r="B1392" s="1" t="s">
        <v>89</v>
      </c>
      <c r="C1392" s="1" t="s">
        <v>90</v>
      </c>
      <c r="D1392" s="1" t="s">
        <v>33</v>
      </c>
      <c r="E1392" s="3">
        <v>44223</v>
      </c>
      <c r="F1392" s="1" t="s">
        <v>102</v>
      </c>
      <c r="G1392" s="1" t="s">
        <v>283</v>
      </c>
      <c r="H1392" s="7">
        <v>70</v>
      </c>
      <c r="I1392" s="7">
        <v>32</v>
      </c>
      <c r="J1392" s="2">
        <v>0.54290000000000005</v>
      </c>
      <c r="K1392" s="7">
        <f>Table1[[#This Row],[Price Before Discount]]-Table1[[#This Row],[Price After Discount]]</f>
        <v>38</v>
      </c>
      <c r="L1392" s="13">
        <f>YEAR(Table1[[#This Row],[Date]])</f>
        <v>2021</v>
      </c>
      <c r="M1392" s="13" t="str">
        <f t="shared" si="42"/>
        <v>Jan</v>
      </c>
      <c r="N1392" s="17" t="str">
        <f t="shared" si="43"/>
        <v>Q1</v>
      </c>
    </row>
    <row r="1393" spans="1:14" x14ac:dyDescent="0.35">
      <c r="A1393" t="s">
        <v>1961</v>
      </c>
      <c r="B1393" s="1" t="s">
        <v>185</v>
      </c>
      <c r="C1393" s="1" t="s">
        <v>186</v>
      </c>
      <c r="D1393" s="1" t="s">
        <v>11</v>
      </c>
      <c r="E1393" s="3">
        <v>45237</v>
      </c>
      <c r="F1393" s="1" t="s">
        <v>23</v>
      </c>
      <c r="G1393" s="1" t="s">
        <v>235</v>
      </c>
      <c r="H1393" s="7">
        <v>700</v>
      </c>
      <c r="I1393" s="7">
        <v>700</v>
      </c>
      <c r="J1393" s="2">
        <v>0</v>
      </c>
      <c r="K1393" s="7">
        <f>Table1[[#This Row],[Price Before Discount]]-Table1[[#This Row],[Price After Discount]]</f>
        <v>0</v>
      </c>
      <c r="L1393" s="13">
        <f>YEAR(Table1[[#This Row],[Date]])</f>
        <v>2023</v>
      </c>
      <c r="M1393" s="13" t="str">
        <f t="shared" si="42"/>
        <v>Nov</v>
      </c>
      <c r="N1393" s="17" t="str">
        <f t="shared" si="43"/>
        <v>Q4</v>
      </c>
    </row>
    <row r="1394" spans="1:14" x14ac:dyDescent="0.35">
      <c r="A1394" t="s">
        <v>1962</v>
      </c>
      <c r="B1394" s="1" t="s">
        <v>97</v>
      </c>
      <c r="C1394" s="1" t="s">
        <v>98</v>
      </c>
      <c r="D1394" s="1" t="s">
        <v>11</v>
      </c>
      <c r="E1394" s="3">
        <v>45410</v>
      </c>
      <c r="F1394" s="1" t="s">
        <v>39</v>
      </c>
      <c r="G1394" s="1" t="s">
        <v>1169</v>
      </c>
      <c r="H1394" s="7">
        <v>30</v>
      </c>
      <c r="I1394" s="7">
        <v>26</v>
      </c>
      <c r="J1394" s="2">
        <v>0.1333</v>
      </c>
      <c r="K1394" s="7">
        <f>Table1[[#This Row],[Price Before Discount]]-Table1[[#This Row],[Price After Discount]]</f>
        <v>4</v>
      </c>
      <c r="L1394" s="13">
        <f>YEAR(Table1[[#This Row],[Date]])</f>
        <v>2024</v>
      </c>
      <c r="M1394" s="13" t="str">
        <f t="shared" si="42"/>
        <v>Apr</v>
      </c>
      <c r="N1394" s="17" t="str">
        <f t="shared" si="43"/>
        <v>Q2</v>
      </c>
    </row>
    <row r="1395" spans="1:14" hidden="1" x14ac:dyDescent="0.35">
      <c r="A1395" t="s">
        <v>1963</v>
      </c>
      <c r="B1395" s="1" t="s">
        <v>31</v>
      </c>
      <c r="C1395" s="1" t="s">
        <v>32</v>
      </c>
      <c r="D1395" s="1" t="s">
        <v>33</v>
      </c>
      <c r="E1395" s="3">
        <v>44404</v>
      </c>
      <c r="F1395" s="1" t="s">
        <v>53</v>
      </c>
      <c r="G1395" s="1" t="s">
        <v>195</v>
      </c>
      <c r="H1395" s="7">
        <v>800</v>
      </c>
      <c r="I1395" s="7">
        <v>624</v>
      </c>
      <c r="J1395" s="2">
        <v>0.22</v>
      </c>
      <c r="K1395" s="7">
        <f>Table1[[#This Row],[Price Before Discount]]-Table1[[#This Row],[Price After Discount]]</f>
        <v>176</v>
      </c>
      <c r="L1395" s="13">
        <f>YEAR(Table1[[#This Row],[Date]])</f>
        <v>2021</v>
      </c>
      <c r="M1395" s="13" t="str">
        <f t="shared" si="42"/>
        <v>Jul</v>
      </c>
      <c r="N1395" s="17" t="str">
        <f t="shared" si="43"/>
        <v>Q3</v>
      </c>
    </row>
    <row r="1396" spans="1:14" hidden="1" x14ac:dyDescent="0.35">
      <c r="A1396" t="s">
        <v>1964</v>
      </c>
      <c r="B1396" s="1" t="s">
        <v>129</v>
      </c>
      <c r="C1396" s="1" t="s">
        <v>106</v>
      </c>
      <c r="D1396" s="1" t="s">
        <v>17</v>
      </c>
      <c r="E1396" s="3">
        <v>45408</v>
      </c>
      <c r="F1396" s="1" t="s">
        <v>53</v>
      </c>
      <c r="G1396" s="1" t="s">
        <v>791</v>
      </c>
      <c r="H1396" s="7">
        <v>800</v>
      </c>
      <c r="I1396" s="7">
        <v>560</v>
      </c>
      <c r="J1396" s="2">
        <v>0.3</v>
      </c>
      <c r="K1396" s="7">
        <f>Table1[[#This Row],[Price Before Discount]]-Table1[[#This Row],[Price After Discount]]</f>
        <v>240</v>
      </c>
      <c r="L1396" s="13">
        <f>YEAR(Table1[[#This Row],[Date]])</f>
        <v>2024</v>
      </c>
      <c r="M1396" s="13" t="str">
        <f t="shared" si="42"/>
        <v>Apr</v>
      </c>
      <c r="N1396" s="17" t="str">
        <f t="shared" si="43"/>
        <v>Q2</v>
      </c>
    </row>
    <row r="1397" spans="1:14" x14ac:dyDescent="0.35">
      <c r="A1397" t="s">
        <v>1965</v>
      </c>
      <c r="B1397" s="1" t="s">
        <v>168</v>
      </c>
      <c r="C1397" s="1" t="s">
        <v>169</v>
      </c>
      <c r="D1397" s="1" t="s">
        <v>11</v>
      </c>
      <c r="E1397" s="3">
        <v>45306</v>
      </c>
      <c r="F1397" s="1" t="s">
        <v>59</v>
      </c>
      <c r="G1397" s="1" t="s">
        <v>409</v>
      </c>
      <c r="H1397" s="7">
        <v>1000</v>
      </c>
      <c r="I1397" s="7">
        <v>970</v>
      </c>
      <c r="J1397" s="2">
        <v>0.03</v>
      </c>
      <c r="K1397" s="7">
        <f>Table1[[#This Row],[Price Before Discount]]-Table1[[#This Row],[Price After Discount]]</f>
        <v>30</v>
      </c>
      <c r="L1397" s="13">
        <f>YEAR(Table1[[#This Row],[Date]])</f>
        <v>2024</v>
      </c>
      <c r="M1397" s="13" t="str">
        <f t="shared" si="42"/>
        <v>Jan</v>
      </c>
      <c r="N1397" s="17" t="str">
        <f t="shared" si="43"/>
        <v>Q1</v>
      </c>
    </row>
    <row r="1398" spans="1:14" hidden="1" x14ac:dyDescent="0.35">
      <c r="A1398" t="s">
        <v>1966</v>
      </c>
      <c r="B1398" s="1" t="s">
        <v>20</v>
      </c>
      <c r="C1398" s="1" t="s">
        <v>21</v>
      </c>
      <c r="D1398" s="1" t="s">
        <v>22</v>
      </c>
      <c r="E1398" s="3">
        <v>44228</v>
      </c>
      <c r="F1398" s="1" t="s">
        <v>12</v>
      </c>
      <c r="G1398" s="1" t="s">
        <v>622</v>
      </c>
      <c r="H1398" s="7">
        <v>80</v>
      </c>
      <c r="I1398" s="7">
        <v>70</v>
      </c>
      <c r="J1398" s="2">
        <v>0.125</v>
      </c>
      <c r="K1398" s="7">
        <f>Table1[[#This Row],[Price Before Discount]]-Table1[[#This Row],[Price After Discount]]</f>
        <v>10</v>
      </c>
      <c r="L1398" s="13">
        <f>YEAR(Table1[[#This Row],[Date]])</f>
        <v>2021</v>
      </c>
      <c r="M1398" s="13" t="str">
        <f t="shared" si="42"/>
        <v>Feb</v>
      </c>
      <c r="N1398" s="17" t="str">
        <f t="shared" si="43"/>
        <v>Q1</v>
      </c>
    </row>
    <row r="1399" spans="1:14" hidden="1" x14ac:dyDescent="0.35">
      <c r="A1399" t="s">
        <v>1967</v>
      </c>
      <c r="B1399" s="1" t="s">
        <v>68</v>
      </c>
      <c r="C1399" s="1" t="s">
        <v>69</v>
      </c>
      <c r="D1399" s="1" t="s">
        <v>33</v>
      </c>
      <c r="E1399" s="3">
        <v>45336</v>
      </c>
      <c r="F1399" s="1" t="s">
        <v>53</v>
      </c>
      <c r="G1399" s="1" t="s">
        <v>71</v>
      </c>
      <c r="H1399" s="7">
        <v>800</v>
      </c>
      <c r="I1399" s="7">
        <v>480</v>
      </c>
      <c r="J1399" s="2">
        <v>0.4</v>
      </c>
      <c r="K1399" s="7">
        <f>Table1[[#This Row],[Price Before Discount]]-Table1[[#This Row],[Price After Discount]]</f>
        <v>320</v>
      </c>
      <c r="L1399" s="13">
        <f>YEAR(Table1[[#This Row],[Date]])</f>
        <v>2024</v>
      </c>
      <c r="M1399" s="13" t="str">
        <f t="shared" si="42"/>
        <v>Feb</v>
      </c>
      <c r="N1399" s="17" t="str">
        <f t="shared" si="43"/>
        <v>Q1</v>
      </c>
    </row>
    <row r="1400" spans="1:14" x14ac:dyDescent="0.35">
      <c r="A1400" t="s">
        <v>1968</v>
      </c>
      <c r="B1400" s="1" t="s">
        <v>112</v>
      </c>
      <c r="C1400" s="1" t="s">
        <v>52</v>
      </c>
      <c r="D1400" s="1" t="s">
        <v>11</v>
      </c>
      <c r="E1400" s="3">
        <v>45397</v>
      </c>
      <c r="F1400" s="1" t="s">
        <v>44</v>
      </c>
      <c r="G1400" s="1" t="s">
        <v>166</v>
      </c>
      <c r="H1400" s="7">
        <v>500</v>
      </c>
      <c r="I1400" s="7">
        <v>455</v>
      </c>
      <c r="J1400" s="2">
        <v>0.09</v>
      </c>
      <c r="K1400" s="7">
        <f>Table1[[#This Row],[Price Before Discount]]-Table1[[#This Row],[Price After Discount]]</f>
        <v>45</v>
      </c>
      <c r="L1400" s="13">
        <f>YEAR(Table1[[#This Row],[Date]])</f>
        <v>2024</v>
      </c>
      <c r="M1400" s="13" t="str">
        <f t="shared" si="42"/>
        <v>Apr</v>
      </c>
      <c r="N1400" s="17" t="str">
        <f t="shared" si="43"/>
        <v>Q2</v>
      </c>
    </row>
    <row r="1401" spans="1:14" hidden="1" x14ac:dyDescent="0.35">
      <c r="A1401" t="s">
        <v>1969</v>
      </c>
      <c r="B1401" s="1" t="s">
        <v>132</v>
      </c>
      <c r="C1401" s="1" t="s">
        <v>90</v>
      </c>
      <c r="D1401" s="1" t="s">
        <v>33</v>
      </c>
      <c r="E1401" s="3">
        <v>45211</v>
      </c>
      <c r="F1401" s="1" t="s">
        <v>102</v>
      </c>
      <c r="G1401" s="1" t="s">
        <v>805</v>
      </c>
      <c r="H1401" s="7">
        <v>70</v>
      </c>
      <c r="I1401" s="7">
        <v>69</v>
      </c>
      <c r="J1401" s="2">
        <v>1.43E-2</v>
      </c>
      <c r="K1401" s="7">
        <f>Table1[[#This Row],[Price Before Discount]]-Table1[[#This Row],[Price After Discount]]</f>
        <v>1</v>
      </c>
      <c r="L1401" s="13">
        <f>YEAR(Table1[[#This Row],[Date]])</f>
        <v>2023</v>
      </c>
      <c r="M1401" s="13" t="str">
        <f t="shared" si="42"/>
        <v>Oct</v>
      </c>
      <c r="N1401" s="17" t="str">
        <f t="shared" si="43"/>
        <v>Q4</v>
      </c>
    </row>
    <row r="1402" spans="1:14" hidden="1" x14ac:dyDescent="0.35">
      <c r="A1402" t="s">
        <v>1970</v>
      </c>
      <c r="B1402" s="1" t="s">
        <v>31</v>
      </c>
      <c r="C1402" s="1" t="s">
        <v>32</v>
      </c>
      <c r="D1402" s="1" t="s">
        <v>33</v>
      </c>
      <c r="E1402" s="3">
        <v>45025</v>
      </c>
      <c r="F1402" s="1" t="s">
        <v>102</v>
      </c>
      <c r="G1402" s="1" t="s">
        <v>195</v>
      </c>
      <c r="H1402" s="7">
        <v>70</v>
      </c>
      <c r="I1402" s="7">
        <v>63</v>
      </c>
      <c r="J1402" s="2">
        <v>0.1</v>
      </c>
      <c r="K1402" s="7">
        <f>Table1[[#This Row],[Price Before Discount]]-Table1[[#This Row],[Price After Discount]]</f>
        <v>7</v>
      </c>
      <c r="L1402" s="13">
        <f>YEAR(Table1[[#This Row],[Date]])</f>
        <v>2023</v>
      </c>
      <c r="M1402" s="13" t="str">
        <f t="shared" si="42"/>
        <v>Apr</v>
      </c>
      <c r="N1402" s="17" t="str">
        <f t="shared" si="43"/>
        <v>Q2</v>
      </c>
    </row>
    <row r="1403" spans="1:14" x14ac:dyDescent="0.35">
      <c r="A1403" t="s">
        <v>1971</v>
      </c>
      <c r="B1403" s="1" t="s">
        <v>185</v>
      </c>
      <c r="C1403" s="1" t="s">
        <v>186</v>
      </c>
      <c r="D1403" s="1" t="s">
        <v>11</v>
      </c>
      <c r="E1403" s="3">
        <v>43849</v>
      </c>
      <c r="F1403" s="1" t="s">
        <v>34</v>
      </c>
      <c r="G1403" s="1" t="s">
        <v>739</v>
      </c>
      <c r="H1403" s="7">
        <v>50</v>
      </c>
      <c r="I1403" s="7">
        <v>38</v>
      </c>
      <c r="J1403" s="2">
        <v>0.24</v>
      </c>
      <c r="K1403" s="7">
        <f>Table1[[#This Row],[Price Before Discount]]-Table1[[#This Row],[Price After Discount]]</f>
        <v>12</v>
      </c>
      <c r="L1403" s="13">
        <f>YEAR(Table1[[#This Row],[Date]])</f>
        <v>2020</v>
      </c>
      <c r="M1403" s="13" t="str">
        <f t="shared" si="42"/>
        <v>Jan</v>
      </c>
      <c r="N1403" s="17" t="str">
        <f t="shared" si="43"/>
        <v>Q1</v>
      </c>
    </row>
    <row r="1404" spans="1:14" x14ac:dyDescent="0.35">
      <c r="A1404" t="s">
        <v>1972</v>
      </c>
      <c r="B1404" s="1" t="s">
        <v>144</v>
      </c>
      <c r="C1404" s="1" t="s">
        <v>145</v>
      </c>
      <c r="D1404" s="1" t="s">
        <v>11</v>
      </c>
      <c r="E1404" s="3">
        <v>44416</v>
      </c>
      <c r="F1404" s="1" t="s">
        <v>113</v>
      </c>
      <c r="G1404" s="1" t="s">
        <v>828</v>
      </c>
      <c r="H1404" s="7">
        <v>250</v>
      </c>
      <c r="I1404" s="7">
        <v>200</v>
      </c>
      <c r="J1404" s="2">
        <v>0.2</v>
      </c>
      <c r="K1404" s="7">
        <f>Table1[[#This Row],[Price Before Discount]]-Table1[[#This Row],[Price After Discount]]</f>
        <v>50</v>
      </c>
      <c r="L1404" s="13">
        <f>YEAR(Table1[[#This Row],[Date]])</f>
        <v>2021</v>
      </c>
      <c r="M1404" s="13" t="str">
        <f t="shared" si="42"/>
        <v>Aug</v>
      </c>
      <c r="N1404" s="17" t="str">
        <f t="shared" si="43"/>
        <v>Q3</v>
      </c>
    </row>
    <row r="1405" spans="1:14" hidden="1" x14ac:dyDescent="0.35">
      <c r="A1405" t="s">
        <v>1973</v>
      </c>
      <c r="B1405" s="1" t="s">
        <v>89</v>
      </c>
      <c r="C1405" s="1" t="s">
        <v>90</v>
      </c>
      <c r="D1405" s="1" t="s">
        <v>33</v>
      </c>
      <c r="E1405" s="3">
        <v>45407</v>
      </c>
      <c r="F1405" s="1" t="s">
        <v>102</v>
      </c>
      <c r="G1405" s="1" t="s">
        <v>1153</v>
      </c>
      <c r="H1405" s="7">
        <v>70</v>
      </c>
      <c r="I1405" s="7">
        <v>69</v>
      </c>
      <c r="J1405" s="2">
        <v>1.43E-2</v>
      </c>
      <c r="K1405" s="7">
        <f>Table1[[#This Row],[Price Before Discount]]-Table1[[#This Row],[Price After Discount]]</f>
        <v>1</v>
      </c>
      <c r="L1405" s="13">
        <f>YEAR(Table1[[#This Row],[Date]])</f>
        <v>2024</v>
      </c>
      <c r="M1405" s="13" t="str">
        <f t="shared" si="42"/>
        <v>Apr</v>
      </c>
      <c r="N1405" s="17" t="str">
        <f t="shared" si="43"/>
        <v>Q2</v>
      </c>
    </row>
    <row r="1406" spans="1:14" hidden="1" x14ac:dyDescent="0.35">
      <c r="A1406" t="s">
        <v>1974</v>
      </c>
      <c r="B1406" s="1" t="s">
        <v>47</v>
      </c>
      <c r="C1406" s="1" t="s">
        <v>48</v>
      </c>
      <c r="D1406" s="1" t="s">
        <v>22</v>
      </c>
      <c r="E1406" s="3">
        <v>45626</v>
      </c>
      <c r="F1406" s="1" t="s">
        <v>39</v>
      </c>
      <c r="G1406" s="1" t="s">
        <v>656</v>
      </c>
      <c r="H1406" s="7">
        <v>30</v>
      </c>
      <c r="I1406" s="7">
        <v>26</v>
      </c>
      <c r="J1406" s="2">
        <v>0.1333</v>
      </c>
      <c r="K1406" s="7">
        <f>Table1[[#This Row],[Price Before Discount]]-Table1[[#This Row],[Price After Discount]]</f>
        <v>4</v>
      </c>
      <c r="L1406" s="13">
        <f>YEAR(Table1[[#This Row],[Date]])</f>
        <v>2024</v>
      </c>
      <c r="M1406" s="13" t="str">
        <f t="shared" si="42"/>
        <v>Nov</v>
      </c>
      <c r="N1406" s="17" t="str">
        <f t="shared" si="43"/>
        <v>Q4</v>
      </c>
    </row>
    <row r="1407" spans="1:14" x14ac:dyDescent="0.35">
      <c r="A1407" t="s">
        <v>1975</v>
      </c>
      <c r="B1407" s="1" t="s">
        <v>9</v>
      </c>
      <c r="C1407" s="1" t="s">
        <v>10</v>
      </c>
      <c r="D1407" s="1" t="s">
        <v>11</v>
      </c>
      <c r="E1407" s="3">
        <v>44474</v>
      </c>
      <c r="F1407" s="1" t="s">
        <v>39</v>
      </c>
      <c r="G1407" s="1" t="s">
        <v>191</v>
      </c>
      <c r="H1407" s="7">
        <v>30</v>
      </c>
      <c r="I1407" s="7">
        <v>30</v>
      </c>
      <c r="J1407" s="2">
        <v>0</v>
      </c>
      <c r="K1407" s="7">
        <f>Table1[[#This Row],[Price Before Discount]]-Table1[[#This Row],[Price After Discount]]</f>
        <v>0</v>
      </c>
      <c r="L1407" s="13">
        <f>YEAR(Table1[[#This Row],[Date]])</f>
        <v>2021</v>
      </c>
      <c r="M1407" s="13" t="str">
        <f t="shared" si="42"/>
        <v>Oct</v>
      </c>
      <c r="N1407" s="17" t="str">
        <f t="shared" si="43"/>
        <v>Q4</v>
      </c>
    </row>
    <row r="1408" spans="1:14" x14ac:dyDescent="0.35">
      <c r="A1408" t="s">
        <v>1976</v>
      </c>
      <c r="B1408" s="1" t="s">
        <v>93</v>
      </c>
      <c r="C1408" s="1" t="s">
        <v>94</v>
      </c>
      <c r="D1408" s="1" t="s">
        <v>11</v>
      </c>
      <c r="E1408" s="3">
        <v>44515</v>
      </c>
      <c r="F1408" s="1" t="s">
        <v>120</v>
      </c>
      <c r="G1408" s="1" t="s">
        <v>331</v>
      </c>
      <c r="H1408" s="7">
        <v>50</v>
      </c>
      <c r="I1408" s="7">
        <v>46</v>
      </c>
      <c r="J1408" s="2">
        <v>0.08</v>
      </c>
      <c r="K1408" s="7">
        <f>Table1[[#This Row],[Price Before Discount]]-Table1[[#This Row],[Price After Discount]]</f>
        <v>4</v>
      </c>
      <c r="L1408" s="13">
        <f>YEAR(Table1[[#This Row],[Date]])</f>
        <v>2021</v>
      </c>
      <c r="M1408" s="13" t="str">
        <f t="shared" si="42"/>
        <v>Nov</v>
      </c>
      <c r="N1408" s="17" t="str">
        <f t="shared" si="43"/>
        <v>Q4</v>
      </c>
    </row>
    <row r="1409" spans="1:14" x14ac:dyDescent="0.35">
      <c r="A1409" t="s">
        <v>1977</v>
      </c>
      <c r="B1409" s="1" t="s">
        <v>185</v>
      </c>
      <c r="C1409" s="1" t="s">
        <v>186</v>
      </c>
      <c r="D1409" s="1" t="s">
        <v>11</v>
      </c>
      <c r="E1409" s="3">
        <v>44599</v>
      </c>
      <c r="F1409" s="1" t="s">
        <v>70</v>
      </c>
      <c r="G1409" s="1" t="s">
        <v>235</v>
      </c>
      <c r="H1409" s="7">
        <v>500</v>
      </c>
      <c r="I1409" s="7">
        <v>500</v>
      </c>
      <c r="J1409" s="2">
        <v>0</v>
      </c>
      <c r="K1409" s="7">
        <f>Table1[[#This Row],[Price Before Discount]]-Table1[[#This Row],[Price After Discount]]</f>
        <v>0</v>
      </c>
      <c r="L1409" s="13">
        <f>YEAR(Table1[[#This Row],[Date]])</f>
        <v>2022</v>
      </c>
      <c r="M1409" s="13" t="str">
        <f t="shared" si="42"/>
        <v>Feb</v>
      </c>
      <c r="N1409" s="17" t="str">
        <f t="shared" si="43"/>
        <v>Q1</v>
      </c>
    </row>
    <row r="1410" spans="1:14" x14ac:dyDescent="0.35">
      <c r="A1410" t="s">
        <v>1978</v>
      </c>
      <c r="B1410" s="1" t="s">
        <v>172</v>
      </c>
      <c r="C1410" s="1" t="s">
        <v>173</v>
      </c>
      <c r="D1410" s="1" t="s">
        <v>11</v>
      </c>
      <c r="E1410" s="3">
        <v>44713</v>
      </c>
      <c r="F1410" s="1" t="s">
        <v>23</v>
      </c>
      <c r="G1410" s="1" t="s">
        <v>1556</v>
      </c>
      <c r="H1410" s="7">
        <v>700</v>
      </c>
      <c r="I1410" s="7">
        <v>679</v>
      </c>
      <c r="J1410" s="2">
        <v>0.03</v>
      </c>
      <c r="K1410" s="7">
        <f>Table1[[#This Row],[Price Before Discount]]-Table1[[#This Row],[Price After Discount]]</f>
        <v>21</v>
      </c>
      <c r="L1410" s="13">
        <f>YEAR(Table1[[#This Row],[Date]])</f>
        <v>2022</v>
      </c>
      <c r="M1410" s="13" t="str">
        <f t="shared" ref="M1410:M1473" si="44">TEXT(E:E, "mmm")</f>
        <v>Jun</v>
      </c>
      <c r="N1410" s="17" t="str">
        <f t="shared" ref="N1410:N1473" si="45">"Q"&amp;INT((MONTH($E1410)-1)/3)+1</f>
        <v>Q2</v>
      </c>
    </row>
    <row r="1411" spans="1:14" x14ac:dyDescent="0.35">
      <c r="A1411" t="s">
        <v>1979</v>
      </c>
      <c r="B1411" s="1" t="s">
        <v>97</v>
      </c>
      <c r="C1411" s="1" t="s">
        <v>98</v>
      </c>
      <c r="D1411" s="1" t="s">
        <v>11</v>
      </c>
      <c r="E1411" s="3">
        <v>44769</v>
      </c>
      <c r="F1411" s="1" t="s">
        <v>23</v>
      </c>
      <c r="G1411" s="1" t="s">
        <v>1169</v>
      </c>
      <c r="H1411" s="7">
        <v>700</v>
      </c>
      <c r="I1411" s="7">
        <v>630</v>
      </c>
      <c r="J1411" s="2">
        <v>0.1</v>
      </c>
      <c r="K1411" s="7">
        <f>Table1[[#This Row],[Price Before Discount]]-Table1[[#This Row],[Price After Discount]]</f>
        <v>70</v>
      </c>
      <c r="L1411" s="13">
        <f>YEAR(Table1[[#This Row],[Date]])</f>
        <v>2022</v>
      </c>
      <c r="M1411" s="13" t="str">
        <f t="shared" si="44"/>
        <v>Jul</v>
      </c>
      <c r="N1411" s="17" t="str">
        <f t="shared" si="45"/>
        <v>Q3</v>
      </c>
    </row>
    <row r="1412" spans="1:14" hidden="1" x14ac:dyDescent="0.35">
      <c r="A1412" t="s">
        <v>1980</v>
      </c>
      <c r="B1412" s="1" t="s">
        <v>15</v>
      </c>
      <c r="C1412" s="1" t="s">
        <v>16</v>
      </c>
      <c r="D1412" s="1" t="s">
        <v>17</v>
      </c>
      <c r="E1412" s="3">
        <v>44984</v>
      </c>
      <c r="F1412" s="1" t="s">
        <v>102</v>
      </c>
      <c r="G1412" s="1" t="s">
        <v>491</v>
      </c>
      <c r="H1412" s="7">
        <v>70</v>
      </c>
      <c r="I1412" s="7">
        <v>65</v>
      </c>
      <c r="J1412" s="2">
        <v>7.1400000000000005E-2</v>
      </c>
      <c r="K1412" s="7">
        <f>Table1[[#This Row],[Price Before Discount]]-Table1[[#This Row],[Price After Discount]]</f>
        <v>5</v>
      </c>
      <c r="L1412" s="13">
        <f>YEAR(Table1[[#This Row],[Date]])</f>
        <v>2023</v>
      </c>
      <c r="M1412" s="13" t="str">
        <f t="shared" si="44"/>
        <v>Feb</v>
      </c>
      <c r="N1412" s="17" t="str">
        <f t="shared" si="45"/>
        <v>Q1</v>
      </c>
    </row>
    <row r="1413" spans="1:14" hidden="1" x14ac:dyDescent="0.35">
      <c r="A1413" t="s">
        <v>1981</v>
      </c>
      <c r="B1413" s="1" t="s">
        <v>68</v>
      </c>
      <c r="C1413" s="1" t="s">
        <v>69</v>
      </c>
      <c r="D1413" s="1" t="s">
        <v>33</v>
      </c>
      <c r="E1413" s="3">
        <v>44177</v>
      </c>
      <c r="F1413" s="1" t="s">
        <v>70</v>
      </c>
      <c r="G1413" s="1" t="s">
        <v>960</v>
      </c>
      <c r="H1413" s="7">
        <v>500</v>
      </c>
      <c r="I1413" s="7">
        <v>500</v>
      </c>
      <c r="J1413" s="2">
        <v>0</v>
      </c>
      <c r="K1413" s="7">
        <f>Table1[[#This Row],[Price Before Discount]]-Table1[[#This Row],[Price After Discount]]</f>
        <v>0</v>
      </c>
      <c r="L1413" s="13">
        <f>YEAR(Table1[[#This Row],[Date]])</f>
        <v>2020</v>
      </c>
      <c r="M1413" s="13" t="str">
        <f t="shared" si="44"/>
        <v>Dec</v>
      </c>
      <c r="N1413" s="17" t="str">
        <f t="shared" si="45"/>
        <v>Q4</v>
      </c>
    </row>
    <row r="1414" spans="1:14" x14ac:dyDescent="0.35">
      <c r="A1414" t="s">
        <v>1982</v>
      </c>
      <c r="B1414" s="1" t="s">
        <v>398</v>
      </c>
      <c r="C1414" s="1" t="s">
        <v>399</v>
      </c>
      <c r="D1414" s="1" t="s">
        <v>11</v>
      </c>
      <c r="E1414" s="3">
        <v>44145</v>
      </c>
      <c r="F1414" s="1" t="s">
        <v>113</v>
      </c>
      <c r="G1414" s="1" t="s">
        <v>854</v>
      </c>
      <c r="H1414" s="7">
        <v>250</v>
      </c>
      <c r="I1414" s="7">
        <v>200</v>
      </c>
      <c r="J1414" s="2">
        <v>0.2</v>
      </c>
      <c r="K1414" s="7">
        <f>Table1[[#This Row],[Price Before Discount]]-Table1[[#This Row],[Price After Discount]]</f>
        <v>50</v>
      </c>
      <c r="L1414" s="13">
        <f>YEAR(Table1[[#This Row],[Date]])</f>
        <v>2020</v>
      </c>
      <c r="M1414" s="13" t="str">
        <f t="shared" si="44"/>
        <v>Nov</v>
      </c>
      <c r="N1414" s="17" t="str">
        <f t="shared" si="45"/>
        <v>Q4</v>
      </c>
    </row>
    <row r="1415" spans="1:14" x14ac:dyDescent="0.35">
      <c r="A1415" t="s">
        <v>1983</v>
      </c>
      <c r="B1415" s="1" t="s">
        <v>125</v>
      </c>
      <c r="C1415" s="1" t="s">
        <v>126</v>
      </c>
      <c r="D1415" s="1" t="s">
        <v>11</v>
      </c>
      <c r="E1415" s="3">
        <v>44447</v>
      </c>
      <c r="F1415" s="1" t="s">
        <v>70</v>
      </c>
      <c r="G1415" s="1" t="s">
        <v>1259</v>
      </c>
      <c r="H1415" s="7">
        <v>500</v>
      </c>
      <c r="I1415" s="7">
        <v>490</v>
      </c>
      <c r="J1415" s="2">
        <v>0.02</v>
      </c>
      <c r="K1415" s="7">
        <f>Table1[[#This Row],[Price Before Discount]]-Table1[[#This Row],[Price After Discount]]</f>
        <v>10</v>
      </c>
      <c r="L1415" s="13">
        <f>YEAR(Table1[[#This Row],[Date]])</f>
        <v>2021</v>
      </c>
      <c r="M1415" s="13" t="str">
        <f t="shared" si="44"/>
        <v>Sep</v>
      </c>
      <c r="N1415" s="17" t="str">
        <f t="shared" si="45"/>
        <v>Q3</v>
      </c>
    </row>
    <row r="1416" spans="1:14" hidden="1" x14ac:dyDescent="0.35">
      <c r="A1416" t="s">
        <v>1984</v>
      </c>
      <c r="B1416" s="1" t="s">
        <v>225</v>
      </c>
      <c r="C1416" s="1" t="s">
        <v>226</v>
      </c>
      <c r="D1416" s="1" t="s">
        <v>22</v>
      </c>
      <c r="E1416" s="3">
        <v>44644</v>
      </c>
      <c r="F1416" s="1" t="s">
        <v>39</v>
      </c>
      <c r="G1416" s="1" t="s">
        <v>276</v>
      </c>
      <c r="H1416" s="7">
        <v>30</v>
      </c>
      <c r="I1416" s="7">
        <v>30</v>
      </c>
      <c r="J1416" s="2">
        <v>0</v>
      </c>
      <c r="K1416" s="7">
        <f>Table1[[#This Row],[Price Before Discount]]-Table1[[#This Row],[Price After Discount]]</f>
        <v>0</v>
      </c>
      <c r="L1416" s="13">
        <f>YEAR(Table1[[#This Row],[Date]])</f>
        <v>2022</v>
      </c>
      <c r="M1416" s="13" t="str">
        <f t="shared" si="44"/>
        <v>Mar</v>
      </c>
      <c r="N1416" s="17" t="str">
        <f t="shared" si="45"/>
        <v>Q1</v>
      </c>
    </row>
    <row r="1417" spans="1:14" hidden="1" x14ac:dyDescent="0.35">
      <c r="A1417" t="s">
        <v>1985</v>
      </c>
      <c r="B1417" s="1" t="s">
        <v>105</v>
      </c>
      <c r="C1417" s="1" t="s">
        <v>106</v>
      </c>
      <c r="D1417" s="1" t="s">
        <v>17</v>
      </c>
      <c r="E1417" s="3">
        <v>43964</v>
      </c>
      <c r="F1417" s="1" t="s">
        <v>102</v>
      </c>
      <c r="G1417" s="1" t="s">
        <v>1435</v>
      </c>
      <c r="H1417" s="7">
        <v>70</v>
      </c>
      <c r="I1417" s="7">
        <v>55</v>
      </c>
      <c r="J1417" s="2">
        <v>0.21429999999999999</v>
      </c>
      <c r="K1417" s="7">
        <f>Table1[[#This Row],[Price Before Discount]]-Table1[[#This Row],[Price After Discount]]</f>
        <v>15</v>
      </c>
      <c r="L1417" s="13">
        <f>YEAR(Table1[[#This Row],[Date]])</f>
        <v>2020</v>
      </c>
      <c r="M1417" s="13" t="str">
        <f t="shared" si="44"/>
        <v>May</v>
      </c>
      <c r="N1417" s="17" t="str">
        <f t="shared" si="45"/>
        <v>Q2</v>
      </c>
    </row>
    <row r="1418" spans="1:14" x14ac:dyDescent="0.35">
      <c r="A1418" t="s">
        <v>1986</v>
      </c>
      <c r="B1418" s="1" t="s">
        <v>148</v>
      </c>
      <c r="C1418" s="1" t="s">
        <v>149</v>
      </c>
      <c r="D1418" s="1" t="s">
        <v>11</v>
      </c>
      <c r="E1418" s="3">
        <v>44407</v>
      </c>
      <c r="F1418" s="1" t="s">
        <v>120</v>
      </c>
      <c r="G1418" s="1" t="s">
        <v>822</v>
      </c>
      <c r="H1418" s="7">
        <v>50</v>
      </c>
      <c r="I1418" s="7">
        <v>42</v>
      </c>
      <c r="J1418" s="2">
        <v>0.16</v>
      </c>
      <c r="K1418" s="7">
        <f>Table1[[#This Row],[Price Before Discount]]-Table1[[#This Row],[Price After Discount]]</f>
        <v>8</v>
      </c>
      <c r="L1418" s="13">
        <f>YEAR(Table1[[#This Row],[Date]])</f>
        <v>2021</v>
      </c>
      <c r="M1418" s="13" t="str">
        <f t="shared" si="44"/>
        <v>Jul</v>
      </c>
      <c r="N1418" s="17" t="str">
        <f t="shared" si="45"/>
        <v>Q3</v>
      </c>
    </row>
    <row r="1419" spans="1:14" hidden="1" x14ac:dyDescent="0.35">
      <c r="A1419" t="s">
        <v>1987</v>
      </c>
      <c r="B1419" s="1" t="s">
        <v>132</v>
      </c>
      <c r="C1419" s="1" t="s">
        <v>90</v>
      </c>
      <c r="D1419" s="1" t="s">
        <v>33</v>
      </c>
      <c r="E1419" s="3">
        <v>43932</v>
      </c>
      <c r="F1419" s="1" t="s">
        <v>39</v>
      </c>
      <c r="G1419" s="1" t="s">
        <v>1017</v>
      </c>
      <c r="H1419" s="7">
        <v>30</v>
      </c>
      <c r="I1419" s="7">
        <v>26</v>
      </c>
      <c r="J1419" s="2">
        <v>0.1333</v>
      </c>
      <c r="K1419" s="7">
        <f>Table1[[#This Row],[Price Before Discount]]-Table1[[#This Row],[Price After Discount]]</f>
        <v>4</v>
      </c>
      <c r="L1419" s="13">
        <f>YEAR(Table1[[#This Row],[Date]])</f>
        <v>2020</v>
      </c>
      <c r="M1419" s="13" t="str">
        <f t="shared" si="44"/>
        <v>Apr</v>
      </c>
      <c r="N1419" s="17" t="str">
        <f t="shared" si="45"/>
        <v>Q2</v>
      </c>
    </row>
    <row r="1420" spans="1:14" x14ac:dyDescent="0.35">
      <c r="A1420" t="s">
        <v>1988</v>
      </c>
      <c r="B1420" s="1" t="s">
        <v>239</v>
      </c>
      <c r="C1420" s="1" t="s">
        <v>240</v>
      </c>
      <c r="D1420" s="1" t="s">
        <v>11</v>
      </c>
      <c r="E1420" s="3">
        <v>44079</v>
      </c>
      <c r="F1420" s="1" t="s">
        <v>102</v>
      </c>
      <c r="G1420" s="1" t="s">
        <v>329</v>
      </c>
      <c r="H1420" s="7">
        <v>70</v>
      </c>
      <c r="I1420" s="7">
        <v>53</v>
      </c>
      <c r="J1420" s="2">
        <v>0.2429</v>
      </c>
      <c r="K1420" s="7">
        <f>Table1[[#This Row],[Price Before Discount]]-Table1[[#This Row],[Price After Discount]]</f>
        <v>17</v>
      </c>
      <c r="L1420" s="13">
        <f>YEAR(Table1[[#This Row],[Date]])</f>
        <v>2020</v>
      </c>
      <c r="M1420" s="13" t="str">
        <f t="shared" si="44"/>
        <v>Sep</v>
      </c>
      <c r="N1420" s="17" t="str">
        <f t="shared" si="45"/>
        <v>Q3</v>
      </c>
    </row>
    <row r="1421" spans="1:14" x14ac:dyDescent="0.35">
      <c r="A1421" t="s">
        <v>1989</v>
      </c>
      <c r="B1421" s="1" t="s">
        <v>57</v>
      </c>
      <c r="C1421" s="1" t="s">
        <v>58</v>
      </c>
      <c r="D1421" s="1" t="s">
        <v>11</v>
      </c>
      <c r="E1421" s="3">
        <v>43884</v>
      </c>
      <c r="F1421" s="1" t="s">
        <v>70</v>
      </c>
      <c r="G1421" s="1" t="s">
        <v>60</v>
      </c>
      <c r="H1421" s="7">
        <v>500</v>
      </c>
      <c r="I1421" s="7">
        <v>490</v>
      </c>
      <c r="J1421" s="2">
        <v>0.02</v>
      </c>
      <c r="K1421" s="7">
        <f>Table1[[#This Row],[Price Before Discount]]-Table1[[#This Row],[Price After Discount]]</f>
        <v>10</v>
      </c>
      <c r="L1421" s="13">
        <f>YEAR(Table1[[#This Row],[Date]])</f>
        <v>2020</v>
      </c>
      <c r="M1421" s="13" t="str">
        <f t="shared" si="44"/>
        <v>Feb</v>
      </c>
      <c r="N1421" s="17" t="str">
        <f t="shared" si="45"/>
        <v>Q1</v>
      </c>
    </row>
    <row r="1422" spans="1:14" x14ac:dyDescent="0.35">
      <c r="A1422" t="s">
        <v>1990</v>
      </c>
      <c r="B1422" s="1" t="s">
        <v>168</v>
      </c>
      <c r="C1422" s="1" t="s">
        <v>169</v>
      </c>
      <c r="D1422" s="1" t="s">
        <v>11</v>
      </c>
      <c r="E1422" s="3">
        <v>44677</v>
      </c>
      <c r="F1422" s="1" t="s">
        <v>39</v>
      </c>
      <c r="G1422" s="1" t="s">
        <v>170</v>
      </c>
      <c r="H1422" s="7">
        <v>30</v>
      </c>
      <c r="I1422" s="7">
        <v>26</v>
      </c>
      <c r="J1422" s="2">
        <v>0.1333</v>
      </c>
      <c r="K1422" s="7">
        <f>Table1[[#This Row],[Price Before Discount]]-Table1[[#This Row],[Price After Discount]]</f>
        <v>4</v>
      </c>
      <c r="L1422" s="13">
        <f>YEAR(Table1[[#This Row],[Date]])</f>
        <v>2022</v>
      </c>
      <c r="M1422" s="13" t="str">
        <f t="shared" si="44"/>
        <v>Apr</v>
      </c>
      <c r="N1422" s="17" t="str">
        <f t="shared" si="45"/>
        <v>Q2</v>
      </c>
    </row>
    <row r="1423" spans="1:14" hidden="1" x14ac:dyDescent="0.35">
      <c r="A1423" t="s">
        <v>1991</v>
      </c>
      <c r="B1423" s="1" t="s">
        <v>268</v>
      </c>
      <c r="C1423" s="1" t="s">
        <v>269</v>
      </c>
      <c r="D1423" s="1" t="s">
        <v>33</v>
      </c>
      <c r="E1423" s="3">
        <v>44318</v>
      </c>
      <c r="F1423" s="1" t="s">
        <v>12</v>
      </c>
      <c r="G1423" s="1" t="s">
        <v>711</v>
      </c>
      <c r="H1423" s="7">
        <v>80</v>
      </c>
      <c r="I1423" s="7">
        <v>53</v>
      </c>
      <c r="J1423" s="2">
        <v>0.33750000000000002</v>
      </c>
      <c r="K1423" s="7">
        <f>Table1[[#This Row],[Price Before Discount]]-Table1[[#This Row],[Price After Discount]]</f>
        <v>27</v>
      </c>
      <c r="L1423" s="13">
        <f>YEAR(Table1[[#This Row],[Date]])</f>
        <v>2021</v>
      </c>
      <c r="M1423" s="13" t="str">
        <f t="shared" si="44"/>
        <v>May</v>
      </c>
      <c r="N1423" s="17" t="str">
        <f t="shared" si="45"/>
        <v>Q2</v>
      </c>
    </row>
    <row r="1424" spans="1:14" hidden="1" x14ac:dyDescent="0.35">
      <c r="A1424" t="s">
        <v>1992</v>
      </c>
      <c r="B1424" s="1" t="s">
        <v>432</v>
      </c>
      <c r="C1424" s="1" t="s">
        <v>433</v>
      </c>
      <c r="D1424" s="1" t="s">
        <v>22</v>
      </c>
      <c r="E1424" s="3">
        <v>45564</v>
      </c>
      <c r="F1424" s="1" t="s">
        <v>53</v>
      </c>
      <c r="G1424" s="1" t="s">
        <v>548</v>
      </c>
      <c r="H1424" s="7">
        <v>800</v>
      </c>
      <c r="I1424" s="7">
        <v>616</v>
      </c>
      <c r="J1424" s="2">
        <v>0.23</v>
      </c>
      <c r="K1424" s="7">
        <f>Table1[[#This Row],[Price Before Discount]]-Table1[[#This Row],[Price After Discount]]</f>
        <v>184</v>
      </c>
      <c r="L1424" s="13">
        <f>YEAR(Table1[[#This Row],[Date]])</f>
        <v>2024</v>
      </c>
      <c r="M1424" s="13" t="str">
        <f t="shared" si="44"/>
        <v>Sep</v>
      </c>
      <c r="N1424" s="17" t="str">
        <f t="shared" si="45"/>
        <v>Q3</v>
      </c>
    </row>
    <row r="1425" spans="1:14" hidden="1" x14ac:dyDescent="0.35">
      <c r="A1425" t="s">
        <v>1993</v>
      </c>
      <c r="B1425" s="1" t="s">
        <v>15</v>
      </c>
      <c r="C1425" s="1" t="s">
        <v>16</v>
      </c>
      <c r="D1425" s="1" t="s">
        <v>17</v>
      </c>
      <c r="E1425" s="3">
        <v>44674</v>
      </c>
      <c r="F1425" s="1" t="s">
        <v>113</v>
      </c>
      <c r="G1425" s="1" t="s">
        <v>476</v>
      </c>
      <c r="H1425" s="7">
        <v>250</v>
      </c>
      <c r="I1425" s="7">
        <v>225</v>
      </c>
      <c r="J1425" s="2">
        <v>0.1</v>
      </c>
      <c r="K1425" s="7">
        <f>Table1[[#This Row],[Price Before Discount]]-Table1[[#This Row],[Price After Discount]]</f>
        <v>25</v>
      </c>
      <c r="L1425" s="13">
        <f>YEAR(Table1[[#This Row],[Date]])</f>
        <v>2022</v>
      </c>
      <c r="M1425" s="13" t="str">
        <f t="shared" si="44"/>
        <v>Apr</v>
      </c>
      <c r="N1425" s="17" t="str">
        <f t="shared" si="45"/>
        <v>Q2</v>
      </c>
    </row>
    <row r="1426" spans="1:14" hidden="1" x14ac:dyDescent="0.35">
      <c r="A1426" t="s">
        <v>1994</v>
      </c>
      <c r="B1426" s="1" t="s">
        <v>432</v>
      </c>
      <c r="C1426" s="1" t="s">
        <v>433</v>
      </c>
      <c r="D1426" s="1" t="s">
        <v>22</v>
      </c>
      <c r="E1426" s="3">
        <v>44198</v>
      </c>
      <c r="F1426" s="1" t="s">
        <v>113</v>
      </c>
      <c r="G1426" s="1" t="s">
        <v>856</v>
      </c>
      <c r="H1426" s="7">
        <v>250</v>
      </c>
      <c r="I1426" s="7">
        <v>215</v>
      </c>
      <c r="J1426" s="2">
        <v>0.14000000000000001</v>
      </c>
      <c r="K1426" s="7">
        <f>Table1[[#This Row],[Price Before Discount]]-Table1[[#This Row],[Price After Discount]]</f>
        <v>35</v>
      </c>
      <c r="L1426" s="13">
        <f>YEAR(Table1[[#This Row],[Date]])</f>
        <v>2021</v>
      </c>
      <c r="M1426" s="13" t="str">
        <f t="shared" si="44"/>
        <v>Jan</v>
      </c>
      <c r="N1426" s="17" t="str">
        <f t="shared" si="45"/>
        <v>Q1</v>
      </c>
    </row>
    <row r="1427" spans="1:14" hidden="1" x14ac:dyDescent="0.35">
      <c r="A1427" t="s">
        <v>1995</v>
      </c>
      <c r="B1427" s="1" t="s">
        <v>37</v>
      </c>
      <c r="C1427" s="1" t="s">
        <v>38</v>
      </c>
      <c r="D1427" s="1" t="s">
        <v>33</v>
      </c>
      <c r="E1427" s="3">
        <v>43872</v>
      </c>
      <c r="F1427" s="1" t="s">
        <v>53</v>
      </c>
      <c r="G1427" s="1" t="s">
        <v>1288</v>
      </c>
      <c r="H1427" s="7">
        <v>800</v>
      </c>
      <c r="I1427" s="7">
        <v>712</v>
      </c>
      <c r="J1427" s="2">
        <v>0.11</v>
      </c>
      <c r="K1427" s="7">
        <f>Table1[[#This Row],[Price Before Discount]]-Table1[[#This Row],[Price After Discount]]</f>
        <v>88</v>
      </c>
      <c r="L1427" s="13">
        <f>YEAR(Table1[[#This Row],[Date]])</f>
        <v>2020</v>
      </c>
      <c r="M1427" s="13" t="str">
        <f t="shared" si="44"/>
        <v>Feb</v>
      </c>
      <c r="N1427" s="17" t="str">
        <f t="shared" si="45"/>
        <v>Q1</v>
      </c>
    </row>
    <row r="1428" spans="1:14" hidden="1" x14ac:dyDescent="0.35">
      <c r="A1428" t="s">
        <v>1996</v>
      </c>
      <c r="B1428" s="1" t="s">
        <v>129</v>
      </c>
      <c r="C1428" s="1" t="s">
        <v>106</v>
      </c>
      <c r="D1428" s="1" t="s">
        <v>17</v>
      </c>
      <c r="E1428" s="3">
        <v>45541</v>
      </c>
      <c r="F1428" s="1" t="s">
        <v>34</v>
      </c>
      <c r="G1428" s="1" t="s">
        <v>266</v>
      </c>
      <c r="H1428" s="7">
        <v>50</v>
      </c>
      <c r="I1428" s="7">
        <v>46</v>
      </c>
      <c r="J1428" s="2">
        <v>0.08</v>
      </c>
      <c r="K1428" s="7">
        <f>Table1[[#This Row],[Price Before Discount]]-Table1[[#This Row],[Price After Discount]]</f>
        <v>4</v>
      </c>
      <c r="L1428" s="13">
        <f>YEAR(Table1[[#This Row],[Date]])</f>
        <v>2024</v>
      </c>
      <c r="M1428" s="13" t="str">
        <f t="shared" si="44"/>
        <v>Sep</v>
      </c>
      <c r="N1428" s="17" t="str">
        <f t="shared" si="45"/>
        <v>Q3</v>
      </c>
    </row>
    <row r="1429" spans="1:14" hidden="1" x14ac:dyDescent="0.35">
      <c r="A1429" t="s">
        <v>1997</v>
      </c>
      <c r="B1429" s="1" t="s">
        <v>203</v>
      </c>
      <c r="C1429" s="1" t="s">
        <v>204</v>
      </c>
      <c r="D1429" s="1" t="s">
        <v>22</v>
      </c>
      <c r="E1429" s="3">
        <v>44557</v>
      </c>
      <c r="F1429" s="1" t="s">
        <v>59</v>
      </c>
      <c r="G1429" s="1" t="s">
        <v>720</v>
      </c>
      <c r="H1429" s="7">
        <v>1000</v>
      </c>
      <c r="I1429" s="7">
        <v>960</v>
      </c>
      <c r="J1429" s="2">
        <v>0.04</v>
      </c>
      <c r="K1429" s="7">
        <f>Table1[[#This Row],[Price Before Discount]]-Table1[[#This Row],[Price After Discount]]</f>
        <v>40</v>
      </c>
      <c r="L1429" s="13">
        <f>YEAR(Table1[[#This Row],[Date]])</f>
        <v>2021</v>
      </c>
      <c r="M1429" s="13" t="str">
        <f t="shared" si="44"/>
        <v>Dec</v>
      </c>
      <c r="N1429" s="17" t="str">
        <f t="shared" si="45"/>
        <v>Q4</v>
      </c>
    </row>
    <row r="1430" spans="1:14" hidden="1" x14ac:dyDescent="0.35">
      <c r="A1430" t="s">
        <v>1998</v>
      </c>
      <c r="B1430" s="1" t="s">
        <v>225</v>
      </c>
      <c r="C1430" s="1" t="s">
        <v>226</v>
      </c>
      <c r="D1430" s="1" t="s">
        <v>22</v>
      </c>
      <c r="E1430" s="3">
        <v>45110</v>
      </c>
      <c r="F1430" s="1" t="s">
        <v>113</v>
      </c>
      <c r="G1430" s="1" t="s">
        <v>935</v>
      </c>
      <c r="H1430" s="7">
        <v>250</v>
      </c>
      <c r="I1430" s="7">
        <v>243</v>
      </c>
      <c r="J1430" s="2">
        <v>2.8000000000000001E-2</v>
      </c>
      <c r="K1430" s="7">
        <f>Table1[[#This Row],[Price Before Discount]]-Table1[[#This Row],[Price After Discount]]</f>
        <v>7</v>
      </c>
      <c r="L1430" s="13">
        <f>YEAR(Table1[[#This Row],[Date]])</f>
        <v>2023</v>
      </c>
      <c r="M1430" s="13" t="str">
        <f t="shared" si="44"/>
        <v>Jul</v>
      </c>
      <c r="N1430" s="17" t="str">
        <f t="shared" si="45"/>
        <v>Q3</v>
      </c>
    </row>
    <row r="1431" spans="1:14" hidden="1" x14ac:dyDescent="0.35">
      <c r="A1431" t="s">
        <v>1999</v>
      </c>
      <c r="B1431" s="1" t="s">
        <v>116</v>
      </c>
      <c r="C1431" s="1" t="s">
        <v>117</v>
      </c>
      <c r="D1431" s="1" t="s">
        <v>33</v>
      </c>
      <c r="E1431" s="3">
        <v>44453</v>
      </c>
      <c r="F1431" s="1" t="s">
        <v>23</v>
      </c>
      <c r="G1431" s="1" t="s">
        <v>1108</v>
      </c>
      <c r="H1431" s="7">
        <v>700</v>
      </c>
      <c r="I1431" s="7">
        <v>665</v>
      </c>
      <c r="J1431" s="2">
        <v>0.05</v>
      </c>
      <c r="K1431" s="7">
        <f>Table1[[#This Row],[Price Before Discount]]-Table1[[#This Row],[Price After Discount]]</f>
        <v>35</v>
      </c>
      <c r="L1431" s="13">
        <f>YEAR(Table1[[#This Row],[Date]])</f>
        <v>2021</v>
      </c>
      <c r="M1431" s="13" t="str">
        <f t="shared" si="44"/>
        <v>Sep</v>
      </c>
      <c r="N1431" s="17" t="str">
        <f t="shared" si="45"/>
        <v>Q3</v>
      </c>
    </row>
    <row r="1432" spans="1:14" hidden="1" x14ac:dyDescent="0.35">
      <c r="A1432" t="s">
        <v>2000</v>
      </c>
      <c r="B1432" s="1" t="s">
        <v>62</v>
      </c>
      <c r="C1432" s="1" t="s">
        <v>63</v>
      </c>
      <c r="D1432" s="1" t="s">
        <v>33</v>
      </c>
      <c r="E1432" s="3">
        <v>45509</v>
      </c>
      <c r="F1432" s="1" t="s">
        <v>39</v>
      </c>
      <c r="G1432" s="1" t="s">
        <v>870</v>
      </c>
      <c r="H1432" s="7">
        <v>30</v>
      </c>
      <c r="I1432" s="7">
        <v>30</v>
      </c>
      <c r="J1432" s="2">
        <v>0</v>
      </c>
      <c r="K1432" s="7">
        <f>Table1[[#This Row],[Price Before Discount]]-Table1[[#This Row],[Price After Discount]]</f>
        <v>0</v>
      </c>
      <c r="L1432" s="13">
        <f>YEAR(Table1[[#This Row],[Date]])</f>
        <v>2024</v>
      </c>
      <c r="M1432" s="13" t="str">
        <f t="shared" si="44"/>
        <v>Aug</v>
      </c>
      <c r="N1432" s="17" t="str">
        <f t="shared" si="45"/>
        <v>Q3</v>
      </c>
    </row>
    <row r="1433" spans="1:14" hidden="1" x14ac:dyDescent="0.35">
      <c r="A1433" t="s">
        <v>2001</v>
      </c>
      <c r="B1433" s="1" t="s">
        <v>20</v>
      </c>
      <c r="C1433" s="1" t="s">
        <v>21</v>
      </c>
      <c r="D1433" s="1" t="s">
        <v>22</v>
      </c>
      <c r="E1433" s="3">
        <v>44458</v>
      </c>
      <c r="F1433" s="1" t="s">
        <v>44</v>
      </c>
      <c r="G1433" s="1" t="s">
        <v>481</v>
      </c>
      <c r="H1433" s="7">
        <v>500</v>
      </c>
      <c r="I1433" s="7">
        <v>350</v>
      </c>
      <c r="J1433" s="2">
        <v>0.3</v>
      </c>
      <c r="K1433" s="7">
        <f>Table1[[#This Row],[Price Before Discount]]-Table1[[#This Row],[Price After Discount]]</f>
        <v>150</v>
      </c>
      <c r="L1433" s="13">
        <f>YEAR(Table1[[#This Row],[Date]])</f>
        <v>2021</v>
      </c>
      <c r="M1433" s="13" t="str">
        <f t="shared" si="44"/>
        <v>Sep</v>
      </c>
      <c r="N1433" s="17" t="str">
        <f t="shared" si="45"/>
        <v>Q3</v>
      </c>
    </row>
    <row r="1434" spans="1:14" hidden="1" x14ac:dyDescent="0.35">
      <c r="A1434" t="s">
        <v>2002</v>
      </c>
      <c r="B1434" s="1" t="s">
        <v>68</v>
      </c>
      <c r="C1434" s="1" t="s">
        <v>69</v>
      </c>
      <c r="D1434" s="1" t="s">
        <v>33</v>
      </c>
      <c r="E1434" s="3">
        <v>44582</v>
      </c>
      <c r="F1434" s="1" t="s">
        <v>39</v>
      </c>
      <c r="G1434" s="1" t="s">
        <v>1412</v>
      </c>
      <c r="H1434" s="7">
        <v>30</v>
      </c>
      <c r="I1434" s="7">
        <v>28</v>
      </c>
      <c r="J1434" s="2">
        <v>6.6699999999999995E-2</v>
      </c>
      <c r="K1434" s="7">
        <f>Table1[[#This Row],[Price Before Discount]]-Table1[[#This Row],[Price After Discount]]</f>
        <v>2</v>
      </c>
      <c r="L1434" s="13">
        <f>YEAR(Table1[[#This Row],[Date]])</f>
        <v>2022</v>
      </c>
      <c r="M1434" s="13" t="str">
        <f t="shared" si="44"/>
        <v>Jan</v>
      </c>
      <c r="N1434" s="17" t="str">
        <f t="shared" si="45"/>
        <v>Q1</v>
      </c>
    </row>
    <row r="1435" spans="1:14" hidden="1" x14ac:dyDescent="0.35">
      <c r="A1435" t="s">
        <v>2003</v>
      </c>
      <c r="B1435" s="1" t="s">
        <v>287</v>
      </c>
      <c r="C1435" s="1" t="s">
        <v>106</v>
      </c>
      <c r="D1435" s="1" t="s">
        <v>17</v>
      </c>
      <c r="E1435" s="3">
        <v>44773</v>
      </c>
      <c r="F1435" s="1" t="s">
        <v>113</v>
      </c>
      <c r="G1435" s="1" t="s">
        <v>901</v>
      </c>
      <c r="H1435" s="7">
        <v>250</v>
      </c>
      <c r="I1435" s="7">
        <v>245</v>
      </c>
      <c r="J1435" s="2">
        <v>0.02</v>
      </c>
      <c r="K1435" s="7">
        <f>Table1[[#This Row],[Price Before Discount]]-Table1[[#This Row],[Price After Discount]]</f>
        <v>5</v>
      </c>
      <c r="L1435" s="13">
        <f>YEAR(Table1[[#This Row],[Date]])</f>
        <v>2022</v>
      </c>
      <c r="M1435" s="13" t="str">
        <f t="shared" si="44"/>
        <v>Jul</v>
      </c>
      <c r="N1435" s="17" t="str">
        <f t="shared" si="45"/>
        <v>Q3</v>
      </c>
    </row>
    <row r="1436" spans="1:14" x14ac:dyDescent="0.35">
      <c r="A1436" t="s">
        <v>2004</v>
      </c>
      <c r="B1436" s="1" t="s">
        <v>109</v>
      </c>
      <c r="C1436" s="1" t="s">
        <v>80</v>
      </c>
      <c r="D1436" s="1" t="s">
        <v>11</v>
      </c>
      <c r="E1436" s="3">
        <v>45286</v>
      </c>
      <c r="F1436" s="1" t="s">
        <v>28</v>
      </c>
      <c r="G1436" s="1" t="s">
        <v>370</v>
      </c>
      <c r="H1436" s="7">
        <v>150</v>
      </c>
      <c r="I1436" s="7">
        <v>143</v>
      </c>
      <c r="J1436" s="2">
        <v>4.6699999999999998E-2</v>
      </c>
      <c r="K1436" s="7">
        <f>Table1[[#This Row],[Price Before Discount]]-Table1[[#This Row],[Price After Discount]]</f>
        <v>7</v>
      </c>
      <c r="L1436" s="13">
        <f>YEAR(Table1[[#This Row],[Date]])</f>
        <v>2023</v>
      </c>
      <c r="M1436" s="13" t="str">
        <f t="shared" si="44"/>
        <v>Dec</v>
      </c>
      <c r="N1436" s="17" t="str">
        <f t="shared" si="45"/>
        <v>Q4</v>
      </c>
    </row>
    <row r="1437" spans="1:14" hidden="1" x14ac:dyDescent="0.35">
      <c r="A1437" t="s">
        <v>2005</v>
      </c>
      <c r="B1437" s="1" t="s">
        <v>268</v>
      </c>
      <c r="C1437" s="1" t="s">
        <v>269</v>
      </c>
      <c r="D1437" s="1" t="s">
        <v>33</v>
      </c>
      <c r="E1437" s="3">
        <v>45521</v>
      </c>
      <c r="F1437" s="1" t="s">
        <v>120</v>
      </c>
      <c r="G1437" s="1" t="s">
        <v>270</v>
      </c>
      <c r="H1437" s="7">
        <v>50</v>
      </c>
      <c r="I1437" s="7">
        <v>49</v>
      </c>
      <c r="J1437" s="2">
        <v>0.02</v>
      </c>
      <c r="K1437" s="7">
        <f>Table1[[#This Row],[Price Before Discount]]-Table1[[#This Row],[Price After Discount]]</f>
        <v>1</v>
      </c>
      <c r="L1437" s="13">
        <f>YEAR(Table1[[#This Row],[Date]])</f>
        <v>2024</v>
      </c>
      <c r="M1437" s="13" t="str">
        <f t="shared" si="44"/>
        <v>Aug</v>
      </c>
      <c r="N1437" s="17" t="str">
        <f t="shared" si="45"/>
        <v>Q3</v>
      </c>
    </row>
    <row r="1438" spans="1:14" hidden="1" x14ac:dyDescent="0.35">
      <c r="A1438" t="s">
        <v>2006</v>
      </c>
      <c r="B1438" s="1" t="s">
        <v>37</v>
      </c>
      <c r="C1438" s="1" t="s">
        <v>38</v>
      </c>
      <c r="D1438" s="1" t="s">
        <v>33</v>
      </c>
      <c r="E1438" s="3">
        <v>45029</v>
      </c>
      <c r="F1438" s="1" t="s">
        <v>34</v>
      </c>
      <c r="G1438" s="1" t="s">
        <v>1302</v>
      </c>
      <c r="H1438" s="7">
        <v>50</v>
      </c>
      <c r="I1438" s="7">
        <v>50</v>
      </c>
      <c r="J1438" s="2">
        <v>0</v>
      </c>
      <c r="K1438" s="7">
        <f>Table1[[#This Row],[Price Before Discount]]-Table1[[#This Row],[Price After Discount]]</f>
        <v>0</v>
      </c>
      <c r="L1438" s="13">
        <f>YEAR(Table1[[#This Row],[Date]])</f>
        <v>2023</v>
      </c>
      <c r="M1438" s="13" t="str">
        <f t="shared" si="44"/>
        <v>Apr</v>
      </c>
      <c r="N1438" s="17" t="str">
        <f t="shared" si="45"/>
        <v>Q2</v>
      </c>
    </row>
    <row r="1439" spans="1:14" hidden="1" x14ac:dyDescent="0.35">
      <c r="A1439" t="s">
        <v>2007</v>
      </c>
      <c r="B1439" s="1" t="s">
        <v>62</v>
      </c>
      <c r="C1439" s="1" t="s">
        <v>63</v>
      </c>
      <c r="D1439" s="1" t="s">
        <v>33</v>
      </c>
      <c r="E1439" s="3">
        <v>44389</v>
      </c>
      <c r="F1439" s="1" t="s">
        <v>59</v>
      </c>
      <c r="G1439" s="1" t="s">
        <v>278</v>
      </c>
      <c r="H1439" s="7">
        <v>1000</v>
      </c>
      <c r="I1439" s="7">
        <v>940</v>
      </c>
      <c r="J1439" s="2">
        <v>0.06</v>
      </c>
      <c r="K1439" s="7">
        <f>Table1[[#This Row],[Price Before Discount]]-Table1[[#This Row],[Price After Discount]]</f>
        <v>60</v>
      </c>
      <c r="L1439" s="13">
        <f>YEAR(Table1[[#This Row],[Date]])</f>
        <v>2021</v>
      </c>
      <c r="M1439" s="13" t="str">
        <f t="shared" si="44"/>
        <v>Jul</v>
      </c>
      <c r="N1439" s="17" t="str">
        <f t="shared" si="45"/>
        <v>Q3</v>
      </c>
    </row>
    <row r="1440" spans="1:14" x14ac:dyDescent="0.35">
      <c r="A1440" t="s">
        <v>2008</v>
      </c>
      <c r="B1440" s="1" t="s">
        <v>125</v>
      </c>
      <c r="C1440" s="1" t="s">
        <v>126</v>
      </c>
      <c r="D1440" s="1" t="s">
        <v>11</v>
      </c>
      <c r="E1440" s="3">
        <v>44652</v>
      </c>
      <c r="F1440" s="1" t="s">
        <v>53</v>
      </c>
      <c r="G1440" s="1" t="s">
        <v>865</v>
      </c>
      <c r="H1440" s="7">
        <v>800</v>
      </c>
      <c r="I1440" s="7">
        <v>480</v>
      </c>
      <c r="J1440" s="2">
        <v>0.4</v>
      </c>
      <c r="K1440" s="7">
        <f>Table1[[#This Row],[Price Before Discount]]-Table1[[#This Row],[Price After Discount]]</f>
        <v>320</v>
      </c>
      <c r="L1440" s="13">
        <f>YEAR(Table1[[#This Row],[Date]])</f>
        <v>2022</v>
      </c>
      <c r="M1440" s="13" t="str">
        <f t="shared" si="44"/>
        <v>Apr</v>
      </c>
      <c r="N1440" s="17" t="str">
        <f t="shared" si="45"/>
        <v>Q2</v>
      </c>
    </row>
    <row r="1441" spans="1:14" x14ac:dyDescent="0.35">
      <c r="A1441" t="s">
        <v>2009</v>
      </c>
      <c r="B1441" s="1" t="s">
        <v>239</v>
      </c>
      <c r="C1441" s="1" t="s">
        <v>240</v>
      </c>
      <c r="D1441" s="1" t="s">
        <v>11</v>
      </c>
      <c r="E1441" s="3">
        <v>43927</v>
      </c>
      <c r="F1441" s="1" t="s">
        <v>113</v>
      </c>
      <c r="G1441" s="1" t="s">
        <v>624</v>
      </c>
      <c r="H1441" s="7">
        <v>250</v>
      </c>
      <c r="I1441" s="7">
        <v>198</v>
      </c>
      <c r="J1441" s="2">
        <v>0.20799999999999999</v>
      </c>
      <c r="K1441" s="7">
        <f>Table1[[#This Row],[Price Before Discount]]-Table1[[#This Row],[Price After Discount]]</f>
        <v>52</v>
      </c>
      <c r="L1441" s="13">
        <f>YEAR(Table1[[#This Row],[Date]])</f>
        <v>2020</v>
      </c>
      <c r="M1441" s="13" t="str">
        <f t="shared" si="44"/>
        <v>Apr</v>
      </c>
      <c r="N1441" s="17" t="str">
        <f t="shared" si="45"/>
        <v>Q2</v>
      </c>
    </row>
    <row r="1442" spans="1:14" x14ac:dyDescent="0.35">
      <c r="A1442" t="s">
        <v>2010</v>
      </c>
      <c r="B1442" s="1" t="s">
        <v>172</v>
      </c>
      <c r="C1442" s="1" t="s">
        <v>173</v>
      </c>
      <c r="D1442" s="1" t="s">
        <v>11</v>
      </c>
      <c r="E1442" s="3">
        <v>45331</v>
      </c>
      <c r="F1442" s="1" t="s">
        <v>28</v>
      </c>
      <c r="G1442" s="1" t="s">
        <v>1556</v>
      </c>
      <c r="H1442" s="7">
        <v>150</v>
      </c>
      <c r="I1442" s="7">
        <v>131</v>
      </c>
      <c r="J1442" s="2">
        <v>0.12670000000000001</v>
      </c>
      <c r="K1442" s="7">
        <f>Table1[[#This Row],[Price Before Discount]]-Table1[[#This Row],[Price After Discount]]</f>
        <v>19</v>
      </c>
      <c r="L1442" s="13">
        <f>YEAR(Table1[[#This Row],[Date]])</f>
        <v>2024</v>
      </c>
      <c r="M1442" s="13" t="str">
        <f t="shared" si="44"/>
        <v>Feb</v>
      </c>
      <c r="N1442" s="17" t="str">
        <f t="shared" si="45"/>
        <v>Q1</v>
      </c>
    </row>
    <row r="1443" spans="1:14" hidden="1" x14ac:dyDescent="0.35">
      <c r="A1443" t="s">
        <v>2011</v>
      </c>
      <c r="B1443" s="1" t="s">
        <v>203</v>
      </c>
      <c r="C1443" s="1" t="s">
        <v>204</v>
      </c>
      <c r="D1443" s="1" t="s">
        <v>22</v>
      </c>
      <c r="E1443" s="3">
        <v>45122</v>
      </c>
      <c r="F1443" s="1" t="s">
        <v>59</v>
      </c>
      <c r="G1443" s="1" t="s">
        <v>757</v>
      </c>
      <c r="H1443" s="7">
        <v>1000</v>
      </c>
      <c r="I1443" s="7">
        <v>730</v>
      </c>
      <c r="J1443" s="2">
        <v>0.27</v>
      </c>
      <c r="K1443" s="7">
        <f>Table1[[#This Row],[Price Before Discount]]-Table1[[#This Row],[Price After Discount]]</f>
        <v>270</v>
      </c>
      <c r="L1443" s="13">
        <f>YEAR(Table1[[#This Row],[Date]])</f>
        <v>2023</v>
      </c>
      <c r="M1443" s="13" t="str">
        <f t="shared" si="44"/>
        <v>Jul</v>
      </c>
      <c r="N1443" s="17" t="str">
        <f t="shared" si="45"/>
        <v>Q3</v>
      </c>
    </row>
    <row r="1444" spans="1:14" x14ac:dyDescent="0.35">
      <c r="A1444" t="s">
        <v>2012</v>
      </c>
      <c r="B1444" s="1" t="s">
        <v>125</v>
      </c>
      <c r="C1444" s="1" t="s">
        <v>126</v>
      </c>
      <c r="D1444" s="1" t="s">
        <v>11</v>
      </c>
      <c r="E1444" s="3">
        <v>44876</v>
      </c>
      <c r="F1444" s="1" t="s">
        <v>53</v>
      </c>
      <c r="G1444" s="1" t="s">
        <v>918</v>
      </c>
      <c r="H1444" s="7">
        <v>800</v>
      </c>
      <c r="I1444" s="7">
        <v>584</v>
      </c>
      <c r="J1444" s="2">
        <v>0.27</v>
      </c>
      <c r="K1444" s="7">
        <f>Table1[[#This Row],[Price Before Discount]]-Table1[[#This Row],[Price After Discount]]</f>
        <v>216</v>
      </c>
      <c r="L1444" s="13">
        <f>YEAR(Table1[[#This Row],[Date]])</f>
        <v>2022</v>
      </c>
      <c r="M1444" s="13" t="str">
        <f t="shared" si="44"/>
        <v>Nov</v>
      </c>
      <c r="N1444" s="17" t="str">
        <f t="shared" si="45"/>
        <v>Q4</v>
      </c>
    </row>
    <row r="1445" spans="1:14" hidden="1" x14ac:dyDescent="0.35">
      <c r="A1445" t="s">
        <v>2013</v>
      </c>
      <c r="B1445" s="1" t="s">
        <v>180</v>
      </c>
      <c r="C1445" s="1" t="s">
        <v>106</v>
      </c>
      <c r="D1445" s="1" t="s">
        <v>17</v>
      </c>
      <c r="E1445" s="3">
        <v>45521</v>
      </c>
      <c r="F1445" s="1" t="s">
        <v>28</v>
      </c>
      <c r="G1445" s="1" t="s">
        <v>2014</v>
      </c>
      <c r="H1445" s="7">
        <v>150</v>
      </c>
      <c r="I1445" s="7">
        <v>128</v>
      </c>
      <c r="J1445" s="2">
        <v>0.1467</v>
      </c>
      <c r="K1445" s="7">
        <f>Table1[[#This Row],[Price Before Discount]]-Table1[[#This Row],[Price After Discount]]</f>
        <v>22</v>
      </c>
      <c r="L1445" s="13">
        <f>YEAR(Table1[[#This Row],[Date]])</f>
        <v>2024</v>
      </c>
      <c r="M1445" s="13" t="str">
        <f t="shared" si="44"/>
        <v>Aug</v>
      </c>
      <c r="N1445" s="17" t="str">
        <f t="shared" si="45"/>
        <v>Q3</v>
      </c>
    </row>
    <row r="1446" spans="1:14" x14ac:dyDescent="0.35">
      <c r="A1446" t="s">
        <v>2015</v>
      </c>
      <c r="B1446" s="1" t="s">
        <v>51</v>
      </c>
      <c r="C1446" s="1" t="s">
        <v>52</v>
      </c>
      <c r="D1446" s="1" t="s">
        <v>11</v>
      </c>
      <c r="E1446" s="3">
        <v>45247</v>
      </c>
      <c r="F1446" s="1" t="s">
        <v>59</v>
      </c>
      <c r="G1446" s="1" t="s">
        <v>402</v>
      </c>
      <c r="H1446" s="7">
        <v>1000</v>
      </c>
      <c r="I1446" s="7">
        <v>1000</v>
      </c>
      <c r="J1446" s="2">
        <v>0</v>
      </c>
      <c r="K1446" s="7">
        <f>Table1[[#This Row],[Price Before Discount]]-Table1[[#This Row],[Price After Discount]]</f>
        <v>0</v>
      </c>
      <c r="L1446" s="13">
        <f>YEAR(Table1[[#This Row],[Date]])</f>
        <v>2023</v>
      </c>
      <c r="M1446" s="13" t="str">
        <f t="shared" si="44"/>
        <v>Nov</v>
      </c>
      <c r="N1446" s="17" t="str">
        <f t="shared" si="45"/>
        <v>Q4</v>
      </c>
    </row>
    <row r="1447" spans="1:14" x14ac:dyDescent="0.35">
      <c r="A1447" t="s">
        <v>2016</v>
      </c>
      <c r="B1447" s="1" t="s">
        <v>144</v>
      </c>
      <c r="C1447" s="1" t="s">
        <v>145</v>
      </c>
      <c r="D1447" s="1" t="s">
        <v>11</v>
      </c>
      <c r="E1447" s="3">
        <v>45127</v>
      </c>
      <c r="F1447" s="1" t="s">
        <v>34</v>
      </c>
      <c r="G1447" s="1" t="s">
        <v>1031</v>
      </c>
      <c r="H1447" s="7">
        <v>50</v>
      </c>
      <c r="I1447" s="7">
        <v>47</v>
      </c>
      <c r="J1447" s="2">
        <v>0.06</v>
      </c>
      <c r="K1447" s="7">
        <f>Table1[[#This Row],[Price Before Discount]]-Table1[[#This Row],[Price After Discount]]</f>
        <v>3</v>
      </c>
      <c r="L1447" s="13">
        <f>YEAR(Table1[[#This Row],[Date]])</f>
        <v>2023</v>
      </c>
      <c r="M1447" s="13" t="str">
        <f t="shared" si="44"/>
        <v>Jul</v>
      </c>
      <c r="N1447" s="17" t="str">
        <f t="shared" si="45"/>
        <v>Q3</v>
      </c>
    </row>
    <row r="1448" spans="1:14" x14ac:dyDescent="0.35">
      <c r="A1448" t="s">
        <v>2017</v>
      </c>
      <c r="B1448" s="1" t="s">
        <v>79</v>
      </c>
      <c r="C1448" s="1" t="s">
        <v>80</v>
      </c>
      <c r="D1448" s="1" t="s">
        <v>11</v>
      </c>
      <c r="E1448" s="3">
        <v>45648</v>
      </c>
      <c r="F1448" s="1" t="s">
        <v>28</v>
      </c>
      <c r="G1448" s="1" t="s">
        <v>554</v>
      </c>
      <c r="H1448" s="7">
        <v>150</v>
      </c>
      <c r="I1448" s="7">
        <v>144</v>
      </c>
      <c r="J1448" s="2">
        <v>0.04</v>
      </c>
      <c r="K1448" s="7">
        <f>Table1[[#This Row],[Price Before Discount]]-Table1[[#This Row],[Price After Discount]]</f>
        <v>6</v>
      </c>
      <c r="L1448" s="13">
        <f>YEAR(Table1[[#This Row],[Date]])</f>
        <v>2024</v>
      </c>
      <c r="M1448" s="13" t="str">
        <f t="shared" si="44"/>
        <v>Dec</v>
      </c>
      <c r="N1448" s="17" t="str">
        <f t="shared" si="45"/>
        <v>Q4</v>
      </c>
    </row>
    <row r="1449" spans="1:14" x14ac:dyDescent="0.35">
      <c r="A1449" t="s">
        <v>2018</v>
      </c>
      <c r="B1449" s="1" t="s">
        <v>57</v>
      </c>
      <c r="C1449" s="1" t="s">
        <v>58</v>
      </c>
      <c r="D1449" s="1" t="s">
        <v>11</v>
      </c>
      <c r="E1449" s="3">
        <v>44166</v>
      </c>
      <c r="F1449" s="1" t="s">
        <v>39</v>
      </c>
      <c r="G1449" s="1" t="s">
        <v>695</v>
      </c>
      <c r="H1449" s="7">
        <v>30</v>
      </c>
      <c r="I1449" s="7">
        <v>29</v>
      </c>
      <c r="J1449" s="2">
        <v>3.3300000000000003E-2</v>
      </c>
      <c r="K1449" s="7">
        <f>Table1[[#This Row],[Price Before Discount]]-Table1[[#This Row],[Price After Discount]]</f>
        <v>1</v>
      </c>
      <c r="L1449" s="13">
        <f>YEAR(Table1[[#This Row],[Date]])</f>
        <v>2020</v>
      </c>
      <c r="M1449" s="13" t="str">
        <f t="shared" si="44"/>
        <v>Dec</v>
      </c>
      <c r="N1449" s="17" t="str">
        <f t="shared" si="45"/>
        <v>Q4</v>
      </c>
    </row>
    <row r="1450" spans="1:14" hidden="1" x14ac:dyDescent="0.35">
      <c r="A1450" t="s">
        <v>2019</v>
      </c>
      <c r="B1450" s="1" t="s">
        <v>152</v>
      </c>
      <c r="C1450" s="1" t="s">
        <v>106</v>
      </c>
      <c r="D1450" s="1" t="s">
        <v>17</v>
      </c>
      <c r="E1450" s="3">
        <v>44902</v>
      </c>
      <c r="F1450" s="1" t="s">
        <v>34</v>
      </c>
      <c r="G1450" s="1" t="s">
        <v>153</v>
      </c>
      <c r="H1450" s="7">
        <v>50</v>
      </c>
      <c r="I1450" s="7">
        <v>44</v>
      </c>
      <c r="J1450" s="2">
        <v>0.12</v>
      </c>
      <c r="K1450" s="7">
        <f>Table1[[#This Row],[Price Before Discount]]-Table1[[#This Row],[Price After Discount]]</f>
        <v>6</v>
      </c>
      <c r="L1450" s="13">
        <f>YEAR(Table1[[#This Row],[Date]])</f>
        <v>2022</v>
      </c>
      <c r="M1450" s="13" t="str">
        <f t="shared" si="44"/>
        <v>Dec</v>
      </c>
      <c r="N1450" s="17" t="str">
        <f t="shared" si="45"/>
        <v>Q4</v>
      </c>
    </row>
    <row r="1451" spans="1:14" hidden="1" x14ac:dyDescent="0.35">
      <c r="A1451" t="s">
        <v>2020</v>
      </c>
      <c r="B1451" s="1" t="s">
        <v>132</v>
      </c>
      <c r="C1451" s="1" t="s">
        <v>90</v>
      </c>
      <c r="D1451" s="1" t="s">
        <v>33</v>
      </c>
      <c r="E1451" s="3">
        <v>43854</v>
      </c>
      <c r="F1451" s="1" t="s">
        <v>44</v>
      </c>
      <c r="G1451" s="1" t="s">
        <v>1017</v>
      </c>
      <c r="H1451" s="7">
        <v>500</v>
      </c>
      <c r="I1451" s="7">
        <v>350</v>
      </c>
      <c r="J1451" s="2">
        <v>0.3</v>
      </c>
      <c r="K1451" s="7">
        <f>Table1[[#This Row],[Price Before Discount]]-Table1[[#This Row],[Price After Discount]]</f>
        <v>150</v>
      </c>
      <c r="L1451" s="13">
        <f>YEAR(Table1[[#This Row],[Date]])</f>
        <v>2020</v>
      </c>
      <c r="M1451" s="13" t="str">
        <f t="shared" si="44"/>
        <v>Jan</v>
      </c>
      <c r="N1451" s="17" t="str">
        <f t="shared" si="45"/>
        <v>Q1</v>
      </c>
    </row>
    <row r="1452" spans="1:14" x14ac:dyDescent="0.35">
      <c r="A1452" t="s">
        <v>2021</v>
      </c>
      <c r="B1452" s="1" t="s">
        <v>93</v>
      </c>
      <c r="C1452" s="1" t="s">
        <v>94</v>
      </c>
      <c r="D1452" s="1" t="s">
        <v>11</v>
      </c>
      <c r="E1452" s="3">
        <v>44509</v>
      </c>
      <c r="F1452" s="1" t="s">
        <v>120</v>
      </c>
      <c r="G1452" s="1" t="s">
        <v>729</v>
      </c>
      <c r="H1452" s="7">
        <v>50</v>
      </c>
      <c r="I1452" s="7">
        <v>42</v>
      </c>
      <c r="J1452" s="2">
        <v>0.16</v>
      </c>
      <c r="K1452" s="7">
        <f>Table1[[#This Row],[Price Before Discount]]-Table1[[#This Row],[Price After Discount]]</f>
        <v>8</v>
      </c>
      <c r="L1452" s="13">
        <f>YEAR(Table1[[#This Row],[Date]])</f>
        <v>2021</v>
      </c>
      <c r="M1452" s="13" t="str">
        <f t="shared" si="44"/>
        <v>Nov</v>
      </c>
      <c r="N1452" s="17" t="str">
        <f t="shared" si="45"/>
        <v>Q4</v>
      </c>
    </row>
    <row r="1453" spans="1:14" hidden="1" x14ac:dyDescent="0.35">
      <c r="A1453" t="s">
        <v>2022</v>
      </c>
      <c r="B1453" s="1" t="s">
        <v>268</v>
      </c>
      <c r="C1453" s="1" t="s">
        <v>269</v>
      </c>
      <c r="D1453" s="1" t="s">
        <v>33</v>
      </c>
      <c r="E1453" s="3">
        <v>44892</v>
      </c>
      <c r="F1453" s="1" t="s">
        <v>113</v>
      </c>
      <c r="G1453" s="1" t="s">
        <v>713</v>
      </c>
      <c r="H1453" s="7">
        <v>250</v>
      </c>
      <c r="I1453" s="7">
        <v>220</v>
      </c>
      <c r="J1453" s="2">
        <v>0.12</v>
      </c>
      <c r="K1453" s="7">
        <f>Table1[[#This Row],[Price Before Discount]]-Table1[[#This Row],[Price After Discount]]</f>
        <v>30</v>
      </c>
      <c r="L1453" s="13">
        <f>YEAR(Table1[[#This Row],[Date]])</f>
        <v>2022</v>
      </c>
      <c r="M1453" s="13" t="str">
        <f t="shared" si="44"/>
        <v>Nov</v>
      </c>
      <c r="N1453" s="17" t="str">
        <f t="shared" si="45"/>
        <v>Q4</v>
      </c>
    </row>
    <row r="1454" spans="1:14" x14ac:dyDescent="0.35">
      <c r="A1454" t="s">
        <v>2023</v>
      </c>
      <c r="B1454" s="1" t="s">
        <v>83</v>
      </c>
      <c r="C1454" s="1" t="s">
        <v>84</v>
      </c>
      <c r="D1454" s="1" t="s">
        <v>11</v>
      </c>
      <c r="E1454" s="3">
        <v>44821</v>
      </c>
      <c r="F1454" s="1" t="s">
        <v>44</v>
      </c>
      <c r="G1454" s="1" t="s">
        <v>579</v>
      </c>
      <c r="H1454" s="7">
        <v>500</v>
      </c>
      <c r="I1454" s="7">
        <v>485</v>
      </c>
      <c r="J1454" s="2">
        <v>0.03</v>
      </c>
      <c r="K1454" s="7">
        <f>Table1[[#This Row],[Price Before Discount]]-Table1[[#This Row],[Price After Discount]]</f>
        <v>15</v>
      </c>
      <c r="L1454" s="13">
        <f>YEAR(Table1[[#This Row],[Date]])</f>
        <v>2022</v>
      </c>
      <c r="M1454" s="13" t="str">
        <f t="shared" si="44"/>
        <v>Sep</v>
      </c>
      <c r="N1454" s="17" t="str">
        <f t="shared" si="45"/>
        <v>Q3</v>
      </c>
    </row>
    <row r="1455" spans="1:14" hidden="1" x14ac:dyDescent="0.35">
      <c r="A1455" t="s">
        <v>2024</v>
      </c>
      <c r="B1455" s="1" t="s">
        <v>180</v>
      </c>
      <c r="C1455" s="1" t="s">
        <v>106</v>
      </c>
      <c r="D1455" s="1" t="s">
        <v>17</v>
      </c>
      <c r="E1455" s="3">
        <v>45391</v>
      </c>
      <c r="F1455" s="1" t="s">
        <v>23</v>
      </c>
      <c r="G1455" s="1" t="s">
        <v>181</v>
      </c>
      <c r="H1455" s="7">
        <v>700</v>
      </c>
      <c r="I1455" s="7">
        <v>672</v>
      </c>
      <c r="J1455" s="2">
        <v>0.04</v>
      </c>
      <c r="K1455" s="7">
        <f>Table1[[#This Row],[Price Before Discount]]-Table1[[#This Row],[Price After Discount]]</f>
        <v>28</v>
      </c>
      <c r="L1455" s="13">
        <f>YEAR(Table1[[#This Row],[Date]])</f>
        <v>2024</v>
      </c>
      <c r="M1455" s="13" t="str">
        <f t="shared" si="44"/>
        <v>Apr</v>
      </c>
      <c r="N1455" s="17" t="str">
        <f t="shared" si="45"/>
        <v>Q2</v>
      </c>
    </row>
    <row r="1456" spans="1:14" x14ac:dyDescent="0.35">
      <c r="A1456" t="s">
        <v>2025</v>
      </c>
      <c r="B1456" s="1" t="s">
        <v>93</v>
      </c>
      <c r="C1456" s="1" t="s">
        <v>94</v>
      </c>
      <c r="D1456" s="1" t="s">
        <v>11</v>
      </c>
      <c r="E1456" s="3">
        <v>45265</v>
      </c>
      <c r="F1456" s="1" t="s">
        <v>23</v>
      </c>
      <c r="G1456" s="1" t="s">
        <v>1273</v>
      </c>
      <c r="H1456" s="7">
        <v>700</v>
      </c>
      <c r="I1456" s="7">
        <v>630</v>
      </c>
      <c r="J1456" s="2">
        <v>0.1</v>
      </c>
      <c r="K1456" s="7">
        <f>Table1[[#This Row],[Price Before Discount]]-Table1[[#This Row],[Price After Discount]]</f>
        <v>70</v>
      </c>
      <c r="L1456" s="13">
        <f>YEAR(Table1[[#This Row],[Date]])</f>
        <v>2023</v>
      </c>
      <c r="M1456" s="13" t="str">
        <f t="shared" si="44"/>
        <v>Dec</v>
      </c>
      <c r="N1456" s="17" t="str">
        <f t="shared" si="45"/>
        <v>Q4</v>
      </c>
    </row>
    <row r="1457" spans="1:14" hidden="1" x14ac:dyDescent="0.35">
      <c r="A1457" t="s">
        <v>2026</v>
      </c>
      <c r="B1457" s="1" t="s">
        <v>31</v>
      </c>
      <c r="C1457" s="1" t="s">
        <v>32</v>
      </c>
      <c r="D1457" s="1" t="s">
        <v>33</v>
      </c>
      <c r="E1457" s="3">
        <v>44860</v>
      </c>
      <c r="F1457" s="1" t="s">
        <v>53</v>
      </c>
      <c r="G1457" s="1" t="s">
        <v>73</v>
      </c>
      <c r="H1457" s="7">
        <v>800</v>
      </c>
      <c r="I1457" s="7">
        <v>688</v>
      </c>
      <c r="J1457" s="2">
        <v>0.14000000000000001</v>
      </c>
      <c r="K1457" s="7">
        <f>Table1[[#This Row],[Price Before Discount]]-Table1[[#This Row],[Price After Discount]]</f>
        <v>112</v>
      </c>
      <c r="L1457" s="13">
        <f>YEAR(Table1[[#This Row],[Date]])</f>
        <v>2022</v>
      </c>
      <c r="M1457" s="13" t="str">
        <f t="shared" si="44"/>
        <v>Oct</v>
      </c>
      <c r="N1457" s="17" t="str">
        <f t="shared" si="45"/>
        <v>Q4</v>
      </c>
    </row>
    <row r="1458" spans="1:14" hidden="1" x14ac:dyDescent="0.35">
      <c r="A1458" t="s">
        <v>2027</v>
      </c>
      <c r="B1458" s="1" t="s">
        <v>219</v>
      </c>
      <c r="C1458" s="1" t="s">
        <v>38</v>
      </c>
      <c r="D1458" s="1" t="s">
        <v>33</v>
      </c>
      <c r="E1458" s="3">
        <v>43976</v>
      </c>
      <c r="F1458" s="1" t="s">
        <v>34</v>
      </c>
      <c r="G1458" s="1" t="s">
        <v>260</v>
      </c>
      <c r="H1458" s="7">
        <v>50</v>
      </c>
      <c r="I1458" s="7">
        <v>48</v>
      </c>
      <c r="J1458" s="2">
        <v>0.04</v>
      </c>
      <c r="K1458" s="7">
        <f>Table1[[#This Row],[Price Before Discount]]-Table1[[#This Row],[Price After Discount]]</f>
        <v>2</v>
      </c>
      <c r="L1458" s="13">
        <f>YEAR(Table1[[#This Row],[Date]])</f>
        <v>2020</v>
      </c>
      <c r="M1458" s="13" t="str">
        <f t="shared" si="44"/>
        <v>May</v>
      </c>
      <c r="N1458" s="17" t="str">
        <f t="shared" si="45"/>
        <v>Q2</v>
      </c>
    </row>
    <row r="1459" spans="1:14" x14ac:dyDescent="0.35">
      <c r="A1459" t="s">
        <v>2028</v>
      </c>
      <c r="B1459" s="1" t="s">
        <v>51</v>
      </c>
      <c r="C1459" s="1" t="s">
        <v>52</v>
      </c>
      <c r="D1459" s="1" t="s">
        <v>11</v>
      </c>
      <c r="E1459" s="3">
        <v>45070</v>
      </c>
      <c r="F1459" s="1" t="s">
        <v>102</v>
      </c>
      <c r="G1459" s="1" t="s">
        <v>402</v>
      </c>
      <c r="H1459" s="7">
        <v>70</v>
      </c>
      <c r="I1459" s="7">
        <v>67</v>
      </c>
      <c r="J1459" s="2">
        <v>4.2900000000000001E-2</v>
      </c>
      <c r="K1459" s="7">
        <f>Table1[[#This Row],[Price Before Discount]]-Table1[[#This Row],[Price After Discount]]</f>
        <v>3</v>
      </c>
      <c r="L1459" s="13">
        <f>YEAR(Table1[[#This Row],[Date]])</f>
        <v>2023</v>
      </c>
      <c r="M1459" s="13" t="str">
        <f t="shared" si="44"/>
        <v>May</v>
      </c>
      <c r="N1459" s="17" t="str">
        <f t="shared" si="45"/>
        <v>Q2</v>
      </c>
    </row>
    <row r="1460" spans="1:14" x14ac:dyDescent="0.35">
      <c r="A1460" t="s">
        <v>2029</v>
      </c>
      <c r="B1460" s="1" t="s">
        <v>185</v>
      </c>
      <c r="C1460" s="1" t="s">
        <v>186</v>
      </c>
      <c r="D1460" s="1" t="s">
        <v>11</v>
      </c>
      <c r="E1460" s="3">
        <v>44964</v>
      </c>
      <c r="F1460" s="1" t="s">
        <v>44</v>
      </c>
      <c r="G1460" s="1" t="s">
        <v>789</v>
      </c>
      <c r="H1460" s="7">
        <v>500</v>
      </c>
      <c r="I1460" s="7">
        <v>470</v>
      </c>
      <c r="J1460" s="2">
        <v>0.06</v>
      </c>
      <c r="K1460" s="7">
        <f>Table1[[#This Row],[Price Before Discount]]-Table1[[#This Row],[Price After Discount]]</f>
        <v>30</v>
      </c>
      <c r="L1460" s="13">
        <f>YEAR(Table1[[#This Row],[Date]])</f>
        <v>2023</v>
      </c>
      <c r="M1460" s="13" t="str">
        <f t="shared" si="44"/>
        <v>Feb</v>
      </c>
      <c r="N1460" s="17" t="str">
        <f t="shared" si="45"/>
        <v>Q1</v>
      </c>
    </row>
    <row r="1461" spans="1:14" x14ac:dyDescent="0.35">
      <c r="A1461" t="s">
        <v>2030</v>
      </c>
      <c r="B1461" s="1" t="s">
        <v>172</v>
      </c>
      <c r="C1461" s="1" t="s">
        <v>173</v>
      </c>
      <c r="D1461" s="1" t="s">
        <v>11</v>
      </c>
      <c r="E1461" s="3">
        <v>44093</v>
      </c>
      <c r="F1461" s="1" t="s">
        <v>113</v>
      </c>
      <c r="G1461" s="1" t="s">
        <v>1556</v>
      </c>
      <c r="H1461" s="7">
        <v>250</v>
      </c>
      <c r="I1461" s="7">
        <v>243</v>
      </c>
      <c r="J1461" s="2">
        <v>2.8000000000000001E-2</v>
      </c>
      <c r="K1461" s="7">
        <f>Table1[[#This Row],[Price Before Discount]]-Table1[[#This Row],[Price After Discount]]</f>
        <v>7</v>
      </c>
      <c r="L1461" s="13">
        <f>YEAR(Table1[[#This Row],[Date]])</f>
        <v>2020</v>
      </c>
      <c r="M1461" s="13" t="str">
        <f t="shared" si="44"/>
        <v>Sep</v>
      </c>
      <c r="N1461" s="17" t="str">
        <f t="shared" si="45"/>
        <v>Q3</v>
      </c>
    </row>
    <row r="1462" spans="1:14" hidden="1" x14ac:dyDescent="0.35">
      <c r="A1462" t="s">
        <v>2031</v>
      </c>
      <c r="B1462" s="1" t="s">
        <v>155</v>
      </c>
      <c r="C1462" s="1" t="s">
        <v>106</v>
      </c>
      <c r="D1462" s="1" t="s">
        <v>17</v>
      </c>
      <c r="E1462" s="3">
        <v>45471</v>
      </c>
      <c r="F1462" s="1" t="s">
        <v>53</v>
      </c>
      <c r="G1462" s="1" t="s">
        <v>718</v>
      </c>
      <c r="H1462" s="7">
        <v>800</v>
      </c>
      <c r="I1462" s="7">
        <v>552</v>
      </c>
      <c r="J1462" s="2">
        <v>0.31</v>
      </c>
      <c r="K1462" s="7">
        <f>Table1[[#This Row],[Price Before Discount]]-Table1[[#This Row],[Price After Discount]]</f>
        <v>248</v>
      </c>
      <c r="L1462" s="13">
        <f>YEAR(Table1[[#This Row],[Date]])</f>
        <v>2024</v>
      </c>
      <c r="M1462" s="13" t="str">
        <f t="shared" si="44"/>
        <v>Jun</v>
      </c>
      <c r="N1462" s="17" t="str">
        <f t="shared" si="45"/>
        <v>Q2</v>
      </c>
    </row>
    <row r="1463" spans="1:14" x14ac:dyDescent="0.35">
      <c r="A1463" t="s">
        <v>2032</v>
      </c>
      <c r="B1463" s="1" t="s">
        <v>172</v>
      </c>
      <c r="C1463" s="1" t="s">
        <v>173</v>
      </c>
      <c r="D1463" s="1" t="s">
        <v>11</v>
      </c>
      <c r="E1463" s="3">
        <v>44875</v>
      </c>
      <c r="F1463" s="1" t="s">
        <v>70</v>
      </c>
      <c r="G1463" s="1" t="s">
        <v>786</v>
      </c>
      <c r="H1463" s="7">
        <v>500</v>
      </c>
      <c r="I1463" s="7">
        <v>490</v>
      </c>
      <c r="J1463" s="2">
        <v>0.02</v>
      </c>
      <c r="K1463" s="7">
        <f>Table1[[#This Row],[Price Before Discount]]-Table1[[#This Row],[Price After Discount]]</f>
        <v>10</v>
      </c>
      <c r="L1463" s="13">
        <f>YEAR(Table1[[#This Row],[Date]])</f>
        <v>2022</v>
      </c>
      <c r="M1463" s="13" t="str">
        <f t="shared" si="44"/>
        <v>Nov</v>
      </c>
      <c r="N1463" s="17" t="str">
        <f t="shared" si="45"/>
        <v>Q4</v>
      </c>
    </row>
    <row r="1464" spans="1:14" hidden="1" x14ac:dyDescent="0.35">
      <c r="A1464" t="s">
        <v>2033</v>
      </c>
      <c r="B1464" s="1" t="s">
        <v>42</v>
      </c>
      <c r="C1464" s="1" t="s">
        <v>43</v>
      </c>
      <c r="D1464" s="1" t="s">
        <v>22</v>
      </c>
      <c r="E1464" s="3">
        <v>43881</v>
      </c>
      <c r="F1464" s="1" t="s">
        <v>12</v>
      </c>
      <c r="G1464" s="1" t="s">
        <v>1068</v>
      </c>
      <c r="H1464" s="7">
        <v>80</v>
      </c>
      <c r="I1464" s="7">
        <v>65</v>
      </c>
      <c r="J1464" s="2">
        <v>0.1875</v>
      </c>
      <c r="K1464" s="7">
        <f>Table1[[#This Row],[Price Before Discount]]-Table1[[#This Row],[Price After Discount]]</f>
        <v>15</v>
      </c>
      <c r="L1464" s="13">
        <f>YEAR(Table1[[#This Row],[Date]])</f>
        <v>2020</v>
      </c>
      <c r="M1464" s="13" t="str">
        <f t="shared" si="44"/>
        <v>Feb</v>
      </c>
      <c r="N1464" s="17" t="str">
        <f t="shared" si="45"/>
        <v>Q1</v>
      </c>
    </row>
    <row r="1465" spans="1:14" x14ac:dyDescent="0.35">
      <c r="A1465" t="s">
        <v>2034</v>
      </c>
      <c r="B1465" s="1" t="s">
        <v>253</v>
      </c>
      <c r="C1465" s="1" t="s">
        <v>254</v>
      </c>
      <c r="D1465" s="1" t="s">
        <v>11</v>
      </c>
      <c r="E1465" s="3">
        <v>44666</v>
      </c>
      <c r="F1465" s="1" t="s">
        <v>120</v>
      </c>
      <c r="G1465" s="1" t="s">
        <v>1827</v>
      </c>
      <c r="H1465" s="7">
        <v>50</v>
      </c>
      <c r="I1465" s="7">
        <v>43</v>
      </c>
      <c r="J1465" s="2">
        <v>0.14000000000000001</v>
      </c>
      <c r="K1465" s="7">
        <f>Table1[[#This Row],[Price Before Discount]]-Table1[[#This Row],[Price After Discount]]</f>
        <v>7</v>
      </c>
      <c r="L1465" s="13">
        <f>YEAR(Table1[[#This Row],[Date]])</f>
        <v>2022</v>
      </c>
      <c r="M1465" s="13" t="str">
        <f t="shared" si="44"/>
        <v>Apr</v>
      </c>
      <c r="N1465" s="17" t="str">
        <f t="shared" si="45"/>
        <v>Q2</v>
      </c>
    </row>
    <row r="1466" spans="1:14" hidden="1" x14ac:dyDescent="0.35">
      <c r="A1466" t="s">
        <v>2035</v>
      </c>
      <c r="B1466" s="1" t="s">
        <v>155</v>
      </c>
      <c r="C1466" s="1" t="s">
        <v>106</v>
      </c>
      <c r="D1466" s="1" t="s">
        <v>17</v>
      </c>
      <c r="E1466" s="3">
        <v>45382</v>
      </c>
      <c r="F1466" s="1" t="s">
        <v>53</v>
      </c>
      <c r="G1466" s="1" t="s">
        <v>1868</v>
      </c>
      <c r="H1466" s="7">
        <v>800</v>
      </c>
      <c r="I1466" s="7">
        <v>616</v>
      </c>
      <c r="J1466" s="2">
        <v>0.23</v>
      </c>
      <c r="K1466" s="7">
        <f>Table1[[#This Row],[Price Before Discount]]-Table1[[#This Row],[Price After Discount]]</f>
        <v>184</v>
      </c>
      <c r="L1466" s="13">
        <f>YEAR(Table1[[#This Row],[Date]])</f>
        <v>2024</v>
      </c>
      <c r="M1466" s="13" t="str">
        <f t="shared" si="44"/>
        <v>Mar</v>
      </c>
      <c r="N1466" s="17" t="str">
        <f t="shared" si="45"/>
        <v>Q1</v>
      </c>
    </row>
    <row r="1467" spans="1:14" hidden="1" x14ac:dyDescent="0.35">
      <c r="A1467" t="s">
        <v>2036</v>
      </c>
      <c r="B1467" s="1" t="s">
        <v>225</v>
      </c>
      <c r="C1467" s="1" t="s">
        <v>226</v>
      </c>
      <c r="D1467" s="1" t="s">
        <v>22</v>
      </c>
      <c r="E1467" s="3">
        <v>44595</v>
      </c>
      <c r="F1467" s="1" t="s">
        <v>70</v>
      </c>
      <c r="G1467" s="1" t="s">
        <v>1022</v>
      </c>
      <c r="H1467" s="7">
        <v>500</v>
      </c>
      <c r="I1467" s="7">
        <v>490</v>
      </c>
      <c r="J1467" s="2">
        <v>0.02</v>
      </c>
      <c r="K1467" s="7">
        <f>Table1[[#This Row],[Price Before Discount]]-Table1[[#This Row],[Price After Discount]]</f>
        <v>10</v>
      </c>
      <c r="L1467" s="13">
        <f>YEAR(Table1[[#This Row],[Date]])</f>
        <v>2022</v>
      </c>
      <c r="M1467" s="13" t="str">
        <f t="shared" si="44"/>
        <v>Feb</v>
      </c>
      <c r="N1467" s="17" t="str">
        <f t="shared" si="45"/>
        <v>Q1</v>
      </c>
    </row>
    <row r="1468" spans="1:14" hidden="1" x14ac:dyDescent="0.35">
      <c r="A1468" t="s">
        <v>2037</v>
      </c>
      <c r="B1468" s="1" t="s">
        <v>68</v>
      </c>
      <c r="C1468" s="1" t="s">
        <v>69</v>
      </c>
      <c r="D1468" s="1" t="s">
        <v>33</v>
      </c>
      <c r="E1468" s="3">
        <v>45434</v>
      </c>
      <c r="F1468" s="1" t="s">
        <v>39</v>
      </c>
      <c r="G1468" s="1" t="s">
        <v>71</v>
      </c>
      <c r="H1468" s="7">
        <v>30</v>
      </c>
      <c r="I1468" s="7">
        <v>26</v>
      </c>
      <c r="J1468" s="2">
        <v>0.1333</v>
      </c>
      <c r="K1468" s="7">
        <f>Table1[[#This Row],[Price Before Discount]]-Table1[[#This Row],[Price After Discount]]</f>
        <v>4</v>
      </c>
      <c r="L1468" s="13">
        <f>YEAR(Table1[[#This Row],[Date]])</f>
        <v>2024</v>
      </c>
      <c r="M1468" s="13" t="str">
        <f t="shared" si="44"/>
        <v>May</v>
      </c>
      <c r="N1468" s="17" t="str">
        <f t="shared" si="45"/>
        <v>Q2</v>
      </c>
    </row>
    <row r="1469" spans="1:14" x14ac:dyDescent="0.35">
      <c r="A1469" t="s">
        <v>2038</v>
      </c>
      <c r="B1469" s="1" t="s">
        <v>144</v>
      </c>
      <c r="C1469" s="1" t="s">
        <v>145</v>
      </c>
      <c r="D1469" s="1" t="s">
        <v>11</v>
      </c>
      <c r="E1469" s="3">
        <v>45545</v>
      </c>
      <c r="F1469" s="1" t="s">
        <v>120</v>
      </c>
      <c r="G1469" s="1" t="s">
        <v>1645</v>
      </c>
      <c r="H1469" s="7">
        <v>50</v>
      </c>
      <c r="I1469" s="7">
        <v>48</v>
      </c>
      <c r="J1469" s="2">
        <v>0.04</v>
      </c>
      <c r="K1469" s="7">
        <f>Table1[[#This Row],[Price Before Discount]]-Table1[[#This Row],[Price After Discount]]</f>
        <v>2</v>
      </c>
      <c r="L1469" s="13">
        <f>YEAR(Table1[[#This Row],[Date]])</f>
        <v>2024</v>
      </c>
      <c r="M1469" s="13" t="str">
        <f t="shared" si="44"/>
        <v>Sep</v>
      </c>
      <c r="N1469" s="17" t="str">
        <f t="shared" si="45"/>
        <v>Q3</v>
      </c>
    </row>
    <row r="1470" spans="1:14" hidden="1" x14ac:dyDescent="0.35">
      <c r="A1470" t="s">
        <v>2039</v>
      </c>
      <c r="B1470" s="1" t="s">
        <v>68</v>
      </c>
      <c r="C1470" s="1" t="s">
        <v>69</v>
      </c>
      <c r="D1470" s="1" t="s">
        <v>33</v>
      </c>
      <c r="E1470" s="3">
        <v>43881</v>
      </c>
      <c r="F1470" s="1" t="s">
        <v>53</v>
      </c>
      <c r="G1470" s="1" t="s">
        <v>960</v>
      </c>
      <c r="H1470" s="7">
        <v>800</v>
      </c>
      <c r="I1470" s="7">
        <v>608</v>
      </c>
      <c r="J1470" s="2">
        <v>0.24</v>
      </c>
      <c r="K1470" s="7">
        <f>Table1[[#This Row],[Price Before Discount]]-Table1[[#This Row],[Price After Discount]]</f>
        <v>192</v>
      </c>
      <c r="L1470" s="13">
        <f>YEAR(Table1[[#This Row],[Date]])</f>
        <v>2020</v>
      </c>
      <c r="M1470" s="13" t="str">
        <f t="shared" si="44"/>
        <v>Feb</v>
      </c>
      <c r="N1470" s="17" t="str">
        <f t="shared" si="45"/>
        <v>Q1</v>
      </c>
    </row>
    <row r="1471" spans="1:14" hidden="1" x14ac:dyDescent="0.35">
      <c r="A1471" t="s">
        <v>2040</v>
      </c>
      <c r="B1471" s="1" t="s">
        <v>219</v>
      </c>
      <c r="C1471" s="1" t="s">
        <v>38</v>
      </c>
      <c r="D1471" s="1" t="s">
        <v>33</v>
      </c>
      <c r="E1471" s="3">
        <v>44678</v>
      </c>
      <c r="F1471" s="1" t="s">
        <v>59</v>
      </c>
      <c r="G1471" s="1" t="s">
        <v>220</v>
      </c>
      <c r="H1471" s="7">
        <v>1000</v>
      </c>
      <c r="I1471" s="7">
        <v>680</v>
      </c>
      <c r="J1471" s="2">
        <v>0.32</v>
      </c>
      <c r="K1471" s="7">
        <f>Table1[[#This Row],[Price Before Discount]]-Table1[[#This Row],[Price After Discount]]</f>
        <v>320</v>
      </c>
      <c r="L1471" s="13">
        <f>YEAR(Table1[[#This Row],[Date]])</f>
        <v>2022</v>
      </c>
      <c r="M1471" s="13" t="str">
        <f t="shared" si="44"/>
        <v>Apr</v>
      </c>
      <c r="N1471" s="17" t="str">
        <f t="shared" si="45"/>
        <v>Q2</v>
      </c>
    </row>
    <row r="1472" spans="1:14" hidden="1" x14ac:dyDescent="0.35">
      <c r="A1472" t="s">
        <v>2041</v>
      </c>
      <c r="B1472" s="1" t="s">
        <v>105</v>
      </c>
      <c r="C1472" s="1" t="s">
        <v>106</v>
      </c>
      <c r="D1472" s="1" t="s">
        <v>17</v>
      </c>
      <c r="E1472" s="3">
        <v>44377</v>
      </c>
      <c r="F1472" s="1" t="s">
        <v>70</v>
      </c>
      <c r="G1472" s="1" t="s">
        <v>944</v>
      </c>
      <c r="H1472" s="7">
        <v>500</v>
      </c>
      <c r="I1472" s="7">
        <v>500</v>
      </c>
      <c r="J1472" s="2">
        <v>0</v>
      </c>
      <c r="K1472" s="7">
        <f>Table1[[#This Row],[Price Before Discount]]-Table1[[#This Row],[Price After Discount]]</f>
        <v>0</v>
      </c>
      <c r="L1472" s="13">
        <f>YEAR(Table1[[#This Row],[Date]])</f>
        <v>2021</v>
      </c>
      <c r="M1472" s="13" t="str">
        <f t="shared" si="44"/>
        <v>Jun</v>
      </c>
      <c r="N1472" s="17" t="str">
        <f t="shared" si="45"/>
        <v>Q2</v>
      </c>
    </row>
    <row r="1473" spans="1:14" x14ac:dyDescent="0.35">
      <c r="A1473" t="s">
        <v>2042</v>
      </c>
      <c r="B1473" s="1" t="s">
        <v>57</v>
      </c>
      <c r="C1473" s="1" t="s">
        <v>58</v>
      </c>
      <c r="D1473" s="1" t="s">
        <v>11</v>
      </c>
      <c r="E1473" s="3">
        <v>44460</v>
      </c>
      <c r="F1473" s="1" t="s">
        <v>23</v>
      </c>
      <c r="G1473" s="1" t="s">
        <v>1840</v>
      </c>
      <c r="H1473" s="7">
        <v>700</v>
      </c>
      <c r="I1473" s="7">
        <v>462</v>
      </c>
      <c r="J1473" s="2">
        <v>0.34</v>
      </c>
      <c r="K1473" s="7">
        <f>Table1[[#This Row],[Price Before Discount]]-Table1[[#This Row],[Price After Discount]]</f>
        <v>238</v>
      </c>
      <c r="L1473" s="13">
        <f>YEAR(Table1[[#This Row],[Date]])</f>
        <v>2021</v>
      </c>
      <c r="M1473" s="13" t="str">
        <f t="shared" si="44"/>
        <v>Sep</v>
      </c>
      <c r="N1473" s="17" t="str">
        <f t="shared" si="45"/>
        <v>Q3</v>
      </c>
    </row>
    <row r="1474" spans="1:14" x14ac:dyDescent="0.35">
      <c r="A1474" t="s">
        <v>2043</v>
      </c>
      <c r="B1474" s="1" t="s">
        <v>97</v>
      </c>
      <c r="C1474" s="1" t="s">
        <v>98</v>
      </c>
      <c r="D1474" s="1" t="s">
        <v>11</v>
      </c>
      <c r="E1474" s="3">
        <v>44306</v>
      </c>
      <c r="F1474" s="1" t="s">
        <v>12</v>
      </c>
      <c r="G1474" s="1" t="s">
        <v>946</v>
      </c>
      <c r="H1474" s="7">
        <v>80</v>
      </c>
      <c r="I1474" s="7">
        <v>69</v>
      </c>
      <c r="J1474" s="2">
        <v>0.13750000000000001</v>
      </c>
      <c r="K1474" s="7">
        <f>Table1[[#This Row],[Price Before Discount]]-Table1[[#This Row],[Price After Discount]]</f>
        <v>11</v>
      </c>
      <c r="L1474" s="13">
        <f>YEAR(Table1[[#This Row],[Date]])</f>
        <v>2021</v>
      </c>
      <c r="M1474" s="13" t="str">
        <f t="shared" ref="M1474:M1537" si="46">TEXT(E:E, "mmm")</f>
        <v>Apr</v>
      </c>
      <c r="N1474" s="17" t="str">
        <f t="shared" ref="N1474:N1537" si="47">"Q"&amp;INT((MONTH($E1474)-1)/3)+1</f>
        <v>Q2</v>
      </c>
    </row>
    <row r="1475" spans="1:14" x14ac:dyDescent="0.35">
      <c r="A1475" t="s">
        <v>2044</v>
      </c>
      <c r="B1475" s="1" t="s">
        <v>185</v>
      </c>
      <c r="C1475" s="1" t="s">
        <v>186</v>
      </c>
      <c r="D1475" s="1" t="s">
        <v>11</v>
      </c>
      <c r="E1475" s="3">
        <v>44313</v>
      </c>
      <c r="F1475" s="1" t="s">
        <v>102</v>
      </c>
      <c r="G1475" s="1" t="s">
        <v>187</v>
      </c>
      <c r="H1475" s="7">
        <v>70</v>
      </c>
      <c r="I1475" s="7">
        <v>47</v>
      </c>
      <c r="J1475" s="2">
        <v>0.3286</v>
      </c>
      <c r="K1475" s="7">
        <f>Table1[[#This Row],[Price Before Discount]]-Table1[[#This Row],[Price After Discount]]</f>
        <v>23</v>
      </c>
      <c r="L1475" s="13">
        <f>YEAR(Table1[[#This Row],[Date]])</f>
        <v>2021</v>
      </c>
      <c r="M1475" s="13" t="str">
        <f t="shared" si="46"/>
        <v>Apr</v>
      </c>
      <c r="N1475" s="17" t="str">
        <f t="shared" si="47"/>
        <v>Q2</v>
      </c>
    </row>
    <row r="1476" spans="1:14" x14ac:dyDescent="0.35">
      <c r="A1476" t="s">
        <v>2045</v>
      </c>
      <c r="B1476" s="1" t="s">
        <v>9</v>
      </c>
      <c r="C1476" s="1" t="s">
        <v>10</v>
      </c>
      <c r="D1476" s="1" t="s">
        <v>11</v>
      </c>
      <c r="E1476" s="3">
        <v>44703</v>
      </c>
      <c r="F1476" s="1" t="s">
        <v>44</v>
      </c>
      <c r="G1476" s="1" t="s">
        <v>274</v>
      </c>
      <c r="H1476" s="7">
        <v>500</v>
      </c>
      <c r="I1476" s="7">
        <v>490</v>
      </c>
      <c r="J1476" s="2">
        <v>0.02</v>
      </c>
      <c r="K1476" s="7">
        <f>Table1[[#This Row],[Price Before Discount]]-Table1[[#This Row],[Price After Discount]]</f>
        <v>10</v>
      </c>
      <c r="L1476" s="13">
        <f>YEAR(Table1[[#This Row],[Date]])</f>
        <v>2022</v>
      </c>
      <c r="M1476" s="13" t="str">
        <f t="shared" si="46"/>
        <v>May</v>
      </c>
      <c r="N1476" s="17" t="str">
        <f t="shared" si="47"/>
        <v>Q2</v>
      </c>
    </row>
    <row r="1477" spans="1:14" hidden="1" x14ac:dyDescent="0.35">
      <c r="A1477" t="s">
        <v>2046</v>
      </c>
      <c r="B1477" s="1" t="s">
        <v>62</v>
      </c>
      <c r="C1477" s="1" t="s">
        <v>63</v>
      </c>
      <c r="D1477" s="1" t="s">
        <v>33</v>
      </c>
      <c r="E1477" s="3">
        <v>45105</v>
      </c>
      <c r="F1477" s="1" t="s">
        <v>70</v>
      </c>
      <c r="G1477" s="1" t="s">
        <v>297</v>
      </c>
      <c r="H1477" s="7">
        <v>500</v>
      </c>
      <c r="I1477" s="7">
        <v>490</v>
      </c>
      <c r="J1477" s="2">
        <v>0.02</v>
      </c>
      <c r="K1477" s="7">
        <f>Table1[[#This Row],[Price Before Discount]]-Table1[[#This Row],[Price After Discount]]</f>
        <v>10</v>
      </c>
      <c r="L1477" s="13">
        <f>YEAR(Table1[[#This Row],[Date]])</f>
        <v>2023</v>
      </c>
      <c r="M1477" s="13" t="str">
        <f t="shared" si="46"/>
        <v>Jun</v>
      </c>
      <c r="N1477" s="17" t="str">
        <f t="shared" si="47"/>
        <v>Q2</v>
      </c>
    </row>
    <row r="1478" spans="1:14" hidden="1" x14ac:dyDescent="0.35">
      <c r="A1478" t="s">
        <v>2047</v>
      </c>
      <c r="B1478" s="1" t="s">
        <v>89</v>
      </c>
      <c r="C1478" s="1" t="s">
        <v>90</v>
      </c>
      <c r="D1478" s="1" t="s">
        <v>33</v>
      </c>
      <c r="E1478" s="3">
        <v>45381</v>
      </c>
      <c r="F1478" s="1" t="s">
        <v>12</v>
      </c>
      <c r="G1478" s="1" t="s">
        <v>493</v>
      </c>
      <c r="H1478" s="7">
        <v>80</v>
      </c>
      <c r="I1478" s="7">
        <v>80</v>
      </c>
      <c r="J1478" s="2">
        <v>0</v>
      </c>
      <c r="K1478" s="7">
        <f>Table1[[#This Row],[Price Before Discount]]-Table1[[#This Row],[Price After Discount]]</f>
        <v>0</v>
      </c>
      <c r="L1478" s="13">
        <f>YEAR(Table1[[#This Row],[Date]])</f>
        <v>2024</v>
      </c>
      <c r="M1478" s="13" t="str">
        <f t="shared" si="46"/>
        <v>Mar</v>
      </c>
      <c r="N1478" s="17" t="str">
        <f t="shared" si="47"/>
        <v>Q1</v>
      </c>
    </row>
    <row r="1479" spans="1:14" x14ac:dyDescent="0.35">
      <c r="A1479" t="s">
        <v>2048</v>
      </c>
      <c r="B1479" s="1" t="s">
        <v>125</v>
      </c>
      <c r="C1479" s="1" t="s">
        <v>126</v>
      </c>
      <c r="D1479" s="1" t="s">
        <v>11</v>
      </c>
      <c r="E1479" s="3">
        <v>45040</v>
      </c>
      <c r="F1479" s="1" t="s">
        <v>12</v>
      </c>
      <c r="G1479" s="1" t="s">
        <v>231</v>
      </c>
      <c r="H1479" s="7">
        <v>80</v>
      </c>
      <c r="I1479" s="7">
        <v>76</v>
      </c>
      <c r="J1479" s="2">
        <v>0.05</v>
      </c>
      <c r="K1479" s="7">
        <f>Table1[[#This Row],[Price Before Discount]]-Table1[[#This Row],[Price After Discount]]</f>
        <v>4</v>
      </c>
      <c r="L1479" s="13">
        <f>YEAR(Table1[[#This Row],[Date]])</f>
        <v>2023</v>
      </c>
      <c r="M1479" s="13" t="str">
        <f t="shared" si="46"/>
        <v>Apr</v>
      </c>
      <c r="N1479" s="17" t="str">
        <f t="shared" si="47"/>
        <v>Q2</v>
      </c>
    </row>
    <row r="1480" spans="1:14" x14ac:dyDescent="0.35">
      <c r="A1480" t="s">
        <v>2049</v>
      </c>
      <c r="B1480" s="1" t="s">
        <v>239</v>
      </c>
      <c r="C1480" s="1" t="s">
        <v>240</v>
      </c>
      <c r="D1480" s="1" t="s">
        <v>11</v>
      </c>
      <c r="E1480" s="3">
        <v>45385</v>
      </c>
      <c r="F1480" s="1" t="s">
        <v>23</v>
      </c>
      <c r="G1480" s="1" t="s">
        <v>518</v>
      </c>
      <c r="H1480" s="7">
        <v>700</v>
      </c>
      <c r="I1480" s="7">
        <v>686</v>
      </c>
      <c r="J1480" s="2">
        <v>0.02</v>
      </c>
      <c r="K1480" s="7">
        <f>Table1[[#This Row],[Price Before Discount]]-Table1[[#This Row],[Price After Discount]]</f>
        <v>14</v>
      </c>
      <c r="L1480" s="13">
        <f>YEAR(Table1[[#This Row],[Date]])</f>
        <v>2024</v>
      </c>
      <c r="M1480" s="13" t="str">
        <f t="shared" si="46"/>
        <v>Apr</v>
      </c>
      <c r="N1480" s="17" t="str">
        <f t="shared" si="47"/>
        <v>Q2</v>
      </c>
    </row>
    <row r="1481" spans="1:14" x14ac:dyDescent="0.35">
      <c r="A1481" t="s">
        <v>2050</v>
      </c>
      <c r="B1481" s="1" t="s">
        <v>172</v>
      </c>
      <c r="C1481" s="1" t="s">
        <v>173</v>
      </c>
      <c r="D1481" s="1" t="s">
        <v>11</v>
      </c>
      <c r="E1481" s="3">
        <v>43939</v>
      </c>
      <c r="F1481" s="1" t="s">
        <v>113</v>
      </c>
      <c r="G1481" s="1" t="s">
        <v>1275</v>
      </c>
      <c r="H1481" s="7">
        <v>250</v>
      </c>
      <c r="I1481" s="7">
        <v>223</v>
      </c>
      <c r="J1481" s="2">
        <v>0.108</v>
      </c>
      <c r="K1481" s="7">
        <f>Table1[[#This Row],[Price Before Discount]]-Table1[[#This Row],[Price After Discount]]</f>
        <v>27</v>
      </c>
      <c r="L1481" s="13">
        <f>YEAR(Table1[[#This Row],[Date]])</f>
        <v>2020</v>
      </c>
      <c r="M1481" s="13" t="str">
        <f t="shared" si="46"/>
        <v>Apr</v>
      </c>
      <c r="N1481" s="17" t="str">
        <f t="shared" si="47"/>
        <v>Q2</v>
      </c>
    </row>
    <row r="1482" spans="1:14" hidden="1" x14ac:dyDescent="0.35">
      <c r="A1482" t="s">
        <v>2051</v>
      </c>
      <c r="B1482" s="1" t="s">
        <v>89</v>
      </c>
      <c r="C1482" s="1" t="s">
        <v>90</v>
      </c>
      <c r="D1482" s="1" t="s">
        <v>33</v>
      </c>
      <c r="E1482" s="3">
        <v>44263</v>
      </c>
      <c r="F1482" s="1" t="s">
        <v>113</v>
      </c>
      <c r="G1482" s="1" t="s">
        <v>197</v>
      </c>
      <c r="H1482" s="7">
        <v>250</v>
      </c>
      <c r="I1482" s="7">
        <v>180</v>
      </c>
      <c r="J1482" s="2">
        <v>0.28000000000000003</v>
      </c>
      <c r="K1482" s="7">
        <f>Table1[[#This Row],[Price Before Discount]]-Table1[[#This Row],[Price After Discount]]</f>
        <v>70</v>
      </c>
      <c r="L1482" s="13">
        <f>YEAR(Table1[[#This Row],[Date]])</f>
        <v>2021</v>
      </c>
      <c r="M1482" s="13" t="str">
        <f t="shared" si="46"/>
        <v>Mar</v>
      </c>
      <c r="N1482" s="17" t="str">
        <f t="shared" si="47"/>
        <v>Q1</v>
      </c>
    </row>
    <row r="1483" spans="1:14" hidden="1" x14ac:dyDescent="0.35">
      <c r="A1483" t="s">
        <v>2052</v>
      </c>
      <c r="B1483" s="1" t="s">
        <v>203</v>
      </c>
      <c r="C1483" s="1" t="s">
        <v>204</v>
      </c>
      <c r="D1483" s="1" t="s">
        <v>22</v>
      </c>
      <c r="E1483" s="3">
        <v>44873</v>
      </c>
      <c r="F1483" s="1" t="s">
        <v>28</v>
      </c>
      <c r="G1483" s="1" t="s">
        <v>577</v>
      </c>
      <c r="H1483" s="7">
        <v>150</v>
      </c>
      <c r="I1483" s="7">
        <v>146</v>
      </c>
      <c r="J1483" s="2">
        <v>2.6700000000000002E-2</v>
      </c>
      <c r="K1483" s="7">
        <f>Table1[[#This Row],[Price Before Discount]]-Table1[[#This Row],[Price After Discount]]</f>
        <v>4</v>
      </c>
      <c r="L1483" s="13">
        <f>YEAR(Table1[[#This Row],[Date]])</f>
        <v>2022</v>
      </c>
      <c r="M1483" s="13" t="str">
        <f t="shared" si="46"/>
        <v>Nov</v>
      </c>
      <c r="N1483" s="17" t="str">
        <f t="shared" si="47"/>
        <v>Q4</v>
      </c>
    </row>
    <row r="1484" spans="1:14" hidden="1" x14ac:dyDescent="0.35">
      <c r="A1484" t="s">
        <v>2053</v>
      </c>
      <c r="B1484" s="1" t="s">
        <v>203</v>
      </c>
      <c r="C1484" s="1" t="s">
        <v>204</v>
      </c>
      <c r="D1484" s="1" t="s">
        <v>22</v>
      </c>
      <c r="E1484" s="3">
        <v>44699</v>
      </c>
      <c r="F1484" s="1" t="s">
        <v>113</v>
      </c>
      <c r="G1484" s="1" t="s">
        <v>1770</v>
      </c>
      <c r="H1484" s="7">
        <v>250</v>
      </c>
      <c r="I1484" s="7">
        <v>235</v>
      </c>
      <c r="J1484" s="2">
        <v>0.06</v>
      </c>
      <c r="K1484" s="7">
        <f>Table1[[#This Row],[Price Before Discount]]-Table1[[#This Row],[Price After Discount]]</f>
        <v>15</v>
      </c>
      <c r="L1484" s="13">
        <f>YEAR(Table1[[#This Row],[Date]])</f>
        <v>2022</v>
      </c>
      <c r="M1484" s="13" t="str">
        <f t="shared" si="46"/>
        <v>May</v>
      </c>
      <c r="N1484" s="17" t="str">
        <f t="shared" si="47"/>
        <v>Q2</v>
      </c>
    </row>
    <row r="1485" spans="1:14" x14ac:dyDescent="0.35">
      <c r="A1485" t="s">
        <v>2054</v>
      </c>
      <c r="B1485" s="1" t="s">
        <v>83</v>
      </c>
      <c r="C1485" s="1" t="s">
        <v>84</v>
      </c>
      <c r="D1485" s="1" t="s">
        <v>11</v>
      </c>
      <c r="E1485" s="3">
        <v>45576</v>
      </c>
      <c r="F1485" s="1" t="s">
        <v>53</v>
      </c>
      <c r="G1485" s="1" t="s">
        <v>571</v>
      </c>
      <c r="H1485" s="7">
        <v>800</v>
      </c>
      <c r="I1485" s="7">
        <v>440</v>
      </c>
      <c r="J1485" s="2">
        <v>0.45</v>
      </c>
      <c r="K1485" s="7">
        <f>Table1[[#This Row],[Price Before Discount]]-Table1[[#This Row],[Price After Discount]]</f>
        <v>360</v>
      </c>
      <c r="L1485" s="13">
        <f>YEAR(Table1[[#This Row],[Date]])</f>
        <v>2024</v>
      </c>
      <c r="M1485" s="13" t="str">
        <f t="shared" si="46"/>
        <v>Oct</v>
      </c>
      <c r="N1485" s="17" t="str">
        <f t="shared" si="47"/>
        <v>Q4</v>
      </c>
    </row>
    <row r="1486" spans="1:14" hidden="1" x14ac:dyDescent="0.35">
      <c r="A1486" t="s">
        <v>2055</v>
      </c>
      <c r="B1486" s="1" t="s">
        <v>101</v>
      </c>
      <c r="C1486" s="1" t="s">
        <v>69</v>
      </c>
      <c r="D1486" s="1" t="s">
        <v>33</v>
      </c>
      <c r="E1486" s="3">
        <v>44526</v>
      </c>
      <c r="F1486" s="1" t="s">
        <v>39</v>
      </c>
      <c r="G1486" s="1" t="s">
        <v>495</v>
      </c>
      <c r="H1486" s="7">
        <v>30</v>
      </c>
      <c r="I1486" s="7">
        <v>28</v>
      </c>
      <c r="J1486" s="2">
        <v>6.6699999999999995E-2</v>
      </c>
      <c r="K1486" s="7">
        <f>Table1[[#This Row],[Price Before Discount]]-Table1[[#This Row],[Price After Discount]]</f>
        <v>2</v>
      </c>
      <c r="L1486" s="13">
        <f>YEAR(Table1[[#This Row],[Date]])</f>
        <v>2021</v>
      </c>
      <c r="M1486" s="13" t="str">
        <f t="shared" si="46"/>
        <v>Nov</v>
      </c>
      <c r="N1486" s="17" t="str">
        <f t="shared" si="47"/>
        <v>Q4</v>
      </c>
    </row>
    <row r="1487" spans="1:14" hidden="1" x14ac:dyDescent="0.35">
      <c r="A1487" t="s">
        <v>2056</v>
      </c>
      <c r="B1487" s="1" t="s">
        <v>20</v>
      </c>
      <c r="C1487" s="1" t="s">
        <v>21</v>
      </c>
      <c r="D1487" s="1" t="s">
        <v>22</v>
      </c>
      <c r="E1487" s="3">
        <v>44685</v>
      </c>
      <c r="F1487" s="1" t="s">
        <v>113</v>
      </c>
      <c r="G1487" s="1" t="s">
        <v>24</v>
      </c>
      <c r="H1487" s="7">
        <v>250</v>
      </c>
      <c r="I1487" s="7">
        <v>213</v>
      </c>
      <c r="J1487" s="2">
        <v>0.14799999999999999</v>
      </c>
      <c r="K1487" s="7">
        <f>Table1[[#This Row],[Price Before Discount]]-Table1[[#This Row],[Price After Discount]]</f>
        <v>37</v>
      </c>
      <c r="L1487" s="13">
        <f>YEAR(Table1[[#This Row],[Date]])</f>
        <v>2022</v>
      </c>
      <c r="M1487" s="13" t="str">
        <f t="shared" si="46"/>
        <v>May</v>
      </c>
      <c r="N1487" s="17" t="str">
        <f t="shared" si="47"/>
        <v>Q2</v>
      </c>
    </row>
    <row r="1488" spans="1:14" hidden="1" x14ac:dyDescent="0.35">
      <c r="A1488" t="s">
        <v>2057</v>
      </c>
      <c r="B1488" s="1" t="s">
        <v>105</v>
      </c>
      <c r="C1488" s="1" t="s">
        <v>106</v>
      </c>
      <c r="D1488" s="1" t="s">
        <v>17</v>
      </c>
      <c r="E1488" s="3">
        <v>45123</v>
      </c>
      <c r="F1488" s="1" t="s">
        <v>23</v>
      </c>
      <c r="G1488" s="1" t="s">
        <v>1027</v>
      </c>
      <c r="H1488" s="7">
        <v>700</v>
      </c>
      <c r="I1488" s="7">
        <v>665</v>
      </c>
      <c r="J1488" s="2">
        <v>0.05</v>
      </c>
      <c r="K1488" s="7">
        <f>Table1[[#This Row],[Price Before Discount]]-Table1[[#This Row],[Price After Discount]]</f>
        <v>35</v>
      </c>
      <c r="L1488" s="13">
        <f>YEAR(Table1[[#This Row],[Date]])</f>
        <v>2023</v>
      </c>
      <c r="M1488" s="13" t="str">
        <f t="shared" si="46"/>
        <v>Jul</v>
      </c>
      <c r="N1488" s="17" t="str">
        <f t="shared" si="47"/>
        <v>Q3</v>
      </c>
    </row>
    <row r="1489" spans="1:14" hidden="1" x14ac:dyDescent="0.35">
      <c r="A1489" t="s">
        <v>2058</v>
      </c>
      <c r="B1489" s="1" t="s">
        <v>101</v>
      </c>
      <c r="C1489" s="1" t="s">
        <v>69</v>
      </c>
      <c r="D1489" s="1" t="s">
        <v>33</v>
      </c>
      <c r="E1489" s="3">
        <v>45037</v>
      </c>
      <c r="F1489" s="1" t="s">
        <v>70</v>
      </c>
      <c r="G1489" s="1" t="s">
        <v>1813</v>
      </c>
      <c r="H1489" s="7">
        <v>500</v>
      </c>
      <c r="I1489" s="7">
        <v>495</v>
      </c>
      <c r="J1489" s="2">
        <v>0.01</v>
      </c>
      <c r="K1489" s="7">
        <f>Table1[[#This Row],[Price Before Discount]]-Table1[[#This Row],[Price After Discount]]</f>
        <v>5</v>
      </c>
      <c r="L1489" s="13">
        <f>YEAR(Table1[[#This Row],[Date]])</f>
        <v>2023</v>
      </c>
      <c r="M1489" s="13" t="str">
        <f t="shared" si="46"/>
        <v>Apr</v>
      </c>
      <c r="N1489" s="17" t="str">
        <f t="shared" si="47"/>
        <v>Q2</v>
      </c>
    </row>
    <row r="1490" spans="1:14" x14ac:dyDescent="0.35">
      <c r="A1490" t="s">
        <v>2059</v>
      </c>
      <c r="B1490" s="1" t="s">
        <v>97</v>
      </c>
      <c r="C1490" s="1" t="s">
        <v>98</v>
      </c>
      <c r="D1490" s="1" t="s">
        <v>11</v>
      </c>
      <c r="E1490" s="3">
        <v>43905</v>
      </c>
      <c r="F1490" s="1" t="s">
        <v>102</v>
      </c>
      <c r="G1490" s="1" t="s">
        <v>99</v>
      </c>
      <c r="H1490" s="7">
        <v>70</v>
      </c>
      <c r="I1490" s="7">
        <v>67</v>
      </c>
      <c r="J1490" s="2">
        <v>4.2900000000000001E-2</v>
      </c>
      <c r="K1490" s="7">
        <f>Table1[[#This Row],[Price Before Discount]]-Table1[[#This Row],[Price After Discount]]</f>
        <v>3</v>
      </c>
      <c r="L1490" s="13">
        <f>YEAR(Table1[[#This Row],[Date]])</f>
        <v>2020</v>
      </c>
      <c r="M1490" s="13" t="str">
        <f t="shared" si="46"/>
        <v>Mar</v>
      </c>
      <c r="N1490" s="17" t="str">
        <f t="shared" si="47"/>
        <v>Q1</v>
      </c>
    </row>
    <row r="1491" spans="1:14" x14ac:dyDescent="0.35">
      <c r="A1491" t="s">
        <v>2060</v>
      </c>
      <c r="B1491" s="1" t="s">
        <v>253</v>
      </c>
      <c r="C1491" s="1" t="s">
        <v>254</v>
      </c>
      <c r="D1491" s="1" t="s">
        <v>11</v>
      </c>
      <c r="E1491" s="3">
        <v>44112</v>
      </c>
      <c r="F1491" s="1" t="s">
        <v>70</v>
      </c>
      <c r="G1491" s="1" t="s">
        <v>1264</v>
      </c>
      <c r="H1491" s="7">
        <v>500</v>
      </c>
      <c r="I1491" s="7">
        <v>490</v>
      </c>
      <c r="J1491" s="2">
        <v>0.02</v>
      </c>
      <c r="K1491" s="7">
        <f>Table1[[#This Row],[Price Before Discount]]-Table1[[#This Row],[Price After Discount]]</f>
        <v>10</v>
      </c>
      <c r="L1491" s="13">
        <f>YEAR(Table1[[#This Row],[Date]])</f>
        <v>2020</v>
      </c>
      <c r="M1491" s="13" t="str">
        <f t="shared" si="46"/>
        <v>Oct</v>
      </c>
      <c r="N1491" s="17" t="str">
        <f t="shared" si="47"/>
        <v>Q4</v>
      </c>
    </row>
    <row r="1492" spans="1:14" hidden="1" x14ac:dyDescent="0.35">
      <c r="A1492" t="s">
        <v>2061</v>
      </c>
      <c r="B1492" s="1" t="s">
        <v>155</v>
      </c>
      <c r="C1492" s="1" t="s">
        <v>106</v>
      </c>
      <c r="D1492" s="1" t="s">
        <v>17</v>
      </c>
      <c r="E1492" s="3">
        <v>44039</v>
      </c>
      <c r="F1492" s="1" t="s">
        <v>70</v>
      </c>
      <c r="G1492" s="1" t="s">
        <v>156</v>
      </c>
      <c r="H1492" s="7">
        <v>500</v>
      </c>
      <c r="I1492" s="7">
        <v>495</v>
      </c>
      <c r="J1492" s="2">
        <v>0.01</v>
      </c>
      <c r="K1492" s="7">
        <f>Table1[[#This Row],[Price Before Discount]]-Table1[[#This Row],[Price After Discount]]</f>
        <v>5</v>
      </c>
      <c r="L1492" s="13">
        <f>YEAR(Table1[[#This Row],[Date]])</f>
        <v>2020</v>
      </c>
      <c r="M1492" s="13" t="str">
        <f t="shared" si="46"/>
        <v>Jul</v>
      </c>
      <c r="N1492" s="17" t="str">
        <f t="shared" si="47"/>
        <v>Q3</v>
      </c>
    </row>
    <row r="1493" spans="1:14" hidden="1" x14ac:dyDescent="0.35">
      <c r="A1493" t="s">
        <v>2062</v>
      </c>
      <c r="B1493" s="1" t="s">
        <v>155</v>
      </c>
      <c r="C1493" s="1" t="s">
        <v>106</v>
      </c>
      <c r="D1493" s="1" t="s">
        <v>17</v>
      </c>
      <c r="E1493" s="3">
        <v>45424</v>
      </c>
      <c r="F1493" s="1" t="s">
        <v>23</v>
      </c>
      <c r="G1493" s="1" t="s">
        <v>979</v>
      </c>
      <c r="H1493" s="7">
        <v>700</v>
      </c>
      <c r="I1493" s="7">
        <v>700</v>
      </c>
      <c r="J1493" s="2">
        <v>0</v>
      </c>
      <c r="K1493" s="7">
        <f>Table1[[#This Row],[Price Before Discount]]-Table1[[#This Row],[Price After Discount]]</f>
        <v>0</v>
      </c>
      <c r="L1493" s="13">
        <f>YEAR(Table1[[#This Row],[Date]])</f>
        <v>2024</v>
      </c>
      <c r="M1493" s="13" t="str">
        <f t="shared" si="46"/>
        <v>May</v>
      </c>
      <c r="N1493" s="17" t="str">
        <f t="shared" si="47"/>
        <v>Q2</v>
      </c>
    </row>
    <row r="1494" spans="1:14" x14ac:dyDescent="0.35">
      <c r="A1494" t="s">
        <v>2063</v>
      </c>
      <c r="B1494" s="1" t="s">
        <v>57</v>
      </c>
      <c r="C1494" s="1" t="s">
        <v>58</v>
      </c>
      <c r="D1494" s="1" t="s">
        <v>11</v>
      </c>
      <c r="E1494" s="3">
        <v>45408</v>
      </c>
      <c r="F1494" s="1" t="s">
        <v>120</v>
      </c>
      <c r="G1494" s="1" t="s">
        <v>779</v>
      </c>
      <c r="H1494" s="7">
        <v>50</v>
      </c>
      <c r="I1494" s="7">
        <v>43</v>
      </c>
      <c r="J1494" s="2">
        <v>0.14000000000000001</v>
      </c>
      <c r="K1494" s="7">
        <f>Table1[[#This Row],[Price Before Discount]]-Table1[[#This Row],[Price After Discount]]</f>
        <v>7</v>
      </c>
      <c r="L1494" s="13">
        <f>YEAR(Table1[[#This Row],[Date]])</f>
        <v>2024</v>
      </c>
      <c r="M1494" s="13" t="str">
        <f t="shared" si="46"/>
        <v>Apr</v>
      </c>
      <c r="N1494" s="17" t="str">
        <f t="shared" si="47"/>
        <v>Q2</v>
      </c>
    </row>
    <row r="1495" spans="1:14" hidden="1" x14ac:dyDescent="0.35">
      <c r="A1495" t="s">
        <v>2064</v>
      </c>
      <c r="B1495" s="1" t="s">
        <v>15</v>
      </c>
      <c r="C1495" s="1" t="s">
        <v>16</v>
      </c>
      <c r="D1495" s="1" t="s">
        <v>17</v>
      </c>
      <c r="E1495" s="3">
        <v>44403</v>
      </c>
      <c r="F1495" s="1" t="s">
        <v>53</v>
      </c>
      <c r="G1495" s="1" t="s">
        <v>491</v>
      </c>
      <c r="H1495" s="7">
        <v>800</v>
      </c>
      <c r="I1495" s="7">
        <v>616</v>
      </c>
      <c r="J1495" s="2">
        <v>0.23</v>
      </c>
      <c r="K1495" s="7">
        <f>Table1[[#This Row],[Price Before Discount]]-Table1[[#This Row],[Price After Discount]]</f>
        <v>184</v>
      </c>
      <c r="L1495" s="13">
        <f>YEAR(Table1[[#This Row],[Date]])</f>
        <v>2021</v>
      </c>
      <c r="M1495" s="13" t="str">
        <f t="shared" si="46"/>
        <v>Jul</v>
      </c>
      <c r="N1495" s="17" t="str">
        <f t="shared" si="47"/>
        <v>Q3</v>
      </c>
    </row>
    <row r="1496" spans="1:14" hidden="1" x14ac:dyDescent="0.35">
      <c r="A1496" t="s">
        <v>2065</v>
      </c>
      <c r="B1496" s="1" t="s">
        <v>129</v>
      </c>
      <c r="C1496" s="1" t="s">
        <v>106</v>
      </c>
      <c r="D1496" s="1" t="s">
        <v>17</v>
      </c>
      <c r="E1496" s="3">
        <v>45463</v>
      </c>
      <c r="F1496" s="1" t="s">
        <v>113</v>
      </c>
      <c r="G1496" s="1" t="s">
        <v>791</v>
      </c>
      <c r="H1496" s="7">
        <v>250</v>
      </c>
      <c r="I1496" s="7">
        <v>245</v>
      </c>
      <c r="J1496" s="2">
        <v>0.02</v>
      </c>
      <c r="K1496" s="7">
        <f>Table1[[#This Row],[Price Before Discount]]-Table1[[#This Row],[Price After Discount]]</f>
        <v>5</v>
      </c>
      <c r="L1496" s="13">
        <f>YEAR(Table1[[#This Row],[Date]])</f>
        <v>2024</v>
      </c>
      <c r="M1496" s="13" t="str">
        <f t="shared" si="46"/>
        <v>Jun</v>
      </c>
      <c r="N1496" s="17" t="str">
        <f t="shared" si="47"/>
        <v>Q2</v>
      </c>
    </row>
    <row r="1497" spans="1:14" x14ac:dyDescent="0.35">
      <c r="A1497" t="s">
        <v>2066</v>
      </c>
      <c r="B1497" s="1" t="s">
        <v>79</v>
      </c>
      <c r="C1497" s="1" t="s">
        <v>80</v>
      </c>
      <c r="D1497" s="1" t="s">
        <v>11</v>
      </c>
      <c r="E1497" s="3">
        <v>45456</v>
      </c>
      <c r="F1497" s="1" t="s">
        <v>113</v>
      </c>
      <c r="G1497" s="1" t="s">
        <v>193</v>
      </c>
      <c r="H1497" s="7">
        <v>250</v>
      </c>
      <c r="I1497" s="7">
        <v>223</v>
      </c>
      <c r="J1497" s="2">
        <v>0.108</v>
      </c>
      <c r="K1497" s="7">
        <f>Table1[[#This Row],[Price Before Discount]]-Table1[[#This Row],[Price After Discount]]</f>
        <v>27</v>
      </c>
      <c r="L1497" s="13">
        <f>YEAR(Table1[[#This Row],[Date]])</f>
        <v>2024</v>
      </c>
      <c r="M1497" s="13" t="str">
        <f t="shared" si="46"/>
        <v>Jun</v>
      </c>
      <c r="N1497" s="17" t="str">
        <f t="shared" si="47"/>
        <v>Q2</v>
      </c>
    </row>
    <row r="1498" spans="1:14" x14ac:dyDescent="0.35">
      <c r="A1498" t="s">
        <v>2067</v>
      </c>
      <c r="B1498" s="1" t="s">
        <v>172</v>
      </c>
      <c r="C1498" s="1" t="s">
        <v>173</v>
      </c>
      <c r="D1498" s="1" t="s">
        <v>11</v>
      </c>
      <c r="E1498" s="3">
        <v>45487</v>
      </c>
      <c r="F1498" s="1" t="s">
        <v>12</v>
      </c>
      <c r="G1498" s="1" t="s">
        <v>1556</v>
      </c>
      <c r="H1498" s="7">
        <v>80</v>
      </c>
      <c r="I1498" s="7">
        <v>73</v>
      </c>
      <c r="J1498" s="2">
        <v>8.7499999999999994E-2</v>
      </c>
      <c r="K1498" s="7">
        <f>Table1[[#This Row],[Price Before Discount]]-Table1[[#This Row],[Price After Discount]]</f>
        <v>7</v>
      </c>
      <c r="L1498" s="13">
        <f>YEAR(Table1[[#This Row],[Date]])</f>
        <v>2024</v>
      </c>
      <c r="M1498" s="13" t="str">
        <f t="shared" si="46"/>
        <v>Jul</v>
      </c>
      <c r="N1498" s="17" t="str">
        <f t="shared" si="47"/>
        <v>Q3</v>
      </c>
    </row>
    <row r="1499" spans="1:14" x14ac:dyDescent="0.35">
      <c r="A1499" t="s">
        <v>2068</v>
      </c>
      <c r="B1499" s="1" t="s">
        <v>97</v>
      </c>
      <c r="C1499" s="1" t="s">
        <v>98</v>
      </c>
      <c r="D1499" s="1" t="s">
        <v>11</v>
      </c>
      <c r="E1499" s="3">
        <v>43966</v>
      </c>
      <c r="F1499" s="1" t="s">
        <v>102</v>
      </c>
      <c r="G1499" s="1" t="s">
        <v>99</v>
      </c>
      <c r="H1499" s="7">
        <v>70</v>
      </c>
      <c r="I1499" s="7">
        <v>67</v>
      </c>
      <c r="J1499" s="2">
        <v>4.2900000000000001E-2</v>
      </c>
      <c r="K1499" s="7">
        <f>Table1[[#This Row],[Price Before Discount]]-Table1[[#This Row],[Price After Discount]]</f>
        <v>3</v>
      </c>
      <c r="L1499" s="13">
        <f>YEAR(Table1[[#This Row],[Date]])</f>
        <v>2020</v>
      </c>
      <c r="M1499" s="13" t="str">
        <f t="shared" si="46"/>
        <v>May</v>
      </c>
      <c r="N1499" s="17" t="str">
        <f t="shared" si="47"/>
        <v>Q2</v>
      </c>
    </row>
    <row r="1500" spans="1:14" x14ac:dyDescent="0.35">
      <c r="A1500" t="s">
        <v>2069</v>
      </c>
      <c r="B1500" s="1" t="s">
        <v>93</v>
      </c>
      <c r="C1500" s="1" t="s">
        <v>94</v>
      </c>
      <c r="D1500" s="1" t="s">
        <v>11</v>
      </c>
      <c r="E1500" s="3">
        <v>44106</v>
      </c>
      <c r="F1500" s="1" t="s">
        <v>39</v>
      </c>
      <c r="G1500" s="1" t="s">
        <v>95</v>
      </c>
      <c r="H1500" s="7">
        <v>30</v>
      </c>
      <c r="I1500" s="7">
        <v>30</v>
      </c>
      <c r="J1500" s="2">
        <v>0</v>
      </c>
      <c r="K1500" s="7">
        <f>Table1[[#This Row],[Price Before Discount]]-Table1[[#This Row],[Price After Discount]]</f>
        <v>0</v>
      </c>
      <c r="L1500" s="13">
        <f>YEAR(Table1[[#This Row],[Date]])</f>
        <v>2020</v>
      </c>
      <c r="M1500" s="13" t="str">
        <f t="shared" si="46"/>
        <v>Oct</v>
      </c>
      <c r="N1500" s="17" t="str">
        <f t="shared" si="47"/>
        <v>Q4</v>
      </c>
    </row>
    <row r="1501" spans="1:14" hidden="1" x14ac:dyDescent="0.35">
      <c r="A1501" t="s">
        <v>2070</v>
      </c>
      <c r="B1501" s="1" t="s">
        <v>129</v>
      </c>
      <c r="C1501" s="1" t="s">
        <v>106</v>
      </c>
      <c r="D1501" s="1" t="s">
        <v>17</v>
      </c>
      <c r="E1501" s="3">
        <v>44621</v>
      </c>
      <c r="F1501" s="1" t="s">
        <v>120</v>
      </c>
      <c r="G1501" s="1" t="s">
        <v>544</v>
      </c>
      <c r="H1501" s="7">
        <v>50</v>
      </c>
      <c r="I1501" s="7">
        <v>49</v>
      </c>
      <c r="J1501" s="2">
        <v>0.02</v>
      </c>
      <c r="K1501" s="7">
        <f>Table1[[#This Row],[Price Before Discount]]-Table1[[#This Row],[Price After Discount]]</f>
        <v>1</v>
      </c>
      <c r="L1501" s="13">
        <f>YEAR(Table1[[#This Row],[Date]])</f>
        <v>2022</v>
      </c>
      <c r="M1501" s="13" t="str">
        <f t="shared" si="46"/>
        <v>Mar</v>
      </c>
      <c r="N1501" s="17" t="str">
        <f t="shared" si="47"/>
        <v>Q1</v>
      </c>
    </row>
    <row r="1502" spans="1:14" x14ac:dyDescent="0.35">
      <c r="A1502" t="s">
        <v>2071</v>
      </c>
      <c r="B1502" s="1" t="s">
        <v>262</v>
      </c>
      <c r="C1502" s="1" t="s">
        <v>263</v>
      </c>
      <c r="D1502" s="1" t="s">
        <v>11</v>
      </c>
      <c r="E1502" s="3">
        <v>44131</v>
      </c>
      <c r="F1502" s="1" t="s">
        <v>70</v>
      </c>
      <c r="G1502" s="1" t="s">
        <v>367</v>
      </c>
      <c r="H1502" s="7">
        <v>500</v>
      </c>
      <c r="I1502" s="7">
        <v>495</v>
      </c>
      <c r="J1502" s="2">
        <v>0.01</v>
      </c>
      <c r="K1502" s="7">
        <f>Table1[[#This Row],[Price Before Discount]]-Table1[[#This Row],[Price After Discount]]</f>
        <v>5</v>
      </c>
      <c r="L1502" s="13">
        <f>YEAR(Table1[[#This Row],[Date]])</f>
        <v>2020</v>
      </c>
      <c r="M1502" s="13" t="str">
        <f t="shared" si="46"/>
        <v>Oct</v>
      </c>
      <c r="N1502" s="17" t="str">
        <f t="shared" si="47"/>
        <v>Q4</v>
      </c>
    </row>
    <row r="1503" spans="1:14" x14ac:dyDescent="0.35">
      <c r="A1503" t="s">
        <v>2072</v>
      </c>
      <c r="B1503" s="1" t="s">
        <v>51</v>
      </c>
      <c r="C1503" s="1" t="s">
        <v>52</v>
      </c>
      <c r="D1503" s="1" t="s">
        <v>11</v>
      </c>
      <c r="E1503" s="3">
        <v>45183</v>
      </c>
      <c r="F1503" s="1" t="s">
        <v>44</v>
      </c>
      <c r="G1503" s="1" t="s">
        <v>645</v>
      </c>
      <c r="H1503" s="7">
        <v>500</v>
      </c>
      <c r="I1503" s="7">
        <v>485</v>
      </c>
      <c r="J1503" s="2">
        <v>0.03</v>
      </c>
      <c r="K1503" s="7">
        <f>Table1[[#This Row],[Price Before Discount]]-Table1[[#This Row],[Price After Discount]]</f>
        <v>15</v>
      </c>
      <c r="L1503" s="13">
        <f>YEAR(Table1[[#This Row],[Date]])</f>
        <v>2023</v>
      </c>
      <c r="M1503" s="13" t="str">
        <f t="shared" si="46"/>
        <v>Sep</v>
      </c>
      <c r="N1503" s="17" t="str">
        <f t="shared" si="47"/>
        <v>Q3</v>
      </c>
    </row>
    <row r="1504" spans="1:14" hidden="1" x14ac:dyDescent="0.35">
      <c r="A1504" t="s">
        <v>2073</v>
      </c>
      <c r="B1504" s="1" t="s">
        <v>180</v>
      </c>
      <c r="C1504" s="1" t="s">
        <v>106</v>
      </c>
      <c r="D1504" s="1" t="s">
        <v>17</v>
      </c>
      <c r="E1504" s="3">
        <v>44225</v>
      </c>
      <c r="F1504" s="1" t="s">
        <v>28</v>
      </c>
      <c r="G1504" s="1" t="s">
        <v>956</v>
      </c>
      <c r="H1504" s="7">
        <v>150</v>
      </c>
      <c r="I1504" s="7">
        <v>116</v>
      </c>
      <c r="J1504" s="2">
        <v>0.22670000000000001</v>
      </c>
      <c r="K1504" s="7">
        <f>Table1[[#This Row],[Price Before Discount]]-Table1[[#This Row],[Price After Discount]]</f>
        <v>34</v>
      </c>
      <c r="L1504" s="13">
        <f>YEAR(Table1[[#This Row],[Date]])</f>
        <v>2021</v>
      </c>
      <c r="M1504" s="13" t="str">
        <f t="shared" si="46"/>
        <v>Jan</v>
      </c>
      <c r="N1504" s="17" t="str">
        <f t="shared" si="47"/>
        <v>Q1</v>
      </c>
    </row>
    <row r="1505" spans="1:14" hidden="1" x14ac:dyDescent="0.35">
      <c r="A1505" t="s">
        <v>2074</v>
      </c>
      <c r="B1505" s="1" t="s">
        <v>15</v>
      </c>
      <c r="C1505" s="1" t="s">
        <v>16</v>
      </c>
      <c r="D1505" s="1" t="s">
        <v>17</v>
      </c>
      <c r="E1505" s="3">
        <v>44434</v>
      </c>
      <c r="F1505" s="1" t="s">
        <v>23</v>
      </c>
      <c r="G1505" s="1" t="s">
        <v>851</v>
      </c>
      <c r="H1505" s="7">
        <v>700</v>
      </c>
      <c r="I1505" s="7">
        <v>658</v>
      </c>
      <c r="J1505" s="2">
        <v>0.06</v>
      </c>
      <c r="K1505" s="7">
        <f>Table1[[#This Row],[Price Before Discount]]-Table1[[#This Row],[Price After Discount]]</f>
        <v>42</v>
      </c>
      <c r="L1505" s="13">
        <f>YEAR(Table1[[#This Row],[Date]])</f>
        <v>2021</v>
      </c>
      <c r="M1505" s="13" t="str">
        <f t="shared" si="46"/>
        <v>Aug</v>
      </c>
      <c r="N1505" s="17" t="str">
        <f t="shared" si="47"/>
        <v>Q3</v>
      </c>
    </row>
    <row r="1506" spans="1:14" x14ac:dyDescent="0.35">
      <c r="A1506" t="s">
        <v>2075</v>
      </c>
      <c r="B1506" s="1" t="s">
        <v>57</v>
      </c>
      <c r="C1506" s="1" t="s">
        <v>58</v>
      </c>
      <c r="D1506" s="1" t="s">
        <v>11</v>
      </c>
      <c r="E1506" s="3">
        <v>44668</v>
      </c>
      <c r="F1506" s="1" t="s">
        <v>39</v>
      </c>
      <c r="G1506" s="1" t="s">
        <v>1776</v>
      </c>
      <c r="H1506" s="7">
        <v>30</v>
      </c>
      <c r="I1506" s="7">
        <v>27</v>
      </c>
      <c r="J1506" s="2">
        <v>0.1</v>
      </c>
      <c r="K1506" s="7">
        <f>Table1[[#This Row],[Price Before Discount]]-Table1[[#This Row],[Price After Discount]]</f>
        <v>3</v>
      </c>
      <c r="L1506" s="13">
        <f>YEAR(Table1[[#This Row],[Date]])</f>
        <v>2022</v>
      </c>
      <c r="M1506" s="13" t="str">
        <f t="shared" si="46"/>
        <v>Apr</v>
      </c>
      <c r="N1506" s="17" t="str">
        <f t="shared" si="47"/>
        <v>Q2</v>
      </c>
    </row>
    <row r="1507" spans="1:14" x14ac:dyDescent="0.35">
      <c r="A1507" t="s">
        <v>2076</v>
      </c>
      <c r="B1507" s="1" t="s">
        <v>9</v>
      </c>
      <c r="C1507" s="1" t="s">
        <v>10</v>
      </c>
      <c r="D1507" s="1" t="s">
        <v>11</v>
      </c>
      <c r="E1507" s="3">
        <v>43949</v>
      </c>
      <c r="F1507" s="1" t="s">
        <v>53</v>
      </c>
      <c r="G1507" s="1" t="s">
        <v>135</v>
      </c>
      <c r="H1507" s="7">
        <v>800</v>
      </c>
      <c r="I1507" s="7">
        <v>608</v>
      </c>
      <c r="J1507" s="2">
        <v>0.24</v>
      </c>
      <c r="K1507" s="7">
        <f>Table1[[#This Row],[Price Before Discount]]-Table1[[#This Row],[Price After Discount]]</f>
        <v>192</v>
      </c>
      <c r="L1507" s="13">
        <f>YEAR(Table1[[#This Row],[Date]])</f>
        <v>2020</v>
      </c>
      <c r="M1507" s="13" t="str">
        <f t="shared" si="46"/>
        <v>Apr</v>
      </c>
      <c r="N1507" s="17" t="str">
        <f t="shared" si="47"/>
        <v>Q2</v>
      </c>
    </row>
    <row r="1508" spans="1:14" hidden="1" x14ac:dyDescent="0.35">
      <c r="A1508" t="s">
        <v>2077</v>
      </c>
      <c r="B1508" s="1" t="s">
        <v>122</v>
      </c>
      <c r="C1508" s="1" t="s">
        <v>38</v>
      </c>
      <c r="D1508" s="1" t="s">
        <v>33</v>
      </c>
      <c r="E1508" s="3">
        <v>44685</v>
      </c>
      <c r="F1508" s="1" t="s">
        <v>34</v>
      </c>
      <c r="G1508" s="1" t="s">
        <v>123</v>
      </c>
      <c r="H1508" s="7">
        <v>50</v>
      </c>
      <c r="I1508" s="7">
        <v>49</v>
      </c>
      <c r="J1508" s="2">
        <v>0.02</v>
      </c>
      <c r="K1508" s="7">
        <f>Table1[[#This Row],[Price Before Discount]]-Table1[[#This Row],[Price After Discount]]</f>
        <v>1</v>
      </c>
      <c r="L1508" s="13">
        <f>YEAR(Table1[[#This Row],[Date]])</f>
        <v>2022</v>
      </c>
      <c r="M1508" s="13" t="str">
        <f t="shared" si="46"/>
        <v>May</v>
      </c>
      <c r="N1508" s="17" t="str">
        <f t="shared" si="47"/>
        <v>Q2</v>
      </c>
    </row>
    <row r="1509" spans="1:14" hidden="1" x14ac:dyDescent="0.35">
      <c r="A1509" t="s">
        <v>2078</v>
      </c>
      <c r="B1509" s="1" t="s">
        <v>203</v>
      </c>
      <c r="C1509" s="1" t="s">
        <v>204</v>
      </c>
      <c r="D1509" s="1" t="s">
        <v>22</v>
      </c>
      <c r="E1509" s="3">
        <v>44814</v>
      </c>
      <c r="F1509" s="1" t="s">
        <v>12</v>
      </c>
      <c r="G1509" s="1" t="s">
        <v>1870</v>
      </c>
      <c r="H1509" s="7">
        <v>80</v>
      </c>
      <c r="I1509" s="7">
        <v>69</v>
      </c>
      <c r="J1509" s="2">
        <v>0.13750000000000001</v>
      </c>
      <c r="K1509" s="7">
        <f>Table1[[#This Row],[Price Before Discount]]-Table1[[#This Row],[Price After Discount]]</f>
        <v>11</v>
      </c>
      <c r="L1509" s="13">
        <f>YEAR(Table1[[#This Row],[Date]])</f>
        <v>2022</v>
      </c>
      <c r="M1509" s="13" t="str">
        <f t="shared" si="46"/>
        <v>Sep</v>
      </c>
      <c r="N1509" s="17" t="str">
        <f t="shared" si="47"/>
        <v>Q3</v>
      </c>
    </row>
    <row r="1510" spans="1:14" hidden="1" x14ac:dyDescent="0.35">
      <c r="A1510" t="s">
        <v>2079</v>
      </c>
      <c r="B1510" s="1" t="s">
        <v>268</v>
      </c>
      <c r="C1510" s="1" t="s">
        <v>269</v>
      </c>
      <c r="D1510" s="1" t="s">
        <v>33</v>
      </c>
      <c r="E1510" s="3">
        <v>44287</v>
      </c>
      <c r="F1510" s="1" t="s">
        <v>102</v>
      </c>
      <c r="G1510" s="1" t="s">
        <v>711</v>
      </c>
      <c r="H1510" s="7">
        <v>70</v>
      </c>
      <c r="I1510" s="7">
        <v>64</v>
      </c>
      <c r="J1510" s="2">
        <v>8.5699999999999998E-2</v>
      </c>
      <c r="K1510" s="7">
        <f>Table1[[#This Row],[Price Before Discount]]-Table1[[#This Row],[Price After Discount]]</f>
        <v>6</v>
      </c>
      <c r="L1510" s="13">
        <f>YEAR(Table1[[#This Row],[Date]])</f>
        <v>2021</v>
      </c>
      <c r="M1510" s="13" t="str">
        <f t="shared" si="46"/>
        <v>Apr</v>
      </c>
      <c r="N1510" s="17" t="str">
        <f t="shared" si="47"/>
        <v>Q2</v>
      </c>
    </row>
    <row r="1511" spans="1:14" x14ac:dyDescent="0.35">
      <c r="A1511" t="s">
        <v>2080</v>
      </c>
      <c r="B1511" s="1" t="s">
        <v>57</v>
      </c>
      <c r="C1511" s="1" t="s">
        <v>58</v>
      </c>
      <c r="D1511" s="1" t="s">
        <v>11</v>
      </c>
      <c r="E1511" s="3">
        <v>45560</v>
      </c>
      <c r="F1511" s="1" t="s">
        <v>39</v>
      </c>
      <c r="G1511" s="1" t="s">
        <v>310</v>
      </c>
      <c r="H1511" s="7">
        <v>30</v>
      </c>
      <c r="I1511" s="7">
        <v>27</v>
      </c>
      <c r="J1511" s="2">
        <v>0.1</v>
      </c>
      <c r="K1511" s="7">
        <f>Table1[[#This Row],[Price Before Discount]]-Table1[[#This Row],[Price After Discount]]</f>
        <v>3</v>
      </c>
      <c r="L1511" s="13">
        <f>YEAR(Table1[[#This Row],[Date]])</f>
        <v>2024</v>
      </c>
      <c r="M1511" s="13" t="str">
        <f t="shared" si="46"/>
        <v>Sep</v>
      </c>
      <c r="N1511" s="17" t="str">
        <f t="shared" si="47"/>
        <v>Q3</v>
      </c>
    </row>
    <row r="1512" spans="1:14" x14ac:dyDescent="0.35">
      <c r="A1512" t="s">
        <v>2081</v>
      </c>
      <c r="B1512" s="1" t="s">
        <v>93</v>
      </c>
      <c r="C1512" s="1" t="s">
        <v>94</v>
      </c>
      <c r="D1512" s="1" t="s">
        <v>11</v>
      </c>
      <c r="E1512" s="3">
        <v>44063</v>
      </c>
      <c r="F1512" s="1" t="s">
        <v>44</v>
      </c>
      <c r="G1512" s="1" t="s">
        <v>331</v>
      </c>
      <c r="H1512" s="7">
        <v>500</v>
      </c>
      <c r="I1512" s="7">
        <v>500</v>
      </c>
      <c r="J1512" s="2">
        <v>0</v>
      </c>
      <c r="K1512" s="7">
        <f>Table1[[#This Row],[Price Before Discount]]-Table1[[#This Row],[Price After Discount]]</f>
        <v>0</v>
      </c>
      <c r="L1512" s="13">
        <f>YEAR(Table1[[#This Row],[Date]])</f>
        <v>2020</v>
      </c>
      <c r="M1512" s="13" t="str">
        <f t="shared" si="46"/>
        <v>Aug</v>
      </c>
      <c r="N1512" s="17" t="str">
        <f t="shared" si="47"/>
        <v>Q3</v>
      </c>
    </row>
    <row r="1513" spans="1:14" x14ac:dyDescent="0.35">
      <c r="A1513" t="s">
        <v>2082</v>
      </c>
      <c r="B1513" s="1" t="s">
        <v>262</v>
      </c>
      <c r="C1513" s="1" t="s">
        <v>263</v>
      </c>
      <c r="D1513" s="1" t="s">
        <v>11</v>
      </c>
      <c r="E1513" s="3">
        <v>43992</v>
      </c>
      <c r="F1513" s="1" t="s">
        <v>12</v>
      </c>
      <c r="G1513" s="1" t="s">
        <v>597</v>
      </c>
      <c r="H1513" s="7">
        <v>80</v>
      </c>
      <c r="I1513" s="7">
        <v>60</v>
      </c>
      <c r="J1513" s="2">
        <v>0.25</v>
      </c>
      <c r="K1513" s="7">
        <f>Table1[[#This Row],[Price Before Discount]]-Table1[[#This Row],[Price After Discount]]</f>
        <v>20</v>
      </c>
      <c r="L1513" s="13">
        <f>YEAR(Table1[[#This Row],[Date]])</f>
        <v>2020</v>
      </c>
      <c r="M1513" s="13" t="str">
        <f t="shared" si="46"/>
        <v>Jun</v>
      </c>
      <c r="N1513" s="17" t="str">
        <f t="shared" si="47"/>
        <v>Q2</v>
      </c>
    </row>
    <row r="1514" spans="1:14" x14ac:dyDescent="0.35">
      <c r="A1514" t="s">
        <v>2083</v>
      </c>
      <c r="B1514" s="1" t="s">
        <v>79</v>
      </c>
      <c r="C1514" s="1" t="s">
        <v>80</v>
      </c>
      <c r="D1514" s="1" t="s">
        <v>11</v>
      </c>
      <c r="E1514" s="3">
        <v>45596</v>
      </c>
      <c r="F1514" s="1" t="s">
        <v>23</v>
      </c>
      <c r="G1514" s="1" t="s">
        <v>385</v>
      </c>
      <c r="H1514" s="7">
        <v>700</v>
      </c>
      <c r="I1514" s="7">
        <v>637</v>
      </c>
      <c r="J1514" s="2">
        <v>0.09</v>
      </c>
      <c r="K1514" s="7">
        <f>Table1[[#This Row],[Price Before Discount]]-Table1[[#This Row],[Price After Discount]]</f>
        <v>63</v>
      </c>
      <c r="L1514" s="13">
        <f>YEAR(Table1[[#This Row],[Date]])</f>
        <v>2024</v>
      </c>
      <c r="M1514" s="13" t="str">
        <f t="shared" si="46"/>
        <v>Oct</v>
      </c>
      <c r="N1514" s="17" t="str">
        <f t="shared" si="47"/>
        <v>Q4</v>
      </c>
    </row>
    <row r="1515" spans="1:14" hidden="1" x14ac:dyDescent="0.35">
      <c r="A1515" t="s">
        <v>2084</v>
      </c>
      <c r="B1515" s="1" t="s">
        <v>132</v>
      </c>
      <c r="C1515" s="1" t="s">
        <v>90</v>
      </c>
      <c r="D1515" s="1" t="s">
        <v>33</v>
      </c>
      <c r="E1515" s="3">
        <v>43879</v>
      </c>
      <c r="F1515" s="1" t="s">
        <v>113</v>
      </c>
      <c r="G1515" s="1" t="s">
        <v>805</v>
      </c>
      <c r="H1515" s="7">
        <v>250</v>
      </c>
      <c r="I1515" s="7">
        <v>178</v>
      </c>
      <c r="J1515" s="2">
        <v>0.28799999999999998</v>
      </c>
      <c r="K1515" s="7">
        <f>Table1[[#This Row],[Price Before Discount]]-Table1[[#This Row],[Price After Discount]]</f>
        <v>72</v>
      </c>
      <c r="L1515" s="13">
        <f>YEAR(Table1[[#This Row],[Date]])</f>
        <v>2020</v>
      </c>
      <c r="M1515" s="13" t="str">
        <f t="shared" si="46"/>
        <v>Feb</v>
      </c>
      <c r="N1515" s="17" t="str">
        <f t="shared" si="47"/>
        <v>Q1</v>
      </c>
    </row>
    <row r="1516" spans="1:14" x14ac:dyDescent="0.35">
      <c r="A1516" t="s">
        <v>2085</v>
      </c>
      <c r="B1516" s="1" t="s">
        <v>168</v>
      </c>
      <c r="C1516" s="1" t="s">
        <v>169</v>
      </c>
      <c r="D1516" s="1" t="s">
        <v>11</v>
      </c>
      <c r="E1516" s="3">
        <v>44524</v>
      </c>
      <c r="F1516" s="1" t="s">
        <v>70</v>
      </c>
      <c r="G1516" s="1" t="s">
        <v>170</v>
      </c>
      <c r="H1516" s="7">
        <v>500</v>
      </c>
      <c r="I1516" s="7">
        <v>500</v>
      </c>
      <c r="J1516" s="2">
        <v>0</v>
      </c>
      <c r="K1516" s="7">
        <f>Table1[[#This Row],[Price Before Discount]]-Table1[[#This Row],[Price After Discount]]</f>
        <v>0</v>
      </c>
      <c r="L1516" s="13">
        <f>YEAR(Table1[[#This Row],[Date]])</f>
        <v>2021</v>
      </c>
      <c r="M1516" s="13" t="str">
        <f t="shared" si="46"/>
        <v>Nov</v>
      </c>
      <c r="N1516" s="17" t="str">
        <f t="shared" si="47"/>
        <v>Q4</v>
      </c>
    </row>
    <row r="1517" spans="1:14" x14ac:dyDescent="0.35">
      <c r="A1517" t="s">
        <v>2086</v>
      </c>
      <c r="B1517" s="1" t="s">
        <v>109</v>
      </c>
      <c r="C1517" s="1" t="s">
        <v>80</v>
      </c>
      <c r="D1517" s="1" t="s">
        <v>11</v>
      </c>
      <c r="E1517" s="3">
        <v>45170</v>
      </c>
      <c r="F1517" s="1" t="s">
        <v>34</v>
      </c>
      <c r="G1517" s="1" t="s">
        <v>1686</v>
      </c>
      <c r="H1517" s="7">
        <v>50</v>
      </c>
      <c r="I1517" s="7">
        <v>47</v>
      </c>
      <c r="J1517" s="2">
        <v>0.06</v>
      </c>
      <c r="K1517" s="7">
        <f>Table1[[#This Row],[Price Before Discount]]-Table1[[#This Row],[Price After Discount]]</f>
        <v>3</v>
      </c>
      <c r="L1517" s="13">
        <f>YEAR(Table1[[#This Row],[Date]])</f>
        <v>2023</v>
      </c>
      <c r="M1517" s="13" t="str">
        <f t="shared" si="46"/>
        <v>Sep</v>
      </c>
      <c r="N1517" s="17" t="str">
        <f t="shared" si="47"/>
        <v>Q3</v>
      </c>
    </row>
    <row r="1518" spans="1:14" x14ac:dyDescent="0.35">
      <c r="A1518" t="s">
        <v>2087</v>
      </c>
      <c r="B1518" s="1" t="s">
        <v>97</v>
      </c>
      <c r="C1518" s="1" t="s">
        <v>98</v>
      </c>
      <c r="D1518" s="1" t="s">
        <v>11</v>
      </c>
      <c r="E1518" s="3">
        <v>44127</v>
      </c>
      <c r="F1518" s="1" t="s">
        <v>44</v>
      </c>
      <c r="G1518" s="1" t="s">
        <v>750</v>
      </c>
      <c r="H1518" s="7">
        <v>500</v>
      </c>
      <c r="I1518" s="7">
        <v>405</v>
      </c>
      <c r="J1518" s="2">
        <v>0.19</v>
      </c>
      <c r="K1518" s="7">
        <f>Table1[[#This Row],[Price Before Discount]]-Table1[[#This Row],[Price After Discount]]</f>
        <v>95</v>
      </c>
      <c r="L1518" s="13">
        <f>YEAR(Table1[[#This Row],[Date]])</f>
        <v>2020</v>
      </c>
      <c r="M1518" s="13" t="str">
        <f t="shared" si="46"/>
        <v>Oct</v>
      </c>
      <c r="N1518" s="17" t="str">
        <f t="shared" si="47"/>
        <v>Q4</v>
      </c>
    </row>
    <row r="1519" spans="1:14" x14ac:dyDescent="0.35">
      <c r="A1519" t="s">
        <v>2088</v>
      </c>
      <c r="B1519" s="1" t="s">
        <v>148</v>
      </c>
      <c r="C1519" s="1" t="s">
        <v>149</v>
      </c>
      <c r="D1519" s="1" t="s">
        <v>11</v>
      </c>
      <c r="E1519" s="3">
        <v>44997</v>
      </c>
      <c r="F1519" s="1" t="s">
        <v>113</v>
      </c>
      <c r="G1519" s="1" t="s">
        <v>769</v>
      </c>
      <c r="H1519" s="7">
        <v>250</v>
      </c>
      <c r="I1519" s="7">
        <v>245</v>
      </c>
      <c r="J1519" s="2">
        <v>0.02</v>
      </c>
      <c r="K1519" s="7">
        <f>Table1[[#This Row],[Price Before Discount]]-Table1[[#This Row],[Price After Discount]]</f>
        <v>5</v>
      </c>
      <c r="L1519" s="13">
        <f>YEAR(Table1[[#This Row],[Date]])</f>
        <v>2023</v>
      </c>
      <c r="M1519" s="13" t="str">
        <f t="shared" si="46"/>
        <v>Mar</v>
      </c>
      <c r="N1519" s="17" t="str">
        <f t="shared" si="47"/>
        <v>Q1</v>
      </c>
    </row>
    <row r="1520" spans="1:14" x14ac:dyDescent="0.35">
      <c r="A1520" t="s">
        <v>2089</v>
      </c>
      <c r="B1520" s="1" t="s">
        <v>322</v>
      </c>
      <c r="C1520" s="1" t="s">
        <v>323</v>
      </c>
      <c r="D1520" s="1" t="s">
        <v>11</v>
      </c>
      <c r="E1520" s="3">
        <v>45376</v>
      </c>
      <c r="F1520" s="1" t="s">
        <v>12</v>
      </c>
      <c r="G1520" s="1" t="s">
        <v>1007</v>
      </c>
      <c r="H1520" s="7">
        <v>80</v>
      </c>
      <c r="I1520" s="7">
        <v>78</v>
      </c>
      <c r="J1520" s="2">
        <v>2.5000000000000001E-2</v>
      </c>
      <c r="K1520" s="7">
        <f>Table1[[#This Row],[Price Before Discount]]-Table1[[#This Row],[Price After Discount]]</f>
        <v>2</v>
      </c>
      <c r="L1520" s="13">
        <f>YEAR(Table1[[#This Row],[Date]])</f>
        <v>2024</v>
      </c>
      <c r="M1520" s="13" t="str">
        <f t="shared" si="46"/>
        <v>Mar</v>
      </c>
      <c r="N1520" s="17" t="str">
        <f t="shared" si="47"/>
        <v>Q1</v>
      </c>
    </row>
    <row r="1521" spans="1:14" hidden="1" x14ac:dyDescent="0.35">
      <c r="A1521" t="s">
        <v>2090</v>
      </c>
      <c r="B1521" s="1" t="s">
        <v>203</v>
      </c>
      <c r="C1521" s="1" t="s">
        <v>204</v>
      </c>
      <c r="D1521" s="1" t="s">
        <v>22</v>
      </c>
      <c r="E1521" s="3">
        <v>44365</v>
      </c>
      <c r="F1521" s="1" t="s">
        <v>44</v>
      </c>
      <c r="G1521" s="1" t="s">
        <v>658</v>
      </c>
      <c r="H1521" s="7">
        <v>500</v>
      </c>
      <c r="I1521" s="7">
        <v>345</v>
      </c>
      <c r="J1521" s="2">
        <v>0.31</v>
      </c>
      <c r="K1521" s="7">
        <f>Table1[[#This Row],[Price Before Discount]]-Table1[[#This Row],[Price After Discount]]</f>
        <v>155</v>
      </c>
      <c r="L1521" s="13">
        <f>YEAR(Table1[[#This Row],[Date]])</f>
        <v>2021</v>
      </c>
      <c r="M1521" s="13" t="str">
        <f t="shared" si="46"/>
        <v>Jun</v>
      </c>
      <c r="N1521" s="17" t="str">
        <f t="shared" si="47"/>
        <v>Q2</v>
      </c>
    </row>
    <row r="1522" spans="1:14" hidden="1" x14ac:dyDescent="0.35">
      <c r="A1522" t="s">
        <v>2091</v>
      </c>
      <c r="B1522" s="1" t="s">
        <v>203</v>
      </c>
      <c r="C1522" s="1" t="s">
        <v>204</v>
      </c>
      <c r="D1522" s="1" t="s">
        <v>22</v>
      </c>
      <c r="E1522" s="3">
        <v>45552</v>
      </c>
      <c r="F1522" s="1" t="s">
        <v>59</v>
      </c>
      <c r="G1522" s="1" t="s">
        <v>633</v>
      </c>
      <c r="H1522" s="7">
        <v>1000</v>
      </c>
      <c r="I1522" s="7">
        <v>590</v>
      </c>
      <c r="J1522" s="2">
        <v>0.41</v>
      </c>
      <c r="K1522" s="7">
        <f>Table1[[#This Row],[Price Before Discount]]-Table1[[#This Row],[Price After Discount]]</f>
        <v>410</v>
      </c>
      <c r="L1522" s="13">
        <f>YEAR(Table1[[#This Row],[Date]])</f>
        <v>2024</v>
      </c>
      <c r="M1522" s="13" t="str">
        <f t="shared" si="46"/>
        <v>Sep</v>
      </c>
      <c r="N1522" s="17" t="str">
        <f t="shared" si="47"/>
        <v>Q3</v>
      </c>
    </row>
    <row r="1523" spans="1:14" x14ac:dyDescent="0.35">
      <c r="A1523" t="s">
        <v>2092</v>
      </c>
      <c r="B1523" s="1" t="s">
        <v>144</v>
      </c>
      <c r="C1523" s="1" t="s">
        <v>145</v>
      </c>
      <c r="D1523" s="1" t="s">
        <v>11</v>
      </c>
      <c r="E1523" s="3">
        <v>44437</v>
      </c>
      <c r="F1523" s="1" t="s">
        <v>113</v>
      </c>
      <c r="G1523" s="1" t="s">
        <v>356</v>
      </c>
      <c r="H1523" s="7">
        <v>250</v>
      </c>
      <c r="I1523" s="7">
        <v>238</v>
      </c>
      <c r="J1523" s="2">
        <v>4.8000000000000001E-2</v>
      </c>
      <c r="K1523" s="7">
        <f>Table1[[#This Row],[Price Before Discount]]-Table1[[#This Row],[Price After Discount]]</f>
        <v>12</v>
      </c>
      <c r="L1523" s="13">
        <f>YEAR(Table1[[#This Row],[Date]])</f>
        <v>2021</v>
      </c>
      <c r="M1523" s="13" t="str">
        <f t="shared" si="46"/>
        <v>Aug</v>
      </c>
      <c r="N1523" s="17" t="str">
        <f t="shared" si="47"/>
        <v>Q3</v>
      </c>
    </row>
    <row r="1524" spans="1:14" x14ac:dyDescent="0.35">
      <c r="A1524" t="s">
        <v>2093</v>
      </c>
      <c r="B1524" s="1" t="s">
        <v>144</v>
      </c>
      <c r="C1524" s="1" t="s">
        <v>145</v>
      </c>
      <c r="D1524" s="1" t="s">
        <v>11</v>
      </c>
      <c r="E1524" s="3">
        <v>45216</v>
      </c>
      <c r="F1524" s="1" t="s">
        <v>23</v>
      </c>
      <c r="G1524" s="1" t="s">
        <v>1332</v>
      </c>
      <c r="H1524" s="7">
        <v>700</v>
      </c>
      <c r="I1524" s="7">
        <v>672</v>
      </c>
      <c r="J1524" s="2">
        <v>0.04</v>
      </c>
      <c r="K1524" s="7">
        <f>Table1[[#This Row],[Price Before Discount]]-Table1[[#This Row],[Price After Discount]]</f>
        <v>28</v>
      </c>
      <c r="L1524" s="13">
        <f>YEAR(Table1[[#This Row],[Date]])</f>
        <v>2023</v>
      </c>
      <c r="M1524" s="13" t="str">
        <f t="shared" si="46"/>
        <v>Oct</v>
      </c>
      <c r="N1524" s="17" t="str">
        <f t="shared" si="47"/>
        <v>Q4</v>
      </c>
    </row>
    <row r="1525" spans="1:14" x14ac:dyDescent="0.35">
      <c r="A1525" t="s">
        <v>2094</v>
      </c>
      <c r="B1525" s="1" t="s">
        <v>144</v>
      </c>
      <c r="C1525" s="1" t="s">
        <v>145</v>
      </c>
      <c r="D1525" s="1" t="s">
        <v>11</v>
      </c>
      <c r="E1525" s="3">
        <v>45153</v>
      </c>
      <c r="F1525" s="1" t="s">
        <v>70</v>
      </c>
      <c r="G1525" s="1" t="s">
        <v>1645</v>
      </c>
      <c r="H1525" s="7">
        <v>500</v>
      </c>
      <c r="I1525" s="7">
        <v>500</v>
      </c>
      <c r="J1525" s="2">
        <v>0</v>
      </c>
      <c r="K1525" s="7">
        <f>Table1[[#This Row],[Price Before Discount]]-Table1[[#This Row],[Price After Discount]]</f>
        <v>0</v>
      </c>
      <c r="L1525" s="13">
        <f>YEAR(Table1[[#This Row],[Date]])</f>
        <v>2023</v>
      </c>
      <c r="M1525" s="13" t="str">
        <f t="shared" si="46"/>
        <v>Aug</v>
      </c>
      <c r="N1525" s="17" t="str">
        <f t="shared" si="47"/>
        <v>Q3</v>
      </c>
    </row>
    <row r="1526" spans="1:14" hidden="1" x14ac:dyDescent="0.35">
      <c r="A1526" t="s">
        <v>2095</v>
      </c>
      <c r="B1526" s="1" t="s">
        <v>31</v>
      </c>
      <c r="C1526" s="1" t="s">
        <v>32</v>
      </c>
      <c r="D1526" s="1" t="s">
        <v>33</v>
      </c>
      <c r="E1526" s="3">
        <v>44580</v>
      </c>
      <c r="F1526" s="1" t="s">
        <v>70</v>
      </c>
      <c r="G1526" s="1" t="s">
        <v>1141</v>
      </c>
      <c r="H1526" s="7">
        <v>500</v>
      </c>
      <c r="I1526" s="7">
        <v>495</v>
      </c>
      <c r="J1526" s="2">
        <v>0.01</v>
      </c>
      <c r="K1526" s="7">
        <f>Table1[[#This Row],[Price Before Discount]]-Table1[[#This Row],[Price After Discount]]</f>
        <v>5</v>
      </c>
      <c r="L1526" s="13">
        <f>YEAR(Table1[[#This Row],[Date]])</f>
        <v>2022</v>
      </c>
      <c r="M1526" s="13" t="str">
        <f t="shared" si="46"/>
        <v>Jan</v>
      </c>
      <c r="N1526" s="17" t="str">
        <f t="shared" si="47"/>
        <v>Q1</v>
      </c>
    </row>
    <row r="1527" spans="1:14" hidden="1" x14ac:dyDescent="0.35">
      <c r="A1527" t="s">
        <v>2096</v>
      </c>
      <c r="B1527" s="1" t="s">
        <v>116</v>
      </c>
      <c r="C1527" s="1" t="s">
        <v>117</v>
      </c>
      <c r="D1527" s="1" t="s">
        <v>33</v>
      </c>
      <c r="E1527" s="3">
        <v>43858</v>
      </c>
      <c r="F1527" s="1" t="s">
        <v>39</v>
      </c>
      <c r="G1527" s="1" t="s">
        <v>118</v>
      </c>
      <c r="H1527" s="7">
        <v>30</v>
      </c>
      <c r="I1527" s="7">
        <v>29</v>
      </c>
      <c r="J1527" s="2">
        <v>3.3300000000000003E-2</v>
      </c>
      <c r="K1527" s="7">
        <f>Table1[[#This Row],[Price Before Discount]]-Table1[[#This Row],[Price After Discount]]</f>
        <v>1</v>
      </c>
      <c r="L1527" s="13">
        <f>YEAR(Table1[[#This Row],[Date]])</f>
        <v>2020</v>
      </c>
      <c r="M1527" s="13" t="str">
        <f t="shared" si="46"/>
        <v>Jan</v>
      </c>
      <c r="N1527" s="17" t="str">
        <f t="shared" si="47"/>
        <v>Q1</v>
      </c>
    </row>
    <row r="1528" spans="1:14" hidden="1" x14ac:dyDescent="0.35">
      <c r="A1528" t="s">
        <v>2097</v>
      </c>
      <c r="B1528" s="1" t="s">
        <v>31</v>
      </c>
      <c r="C1528" s="1" t="s">
        <v>32</v>
      </c>
      <c r="D1528" s="1" t="s">
        <v>33</v>
      </c>
      <c r="E1528" s="3">
        <v>44371</v>
      </c>
      <c r="F1528" s="1" t="s">
        <v>12</v>
      </c>
      <c r="G1528" s="1" t="s">
        <v>195</v>
      </c>
      <c r="H1528" s="7">
        <v>80</v>
      </c>
      <c r="I1528" s="7">
        <v>55</v>
      </c>
      <c r="J1528" s="2">
        <v>0.3125</v>
      </c>
      <c r="K1528" s="7">
        <f>Table1[[#This Row],[Price Before Discount]]-Table1[[#This Row],[Price After Discount]]</f>
        <v>25</v>
      </c>
      <c r="L1528" s="13">
        <f>YEAR(Table1[[#This Row],[Date]])</f>
        <v>2021</v>
      </c>
      <c r="M1528" s="13" t="str">
        <f t="shared" si="46"/>
        <v>Jun</v>
      </c>
      <c r="N1528" s="17" t="str">
        <f t="shared" si="47"/>
        <v>Q2</v>
      </c>
    </row>
    <row r="1529" spans="1:14" hidden="1" x14ac:dyDescent="0.35">
      <c r="A1529" t="s">
        <v>2098</v>
      </c>
      <c r="B1529" s="1" t="s">
        <v>68</v>
      </c>
      <c r="C1529" s="1" t="s">
        <v>69</v>
      </c>
      <c r="D1529" s="1" t="s">
        <v>33</v>
      </c>
      <c r="E1529" s="3">
        <v>44244</v>
      </c>
      <c r="F1529" s="1" t="s">
        <v>53</v>
      </c>
      <c r="G1529" s="1" t="s">
        <v>140</v>
      </c>
      <c r="H1529" s="7">
        <v>800</v>
      </c>
      <c r="I1529" s="7">
        <v>608</v>
      </c>
      <c r="J1529" s="2">
        <v>0.24</v>
      </c>
      <c r="K1529" s="7">
        <f>Table1[[#This Row],[Price Before Discount]]-Table1[[#This Row],[Price After Discount]]</f>
        <v>192</v>
      </c>
      <c r="L1529" s="13">
        <f>YEAR(Table1[[#This Row],[Date]])</f>
        <v>2021</v>
      </c>
      <c r="M1529" s="13" t="str">
        <f t="shared" si="46"/>
        <v>Feb</v>
      </c>
      <c r="N1529" s="17" t="str">
        <f t="shared" si="47"/>
        <v>Q1</v>
      </c>
    </row>
    <row r="1530" spans="1:14" hidden="1" x14ac:dyDescent="0.35">
      <c r="A1530" t="s">
        <v>2099</v>
      </c>
      <c r="B1530" s="1" t="s">
        <v>129</v>
      </c>
      <c r="C1530" s="1" t="s">
        <v>106</v>
      </c>
      <c r="D1530" s="1" t="s">
        <v>17</v>
      </c>
      <c r="E1530" s="3">
        <v>44474</v>
      </c>
      <c r="F1530" s="1" t="s">
        <v>39</v>
      </c>
      <c r="G1530" s="1" t="s">
        <v>266</v>
      </c>
      <c r="H1530" s="7">
        <v>30</v>
      </c>
      <c r="I1530" s="7">
        <v>22</v>
      </c>
      <c r="J1530" s="2">
        <v>0.26669999999999999</v>
      </c>
      <c r="K1530" s="7">
        <f>Table1[[#This Row],[Price Before Discount]]-Table1[[#This Row],[Price After Discount]]</f>
        <v>8</v>
      </c>
      <c r="L1530" s="13">
        <f>YEAR(Table1[[#This Row],[Date]])</f>
        <v>2021</v>
      </c>
      <c r="M1530" s="13" t="str">
        <f t="shared" si="46"/>
        <v>Oct</v>
      </c>
      <c r="N1530" s="17" t="str">
        <f t="shared" si="47"/>
        <v>Q4</v>
      </c>
    </row>
    <row r="1531" spans="1:14" hidden="1" x14ac:dyDescent="0.35">
      <c r="A1531" t="s">
        <v>2100</v>
      </c>
      <c r="B1531" s="1" t="s">
        <v>37</v>
      </c>
      <c r="C1531" s="1" t="s">
        <v>38</v>
      </c>
      <c r="D1531" s="1" t="s">
        <v>33</v>
      </c>
      <c r="E1531" s="3">
        <v>43948</v>
      </c>
      <c r="F1531" s="1" t="s">
        <v>12</v>
      </c>
      <c r="G1531" s="1" t="s">
        <v>1524</v>
      </c>
      <c r="H1531" s="7">
        <v>80</v>
      </c>
      <c r="I1531" s="7">
        <v>69</v>
      </c>
      <c r="J1531" s="2">
        <v>0.13750000000000001</v>
      </c>
      <c r="K1531" s="7">
        <f>Table1[[#This Row],[Price Before Discount]]-Table1[[#This Row],[Price After Discount]]</f>
        <v>11</v>
      </c>
      <c r="L1531" s="13">
        <f>YEAR(Table1[[#This Row],[Date]])</f>
        <v>2020</v>
      </c>
      <c r="M1531" s="13" t="str">
        <f t="shared" si="46"/>
        <v>Apr</v>
      </c>
      <c r="N1531" s="17" t="str">
        <f t="shared" si="47"/>
        <v>Q2</v>
      </c>
    </row>
    <row r="1532" spans="1:14" hidden="1" x14ac:dyDescent="0.35">
      <c r="A1532" t="s">
        <v>2101</v>
      </c>
      <c r="B1532" s="1" t="s">
        <v>101</v>
      </c>
      <c r="C1532" s="1" t="s">
        <v>69</v>
      </c>
      <c r="D1532" s="1" t="s">
        <v>33</v>
      </c>
      <c r="E1532" s="3">
        <v>44896</v>
      </c>
      <c r="F1532" s="1" t="s">
        <v>23</v>
      </c>
      <c r="G1532" s="1" t="s">
        <v>495</v>
      </c>
      <c r="H1532" s="7">
        <v>700</v>
      </c>
      <c r="I1532" s="7">
        <v>665</v>
      </c>
      <c r="J1532" s="2">
        <v>0.05</v>
      </c>
      <c r="K1532" s="7">
        <f>Table1[[#This Row],[Price Before Discount]]-Table1[[#This Row],[Price After Discount]]</f>
        <v>35</v>
      </c>
      <c r="L1532" s="13">
        <f>YEAR(Table1[[#This Row],[Date]])</f>
        <v>2022</v>
      </c>
      <c r="M1532" s="13" t="str">
        <f t="shared" si="46"/>
        <v>Dec</v>
      </c>
      <c r="N1532" s="17" t="str">
        <f t="shared" si="47"/>
        <v>Q4</v>
      </c>
    </row>
    <row r="1533" spans="1:14" x14ac:dyDescent="0.35">
      <c r="A1533" t="s">
        <v>2102</v>
      </c>
      <c r="B1533" s="1" t="s">
        <v>26</v>
      </c>
      <c r="C1533" s="1" t="s">
        <v>27</v>
      </c>
      <c r="D1533" s="1" t="s">
        <v>11</v>
      </c>
      <c r="E1533" s="3">
        <v>45008</v>
      </c>
      <c r="F1533" s="1" t="s">
        <v>39</v>
      </c>
      <c r="G1533" s="1" t="s">
        <v>1106</v>
      </c>
      <c r="H1533" s="7">
        <v>30</v>
      </c>
      <c r="I1533" s="7">
        <v>28</v>
      </c>
      <c r="J1533" s="2">
        <v>6.6699999999999995E-2</v>
      </c>
      <c r="K1533" s="7">
        <f>Table1[[#This Row],[Price Before Discount]]-Table1[[#This Row],[Price After Discount]]</f>
        <v>2</v>
      </c>
      <c r="L1533" s="13">
        <f>YEAR(Table1[[#This Row],[Date]])</f>
        <v>2023</v>
      </c>
      <c r="M1533" s="13" t="str">
        <f t="shared" si="46"/>
        <v>Mar</v>
      </c>
      <c r="N1533" s="17" t="str">
        <f t="shared" si="47"/>
        <v>Q1</v>
      </c>
    </row>
    <row r="1534" spans="1:14" hidden="1" x14ac:dyDescent="0.35">
      <c r="A1534" t="s">
        <v>2103</v>
      </c>
      <c r="B1534" s="1" t="s">
        <v>105</v>
      </c>
      <c r="C1534" s="1" t="s">
        <v>106</v>
      </c>
      <c r="D1534" s="1" t="s">
        <v>17</v>
      </c>
      <c r="E1534" s="3">
        <v>45365</v>
      </c>
      <c r="F1534" s="1" t="s">
        <v>53</v>
      </c>
      <c r="G1534" s="1" t="s">
        <v>815</v>
      </c>
      <c r="H1534" s="7">
        <v>800</v>
      </c>
      <c r="I1534" s="7">
        <v>464</v>
      </c>
      <c r="J1534" s="2">
        <v>0.42</v>
      </c>
      <c r="K1534" s="7">
        <f>Table1[[#This Row],[Price Before Discount]]-Table1[[#This Row],[Price After Discount]]</f>
        <v>336</v>
      </c>
      <c r="L1534" s="13">
        <f>YEAR(Table1[[#This Row],[Date]])</f>
        <v>2024</v>
      </c>
      <c r="M1534" s="13" t="str">
        <f t="shared" si="46"/>
        <v>Mar</v>
      </c>
      <c r="N1534" s="17" t="str">
        <f t="shared" si="47"/>
        <v>Q1</v>
      </c>
    </row>
    <row r="1535" spans="1:14" hidden="1" x14ac:dyDescent="0.35">
      <c r="A1535" t="s">
        <v>2104</v>
      </c>
      <c r="B1535" s="1" t="s">
        <v>105</v>
      </c>
      <c r="C1535" s="1" t="s">
        <v>106</v>
      </c>
      <c r="D1535" s="1" t="s">
        <v>17</v>
      </c>
      <c r="E1535" s="3">
        <v>44994</v>
      </c>
      <c r="F1535" s="1" t="s">
        <v>53</v>
      </c>
      <c r="G1535" s="1" t="s">
        <v>352</v>
      </c>
      <c r="H1535" s="7">
        <v>800</v>
      </c>
      <c r="I1535" s="7">
        <v>584</v>
      </c>
      <c r="J1535" s="2">
        <v>0.27</v>
      </c>
      <c r="K1535" s="7">
        <f>Table1[[#This Row],[Price Before Discount]]-Table1[[#This Row],[Price After Discount]]</f>
        <v>216</v>
      </c>
      <c r="L1535" s="13">
        <f>YEAR(Table1[[#This Row],[Date]])</f>
        <v>2023</v>
      </c>
      <c r="M1535" s="13" t="str">
        <f t="shared" si="46"/>
        <v>Mar</v>
      </c>
      <c r="N1535" s="17" t="str">
        <f t="shared" si="47"/>
        <v>Q1</v>
      </c>
    </row>
    <row r="1536" spans="1:14" x14ac:dyDescent="0.35">
      <c r="A1536" t="s">
        <v>2105</v>
      </c>
      <c r="B1536" s="1" t="s">
        <v>148</v>
      </c>
      <c r="C1536" s="1" t="s">
        <v>149</v>
      </c>
      <c r="D1536" s="1" t="s">
        <v>11</v>
      </c>
      <c r="E1536" s="3">
        <v>45107</v>
      </c>
      <c r="F1536" s="1" t="s">
        <v>23</v>
      </c>
      <c r="G1536" s="1" t="s">
        <v>2106</v>
      </c>
      <c r="H1536" s="7">
        <v>700</v>
      </c>
      <c r="I1536" s="7">
        <v>686</v>
      </c>
      <c r="J1536" s="2">
        <v>0.02</v>
      </c>
      <c r="K1536" s="7">
        <f>Table1[[#This Row],[Price Before Discount]]-Table1[[#This Row],[Price After Discount]]</f>
        <v>14</v>
      </c>
      <c r="L1536" s="13">
        <f>YEAR(Table1[[#This Row],[Date]])</f>
        <v>2023</v>
      </c>
      <c r="M1536" s="13" t="str">
        <f t="shared" si="46"/>
        <v>Jun</v>
      </c>
      <c r="N1536" s="17" t="str">
        <f t="shared" si="47"/>
        <v>Q2</v>
      </c>
    </row>
    <row r="1537" spans="1:14" hidden="1" x14ac:dyDescent="0.35">
      <c r="A1537" t="s">
        <v>2107</v>
      </c>
      <c r="B1537" s="1" t="s">
        <v>31</v>
      </c>
      <c r="C1537" s="1" t="s">
        <v>32</v>
      </c>
      <c r="D1537" s="1" t="s">
        <v>33</v>
      </c>
      <c r="E1537" s="3">
        <v>45480</v>
      </c>
      <c r="F1537" s="1" t="s">
        <v>113</v>
      </c>
      <c r="G1537" s="1" t="s">
        <v>1141</v>
      </c>
      <c r="H1537" s="7">
        <v>250</v>
      </c>
      <c r="I1537" s="7">
        <v>213</v>
      </c>
      <c r="J1537" s="2">
        <v>0.14799999999999999</v>
      </c>
      <c r="K1537" s="7">
        <f>Table1[[#This Row],[Price Before Discount]]-Table1[[#This Row],[Price After Discount]]</f>
        <v>37</v>
      </c>
      <c r="L1537" s="13">
        <f>YEAR(Table1[[#This Row],[Date]])</f>
        <v>2024</v>
      </c>
      <c r="M1537" s="13" t="str">
        <f t="shared" si="46"/>
        <v>Jul</v>
      </c>
      <c r="N1537" s="17" t="str">
        <f t="shared" si="47"/>
        <v>Q3</v>
      </c>
    </row>
    <row r="1538" spans="1:14" hidden="1" x14ac:dyDescent="0.35">
      <c r="A1538" t="s">
        <v>2108</v>
      </c>
      <c r="B1538" s="1" t="s">
        <v>129</v>
      </c>
      <c r="C1538" s="1" t="s">
        <v>106</v>
      </c>
      <c r="D1538" s="1" t="s">
        <v>17</v>
      </c>
      <c r="E1538" s="3">
        <v>45150</v>
      </c>
      <c r="F1538" s="1" t="s">
        <v>44</v>
      </c>
      <c r="G1538" s="1" t="s">
        <v>210</v>
      </c>
      <c r="H1538" s="7">
        <v>500</v>
      </c>
      <c r="I1538" s="7">
        <v>470</v>
      </c>
      <c r="J1538" s="2">
        <v>0.06</v>
      </c>
      <c r="K1538" s="7">
        <f>Table1[[#This Row],[Price Before Discount]]-Table1[[#This Row],[Price After Discount]]</f>
        <v>30</v>
      </c>
      <c r="L1538" s="13">
        <f>YEAR(Table1[[#This Row],[Date]])</f>
        <v>2023</v>
      </c>
      <c r="M1538" s="13" t="str">
        <f t="shared" ref="M1538:M1601" si="48">TEXT(E:E, "mmm")</f>
        <v>Aug</v>
      </c>
      <c r="N1538" s="17" t="str">
        <f t="shared" ref="N1538:N1601" si="49">"Q"&amp;INT((MONTH($E1538)-1)/3)+1</f>
        <v>Q3</v>
      </c>
    </row>
    <row r="1539" spans="1:14" x14ac:dyDescent="0.35">
      <c r="A1539" t="s">
        <v>2109</v>
      </c>
      <c r="B1539" s="1" t="s">
        <v>97</v>
      </c>
      <c r="C1539" s="1" t="s">
        <v>98</v>
      </c>
      <c r="D1539" s="1" t="s">
        <v>11</v>
      </c>
      <c r="E1539" s="3">
        <v>44140</v>
      </c>
      <c r="F1539" s="1" t="s">
        <v>53</v>
      </c>
      <c r="G1539" s="1" t="s">
        <v>909</v>
      </c>
      <c r="H1539" s="7">
        <v>800</v>
      </c>
      <c r="I1539" s="7">
        <v>664</v>
      </c>
      <c r="J1539" s="2">
        <v>0.17</v>
      </c>
      <c r="K1539" s="7">
        <f>Table1[[#This Row],[Price Before Discount]]-Table1[[#This Row],[Price After Discount]]</f>
        <v>136</v>
      </c>
      <c r="L1539" s="13">
        <f>YEAR(Table1[[#This Row],[Date]])</f>
        <v>2020</v>
      </c>
      <c r="M1539" s="13" t="str">
        <f t="shared" si="48"/>
        <v>Nov</v>
      </c>
      <c r="N1539" s="17" t="str">
        <f t="shared" si="49"/>
        <v>Q4</v>
      </c>
    </row>
    <row r="1540" spans="1:14" hidden="1" x14ac:dyDescent="0.35">
      <c r="A1540" t="s">
        <v>2110</v>
      </c>
      <c r="B1540" s="1" t="s">
        <v>268</v>
      </c>
      <c r="C1540" s="1" t="s">
        <v>269</v>
      </c>
      <c r="D1540" s="1" t="s">
        <v>33</v>
      </c>
      <c r="E1540" s="3">
        <v>44137</v>
      </c>
      <c r="F1540" s="1" t="s">
        <v>70</v>
      </c>
      <c r="G1540" s="1" t="s">
        <v>711</v>
      </c>
      <c r="H1540" s="7">
        <v>500</v>
      </c>
      <c r="I1540" s="7">
        <v>495</v>
      </c>
      <c r="J1540" s="2">
        <v>0.01</v>
      </c>
      <c r="K1540" s="7">
        <f>Table1[[#This Row],[Price Before Discount]]-Table1[[#This Row],[Price After Discount]]</f>
        <v>5</v>
      </c>
      <c r="L1540" s="13">
        <f>YEAR(Table1[[#This Row],[Date]])</f>
        <v>2020</v>
      </c>
      <c r="M1540" s="13" t="str">
        <f t="shared" si="48"/>
        <v>Nov</v>
      </c>
      <c r="N1540" s="17" t="str">
        <f t="shared" si="49"/>
        <v>Q4</v>
      </c>
    </row>
    <row r="1541" spans="1:14" hidden="1" x14ac:dyDescent="0.35">
      <c r="A1541" t="s">
        <v>2111</v>
      </c>
      <c r="B1541" s="1" t="s">
        <v>37</v>
      </c>
      <c r="C1541" s="1" t="s">
        <v>38</v>
      </c>
      <c r="D1541" s="1" t="s">
        <v>33</v>
      </c>
      <c r="E1541" s="3">
        <v>44629</v>
      </c>
      <c r="F1541" s="1" t="s">
        <v>12</v>
      </c>
      <c r="G1541" s="1" t="s">
        <v>1879</v>
      </c>
      <c r="H1541" s="7">
        <v>80</v>
      </c>
      <c r="I1541" s="7">
        <v>72</v>
      </c>
      <c r="J1541" s="2">
        <v>0.1</v>
      </c>
      <c r="K1541" s="7">
        <f>Table1[[#This Row],[Price Before Discount]]-Table1[[#This Row],[Price After Discount]]</f>
        <v>8</v>
      </c>
      <c r="L1541" s="13">
        <f>YEAR(Table1[[#This Row],[Date]])</f>
        <v>2022</v>
      </c>
      <c r="M1541" s="13" t="str">
        <f t="shared" si="48"/>
        <v>Mar</v>
      </c>
      <c r="N1541" s="17" t="str">
        <f t="shared" si="49"/>
        <v>Q1</v>
      </c>
    </row>
    <row r="1542" spans="1:14" hidden="1" x14ac:dyDescent="0.35">
      <c r="A1542" t="s">
        <v>2112</v>
      </c>
      <c r="B1542" s="1" t="s">
        <v>132</v>
      </c>
      <c r="C1542" s="1" t="s">
        <v>90</v>
      </c>
      <c r="D1542" s="1" t="s">
        <v>33</v>
      </c>
      <c r="E1542" s="3">
        <v>45300</v>
      </c>
      <c r="F1542" s="1" t="s">
        <v>102</v>
      </c>
      <c r="G1542" s="1" t="s">
        <v>1060</v>
      </c>
      <c r="H1542" s="7">
        <v>70</v>
      </c>
      <c r="I1542" s="7">
        <v>65</v>
      </c>
      <c r="J1542" s="2">
        <v>7.1400000000000005E-2</v>
      </c>
      <c r="K1542" s="7">
        <f>Table1[[#This Row],[Price Before Discount]]-Table1[[#This Row],[Price After Discount]]</f>
        <v>5</v>
      </c>
      <c r="L1542" s="13">
        <f>YEAR(Table1[[#This Row],[Date]])</f>
        <v>2024</v>
      </c>
      <c r="M1542" s="13" t="str">
        <f t="shared" si="48"/>
        <v>Jan</v>
      </c>
      <c r="N1542" s="17" t="str">
        <f t="shared" si="49"/>
        <v>Q1</v>
      </c>
    </row>
    <row r="1543" spans="1:14" hidden="1" x14ac:dyDescent="0.35">
      <c r="A1543" t="s">
        <v>2113</v>
      </c>
      <c r="B1543" s="1" t="s">
        <v>75</v>
      </c>
      <c r="C1543" s="1" t="s">
        <v>76</v>
      </c>
      <c r="D1543" s="1" t="s">
        <v>33</v>
      </c>
      <c r="E1543" s="3">
        <v>44329</v>
      </c>
      <c r="F1543" s="1" t="s">
        <v>113</v>
      </c>
      <c r="G1543" s="1" t="s">
        <v>1787</v>
      </c>
      <c r="H1543" s="7">
        <v>250</v>
      </c>
      <c r="I1543" s="7">
        <v>163</v>
      </c>
      <c r="J1543" s="2">
        <v>0.34799999999999998</v>
      </c>
      <c r="K1543" s="7">
        <f>Table1[[#This Row],[Price Before Discount]]-Table1[[#This Row],[Price After Discount]]</f>
        <v>87</v>
      </c>
      <c r="L1543" s="13">
        <f>YEAR(Table1[[#This Row],[Date]])</f>
        <v>2021</v>
      </c>
      <c r="M1543" s="13" t="str">
        <f t="shared" si="48"/>
        <v>May</v>
      </c>
      <c r="N1543" s="17" t="str">
        <f t="shared" si="49"/>
        <v>Q2</v>
      </c>
    </row>
    <row r="1544" spans="1:14" x14ac:dyDescent="0.35">
      <c r="A1544" t="s">
        <v>2114</v>
      </c>
      <c r="B1544" s="1" t="s">
        <v>97</v>
      </c>
      <c r="C1544" s="1" t="s">
        <v>98</v>
      </c>
      <c r="D1544" s="1" t="s">
        <v>11</v>
      </c>
      <c r="E1544" s="3">
        <v>45638</v>
      </c>
      <c r="F1544" s="1" t="s">
        <v>70</v>
      </c>
      <c r="G1544" s="1" t="s">
        <v>1823</v>
      </c>
      <c r="H1544" s="7">
        <v>500</v>
      </c>
      <c r="I1544" s="7">
        <v>500</v>
      </c>
      <c r="J1544" s="2">
        <v>0</v>
      </c>
      <c r="K1544" s="7">
        <f>Table1[[#This Row],[Price Before Discount]]-Table1[[#This Row],[Price After Discount]]</f>
        <v>0</v>
      </c>
      <c r="L1544" s="13">
        <f>YEAR(Table1[[#This Row],[Date]])</f>
        <v>2024</v>
      </c>
      <c r="M1544" s="13" t="str">
        <f t="shared" si="48"/>
        <v>Dec</v>
      </c>
      <c r="N1544" s="17" t="str">
        <f t="shared" si="49"/>
        <v>Q4</v>
      </c>
    </row>
    <row r="1545" spans="1:14" hidden="1" x14ac:dyDescent="0.35">
      <c r="A1545" t="s">
        <v>2115</v>
      </c>
      <c r="B1545" s="1" t="s">
        <v>122</v>
      </c>
      <c r="C1545" s="1" t="s">
        <v>38</v>
      </c>
      <c r="D1545" s="1" t="s">
        <v>33</v>
      </c>
      <c r="E1545" s="3">
        <v>44349</v>
      </c>
      <c r="F1545" s="1" t="s">
        <v>23</v>
      </c>
      <c r="G1545" s="1" t="s">
        <v>861</v>
      </c>
      <c r="H1545" s="7">
        <v>700</v>
      </c>
      <c r="I1545" s="7">
        <v>448</v>
      </c>
      <c r="J1545" s="2">
        <v>0.36</v>
      </c>
      <c r="K1545" s="7">
        <f>Table1[[#This Row],[Price Before Discount]]-Table1[[#This Row],[Price After Discount]]</f>
        <v>252</v>
      </c>
      <c r="L1545" s="13">
        <f>YEAR(Table1[[#This Row],[Date]])</f>
        <v>2021</v>
      </c>
      <c r="M1545" s="13" t="str">
        <f t="shared" si="48"/>
        <v>Jun</v>
      </c>
      <c r="N1545" s="17" t="str">
        <f t="shared" si="49"/>
        <v>Q2</v>
      </c>
    </row>
    <row r="1546" spans="1:14" x14ac:dyDescent="0.35">
      <c r="A1546" t="s">
        <v>2116</v>
      </c>
      <c r="B1546" s="1" t="s">
        <v>79</v>
      </c>
      <c r="C1546" s="1" t="s">
        <v>80</v>
      </c>
      <c r="D1546" s="1" t="s">
        <v>11</v>
      </c>
      <c r="E1546" s="3">
        <v>45376</v>
      </c>
      <c r="F1546" s="1" t="s">
        <v>53</v>
      </c>
      <c r="G1546" s="1" t="s">
        <v>1230</v>
      </c>
      <c r="H1546" s="7">
        <v>800</v>
      </c>
      <c r="I1546" s="7">
        <v>496</v>
      </c>
      <c r="J1546" s="2">
        <v>0.38</v>
      </c>
      <c r="K1546" s="7">
        <f>Table1[[#This Row],[Price Before Discount]]-Table1[[#This Row],[Price After Discount]]</f>
        <v>304</v>
      </c>
      <c r="L1546" s="13">
        <f>YEAR(Table1[[#This Row],[Date]])</f>
        <v>2024</v>
      </c>
      <c r="M1546" s="13" t="str">
        <f t="shared" si="48"/>
        <v>Mar</v>
      </c>
      <c r="N1546" s="17" t="str">
        <f t="shared" si="49"/>
        <v>Q1</v>
      </c>
    </row>
    <row r="1547" spans="1:14" x14ac:dyDescent="0.35">
      <c r="A1547" t="s">
        <v>2117</v>
      </c>
      <c r="B1547" s="1" t="s">
        <v>109</v>
      </c>
      <c r="C1547" s="1" t="s">
        <v>80</v>
      </c>
      <c r="D1547" s="1" t="s">
        <v>11</v>
      </c>
      <c r="E1547" s="3">
        <v>45656</v>
      </c>
      <c r="F1547" s="1" t="s">
        <v>39</v>
      </c>
      <c r="G1547" s="1" t="s">
        <v>1422</v>
      </c>
      <c r="H1547" s="7">
        <v>30</v>
      </c>
      <c r="I1547" s="7">
        <v>30</v>
      </c>
      <c r="J1547" s="2">
        <v>0</v>
      </c>
      <c r="K1547" s="7">
        <f>Table1[[#This Row],[Price Before Discount]]-Table1[[#This Row],[Price After Discount]]</f>
        <v>0</v>
      </c>
      <c r="L1547" s="13">
        <f>YEAR(Table1[[#This Row],[Date]])</f>
        <v>2024</v>
      </c>
      <c r="M1547" s="13" t="str">
        <f t="shared" si="48"/>
        <v>Dec</v>
      </c>
      <c r="N1547" s="17" t="str">
        <f t="shared" si="49"/>
        <v>Q4</v>
      </c>
    </row>
    <row r="1548" spans="1:14" hidden="1" x14ac:dyDescent="0.35">
      <c r="A1548" t="s">
        <v>2118</v>
      </c>
      <c r="B1548" s="1" t="s">
        <v>287</v>
      </c>
      <c r="C1548" s="1" t="s">
        <v>106</v>
      </c>
      <c r="D1548" s="1" t="s">
        <v>17</v>
      </c>
      <c r="E1548" s="3">
        <v>45068</v>
      </c>
      <c r="F1548" s="1" t="s">
        <v>113</v>
      </c>
      <c r="G1548" s="1" t="s">
        <v>901</v>
      </c>
      <c r="H1548" s="7">
        <v>250</v>
      </c>
      <c r="I1548" s="7">
        <v>245</v>
      </c>
      <c r="J1548" s="2">
        <v>0.02</v>
      </c>
      <c r="K1548" s="7">
        <f>Table1[[#This Row],[Price Before Discount]]-Table1[[#This Row],[Price After Discount]]</f>
        <v>5</v>
      </c>
      <c r="L1548" s="13">
        <f>YEAR(Table1[[#This Row],[Date]])</f>
        <v>2023</v>
      </c>
      <c r="M1548" s="13" t="str">
        <f t="shared" si="48"/>
        <v>May</v>
      </c>
      <c r="N1548" s="17" t="str">
        <f t="shared" si="49"/>
        <v>Q2</v>
      </c>
    </row>
    <row r="1549" spans="1:14" hidden="1" x14ac:dyDescent="0.35">
      <c r="A1549" t="s">
        <v>2119</v>
      </c>
      <c r="B1549" s="1" t="s">
        <v>15</v>
      </c>
      <c r="C1549" s="1" t="s">
        <v>16</v>
      </c>
      <c r="D1549" s="1" t="s">
        <v>17</v>
      </c>
      <c r="E1549" s="3">
        <v>45175</v>
      </c>
      <c r="F1549" s="1" t="s">
        <v>53</v>
      </c>
      <c r="G1549" s="1" t="s">
        <v>774</v>
      </c>
      <c r="H1549" s="7">
        <v>800</v>
      </c>
      <c r="I1549" s="7">
        <v>576</v>
      </c>
      <c r="J1549" s="2">
        <v>0.28000000000000003</v>
      </c>
      <c r="K1549" s="7">
        <f>Table1[[#This Row],[Price Before Discount]]-Table1[[#This Row],[Price After Discount]]</f>
        <v>224</v>
      </c>
      <c r="L1549" s="13">
        <f>YEAR(Table1[[#This Row],[Date]])</f>
        <v>2023</v>
      </c>
      <c r="M1549" s="13" t="str">
        <f t="shared" si="48"/>
        <v>Sep</v>
      </c>
      <c r="N1549" s="17" t="str">
        <f t="shared" si="49"/>
        <v>Q3</v>
      </c>
    </row>
    <row r="1550" spans="1:14" hidden="1" x14ac:dyDescent="0.35">
      <c r="A1550" t="s">
        <v>2120</v>
      </c>
      <c r="B1550" s="1" t="s">
        <v>432</v>
      </c>
      <c r="C1550" s="1" t="s">
        <v>433</v>
      </c>
      <c r="D1550" s="1" t="s">
        <v>22</v>
      </c>
      <c r="E1550" s="3">
        <v>44729</v>
      </c>
      <c r="F1550" s="1" t="s">
        <v>120</v>
      </c>
      <c r="G1550" s="1" t="s">
        <v>826</v>
      </c>
      <c r="H1550" s="7">
        <v>50</v>
      </c>
      <c r="I1550" s="7">
        <v>47</v>
      </c>
      <c r="J1550" s="2">
        <v>0.06</v>
      </c>
      <c r="K1550" s="7">
        <f>Table1[[#This Row],[Price Before Discount]]-Table1[[#This Row],[Price After Discount]]</f>
        <v>3</v>
      </c>
      <c r="L1550" s="13">
        <f>YEAR(Table1[[#This Row],[Date]])</f>
        <v>2022</v>
      </c>
      <c r="M1550" s="13" t="str">
        <f t="shared" si="48"/>
        <v>Jun</v>
      </c>
      <c r="N1550" s="17" t="str">
        <f t="shared" si="49"/>
        <v>Q2</v>
      </c>
    </row>
    <row r="1551" spans="1:14" hidden="1" x14ac:dyDescent="0.35">
      <c r="A1551" t="s">
        <v>2121</v>
      </c>
      <c r="B1551" s="1" t="s">
        <v>432</v>
      </c>
      <c r="C1551" s="1" t="s">
        <v>433</v>
      </c>
      <c r="D1551" s="1" t="s">
        <v>22</v>
      </c>
      <c r="E1551" s="3">
        <v>45564</v>
      </c>
      <c r="F1551" s="1" t="s">
        <v>102</v>
      </c>
      <c r="G1551" s="1" t="s">
        <v>548</v>
      </c>
      <c r="H1551" s="7">
        <v>70</v>
      </c>
      <c r="I1551" s="7">
        <v>66</v>
      </c>
      <c r="J1551" s="2">
        <v>5.7099999999999998E-2</v>
      </c>
      <c r="K1551" s="7">
        <f>Table1[[#This Row],[Price Before Discount]]-Table1[[#This Row],[Price After Discount]]</f>
        <v>4</v>
      </c>
      <c r="L1551" s="13">
        <f>YEAR(Table1[[#This Row],[Date]])</f>
        <v>2024</v>
      </c>
      <c r="M1551" s="13" t="str">
        <f t="shared" si="48"/>
        <v>Sep</v>
      </c>
      <c r="N1551" s="17" t="str">
        <f t="shared" si="49"/>
        <v>Q3</v>
      </c>
    </row>
    <row r="1552" spans="1:14" x14ac:dyDescent="0.35">
      <c r="A1552" t="s">
        <v>2122</v>
      </c>
      <c r="B1552" s="1" t="s">
        <v>51</v>
      </c>
      <c r="C1552" s="1" t="s">
        <v>52</v>
      </c>
      <c r="D1552" s="1" t="s">
        <v>11</v>
      </c>
      <c r="E1552" s="3">
        <v>44871</v>
      </c>
      <c r="F1552" s="1" t="s">
        <v>44</v>
      </c>
      <c r="G1552" s="1" t="s">
        <v>820</v>
      </c>
      <c r="H1552" s="7">
        <v>500</v>
      </c>
      <c r="I1552" s="7">
        <v>485</v>
      </c>
      <c r="J1552" s="2">
        <v>0.03</v>
      </c>
      <c r="K1552" s="7">
        <f>Table1[[#This Row],[Price Before Discount]]-Table1[[#This Row],[Price After Discount]]</f>
        <v>15</v>
      </c>
      <c r="L1552" s="13">
        <f>YEAR(Table1[[#This Row],[Date]])</f>
        <v>2022</v>
      </c>
      <c r="M1552" s="13" t="str">
        <f t="shared" si="48"/>
        <v>Nov</v>
      </c>
      <c r="N1552" s="17" t="str">
        <f t="shared" si="49"/>
        <v>Q4</v>
      </c>
    </row>
    <row r="1553" spans="1:14" hidden="1" x14ac:dyDescent="0.35">
      <c r="A1553" t="s">
        <v>2123</v>
      </c>
      <c r="B1553" s="1" t="s">
        <v>116</v>
      </c>
      <c r="C1553" s="1" t="s">
        <v>117</v>
      </c>
      <c r="D1553" s="1" t="s">
        <v>33</v>
      </c>
      <c r="E1553" s="3">
        <v>44991</v>
      </c>
      <c r="F1553" s="1" t="s">
        <v>44</v>
      </c>
      <c r="G1553" s="1" t="s">
        <v>538</v>
      </c>
      <c r="H1553" s="7">
        <v>500</v>
      </c>
      <c r="I1553" s="7">
        <v>495</v>
      </c>
      <c r="J1553" s="2">
        <v>0.01</v>
      </c>
      <c r="K1553" s="7">
        <f>Table1[[#This Row],[Price Before Discount]]-Table1[[#This Row],[Price After Discount]]</f>
        <v>5</v>
      </c>
      <c r="L1553" s="13">
        <f>YEAR(Table1[[#This Row],[Date]])</f>
        <v>2023</v>
      </c>
      <c r="M1553" s="13" t="str">
        <f t="shared" si="48"/>
        <v>Mar</v>
      </c>
      <c r="N1553" s="17" t="str">
        <f t="shared" si="49"/>
        <v>Q1</v>
      </c>
    </row>
    <row r="1554" spans="1:14" x14ac:dyDescent="0.35">
      <c r="A1554" t="s">
        <v>2124</v>
      </c>
      <c r="B1554" s="1" t="s">
        <v>398</v>
      </c>
      <c r="C1554" s="1" t="s">
        <v>399</v>
      </c>
      <c r="D1554" s="1" t="s">
        <v>11</v>
      </c>
      <c r="E1554" s="3">
        <v>45185</v>
      </c>
      <c r="F1554" s="1" t="s">
        <v>120</v>
      </c>
      <c r="G1554" s="1" t="s">
        <v>616</v>
      </c>
      <c r="H1554" s="7">
        <v>50</v>
      </c>
      <c r="I1554" s="7">
        <v>49</v>
      </c>
      <c r="J1554" s="2">
        <v>0.02</v>
      </c>
      <c r="K1554" s="7">
        <f>Table1[[#This Row],[Price Before Discount]]-Table1[[#This Row],[Price After Discount]]</f>
        <v>1</v>
      </c>
      <c r="L1554" s="13">
        <f>YEAR(Table1[[#This Row],[Date]])</f>
        <v>2023</v>
      </c>
      <c r="M1554" s="13" t="str">
        <f t="shared" si="48"/>
        <v>Sep</v>
      </c>
      <c r="N1554" s="17" t="str">
        <f t="shared" si="49"/>
        <v>Q3</v>
      </c>
    </row>
    <row r="1555" spans="1:14" x14ac:dyDescent="0.35">
      <c r="A1555" t="s">
        <v>2125</v>
      </c>
      <c r="B1555" s="1" t="s">
        <v>79</v>
      </c>
      <c r="C1555" s="1" t="s">
        <v>80</v>
      </c>
      <c r="D1555" s="1" t="s">
        <v>11</v>
      </c>
      <c r="E1555" s="3">
        <v>45398</v>
      </c>
      <c r="F1555" s="1" t="s">
        <v>113</v>
      </c>
      <c r="G1555" s="1" t="s">
        <v>193</v>
      </c>
      <c r="H1555" s="7">
        <v>250</v>
      </c>
      <c r="I1555" s="7">
        <v>223</v>
      </c>
      <c r="J1555" s="2">
        <v>0.108</v>
      </c>
      <c r="K1555" s="7">
        <f>Table1[[#This Row],[Price Before Discount]]-Table1[[#This Row],[Price After Discount]]</f>
        <v>27</v>
      </c>
      <c r="L1555" s="13">
        <f>YEAR(Table1[[#This Row],[Date]])</f>
        <v>2024</v>
      </c>
      <c r="M1555" s="13" t="str">
        <f t="shared" si="48"/>
        <v>Apr</v>
      </c>
      <c r="N1555" s="17" t="str">
        <f t="shared" si="49"/>
        <v>Q2</v>
      </c>
    </row>
    <row r="1556" spans="1:14" hidden="1" x14ac:dyDescent="0.35">
      <c r="A1556" t="s">
        <v>2126</v>
      </c>
      <c r="B1556" s="1" t="s">
        <v>47</v>
      </c>
      <c r="C1556" s="1" t="s">
        <v>48</v>
      </c>
      <c r="D1556" s="1" t="s">
        <v>22</v>
      </c>
      <c r="E1556" s="3">
        <v>45302</v>
      </c>
      <c r="F1556" s="1" t="s">
        <v>34</v>
      </c>
      <c r="G1556" s="1" t="s">
        <v>49</v>
      </c>
      <c r="H1556" s="7">
        <v>50</v>
      </c>
      <c r="I1556" s="7">
        <v>43</v>
      </c>
      <c r="J1556" s="2">
        <v>0.14000000000000001</v>
      </c>
      <c r="K1556" s="7">
        <f>Table1[[#This Row],[Price Before Discount]]-Table1[[#This Row],[Price After Discount]]</f>
        <v>7</v>
      </c>
      <c r="L1556" s="13">
        <f>YEAR(Table1[[#This Row],[Date]])</f>
        <v>2024</v>
      </c>
      <c r="M1556" s="13" t="str">
        <f t="shared" si="48"/>
        <v>Jan</v>
      </c>
      <c r="N1556" s="17" t="str">
        <f t="shared" si="49"/>
        <v>Q1</v>
      </c>
    </row>
    <row r="1557" spans="1:14" hidden="1" x14ac:dyDescent="0.35">
      <c r="A1557" t="s">
        <v>2127</v>
      </c>
      <c r="B1557" s="1" t="s">
        <v>203</v>
      </c>
      <c r="C1557" s="1" t="s">
        <v>204</v>
      </c>
      <c r="D1557" s="1" t="s">
        <v>22</v>
      </c>
      <c r="E1557" s="3">
        <v>44662</v>
      </c>
      <c r="F1557" s="1" t="s">
        <v>39</v>
      </c>
      <c r="G1557" s="1" t="s">
        <v>1870</v>
      </c>
      <c r="H1557" s="7">
        <v>30</v>
      </c>
      <c r="I1557" s="7">
        <v>30</v>
      </c>
      <c r="J1557" s="2">
        <v>0</v>
      </c>
      <c r="K1557" s="7">
        <f>Table1[[#This Row],[Price Before Discount]]-Table1[[#This Row],[Price After Discount]]</f>
        <v>0</v>
      </c>
      <c r="L1557" s="13">
        <f>YEAR(Table1[[#This Row],[Date]])</f>
        <v>2022</v>
      </c>
      <c r="M1557" s="13" t="str">
        <f t="shared" si="48"/>
        <v>Apr</v>
      </c>
      <c r="N1557" s="17" t="str">
        <f t="shared" si="49"/>
        <v>Q2</v>
      </c>
    </row>
    <row r="1558" spans="1:14" hidden="1" x14ac:dyDescent="0.35">
      <c r="A1558" t="s">
        <v>2128</v>
      </c>
      <c r="B1558" s="1" t="s">
        <v>42</v>
      </c>
      <c r="C1558" s="1" t="s">
        <v>43</v>
      </c>
      <c r="D1558" s="1" t="s">
        <v>22</v>
      </c>
      <c r="E1558" s="3">
        <v>45047</v>
      </c>
      <c r="F1558" s="1" t="s">
        <v>23</v>
      </c>
      <c r="G1558" s="1" t="s">
        <v>1033</v>
      </c>
      <c r="H1558" s="7">
        <v>700</v>
      </c>
      <c r="I1558" s="7">
        <v>686</v>
      </c>
      <c r="J1558" s="2">
        <v>0.02</v>
      </c>
      <c r="K1558" s="7">
        <f>Table1[[#This Row],[Price Before Discount]]-Table1[[#This Row],[Price After Discount]]</f>
        <v>14</v>
      </c>
      <c r="L1558" s="13">
        <f>YEAR(Table1[[#This Row],[Date]])</f>
        <v>2023</v>
      </c>
      <c r="M1558" s="13" t="str">
        <f t="shared" si="48"/>
        <v>May</v>
      </c>
      <c r="N1558" s="17" t="str">
        <f t="shared" si="49"/>
        <v>Q2</v>
      </c>
    </row>
    <row r="1559" spans="1:14" x14ac:dyDescent="0.35">
      <c r="A1559" t="s">
        <v>2129</v>
      </c>
      <c r="B1559" s="1" t="s">
        <v>253</v>
      </c>
      <c r="C1559" s="1" t="s">
        <v>254</v>
      </c>
      <c r="D1559" s="1" t="s">
        <v>11</v>
      </c>
      <c r="E1559" s="3">
        <v>43906</v>
      </c>
      <c r="F1559" s="1" t="s">
        <v>39</v>
      </c>
      <c r="G1559" s="1" t="s">
        <v>1095</v>
      </c>
      <c r="H1559" s="7">
        <v>30</v>
      </c>
      <c r="I1559" s="7">
        <v>24</v>
      </c>
      <c r="J1559" s="2">
        <v>0.2</v>
      </c>
      <c r="K1559" s="7">
        <f>Table1[[#This Row],[Price Before Discount]]-Table1[[#This Row],[Price After Discount]]</f>
        <v>6</v>
      </c>
      <c r="L1559" s="13">
        <f>YEAR(Table1[[#This Row],[Date]])</f>
        <v>2020</v>
      </c>
      <c r="M1559" s="13" t="str">
        <f t="shared" si="48"/>
        <v>Mar</v>
      </c>
      <c r="N1559" s="17" t="str">
        <f t="shared" si="49"/>
        <v>Q1</v>
      </c>
    </row>
    <row r="1560" spans="1:14" hidden="1" x14ac:dyDescent="0.35">
      <c r="A1560" t="s">
        <v>2130</v>
      </c>
      <c r="B1560" s="1" t="s">
        <v>15</v>
      </c>
      <c r="C1560" s="1" t="s">
        <v>16</v>
      </c>
      <c r="D1560" s="1" t="s">
        <v>17</v>
      </c>
      <c r="E1560" s="3">
        <v>45106</v>
      </c>
      <c r="F1560" s="1" t="s">
        <v>113</v>
      </c>
      <c r="G1560" s="1" t="s">
        <v>541</v>
      </c>
      <c r="H1560" s="7">
        <v>250</v>
      </c>
      <c r="I1560" s="7">
        <v>243</v>
      </c>
      <c r="J1560" s="2">
        <v>2.8000000000000001E-2</v>
      </c>
      <c r="K1560" s="7">
        <f>Table1[[#This Row],[Price Before Discount]]-Table1[[#This Row],[Price After Discount]]</f>
        <v>7</v>
      </c>
      <c r="L1560" s="13">
        <f>YEAR(Table1[[#This Row],[Date]])</f>
        <v>2023</v>
      </c>
      <c r="M1560" s="13" t="str">
        <f t="shared" si="48"/>
        <v>Jun</v>
      </c>
      <c r="N1560" s="17" t="str">
        <f t="shared" si="49"/>
        <v>Q2</v>
      </c>
    </row>
    <row r="1561" spans="1:14" x14ac:dyDescent="0.35">
      <c r="A1561" t="s">
        <v>2131</v>
      </c>
      <c r="B1561" s="1" t="s">
        <v>253</v>
      </c>
      <c r="C1561" s="1" t="s">
        <v>254</v>
      </c>
      <c r="D1561" s="1" t="s">
        <v>11</v>
      </c>
      <c r="E1561" s="3">
        <v>43966</v>
      </c>
      <c r="F1561" s="1" t="s">
        <v>28</v>
      </c>
      <c r="G1561" s="1" t="s">
        <v>803</v>
      </c>
      <c r="H1561" s="7">
        <v>150</v>
      </c>
      <c r="I1561" s="7">
        <v>140</v>
      </c>
      <c r="J1561" s="2">
        <v>6.6699999999999995E-2</v>
      </c>
      <c r="K1561" s="7">
        <f>Table1[[#This Row],[Price Before Discount]]-Table1[[#This Row],[Price After Discount]]</f>
        <v>10</v>
      </c>
      <c r="L1561" s="13">
        <f>YEAR(Table1[[#This Row],[Date]])</f>
        <v>2020</v>
      </c>
      <c r="M1561" s="13" t="str">
        <f t="shared" si="48"/>
        <v>May</v>
      </c>
      <c r="N1561" s="17" t="str">
        <f t="shared" si="49"/>
        <v>Q2</v>
      </c>
    </row>
    <row r="1562" spans="1:14" hidden="1" x14ac:dyDescent="0.35">
      <c r="A1562" t="s">
        <v>2132</v>
      </c>
      <c r="B1562" s="1" t="s">
        <v>225</v>
      </c>
      <c r="C1562" s="1" t="s">
        <v>226</v>
      </c>
      <c r="D1562" s="1" t="s">
        <v>22</v>
      </c>
      <c r="E1562" s="3">
        <v>44073</v>
      </c>
      <c r="F1562" s="1" t="s">
        <v>28</v>
      </c>
      <c r="G1562" s="1" t="s">
        <v>227</v>
      </c>
      <c r="H1562" s="7">
        <v>150</v>
      </c>
      <c r="I1562" s="7">
        <v>125</v>
      </c>
      <c r="J1562" s="2">
        <v>0.16669999999999999</v>
      </c>
      <c r="K1562" s="7">
        <f>Table1[[#This Row],[Price Before Discount]]-Table1[[#This Row],[Price After Discount]]</f>
        <v>25</v>
      </c>
      <c r="L1562" s="13">
        <f>YEAR(Table1[[#This Row],[Date]])</f>
        <v>2020</v>
      </c>
      <c r="M1562" s="13" t="str">
        <f t="shared" si="48"/>
        <v>Aug</v>
      </c>
      <c r="N1562" s="17" t="str">
        <f t="shared" si="49"/>
        <v>Q3</v>
      </c>
    </row>
    <row r="1563" spans="1:14" x14ac:dyDescent="0.35">
      <c r="A1563" t="s">
        <v>2133</v>
      </c>
      <c r="B1563" s="1" t="s">
        <v>262</v>
      </c>
      <c r="C1563" s="1" t="s">
        <v>263</v>
      </c>
      <c r="D1563" s="1" t="s">
        <v>11</v>
      </c>
      <c r="E1563" s="3">
        <v>44549</v>
      </c>
      <c r="F1563" s="1" t="s">
        <v>59</v>
      </c>
      <c r="G1563" s="1" t="s">
        <v>264</v>
      </c>
      <c r="H1563" s="7">
        <v>1000</v>
      </c>
      <c r="I1563" s="7">
        <v>950</v>
      </c>
      <c r="J1563" s="2">
        <v>0.05</v>
      </c>
      <c r="K1563" s="7">
        <f>Table1[[#This Row],[Price Before Discount]]-Table1[[#This Row],[Price After Discount]]</f>
        <v>50</v>
      </c>
      <c r="L1563" s="13">
        <f>YEAR(Table1[[#This Row],[Date]])</f>
        <v>2021</v>
      </c>
      <c r="M1563" s="13" t="str">
        <f t="shared" si="48"/>
        <v>Dec</v>
      </c>
      <c r="N1563" s="17" t="str">
        <f t="shared" si="49"/>
        <v>Q4</v>
      </c>
    </row>
    <row r="1564" spans="1:14" hidden="1" x14ac:dyDescent="0.35">
      <c r="A1564" t="s">
        <v>2134</v>
      </c>
      <c r="B1564" s="1" t="s">
        <v>152</v>
      </c>
      <c r="C1564" s="1" t="s">
        <v>106</v>
      </c>
      <c r="D1564" s="1" t="s">
        <v>17</v>
      </c>
      <c r="E1564" s="3">
        <v>45153</v>
      </c>
      <c r="F1564" s="1" t="s">
        <v>28</v>
      </c>
      <c r="G1564" s="1" t="s">
        <v>153</v>
      </c>
      <c r="H1564" s="7">
        <v>150</v>
      </c>
      <c r="I1564" s="7">
        <v>141</v>
      </c>
      <c r="J1564" s="2">
        <v>0.06</v>
      </c>
      <c r="K1564" s="7">
        <f>Table1[[#This Row],[Price Before Discount]]-Table1[[#This Row],[Price After Discount]]</f>
        <v>9</v>
      </c>
      <c r="L1564" s="13">
        <f>YEAR(Table1[[#This Row],[Date]])</f>
        <v>2023</v>
      </c>
      <c r="M1564" s="13" t="str">
        <f t="shared" si="48"/>
        <v>Aug</v>
      </c>
      <c r="N1564" s="17" t="str">
        <f t="shared" si="49"/>
        <v>Q3</v>
      </c>
    </row>
    <row r="1565" spans="1:14" x14ac:dyDescent="0.35">
      <c r="A1565" t="s">
        <v>2135</v>
      </c>
      <c r="B1565" s="1" t="s">
        <v>93</v>
      </c>
      <c r="C1565" s="1" t="s">
        <v>94</v>
      </c>
      <c r="D1565" s="1" t="s">
        <v>11</v>
      </c>
      <c r="E1565" s="3">
        <v>44363</v>
      </c>
      <c r="F1565" s="1" t="s">
        <v>28</v>
      </c>
      <c r="G1565" s="1" t="s">
        <v>2136</v>
      </c>
      <c r="H1565" s="7">
        <v>150</v>
      </c>
      <c r="I1565" s="7">
        <v>114</v>
      </c>
      <c r="J1565" s="2">
        <v>0.24</v>
      </c>
      <c r="K1565" s="7">
        <f>Table1[[#This Row],[Price Before Discount]]-Table1[[#This Row],[Price After Discount]]</f>
        <v>36</v>
      </c>
      <c r="L1565" s="13">
        <f>YEAR(Table1[[#This Row],[Date]])</f>
        <v>2021</v>
      </c>
      <c r="M1565" s="13" t="str">
        <f t="shared" si="48"/>
        <v>Jun</v>
      </c>
      <c r="N1565" s="17" t="str">
        <f t="shared" si="49"/>
        <v>Q2</v>
      </c>
    </row>
    <row r="1566" spans="1:14" hidden="1" x14ac:dyDescent="0.35">
      <c r="A1566" t="s">
        <v>2137</v>
      </c>
      <c r="B1566" s="1" t="s">
        <v>89</v>
      </c>
      <c r="C1566" s="1" t="s">
        <v>90</v>
      </c>
      <c r="D1566" s="1" t="s">
        <v>33</v>
      </c>
      <c r="E1566" s="3">
        <v>45157</v>
      </c>
      <c r="F1566" s="1" t="s">
        <v>113</v>
      </c>
      <c r="G1566" s="1" t="s">
        <v>1511</v>
      </c>
      <c r="H1566" s="7">
        <v>250</v>
      </c>
      <c r="I1566" s="7">
        <v>230</v>
      </c>
      <c r="J1566" s="2">
        <v>0.08</v>
      </c>
      <c r="K1566" s="7">
        <f>Table1[[#This Row],[Price Before Discount]]-Table1[[#This Row],[Price After Discount]]</f>
        <v>20</v>
      </c>
      <c r="L1566" s="13">
        <f>YEAR(Table1[[#This Row],[Date]])</f>
        <v>2023</v>
      </c>
      <c r="M1566" s="13" t="str">
        <f t="shared" si="48"/>
        <v>Aug</v>
      </c>
      <c r="N1566" s="17" t="str">
        <f t="shared" si="49"/>
        <v>Q3</v>
      </c>
    </row>
    <row r="1567" spans="1:14" hidden="1" x14ac:dyDescent="0.35">
      <c r="A1567" t="s">
        <v>2138</v>
      </c>
      <c r="B1567" s="1" t="s">
        <v>105</v>
      </c>
      <c r="C1567" s="1" t="s">
        <v>106</v>
      </c>
      <c r="D1567" s="1" t="s">
        <v>17</v>
      </c>
      <c r="E1567" s="3">
        <v>43958</v>
      </c>
      <c r="F1567" s="1" t="s">
        <v>120</v>
      </c>
      <c r="G1567" s="1" t="s">
        <v>815</v>
      </c>
      <c r="H1567" s="7">
        <v>50</v>
      </c>
      <c r="I1567" s="7">
        <v>41</v>
      </c>
      <c r="J1567" s="2">
        <v>0.18</v>
      </c>
      <c r="K1567" s="7">
        <f>Table1[[#This Row],[Price Before Discount]]-Table1[[#This Row],[Price After Discount]]</f>
        <v>9</v>
      </c>
      <c r="L1567" s="13">
        <f>YEAR(Table1[[#This Row],[Date]])</f>
        <v>2020</v>
      </c>
      <c r="M1567" s="13" t="str">
        <f t="shared" si="48"/>
        <v>May</v>
      </c>
      <c r="N1567" s="17" t="str">
        <f t="shared" si="49"/>
        <v>Q2</v>
      </c>
    </row>
    <row r="1568" spans="1:14" hidden="1" x14ac:dyDescent="0.35">
      <c r="A1568" t="s">
        <v>2139</v>
      </c>
      <c r="B1568" s="1" t="s">
        <v>152</v>
      </c>
      <c r="C1568" s="1" t="s">
        <v>106</v>
      </c>
      <c r="D1568" s="1" t="s">
        <v>17</v>
      </c>
      <c r="E1568" s="3">
        <v>44285</v>
      </c>
      <c r="F1568" s="1" t="s">
        <v>53</v>
      </c>
      <c r="G1568" s="1" t="s">
        <v>350</v>
      </c>
      <c r="H1568" s="7">
        <v>800</v>
      </c>
      <c r="I1568" s="7">
        <v>792</v>
      </c>
      <c r="J1568" s="2">
        <v>0.01</v>
      </c>
      <c r="K1568" s="7">
        <f>Table1[[#This Row],[Price Before Discount]]-Table1[[#This Row],[Price After Discount]]</f>
        <v>8</v>
      </c>
      <c r="L1568" s="13">
        <f>YEAR(Table1[[#This Row],[Date]])</f>
        <v>2021</v>
      </c>
      <c r="M1568" s="13" t="str">
        <f t="shared" si="48"/>
        <v>Mar</v>
      </c>
      <c r="N1568" s="17" t="str">
        <f t="shared" si="49"/>
        <v>Q1</v>
      </c>
    </row>
    <row r="1569" spans="1:14" hidden="1" x14ac:dyDescent="0.35">
      <c r="A1569" t="s">
        <v>2140</v>
      </c>
      <c r="B1569" s="1" t="s">
        <v>225</v>
      </c>
      <c r="C1569" s="1" t="s">
        <v>226</v>
      </c>
      <c r="D1569" s="1" t="s">
        <v>22</v>
      </c>
      <c r="E1569" s="3">
        <v>43902</v>
      </c>
      <c r="F1569" s="1" t="s">
        <v>12</v>
      </c>
      <c r="G1569" s="1" t="s">
        <v>276</v>
      </c>
      <c r="H1569" s="7">
        <v>80</v>
      </c>
      <c r="I1569" s="7">
        <v>64</v>
      </c>
      <c r="J1569" s="2">
        <v>0.2</v>
      </c>
      <c r="K1569" s="7">
        <f>Table1[[#This Row],[Price Before Discount]]-Table1[[#This Row],[Price After Discount]]</f>
        <v>16</v>
      </c>
      <c r="L1569" s="13">
        <f>YEAR(Table1[[#This Row],[Date]])</f>
        <v>2020</v>
      </c>
      <c r="M1569" s="13" t="str">
        <f t="shared" si="48"/>
        <v>Mar</v>
      </c>
      <c r="N1569" s="17" t="str">
        <f t="shared" si="49"/>
        <v>Q1</v>
      </c>
    </row>
    <row r="1570" spans="1:14" hidden="1" x14ac:dyDescent="0.35">
      <c r="A1570" t="s">
        <v>2141</v>
      </c>
      <c r="B1570" s="1" t="s">
        <v>180</v>
      </c>
      <c r="C1570" s="1" t="s">
        <v>106</v>
      </c>
      <c r="D1570" s="1" t="s">
        <v>17</v>
      </c>
      <c r="E1570" s="3">
        <v>44120</v>
      </c>
      <c r="F1570" s="1" t="s">
        <v>12</v>
      </c>
      <c r="G1570" s="1" t="s">
        <v>1430</v>
      </c>
      <c r="H1570" s="7">
        <v>80</v>
      </c>
      <c r="I1570" s="7">
        <v>62</v>
      </c>
      <c r="J1570" s="2">
        <v>0.22500000000000001</v>
      </c>
      <c r="K1570" s="7">
        <f>Table1[[#This Row],[Price Before Discount]]-Table1[[#This Row],[Price After Discount]]</f>
        <v>18</v>
      </c>
      <c r="L1570" s="13">
        <f>YEAR(Table1[[#This Row],[Date]])</f>
        <v>2020</v>
      </c>
      <c r="M1570" s="13" t="str">
        <f t="shared" si="48"/>
        <v>Oct</v>
      </c>
      <c r="N1570" s="17" t="str">
        <f t="shared" si="49"/>
        <v>Q4</v>
      </c>
    </row>
    <row r="1571" spans="1:14" hidden="1" x14ac:dyDescent="0.35">
      <c r="A1571" t="s">
        <v>2142</v>
      </c>
      <c r="B1571" s="1" t="s">
        <v>20</v>
      </c>
      <c r="C1571" s="1" t="s">
        <v>21</v>
      </c>
      <c r="D1571" s="1" t="s">
        <v>22</v>
      </c>
      <c r="E1571" s="3">
        <v>44318</v>
      </c>
      <c r="F1571" s="1" t="s">
        <v>70</v>
      </c>
      <c r="G1571" s="1" t="s">
        <v>622</v>
      </c>
      <c r="H1571" s="7">
        <v>500</v>
      </c>
      <c r="I1571" s="7">
        <v>495</v>
      </c>
      <c r="J1571" s="2">
        <v>0.01</v>
      </c>
      <c r="K1571" s="7">
        <f>Table1[[#This Row],[Price Before Discount]]-Table1[[#This Row],[Price After Discount]]</f>
        <v>5</v>
      </c>
      <c r="L1571" s="13">
        <f>YEAR(Table1[[#This Row],[Date]])</f>
        <v>2021</v>
      </c>
      <c r="M1571" s="13" t="str">
        <f t="shared" si="48"/>
        <v>May</v>
      </c>
      <c r="N1571" s="17" t="str">
        <f t="shared" si="49"/>
        <v>Q2</v>
      </c>
    </row>
    <row r="1572" spans="1:14" x14ac:dyDescent="0.35">
      <c r="A1572" t="s">
        <v>2143</v>
      </c>
      <c r="B1572" s="1" t="s">
        <v>26</v>
      </c>
      <c r="C1572" s="1" t="s">
        <v>27</v>
      </c>
      <c r="D1572" s="1" t="s">
        <v>11</v>
      </c>
      <c r="E1572" s="3">
        <v>44254</v>
      </c>
      <c r="F1572" s="1" t="s">
        <v>70</v>
      </c>
      <c r="G1572" s="1" t="s">
        <v>467</v>
      </c>
      <c r="H1572" s="7">
        <v>500</v>
      </c>
      <c r="I1572" s="7">
        <v>500</v>
      </c>
      <c r="J1572" s="2">
        <v>0</v>
      </c>
      <c r="K1572" s="7">
        <f>Table1[[#This Row],[Price Before Discount]]-Table1[[#This Row],[Price After Discount]]</f>
        <v>0</v>
      </c>
      <c r="L1572" s="13">
        <f>YEAR(Table1[[#This Row],[Date]])</f>
        <v>2021</v>
      </c>
      <c r="M1572" s="13" t="str">
        <f t="shared" si="48"/>
        <v>Feb</v>
      </c>
      <c r="N1572" s="17" t="str">
        <f t="shared" si="49"/>
        <v>Q1</v>
      </c>
    </row>
    <row r="1573" spans="1:14" hidden="1" x14ac:dyDescent="0.35">
      <c r="A1573" t="s">
        <v>2144</v>
      </c>
      <c r="B1573" s="1" t="s">
        <v>116</v>
      </c>
      <c r="C1573" s="1" t="s">
        <v>117</v>
      </c>
      <c r="D1573" s="1" t="s">
        <v>33</v>
      </c>
      <c r="E1573" s="3">
        <v>43929</v>
      </c>
      <c r="F1573" s="1" t="s">
        <v>44</v>
      </c>
      <c r="G1573" s="1" t="s">
        <v>538</v>
      </c>
      <c r="H1573" s="7">
        <v>500</v>
      </c>
      <c r="I1573" s="7">
        <v>495</v>
      </c>
      <c r="J1573" s="2">
        <v>0.01</v>
      </c>
      <c r="K1573" s="7">
        <f>Table1[[#This Row],[Price Before Discount]]-Table1[[#This Row],[Price After Discount]]</f>
        <v>5</v>
      </c>
      <c r="L1573" s="13">
        <f>YEAR(Table1[[#This Row],[Date]])</f>
        <v>2020</v>
      </c>
      <c r="M1573" s="13" t="str">
        <f t="shared" si="48"/>
        <v>Apr</v>
      </c>
      <c r="N1573" s="17" t="str">
        <f t="shared" si="49"/>
        <v>Q2</v>
      </c>
    </row>
    <row r="1574" spans="1:14" x14ac:dyDescent="0.35">
      <c r="A1574" t="s">
        <v>2145</v>
      </c>
      <c r="B1574" s="1" t="s">
        <v>168</v>
      </c>
      <c r="C1574" s="1" t="s">
        <v>169</v>
      </c>
      <c r="D1574" s="1" t="s">
        <v>11</v>
      </c>
      <c r="E1574" s="3">
        <v>44147</v>
      </c>
      <c r="F1574" s="1" t="s">
        <v>113</v>
      </c>
      <c r="G1574" s="1" t="s">
        <v>516</v>
      </c>
      <c r="H1574" s="7">
        <v>250</v>
      </c>
      <c r="I1574" s="7">
        <v>248</v>
      </c>
      <c r="J1574" s="2">
        <v>8.0000000000000002E-3</v>
      </c>
      <c r="K1574" s="7">
        <f>Table1[[#This Row],[Price Before Discount]]-Table1[[#This Row],[Price After Discount]]</f>
        <v>2</v>
      </c>
      <c r="L1574" s="13">
        <f>YEAR(Table1[[#This Row],[Date]])</f>
        <v>2020</v>
      </c>
      <c r="M1574" s="13" t="str">
        <f t="shared" si="48"/>
        <v>Nov</v>
      </c>
      <c r="N1574" s="17" t="str">
        <f t="shared" si="49"/>
        <v>Q4</v>
      </c>
    </row>
    <row r="1575" spans="1:14" hidden="1" x14ac:dyDescent="0.35">
      <c r="A1575" t="s">
        <v>2146</v>
      </c>
      <c r="B1575" s="1" t="s">
        <v>101</v>
      </c>
      <c r="C1575" s="1" t="s">
        <v>69</v>
      </c>
      <c r="D1575" s="1" t="s">
        <v>33</v>
      </c>
      <c r="E1575" s="3">
        <v>45422</v>
      </c>
      <c r="F1575" s="1" t="s">
        <v>53</v>
      </c>
      <c r="G1575" s="1" t="s">
        <v>1529</v>
      </c>
      <c r="H1575" s="7">
        <v>800</v>
      </c>
      <c r="I1575" s="7">
        <v>712</v>
      </c>
      <c r="J1575" s="2">
        <v>0.11</v>
      </c>
      <c r="K1575" s="7">
        <f>Table1[[#This Row],[Price Before Discount]]-Table1[[#This Row],[Price After Discount]]</f>
        <v>88</v>
      </c>
      <c r="L1575" s="13">
        <f>YEAR(Table1[[#This Row],[Date]])</f>
        <v>2024</v>
      </c>
      <c r="M1575" s="13" t="str">
        <f t="shared" si="48"/>
        <v>May</v>
      </c>
      <c r="N1575" s="17" t="str">
        <f t="shared" si="49"/>
        <v>Q2</v>
      </c>
    </row>
    <row r="1576" spans="1:14" hidden="1" x14ac:dyDescent="0.35">
      <c r="A1576" t="s">
        <v>2147</v>
      </c>
      <c r="B1576" s="1" t="s">
        <v>62</v>
      </c>
      <c r="C1576" s="1" t="s">
        <v>63</v>
      </c>
      <c r="D1576" s="1" t="s">
        <v>33</v>
      </c>
      <c r="E1576" s="3">
        <v>45195</v>
      </c>
      <c r="F1576" s="1" t="s">
        <v>34</v>
      </c>
      <c r="G1576" s="1" t="s">
        <v>1055</v>
      </c>
      <c r="H1576" s="7">
        <v>50</v>
      </c>
      <c r="I1576" s="7">
        <v>50</v>
      </c>
      <c r="J1576" s="2">
        <v>0</v>
      </c>
      <c r="K1576" s="7">
        <f>Table1[[#This Row],[Price Before Discount]]-Table1[[#This Row],[Price After Discount]]</f>
        <v>0</v>
      </c>
      <c r="L1576" s="13">
        <f>YEAR(Table1[[#This Row],[Date]])</f>
        <v>2023</v>
      </c>
      <c r="M1576" s="13" t="str">
        <f t="shared" si="48"/>
        <v>Sep</v>
      </c>
      <c r="N1576" s="17" t="str">
        <f t="shared" si="49"/>
        <v>Q3</v>
      </c>
    </row>
    <row r="1577" spans="1:14" x14ac:dyDescent="0.35">
      <c r="A1577" t="s">
        <v>2148</v>
      </c>
      <c r="B1577" s="1" t="s">
        <v>125</v>
      </c>
      <c r="C1577" s="1" t="s">
        <v>126</v>
      </c>
      <c r="D1577" s="1" t="s">
        <v>11</v>
      </c>
      <c r="E1577" s="3">
        <v>43877</v>
      </c>
      <c r="F1577" s="1" t="s">
        <v>44</v>
      </c>
      <c r="G1577" s="1" t="s">
        <v>524</v>
      </c>
      <c r="H1577" s="7">
        <v>500</v>
      </c>
      <c r="I1577" s="7">
        <v>485</v>
      </c>
      <c r="J1577" s="2">
        <v>0.03</v>
      </c>
      <c r="K1577" s="7">
        <f>Table1[[#This Row],[Price Before Discount]]-Table1[[#This Row],[Price After Discount]]</f>
        <v>15</v>
      </c>
      <c r="L1577" s="13">
        <f>YEAR(Table1[[#This Row],[Date]])</f>
        <v>2020</v>
      </c>
      <c r="M1577" s="13" t="str">
        <f t="shared" si="48"/>
        <v>Feb</v>
      </c>
      <c r="N1577" s="17" t="str">
        <f t="shared" si="49"/>
        <v>Q1</v>
      </c>
    </row>
    <row r="1578" spans="1:14" x14ac:dyDescent="0.35">
      <c r="A1578" t="s">
        <v>2149</v>
      </c>
      <c r="B1578" s="1" t="s">
        <v>148</v>
      </c>
      <c r="C1578" s="1" t="s">
        <v>149</v>
      </c>
      <c r="D1578" s="1" t="s">
        <v>11</v>
      </c>
      <c r="E1578" s="3">
        <v>44661</v>
      </c>
      <c r="F1578" s="1" t="s">
        <v>70</v>
      </c>
      <c r="G1578" s="1" t="s">
        <v>2106</v>
      </c>
      <c r="H1578" s="7">
        <v>500</v>
      </c>
      <c r="I1578" s="7">
        <v>500</v>
      </c>
      <c r="J1578" s="2">
        <v>0</v>
      </c>
      <c r="K1578" s="7">
        <f>Table1[[#This Row],[Price Before Discount]]-Table1[[#This Row],[Price After Discount]]</f>
        <v>0</v>
      </c>
      <c r="L1578" s="13">
        <f>YEAR(Table1[[#This Row],[Date]])</f>
        <v>2022</v>
      </c>
      <c r="M1578" s="13" t="str">
        <f t="shared" si="48"/>
        <v>Apr</v>
      </c>
      <c r="N1578" s="17" t="str">
        <f t="shared" si="49"/>
        <v>Q2</v>
      </c>
    </row>
    <row r="1579" spans="1:14" hidden="1" x14ac:dyDescent="0.35">
      <c r="A1579" t="s">
        <v>2150</v>
      </c>
      <c r="B1579" s="1" t="s">
        <v>268</v>
      </c>
      <c r="C1579" s="1" t="s">
        <v>269</v>
      </c>
      <c r="D1579" s="1" t="s">
        <v>33</v>
      </c>
      <c r="E1579" s="3">
        <v>45385</v>
      </c>
      <c r="F1579" s="1" t="s">
        <v>102</v>
      </c>
      <c r="G1579" s="1" t="s">
        <v>807</v>
      </c>
      <c r="H1579" s="7">
        <v>70</v>
      </c>
      <c r="I1579" s="7">
        <v>69</v>
      </c>
      <c r="J1579" s="2">
        <v>1.43E-2</v>
      </c>
      <c r="K1579" s="7">
        <f>Table1[[#This Row],[Price Before Discount]]-Table1[[#This Row],[Price After Discount]]</f>
        <v>1</v>
      </c>
      <c r="L1579" s="13">
        <f>YEAR(Table1[[#This Row],[Date]])</f>
        <v>2024</v>
      </c>
      <c r="M1579" s="13" t="str">
        <f t="shared" si="48"/>
        <v>Apr</v>
      </c>
      <c r="N1579" s="17" t="str">
        <f t="shared" si="49"/>
        <v>Q2</v>
      </c>
    </row>
    <row r="1580" spans="1:14" x14ac:dyDescent="0.35">
      <c r="A1580" t="s">
        <v>2151</v>
      </c>
      <c r="B1580" s="1" t="s">
        <v>9</v>
      </c>
      <c r="C1580" s="1" t="s">
        <v>10</v>
      </c>
      <c r="D1580" s="1" t="s">
        <v>11</v>
      </c>
      <c r="E1580" s="3">
        <v>44837</v>
      </c>
      <c r="F1580" s="1" t="s">
        <v>12</v>
      </c>
      <c r="G1580" s="1" t="s">
        <v>346</v>
      </c>
      <c r="H1580" s="7">
        <v>80</v>
      </c>
      <c r="I1580" s="7">
        <v>77</v>
      </c>
      <c r="J1580" s="2">
        <v>3.7499999999999999E-2</v>
      </c>
      <c r="K1580" s="7">
        <f>Table1[[#This Row],[Price Before Discount]]-Table1[[#This Row],[Price After Discount]]</f>
        <v>3</v>
      </c>
      <c r="L1580" s="13">
        <f>YEAR(Table1[[#This Row],[Date]])</f>
        <v>2022</v>
      </c>
      <c r="M1580" s="13" t="str">
        <f t="shared" si="48"/>
        <v>Oct</v>
      </c>
      <c r="N1580" s="17" t="str">
        <f t="shared" si="49"/>
        <v>Q4</v>
      </c>
    </row>
    <row r="1581" spans="1:14" hidden="1" x14ac:dyDescent="0.35">
      <c r="A1581" t="s">
        <v>2152</v>
      </c>
      <c r="B1581" s="1" t="s">
        <v>432</v>
      </c>
      <c r="C1581" s="1" t="s">
        <v>433</v>
      </c>
      <c r="D1581" s="1" t="s">
        <v>22</v>
      </c>
      <c r="E1581" s="3">
        <v>44625</v>
      </c>
      <c r="F1581" s="1" t="s">
        <v>12</v>
      </c>
      <c r="G1581" s="1" t="s">
        <v>762</v>
      </c>
      <c r="H1581" s="7">
        <v>80</v>
      </c>
      <c r="I1581" s="7">
        <v>76</v>
      </c>
      <c r="J1581" s="2">
        <v>0.05</v>
      </c>
      <c r="K1581" s="7">
        <f>Table1[[#This Row],[Price Before Discount]]-Table1[[#This Row],[Price After Discount]]</f>
        <v>4</v>
      </c>
      <c r="L1581" s="13">
        <f>YEAR(Table1[[#This Row],[Date]])</f>
        <v>2022</v>
      </c>
      <c r="M1581" s="13" t="str">
        <f t="shared" si="48"/>
        <v>Mar</v>
      </c>
      <c r="N1581" s="17" t="str">
        <f t="shared" si="49"/>
        <v>Q1</v>
      </c>
    </row>
    <row r="1582" spans="1:14" x14ac:dyDescent="0.35">
      <c r="A1582" t="s">
        <v>2153</v>
      </c>
      <c r="B1582" s="1" t="s">
        <v>185</v>
      </c>
      <c r="C1582" s="1" t="s">
        <v>186</v>
      </c>
      <c r="D1582" s="1" t="s">
        <v>11</v>
      </c>
      <c r="E1582" s="3">
        <v>44729</v>
      </c>
      <c r="F1582" s="1" t="s">
        <v>102</v>
      </c>
      <c r="G1582" s="1" t="s">
        <v>739</v>
      </c>
      <c r="H1582" s="7">
        <v>70</v>
      </c>
      <c r="I1582" s="7">
        <v>65</v>
      </c>
      <c r="J1582" s="2">
        <v>7.1400000000000005E-2</v>
      </c>
      <c r="K1582" s="7">
        <f>Table1[[#This Row],[Price Before Discount]]-Table1[[#This Row],[Price After Discount]]</f>
        <v>5</v>
      </c>
      <c r="L1582" s="13">
        <f>YEAR(Table1[[#This Row],[Date]])</f>
        <v>2022</v>
      </c>
      <c r="M1582" s="13" t="str">
        <f t="shared" si="48"/>
        <v>Jun</v>
      </c>
      <c r="N1582" s="17" t="str">
        <f t="shared" si="49"/>
        <v>Q2</v>
      </c>
    </row>
    <row r="1583" spans="1:14" hidden="1" x14ac:dyDescent="0.35">
      <c r="A1583" t="s">
        <v>2154</v>
      </c>
      <c r="B1583" s="1" t="s">
        <v>42</v>
      </c>
      <c r="C1583" s="1" t="s">
        <v>43</v>
      </c>
      <c r="D1583" s="1" t="s">
        <v>22</v>
      </c>
      <c r="E1583" s="3">
        <v>43910</v>
      </c>
      <c r="F1583" s="1" t="s">
        <v>34</v>
      </c>
      <c r="G1583" s="1" t="s">
        <v>1100</v>
      </c>
      <c r="H1583" s="7">
        <v>50</v>
      </c>
      <c r="I1583" s="7">
        <v>37</v>
      </c>
      <c r="J1583" s="2">
        <v>0.26</v>
      </c>
      <c r="K1583" s="7">
        <f>Table1[[#This Row],[Price Before Discount]]-Table1[[#This Row],[Price After Discount]]</f>
        <v>13</v>
      </c>
      <c r="L1583" s="13">
        <f>YEAR(Table1[[#This Row],[Date]])</f>
        <v>2020</v>
      </c>
      <c r="M1583" s="13" t="str">
        <f t="shared" si="48"/>
        <v>Mar</v>
      </c>
      <c r="N1583" s="17" t="str">
        <f t="shared" si="49"/>
        <v>Q1</v>
      </c>
    </row>
    <row r="1584" spans="1:14" hidden="1" x14ac:dyDescent="0.35">
      <c r="A1584" t="s">
        <v>2155</v>
      </c>
      <c r="B1584" s="1" t="s">
        <v>222</v>
      </c>
      <c r="C1584" s="1" t="s">
        <v>48</v>
      </c>
      <c r="D1584" s="1" t="s">
        <v>22</v>
      </c>
      <c r="E1584" s="3">
        <v>45266</v>
      </c>
      <c r="F1584" s="1" t="s">
        <v>70</v>
      </c>
      <c r="G1584" s="1" t="s">
        <v>411</v>
      </c>
      <c r="H1584" s="7">
        <v>500</v>
      </c>
      <c r="I1584" s="7">
        <v>500</v>
      </c>
      <c r="J1584" s="2">
        <v>0</v>
      </c>
      <c r="K1584" s="7">
        <f>Table1[[#This Row],[Price Before Discount]]-Table1[[#This Row],[Price After Discount]]</f>
        <v>0</v>
      </c>
      <c r="L1584" s="13">
        <f>YEAR(Table1[[#This Row],[Date]])</f>
        <v>2023</v>
      </c>
      <c r="M1584" s="13" t="str">
        <f t="shared" si="48"/>
        <v>Dec</v>
      </c>
      <c r="N1584" s="17" t="str">
        <f t="shared" si="49"/>
        <v>Q4</v>
      </c>
    </row>
    <row r="1585" spans="1:14" hidden="1" x14ac:dyDescent="0.35">
      <c r="A1585" t="s">
        <v>2156</v>
      </c>
      <c r="B1585" s="1" t="s">
        <v>75</v>
      </c>
      <c r="C1585" s="1" t="s">
        <v>76</v>
      </c>
      <c r="D1585" s="1" t="s">
        <v>33</v>
      </c>
      <c r="E1585" s="3">
        <v>45047</v>
      </c>
      <c r="F1585" s="1" t="s">
        <v>34</v>
      </c>
      <c r="G1585" s="1" t="s">
        <v>1091</v>
      </c>
      <c r="H1585" s="7">
        <v>50</v>
      </c>
      <c r="I1585" s="7">
        <v>50</v>
      </c>
      <c r="J1585" s="2">
        <v>0</v>
      </c>
      <c r="K1585" s="7">
        <f>Table1[[#This Row],[Price Before Discount]]-Table1[[#This Row],[Price After Discount]]</f>
        <v>0</v>
      </c>
      <c r="L1585" s="13">
        <f>YEAR(Table1[[#This Row],[Date]])</f>
        <v>2023</v>
      </c>
      <c r="M1585" s="13" t="str">
        <f t="shared" si="48"/>
        <v>May</v>
      </c>
      <c r="N1585" s="17" t="str">
        <f t="shared" si="49"/>
        <v>Q2</v>
      </c>
    </row>
    <row r="1586" spans="1:14" hidden="1" x14ac:dyDescent="0.35">
      <c r="A1586" t="s">
        <v>2157</v>
      </c>
      <c r="B1586" s="1" t="s">
        <v>152</v>
      </c>
      <c r="C1586" s="1" t="s">
        <v>106</v>
      </c>
      <c r="D1586" s="1" t="s">
        <v>17</v>
      </c>
      <c r="E1586" s="3">
        <v>45457</v>
      </c>
      <c r="F1586" s="1" t="s">
        <v>12</v>
      </c>
      <c r="G1586" s="1" t="s">
        <v>350</v>
      </c>
      <c r="H1586" s="7">
        <v>80</v>
      </c>
      <c r="I1586" s="7">
        <v>73</v>
      </c>
      <c r="J1586" s="2">
        <v>8.7499999999999994E-2</v>
      </c>
      <c r="K1586" s="7">
        <f>Table1[[#This Row],[Price Before Discount]]-Table1[[#This Row],[Price After Discount]]</f>
        <v>7</v>
      </c>
      <c r="L1586" s="13">
        <f>YEAR(Table1[[#This Row],[Date]])</f>
        <v>2024</v>
      </c>
      <c r="M1586" s="13" t="str">
        <f t="shared" si="48"/>
        <v>Jun</v>
      </c>
      <c r="N1586" s="17" t="str">
        <f t="shared" si="49"/>
        <v>Q2</v>
      </c>
    </row>
    <row r="1587" spans="1:14" hidden="1" x14ac:dyDescent="0.35">
      <c r="A1587" t="s">
        <v>2158</v>
      </c>
      <c r="B1587" s="1" t="s">
        <v>432</v>
      </c>
      <c r="C1587" s="1" t="s">
        <v>433</v>
      </c>
      <c r="D1587" s="1" t="s">
        <v>22</v>
      </c>
      <c r="E1587" s="3">
        <v>44958</v>
      </c>
      <c r="F1587" s="1" t="s">
        <v>23</v>
      </c>
      <c r="G1587" s="1" t="s">
        <v>460</v>
      </c>
      <c r="H1587" s="7">
        <v>700</v>
      </c>
      <c r="I1587" s="7">
        <v>637</v>
      </c>
      <c r="J1587" s="2">
        <v>0.09</v>
      </c>
      <c r="K1587" s="7">
        <f>Table1[[#This Row],[Price Before Discount]]-Table1[[#This Row],[Price After Discount]]</f>
        <v>63</v>
      </c>
      <c r="L1587" s="13">
        <f>YEAR(Table1[[#This Row],[Date]])</f>
        <v>2023</v>
      </c>
      <c r="M1587" s="13" t="str">
        <f t="shared" si="48"/>
        <v>Feb</v>
      </c>
      <c r="N1587" s="17" t="str">
        <f t="shared" si="49"/>
        <v>Q1</v>
      </c>
    </row>
    <row r="1588" spans="1:14" hidden="1" x14ac:dyDescent="0.35">
      <c r="A1588" t="s">
        <v>2159</v>
      </c>
      <c r="B1588" s="1" t="s">
        <v>287</v>
      </c>
      <c r="C1588" s="1" t="s">
        <v>106</v>
      </c>
      <c r="D1588" s="1" t="s">
        <v>17</v>
      </c>
      <c r="E1588" s="3">
        <v>45544</v>
      </c>
      <c r="F1588" s="1" t="s">
        <v>113</v>
      </c>
      <c r="G1588" s="1" t="s">
        <v>1127</v>
      </c>
      <c r="H1588" s="7">
        <v>250</v>
      </c>
      <c r="I1588" s="7">
        <v>248</v>
      </c>
      <c r="J1588" s="2">
        <v>8.0000000000000002E-3</v>
      </c>
      <c r="K1588" s="7">
        <f>Table1[[#This Row],[Price Before Discount]]-Table1[[#This Row],[Price After Discount]]</f>
        <v>2</v>
      </c>
      <c r="L1588" s="13">
        <f>YEAR(Table1[[#This Row],[Date]])</f>
        <v>2024</v>
      </c>
      <c r="M1588" s="13" t="str">
        <f t="shared" si="48"/>
        <v>Sep</v>
      </c>
      <c r="N1588" s="17" t="str">
        <f t="shared" si="49"/>
        <v>Q3</v>
      </c>
    </row>
    <row r="1589" spans="1:14" hidden="1" x14ac:dyDescent="0.35">
      <c r="A1589" t="s">
        <v>2160</v>
      </c>
      <c r="B1589" s="1" t="s">
        <v>47</v>
      </c>
      <c r="C1589" s="1" t="s">
        <v>48</v>
      </c>
      <c r="D1589" s="1" t="s">
        <v>22</v>
      </c>
      <c r="E1589" s="3">
        <v>44550</v>
      </c>
      <c r="F1589" s="1" t="s">
        <v>44</v>
      </c>
      <c r="G1589" s="1" t="s">
        <v>49</v>
      </c>
      <c r="H1589" s="7">
        <v>500</v>
      </c>
      <c r="I1589" s="7">
        <v>475</v>
      </c>
      <c r="J1589" s="2">
        <v>0.05</v>
      </c>
      <c r="K1589" s="7">
        <f>Table1[[#This Row],[Price Before Discount]]-Table1[[#This Row],[Price After Discount]]</f>
        <v>25</v>
      </c>
      <c r="L1589" s="13">
        <f>YEAR(Table1[[#This Row],[Date]])</f>
        <v>2021</v>
      </c>
      <c r="M1589" s="13" t="str">
        <f t="shared" si="48"/>
        <v>Dec</v>
      </c>
      <c r="N1589" s="17" t="str">
        <f t="shared" si="49"/>
        <v>Q4</v>
      </c>
    </row>
    <row r="1590" spans="1:14" hidden="1" x14ac:dyDescent="0.35">
      <c r="A1590" t="s">
        <v>2161</v>
      </c>
      <c r="B1590" s="1" t="s">
        <v>47</v>
      </c>
      <c r="C1590" s="1" t="s">
        <v>48</v>
      </c>
      <c r="D1590" s="1" t="s">
        <v>22</v>
      </c>
      <c r="E1590" s="3">
        <v>44148</v>
      </c>
      <c r="F1590" s="1" t="s">
        <v>120</v>
      </c>
      <c r="G1590" s="1" t="s">
        <v>376</v>
      </c>
      <c r="H1590" s="7">
        <v>50</v>
      </c>
      <c r="I1590" s="7">
        <v>40</v>
      </c>
      <c r="J1590" s="2">
        <v>0.2</v>
      </c>
      <c r="K1590" s="7">
        <f>Table1[[#This Row],[Price Before Discount]]-Table1[[#This Row],[Price After Discount]]</f>
        <v>10</v>
      </c>
      <c r="L1590" s="13">
        <f>YEAR(Table1[[#This Row],[Date]])</f>
        <v>2020</v>
      </c>
      <c r="M1590" s="13" t="str">
        <f t="shared" si="48"/>
        <v>Nov</v>
      </c>
      <c r="N1590" s="17" t="str">
        <f t="shared" si="49"/>
        <v>Q4</v>
      </c>
    </row>
    <row r="1591" spans="1:14" hidden="1" x14ac:dyDescent="0.35">
      <c r="A1591" t="s">
        <v>2162</v>
      </c>
      <c r="B1591" s="1" t="s">
        <v>37</v>
      </c>
      <c r="C1591" s="1" t="s">
        <v>38</v>
      </c>
      <c r="D1591" s="1" t="s">
        <v>33</v>
      </c>
      <c r="E1591" s="3">
        <v>44150</v>
      </c>
      <c r="F1591" s="1" t="s">
        <v>53</v>
      </c>
      <c r="G1591" s="1" t="s">
        <v>40</v>
      </c>
      <c r="H1591" s="7">
        <v>800</v>
      </c>
      <c r="I1591" s="7">
        <v>504</v>
      </c>
      <c r="J1591" s="2">
        <v>0.37</v>
      </c>
      <c r="K1591" s="7">
        <f>Table1[[#This Row],[Price Before Discount]]-Table1[[#This Row],[Price After Discount]]</f>
        <v>296</v>
      </c>
      <c r="L1591" s="13">
        <f>YEAR(Table1[[#This Row],[Date]])</f>
        <v>2020</v>
      </c>
      <c r="M1591" s="13" t="str">
        <f t="shared" si="48"/>
        <v>Nov</v>
      </c>
      <c r="N1591" s="17" t="str">
        <f t="shared" si="49"/>
        <v>Q4</v>
      </c>
    </row>
    <row r="1592" spans="1:14" x14ac:dyDescent="0.35">
      <c r="A1592" t="s">
        <v>2163</v>
      </c>
      <c r="B1592" s="1" t="s">
        <v>168</v>
      </c>
      <c r="C1592" s="1" t="s">
        <v>169</v>
      </c>
      <c r="D1592" s="1" t="s">
        <v>11</v>
      </c>
      <c r="E1592" s="3">
        <v>45339</v>
      </c>
      <c r="F1592" s="1" t="s">
        <v>53</v>
      </c>
      <c r="G1592" s="1" t="s">
        <v>516</v>
      </c>
      <c r="H1592" s="7">
        <v>800</v>
      </c>
      <c r="I1592" s="7">
        <v>664</v>
      </c>
      <c r="J1592" s="2">
        <v>0.17</v>
      </c>
      <c r="K1592" s="7">
        <f>Table1[[#This Row],[Price Before Discount]]-Table1[[#This Row],[Price After Discount]]</f>
        <v>136</v>
      </c>
      <c r="L1592" s="13">
        <f>YEAR(Table1[[#This Row],[Date]])</f>
        <v>2024</v>
      </c>
      <c r="M1592" s="13" t="str">
        <f t="shared" si="48"/>
        <v>Feb</v>
      </c>
      <c r="N1592" s="17" t="str">
        <f t="shared" si="49"/>
        <v>Q1</v>
      </c>
    </row>
    <row r="1593" spans="1:14" x14ac:dyDescent="0.35">
      <c r="A1593" t="s">
        <v>2164</v>
      </c>
      <c r="B1593" s="1" t="s">
        <v>322</v>
      </c>
      <c r="C1593" s="1" t="s">
        <v>323</v>
      </c>
      <c r="D1593" s="1" t="s">
        <v>11</v>
      </c>
      <c r="E1593" s="3">
        <v>45039</v>
      </c>
      <c r="F1593" s="1" t="s">
        <v>44</v>
      </c>
      <c r="G1593" s="1" t="s">
        <v>1245</v>
      </c>
      <c r="H1593" s="7">
        <v>500</v>
      </c>
      <c r="I1593" s="7">
        <v>500</v>
      </c>
      <c r="J1593" s="2">
        <v>0</v>
      </c>
      <c r="K1593" s="7">
        <f>Table1[[#This Row],[Price Before Discount]]-Table1[[#This Row],[Price After Discount]]</f>
        <v>0</v>
      </c>
      <c r="L1593" s="13">
        <f>YEAR(Table1[[#This Row],[Date]])</f>
        <v>2023</v>
      </c>
      <c r="M1593" s="13" t="str">
        <f t="shared" si="48"/>
        <v>Apr</v>
      </c>
      <c r="N1593" s="17" t="str">
        <f t="shared" si="49"/>
        <v>Q2</v>
      </c>
    </row>
    <row r="1594" spans="1:14" hidden="1" x14ac:dyDescent="0.35">
      <c r="A1594" t="s">
        <v>2165</v>
      </c>
      <c r="B1594" s="1" t="s">
        <v>89</v>
      </c>
      <c r="C1594" s="1" t="s">
        <v>90</v>
      </c>
      <c r="D1594" s="1" t="s">
        <v>33</v>
      </c>
      <c r="E1594" s="3">
        <v>45345</v>
      </c>
      <c r="F1594" s="1" t="s">
        <v>113</v>
      </c>
      <c r="G1594" s="1" t="s">
        <v>342</v>
      </c>
      <c r="H1594" s="7">
        <v>250</v>
      </c>
      <c r="I1594" s="7">
        <v>250</v>
      </c>
      <c r="J1594" s="2">
        <v>0</v>
      </c>
      <c r="K1594" s="7">
        <f>Table1[[#This Row],[Price Before Discount]]-Table1[[#This Row],[Price After Discount]]</f>
        <v>0</v>
      </c>
      <c r="L1594" s="13">
        <f>YEAR(Table1[[#This Row],[Date]])</f>
        <v>2024</v>
      </c>
      <c r="M1594" s="13" t="str">
        <f t="shared" si="48"/>
        <v>Feb</v>
      </c>
      <c r="N1594" s="17" t="str">
        <f t="shared" si="49"/>
        <v>Q1</v>
      </c>
    </row>
    <row r="1595" spans="1:14" hidden="1" x14ac:dyDescent="0.35">
      <c r="A1595" t="s">
        <v>2166</v>
      </c>
      <c r="B1595" s="1" t="s">
        <v>116</v>
      </c>
      <c r="C1595" s="1" t="s">
        <v>117</v>
      </c>
      <c r="D1595" s="1" t="s">
        <v>33</v>
      </c>
      <c r="E1595" s="3">
        <v>44842</v>
      </c>
      <c r="F1595" s="1" t="s">
        <v>39</v>
      </c>
      <c r="G1595" s="1" t="s">
        <v>1679</v>
      </c>
      <c r="H1595" s="7">
        <v>30</v>
      </c>
      <c r="I1595" s="7">
        <v>30</v>
      </c>
      <c r="J1595" s="2">
        <v>0</v>
      </c>
      <c r="K1595" s="7">
        <f>Table1[[#This Row],[Price Before Discount]]-Table1[[#This Row],[Price After Discount]]</f>
        <v>0</v>
      </c>
      <c r="L1595" s="13">
        <f>YEAR(Table1[[#This Row],[Date]])</f>
        <v>2022</v>
      </c>
      <c r="M1595" s="13" t="str">
        <f t="shared" si="48"/>
        <v>Oct</v>
      </c>
      <c r="N1595" s="17" t="str">
        <f t="shared" si="49"/>
        <v>Q4</v>
      </c>
    </row>
    <row r="1596" spans="1:14" hidden="1" x14ac:dyDescent="0.35">
      <c r="A1596" t="s">
        <v>2167</v>
      </c>
      <c r="B1596" s="1" t="s">
        <v>2168</v>
      </c>
      <c r="C1596" s="1" t="s">
        <v>16</v>
      </c>
      <c r="D1596" s="1" t="s">
        <v>17</v>
      </c>
      <c r="E1596" s="3">
        <v>44487</v>
      </c>
      <c r="F1596" s="1" t="s">
        <v>53</v>
      </c>
      <c r="G1596" s="1" t="s">
        <v>2169</v>
      </c>
      <c r="H1596" s="7">
        <v>800</v>
      </c>
      <c r="I1596" s="7">
        <v>632</v>
      </c>
      <c r="J1596" s="2">
        <v>0.21</v>
      </c>
      <c r="K1596" s="7">
        <f>Table1[[#This Row],[Price Before Discount]]-Table1[[#This Row],[Price After Discount]]</f>
        <v>168</v>
      </c>
      <c r="L1596" s="13">
        <f>YEAR(Table1[[#This Row],[Date]])</f>
        <v>2021</v>
      </c>
      <c r="M1596" s="13" t="str">
        <f t="shared" si="48"/>
        <v>Oct</v>
      </c>
      <c r="N1596" s="17" t="str">
        <f t="shared" si="49"/>
        <v>Q4</v>
      </c>
    </row>
    <row r="1597" spans="1:14" hidden="1" x14ac:dyDescent="0.35">
      <c r="A1597" t="s">
        <v>2170</v>
      </c>
      <c r="B1597" s="1" t="s">
        <v>37</v>
      </c>
      <c r="C1597" s="1" t="s">
        <v>38</v>
      </c>
      <c r="D1597" s="1" t="s">
        <v>33</v>
      </c>
      <c r="E1597" s="3">
        <v>45602</v>
      </c>
      <c r="F1597" s="1" t="s">
        <v>120</v>
      </c>
      <c r="G1597" s="1" t="s">
        <v>162</v>
      </c>
      <c r="H1597" s="7">
        <v>50</v>
      </c>
      <c r="I1597" s="7">
        <v>50</v>
      </c>
      <c r="J1597" s="2">
        <v>0</v>
      </c>
      <c r="K1597" s="7">
        <f>Table1[[#This Row],[Price Before Discount]]-Table1[[#This Row],[Price After Discount]]</f>
        <v>0</v>
      </c>
      <c r="L1597" s="13">
        <f>YEAR(Table1[[#This Row],[Date]])</f>
        <v>2024</v>
      </c>
      <c r="M1597" s="13" t="str">
        <f t="shared" si="48"/>
        <v>Nov</v>
      </c>
      <c r="N1597" s="17" t="str">
        <f t="shared" si="49"/>
        <v>Q4</v>
      </c>
    </row>
    <row r="1598" spans="1:14" hidden="1" x14ac:dyDescent="0.35">
      <c r="A1598" t="s">
        <v>2171</v>
      </c>
      <c r="B1598" s="1" t="s">
        <v>152</v>
      </c>
      <c r="C1598" s="1" t="s">
        <v>106</v>
      </c>
      <c r="D1598" s="1" t="s">
        <v>17</v>
      </c>
      <c r="E1598" s="3">
        <v>45444</v>
      </c>
      <c r="F1598" s="1" t="s">
        <v>70</v>
      </c>
      <c r="G1598" s="1" t="s">
        <v>153</v>
      </c>
      <c r="H1598" s="7">
        <v>500</v>
      </c>
      <c r="I1598" s="7">
        <v>500</v>
      </c>
      <c r="J1598" s="2">
        <v>0</v>
      </c>
      <c r="K1598" s="7">
        <f>Table1[[#This Row],[Price Before Discount]]-Table1[[#This Row],[Price After Discount]]</f>
        <v>0</v>
      </c>
      <c r="L1598" s="13">
        <f>YEAR(Table1[[#This Row],[Date]])</f>
        <v>2024</v>
      </c>
      <c r="M1598" s="13" t="str">
        <f t="shared" si="48"/>
        <v>Jun</v>
      </c>
      <c r="N1598" s="17" t="str">
        <f t="shared" si="49"/>
        <v>Q2</v>
      </c>
    </row>
    <row r="1599" spans="1:14" hidden="1" x14ac:dyDescent="0.35">
      <c r="A1599" t="s">
        <v>2172</v>
      </c>
      <c r="B1599" s="1" t="s">
        <v>287</v>
      </c>
      <c r="C1599" s="1" t="s">
        <v>106</v>
      </c>
      <c r="D1599" s="1" t="s">
        <v>17</v>
      </c>
      <c r="E1599" s="3">
        <v>44617</v>
      </c>
      <c r="F1599" s="1" t="s">
        <v>70</v>
      </c>
      <c r="G1599" s="1" t="s">
        <v>344</v>
      </c>
      <c r="H1599" s="7">
        <v>500</v>
      </c>
      <c r="I1599" s="7">
        <v>495</v>
      </c>
      <c r="J1599" s="2">
        <v>0.01</v>
      </c>
      <c r="K1599" s="7">
        <f>Table1[[#This Row],[Price Before Discount]]-Table1[[#This Row],[Price After Discount]]</f>
        <v>5</v>
      </c>
      <c r="L1599" s="13">
        <f>YEAR(Table1[[#This Row],[Date]])</f>
        <v>2022</v>
      </c>
      <c r="M1599" s="13" t="str">
        <f t="shared" si="48"/>
        <v>Feb</v>
      </c>
      <c r="N1599" s="17" t="str">
        <f t="shared" si="49"/>
        <v>Q1</v>
      </c>
    </row>
    <row r="1600" spans="1:14" hidden="1" x14ac:dyDescent="0.35">
      <c r="A1600" t="s">
        <v>2173</v>
      </c>
      <c r="B1600" s="1" t="s">
        <v>20</v>
      </c>
      <c r="C1600" s="1" t="s">
        <v>21</v>
      </c>
      <c r="D1600" s="1" t="s">
        <v>22</v>
      </c>
      <c r="E1600" s="3">
        <v>43941</v>
      </c>
      <c r="F1600" s="1" t="s">
        <v>44</v>
      </c>
      <c r="G1600" s="1" t="s">
        <v>308</v>
      </c>
      <c r="H1600" s="7">
        <v>500</v>
      </c>
      <c r="I1600" s="7">
        <v>485</v>
      </c>
      <c r="J1600" s="2">
        <v>0.03</v>
      </c>
      <c r="K1600" s="7">
        <f>Table1[[#This Row],[Price Before Discount]]-Table1[[#This Row],[Price After Discount]]</f>
        <v>15</v>
      </c>
      <c r="L1600" s="13">
        <f>YEAR(Table1[[#This Row],[Date]])</f>
        <v>2020</v>
      </c>
      <c r="M1600" s="13" t="str">
        <f t="shared" si="48"/>
        <v>Apr</v>
      </c>
      <c r="N1600" s="17" t="str">
        <f t="shared" si="49"/>
        <v>Q2</v>
      </c>
    </row>
    <row r="1601" spans="1:14" x14ac:dyDescent="0.35">
      <c r="A1601" t="s">
        <v>2174</v>
      </c>
      <c r="B1601" s="1" t="s">
        <v>253</v>
      </c>
      <c r="C1601" s="1" t="s">
        <v>254</v>
      </c>
      <c r="D1601" s="1" t="s">
        <v>11</v>
      </c>
      <c r="E1601" s="3">
        <v>44184</v>
      </c>
      <c r="F1601" s="1" t="s">
        <v>39</v>
      </c>
      <c r="G1601" s="1" t="s">
        <v>520</v>
      </c>
      <c r="H1601" s="7">
        <v>30</v>
      </c>
      <c r="I1601" s="7">
        <v>23</v>
      </c>
      <c r="J1601" s="2">
        <v>0.23330000000000001</v>
      </c>
      <c r="K1601" s="7">
        <f>Table1[[#This Row],[Price Before Discount]]-Table1[[#This Row],[Price After Discount]]</f>
        <v>7</v>
      </c>
      <c r="L1601" s="13">
        <f>YEAR(Table1[[#This Row],[Date]])</f>
        <v>2020</v>
      </c>
      <c r="M1601" s="13" t="str">
        <f t="shared" si="48"/>
        <v>Dec</v>
      </c>
      <c r="N1601" s="17" t="str">
        <f t="shared" si="49"/>
        <v>Q4</v>
      </c>
    </row>
    <row r="1602" spans="1:14" hidden="1" x14ac:dyDescent="0.35">
      <c r="A1602" t="s">
        <v>2175</v>
      </c>
      <c r="B1602" s="1" t="s">
        <v>432</v>
      </c>
      <c r="C1602" s="1" t="s">
        <v>433</v>
      </c>
      <c r="D1602" s="1" t="s">
        <v>22</v>
      </c>
      <c r="E1602" s="3">
        <v>43905</v>
      </c>
      <c r="F1602" s="1" t="s">
        <v>120</v>
      </c>
      <c r="G1602" s="1" t="s">
        <v>548</v>
      </c>
      <c r="H1602" s="7">
        <v>50</v>
      </c>
      <c r="I1602" s="7">
        <v>50</v>
      </c>
      <c r="J1602" s="2">
        <v>0</v>
      </c>
      <c r="K1602" s="7">
        <f>Table1[[#This Row],[Price Before Discount]]-Table1[[#This Row],[Price After Discount]]</f>
        <v>0</v>
      </c>
      <c r="L1602" s="13">
        <f>YEAR(Table1[[#This Row],[Date]])</f>
        <v>2020</v>
      </c>
      <c r="M1602" s="13" t="str">
        <f t="shared" ref="M1602:M1665" si="50">TEXT(E:E, "mmm")</f>
        <v>Mar</v>
      </c>
      <c r="N1602" s="17" t="str">
        <f t="shared" ref="N1602:N1665" si="51">"Q"&amp;INT((MONTH($E1602)-1)/3)+1</f>
        <v>Q1</v>
      </c>
    </row>
    <row r="1603" spans="1:14" x14ac:dyDescent="0.35">
      <c r="A1603" t="s">
        <v>2176</v>
      </c>
      <c r="B1603" s="1" t="s">
        <v>51</v>
      </c>
      <c r="C1603" s="1" t="s">
        <v>52</v>
      </c>
      <c r="D1603" s="1" t="s">
        <v>11</v>
      </c>
      <c r="E1603" s="3">
        <v>44748</v>
      </c>
      <c r="F1603" s="1" t="s">
        <v>120</v>
      </c>
      <c r="G1603" s="1" t="s">
        <v>54</v>
      </c>
      <c r="H1603" s="7">
        <v>50</v>
      </c>
      <c r="I1603" s="7">
        <v>48</v>
      </c>
      <c r="J1603" s="2">
        <v>0.04</v>
      </c>
      <c r="K1603" s="7">
        <f>Table1[[#This Row],[Price Before Discount]]-Table1[[#This Row],[Price After Discount]]</f>
        <v>2</v>
      </c>
      <c r="L1603" s="13">
        <f>YEAR(Table1[[#This Row],[Date]])</f>
        <v>2022</v>
      </c>
      <c r="M1603" s="13" t="str">
        <f t="shared" si="50"/>
        <v>Jul</v>
      </c>
      <c r="N1603" s="17" t="str">
        <f t="shared" si="51"/>
        <v>Q3</v>
      </c>
    </row>
    <row r="1604" spans="1:14" x14ac:dyDescent="0.35">
      <c r="A1604" t="s">
        <v>2177</v>
      </c>
      <c r="B1604" s="1" t="s">
        <v>168</v>
      </c>
      <c r="C1604" s="1" t="s">
        <v>169</v>
      </c>
      <c r="D1604" s="1" t="s">
        <v>11</v>
      </c>
      <c r="E1604" s="3">
        <v>44434</v>
      </c>
      <c r="F1604" s="1" t="s">
        <v>113</v>
      </c>
      <c r="G1604" s="1" t="s">
        <v>170</v>
      </c>
      <c r="H1604" s="7">
        <v>250</v>
      </c>
      <c r="I1604" s="7">
        <v>160</v>
      </c>
      <c r="J1604" s="2">
        <v>0.36</v>
      </c>
      <c r="K1604" s="7">
        <f>Table1[[#This Row],[Price Before Discount]]-Table1[[#This Row],[Price After Discount]]</f>
        <v>90</v>
      </c>
      <c r="L1604" s="13">
        <f>YEAR(Table1[[#This Row],[Date]])</f>
        <v>2021</v>
      </c>
      <c r="M1604" s="13" t="str">
        <f t="shared" si="50"/>
        <v>Aug</v>
      </c>
      <c r="N1604" s="17" t="str">
        <f t="shared" si="51"/>
        <v>Q3</v>
      </c>
    </row>
    <row r="1605" spans="1:14" x14ac:dyDescent="0.35">
      <c r="A1605" t="s">
        <v>2178</v>
      </c>
      <c r="B1605" s="1" t="s">
        <v>148</v>
      </c>
      <c r="C1605" s="1" t="s">
        <v>149</v>
      </c>
      <c r="D1605" s="1" t="s">
        <v>11</v>
      </c>
      <c r="E1605" s="3">
        <v>45009</v>
      </c>
      <c r="F1605" s="1" t="s">
        <v>28</v>
      </c>
      <c r="G1605" s="1" t="s">
        <v>769</v>
      </c>
      <c r="H1605" s="7">
        <v>150</v>
      </c>
      <c r="I1605" s="7">
        <v>140</v>
      </c>
      <c r="J1605" s="2">
        <v>6.6699999999999995E-2</v>
      </c>
      <c r="K1605" s="7">
        <f>Table1[[#This Row],[Price Before Discount]]-Table1[[#This Row],[Price After Discount]]</f>
        <v>10</v>
      </c>
      <c r="L1605" s="13">
        <f>YEAR(Table1[[#This Row],[Date]])</f>
        <v>2023</v>
      </c>
      <c r="M1605" s="13" t="str">
        <f t="shared" si="50"/>
        <v>Mar</v>
      </c>
      <c r="N1605" s="17" t="str">
        <f t="shared" si="51"/>
        <v>Q1</v>
      </c>
    </row>
    <row r="1606" spans="1:14" x14ac:dyDescent="0.35">
      <c r="A1606" t="s">
        <v>2179</v>
      </c>
      <c r="B1606" s="1" t="s">
        <v>109</v>
      </c>
      <c r="C1606" s="1" t="s">
        <v>80</v>
      </c>
      <c r="D1606" s="1" t="s">
        <v>11</v>
      </c>
      <c r="E1606" s="3">
        <v>44326</v>
      </c>
      <c r="F1606" s="1" t="s">
        <v>120</v>
      </c>
      <c r="G1606" s="1" t="s">
        <v>824</v>
      </c>
      <c r="H1606" s="7">
        <v>50</v>
      </c>
      <c r="I1606" s="7">
        <v>42</v>
      </c>
      <c r="J1606" s="2">
        <v>0.16</v>
      </c>
      <c r="K1606" s="7">
        <f>Table1[[#This Row],[Price Before Discount]]-Table1[[#This Row],[Price After Discount]]</f>
        <v>8</v>
      </c>
      <c r="L1606" s="13">
        <f>YEAR(Table1[[#This Row],[Date]])</f>
        <v>2021</v>
      </c>
      <c r="M1606" s="13" t="str">
        <f t="shared" si="50"/>
        <v>May</v>
      </c>
      <c r="N1606" s="17" t="str">
        <f t="shared" si="51"/>
        <v>Q2</v>
      </c>
    </row>
    <row r="1607" spans="1:14" hidden="1" x14ac:dyDescent="0.35">
      <c r="A1607" t="s">
        <v>2180</v>
      </c>
      <c r="B1607" s="1" t="s">
        <v>2168</v>
      </c>
      <c r="C1607" s="1" t="s">
        <v>16</v>
      </c>
      <c r="D1607" s="1" t="s">
        <v>17</v>
      </c>
      <c r="E1607" s="3">
        <v>44899</v>
      </c>
      <c r="F1607" s="1" t="s">
        <v>39</v>
      </c>
      <c r="G1607" s="1" t="s">
        <v>2181</v>
      </c>
      <c r="H1607" s="7">
        <v>30</v>
      </c>
      <c r="I1607" s="7">
        <v>29</v>
      </c>
      <c r="J1607" s="2">
        <v>3.3300000000000003E-2</v>
      </c>
      <c r="K1607" s="7">
        <f>Table1[[#This Row],[Price Before Discount]]-Table1[[#This Row],[Price After Discount]]</f>
        <v>1</v>
      </c>
      <c r="L1607" s="13">
        <f>YEAR(Table1[[#This Row],[Date]])</f>
        <v>2022</v>
      </c>
      <c r="M1607" s="13" t="str">
        <f t="shared" si="50"/>
        <v>Dec</v>
      </c>
      <c r="N1607" s="17" t="str">
        <f t="shared" si="51"/>
        <v>Q4</v>
      </c>
    </row>
    <row r="1608" spans="1:14" hidden="1" x14ac:dyDescent="0.35">
      <c r="A1608" t="s">
        <v>2182</v>
      </c>
      <c r="B1608" s="1" t="s">
        <v>116</v>
      </c>
      <c r="C1608" s="1" t="s">
        <v>117</v>
      </c>
      <c r="D1608" s="1" t="s">
        <v>33</v>
      </c>
      <c r="E1608" s="3">
        <v>43997</v>
      </c>
      <c r="F1608" s="1" t="s">
        <v>59</v>
      </c>
      <c r="G1608" s="1" t="s">
        <v>581</v>
      </c>
      <c r="H1608" s="7">
        <v>1000</v>
      </c>
      <c r="I1608" s="7">
        <v>580</v>
      </c>
      <c r="J1608" s="2">
        <v>0.42</v>
      </c>
      <c r="K1608" s="7">
        <f>Table1[[#This Row],[Price Before Discount]]-Table1[[#This Row],[Price After Discount]]</f>
        <v>420</v>
      </c>
      <c r="L1608" s="13">
        <f>YEAR(Table1[[#This Row],[Date]])</f>
        <v>2020</v>
      </c>
      <c r="M1608" s="13" t="str">
        <f t="shared" si="50"/>
        <v>Jun</v>
      </c>
      <c r="N1608" s="17" t="str">
        <f t="shared" si="51"/>
        <v>Q2</v>
      </c>
    </row>
    <row r="1609" spans="1:14" hidden="1" x14ac:dyDescent="0.35">
      <c r="A1609" t="s">
        <v>2183</v>
      </c>
      <c r="B1609" s="1" t="s">
        <v>132</v>
      </c>
      <c r="C1609" s="1" t="s">
        <v>90</v>
      </c>
      <c r="D1609" s="1" t="s">
        <v>33</v>
      </c>
      <c r="E1609" s="3">
        <v>44155</v>
      </c>
      <c r="F1609" s="1" t="s">
        <v>59</v>
      </c>
      <c r="G1609" s="1" t="s">
        <v>133</v>
      </c>
      <c r="H1609" s="7">
        <v>1000</v>
      </c>
      <c r="I1609" s="7">
        <v>880</v>
      </c>
      <c r="J1609" s="2">
        <v>0.12</v>
      </c>
      <c r="K1609" s="7">
        <f>Table1[[#This Row],[Price Before Discount]]-Table1[[#This Row],[Price After Discount]]</f>
        <v>120</v>
      </c>
      <c r="L1609" s="13">
        <f>YEAR(Table1[[#This Row],[Date]])</f>
        <v>2020</v>
      </c>
      <c r="M1609" s="13" t="str">
        <f t="shared" si="50"/>
        <v>Nov</v>
      </c>
      <c r="N1609" s="17" t="str">
        <f t="shared" si="51"/>
        <v>Q4</v>
      </c>
    </row>
    <row r="1610" spans="1:14" x14ac:dyDescent="0.35">
      <c r="A1610" t="s">
        <v>2184</v>
      </c>
      <c r="B1610" s="1" t="s">
        <v>185</v>
      </c>
      <c r="C1610" s="1" t="s">
        <v>186</v>
      </c>
      <c r="D1610" s="1" t="s">
        <v>11</v>
      </c>
      <c r="E1610" s="3">
        <v>43990</v>
      </c>
      <c r="F1610" s="1" t="s">
        <v>102</v>
      </c>
      <c r="G1610" s="1" t="s">
        <v>681</v>
      </c>
      <c r="H1610" s="7">
        <v>70</v>
      </c>
      <c r="I1610" s="7">
        <v>52</v>
      </c>
      <c r="J1610" s="2">
        <v>0.2571</v>
      </c>
      <c r="K1610" s="7">
        <f>Table1[[#This Row],[Price Before Discount]]-Table1[[#This Row],[Price After Discount]]</f>
        <v>18</v>
      </c>
      <c r="L1610" s="13">
        <f>YEAR(Table1[[#This Row],[Date]])</f>
        <v>2020</v>
      </c>
      <c r="M1610" s="13" t="str">
        <f t="shared" si="50"/>
        <v>Jun</v>
      </c>
      <c r="N1610" s="17" t="str">
        <f t="shared" si="51"/>
        <v>Q2</v>
      </c>
    </row>
    <row r="1611" spans="1:14" x14ac:dyDescent="0.35">
      <c r="A1611" t="s">
        <v>2185</v>
      </c>
      <c r="B1611" s="1" t="s">
        <v>398</v>
      </c>
      <c r="C1611" s="1" t="s">
        <v>399</v>
      </c>
      <c r="D1611" s="1" t="s">
        <v>11</v>
      </c>
      <c r="E1611" s="3">
        <v>44214</v>
      </c>
      <c r="F1611" s="1" t="s">
        <v>120</v>
      </c>
      <c r="G1611" s="1" t="s">
        <v>2186</v>
      </c>
      <c r="H1611" s="7">
        <v>50</v>
      </c>
      <c r="I1611" s="7">
        <v>37</v>
      </c>
      <c r="J1611" s="2">
        <v>0.26</v>
      </c>
      <c r="K1611" s="7">
        <f>Table1[[#This Row],[Price Before Discount]]-Table1[[#This Row],[Price After Discount]]</f>
        <v>13</v>
      </c>
      <c r="L1611" s="13">
        <f>YEAR(Table1[[#This Row],[Date]])</f>
        <v>2021</v>
      </c>
      <c r="M1611" s="13" t="str">
        <f t="shared" si="50"/>
        <v>Jan</v>
      </c>
      <c r="N1611" s="17" t="str">
        <f t="shared" si="51"/>
        <v>Q1</v>
      </c>
    </row>
    <row r="1612" spans="1:14" hidden="1" x14ac:dyDescent="0.35">
      <c r="A1612" t="s">
        <v>2187</v>
      </c>
      <c r="B1612" s="1" t="s">
        <v>222</v>
      </c>
      <c r="C1612" s="1" t="s">
        <v>48</v>
      </c>
      <c r="D1612" s="1" t="s">
        <v>22</v>
      </c>
      <c r="E1612" s="3">
        <v>44051</v>
      </c>
      <c r="F1612" s="1" t="s">
        <v>34</v>
      </c>
      <c r="G1612" s="1" t="s">
        <v>1237</v>
      </c>
      <c r="H1612" s="7">
        <v>50</v>
      </c>
      <c r="I1612" s="7">
        <v>50</v>
      </c>
      <c r="J1612" s="2">
        <v>0</v>
      </c>
      <c r="K1612" s="7">
        <f>Table1[[#This Row],[Price Before Discount]]-Table1[[#This Row],[Price After Discount]]</f>
        <v>0</v>
      </c>
      <c r="L1612" s="13">
        <f>YEAR(Table1[[#This Row],[Date]])</f>
        <v>2020</v>
      </c>
      <c r="M1612" s="13" t="str">
        <f t="shared" si="50"/>
        <v>Aug</v>
      </c>
      <c r="N1612" s="17" t="str">
        <f t="shared" si="51"/>
        <v>Q3</v>
      </c>
    </row>
    <row r="1613" spans="1:14" hidden="1" x14ac:dyDescent="0.35">
      <c r="A1613" t="s">
        <v>2188</v>
      </c>
      <c r="B1613" s="1" t="s">
        <v>2189</v>
      </c>
      <c r="C1613" s="1" t="s">
        <v>106</v>
      </c>
      <c r="D1613" s="1" t="s">
        <v>17</v>
      </c>
      <c r="E1613" s="3">
        <v>45180</v>
      </c>
      <c r="F1613" s="1" t="s">
        <v>102</v>
      </c>
      <c r="G1613" s="1" t="s">
        <v>2190</v>
      </c>
      <c r="H1613" s="7">
        <v>70</v>
      </c>
      <c r="I1613" s="7">
        <v>67</v>
      </c>
      <c r="J1613" s="2">
        <v>4.2900000000000001E-2</v>
      </c>
      <c r="K1613" s="7">
        <f>Table1[[#This Row],[Price Before Discount]]-Table1[[#This Row],[Price After Discount]]</f>
        <v>3</v>
      </c>
      <c r="L1613" s="13">
        <f>YEAR(Table1[[#This Row],[Date]])</f>
        <v>2023</v>
      </c>
      <c r="M1613" s="13" t="str">
        <f t="shared" si="50"/>
        <v>Sep</v>
      </c>
      <c r="N1613" s="17" t="str">
        <f t="shared" si="51"/>
        <v>Q3</v>
      </c>
    </row>
    <row r="1614" spans="1:14" hidden="1" x14ac:dyDescent="0.35">
      <c r="A1614" t="s">
        <v>2191</v>
      </c>
      <c r="B1614" s="1" t="s">
        <v>287</v>
      </c>
      <c r="C1614" s="1" t="s">
        <v>106</v>
      </c>
      <c r="D1614" s="1" t="s">
        <v>17</v>
      </c>
      <c r="E1614" s="3">
        <v>44461</v>
      </c>
      <c r="F1614" s="1" t="s">
        <v>34</v>
      </c>
      <c r="G1614" s="1" t="s">
        <v>1127</v>
      </c>
      <c r="H1614" s="7">
        <v>50</v>
      </c>
      <c r="I1614" s="7">
        <v>50</v>
      </c>
      <c r="J1614" s="2">
        <v>0</v>
      </c>
      <c r="K1614" s="7">
        <f>Table1[[#This Row],[Price Before Discount]]-Table1[[#This Row],[Price After Discount]]</f>
        <v>0</v>
      </c>
      <c r="L1614" s="13">
        <f>YEAR(Table1[[#This Row],[Date]])</f>
        <v>2021</v>
      </c>
      <c r="M1614" s="13" t="str">
        <f t="shared" si="50"/>
        <v>Sep</v>
      </c>
      <c r="N1614" s="17" t="str">
        <f t="shared" si="51"/>
        <v>Q3</v>
      </c>
    </row>
    <row r="1615" spans="1:14" hidden="1" x14ac:dyDescent="0.35">
      <c r="A1615" t="s">
        <v>2192</v>
      </c>
      <c r="B1615" s="1" t="s">
        <v>89</v>
      </c>
      <c r="C1615" s="1" t="s">
        <v>90</v>
      </c>
      <c r="D1615" s="1" t="s">
        <v>33</v>
      </c>
      <c r="E1615" s="3">
        <v>44889</v>
      </c>
      <c r="F1615" s="1" t="s">
        <v>102</v>
      </c>
      <c r="G1615" s="1" t="s">
        <v>1511</v>
      </c>
      <c r="H1615" s="7">
        <v>70</v>
      </c>
      <c r="I1615" s="7">
        <v>66</v>
      </c>
      <c r="J1615" s="2">
        <v>5.7099999999999998E-2</v>
      </c>
      <c r="K1615" s="7">
        <f>Table1[[#This Row],[Price Before Discount]]-Table1[[#This Row],[Price After Discount]]</f>
        <v>4</v>
      </c>
      <c r="L1615" s="13">
        <f>YEAR(Table1[[#This Row],[Date]])</f>
        <v>2022</v>
      </c>
      <c r="M1615" s="13" t="str">
        <f t="shared" si="50"/>
        <v>Nov</v>
      </c>
      <c r="N1615" s="17" t="str">
        <f t="shared" si="51"/>
        <v>Q4</v>
      </c>
    </row>
    <row r="1616" spans="1:14" x14ac:dyDescent="0.35">
      <c r="A1616" t="s">
        <v>2193</v>
      </c>
      <c r="B1616" s="1" t="s">
        <v>398</v>
      </c>
      <c r="C1616" s="1" t="s">
        <v>399</v>
      </c>
      <c r="D1616" s="1" t="s">
        <v>11</v>
      </c>
      <c r="E1616" s="3">
        <v>44542</v>
      </c>
      <c r="F1616" s="1" t="s">
        <v>120</v>
      </c>
      <c r="G1616" s="1" t="s">
        <v>1279</v>
      </c>
      <c r="H1616" s="7">
        <v>50</v>
      </c>
      <c r="I1616" s="7">
        <v>42</v>
      </c>
      <c r="J1616" s="2">
        <v>0.16</v>
      </c>
      <c r="K1616" s="7">
        <f>Table1[[#This Row],[Price Before Discount]]-Table1[[#This Row],[Price After Discount]]</f>
        <v>8</v>
      </c>
      <c r="L1616" s="13">
        <f>YEAR(Table1[[#This Row],[Date]])</f>
        <v>2021</v>
      </c>
      <c r="M1616" s="13" t="str">
        <f t="shared" si="50"/>
        <v>Dec</v>
      </c>
      <c r="N1616" s="17" t="str">
        <f t="shared" si="51"/>
        <v>Q4</v>
      </c>
    </row>
    <row r="1617" spans="1:14" hidden="1" x14ac:dyDescent="0.35">
      <c r="A1617" t="s">
        <v>2194</v>
      </c>
      <c r="B1617" s="1" t="s">
        <v>432</v>
      </c>
      <c r="C1617" s="1" t="s">
        <v>433</v>
      </c>
      <c r="D1617" s="1" t="s">
        <v>22</v>
      </c>
      <c r="E1617" s="3">
        <v>45511</v>
      </c>
      <c r="F1617" s="1" t="s">
        <v>12</v>
      </c>
      <c r="G1617" s="1" t="s">
        <v>762</v>
      </c>
      <c r="H1617" s="7">
        <v>80</v>
      </c>
      <c r="I1617" s="7">
        <v>78</v>
      </c>
      <c r="J1617" s="2">
        <v>2.5000000000000001E-2</v>
      </c>
      <c r="K1617" s="7">
        <f>Table1[[#This Row],[Price Before Discount]]-Table1[[#This Row],[Price After Discount]]</f>
        <v>2</v>
      </c>
      <c r="L1617" s="13">
        <f>YEAR(Table1[[#This Row],[Date]])</f>
        <v>2024</v>
      </c>
      <c r="M1617" s="13" t="str">
        <f t="shared" si="50"/>
        <v>Aug</v>
      </c>
      <c r="N1617" s="17" t="str">
        <f t="shared" si="51"/>
        <v>Q3</v>
      </c>
    </row>
    <row r="1618" spans="1:14" x14ac:dyDescent="0.35">
      <c r="A1618" t="s">
        <v>2195</v>
      </c>
      <c r="B1618" s="1" t="s">
        <v>322</v>
      </c>
      <c r="C1618" s="1" t="s">
        <v>323</v>
      </c>
      <c r="D1618" s="1" t="s">
        <v>11</v>
      </c>
      <c r="E1618" s="3">
        <v>44927</v>
      </c>
      <c r="F1618" s="1" t="s">
        <v>59</v>
      </c>
      <c r="G1618" s="1" t="s">
        <v>1190</v>
      </c>
      <c r="H1618" s="7">
        <v>1000</v>
      </c>
      <c r="I1618" s="7">
        <v>690</v>
      </c>
      <c r="J1618" s="2">
        <v>0.31</v>
      </c>
      <c r="K1618" s="7">
        <f>Table1[[#This Row],[Price Before Discount]]-Table1[[#This Row],[Price After Discount]]</f>
        <v>310</v>
      </c>
      <c r="L1618" s="13">
        <f>YEAR(Table1[[#This Row],[Date]])</f>
        <v>2023</v>
      </c>
      <c r="M1618" s="13" t="str">
        <f t="shared" si="50"/>
        <v>Jan</v>
      </c>
      <c r="N1618" s="17" t="str">
        <f t="shared" si="51"/>
        <v>Q1</v>
      </c>
    </row>
    <row r="1619" spans="1:14" hidden="1" x14ac:dyDescent="0.35">
      <c r="A1619" t="s">
        <v>2196</v>
      </c>
      <c r="B1619" s="1" t="s">
        <v>89</v>
      </c>
      <c r="C1619" s="1" t="s">
        <v>90</v>
      </c>
      <c r="D1619" s="1" t="s">
        <v>33</v>
      </c>
      <c r="E1619" s="3">
        <v>44103</v>
      </c>
      <c r="F1619" s="1" t="s">
        <v>28</v>
      </c>
      <c r="G1619" s="1" t="s">
        <v>1153</v>
      </c>
      <c r="H1619" s="7">
        <v>150</v>
      </c>
      <c r="I1619" s="7">
        <v>138</v>
      </c>
      <c r="J1619" s="2">
        <v>0.08</v>
      </c>
      <c r="K1619" s="7">
        <f>Table1[[#This Row],[Price Before Discount]]-Table1[[#This Row],[Price After Discount]]</f>
        <v>12</v>
      </c>
      <c r="L1619" s="13">
        <f>YEAR(Table1[[#This Row],[Date]])</f>
        <v>2020</v>
      </c>
      <c r="M1619" s="13" t="str">
        <f t="shared" si="50"/>
        <v>Sep</v>
      </c>
      <c r="N1619" s="17" t="str">
        <f t="shared" si="51"/>
        <v>Q3</v>
      </c>
    </row>
    <row r="1620" spans="1:14" hidden="1" x14ac:dyDescent="0.35">
      <c r="A1620" t="s">
        <v>2197</v>
      </c>
      <c r="B1620" s="1" t="s">
        <v>129</v>
      </c>
      <c r="C1620" s="1" t="s">
        <v>106</v>
      </c>
      <c r="D1620" s="1" t="s">
        <v>17</v>
      </c>
      <c r="E1620" s="3">
        <v>45044</v>
      </c>
      <c r="F1620" s="1" t="s">
        <v>102</v>
      </c>
      <c r="G1620" s="1" t="s">
        <v>130</v>
      </c>
      <c r="H1620" s="7">
        <v>70</v>
      </c>
      <c r="I1620" s="7">
        <v>68</v>
      </c>
      <c r="J1620" s="2">
        <v>2.86E-2</v>
      </c>
      <c r="K1620" s="7">
        <f>Table1[[#This Row],[Price Before Discount]]-Table1[[#This Row],[Price After Discount]]</f>
        <v>2</v>
      </c>
      <c r="L1620" s="13">
        <f>YEAR(Table1[[#This Row],[Date]])</f>
        <v>2023</v>
      </c>
      <c r="M1620" s="13" t="str">
        <f t="shared" si="50"/>
        <v>Apr</v>
      </c>
      <c r="N1620" s="17" t="str">
        <f t="shared" si="51"/>
        <v>Q2</v>
      </c>
    </row>
    <row r="1621" spans="1:14" hidden="1" x14ac:dyDescent="0.35">
      <c r="A1621" t="s">
        <v>2198</v>
      </c>
      <c r="B1621" s="1" t="s">
        <v>2189</v>
      </c>
      <c r="C1621" s="1" t="s">
        <v>106</v>
      </c>
      <c r="D1621" s="1" t="s">
        <v>17</v>
      </c>
      <c r="E1621" s="3">
        <v>44011</v>
      </c>
      <c r="F1621" s="1" t="s">
        <v>70</v>
      </c>
      <c r="G1621" s="1" t="s">
        <v>2199</v>
      </c>
      <c r="H1621" s="7">
        <v>500</v>
      </c>
      <c r="I1621" s="7">
        <v>490</v>
      </c>
      <c r="J1621" s="2">
        <v>0.02</v>
      </c>
      <c r="K1621" s="7">
        <f>Table1[[#This Row],[Price Before Discount]]-Table1[[#This Row],[Price After Discount]]</f>
        <v>10</v>
      </c>
      <c r="L1621" s="13">
        <f>YEAR(Table1[[#This Row],[Date]])</f>
        <v>2020</v>
      </c>
      <c r="M1621" s="13" t="str">
        <f t="shared" si="50"/>
        <v>Jun</v>
      </c>
      <c r="N1621" s="17" t="str">
        <f t="shared" si="51"/>
        <v>Q2</v>
      </c>
    </row>
    <row r="1622" spans="1:14" x14ac:dyDescent="0.35">
      <c r="A1622" t="s">
        <v>2200</v>
      </c>
      <c r="B1622" s="1" t="s">
        <v>168</v>
      </c>
      <c r="C1622" s="1" t="s">
        <v>169</v>
      </c>
      <c r="D1622" s="1" t="s">
        <v>11</v>
      </c>
      <c r="E1622" s="3">
        <v>44471</v>
      </c>
      <c r="F1622" s="1" t="s">
        <v>39</v>
      </c>
      <c r="G1622" s="1" t="s">
        <v>939</v>
      </c>
      <c r="H1622" s="7">
        <v>30</v>
      </c>
      <c r="I1622" s="7">
        <v>25</v>
      </c>
      <c r="J1622" s="2">
        <v>0.16669999999999999</v>
      </c>
      <c r="K1622" s="7">
        <f>Table1[[#This Row],[Price Before Discount]]-Table1[[#This Row],[Price After Discount]]</f>
        <v>5</v>
      </c>
      <c r="L1622" s="13">
        <f>YEAR(Table1[[#This Row],[Date]])</f>
        <v>2021</v>
      </c>
      <c r="M1622" s="13" t="str">
        <f t="shared" si="50"/>
        <v>Oct</v>
      </c>
      <c r="N1622" s="17" t="str">
        <f t="shared" si="51"/>
        <v>Q4</v>
      </c>
    </row>
    <row r="1623" spans="1:14" x14ac:dyDescent="0.35">
      <c r="A1623" t="s">
        <v>2201</v>
      </c>
      <c r="B1623" s="1" t="s">
        <v>168</v>
      </c>
      <c r="C1623" s="1" t="s">
        <v>169</v>
      </c>
      <c r="D1623" s="1" t="s">
        <v>11</v>
      </c>
      <c r="E1623" s="3">
        <v>45471</v>
      </c>
      <c r="F1623" s="1" t="s">
        <v>53</v>
      </c>
      <c r="G1623" s="1" t="s">
        <v>170</v>
      </c>
      <c r="H1623" s="7">
        <v>800</v>
      </c>
      <c r="I1623" s="7">
        <v>576</v>
      </c>
      <c r="J1623" s="2">
        <v>0.28000000000000003</v>
      </c>
      <c r="K1623" s="7">
        <f>Table1[[#This Row],[Price Before Discount]]-Table1[[#This Row],[Price After Discount]]</f>
        <v>224</v>
      </c>
      <c r="L1623" s="13">
        <f>YEAR(Table1[[#This Row],[Date]])</f>
        <v>2024</v>
      </c>
      <c r="M1623" s="13" t="str">
        <f t="shared" si="50"/>
        <v>Jun</v>
      </c>
      <c r="N1623" s="17" t="str">
        <f t="shared" si="51"/>
        <v>Q2</v>
      </c>
    </row>
    <row r="1624" spans="1:14" hidden="1" x14ac:dyDescent="0.35">
      <c r="A1624" t="s">
        <v>2202</v>
      </c>
      <c r="B1624" s="1" t="s">
        <v>268</v>
      </c>
      <c r="C1624" s="1" t="s">
        <v>269</v>
      </c>
      <c r="D1624" s="1" t="s">
        <v>33</v>
      </c>
      <c r="E1624" s="3">
        <v>45437</v>
      </c>
      <c r="F1624" s="1" t="s">
        <v>34</v>
      </c>
      <c r="G1624" s="1" t="s">
        <v>807</v>
      </c>
      <c r="H1624" s="7">
        <v>50</v>
      </c>
      <c r="I1624" s="7">
        <v>48</v>
      </c>
      <c r="J1624" s="2">
        <v>0.04</v>
      </c>
      <c r="K1624" s="7">
        <f>Table1[[#This Row],[Price Before Discount]]-Table1[[#This Row],[Price After Discount]]</f>
        <v>2</v>
      </c>
      <c r="L1624" s="13">
        <f>YEAR(Table1[[#This Row],[Date]])</f>
        <v>2024</v>
      </c>
      <c r="M1624" s="13" t="str">
        <f t="shared" si="50"/>
        <v>May</v>
      </c>
      <c r="N1624" s="17" t="str">
        <f t="shared" si="51"/>
        <v>Q2</v>
      </c>
    </row>
    <row r="1625" spans="1:14" x14ac:dyDescent="0.35">
      <c r="A1625" t="s">
        <v>2203</v>
      </c>
      <c r="B1625" s="1" t="s">
        <v>253</v>
      </c>
      <c r="C1625" s="1" t="s">
        <v>254</v>
      </c>
      <c r="D1625" s="1" t="s">
        <v>11</v>
      </c>
      <c r="E1625" s="3">
        <v>44656</v>
      </c>
      <c r="F1625" s="1" t="s">
        <v>113</v>
      </c>
      <c r="G1625" s="1" t="s">
        <v>1343</v>
      </c>
      <c r="H1625" s="7">
        <v>250</v>
      </c>
      <c r="I1625" s="7">
        <v>233</v>
      </c>
      <c r="J1625" s="2">
        <v>6.8000000000000005E-2</v>
      </c>
      <c r="K1625" s="7">
        <f>Table1[[#This Row],[Price Before Discount]]-Table1[[#This Row],[Price After Discount]]</f>
        <v>17</v>
      </c>
      <c r="L1625" s="13">
        <f>YEAR(Table1[[#This Row],[Date]])</f>
        <v>2022</v>
      </c>
      <c r="M1625" s="13" t="str">
        <f t="shared" si="50"/>
        <v>Apr</v>
      </c>
      <c r="N1625" s="17" t="str">
        <f t="shared" si="51"/>
        <v>Q2</v>
      </c>
    </row>
    <row r="1626" spans="1:14" hidden="1" x14ac:dyDescent="0.35">
      <c r="A1626" t="s">
        <v>2204</v>
      </c>
      <c r="B1626" s="1" t="s">
        <v>101</v>
      </c>
      <c r="C1626" s="1" t="s">
        <v>69</v>
      </c>
      <c r="D1626" s="1" t="s">
        <v>33</v>
      </c>
      <c r="E1626" s="3">
        <v>44824</v>
      </c>
      <c r="F1626" s="1" t="s">
        <v>113</v>
      </c>
      <c r="G1626" s="1" t="s">
        <v>601</v>
      </c>
      <c r="H1626" s="7">
        <v>250</v>
      </c>
      <c r="I1626" s="7">
        <v>230</v>
      </c>
      <c r="J1626" s="2">
        <v>0.08</v>
      </c>
      <c r="K1626" s="7">
        <f>Table1[[#This Row],[Price Before Discount]]-Table1[[#This Row],[Price After Discount]]</f>
        <v>20</v>
      </c>
      <c r="L1626" s="13">
        <f>YEAR(Table1[[#This Row],[Date]])</f>
        <v>2022</v>
      </c>
      <c r="M1626" s="13" t="str">
        <f t="shared" si="50"/>
        <v>Sep</v>
      </c>
      <c r="N1626" s="17" t="str">
        <f t="shared" si="51"/>
        <v>Q3</v>
      </c>
    </row>
    <row r="1627" spans="1:14" x14ac:dyDescent="0.35">
      <c r="A1627" t="s">
        <v>2205</v>
      </c>
      <c r="B1627" s="1" t="s">
        <v>9</v>
      </c>
      <c r="C1627" s="1" t="s">
        <v>10</v>
      </c>
      <c r="D1627" s="1" t="s">
        <v>11</v>
      </c>
      <c r="E1627" s="3">
        <v>44170</v>
      </c>
      <c r="F1627" s="1" t="s">
        <v>23</v>
      </c>
      <c r="G1627" s="1" t="s">
        <v>274</v>
      </c>
      <c r="H1627" s="7">
        <v>700</v>
      </c>
      <c r="I1627" s="7">
        <v>679</v>
      </c>
      <c r="J1627" s="2">
        <v>0.03</v>
      </c>
      <c r="K1627" s="7">
        <f>Table1[[#This Row],[Price Before Discount]]-Table1[[#This Row],[Price After Discount]]</f>
        <v>21</v>
      </c>
      <c r="L1627" s="13">
        <f>YEAR(Table1[[#This Row],[Date]])</f>
        <v>2020</v>
      </c>
      <c r="M1627" s="13" t="str">
        <f t="shared" si="50"/>
        <v>Dec</v>
      </c>
      <c r="N1627" s="17" t="str">
        <f t="shared" si="51"/>
        <v>Q4</v>
      </c>
    </row>
    <row r="1628" spans="1:14" x14ac:dyDescent="0.35">
      <c r="A1628" t="s">
        <v>2206</v>
      </c>
      <c r="B1628" s="1" t="s">
        <v>172</v>
      </c>
      <c r="C1628" s="1" t="s">
        <v>173</v>
      </c>
      <c r="D1628" s="1" t="s">
        <v>11</v>
      </c>
      <c r="E1628" s="3">
        <v>45614</v>
      </c>
      <c r="F1628" s="1" t="s">
        <v>34</v>
      </c>
      <c r="G1628" s="1" t="s">
        <v>1454</v>
      </c>
      <c r="H1628" s="7">
        <v>50</v>
      </c>
      <c r="I1628" s="7">
        <v>44</v>
      </c>
      <c r="J1628" s="2">
        <v>0.12</v>
      </c>
      <c r="K1628" s="7">
        <f>Table1[[#This Row],[Price Before Discount]]-Table1[[#This Row],[Price After Discount]]</f>
        <v>6</v>
      </c>
      <c r="L1628" s="13">
        <f>YEAR(Table1[[#This Row],[Date]])</f>
        <v>2024</v>
      </c>
      <c r="M1628" s="13" t="str">
        <f t="shared" si="50"/>
        <v>Nov</v>
      </c>
      <c r="N1628" s="17" t="str">
        <f t="shared" si="51"/>
        <v>Q4</v>
      </c>
    </row>
    <row r="1629" spans="1:14" x14ac:dyDescent="0.35">
      <c r="A1629" t="s">
        <v>2207</v>
      </c>
      <c r="B1629" s="1" t="s">
        <v>109</v>
      </c>
      <c r="C1629" s="1" t="s">
        <v>80</v>
      </c>
      <c r="D1629" s="1" t="s">
        <v>11</v>
      </c>
      <c r="E1629" s="3">
        <v>44977</v>
      </c>
      <c r="F1629" s="1" t="s">
        <v>39</v>
      </c>
      <c r="G1629" s="1" t="s">
        <v>454</v>
      </c>
      <c r="H1629" s="7">
        <v>30</v>
      </c>
      <c r="I1629" s="7">
        <v>29</v>
      </c>
      <c r="J1629" s="2">
        <v>3.3300000000000003E-2</v>
      </c>
      <c r="K1629" s="7">
        <f>Table1[[#This Row],[Price Before Discount]]-Table1[[#This Row],[Price After Discount]]</f>
        <v>1</v>
      </c>
      <c r="L1629" s="13">
        <f>YEAR(Table1[[#This Row],[Date]])</f>
        <v>2023</v>
      </c>
      <c r="M1629" s="13" t="str">
        <f t="shared" si="50"/>
        <v>Feb</v>
      </c>
      <c r="N1629" s="17" t="str">
        <f t="shared" si="51"/>
        <v>Q1</v>
      </c>
    </row>
    <row r="1630" spans="1:14" x14ac:dyDescent="0.35">
      <c r="A1630" t="s">
        <v>2208</v>
      </c>
      <c r="B1630" s="1" t="s">
        <v>79</v>
      </c>
      <c r="C1630" s="1" t="s">
        <v>80</v>
      </c>
      <c r="D1630" s="1" t="s">
        <v>11</v>
      </c>
      <c r="E1630" s="3">
        <v>44533</v>
      </c>
      <c r="F1630" s="1" t="s">
        <v>23</v>
      </c>
      <c r="G1630" s="1" t="s">
        <v>1491</v>
      </c>
      <c r="H1630" s="7">
        <v>700</v>
      </c>
      <c r="I1630" s="7">
        <v>462</v>
      </c>
      <c r="J1630" s="2">
        <v>0.34</v>
      </c>
      <c r="K1630" s="7">
        <f>Table1[[#This Row],[Price Before Discount]]-Table1[[#This Row],[Price After Discount]]</f>
        <v>238</v>
      </c>
      <c r="L1630" s="13">
        <f>YEAR(Table1[[#This Row],[Date]])</f>
        <v>2021</v>
      </c>
      <c r="M1630" s="13" t="str">
        <f t="shared" si="50"/>
        <v>Dec</v>
      </c>
      <c r="N1630" s="17" t="str">
        <f t="shared" si="51"/>
        <v>Q4</v>
      </c>
    </row>
    <row r="1631" spans="1:14" hidden="1" x14ac:dyDescent="0.35">
      <c r="A1631" t="s">
        <v>2209</v>
      </c>
      <c r="B1631" s="1" t="s">
        <v>68</v>
      </c>
      <c r="C1631" s="1" t="s">
        <v>69</v>
      </c>
      <c r="D1631" s="1" t="s">
        <v>33</v>
      </c>
      <c r="E1631" s="3">
        <v>45043</v>
      </c>
      <c r="F1631" s="1" t="s">
        <v>59</v>
      </c>
      <c r="G1631" s="1" t="s">
        <v>960</v>
      </c>
      <c r="H1631" s="7">
        <v>1000</v>
      </c>
      <c r="I1631" s="7">
        <v>860</v>
      </c>
      <c r="J1631" s="2">
        <v>0.14000000000000001</v>
      </c>
      <c r="K1631" s="7">
        <f>Table1[[#This Row],[Price Before Discount]]-Table1[[#This Row],[Price After Discount]]</f>
        <v>140</v>
      </c>
      <c r="L1631" s="13">
        <f>YEAR(Table1[[#This Row],[Date]])</f>
        <v>2023</v>
      </c>
      <c r="M1631" s="13" t="str">
        <f t="shared" si="50"/>
        <v>Apr</v>
      </c>
      <c r="N1631" s="17" t="str">
        <f t="shared" si="51"/>
        <v>Q2</v>
      </c>
    </row>
    <row r="1632" spans="1:14" hidden="1" x14ac:dyDescent="0.35">
      <c r="A1632" t="s">
        <v>2210</v>
      </c>
      <c r="B1632" s="1" t="s">
        <v>20</v>
      </c>
      <c r="C1632" s="1" t="s">
        <v>21</v>
      </c>
      <c r="D1632" s="1" t="s">
        <v>22</v>
      </c>
      <c r="E1632" s="3">
        <v>44028</v>
      </c>
      <c r="F1632" s="1" t="s">
        <v>120</v>
      </c>
      <c r="G1632" s="1" t="s">
        <v>24</v>
      </c>
      <c r="H1632" s="7">
        <v>50</v>
      </c>
      <c r="I1632" s="7">
        <v>37</v>
      </c>
      <c r="J1632" s="2">
        <v>0.26</v>
      </c>
      <c r="K1632" s="7">
        <f>Table1[[#This Row],[Price Before Discount]]-Table1[[#This Row],[Price After Discount]]</f>
        <v>13</v>
      </c>
      <c r="L1632" s="13">
        <f>YEAR(Table1[[#This Row],[Date]])</f>
        <v>2020</v>
      </c>
      <c r="M1632" s="13" t="str">
        <f t="shared" si="50"/>
        <v>Jul</v>
      </c>
      <c r="N1632" s="17" t="str">
        <f t="shared" si="51"/>
        <v>Q3</v>
      </c>
    </row>
    <row r="1633" spans="1:14" x14ac:dyDescent="0.35">
      <c r="A1633" t="s">
        <v>2211</v>
      </c>
      <c r="B1633" s="1" t="s">
        <v>168</v>
      </c>
      <c r="C1633" s="1" t="s">
        <v>169</v>
      </c>
      <c r="D1633" s="1" t="s">
        <v>11</v>
      </c>
      <c r="E1633" s="3">
        <v>44517</v>
      </c>
      <c r="F1633" s="1" t="s">
        <v>113</v>
      </c>
      <c r="G1633" s="1" t="s">
        <v>1862</v>
      </c>
      <c r="H1633" s="7">
        <v>250</v>
      </c>
      <c r="I1633" s="7">
        <v>173</v>
      </c>
      <c r="J1633" s="2">
        <v>0.308</v>
      </c>
      <c r="K1633" s="7">
        <f>Table1[[#This Row],[Price Before Discount]]-Table1[[#This Row],[Price After Discount]]</f>
        <v>77</v>
      </c>
      <c r="L1633" s="13">
        <f>YEAR(Table1[[#This Row],[Date]])</f>
        <v>2021</v>
      </c>
      <c r="M1633" s="13" t="str">
        <f t="shared" si="50"/>
        <v>Nov</v>
      </c>
      <c r="N1633" s="17" t="str">
        <f t="shared" si="51"/>
        <v>Q4</v>
      </c>
    </row>
    <row r="1634" spans="1:14" x14ac:dyDescent="0.35">
      <c r="A1634" t="s">
        <v>2212</v>
      </c>
      <c r="B1634" s="1" t="s">
        <v>398</v>
      </c>
      <c r="C1634" s="1" t="s">
        <v>399</v>
      </c>
      <c r="D1634" s="1" t="s">
        <v>11</v>
      </c>
      <c r="E1634" s="3">
        <v>45054</v>
      </c>
      <c r="F1634" s="1" t="s">
        <v>23</v>
      </c>
      <c r="G1634" s="1" t="s">
        <v>1279</v>
      </c>
      <c r="H1634" s="7">
        <v>700</v>
      </c>
      <c r="I1634" s="7">
        <v>637</v>
      </c>
      <c r="J1634" s="2">
        <v>0.09</v>
      </c>
      <c r="K1634" s="7">
        <f>Table1[[#This Row],[Price Before Discount]]-Table1[[#This Row],[Price After Discount]]</f>
        <v>63</v>
      </c>
      <c r="L1634" s="13">
        <f>YEAR(Table1[[#This Row],[Date]])</f>
        <v>2023</v>
      </c>
      <c r="M1634" s="13" t="str">
        <f t="shared" si="50"/>
        <v>May</v>
      </c>
      <c r="N1634" s="17" t="str">
        <f t="shared" si="51"/>
        <v>Q2</v>
      </c>
    </row>
    <row r="1635" spans="1:14" hidden="1" x14ac:dyDescent="0.35">
      <c r="A1635" t="s">
        <v>2213</v>
      </c>
      <c r="B1635" s="1" t="s">
        <v>2189</v>
      </c>
      <c r="C1635" s="1" t="s">
        <v>106</v>
      </c>
      <c r="D1635" s="1" t="s">
        <v>17</v>
      </c>
      <c r="E1635" s="3">
        <v>44277</v>
      </c>
      <c r="F1635" s="1" t="s">
        <v>102</v>
      </c>
      <c r="G1635" s="1" t="s">
        <v>2190</v>
      </c>
      <c r="H1635" s="7">
        <v>70</v>
      </c>
      <c r="I1635" s="7">
        <v>48</v>
      </c>
      <c r="J1635" s="2">
        <v>0.31430000000000002</v>
      </c>
      <c r="K1635" s="7">
        <f>Table1[[#This Row],[Price Before Discount]]-Table1[[#This Row],[Price After Discount]]</f>
        <v>22</v>
      </c>
      <c r="L1635" s="13">
        <f>YEAR(Table1[[#This Row],[Date]])</f>
        <v>2021</v>
      </c>
      <c r="M1635" s="13" t="str">
        <f t="shared" si="50"/>
        <v>Mar</v>
      </c>
      <c r="N1635" s="17" t="str">
        <f t="shared" si="51"/>
        <v>Q1</v>
      </c>
    </row>
    <row r="1636" spans="1:14" hidden="1" x14ac:dyDescent="0.35">
      <c r="A1636" t="s">
        <v>2214</v>
      </c>
      <c r="B1636" s="1" t="s">
        <v>15</v>
      </c>
      <c r="C1636" s="1" t="s">
        <v>16</v>
      </c>
      <c r="D1636" s="1" t="s">
        <v>17</v>
      </c>
      <c r="E1636" s="3">
        <v>44315</v>
      </c>
      <c r="F1636" s="1" t="s">
        <v>102</v>
      </c>
      <c r="G1636" s="1" t="s">
        <v>541</v>
      </c>
      <c r="H1636" s="7">
        <v>70</v>
      </c>
      <c r="I1636" s="7">
        <v>43</v>
      </c>
      <c r="J1636" s="2">
        <v>0.38569999999999999</v>
      </c>
      <c r="K1636" s="7">
        <f>Table1[[#This Row],[Price Before Discount]]-Table1[[#This Row],[Price After Discount]]</f>
        <v>27</v>
      </c>
      <c r="L1636" s="13">
        <f>YEAR(Table1[[#This Row],[Date]])</f>
        <v>2021</v>
      </c>
      <c r="M1636" s="13" t="str">
        <f t="shared" si="50"/>
        <v>Apr</v>
      </c>
      <c r="N1636" s="17" t="str">
        <f t="shared" si="51"/>
        <v>Q2</v>
      </c>
    </row>
    <row r="1637" spans="1:14" hidden="1" x14ac:dyDescent="0.35">
      <c r="A1637" t="s">
        <v>2215</v>
      </c>
      <c r="B1637" s="1" t="s">
        <v>37</v>
      </c>
      <c r="C1637" s="1" t="s">
        <v>38</v>
      </c>
      <c r="D1637" s="1" t="s">
        <v>33</v>
      </c>
      <c r="E1637" s="3">
        <v>44265</v>
      </c>
      <c r="F1637" s="1" t="s">
        <v>39</v>
      </c>
      <c r="G1637" s="1" t="s">
        <v>1302</v>
      </c>
      <c r="H1637" s="7">
        <v>30</v>
      </c>
      <c r="I1637" s="7">
        <v>21</v>
      </c>
      <c r="J1637" s="2">
        <v>0.3</v>
      </c>
      <c r="K1637" s="7">
        <f>Table1[[#This Row],[Price Before Discount]]-Table1[[#This Row],[Price After Discount]]</f>
        <v>9</v>
      </c>
      <c r="L1637" s="13">
        <f>YEAR(Table1[[#This Row],[Date]])</f>
        <v>2021</v>
      </c>
      <c r="M1637" s="13" t="str">
        <f t="shared" si="50"/>
        <v>Mar</v>
      </c>
      <c r="N1637" s="17" t="str">
        <f t="shared" si="51"/>
        <v>Q1</v>
      </c>
    </row>
    <row r="1638" spans="1:14" x14ac:dyDescent="0.35">
      <c r="A1638" t="s">
        <v>2216</v>
      </c>
      <c r="B1638" s="1" t="s">
        <v>172</v>
      </c>
      <c r="C1638" s="1" t="s">
        <v>173</v>
      </c>
      <c r="D1638" s="1" t="s">
        <v>11</v>
      </c>
      <c r="E1638" s="3">
        <v>44056</v>
      </c>
      <c r="F1638" s="1" t="s">
        <v>28</v>
      </c>
      <c r="G1638" s="1" t="s">
        <v>217</v>
      </c>
      <c r="H1638" s="7">
        <v>150</v>
      </c>
      <c r="I1638" s="7">
        <v>107</v>
      </c>
      <c r="J1638" s="2">
        <v>0.28670000000000001</v>
      </c>
      <c r="K1638" s="7">
        <f>Table1[[#This Row],[Price Before Discount]]-Table1[[#This Row],[Price After Discount]]</f>
        <v>43</v>
      </c>
      <c r="L1638" s="13">
        <f>YEAR(Table1[[#This Row],[Date]])</f>
        <v>2020</v>
      </c>
      <c r="M1638" s="13" t="str">
        <f t="shared" si="50"/>
        <v>Aug</v>
      </c>
      <c r="N1638" s="17" t="str">
        <f t="shared" si="51"/>
        <v>Q3</v>
      </c>
    </row>
    <row r="1639" spans="1:14" hidden="1" x14ac:dyDescent="0.35">
      <c r="A1639" t="s">
        <v>2217</v>
      </c>
      <c r="B1639" s="1" t="s">
        <v>203</v>
      </c>
      <c r="C1639" s="1" t="s">
        <v>204</v>
      </c>
      <c r="D1639" s="1" t="s">
        <v>22</v>
      </c>
      <c r="E1639" s="3">
        <v>43901</v>
      </c>
      <c r="F1639" s="1" t="s">
        <v>34</v>
      </c>
      <c r="G1639" s="1" t="s">
        <v>633</v>
      </c>
      <c r="H1639" s="7">
        <v>50</v>
      </c>
      <c r="I1639" s="7">
        <v>48</v>
      </c>
      <c r="J1639" s="2">
        <v>0.04</v>
      </c>
      <c r="K1639" s="7">
        <f>Table1[[#This Row],[Price Before Discount]]-Table1[[#This Row],[Price After Discount]]</f>
        <v>2</v>
      </c>
      <c r="L1639" s="13">
        <f>YEAR(Table1[[#This Row],[Date]])</f>
        <v>2020</v>
      </c>
      <c r="M1639" s="13" t="str">
        <f t="shared" si="50"/>
        <v>Mar</v>
      </c>
      <c r="N1639" s="17" t="str">
        <f t="shared" si="51"/>
        <v>Q1</v>
      </c>
    </row>
    <row r="1640" spans="1:14" hidden="1" x14ac:dyDescent="0.35">
      <c r="A1640" t="s">
        <v>2218</v>
      </c>
      <c r="B1640" s="1" t="s">
        <v>2168</v>
      </c>
      <c r="C1640" s="1" t="s">
        <v>16</v>
      </c>
      <c r="D1640" s="1" t="s">
        <v>17</v>
      </c>
      <c r="E1640" s="3">
        <v>44997</v>
      </c>
      <c r="F1640" s="1" t="s">
        <v>120</v>
      </c>
      <c r="G1640" s="1" t="s">
        <v>2219</v>
      </c>
      <c r="H1640" s="7">
        <v>50</v>
      </c>
      <c r="I1640" s="7">
        <v>45</v>
      </c>
      <c r="J1640" s="2">
        <v>0.1</v>
      </c>
      <c r="K1640" s="7">
        <f>Table1[[#This Row],[Price Before Discount]]-Table1[[#This Row],[Price After Discount]]</f>
        <v>5</v>
      </c>
      <c r="L1640" s="13">
        <f>YEAR(Table1[[#This Row],[Date]])</f>
        <v>2023</v>
      </c>
      <c r="M1640" s="13" t="str">
        <f t="shared" si="50"/>
        <v>Mar</v>
      </c>
      <c r="N1640" s="17" t="str">
        <f t="shared" si="51"/>
        <v>Q1</v>
      </c>
    </row>
    <row r="1641" spans="1:14" hidden="1" x14ac:dyDescent="0.35">
      <c r="A1641" t="s">
        <v>2220</v>
      </c>
      <c r="B1641" s="1" t="s">
        <v>31</v>
      </c>
      <c r="C1641" s="1" t="s">
        <v>32</v>
      </c>
      <c r="D1641" s="1" t="s">
        <v>33</v>
      </c>
      <c r="E1641" s="3">
        <v>44809</v>
      </c>
      <c r="F1641" s="1" t="s">
        <v>102</v>
      </c>
      <c r="G1641" s="1" t="s">
        <v>158</v>
      </c>
      <c r="H1641" s="7">
        <v>70</v>
      </c>
      <c r="I1641" s="7">
        <v>68</v>
      </c>
      <c r="J1641" s="2">
        <v>2.86E-2</v>
      </c>
      <c r="K1641" s="7">
        <f>Table1[[#This Row],[Price Before Discount]]-Table1[[#This Row],[Price After Discount]]</f>
        <v>2</v>
      </c>
      <c r="L1641" s="13">
        <f>YEAR(Table1[[#This Row],[Date]])</f>
        <v>2022</v>
      </c>
      <c r="M1641" s="13" t="str">
        <f t="shared" si="50"/>
        <v>Sep</v>
      </c>
      <c r="N1641" s="17" t="str">
        <f t="shared" si="51"/>
        <v>Q3</v>
      </c>
    </row>
    <row r="1642" spans="1:14" hidden="1" x14ac:dyDescent="0.35">
      <c r="A1642" t="s">
        <v>2221</v>
      </c>
      <c r="B1642" s="1" t="s">
        <v>129</v>
      </c>
      <c r="C1642" s="1" t="s">
        <v>106</v>
      </c>
      <c r="D1642" s="1" t="s">
        <v>17</v>
      </c>
      <c r="E1642" s="3">
        <v>44119</v>
      </c>
      <c r="F1642" s="1" t="s">
        <v>34</v>
      </c>
      <c r="G1642" s="1" t="s">
        <v>130</v>
      </c>
      <c r="H1642" s="7">
        <v>50</v>
      </c>
      <c r="I1642" s="7">
        <v>45</v>
      </c>
      <c r="J1642" s="2">
        <v>0.1</v>
      </c>
      <c r="K1642" s="7">
        <f>Table1[[#This Row],[Price Before Discount]]-Table1[[#This Row],[Price After Discount]]</f>
        <v>5</v>
      </c>
      <c r="L1642" s="13">
        <f>YEAR(Table1[[#This Row],[Date]])</f>
        <v>2020</v>
      </c>
      <c r="M1642" s="13" t="str">
        <f t="shared" si="50"/>
        <v>Oct</v>
      </c>
      <c r="N1642" s="17" t="str">
        <f t="shared" si="51"/>
        <v>Q4</v>
      </c>
    </row>
    <row r="1643" spans="1:14" hidden="1" x14ac:dyDescent="0.35">
      <c r="A1643" t="s">
        <v>2222</v>
      </c>
      <c r="B1643" s="1" t="s">
        <v>2189</v>
      </c>
      <c r="C1643" s="1" t="s">
        <v>106</v>
      </c>
      <c r="D1643" s="1" t="s">
        <v>17</v>
      </c>
      <c r="E1643" s="3">
        <v>45496</v>
      </c>
      <c r="F1643" s="1" t="s">
        <v>34</v>
      </c>
      <c r="G1643" s="1" t="s">
        <v>2190</v>
      </c>
      <c r="H1643" s="7">
        <v>50</v>
      </c>
      <c r="I1643" s="7">
        <v>48</v>
      </c>
      <c r="J1643" s="2">
        <v>0.04</v>
      </c>
      <c r="K1643" s="7">
        <f>Table1[[#This Row],[Price Before Discount]]-Table1[[#This Row],[Price After Discount]]</f>
        <v>2</v>
      </c>
      <c r="L1643" s="13">
        <f>YEAR(Table1[[#This Row],[Date]])</f>
        <v>2024</v>
      </c>
      <c r="M1643" s="13" t="str">
        <f t="shared" si="50"/>
        <v>Jul</v>
      </c>
      <c r="N1643" s="17" t="str">
        <f t="shared" si="51"/>
        <v>Q3</v>
      </c>
    </row>
    <row r="1644" spans="1:14" x14ac:dyDescent="0.35">
      <c r="A1644" t="s">
        <v>2223</v>
      </c>
      <c r="B1644" s="1" t="s">
        <v>322</v>
      </c>
      <c r="C1644" s="1" t="s">
        <v>323</v>
      </c>
      <c r="D1644" s="1" t="s">
        <v>11</v>
      </c>
      <c r="E1644" s="3">
        <v>44058</v>
      </c>
      <c r="F1644" s="1" t="s">
        <v>53</v>
      </c>
      <c r="G1644" s="1" t="s">
        <v>1190</v>
      </c>
      <c r="H1644" s="7">
        <v>800</v>
      </c>
      <c r="I1644" s="7">
        <v>704</v>
      </c>
      <c r="J1644" s="2">
        <v>0.12</v>
      </c>
      <c r="K1644" s="7">
        <f>Table1[[#This Row],[Price Before Discount]]-Table1[[#This Row],[Price After Discount]]</f>
        <v>96</v>
      </c>
      <c r="L1644" s="13">
        <f>YEAR(Table1[[#This Row],[Date]])</f>
        <v>2020</v>
      </c>
      <c r="M1644" s="13" t="str">
        <f t="shared" si="50"/>
        <v>Aug</v>
      </c>
      <c r="N1644" s="17" t="str">
        <f t="shared" si="51"/>
        <v>Q3</v>
      </c>
    </row>
    <row r="1645" spans="1:14" hidden="1" x14ac:dyDescent="0.35">
      <c r="A1645" t="s">
        <v>2224</v>
      </c>
      <c r="B1645" s="1" t="s">
        <v>203</v>
      </c>
      <c r="C1645" s="1" t="s">
        <v>204</v>
      </c>
      <c r="D1645" s="1" t="s">
        <v>22</v>
      </c>
      <c r="E1645" s="3">
        <v>45156</v>
      </c>
      <c r="F1645" s="1" t="s">
        <v>12</v>
      </c>
      <c r="G1645" s="1" t="s">
        <v>1476</v>
      </c>
      <c r="H1645" s="7">
        <v>80</v>
      </c>
      <c r="I1645" s="7">
        <v>80</v>
      </c>
      <c r="J1645" s="2">
        <v>0</v>
      </c>
      <c r="K1645" s="7">
        <f>Table1[[#This Row],[Price Before Discount]]-Table1[[#This Row],[Price After Discount]]</f>
        <v>0</v>
      </c>
      <c r="L1645" s="13">
        <f>YEAR(Table1[[#This Row],[Date]])</f>
        <v>2023</v>
      </c>
      <c r="M1645" s="13" t="str">
        <f t="shared" si="50"/>
        <v>Aug</v>
      </c>
      <c r="N1645" s="17" t="str">
        <f t="shared" si="51"/>
        <v>Q3</v>
      </c>
    </row>
    <row r="1646" spans="1:14" x14ac:dyDescent="0.35">
      <c r="A1646" t="s">
        <v>2225</v>
      </c>
      <c r="B1646" s="1" t="s">
        <v>185</v>
      </c>
      <c r="C1646" s="1" t="s">
        <v>186</v>
      </c>
      <c r="D1646" s="1" t="s">
        <v>11</v>
      </c>
      <c r="E1646" s="3">
        <v>44063</v>
      </c>
      <c r="F1646" s="1" t="s">
        <v>39</v>
      </c>
      <c r="G1646" s="1" t="s">
        <v>681</v>
      </c>
      <c r="H1646" s="7">
        <v>30</v>
      </c>
      <c r="I1646" s="7">
        <v>30</v>
      </c>
      <c r="J1646" s="2">
        <v>0</v>
      </c>
      <c r="K1646" s="7">
        <f>Table1[[#This Row],[Price Before Discount]]-Table1[[#This Row],[Price After Discount]]</f>
        <v>0</v>
      </c>
      <c r="L1646" s="13">
        <f>YEAR(Table1[[#This Row],[Date]])</f>
        <v>2020</v>
      </c>
      <c r="M1646" s="13" t="str">
        <f t="shared" si="50"/>
        <v>Aug</v>
      </c>
      <c r="N1646" s="17" t="str">
        <f t="shared" si="51"/>
        <v>Q3</v>
      </c>
    </row>
    <row r="1647" spans="1:14" x14ac:dyDescent="0.35">
      <c r="A1647" t="s">
        <v>2226</v>
      </c>
      <c r="B1647" s="1" t="s">
        <v>148</v>
      </c>
      <c r="C1647" s="1" t="s">
        <v>149</v>
      </c>
      <c r="D1647" s="1" t="s">
        <v>11</v>
      </c>
      <c r="E1647" s="3">
        <v>44219</v>
      </c>
      <c r="F1647" s="1" t="s">
        <v>113</v>
      </c>
      <c r="G1647" s="1" t="s">
        <v>822</v>
      </c>
      <c r="H1647" s="7">
        <v>250</v>
      </c>
      <c r="I1647" s="7">
        <v>160</v>
      </c>
      <c r="J1647" s="2">
        <v>0.36</v>
      </c>
      <c r="K1647" s="7">
        <f>Table1[[#This Row],[Price Before Discount]]-Table1[[#This Row],[Price After Discount]]</f>
        <v>90</v>
      </c>
      <c r="L1647" s="13">
        <f>YEAR(Table1[[#This Row],[Date]])</f>
        <v>2021</v>
      </c>
      <c r="M1647" s="13" t="str">
        <f t="shared" si="50"/>
        <v>Jan</v>
      </c>
      <c r="N1647" s="17" t="str">
        <f t="shared" si="51"/>
        <v>Q1</v>
      </c>
    </row>
    <row r="1648" spans="1:14" x14ac:dyDescent="0.35">
      <c r="A1648" t="s">
        <v>2227</v>
      </c>
      <c r="B1648" s="1" t="s">
        <v>185</v>
      </c>
      <c r="C1648" s="1" t="s">
        <v>186</v>
      </c>
      <c r="D1648" s="1" t="s">
        <v>11</v>
      </c>
      <c r="E1648" s="3">
        <v>44522</v>
      </c>
      <c r="F1648" s="1" t="s">
        <v>120</v>
      </c>
      <c r="G1648" s="1" t="s">
        <v>187</v>
      </c>
      <c r="H1648" s="7">
        <v>50</v>
      </c>
      <c r="I1648" s="7">
        <v>43</v>
      </c>
      <c r="J1648" s="2">
        <v>0.14000000000000001</v>
      </c>
      <c r="K1648" s="7">
        <f>Table1[[#This Row],[Price Before Discount]]-Table1[[#This Row],[Price After Discount]]</f>
        <v>7</v>
      </c>
      <c r="L1648" s="13">
        <f>YEAR(Table1[[#This Row],[Date]])</f>
        <v>2021</v>
      </c>
      <c r="M1648" s="13" t="str">
        <f t="shared" si="50"/>
        <v>Nov</v>
      </c>
      <c r="N1648" s="17" t="str">
        <f t="shared" si="51"/>
        <v>Q4</v>
      </c>
    </row>
    <row r="1649" spans="1:14" x14ac:dyDescent="0.35">
      <c r="A1649" t="s">
        <v>2228</v>
      </c>
      <c r="B1649" s="1" t="s">
        <v>185</v>
      </c>
      <c r="C1649" s="1" t="s">
        <v>186</v>
      </c>
      <c r="D1649" s="1" t="s">
        <v>11</v>
      </c>
      <c r="E1649" s="3">
        <v>45373</v>
      </c>
      <c r="F1649" s="1" t="s">
        <v>70</v>
      </c>
      <c r="G1649" s="1" t="s">
        <v>187</v>
      </c>
      <c r="H1649" s="7">
        <v>500</v>
      </c>
      <c r="I1649" s="7">
        <v>495</v>
      </c>
      <c r="J1649" s="2">
        <v>0.01</v>
      </c>
      <c r="K1649" s="7">
        <f>Table1[[#This Row],[Price Before Discount]]-Table1[[#This Row],[Price After Discount]]</f>
        <v>5</v>
      </c>
      <c r="L1649" s="13">
        <f>YEAR(Table1[[#This Row],[Date]])</f>
        <v>2024</v>
      </c>
      <c r="M1649" s="13" t="str">
        <f t="shared" si="50"/>
        <v>Mar</v>
      </c>
      <c r="N1649" s="17" t="str">
        <f t="shared" si="51"/>
        <v>Q1</v>
      </c>
    </row>
    <row r="1650" spans="1:14" x14ac:dyDescent="0.35">
      <c r="A1650" t="s">
        <v>2229</v>
      </c>
      <c r="B1650" s="1" t="s">
        <v>239</v>
      </c>
      <c r="C1650" s="1" t="s">
        <v>240</v>
      </c>
      <c r="D1650" s="1" t="s">
        <v>11</v>
      </c>
      <c r="E1650" s="3">
        <v>45502</v>
      </c>
      <c r="F1650" s="1" t="s">
        <v>39</v>
      </c>
      <c r="G1650" s="1" t="s">
        <v>2230</v>
      </c>
      <c r="H1650" s="7">
        <v>30</v>
      </c>
      <c r="I1650" s="7">
        <v>27</v>
      </c>
      <c r="J1650" s="2">
        <v>0.1</v>
      </c>
      <c r="K1650" s="7">
        <f>Table1[[#This Row],[Price Before Discount]]-Table1[[#This Row],[Price After Discount]]</f>
        <v>3</v>
      </c>
      <c r="L1650" s="13">
        <f>YEAR(Table1[[#This Row],[Date]])</f>
        <v>2024</v>
      </c>
      <c r="M1650" s="13" t="str">
        <f t="shared" si="50"/>
        <v>Jul</v>
      </c>
      <c r="N1650" s="17" t="str">
        <f t="shared" si="51"/>
        <v>Q3</v>
      </c>
    </row>
    <row r="1651" spans="1:14" x14ac:dyDescent="0.35">
      <c r="A1651" t="s">
        <v>2231</v>
      </c>
      <c r="B1651" s="1" t="s">
        <v>398</v>
      </c>
      <c r="C1651" s="1" t="s">
        <v>399</v>
      </c>
      <c r="D1651" s="1" t="s">
        <v>11</v>
      </c>
      <c r="E1651" s="3">
        <v>44486</v>
      </c>
      <c r="F1651" s="1" t="s">
        <v>12</v>
      </c>
      <c r="G1651" s="1" t="s">
        <v>1737</v>
      </c>
      <c r="H1651" s="7">
        <v>80</v>
      </c>
      <c r="I1651" s="7">
        <v>61</v>
      </c>
      <c r="J1651" s="2">
        <v>0.23749999999999999</v>
      </c>
      <c r="K1651" s="7">
        <f>Table1[[#This Row],[Price Before Discount]]-Table1[[#This Row],[Price After Discount]]</f>
        <v>19</v>
      </c>
      <c r="L1651" s="13">
        <f>YEAR(Table1[[#This Row],[Date]])</f>
        <v>2021</v>
      </c>
      <c r="M1651" s="13" t="str">
        <f t="shared" si="50"/>
        <v>Oct</v>
      </c>
      <c r="N1651" s="17" t="str">
        <f t="shared" si="51"/>
        <v>Q4</v>
      </c>
    </row>
    <row r="1652" spans="1:14" hidden="1" x14ac:dyDescent="0.35">
      <c r="A1652" t="s">
        <v>2232</v>
      </c>
      <c r="B1652" s="1" t="s">
        <v>180</v>
      </c>
      <c r="C1652" s="1" t="s">
        <v>106</v>
      </c>
      <c r="D1652" s="1" t="s">
        <v>17</v>
      </c>
      <c r="E1652" s="3">
        <v>44679</v>
      </c>
      <c r="F1652" s="1" t="s">
        <v>59</v>
      </c>
      <c r="G1652" s="1" t="s">
        <v>2233</v>
      </c>
      <c r="H1652" s="7">
        <v>1000</v>
      </c>
      <c r="I1652" s="7">
        <v>990</v>
      </c>
      <c r="J1652" s="2">
        <v>0.01</v>
      </c>
      <c r="K1652" s="7">
        <f>Table1[[#This Row],[Price Before Discount]]-Table1[[#This Row],[Price After Discount]]</f>
        <v>10</v>
      </c>
      <c r="L1652" s="13">
        <f>YEAR(Table1[[#This Row],[Date]])</f>
        <v>2022</v>
      </c>
      <c r="M1652" s="13" t="str">
        <f t="shared" si="50"/>
        <v>Apr</v>
      </c>
      <c r="N1652" s="17" t="str">
        <f t="shared" si="51"/>
        <v>Q2</v>
      </c>
    </row>
    <row r="1653" spans="1:14" hidden="1" x14ac:dyDescent="0.35">
      <c r="A1653" t="s">
        <v>2234</v>
      </c>
      <c r="B1653" s="1" t="s">
        <v>155</v>
      </c>
      <c r="C1653" s="1" t="s">
        <v>106</v>
      </c>
      <c r="D1653" s="1" t="s">
        <v>17</v>
      </c>
      <c r="E1653" s="3">
        <v>45187</v>
      </c>
      <c r="F1653" s="1" t="s">
        <v>34</v>
      </c>
      <c r="G1653" s="1" t="s">
        <v>1284</v>
      </c>
      <c r="H1653" s="7">
        <v>50</v>
      </c>
      <c r="I1653" s="7">
        <v>45</v>
      </c>
      <c r="J1653" s="2">
        <v>0.1</v>
      </c>
      <c r="K1653" s="7">
        <f>Table1[[#This Row],[Price Before Discount]]-Table1[[#This Row],[Price After Discount]]</f>
        <v>5</v>
      </c>
      <c r="L1653" s="13">
        <f>YEAR(Table1[[#This Row],[Date]])</f>
        <v>2023</v>
      </c>
      <c r="M1653" s="13" t="str">
        <f t="shared" si="50"/>
        <v>Sep</v>
      </c>
      <c r="N1653" s="17" t="str">
        <f t="shared" si="51"/>
        <v>Q3</v>
      </c>
    </row>
    <row r="1654" spans="1:14" hidden="1" x14ac:dyDescent="0.35">
      <c r="A1654" t="s">
        <v>2235</v>
      </c>
      <c r="B1654" s="1" t="s">
        <v>2168</v>
      </c>
      <c r="C1654" s="1" t="s">
        <v>16</v>
      </c>
      <c r="D1654" s="1" t="s">
        <v>17</v>
      </c>
      <c r="E1654" s="3">
        <v>44880</v>
      </c>
      <c r="F1654" s="1" t="s">
        <v>113</v>
      </c>
      <c r="G1654" s="1" t="s">
        <v>2236</v>
      </c>
      <c r="H1654" s="7">
        <v>250</v>
      </c>
      <c r="I1654" s="7">
        <v>243</v>
      </c>
      <c r="J1654" s="2">
        <v>2.8000000000000001E-2</v>
      </c>
      <c r="K1654" s="7">
        <f>Table1[[#This Row],[Price Before Discount]]-Table1[[#This Row],[Price After Discount]]</f>
        <v>7</v>
      </c>
      <c r="L1654" s="13">
        <f>YEAR(Table1[[#This Row],[Date]])</f>
        <v>2022</v>
      </c>
      <c r="M1654" s="13" t="str">
        <f t="shared" si="50"/>
        <v>Nov</v>
      </c>
      <c r="N1654" s="17" t="str">
        <f t="shared" si="51"/>
        <v>Q4</v>
      </c>
    </row>
    <row r="1655" spans="1:14" x14ac:dyDescent="0.35">
      <c r="A1655" t="s">
        <v>2237</v>
      </c>
      <c r="B1655" s="1" t="s">
        <v>144</v>
      </c>
      <c r="C1655" s="1" t="s">
        <v>145</v>
      </c>
      <c r="D1655" s="1" t="s">
        <v>11</v>
      </c>
      <c r="E1655" s="3">
        <v>44478</v>
      </c>
      <c r="F1655" s="1" t="s">
        <v>12</v>
      </c>
      <c r="G1655" s="1" t="s">
        <v>1332</v>
      </c>
      <c r="H1655" s="7">
        <v>80</v>
      </c>
      <c r="I1655" s="7">
        <v>53</v>
      </c>
      <c r="J1655" s="2">
        <v>0.33750000000000002</v>
      </c>
      <c r="K1655" s="7">
        <f>Table1[[#This Row],[Price Before Discount]]-Table1[[#This Row],[Price After Discount]]</f>
        <v>27</v>
      </c>
      <c r="L1655" s="13">
        <f>YEAR(Table1[[#This Row],[Date]])</f>
        <v>2021</v>
      </c>
      <c r="M1655" s="13" t="str">
        <f t="shared" si="50"/>
        <v>Oct</v>
      </c>
      <c r="N1655" s="17" t="str">
        <f t="shared" si="51"/>
        <v>Q4</v>
      </c>
    </row>
    <row r="1656" spans="1:14" hidden="1" x14ac:dyDescent="0.35">
      <c r="A1656" t="s">
        <v>2238</v>
      </c>
      <c r="B1656" s="1" t="s">
        <v>20</v>
      </c>
      <c r="C1656" s="1" t="s">
        <v>21</v>
      </c>
      <c r="D1656" s="1" t="s">
        <v>22</v>
      </c>
      <c r="E1656" s="3">
        <v>43862</v>
      </c>
      <c r="F1656" s="1" t="s">
        <v>59</v>
      </c>
      <c r="G1656" s="1" t="s">
        <v>142</v>
      </c>
      <c r="H1656" s="7">
        <v>1000</v>
      </c>
      <c r="I1656" s="7">
        <v>590</v>
      </c>
      <c r="J1656" s="2">
        <v>0.41</v>
      </c>
      <c r="K1656" s="7">
        <f>Table1[[#This Row],[Price Before Discount]]-Table1[[#This Row],[Price After Discount]]</f>
        <v>410</v>
      </c>
      <c r="L1656" s="13">
        <f>YEAR(Table1[[#This Row],[Date]])</f>
        <v>2020</v>
      </c>
      <c r="M1656" s="13" t="str">
        <f t="shared" si="50"/>
        <v>Feb</v>
      </c>
      <c r="N1656" s="17" t="str">
        <f t="shared" si="51"/>
        <v>Q1</v>
      </c>
    </row>
    <row r="1657" spans="1:14" hidden="1" x14ac:dyDescent="0.35">
      <c r="A1657" t="s">
        <v>2239</v>
      </c>
      <c r="B1657" s="1" t="s">
        <v>101</v>
      </c>
      <c r="C1657" s="1" t="s">
        <v>69</v>
      </c>
      <c r="D1657" s="1" t="s">
        <v>33</v>
      </c>
      <c r="E1657" s="3">
        <v>45433</v>
      </c>
      <c r="F1657" s="1" t="s">
        <v>28</v>
      </c>
      <c r="G1657" s="1" t="s">
        <v>495</v>
      </c>
      <c r="H1657" s="7">
        <v>150</v>
      </c>
      <c r="I1657" s="7">
        <v>138</v>
      </c>
      <c r="J1657" s="2">
        <v>0.08</v>
      </c>
      <c r="K1657" s="7">
        <f>Table1[[#This Row],[Price Before Discount]]-Table1[[#This Row],[Price After Discount]]</f>
        <v>12</v>
      </c>
      <c r="L1657" s="13">
        <f>YEAR(Table1[[#This Row],[Date]])</f>
        <v>2024</v>
      </c>
      <c r="M1657" s="13" t="str">
        <f t="shared" si="50"/>
        <v>May</v>
      </c>
      <c r="N1657" s="17" t="str">
        <f t="shared" si="51"/>
        <v>Q2</v>
      </c>
    </row>
    <row r="1658" spans="1:14" hidden="1" x14ac:dyDescent="0.35">
      <c r="A1658" t="s">
        <v>2240</v>
      </c>
      <c r="B1658" s="1" t="s">
        <v>2241</v>
      </c>
      <c r="C1658" s="1" t="s">
        <v>106</v>
      </c>
      <c r="D1658" s="1" t="s">
        <v>17</v>
      </c>
      <c r="E1658" s="3">
        <v>44533</v>
      </c>
      <c r="F1658" s="1" t="s">
        <v>23</v>
      </c>
      <c r="G1658" s="1" t="s">
        <v>2242</v>
      </c>
      <c r="H1658" s="7">
        <v>700</v>
      </c>
      <c r="I1658" s="7">
        <v>560</v>
      </c>
      <c r="J1658" s="2">
        <v>0.2</v>
      </c>
      <c r="K1658" s="7">
        <f>Table1[[#This Row],[Price Before Discount]]-Table1[[#This Row],[Price After Discount]]</f>
        <v>140</v>
      </c>
      <c r="L1658" s="13">
        <f>YEAR(Table1[[#This Row],[Date]])</f>
        <v>2021</v>
      </c>
      <c r="M1658" s="13" t="str">
        <f t="shared" si="50"/>
        <v>Dec</v>
      </c>
      <c r="N1658" s="17" t="str">
        <f t="shared" si="51"/>
        <v>Q4</v>
      </c>
    </row>
    <row r="1659" spans="1:14" hidden="1" x14ac:dyDescent="0.35">
      <c r="A1659" t="s">
        <v>2243</v>
      </c>
      <c r="B1659" s="1" t="s">
        <v>2189</v>
      </c>
      <c r="C1659" s="1" t="s">
        <v>106</v>
      </c>
      <c r="D1659" s="1" t="s">
        <v>17</v>
      </c>
      <c r="E1659" s="3">
        <v>44072</v>
      </c>
      <c r="F1659" s="1" t="s">
        <v>53</v>
      </c>
      <c r="G1659" s="1" t="s">
        <v>2199</v>
      </c>
      <c r="H1659" s="7">
        <v>800</v>
      </c>
      <c r="I1659" s="7">
        <v>512</v>
      </c>
      <c r="J1659" s="2">
        <v>0.36</v>
      </c>
      <c r="K1659" s="7">
        <f>Table1[[#This Row],[Price Before Discount]]-Table1[[#This Row],[Price After Discount]]</f>
        <v>288</v>
      </c>
      <c r="L1659" s="13">
        <f>YEAR(Table1[[#This Row],[Date]])</f>
        <v>2020</v>
      </c>
      <c r="M1659" s="13" t="str">
        <f t="shared" si="50"/>
        <v>Aug</v>
      </c>
      <c r="N1659" s="17" t="str">
        <f t="shared" si="51"/>
        <v>Q3</v>
      </c>
    </row>
    <row r="1660" spans="1:14" x14ac:dyDescent="0.35">
      <c r="A1660" t="s">
        <v>2244</v>
      </c>
      <c r="B1660" s="1" t="s">
        <v>322</v>
      </c>
      <c r="C1660" s="1" t="s">
        <v>323</v>
      </c>
      <c r="D1660" s="1" t="s">
        <v>11</v>
      </c>
      <c r="E1660" s="3">
        <v>44990</v>
      </c>
      <c r="F1660" s="1" t="s">
        <v>39</v>
      </c>
      <c r="G1660" s="1" t="s">
        <v>1245</v>
      </c>
      <c r="H1660" s="7">
        <v>30</v>
      </c>
      <c r="I1660" s="7">
        <v>29</v>
      </c>
      <c r="J1660" s="2">
        <v>3.3300000000000003E-2</v>
      </c>
      <c r="K1660" s="7">
        <f>Table1[[#This Row],[Price Before Discount]]-Table1[[#This Row],[Price After Discount]]</f>
        <v>1</v>
      </c>
      <c r="L1660" s="13">
        <f>YEAR(Table1[[#This Row],[Date]])</f>
        <v>2023</v>
      </c>
      <c r="M1660" s="13" t="str">
        <f t="shared" si="50"/>
        <v>Mar</v>
      </c>
      <c r="N1660" s="17" t="str">
        <f t="shared" si="51"/>
        <v>Q1</v>
      </c>
    </row>
    <row r="1661" spans="1:14" hidden="1" x14ac:dyDescent="0.35">
      <c r="A1661" t="s">
        <v>2245</v>
      </c>
      <c r="B1661" s="1" t="s">
        <v>62</v>
      </c>
      <c r="C1661" s="1" t="s">
        <v>63</v>
      </c>
      <c r="D1661" s="1" t="s">
        <v>33</v>
      </c>
      <c r="E1661" s="3">
        <v>44618</v>
      </c>
      <c r="F1661" s="1" t="s">
        <v>28</v>
      </c>
      <c r="G1661" s="1" t="s">
        <v>1534</v>
      </c>
      <c r="H1661" s="7">
        <v>150</v>
      </c>
      <c r="I1661" s="7">
        <v>144</v>
      </c>
      <c r="J1661" s="2">
        <v>0.04</v>
      </c>
      <c r="K1661" s="7">
        <f>Table1[[#This Row],[Price Before Discount]]-Table1[[#This Row],[Price After Discount]]</f>
        <v>6</v>
      </c>
      <c r="L1661" s="13">
        <f>YEAR(Table1[[#This Row],[Date]])</f>
        <v>2022</v>
      </c>
      <c r="M1661" s="13" t="str">
        <f t="shared" si="50"/>
        <v>Feb</v>
      </c>
      <c r="N1661" s="17" t="str">
        <f t="shared" si="51"/>
        <v>Q1</v>
      </c>
    </row>
    <row r="1662" spans="1:14" hidden="1" x14ac:dyDescent="0.35">
      <c r="A1662" t="s">
        <v>2246</v>
      </c>
      <c r="B1662" s="1" t="s">
        <v>47</v>
      </c>
      <c r="C1662" s="1" t="s">
        <v>48</v>
      </c>
      <c r="D1662" s="1" t="s">
        <v>22</v>
      </c>
      <c r="E1662" s="3">
        <v>45519</v>
      </c>
      <c r="F1662" s="1" t="s">
        <v>102</v>
      </c>
      <c r="G1662" s="1" t="s">
        <v>916</v>
      </c>
      <c r="H1662" s="7">
        <v>70</v>
      </c>
      <c r="I1662" s="7">
        <v>70</v>
      </c>
      <c r="J1662" s="2">
        <v>0</v>
      </c>
      <c r="K1662" s="7">
        <f>Table1[[#This Row],[Price Before Discount]]-Table1[[#This Row],[Price After Discount]]</f>
        <v>0</v>
      </c>
      <c r="L1662" s="13">
        <f>YEAR(Table1[[#This Row],[Date]])</f>
        <v>2024</v>
      </c>
      <c r="M1662" s="13" t="str">
        <f t="shared" si="50"/>
        <v>Aug</v>
      </c>
      <c r="N1662" s="17" t="str">
        <f t="shared" si="51"/>
        <v>Q3</v>
      </c>
    </row>
    <row r="1663" spans="1:14" x14ac:dyDescent="0.35">
      <c r="A1663" t="s">
        <v>2247</v>
      </c>
      <c r="B1663" s="1" t="s">
        <v>253</v>
      </c>
      <c r="C1663" s="1" t="s">
        <v>254</v>
      </c>
      <c r="D1663" s="1" t="s">
        <v>11</v>
      </c>
      <c r="E1663" s="3">
        <v>45181</v>
      </c>
      <c r="F1663" s="1" t="s">
        <v>44</v>
      </c>
      <c r="G1663" s="1" t="s">
        <v>520</v>
      </c>
      <c r="H1663" s="7">
        <v>500</v>
      </c>
      <c r="I1663" s="7">
        <v>470</v>
      </c>
      <c r="J1663" s="2">
        <v>0.06</v>
      </c>
      <c r="K1663" s="7">
        <f>Table1[[#This Row],[Price Before Discount]]-Table1[[#This Row],[Price After Discount]]</f>
        <v>30</v>
      </c>
      <c r="L1663" s="13">
        <f>YEAR(Table1[[#This Row],[Date]])</f>
        <v>2023</v>
      </c>
      <c r="M1663" s="13" t="str">
        <f t="shared" si="50"/>
        <v>Sep</v>
      </c>
      <c r="N1663" s="17" t="str">
        <f t="shared" si="51"/>
        <v>Q3</v>
      </c>
    </row>
    <row r="1664" spans="1:14" hidden="1" x14ac:dyDescent="0.35">
      <c r="A1664" t="s">
        <v>2248</v>
      </c>
      <c r="B1664" s="1" t="s">
        <v>132</v>
      </c>
      <c r="C1664" s="1" t="s">
        <v>90</v>
      </c>
      <c r="D1664" s="1" t="s">
        <v>33</v>
      </c>
      <c r="E1664" s="3">
        <v>45267</v>
      </c>
      <c r="F1664" s="1" t="s">
        <v>44</v>
      </c>
      <c r="G1664" s="1" t="s">
        <v>1060</v>
      </c>
      <c r="H1664" s="7">
        <v>500</v>
      </c>
      <c r="I1664" s="7">
        <v>480</v>
      </c>
      <c r="J1664" s="2">
        <v>0.04</v>
      </c>
      <c r="K1664" s="7">
        <f>Table1[[#This Row],[Price Before Discount]]-Table1[[#This Row],[Price After Discount]]</f>
        <v>20</v>
      </c>
      <c r="L1664" s="13">
        <f>YEAR(Table1[[#This Row],[Date]])</f>
        <v>2023</v>
      </c>
      <c r="M1664" s="13" t="str">
        <f t="shared" si="50"/>
        <v>Dec</v>
      </c>
      <c r="N1664" s="17" t="str">
        <f t="shared" si="51"/>
        <v>Q4</v>
      </c>
    </row>
    <row r="1665" spans="1:14" hidden="1" x14ac:dyDescent="0.35">
      <c r="A1665" t="s">
        <v>2249</v>
      </c>
      <c r="B1665" s="1" t="s">
        <v>219</v>
      </c>
      <c r="C1665" s="1" t="s">
        <v>38</v>
      </c>
      <c r="D1665" s="1" t="s">
        <v>33</v>
      </c>
      <c r="E1665" s="3">
        <v>44917</v>
      </c>
      <c r="F1665" s="1" t="s">
        <v>44</v>
      </c>
      <c r="G1665" s="1" t="s">
        <v>1057</v>
      </c>
      <c r="H1665" s="7">
        <v>500</v>
      </c>
      <c r="I1665" s="7">
        <v>435</v>
      </c>
      <c r="J1665" s="2">
        <v>0.13</v>
      </c>
      <c r="K1665" s="7">
        <f>Table1[[#This Row],[Price Before Discount]]-Table1[[#This Row],[Price After Discount]]</f>
        <v>65</v>
      </c>
      <c r="L1665" s="13">
        <f>YEAR(Table1[[#This Row],[Date]])</f>
        <v>2022</v>
      </c>
      <c r="M1665" s="13" t="str">
        <f t="shared" si="50"/>
        <v>Dec</v>
      </c>
      <c r="N1665" s="17" t="str">
        <f t="shared" si="51"/>
        <v>Q4</v>
      </c>
    </row>
    <row r="1666" spans="1:14" x14ac:dyDescent="0.35">
      <c r="A1666" t="s">
        <v>2250</v>
      </c>
      <c r="B1666" s="1" t="s">
        <v>83</v>
      </c>
      <c r="C1666" s="1" t="s">
        <v>84</v>
      </c>
      <c r="D1666" s="1" t="s">
        <v>11</v>
      </c>
      <c r="E1666" s="3">
        <v>44483</v>
      </c>
      <c r="F1666" s="1" t="s">
        <v>39</v>
      </c>
      <c r="G1666" s="1" t="s">
        <v>85</v>
      </c>
      <c r="H1666" s="7">
        <v>30</v>
      </c>
      <c r="I1666" s="7">
        <v>27</v>
      </c>
      <c r="J1666" s="2">
        <v>0.1</v>
      </c>
      <c r="K1666" s="7">
        <f>Table1[[#This Row],[Price Before Discount]]-Table1[[#This Row],[Price After Discount]]</f>
        <v>3</v>
      </c>
      <c r="L1666" s="13">
        <f>YEAR(Table1[[#This Row],[Date]])</f>
        <v>2021</v>
      </c>
      <c r="M1666" s="13" t="str">
        <f t="shared" ref="M1666:M1729" si="52">TEXT(E:E, "mmm")</f>
        <v>Oct</v>
      </c>
      <c r="N1666" s="17" t="str">
        <f t="shared" ref="N1666:N1729" si="53">"Q"&amp;INT((MONTH($E1666)-1)/3)+1</f>
        <v>Q4</v>
      </c>
    </row>
    <row r="1667" spans="1:14" hidden="1" x14ac:dyDescent="0.35">
      <c r="A1667" t="s">
        <v>2251</v>
      </c>
      <c r="B1667" s="1" t="s">
        <v>268</v>
      </c>
      <c r="C1667" s="1" t="s">
        <v>269</v>
      </c>
      <c r="D1667" s="1" t="s">
        <v>33</v>
      </c>
      <c r="E1667" s="3">
        <v>44800</v>
      </c>
      <c r="F1667" s="1" t="s">
        <v>59</v>
      </c>
      <c r="G1667" s="1" t="s">
        <v>1825</v>
      </c>
      <c r="H1667" s="7">
        <v>1000</v>
      </c>
      <c r="I1667" s="7">
        <v>930</v>
      </c>
      <c r="J1667" s="2">
        <v>7.0000000000000007E-2</v>
      </c>
      <c r="K1667" s="7">
        <f>Table1[[#This Row],[Price Before Discount]]-Table1[[#This Row],[Price After Discount]]</f>
        <v>70</v>
      </c>
      <c r="L1667" s="13">
        <f>YEAR(Table1[[#This Row],[Date]])</f>
        <v>2022</v>
      </c>
      <c r="M1667" s="13" t="str">
        <f t="shared" si="52"/>
        <v>Aug</v>
      </c>
      <c r="N1667" s="17" t="str">
        <f t="shared" si="53"/>
        <v>Q3</v>
      </c>
    </row>
    <row r="1668" spans="1:14" x14ac:dyDescent="0.35">
      <c r="A1668" t="s">
        <v>2252</v>
      </c>
      <c r="B1668" s="1" t="s">
        <v>322</v>
      </c>
      <c r="C1668" s="1" t="s">
        <v>323</v>
      </c>
      <c r="D1668" s="1" t="s">
        <v>11</v>
      </c>
      <c r="E1668" s="3">
        <v>44252</v>
      </c>
      <c r="F1668" s="1" t="s">
        <v>102</v>
      </c>
      <c r="G1668" s="1" t="s">
        <v>586</v>
      </c>
      <c r="H1668" s="7">
        <v>70</v>
      </c>
      <c r="I1668" s="7">
        <v>68</v>
      </c>
      <c r="J1668" s="2">
        <v>2.86E-2</v>
      </c>
      <c r="K1668" s="7">
        <f>Table1[[#This Row],[Price Before Discount]]-Table1[[#This Row],[Price After Discount]]</f>
        <v>2</v>
      </c>
      <c r="L1668" s="13">
        <f>YEAR(Table1[[#This Row],[Date]])</f>
        <v>2021</v>
      </c>
      <c r="M1668" s="13" t="str">
        <f t="shared" si="52"/>
        <v>Feb</v>
      </c>
      <c r="N1668" s="17" t="str">
        <f t="shared" si="53"/>
        <v>Q1</v>
      </c>
    </row>
    <row r="1669" spans="1:14" x14ac:dyDescent="0.35">
      <c r="A1669" t="s">
        <v>2253</v>
      </c>
      <c r="B1669" s="1" t="s">
        <v>262</v>
      </c>
      <c r="C1669" s="1" t="s">
        <v>263</v>
      </c>
      <c r="D1669" s="1" t="s">
        <v>11</v>
      </c>
      <c r="E1669" s="3">
        <v>45011</v>
      </c>
      <c r="F1669" s="1" t="s">
        <v>44</v>
      </c>
      <c r="G1669" s="1" t="s">
        <v>312</v>
      </c>
      <c r="H1669" s="7">
        <v>500</v>
      </c>
      <c r="I1669" s="7">
        <v>460</v>
      </c>
      <c r="J1669" s="2">
        <v>0.08</v>
      </c>
      <c r="K1669" s="7">
        <f>Table1[[#This Row],[Price Before Discount]]-Table1[[#This Row],[Price After Discount]]</f>
        <v>40</v>
      </c>
      <c r="L1669" s="13">
        <f>YEAR(Table1[[#This Row],[Date]])</f>
        <v>2023</v>
      </c>
      <c r="M1669" s="13" t="str">
        <f t="shared" si="52"/>
        <v>Mar</v>
      </c>
      <c r="N1669" s="17" t="str">
        <f t="shared" si="53"/>
        <v>Q1</v>
      </c>
    </row>
    <row r="1670" spans="1:14" x14ac:dyDescent="0.35">
      <c r="A1670" t="s">
        <v>2254</v>
      </c>
      <c r="B1670" s="1" t="s">
        <v>93</v>
      </c>
      <c r="C1670" s="1" t="s">
        <v>94</v>
      </c>
      <c r="D1670" s="1" t="s">
        <v>11</v>
      </c>
      <c r="E1670" s="3">
        <v>44469</v>
      </c>
      <c r="F1670" s="1" t="s">
        <v>113</v>
      </c>
      <c r="G1670" s="1" t="s">
        <v>1273</v>
      </c>
      <c r="H1670" s="7">
        <v>250</v>
      </c>
      <c r="I1670" s="7">
        <v>158</v>
      </c>
      <c r="J1670" s="2">
        <v>0.36799999999999999</v>
      </c>
      <c r="K1670" s="7">
        <f>Table1[[#This Row],[Price Before Discount]]-Table1[[#This Row],[Price After Discount]]</f>
        <v>92</v>
      </c>
      <c r="L1670" s="13">
        <f>YEAR(Table1[[#This Row],[Date]])</f>
        <v>2021</v>
      </c>
      <c r="M1670" s="13" t="str">
        <f t="shared" si="52"/>
        <v>Sep</v>
      </c>
      <c r="N1670" s="17" t="str">
        <f t="shared" si="53"/>
        <v>Q3</v>
      </c>
    </row>
    <row r="1671" spans="1:14" hidden="1" x14ac:dyDescent="0.35">
      <c r="A1671" t="s">
        <v>2255</v>
      </c>
      <c r="B1671" s="1" t="s">
        <v>129</v>
      </c>
      <c r="C1671" s="1" t="s">
        <v>106</v>
      </c>
      <c r="D1671" s="1" t="s">
        <v>17</v>
      </c>
      <c r="E1671" s="3">
        <v>44059</v>
      </c>
      <c r="F1671" s="1" t="s">
        <v>23</v>
      </c>
      <c r="G1671" s="1" t="s">
        <v>1548</v>
      </c>
      <c r="H1671" s="7">
        <v>700</v>
      </c>
      <c r="I1671" s="7">
        <v>658</v>
      </c>
      <c r="J1671" s="2">
        <v>0.06</v>
      </c>
      <c r="K1671" s="7">
        <f>Table1[[#This Row],[Price Before Discount]]-Table1[[#This Row],[Price After Discount]]</f>
        <v>42</v>
      </c>
      <c r="L1671" s="13">
        <f>YEAR(Table1[[#This Row],[Date]])</f>
        <v>2020</v>
      </c>
      <c r="M1671" s="13" t="str">
        <f t="shared" si="52"/>
        <v>Aug</v>
      </c>
      <c r="N1671" s="17" t="str">
        <f t="shared" si="53"/>
        <v>Q3</v>
      </c>
    </row>
    <row r="1672" spans="1:14" x14ac:dyDescent="0.35">
      <c r="A1672" t="s">
        <v>2256</v>
      </c>
      <c r="B1672" s="1" t="s">
        <v>253</v>
      </c>
      <c r="C1672" s="1" t="s">
        <v>254</v>
      </c>
      <c r="D1672" s="1" t="s">
        <v>11</v>
      </c>
      <c r="E1672" s="3">
        <v>43955</v>
      </c>
      <c r="F1672" s="1" t="s">
        <v>113</v>
      </c>
      <c r="G1672" s="1" t="s">
        <v>255</v>
      </c>
      <c r="H1672" s="7">
        <v>250</v>
      </c>
      <c r="I1672" s="7">
        <v>178</v>
      </c>
      <c r="J1672" s="2">
        <v>0.28799999999999998</v>
      </c>
      <c r="K1672" s="7">
        <f>Table1[[#This Row],[Price Before Discount]]-Table1[[#This Row],[Price After Discount]]</f>
        <v>72</v>
      </c>
      <c r="L1672" s="13">
        <f>YEAR(Table1[[#This Row],[Date]])</f>
        <v>2020</v>
      </c>
      <c r="M1672" s="13" t="str">
        <f t="shared" si="52"/>
        <v>May</v>
      </c>
      <c r="N1672" s="17" t="str">
        <f t="shared" si="53"/>
        <v>Q2</v>
      </c>
    </row>
    <row r="1673" spans="1:14" hidden="1" x14ac:dyDescent="0.35">
      <c r="A1673" t="s">
        <v>2257</v>
      </c>
      <c r="B1673" s="1" t="s">
        <v>116</v>
      </c>
      <c r="C1673" s="1" t="s">
        <v>117</v>
      </c>
      <c r="D1673" s="1" t="s">
        <v>33</v>
      </c>
      <c r="E1673" s="3">
        <v>44338</v>
      </c>
      <c r="F1673" s="1" t="s">
        <v>113</v>
      </c>
      <c r="G1673" s="1" t="s">
        <v>581</v>
      </c>
      <c r="H1673" s="7">
        <v>250</v>
      </c>
      <c r="I1673" s="7">
        <v>240</v>
      </c>
      <c r="J1673" s="2">
        <v>0.04</v>
      </c>
      <c r="K1673" s="7">
        <f>Table1[[#This Row],[Price Before Discount]]-Table1[[#This Row],[Price After Discount]]</f>
        <v>10</v>
      </c>
      <c r="L1673" s="13">
        <f>YEAR(Table1[[#This Row],[Date]])</f>
        <v>2021</v>
      </c>
      <c r="M1673" s="13" t="str">
        <f t="shared" si="52"/>
        <v>May</v>
      </c>
      <c r="N1673" s="17" t="str">
        <f t="shared" si="53"/>
        <v>Q2</v>
      </c>
    </row>
    <row r="1674" spans="1:14" hidden="1" x14ac:dyDescent="0.35">
      <c r="A1674" t="s">
        <v>2258</v>
      </c>
      <c r="B1674" s="1" t="s">
        <v>225</v>
      </c>
      <c r="C1674" s="1" t="s">
        <v>226</v>
      </c>
      <c r="D1674" s="1" t="s">
        <v>22</v>
      </c>
      <c r="E1674" s="3">
        <v>45139</v>
      </c>
      <c r="F1674" s="1" t="s">
        <v>113</v>
      </c>
      <c r="G1674" s="1" t="s">
        <v>227</v>
      </c>
      <c r="H1674" s="7">
        <v>250</v>
      </c>
      <c r="I1674" s="7">
        <v>243</v>
      </c>
      <c r="J1674" s="2">
        <v>2.8000000000000001E-2</v>
      </c>
      <c r="K1674" s="7">
        <f>Table1[[#This Row],[Price Before Discount]]-Table1[[#This Row],[Price After Discount]]</f>
        <v>7</v>
      </c>
      <c r="L1674" s="13">
        <f>YEAR(Table1[[#This Row],[Date]])</f>
        <v>2023</v>
      </c>
      <c r="M1674" s="13" t="str">
        <f t="shared" si="52"/>
        <v>Aug</v>
      </c>
      <c r="N1674" s="17" t="str">
        <f t="shared" si="53"/>
        <v>Q3</v>
      </c>
    </row>
    <row r="1675" spans="1:14" hidden="1" x14ac:dyDescent="0.35">
      <c r="A1675" t="s">
        <v>2259</v>
      </c>
      <c r="B1675" s="1" t="s">
        <v>68</v>
      </c>
      <c r="C1675" s="1" t="s">
        <v>69</v>
      </c>
      <c r="D1675" s="1" t="s">
        <v>33</v>
      </c>
      <c r="E1675" s="3">
        <v>44715</v>
      </c>
      <c r="F1675" s="1" t="s">
        <v>59</v>
      </c>
      <c r="G1675" s="1" t="s">
        <v>71</v>
      </c>
      <c r="H1675" s="7">
        <v>1000</v>
      </c>
      <c r="I1675" s="7">
        <v>810</v>
      </c>
      <c r="J1675" s="2">
        <v>0.19</v>
      </c>
      <c r="K1675" s="7">
        <f>Table1[[#This Row],[Price Before Discount]]-Table1[[#This Row],[Price After Discount]]</f>
        <v>190</v>
      </c>
      <c r="L1675" s="13">
        <f>YEAR(Table1[[#This Row],[Date]])</f>
        <v>2022</v>
      </c>
      <c r="M1675" s="13" t="str">
        <f t="shared" si="52"/>
        <v>Jun</v>
      </c>
      <c r="N1675" s="17" t="str">
        <f t="shared" si="53"/>
        <v>Q2</v>
      </c>
    </row>
    <row r="1676" spans="1:14" hidden="1" x14ac:dyDescent="0.35">
      <c r="A1676" t="s">
        <v>2260</v>
      </c>
      <c r="B1676" s="1" t="s">
        <v>101</v>
      </c>
      <c r="C1676" s="1" t="s">
        <v>69</v>
      </c>
      <c r="D1676" s="1" t="s">
        <v>33</v>
      </c>
      <c r="E1676" s="3">
        <v>45020</v>
      </c>
      <c r="F1676" s="1" t="s">
        <v>59</v>
      </c>
      <c r="G1676" s="1" t="s">
        <v>1813</v>
      </c>
      <c r="H1676" s="7">
        <v>1000</v>
      </c>
      <c r="I1676" s="7">
        <v>700</v>
      </c>
      <c r="J1676" s="2">
        <v>0.3</v>
      </c>
      <c r="K1676" s="7">
        <f>Table1[[#This Row],[Price Before Discount]]-Table1[[#This Row],[Price After Discount]]</f>
        <v>300</v>
      </c>
      <c r="L1676" s="13">
        <f>YEAR(Table1[[#This Row],[Date]])</f>
        <v>2023</v>
      </c>
      <c r="M1676" s="13" t="str">
        <f t="shared" si="52"/>
        <v>Apr</v>
      </c>
      <c r="N1676" s="17" t="str">
        <f t="shared" si="53"/>
        <v>Q2</v>
      </c>
    </row>
    <row r="1677" spans="1:14" x14ac:dyDescent="0.35">
      <c r="A1677" t="s">
        <v>2261</v>
      </c>
      <c r="B1677" s="1" t="s">
        <v>172</v>
      </c>
      <c r="C1677" s="1" t="s">
        <v>173</v>
      </c>
      <c r="D1677" s="1" t="s">
        <v>11</v>
      </c>
      <c r="E1677" s="3">
        <v>44595</v>
      </c>
      <c r="F1677" s="1" t="s">
        <v>39</v>
      </c>
      <c r="G1677" s="1" t="s">
        <v>1454</v>
      </c>
      <c r="H1677" s="7">
        <v>30</v>
      </c>
      <c r="I1677" s="7">
        <v>29</v>
      </c>
      <c r="J1677" s="2">
        <v>3.3300000000000003E-2</v>
      </c>
      <c r="K1677" s="7">
        <f>Table1[[#This Row],[Price Before Discount]]-Table1[[#This Row],[Price After Discount]]</f>
        <v>1</v>
      </c>
      <c r="L1677" s="13">
        <f>YEAR(Table1[[#This Row],[Date]])</f>
        <v>2022</v>
      </c>
      <c r="M1677" s="13" t="str">
        <f t="shared" si="52"/>
        <v>Feb</v>
      </c>
      <c r="N1677" s="17" t="str">
        <f t="shared" si="53"/>
        <v>Q1</v>
      </c>
    </row>
    <row r="1678" spans="1:14" x14ac:dyDescent="0.35">
      <c r="A1678" t="s">
        <v>2262</v>
      </c>
      <c r="B1678" s="1" t="s">
        <v>93</v>
      </c>
      <c r="C1678" s="1" t="s">
        <v>94</v>
      </c>
      <c r="D1678" s="1" t="s">
        <v>11</v>
      </c>
      <c r="E1678" s="3">
        <v>44137</v>
      </c>
      <c r="F1678" s="1" t="s">
        <v>59</v>
      </c>
      <c r="G1678" s="1" t="s">
        <v>95</v>
      </c>
      <c r="H1678" s="7">
        <v>1000</v>
      </c>
      <c r="I1678" s="7">
        <v>910</v>
      </c>
      <c r="J1678" s="2">
        <v>0.09</v>
      </c>
      <c r="K1678" s="7">
        <f>Table1[[#This Row],[Price Before Discount]]-Table1[[#This Row],[Price After Discount]]</f>
        <v>90</v>
      </c>
      <c r="L1678" s="13">
        <f>YEAR(Table1[[#This Row],[Date]])</f>
        <v>2020</v>
      </c>
      <c r="M1678" s="13" t="str">
        <f t="shared" si="52"/>
        <v>Nov</v>
      </c>
      <c r="N1678" s="17" t="str">
        <f t="shared" si="53"/>
        <v>Q4</v>
      </c>
    </row>
    <row r="1679" spans="1:14" hidden="1" x14ac:dyDescent="0.35">
      <c r="A1679" t="s">
        <v>2263</v>
      </c>
      <c r="B1679" s="1" t="s">
        <v>47</v>
      </c>
      <c r="C1679" s="1" t="s">
        <v>48</v>
      </c>
      <c r="D1679" s="1" t="s">
        <v>22</v>
      </c>
      <c r="E1679" s="3">
        <v>44831</v>
      </c>
      <c r="F1679" s="1" t="s">
        <v>53</v>
      </c>
      <c r="G1679" s="1" t="s">
        <v>697</v>
      </c>
      <c r="H1679" s="7">
        <v>800</v>
      </c>
      <c r="I1679" s="7">
        <v>448</v>
      </c>
      <c r="J1679" s="2">
        <v>0.44</v>
      </c>
      <c r="K1679" s="7">
        <f>Table1[[#This Row],[Price Before Discount]]-Table1[[#This Row],[Price After Discount]]</f>
        <v>352</v>
      </c>
      <c r="L1679" s="13">
        <f>YEAR(Table1[[#This Row],[Date]])</f>
        <v>2022</v>
      </c>
      <c r="M1679" s="13" t="str">
        <f t="shared" si="52"/>
        <v>Sep</v>
      </c>
      <c r="N1679" s="17" t="str">
        <f t="shared" si="53"/>
        <v>Q3</v>
      </c>
    </row>
    <row r="1680" spans="1:14" x14ac:dyDescent="0.35">
      <c r="A1680" t="s">
        <v>2264</v>
      </c>
      <c r="B1680" s="1" t="s">
        <v>148</v>
      </c>
      <c r="C1680" s="1" t="s">
        <v>149</v>
      </c>
      <c r="D1680" s="1" t="s">
        <v>11</v>
      </c>
      <c r="E1680" s="3">
        <v>44736</v>
      </c>
      <c r="F1680" s="1" t="s">
        <v>12</v>
      </c>
      <c r="G1680" s="1" t="s">
        <v>407</v>
      </c>
      <c r="H1680" s="7">
        <v>80</v>
      </c>
      <c r="I1680" s="7">
        <v>72</v>
      </c>
      <c r="J1680" s="2">
        <v>0.1</v>
      </c>
      <c r="K1680" s="7">
        <f>Table1[[#This Row],[Price Before Discount]]-Table1[[#This Row],[Price After Discount]]</f>
        <v>8</v>
      </c>
      <c r="L1680" s="13">
        <f>YEAR(Table1[[#This Row],[Date]])</f>
        <v>2022</v>
      </c>
      <c r="M1680" s="13" t="str">
        <f t="shared" si="52"/>
        <v>Jun</v>
      </c>
      <c r="N1680" s="17" t="str">
        <f t="shared" si="53"/>
        <v>Q2</v>
      </c>
    </row>
    <row r="1681" spans="1:14" hidden="1" x14ac:dyDescent="0.35">
      <c r="A1681" t="s">
        <v>2265</v>
      </c>
      <c r="B1681" s="1" t="s">
        <v>122</v>
      </c>
      <c r="C1681" s="1" t="s">
        <v>38</v>
      </c>
      <c r="D1681" s="1" t="s">
        <v>33</v>
      </c>
      <c r="E1681" s="3">
        <v>44238</v>
      </c>
      <c r="F1681" s="1" t="s">
        <v>39</v>
      </c>
      <c r="G1681" s="1" t="s">
        <v>1015</v>
      </c>
      <c r="H1681" s="7">
        <v>30</v>
      </c>
      <c r="I1681" s="7">
        <v>23</v>
      </c>
      <c r="J1681" s="2">
        <v>0.23330000000000001</v>
      </c>
      <c r="K1681" s="7">
        <f>Table1[[#This Row],[Price Before Discount]]-Table1[[#This Row],[Price After Discount]]</f>
        <v>7</v>
      </c>
      <c r="L1681" s="13">
        <f>YEAR(Table1[[#This Row],[Date]])</f>
        <v>2021</v>
      </c>
      <c r="M1681" s="13" t="str">
        <f t="shared" si="52"/>
        <v>Feb</v>
      </c>
      <c r="N1681" s="17" t="str">
        <f t="shared" si="53"/>
        <v>Q1</v>
      </c>
    </row>
    <row r="1682" spans="1:14" hidden="1" x14ac:dyDescent="0.35">
      <c r="A1682" t="s">
        <v>2266</v>
      </c>
      <c r="B1682" s="1" t="s">
        <v>222</v>
      </c>
      <c r="C1682" s="1" t="s">
        <v>48</v>
      </c>
      <c r="D1682" s="1" t="s">
        <v>22</v>
      </c>
      <c r="E1682" s="3">
        <v>44941</v>
      </c>
      <c r="F1682" s="1" t="s">
        <v>39</v>
      </c>
      <c r="G1682" s="1" t="s">
        <v>1940</v>
      </c>
      <c r="H1682" s="7">
        <v>30</v>
      </c>
      <c r="I1682" s="7">
        <v>30</v>
      </c>
      <c r="J1682" s="2">
        <v>0</v>
      </c>
      <c r="K1682" s="7">
        <f>Table1[[#This Row],[Price Before Discount]]-Table1[[#This Row],[Price After Discount]]</f>
        <v>0</v>
      </c>
      <c r="L1682" s="13">
        <f>YEAR(Table1[[#This Row],[Date]])</f>
        <v>2023</v>
      </c>
      <c r="M1682" s="13" t="str">
        <f t="shared" si="52"/>
        <v>Jan</v>
      </c>
      <c r="N1682" s="17" t="str">
        <f t="shared" si="53"/>
        <v>Q1</v>
      </c>
    </row>
    <row r="1683" spans="1:14" x14ac:dyDescent="0.35">
      <c r="A1683" t="s">
        <v>2267</v>
      </c>
      <c r="B1683" s="1" t="s">
        <v>144</v>
      </c>
      <c r="C1683" s="1" t="s">
        <v>145</v>
      </c>
      <c r="D1683" s="1" t="s">
        <v>11</v>
      </c>
      <c r="E1683" s="3">
        <v>45397</v>
      </c>
      <c r="F1683" s="1" t="s">
        <v>39</v>
      </c>
      <c r="G1683" s="1" t="s">
        <v>1031</v>
      </c>
      <c r="H1683" s="7">
        <v>30</v>
      </c>
      <c r="I1683" s="7">
        <v>28</v>
      </c>
      <c r="J1683" s="2">
        <v>6.6699999999999995E-2</v>
      </c>
      <c r="K1683" s="7">
        <f>Table1[[#This Row],[Price Before Discount]]-Table1[[#This Row],[Price After Discount]]</f>
        <v>2</v>
      </c>
      <c r="L1683" s="13">
        <f>YEAR(Table1[[#This Row],[Date]])</f>
        <v>2024</v>
      </c>
      <c r="M1683" s="13" t="str">
        <f t="shared" si="52"/>
        <v>Apr</v>
      </c>
      <c r="N1683" s="17" t="str">
        <f t="shared" si="53"/>
        <v>Q2</v>
      </c>
    </row>
    <row r="1684" spans="1:14" hidden="1" x14ac:dyDescent="0.35">
      <c r="A1684" t="s">
        <v>2268</v>
      </c>
      <c r="B1684" s="1" t="s">
        <v>68</v>
      </c>
      <c r="C1684" s="1" t="s">
        <v>69</v>
      </c>
      <c r="D1684" s="1" t="s">
        <v>33</v>
      </c>
      <c r="E1684" s="3">
        <v>43898</v>
      </c>
      <c r="F1684" s="1" t="s">
        <v>113</v>
      </c>
      <c r="G1684" s="1" t="s">
        <v>140</v>
      </c>
      <c r="H1684" s="7">
        <v>250</v>
      </c>
      <c r="I1684" s="7">
        <v>220</v>
      </c>
      <c r="J1684" s="2">
        <v>0.12</v>
      </c>
      <c r="K1684" s="7">
        <f>Table1[[#This Row],[Price Before Discount]]-Table1[[#This Row],[Price After Discount]]</f>
        <v>30</v>
      </c>
      <c r="L1684" s="13">
        <f>YEAR(Table1[[#This Row],[Date]])</f>
        <v>2020</v>
      </c>
      <c r="M1684" s="13" t="str">
        <f t="shared" si="52"/>
        <v>Mar</v>
      </c>
      <c r="N1684" s="17" t="str">
        <f t="shared" si="53"/>
        <v>Q1</v>
      </c>
    </row>
    <row r="1685" spans="1:14" hidden="1" x14ac:dyDescent="0.35">
      <c r="A1685" t="s">
        <v>2269</v>
      </c>
      <c r="B1685" s="1" t="s">
        <v>219</v>
      </c>
      <c r="C1685" s="1" t="s">
        <v>38</v>
      </c>
      <c r="D1685" s="1" t="s">
        <v>33</v>
      </c>
      <c r="E1685" s="3">
        <v>43964</v>
      </c>
      <c r="F1685" s="1" t="s">
        <v>113</v>
      </c>
      <c r="G1685" s="1" t="s">
        <v>1057</v>
      </c>
      <c r="H1685" s="7">
        <v>250</v>
      </c>
      <c r="I1685" s="7">
        <v>250</v>
      </c>
      <c r="J1685" s="2">
        <v>0</v>
      </c>
      <c r="K1685" s="7">
        <f>Table1[[#This Row],[Price Before Discount]]-Table1[[#This Row],[Price After Discount]]</f>
        <v>0</v>
      </c>
      <c r="L1685" s="13">
        <f>YEAR(Table1[[#This Row],[Date]])</f>
        <v>2020</v>
      </c>
      <c r="M1685" s="13" t="str">
        <f t="shared" si="52"/>
        <v>May</v>
      </c>
      <c r="N1685" s="17" t="str">
        <f t="shared" si="53"/>
        <v>Q2</v>
      </c>
    </row>
    <row r="1686" spans="1:14" hidden="1" x14ac:dyDescent="0.35">
      <c r="A1686" t="s">
        <v>2270</v>
      </c>
      <c r="B1686" s="1" t="s">
        <v>47</v>
      </c>
      <c r="C1686" s="1" t="s">
        <v>48</v>
      </c>
      <c r="D1686" s="1" t="s">
        <v>22</v>
      </c>
      <c r="E1686" s="3">
        <v>44823</v>
      </c>
      <c r="F1686" s="1" t="s">
        <v>70</v>
      </c>
      <c r="G1686" s="1" t="s">
        <v>697</v>
      </c>
      <c r="H1686" s="7">
        <v>500</v>
      </c>
      <c r="I1686" s="7">
        <v>490</v>
      </c>
      <c r="J1686" s="2">
        <v>0.02</v>
      </c>
      <c r="K1686" s="7">
        <f>Table1[[#This Row],[Price Before Discount]]-Table1[[#This Row],[Price After Discount]]</f>
        <v>10</v>
      </c>
      <c r="L1686" s="13">
        <f>YEAR(Table1[[#This Row],[Date]])</f>
        <v>2022</v>
      </c>
      <c r="M1686" s="13" t="str">
        <f t="shared" si="52"/>
        <v>Sep</v>
      </c>
      <c r="N1686" s="17" t="str">
        <f t="shared" si="53"/>
        <v>Q3</v>
      </c>
    </row>
    <row r="1687" spans="1:14" hidden="1" x14ac:dyDescent="0.35">
      <c r="A1687" t="s">
        <v>2271</v>
      </c>
      <c r="B1687" s="1" t="s">
        <v>152</v>
      </c>
      <c r="C1687" s="1" t="s">
        <v>106</v>
      </c>
      <c r="D1687" s="1" t="s">
        <v>17</v>
      </c>
      <c r="E1687" s="3">
        <v>45459</v>
      </c>
      <c r="F1687" s="1" t="s">
        <v>23</v>
      </c>
      <c r="G1687" s="1" t="s">
        <v>153</v>
      </c>
      <c r="H1687" s="7">
        <v>700</v>
      </c>
      <c r="I1687" s="7">
        <v>637</v>
      </c>
      <c r="J1687" s="2">
        <v>0.09</v>
      </c>
      <c r="K1687" s="7">
        <f>Table1[[#This Row],[Price Before Discount]]-Table1[[#This Row],[Price After Discount]]</f>
        <v>63</v>
      </c>
      <c r="L1687" s="13">
        <f>YEAR(Table1[[#This Row],[Date]])</f>
        <v>2024</v>
      </c>
      <c r="M1687" s="13" t="str">
        <f t="shared" si="52"/>
        <v>Jun</v>
      </c>
      <c r="N1687" s="17" t="str">
        <f t="shared" si="53"/>
        <v>Q2</v>
      </c>
    </row>
    <row r="1688" spans="1:14" hidden="1" x14ac:dyDescent="0.35">
      <c r="A1688" t="s">
        <v>2272</v>
      </c>
      <c r="B1688" s="1" t="s">
        <v>219</v>
      </c>
      <c r="C1688" s="1" t="s">
        <v>38</v>
      </c>
      <c r="D1688" s="1" t="s">
        <v>33</v>
      </c>
      <c r="E1688" s="3">
        <v>45137</v>
      </c>
      <c r="F1688" s="1" t="s">
        <v>23</v>
      </c>
      <c r="G1688" s="1" t="s">
        <v>243</v>
      </c>
      <c r="H1688" s="7">
        <v>700</v>
      </c>
      <c r="I1688" s="7">
        <v>679</v>
      </c>
      <c r="J1688" s="2">
        <v>0.03</v>
      </c>
      <c r="K1688" s="7">
        <f>Table1[[#This Row],[Price Before Discount]]-Table1[[#This Row],[Price After Discount]]</f>
        <v>21</v>
      </c>
      <c r="L1688" s="13">
        <f>YEAR(Table1[[#This Row],[Date]])</f>
        <v>2023</v>
      </c>
      <c r="M1688" s="13" t="str">
        <f t="shared" si="52"/>
        <v>Jul</v>
      </c>
      <c r="N1688" s="17" t="str">
        <f t="shared" si="53"/>
        <v>Q3</v>
      </c>
    </row>
    <row r="1689" spans="1:14" hidden="1" x14ac:dyDescent="0.35">
      <c r="A1689" t="s">
        <v>2273</v>
      </c>
      <c r="B1689" s="1" t="s">
        <v>2189</v>
      </c>
      <c r="C1689" s="1" t="s">
        <v>106</v>
      </c>
      <c r="D1689" s="1" t="s">
        <v>17</v>
      </c>
      <c r="E1689" s="3">
        <v>44880</v>
      </c>
      <c r="F1689" s="1" t="s">
        <v>39</v>
      </c>
      <c r="G1689" s="1" t="s">
        <v>2199</v>
      </c>
      <c r="H1689" s="7">
        <v>30</v>
      </c>
      <c r="I1689" s="7">
        <v>28</v>
      </c>
      <c r="J1689" s="2">
        <v>6.6699999999999995E-2</v>
      </c>
      <c r="K1689" s="7">
        <f>Table1[[#This Row],[Price Before Discount]]-Table1[[#This Row],[Price After Discount]]</f>
        <v>2</v>
      </c>
      <c r="L1689" s="13">
        <f>YEAR(Table1[[#This Row],[Date]])</f>
        <v>2022</v>
      </c>
      <c r="M1689" s="13" t="str">
        <f t="shared" si="52"/>
        <v>Nov</v>
      </c>
      <c r="N1689" s="17" t="str">
        <f t="shared" si="53"/>
        <v>Q4</v>
      </c>
    </row>
    <row r="1690" spans="1:14" x14ac:dyDescent="0.35">
      <c r="A1690" t="s">
        <v>2274</v>
      </c>
      <c r="B1690" s="1" t="s">
        <v>79</v>
      </c>
      <c r="C1690" s="1" t="s">
        <v>80</v>
      </c>
      <c r="D1690" s="1" t="s">
        <v>11</v>
      </c>
      <c r="E1690" s="3">
        <v>44886</v>
      </c>
      <c r="F1690" s="1" t="s">
        <v>12</v>
      </c>
      <c r="G1690" s="1" t="s">
        <v>81</v>
      </c>
      <c r="H1690" s="7">
        <v>80</v>
      </c>
      <c r="I1690" s="7">
        <v>70</v>
      </c>
      <c r="J1690" s="2">
        <v>0.125</v>
      </c>
      <c r="K1690" s="7">
        <f>Table1[[#This Row],[Price Before Discount]]-Table1[[#This Row],[Price After Discount]]</f>
        <v>10</v>
      </c>
      <c r="L1690" s="13">
        <f>YEAR(Table1[[#This Row],[Date]])</f>
        <v>2022</v>
      </c>
      <c r="M1690" s="13" t="str">
        <f t="shared" si="52"/>
        <v>Nov</v>
      </c>
      <c r="N1690" s="17" t="str">
        <f t="shared" si="53"/>
        <v>Q4</v>
      </c>
    </row>
    <row r="1691" spans="1:14" hidden="1" x14ac:dyDescent="0.35">
      <c r="A1691" t="s">
        <v>2275</v>
      </c>
      <c r="B1691" s="1" t="s">
        <v>180</v>
      </c>
      <c r="C1691" s="1" t="s">
        <v>106</v>
      </c>
      <c r="D1691" s="1" t="s">
        <v>17</v>
      </c>
      <c r="E1691" s="3">
        <v>43984</v>
      </c>
      <c r="F1691" s="1" t="s">
        <v>39</v>
      </c>
      <c r="G1691" s="1" t="s">
        <v>2233</v>
      </c>
      <c r="H1691" s="7">
        <v>30</v>
      </c>
      <c r="I1691" s="7">
        <v>26</v>
      </c>
      <c r="J1691" s="2">
        <v>0.1333</v>
      </c>
      <c r="K1691" s="7">
        <f>Table1[[#This Row],[Price Before Discount]]-Table1[[#This Row],[Price After Discount]]</f>
        <v>4</v>
      </c>
      <c r="L1691" s="13">
        <f>YEAR(Table1[[#This Row],[Date]])</f>
        <v>2020</v>
      </c>
      <c r="M1691" s="13" t="str">
        <f t="shared" si="52"/>
        <v>Jun</v>
      </c>
      <c r="N1691" s="17" t="str">
        <f t="shared" si="53"/>
        <v>Q2</v>
      </c>
    </row>
    <row r="1692" spans="1:14" hidden="1" x14ac:dyDescent="0.35">
      <c r="A1692" t="s">
        <v>2276</v>
      </c>
      <c r="B1692" s="1" t="s">
        <v>219</v>
      </c>
      <c r="C1692" s="1" t="s">
        <v>38</v>
      </c>
      <c r="D1692" s="1" t="s">
        <v>33</v>
      </c>
      <c r="E1692" s="3">
        <v>45570</v>
      </c>
      <c r="F1692" s="1" t="s">
        <v>120</v>
      </c>
      <c r="G1692" s="1" t="s">
        <v>1177</v>
      </c>
      <c r="H1692" s="7">
        <v>50</v>
      </c>
      <c r="I1692" s="7">
        <v>47</v>
      </c>
      <c r="J1692" s="2">
        <v>0.06</v>
      </c>
      <c r="K1692" s="7">
        <f>Table1[[#This Row],[Price Before Discount]]-Table1[[#This Row],[Price After Discount]]</f>
        <v>3</v>
      </c>
      <c r="L1692" s="13">
        <f>YEAR(Table1[[#This Row],[Date]])</f>
        <v>2024</v>
      </c>
      <c r="M1692" s="13" t="str">
        <f t="shared" si="52"/>
        <v>Oct</v>
      </c>
      <c r="N1692" s="17" t="str">
        <f t="shared" si="53"/>
        <v>Q4</v>
      </c>
    </row>
    <row r="1693" spans="1:14" hidden="1" x14ac:dyDescent="0.35">
      <c r="A1693" t="s">
        <v>2277</v>
      </c>
      <c r="B1693" s="1" t="s">
        <v>75</v>
      </c>
      <c r="C1693" s="1" t="s">
        <v>76</v>
      </c>
      <c r="D1693" s="1" t="s">
        <v>33</v>
      </c>
      <c r="E1693" s="3">
        <v>45005</v>
      </c>
      <c r="F1693" s="1" t="s">
        <v>120</v>
      </c>
      <c r="G1693" s="1" t="s">
        <v>1787</v>
      </c>
      <c r="H1693" s="7">
        <v>50</v>
      </c>
      <c r="I1693" s="7">
        <v>45</v>
      </c>
      <c r="J1693" s="2">
        <v>0.1</v>
      </c>
      <c r="K1693" s="7">
        <f>Table1[[#This Row],[Price Before Discount]]-Table1[[#This Row],[Price After Discount]]</f>
        <v>5</v>
      </c>
      <c r="L1693" s="13">
        <f>YEAR(Table1[[#This Row],[Date]])</f>
        <v>2023</v>
      </c>
      <c r="M1693" s="13" t="str">
        <f t="shared" si="52"/>
        <v>Mar</v>
      </c>
      <c r="N1693" s="17" t="str">
        <f t="shared" si="53"/>
        <v>Q1</v>
      </c>
    </row>
    <row r="1694" spans="1:14" hidden="1" x14ac:dyDescent="0.35">
      <c r="A1694" t="s">
        <v>2278</v>
      </c>
      <c r="B1694" s="1" t="s">
        <v>2189</v>
      </c>
      <c r="C1694" s="1" t="s">
        <v>106</v>
      </c>
      <c r="D1694" s="1" t="s">
        <v>17</v>
      </c>
      <c r="E1694" s="3">
        <v>45298</v>
      </c>
      <c r="F1694" s="1" t="s">
        <v>102</v>
      </c>
      <c r="G1694" s="1" t="s">
        <v>2279</v>
      </c>
      <c r="H1694" s="7">
        <v>70</v>
      </c>
      <c r="I1694" s="7">
        <v>69</v>
      </c>
      <c r="J1694" s="2">
        <v>1.43E-2</v>
      </c>
      <c r="K1694" s="7">
        <f>Table1[[#This Row],[Price Before Discount]]-Table1[[#This Row],[Price After Discount]]</f>
        <v>1</v>
      </c>
      <c r="L1694" s="13">
        <f>YEAR(Table1[[#This Row],[Date]])</f>
        <v>2024</v>
      </c>
      <c r="M1694" s="13" t="str">
        <f t="shared" si="52"/>
        <v>Jan</v>
      </c>
      <c r="N1694" s="17" t="str">
        <f t="shared" si="53"/>
        <v>Q1</v>
      </c>
    </row>
    <row r="1695" spans="1:14" x14ac:dyDescent="0.35">
      <c r="A1695" t="s">
        <v>2280</v>
      </c>
      <c r="B1695" s="1" t="s">
        <v>9</v>
      </c>
      <c r="C1695" s="1" t="s">
        <v>10</v>
      </c>
      <c r="D1695" s="1" t="s">
        <v>11</v>
      </c>
      <c r="E1695" s="3">
        <v>45635</v>
      </c>
      <c r="F1695" s="1" t="s">
        <v>53</v>
      </c>
      <c r="G1695" s="1" t="s">
        <v>291</v>
      </c>
      <c r="H1695" s="7">
        <v>800</v>
      </c>
      <c r="I1695" s="7">
        <v>640</v>
      </c>
      <c r="J1695" s="2">
        <v>0.2</v>
      </c>
      <c r="K1695" s="7">
        <f>Table1[[#This Row],[Price Before Discount]]-Table1[[#This Row],[Price After Discount]]</f>
        <v>160</v>
      </c>
      <c r="L1695" s="13">
        <f>YEAR(Table1[[#This Row],[Date]])</f>
        <v>2024</v>
      </c>
      <c r="M1695" s="13" t="str">
        <f t="shared" si="52"/>
        <v>Dec</v>
      </c>
      <c r="N1695" s="17" t="str">
        <f t="shared" si="53"/>
        <v>Q4</v>
      </c>
    </row>
    <row r="1696" spans="1:14" x14ac:dyDescent="0.35">
      <c r="A1696" t="s">
        <v>2281</v>
      </c>
      <c r="B1696" s="1" t="s">
        <v>109</v>
      </c>
      <c r="C1696" s="1" t="s">
        <v>80</v>
      </c>
      <c r="D1696" s="1" t="s">
        <v>11</v>
      </c>
      <c r="E1696" s="3">
        <v>44727</v>
      </c>
      <c r="F1696" s="1" t="s">
        <v>53</v>
      </c>
      <c r="G1696" s="1" t="s">
        <v>1686</v>
      </c>
      <c r="H1696" s="7">
        <v>800</v>
      </c>
      <c r="I1696" s="7">
        <v>744</v>
      </c>
      <c r="J1696" s="2">
        <v>7.0000000000000007E-2</v>
      </c>
      <c r="K1696" s="7">
        <f>Table1[[#This Row],[Price Before Discount]]-Table1[[#This Row],[Price After Discount]]</f>
        <v>56</v>
      </c>
      <c r="L1696" s="13">
        <f>YEAR(Table1[[#This Row],[Date]])</f>
        <v>2022</v>
      </c>
      <c r="M1696" s="13" t="str">
        <f t="shared" si="52"/>
        <v>Jun</v>
      </c>
      <c r="N1696" s="17" t="str">
        <f t="shared" si="53"/>
        <v>Q2</v>
      </c>
    </row>
    <row r="1697" spans="1:14" x14ac:dyDescent="0.35">
      <c r="A1697" t="s">
        <v>2282</v>
      </c>
      <c r="B1697" s="1" t="s">
        <v>26</v>
      </c>
      <c r="C1697" s="1" t="s">
        <v>27</v>
      </c>
      <c r="D1697" s="1" t="s">
        <v>11</v>
      </c>
      <c r="E1697" s="3">
        <v>44123</v>
      </c>
      <c r="F1697" s="1" t="s">
        <v>12</v>
      </c>
      <c r="G1697" s="1" t="s">
        <v>1741</v>
      </c>
      <c r="H1697" s="7">
        <v>80</v>
      </c>
      <c r="I1697" s="7">
        <v>74</v>
      </c>
      <c r="J1697" s="2">
        <v>7.4999999999999997E-2</v>
      </c>
      <c r="K1697" s="7">
        <f>Table1[[#This Row],[Price Before Discount]]-Table1[[#This Row],[Price After Discount]]</f>
        <v>6</v>
      </c>
      <c r="L1697" s="13">
        <f>YEAR(Table1[[#This Row],[Date]])</f>
        <v>2020</v>
      </c>
      <c r="M1697" s="13" t="str">
        <f t="shared" si="52"/>
        <v>Oct</v>
      </c>
      <c r="N1697" s="17" t="str">
        <f t="shared" si="53"/>
        <v>Q4</v>
      </c>
    </row>
    <row r="1698" spans="1:14" x14ac:dyDescent="0.35">
      <c r="A1698" t="s">
        <v>2283</v>
      </c>
      <c r="B1698" s="1" t="s">
        <v>172</v>
      </c>
      <c r="C1698" s="1" t="s">
        <v>173</v>
      </c>
      <c r="D1698" s="1" t="s">
        <v>11</v>
      </c>
      <c r="E1698" s="3">
        <v>45570</v>
      </c>
      <c r="F1698" s="1" t="s">
        <v>28</v>
      </c>
      <c r="G1698" s="1" t="s">
        <v>174</v>
      </c>
      <c r="H1698" s="7">
        <v>150</v>
      </c>
      <c r="I1698" s="7">
        <v>128</v>
      </c>
      <c r="J1698" s="2">
        <v>0.1467</v>
      </c>
      <c r="K1698" s="7">
        <f>Table1[[#This Row],[Price Before Discount]]-Table1[[#This Row],[Price After Discount]]</f>
        <v>22</v>
      </c>
      <c r="L1698" s="13">
        <f>YEAR(Table1[[#This Row],[Date]])</f>
        <v>2024</v>
      </c>
      <c r="M1698" s="13" t="str">
        <f t="shared" si="52"/>
        <v>Oct</v>
      </c>
      <c r="N1698" s="17" t="str">
        <f t="shared" si="53"/>
        <v>Q4</v>
      </c>
    </row>
    <row r="1699" spans="1:14" hidden="1" x14ac:dyDescent="0.35">
      <c r="A1699" t="s">
        <v>2284</v>
      </c>
      <c r="B1699" s="1" t="s">
        <v>47</v>
      </c>
      <c r="C1699" s="1" t="s">
        <v>48</v>
      </c>
      <c r="D1699" s="1" t="s">
        <v>22</v>
      </c>
      <c r="E1699" s="3">
        <v>45547</v>
      </c>
      <c r="F1699" s="1" t="s">
        <v>120</v>
      </c>
      <c r="G1699" s="1" t="s">
        <v>2285</v>
      </c>
      <c r="H1699" s="7">
        <v>50</v>
      </c>
      <c r="I1699" s="7">
        <v>45</v>
      </c>
      <c r="J1699" s="2">
        <v>0.1</v>
      </c>
      <c r="K1699" s="7">
        <f>Table1[[#This Row],[Price Before Discount]]-Table1[[#This Row],[Price After Discount]]</f>
        <v>5</v>
      </c>
      <c r="L1699" s="13">
        <f>YEAR(Table1[[#This Row],[Date]])</f>
        <v>2024</v>
      </c>
      <c r="M1699" s="13" t="str">
        <f t="shared" si="52"/>
        <v>Sep</v>
      </c>
      <c r="N1699" s="17" t="str">
        <f t="shared" si="53"/>
        <v>Q3</v>
      </c>
    </row>
    <row r="1700" spans="1:14" x14ac:dyDescent="0.35">
      <c r="A1700" t="s">
        <v>2286</v>
      </c>
      <c r="B1700" s="1" t="s">
        <v>112</v>
      </c>
      <c r="C1700" s="1" t="s">
        <v>52</v>
      </c>
      <c r="D1700" s="1" t="s">
        <v>11</v>
      </c>
      <c r="E1700" s="3">
        <v>45326</v>
      </c>
      <c r="F1700" s="1" t="s">
        <v>53</v>
      </c>
      <c r="G1700" s="1" t="s">
        <v>233</v>
      </c>
      <c r="H1700" s="7">
        <v>800</v>
      </c>
      <c r="I1700" s="7">
        <v>664</v>
      </c>
      <c r="J1700" s="2">
        <v>0.17</v>
      </c>
      <c r="K1700" s="7">
        <f>Table1[[#This Row],[Price Before Discount]]-Table1[[#This Row],[Price After Discount]]</f>
        <v>136</v>
      </c>
      <c r="L1700" s="13">
        <f>YEAR(Table1[[#This Row],[Date]])</f>
        <v>2024</v>
      </c>
      <c r="M1700" s="13" t="str">
        <f t="shared" si="52"/>
        <v>Feb</v>
      </c>
      <c r="N1700" s="17" t="str">
        <f t="shared" si="53"/>
        <v>Q1</v>
      </c>
    </row>
    <row r="1701" spans="1:14" hidden="1" x14ac:dyDescent="0.35">
      <c r="A1701" t="s">
        <v>2287</v>
      </c>
      <c r="B1701" s="1" t="s">
        <v>287</v>
      </c>
      <c r="C1701" s="1" t="s">
        <v>106</v>
      </c>
      <c r="D1701" s="1" t="s">
        <v>17</v>
      </c>
      <c r="E1701" s="3">
        <v>44360</v>
      </c>
      <c r="F1701" s="1" t="s">
        <v>113</v>
      </c>
      <c r="G1701" s="1" t="s">
        <v>419</v>
      </c>
      <c r="H1701" s="7">
        <v>250</v>
      </c>
      <c r="I1701" s="7">
        <v>243</v>
      </c>
      <c r="J1701" s="2">
        <v>2.8000000000000001E-2</v>
      </c>
      <c r="K1701" s="7">
        <f>Table1[[#This Row],[Price Before Discount]]-Table1[[#This Row],[Price After Discount]]</f>
        <v>7</v>
      </c>
      <c r="L1701" s="13">
        <f>YEAR(Table1[[#This Row],[Date]])</f>
        <v>2021</v>
      </c>
      <c r="M1701" s="13" t="str">
        <f t="shared" si="52"/>
        <v>Jun</v>
      </c>
      <c r="N1701" s="17" t="str">
        <f t="shared" si="53"/>
        <v>Q2</v>
      </c>
    </row>
    <row r="1702" spans="1:14" hidden="1" x14ac:dyDescent="0.35">
      <c r="A1702" t="s">
        <v>2288</v>
      </c>
      <c r="B1702" s="1" t="s">
        <v>20</v>
      </c>
      <c r="C1702" s="1" t="s">
        <v>21</v>
      </c>
      <c r="D1702" s="1" t="s">
        <v>22</v>
      </c>
      <c r="E1702" s="3">
        <v>44895</v>
      </c>
      <c r="F1702" s="1" t="s">
        <v>102</v>
      </c>
      <c r="G1702" s="1" t="s">
        <v>308</v>
      </c>
      <c r="H1702" s="7">
        <v>70</v>
      </c>
      <c r="I1702" s="7">
        <v>69</v>
      </c>
      <c r="J1702" s="2">
        <v>1.43E-2</v>
      </c>
      <c r="K1702" s="7">
        <f>Table1[[#This Row],[Price Before Discount]]-Table1[[#This Row],[Price After Discount]]</f>
        <v>1</v>
      </c>
      <c r="L1702" s="13">
        <f>YEAR(Table1[[#This Row],[Date]])</f>
        <v>2022</v>
      </c>
      <c r="M1702" s="13" t="str">
        <f t="shared" si="52"/>
        <v>Nov</v>
      </c>
      <c r="N1702" s="17" t="str">
        <f t="shared" si="53"/>
        <v>Q4</v>
      </c>
    </row>
    <row r="1703" spans="1:14" hidden="1" x14ac:dyDescent="0.35">
      <c r="A1703" t="s">
        <v>2289</v>
      </c>
      <c r="B1703" s="1" t="s">
        <v>116</v>
      </c>
      <c r="C1703" s="1" t="s">
        <v>117</v>
      </c>
      <c r="D1703" s="1" t="s">
        <v>33</v>
      </c>
      <c r="E1703" s="3">
        <v>44177</v>
      </c>
      <c r="F1703" s="1" t="s">
        <v>44</v>
      </c>
      <c r="G1703" s="1" t="s">
        <v>1077</v>
      </c>
      <c r="H1703" s="7">
        <v>500</v>
      </c>
      <c r="I1703" s="7">
        <v>495</v>
      </c>
      <c r="J1703" s="2">
        <v>0.01</v>
      </c>
      <c r="K1703" s="7">
        <f>Table1[[#This Row],[Price Before Discount]]-Table1[[#This Row],[Price After Discount]]</f>
        <v>5</v>
      </c>
      <c r="L1703" s="13">
        <f>YEAR(Table1[[#This Row],[Date]])</f>
        <v>2020</v>
      </c>
      <c r="M1703" s="13" t="str">
        <f t="shared" si="52"/>
        <v>Dec</v>
      </c>
      <c r="N1703" s="17" t="str">
        <f t="shared" si="53"/>
        <v>Q4</v>
      </c>
    </row>
    <row r="1704" spans="1:14" x14ac:dyDescent="0.35">
      <c r="A1704" t="s">
        <v>2290</v>
      </c>
      <c r="B1704" s="1" t="s">
        <v>125</v>
      </c>
      <c r="C1704" s="1" t="s">
        <v>126</v>
      </c>
      <c r="D1704" s="1" t="s">
        <v>11</v>
      </c>
      <c r="E1704" s="3">
        <v>45339</v>
      </c>
      <c r="F1704" s="1" t="s">
        <v>53</v>
      </c>
      <c r="G1704" s="1" t="s">
        <v>127</v>
      </c>
      <c r="H1704" s="7">
        <v>800</v>
      </c>
      <c r="I1704" s="7">
        <v>440</v>
      </c>
      <c r="J1704" s="2">
        <v>0.45</v>
      </c>
      <c r="K1704" s="7">
        <f>Table1[[#This Row],[Price Before Discount]]-Table1[[#This Row],[Price After Discount]]</f>
        <v>360</v>
      </c>
      <c r="L1704" s="13">
        <f>YEAR(Table1[[#This Row],[Date]])</f>
        <v>2024</v>
      </c>
      <c r="M1704" s="13" t="str">
        <f t="shared" si="52"/>
        <v>Feb</v>
      </c>
      <c r="N1704" s="17" t="str">
        <f t="shared" si="53"/>
        <v>Q1</v>
      </c>
    </row>
    <row r="1705" spans="1:14" x14ac:dyDescent="0.35">
      <c r="A1705" t="s">
        <v>2291</v>
      </c>
      <c r="B1705" s="1" t="s">
        <v>112</v>
      </c>
      <c r="C1705" s="1" t="s">
        <v>52</v>
      </c>
      <c r="D1705" s="1" t="s">
        <v>11</v>
      </c>
      <c r="E1705" s="3">
        <v>45361</v>
      </c>
      <c r="F1705" s="1" t="s">
        <v>120</v>
      </c>
      <c r="G1705" s="1" t="s">
        <v>883</v>
      </c>
      <c r="H1705" s="7">
        <v>50</v>
      </c>
      <c r="I1705" s="7">
        <v>44</v>
      </c>
      <c r="J1705" s="2">
        <v>0.12</v>
      </c>
      <c r="K1705" s="7">
        <f>Table1[[#This Row],[Price Before Discount]]-Table1[[#This Row],[Price After Discount]]</f>
        <v>6</v>
      </c>
      <c r="L1705" s="13">
        <f>YEAR(Table1[[#This Row],[Date]])</f>
        <v>2024</v>
      </c>
      <c r="M1705" s="13" t="str">
        <f t="shared" si="52"/>
        <v>Mar</v>
      </c>
      <c r="N1705" s="17" t="str">
        <f t="shared" si="53"/>
        <v>Q1</v>
      </c>
    </row>
    <row r="1706" spans="1:14" hidden="1" x14ac:dyDescent="0.35">
      <c r="A1706" t="s">
        <v>2292</v>
      </c>
      <c r="B1706" s="1" t="s">
        <v>68</v>
      </c>
      <c r="C1706" s="1" t="s">
        <v>69</v>
      </c>
      <c r="D1706" s="1" t="s">
        <v>33</v>
      </c>
      <c r="E1706" s="3">
        <v>45320</v>
      </c>
      <c r="F1706" s="1" t="s">
        <v>59</v>
      </c>
      <c r="G1706" s="1" t="s">
        <v>2293</v>
      </c>
      <c r="H1706" s="7">
        <v>1000</v>
      </c>
      <c r="I1706" s="7">
        <v>790</v>
      </c>
      <c r="J1706" s="2">
        <v>0.21</v>
      </c>
      <c r="K1706" s="7">
        <f>Table1[[#This Row],[Price Before Discount]]-Table1[[#This Row],[Price After Discount]]</f>
        <v>210</v>
      </c>
      <c r="L1706" s="13">
        <f>YEAR(Table1[[#This Row],[Date]])</f>
        <v>2024</v>
      </c>
      <c r="M1706" s="13" t="str">
        <f t="shared" si="52"/>
        <v>Jan</v>
      </c>
      <c r="N1706" s="17" t="str">
        <f t="shared" si="53"/>
        <v>Q1</v>
      </c>
    </row>
    <row r="1707" spans="1:14" hidden="1" x14ac:dyDescent="0.35">
      <c r="A1707" t="s">
        <v>2294</v>
      </c>
      <c r="B1707" s="1" t="s">
        <v>20</v>
      </c>
      <c r="C1707" s="1" t="s">
        <v>21</v>
      </c>
      <c r="D1707" s="1" t="s">
        <v>22</v>
      </c>
      <c r="E1707" s="3">
        <v>44629</v>
      </c>
      <c r="F1707" s="1" t="s">
        <v>23</v>
      </c>
      <c r="G1707" s="1" t="s">
        <v>481</v>
      </c>
      <c r="H1707" s="7">
        <v>700</v>
      </c>
      <c r="I1707" s="7">
        <v>609</v>
      </c>
      <c r="J1707" s="2">
        <v>0.13</v>
      </c>
      <c r="K1707" s="7">
        <f>Table1[[#This Row],[Price Before Discount]]-Table1[[#This Row],[Price After Discount]]</f>
        <v>91</v>
      </c>
      <c r="L1707" s="13">
        <f>YEAR(Table1[[#This Row],[Date]])</f>
        <v>2022</v>
      </c>
      <c r="M1707" s="13" t="str">
        <f t="shared" si="52"/>
        <v>Mar</v>
      </c>
      <c r="N1707" s="17" t="str">
        <f t="shared" si="53"/>
        <v>Q1</v>
      </c>
    </row>
    <row r="1708" spans="1:14" x14ac:dyDescent="0.35">
      <c r="A1708" t="s">
        <v>2295</v>
      </c>
      <c r="B1708" s="1" t="s">
        <v>112</v>
      </c>
      <c r="C1708" s="1" t="s">
        <v>52</v>
      </c>
      <c r="D1708" s="1" t="s">
        <v>11</v>
      </c>
      <c r="E1708" s="3">
        <v>44821</v>
      </c>
      <c r="F1708" s="1" t="s">
        <v>44</v>
      </c>
      <c r="G1708" s="1" t="s">
        <v>1066</v>
      </c>
      <c r="H1708" s="7">
        <v>500</v>
      </c>
      <c r="I1708" s="7">
        <v>425</v>
      </c>
      <c r="J1708" s="2">
        <v>0.15</v>
      </c>
      <c r="K1708" s="7">
        <f>Table1[[#This Row],[Price Before Discount]]-Table1[[#This Row],[Price After Discount]]</f>
        <v>75</v>
      </c>
      <c r="L1708" s="13">
        <f>YEAR(Table1[[#This Row],[Date]])</f>
        <v>2022</v>
      </c>
      <c r="M1708" s="13" t="str">
        <f t="shared" si="52"/>
        <v>Sep</v>
      </c>
      <c r="N1708" s="17" t="str">
        <f t="shared" si="53"/>
        <v>Q3</v>
      </c>
    </row>
    <row r="1709" spans="1:14" x14ac:dyDescent="0.35">
      <c r="A1709" t="s">
        <v>2296</v>
      </c>
      <c r="B1709" s="1" t="s">
        <v>125</v>
      </c>
      <c r="C1709" s="1" t="s">
        <v>126</v>
      </c>
      <c r="D1709" s="1" t="s">
        <v>11</v>
      </c>
      <c r="E1709" s="3">
        <v>44364</v>
      </c>
      <c r="F1709" s="1" t="s">
        <v>102</v>
      </c>
      <c r="G1709" s="1" t="s">
        <v>918</v>
      </c>
      <c r="H1709" s="7">
        <v>70</v>
      </c>
      <c r="I1709" s="7">
        <v>45</v>
      </c>
      <c r="J1709" s="2">
        <v>0.35709999999999997</v>
      </c>
      <c r="K1709" s="7">
        <f>Table1[[#This Row],[Price Before Discount]]-Table1[[#This Row],[Price After Discount]]</f>
        <v>25</v>
      </c>
      <c r="L1709" s="13">
        <f>YEAR(Table1[[#This Row],[Date]])</f>
        <v>2021</v>
      </c>
      <c r="M1709" s="13" t="str">
        <f t="shared" si="52"/>
        <v>Jun</v>
      </c>
      <c r="N1709" s="17" t="str">
        <f t="shared" si="53"/>
        <v>Q2</v>
      </c>
    </row>
    <row r="1710" spans="1:14" x14ac:dyDescent="0.35">
      <c r="A1710" t="s">
        <v>2297</v>
      </c>
      <c r="B1710" s="1" t="s">
        <v>168</v>
      </c>
      <c r="C1710" s="1" t="s">
        <v>169</v>
      </c>
      <c r="D1710" s="1" t="s">
        <v>11</v>
      </c>
      <c r="E1710" s="3">
        <v>45138</v>
      </c>
      <c r="F1710" s="1" t="s">
        <v>39</v>
      </c>
      <c r="G1710" s="1" t="s">
        <v>409</v>
      </c>
      <c r="H1710" s="7">
        <v>30</v>
      </c>
      <c r="I1710" s="7">
        <v>25</v>
      </c>
      <c r="J1710" s="2">
        <v>0.16669999999999999</v>
      </c>
      <c r="K1710" s="7">
        <f>Table1[[#This Row],[Price Before Discount]]-Table1[[#This Row],[Price After Discount]]</f>
        <v>5</v>
      </c>
      <c r="L1710" s="13">
        <f>YEAR(Table1[[#This Row],[Date]])</f>
        <v>2023</v>
      </c>
      <c r="M1710" s="13" t="str">
        <f t="shared" si="52"/>
        <v>Jul</v>
      </c>
      <c r="N1710" s="17" t="str">
        <f t="shared" si="53"/>
        <v>Q3</v>
      </c>
    </row>
    <row r="1711" spans="1:14" x14ac:dyDescent="0.35">
      <c r="A1711" t="s">
        <v>2298</v>
      </c>
      <c r="B1711" s="1" t="s">
        <v>168</v>
      </c>
      <c r="C1711" s="1" t="s">
        <v>169</v>
      </c>
      <c r="D1711" s="1" t="s">
        <v>11</v>
      </c>
      <c r="E1711" s="3">
        <v>44288</v>
      </c>
      <c r="F1711" s="1" t="s">
        <v>23</v>
      </c>
      <c r="G1711" s="1" t="s">
        <v>170</v>
      </c>
      <c r="H1711" s="7">
        <v>700</v>
      </c>
      <c r="I1711" s="7">
        <v>476</v>
      </c>
      <c r="J1711" s="2">
        <v>0.32</v>
      </c>
      <c r="K1711" s="7">
        <f>Table1[[#This Row],[Price Before Discount]]-Table1[[#This Row],[Price After Discount]]</f>
        <v>224</v>
      </c>
      <c r="L1711" s="13">
        <f>YEAR(Table1[[#This Row],[Date]])</f>
        <v>2021</v>
      </c>
      <c r="M1711" s="13" t="str">
        <f t="shared" si="52"/>
        <v>Apr</v>
      </c>
      <c r="N1711" s="17" t="str">
        <f t="shared" si="53"/>
        <v>Q2</v>
      </c>
    </row>
    <row r="1712" spans="1:14" hidden="1" x14ac:dyDescent="0.35">
      <c r="A1712" t="s">
        <v>2299</v>
      </c>
      <c r="B1712" s="1" t="s">
        <v>47</v>
      </c>
      <c r="C1712" s="1" t="s">
        <v>48</v>
      </c>
      <c r="D1712" s="1" t="s">
        <v>22</v>
      </c>
      <c r="E1712" s="3">
        <v>44789</v>
      </c>
      <c r="F1712" s="1" t="s">
        <v>120</v>
      </c>
      <c r="G1712" s="1" t="s">
        <v>49</v>
      </c>
      <c r="H1712" s="7">
        <v>50</v>
      </c>
      <c r="I1712" s="7">
        <v>43</v>
      </c>
      <c r="J1712" s="2">
        <v>0.14000000000000001</v>
      </c>
      <c r="K1712" s="7">
        <f>Table1[[#This Row],[Price Before Discount]]-Table1[[#This Row],[Price After Discount]]</f>
        <v>7</v>
      </c>
      <c r="L1712" s="13">
        <f>YEAR(Table1[[#This Row],[Date]])</f>
        <v>2022</v>
      </c>
      <c r="M1712" s="13" t="str">
        <f t="shared" si="52"/>
        <v>Aug</v>
      </c>
      <c r="N1712" s="17" t="str">
        <f t="shared" si="53"/>
        <v>Q3</v>
      </c>
    </row>
    <row r="1713" spans="1:14" x14ac:dyDescent="0.35">
      <c r="A1713" t="s">
        <v>2300</v>
      </c>
      <c r="B1713" s="1" t="s">
        <v>112</v>
      </c>
      <c r="C1713" s="1" t="s">
        <v>52</v>
      </c>
      <c r="D1713" s="1" t="s">
        <v>11</v>
      </c>
      <c r="E1713" s="3">
        <v>45553</v>
      </c>
      <c r="F1713" s="1" t="s">
        <v>59</v>
      </c>
      <c r="G1713" s="1" t="s">
        <v>1219</v>
      </c>
      <c r="H1713" s="7">
        <v>1000</v>
      </c>
      <c r="I1713" s="7">
        <v>930</v>
      </c>
      <c r="J1713" s="2">
        <v>7.0000000000000007E-2</v>
      </c>
      <c r="K1713" s="7">
        <f>Table1[[#This Row],[Price Before Discount]]-Table1[[#This Row],[Price After Discount]]</f>
        <v>70</v>
      </c>
      <c r="L1713" s="13">
        <f>YEAR(Table1[[#This Row],[Date]])</f>
        <v>2024</v>
      </c>
      <c r="M1713" s="13" t="str">
        <f t="shared" si="52"/>
        <v>Sep</v>
      </c>
      <c r="N1713" s="17" t="str">
        <f t="shared" si="53"/>
        <v>Q3</v>
      </c>
    </row>
    <row r="1714" spans="1:14" hidden="1" x14ac:dyDescent="0.35">
      <c r="A1714" t="s">
        <v>2301</v>
      </c>
      <c r="B1714" s="1" t="s">
        <v>47</v>
      </c>
      <c r="C1714" s="1" t="s">
        <v>48</v>
      </c>
      <c r="D1714" s="1" t="s">
        <v>22</v>
      </c>
      <c r="E1714" s="3">
        <v>44122</v>
      </c>
      <c r="F1714" s="1" t="s">
        <v>34</v>
      </c>
      <c r="G1714" s="1" t="s">
        <v>66</v>
      </c>
      <c r="H1714" s="7">
        <v>50</v>
      </c>
      <c r="I1714" s="7">
        <v>43</v>
      </c>
      <c r="J1714" s="2">
        <v>0.14000000000000001</v>
      </c>
      <c r="K1714" s="7">
        <f>Table1[[#This Row],[Price Before Discount]]-Table1[[#This Row],[Price After Discount]]</f>
        <v>7</v>
      </c>
      <c r="L1714" s="13">
        <f>YEAR(Table1[[#This Row],[Date]])</f>
        <v>2020</v>
      </c>
      <c r="M1714" s="13" t="str">
        <f t="shared" si="52"/>
        <v>Oct</v>
      </c>
      <c r="N1714" s="17" t="str">
        <f t="shared" si="53"/>
        <v>Q4</v>
      </c>
    </row>
    <row r="1715" spans="1:14" x14ac:dyDescent="0.35">
      <c r="A1715" t="s">
        <v>2302</v>
      </c>
      <c r="B1715" s="1" t="s">
        <v>185</v>
      </c>
      <c r="C1715" s="1" t="s">
        <v>186</v>
      </c>
      <c r="D1715" s="1" t="s">
        <v>11</v>
      </c>
      <c r="E1715" s="3">
        <v>44415</v>
      </c>
      <c r="F1715" s="1" t="s">
        <v>34</v>
      </c>
      <c r="G1715" s="1" t="s">
        <v>739</v>
      </c>
      <c r="H1715" s="7">
        <v>50</v>
      </c>
      <c r="I1715" s="7">
        <v>34</v>
      </c>
      <c r="J1715" s="2">
        <v>0.32</v>
      </c>
      <c r="K1715" s="7">
        <f>Table1[[#This Row],[Price Before Discount]]-Table1[[#This Row],[Price After Discount]]</f>
        <v>16</v>
      </c>
      <c r="L1715" s="13">
        <f>YEAR(Table1[[#This Row],[Date]])</f>
        <v>2021</v>
      </c>
      <c r="M1715" s="13" t="str">
        <f t="shared" si="52"/>
        <v>Aug</v>
      </c>
      <c r="N1715" s="17" t="str">
        <f t="shared" si="53"/>
        <v>Q3</v>
      </c>
    </row>
    <row r="1716" spans="1:14" hidden="1" x14ac:dyDescent="0.35">
      <c r="A1716" t="s">
        <v>2303</v>
      </c>
      <c r="B1716" s="1" t="s">
        <v>152</v>
      </c>
      <c r="C1716" s="1" t="s">
        <v>106</v>
      </c>
      <c r="D1716" s="1" t="s">
        <v>17</v>
      </c>
      <c r="E1716" s="3">
        <v>44018</v>
      </c>
      <c r="F1716" s="1" t="s">
        <v>34</v>
      </c>
      <c r="G1716" s="1" t="s">
        <v>488</v>
      </c>
      <c r="H1716" s="7">
        <v>50</v>
      </c>
      <c r="I1716" s="7">
        <v>46</v>
      </c>
      <c r="J1716" s="2">
        <v>0.08</v>
      </c>
      <c r="K1716" s="7">
        <f>Table1[[#This Row],[Price Before Discount]]-Table1[[#This Row],[Price After Discount]]</f>
        <v>4</v>
      </c>
      <c r="L1716" s="13">
        <f>YEAR(Table1[[#This Row],[Date]])</f>
        <v>2020</v>
      </c>
      <c r="M1716" s="13" t="str">
        <f t="shared" si="52"/>
        <v>Jul</v>
      </c>
      <c r="N1716" s="17" t="str">
        <f t="shared" si="53"/>
        <v>Q3</v>
      </c>
    </row>
    <row r="1717" spans="1:14" hidden="1" x14ac:dyDescent="0.35">
      <c r="A1717" t="s">
        <v>2304</v>
      </c>
      <c r="B1717" s="1" t="s">
        <v>20</v>
      </c>
      <c r="C1717" s="1" t="s">
        <v>21</v>
      </c>
      <c r="D1717" s="1" t="s">
        <v>22</v>
      </c>
      <c r="E1717" s="3">
        <v>44329</v>
      </c>
      <c r="F1717" s="1" t="s">
        <v>44</v>
      </c>
      <c r="G1717" s="1" t="s">
        <v>24</v>
      </c>
      <c r="H1717" s="7">
        <v>500</v>
      </c>
      <c r="I1717" s="7">
        <v>355</v>
      </c>
      <c r="J1717" s="2">
        <v>0.28999999999999998</v>
      </c>
      <c r="K1717" s="7">
        <f>Table1[[#This Row],[Price Before Discount]]-Table1[[#This Row],[Price After Discount]]</f>
        <v>145</v>
      </c>
      <c r="L1717" s="13">
        <f>YEAR(Table1[[#This Row],[Date]])</f>
        <v>2021</v>
      </c>
      <c r="M1717" s="13" t="str">
        <f t="shared" si="52"/>
        <v>May</v>
      </c>
      <c r="N1717" s="17" t="str">
        <f t="shared" si="53"/>
        <v>Q2</v>
      </c>
    </row>
    <row r="1718" spans="1:14" x14ac:dyDescent="0.35">
      <c r="A1718" t="s">
        <v>2305</v>
      </c>
      <c r="B1718" s="1" t="s">
        <v>26</v>
      </c>
      <c r="C1718" s="1" t="s">
        <v>27</v>
      </c>
      <c r="D1718" s="1" t="s">
        <v>11</v>
      </c>
      <c r="E1718" s="3">
        <v>44480</v>
      </c>
      <c r="F1718" s="1" t="s">
        <v>34</v>
      </c>
      <c r="G1718" s="1" t="s">
        <v>443</v>
      </c>
      <c r="H1718" s="7">
        <v>50</v>
      </c>
      <c r="I1718" s="7">
        <v>40</v>
      </c>
      <c r="J1718" s="2">
        <v>0.2</v>
      </c>
      <c r="K1718" s="7">
        <f>Table1[[#This Row],[Price Before Discount]]-Table1[[#This Row],[Price After Discount]]</f>
        <v>10</v>
      </c>
      <c r="L1718" s="13">
        <f>YEAR(Table1[[#This Row],[Date]])</f>
        <v>2021</v>
      </c>
      <c r="M1718" s="13" t="str">
        <f t="shared" si="52"/>
        <v>Oct</v>
      </c>
      <c r="N1718" s="17" t="str">
        <f t="shared" si="53"/>
        <v>Q4</v>
      </c>
    </row>
    <row r="1719" spans="1:14" x14ac:dyDescent="0.35">
      <c r="A1719" t="s">
        <v>2306</v>
      </c>
      <c r="B1719" s="1" t="s">
        <v>57</v>
      </c>
      <c r="C1719" s="1" t="s">
        <v>58</v>
      </c>
      <c r="D1719" s="1" t="s">
        <v>11</v>
      </c>
      <c r="E1719" s="3">
        <v>44676</v>
      </c>
      <c r="F1719" s="1" t="s">
        <v>44</v>
      </c>
      <c r="G1719" s="1" t="s">
        <v>60</v>
      </c>
      <c r="H1719" s="7">
        <v>500</v>
      </c>
      <c r="I1719" s="7">
        <v>450</v>
      </c>
      <c r="J1719" s="2">
        <v>0.1</v>
      </c>
      <c r="K1719" s="7">
        <f>Table1[[#This Row],[Price Before Discount]]-Table1[[#This Row],[Price After Discount]]</f>
        <v>50</v>
      </c>
      <c r="L1719" s="13">
        <f>YEAR(Table1[[#This Row],[Date]])</f>
        <v>2022</v>
      </c>
      <c r="M1719" s="13" t="str">
        <f t="shared" si="52"/>
        <v>Apr</v>
      </c>
      <c r="N1719" s="17" t="str">
        <f t="shared" si="53"/>
        <v>Q2</v>
      </c>
    </row>
    <row r="1720" spans="1:14" hidden="1" x14ac:dyDescent="0.35">
      <c r="A1720" t="s">
        <v>2307</v>
      </c>
      <c r="B1720" s="1" t="s">
        <v>2241</v>
      </c>
      <c r="C1720" s="1" t="s">
        <v>106</v>
      </c>
      <c r="D1720" s="1" t="s">
        <v>17</v>
      </c>
      <c r="E1720" s="3">
        <v>45070</v>
      </c>
      <c r="F1720" s="1" t="s">
        <v>120</v>
      </c>
      <c r="G1720" s="1" t="s">
        <v>2308</v>
      </c>
      <c r="H1720" s="7">
        <v>50</v>
      </c>
      <c r="I1720" s="7">
        <v>47</v>
      </c>
      <c r="J1720" s="2">
        <v>0.06</v>
      </c>
      <c r="K1720" s="7">
        <f>Table1[[#This Row],[Price Before Discount]]-Table1[[#This Row],[Price After Discount]]</f>
        <v>3</v>
      </c>
      <c r="L1720" s="13">
        <f>YEAR(Table1[[#This Row],[Date]])</f>
        <v>2023</v>
      </c>
      <c r="M1720" s="13" t="str">
        <f t="shared" si="52"/>
        <v>May</v>
      </c>
      <c r="N1720" s="17" t="str">
        <f t="shared" si="53"/>
        <v>Q2</v>
      </c>
    </row>
    <row r="1721" spans="1:14" x14ac:dyDescent="0.35">
      <c r="A1721" t="s">
        <v>2309</v>
      </c>
      <c r="B1721" s="1" t="s">
        <v>83</v>
      </c>
      <c r="C1721" s="1" t="s">
        <v>84</v>
      </c>
      <c r="D1721" s="1" t="s">
        <v>11</v>
      </c>
      <c r="E1721" s="3">
        <v>45464</v>
      </c>
      <c r="F1721" s="1" t="s">
        <v>53</v>
      </c>
      <c r="G1721" s="1" t="s">
        <v>338</v>
      </c>
      <c r="H1721" s="7">
        <v>800</v>
      </c>
      <c r="I1721" s="7">
        <v>456</v>
      </c>
      <c r="J1721" s="2">
        <v>0.43</v>
      </c>
      <c r="K1721" s="7">
        <f>Table1[[#This Row],[Price Before Discount]]-Table1[[#This Row],[Price After Discount]]</f>
        <v>344</v>
      </c>
      <c r="L1721" s="13">
        <f>YEAR(Table1[[#This Row],[Date]])</f>
        <v>2024</v>
      </c>
      <c r="M1721" s="13" t="str">
        <f t="shared" si="52"/>
        <v>Jun</v>
      </c>
      <c r="N1721" s="17" t="str">
        <f t="shared" si="53"/>
        <v>Q2</v>
      </c>
    </row>
    <row r="1722" spans="1:14" x14ac:dyDescent="0.35">
      <c r="A1722" t="s">
        <v>2310</v>
      </c>
      <c r="B1722" s="1" t="s">
        <v>97</v>
      </c>
      <c r="C1722" s="1" t="s">
        <v>98</v>
      </c>
      <c r="D1722" s="1" t="s">
        <v>11</v>
      </c>
      <c r="E1722" s="3">
        <v>45064</v>
      </c>
      <c r="F1722" s="1" t="s">
        <v>39</v>
      </c>
      <c r="G1722" s="1" t="s">
        <v>909</v>
      </c>
      <c r="H1722" s="7">
        <v>30</v>
      </c>
      <c r="I1722" s="7">
        <v>28</v>
      </c>
      <c r="J1722" s="2">
        <v>6.6699999999999995E-2</v>
      </c>
      <c r="K1722" s="7">
        <f>Table1[[#This Row],[Price Before Discount]]-Table1[[#This Row],[Price After Discount]]</f>
        <v>2</v>
      </c>
      <c r="L1722" s="13">
        <f>YEAR(Table1[[#This Row],[Date]])</f>
        <v>2023</v>
      </c>
      <c r="M1722" s="13" t="str">
        <f t="shared" si="52"/>
        <v>May</v>
      </c>
      <c r="N1722" s="17" t="str">
        <f t="shared" si="53"/>
        <v>Q2</v>
      </c>
    </row>
    <row r="1723" spans="1:14" hidden="1" x14ac:dyDescent="0.35">
      <c r="A1723" t="s">
        <v>2311</v>
      </c>
      <c r="B1723" s="1" t="s">
        <v>155</v>
      </c>
      <c r="C1723" s="1" t="s">
        <v>106</v>
      </c>
      <c r="D1723" s="1" t="s">
        <v>17</v>
      </c>
      <c r="E1723" s="3">
        <v>43914</v>
      </c>
      <c r="F1723" s="1" t="s">
        <v>39</v>
      </c>
      <c r="G1723" s="1" t="s">
        <v>569</v>
      </c>
      <c r="H1723" s="7">
        <v>30</v>
      </c>
      <c r="I1723" s="7">
        <v>26</v>
      </c>
      <c r="J1723" s="2">
        <v>0.1333</v>
      </c>
      <c r="K1723" s="7">
        <f>Table1[[#This Row],[Price Before Discount]]-Table1[[#This Row],[Price After Discount]]</f>
        <v>4</v>
      </c>
      <c r="L1723" s="13">
        <f>YEAR(Table1[[#This Row],[Date]])</f>
        <v>2020</v>
      </c>
      <c r="M1723" s="13" t="str">
        <f t="shared" si="52"/>
        <v>Mar</v>
      </c>
      <c r="N1723" s="17" t="str">
        <f t="shared" si="53"/>
        <v>Q1</v>
      </c>
    </row>
    <row r="1724" spans="1:14" x14ac:dyDescent="0.35">
      <c r="A1724" t="s">
        <v>2312</v>
      </c>
      <c r="B1724" s="1" t="s">
        <v>239</v>
      </c>
      <c r="C1724" s="1" t="s">
        <v>240</v>
      </c>
      <c r="D1724" s="1" t="s">
        <v>11</v>
      </c>
      <c r="E1724" s="3">
        <v>43956</v>
      </c>
      <c r="F1724" s="1" t="s">
        <v>12</v>
      </c>
      <c r="G1724" s="1" t="s">
        <v>624</v>
      </c>
      <c r="H1724" s="7">
        <v>80</v>
      </c>
      <c r="I1724" s="7">
        <v>56</v>
      </c>
      <c r="J1724" s="2">
        <v>0.3</v>
      </c>
      <c r="K1724" s="7">
        <f>Table1[[#This Row],[Price Before Discount]]-Table1[[#This Row],[Price After Discount]]</f>
        <v>24</v>
      </c>
      <c r="L1724" s="13">
        <f>YEAR(Table1[[#This Row],[Date]])</f>
        <v>2020</v>
      </c>
      <c r="M1724" s="13" t="str">
        <f t="shared" si="52"/>
        <v>May</v>
      </c>
      <c r="N1724" s="17" t="str">
        <f t="shared" si="53"/>
        <v>Q2</v>
      </c>
    </row>
    <row r="1725" spans="1:14" x14ac:dyDescent="0.35">
      <c r="A1725" t="s">
        <v>2313</v>
      </c>
      <c r="B1725" s="1" t="s">
        <v>51</v>
      </c>
      <c r="C1725" s="1" t="s">
        <v>52</v>
      </c>
      <c r="D1725" s="1" t="s">
        <v>11</v>
      </c>
      <c r="E1725" s="3">
        <v>45209</v>
      </c>
      <c r="F1725" s="1" t="s">
        <v>70</v>
      </c>
      <c r="G1725" s="1" t="s">
        <v>54</v>
      </c>
      <c r="H1725" s="7">
        <v>500</v>
      </c>
      <c r="I1725" s="7">
        <v>490</v>
      </c>
      <c r="J1725" s="2">
        <v>0.02</v>
      </c>
      <c r="K1725" s="7">
        <f>Table1[[#This Row],[Price Before Discount]]-Table1[[#This Row],[Price After Discount]]</f>
        <v>10</v>
      </c>
      <c r="L1725" s="13">
        <f>YEAR(Table1[[#This Row],[Date]])</f>
        <v>2023</v>
      </c>
      <c r="M1725" s="13" t="str">
        <f t="shared" si="52"/>
        <v>Oct</v>
      </c>
      <c r="N1725" s="17" t="str">
        <f t="shared" si="53"/>
        <v>Q4</v>
      </c>
    </row>
    <row r="1726" spans="1:14" hidden="1" x14ac:dyDescent="0.35">
      <c r="A1726" t="s">
        <v>2314</v>
      </c>
      <c r="B1726" s="1" t="s">
        <v>152</v>
      </c>
      <c r="C1726" s="1" t="s">
        <v>106</v>
      </c>
      <c r="D1726" s="1" t="s">
        <v>17</v>
      </c>
      <c r="E1726" s="3">
        <v>45551</v>
      </c>
      <c r="F1726" s="1" t="s">
        <v>70</v>
      </c>
      <c r="G1726" s="1" t="s">
        <v>1409</v>
      </c>
      <c r="H1726" s="7">
        <v>500</v>
      </c>
      <c r="I1726" s="7">
        <v>490</v>
      </c>
      <c r="J1726" s="2">
        <v>0.02</v>
      </c>
      <c r="K1726" s="7">
        <f>Table1[[#This Row],[Price Before Discount]]-Table1[[#This Row],[Price After Discount]]</f>
        <v>10</v>
      </c>
      <c r="L1726" s="13">
        <f>YEAR(Table1[[#This Row],[Date]])</f>
        <v>2024</v>
      </c>
      <c r="M1726" s="13" t="str">
        <f t="shared" si="52"/>
        <v>Sep</v>
      </c>
      <c r="N1726" s="17" t="str">
        <f t="shared" si="53"/>
        <v>Q3</v>
      </c>
    </row>
    <row r="1727" spans="1:14" hidden="1" x14ac:dyDescent="0.35">
      <c r="A1727" t="s">
        <v>2315</v>
      </c>
      <c r="B1727" s="1" t="s">
        <v>132</v>
      </c>
      <c r="C1727" s="1" t="s">
        <v>90</v>
      </c>
      <c r="D1727" s="1" t="s">
        <v>33</v>
      </c>
      <c r="E1727" s="3">
        <v>44585</v>
      </c>
      <c r="F1727" s="1" t="s">
        <v>102</v>
      </c>
      <c r="G1727" s="1" t="s">
        <v>805</v>
      </c>
      <c r="H1727" s="7">
        <v>70</v>
      </c>
      <c r="I1727" s="7">
        <v>61</v>
      </c>
      <c r="J1727" s="2">
        <v>0.12859999999999999</v>
      </c>
      <c r="K1727" s="7">
        <f>Table1[[#This Row],[Price Before Discount]]-Table1[[#This Row],[Price After Discount]]</f>
        <v>9</v>
      </c>
      <c r="L1727" s="13">
        <f>YEAR(Table1[[#This Row],[Date]])</f>
        <v>2022</v>
      </c>
      <c r="M1727" s="13" t="str">
        <f t="shared" si="52"/>
        <v>Jan</v>
      </c>
      <c r="N1727" s="17" t="str">
        <f t="shared" si="53"/>
        <v>Q1</v>
      </c>
    </row>
    <row r="1728" spans="1:14" hidden="1" x14ac:dyDescent="0.35">
      <c r="A1728" t="s">
        <v>2316</v>
      </c>
      <c r="B1728" s="1" t="s">
        <v>2168</v>
      </c>
      <c r="C1728" s="1" t="s">
        <v>16</v>
      </c>
      <c r="D1728" s="1" t="s">
        <v>17</v>
      </c>
      <c r="E1728" s="3">
        <v>44205</v>
      </c>
      <c r="F1728" s="1" t="s">
        <v>113</v>
      </c>
      <c r="G1728" s="1" t="s">
        <v>2236</v>
      </c>
      <c r="H1728" s="7">
        <v>250</v>
      </c>
      <c r="I1728" s="7">
        <v>220</v>
      </c>
      <c r="J1728" s="2">
        <v>0.12</v>
      </c>
      <c r="K1728" s="7">
        <f>Table1[[#This Row],[Price Before Discount]]-Table1[[#This Row],[Price After Discount]]</f>
        <v>30</v>
      </c>
      <c r="L1728" s="13">
        <f>YEAR(Table1[[#This Row],[Date]])</f>
        <v>2021</v>
      </c>
      <c r="M1728" s="13" t="str">
        <f t="shared" si="52"/>
        <v>Jan</v>
      </c>
      <c r="N1728" s="17" t="str">
        <f t="shared" si="53"/>
        <v>Q1</v>
      </c>
    </row>
    <row r="1729" spans="1:14" hidden="1" x14ac:dyDescent="0.35">
      <c r="A1729" t="s">
        <v>2317</v>
      </c>
      <c r="B1729" s="1" t="s">
        <v>432</v>
      </c>
      <c r="C1729" s="1" t="s">
        <v>433</v>
      </c>
      <c r="D1729" s="1" t="s">
        <v>22</v>
      </c>
      <c r="E1729" s="3">
        <v>44620</v>
      </c>
      <c r="F1729" s="1" t="s">
        <v>102</v>
      </c>
      <c r="G1729" s="1" t="s">
        <v>856</v>
      </c>
      <c r="H1729" s="7">
        <v>70</v>
      </c>
      <c r="I1729" s="7">
        <v>67</v>
      </c>
      <c r="J1729" s="2">
        <v>4.2900000000000001E-2</v>
      </c>
      <c r="K1729" s="7">
        <f>Table1[[#This Row],[Price Before Discount]]-Table1[[#This Row],[Price After Discount]]</f>
        <v>3</v>
      </c>
      <c r="L1729" s="13">
        <f>YEAR(Table1[[#This Row],[Date]])</f>
        <v>2022</v>
      </c>
      <c r="M1729" s="13" t="str">
        <f t="shared" si="52"/>
        <v>Feb</v>
      </c>
      <c r="N1729" s="17" t="str">
        <f t="shared" si="53"/>
        <v>Q1</v>
      </c>
    </row>
    <row r="1730" spans="1:14" hidden="1" x14ac:dyDescent="0.35">
      <c r="A1730" t="s">
        <v>2318</v>
      </c>
      <c r="B1730" s="1" t="s">
        <v>155</v>
      </c>
      <c r="C1730" s="1" t="s">
        <v>106</v>
      </c>
      <c r="D1730" s="1" t="s">
        <v>17</v>
      </c>
      <c r="E1730" s="3">
        <v>45052</v>
      </c>
      <c r="F1730" s="1" t="s">
        <v>70</v>
      </c>
      <c r="G1730" s="1" t="s">
        <v>1868</v>
      </c>
      <c r="H1730" s="7">
        <v>500</v>
      </c>
      <c r="I1730" s="7">
        <v>495</v>
      </c>
      <c r="J1730" s="2">
        <v>0.01</v>
      </c>
      <c r="K1730" s="7">
        <f>Table1[[#This Row],[Price Before Discount]]-Table1[[#This Row],[Price After Discount]]</f>
        <v>5</v>
      </c>
      <c r="L1730" s="13">
        <f>YEAR(Table1[[#This Row],[Date]])</f>
        <v>2023</v>
      </c>
      <c r="M1730" s="13" t="str">
        <f t="shared" ref="M1730:M1793" si="54">TEXT(E:E, "mmm")</f>
        <v>May</v>
      </c>
      <c r="N1730" s="17" t="str">
        <f t="shared" ref="N1730:N1793" si="55">"Q"&amp;INT((MONTH($E1730)-1)/3)+1</f>
        <v>Q2</v>
      </c>
    </row>
    <row r="1731" spans="1:14" hidden="1" x14ac:dyDescent="0.35">
      <c r="A1731" t="s">
        <v>2319</v>
      </c>
      <c r="B1731" s="1" t="s">
        <v>37</v>
      </c>
      <c r="C1731" s="1" t="s">
        <v>38</v>
      </c>
      <c r="D1731" s="1" t="s">
        <v>33</v>
      </c>
      <c r="E1731" s="3">
        <v>44108</v>
      </c>
      <c r="F1731" s="1" t="s">
        <v>44</v>
      </c>
      <c r="G1731" s="1" t="s">
        <v>1705</v>
      </c>
      <c r="H1731" s="7">
        <v>500</v>
      </c>
      <c r="I1731" s="7">
        <v>190</v>
      </c>
      <c r="J1731" s="2">
        <v>0.62</v>
      </c>
      <c r="K1731" s="7">
        <f>Table1[[#This Row],[Price Before Discount]]-Table1[[#This Row],[Price After Discount]]</f>
        <v>310</v>
      </c>
      <c r="L1731" s="13">
        <f>YEAR(Table1[[#This Row],[Date]])</f>
        <v>2020</v>
      </c>
      <c r="M1731" s="13" t="str">
        <f t="shared" si="54"/>
        <v>Oct</v>
      </c>
      <c r="N1731" s="17" t="str">
        <f t="shared" si="55"/>
        <v>Q4</v>
      </c>
    </row>
    <row r="1732" spans="1:14" hidden="1" x14ac:dyDescent="0.35">
      <c r="A1732" t="s">
        <v>2320</v>
      </c>
      <c r="B1732" s="1" t="s">
        <v>68</v>
      </c>
      <c r="C1732" s="1" t="s">
        <v>69</v>
      </c>
      <c r="D1732" s="1" t="s">
        <v>33</v>
      </c>
      <c r="E1732" s="3">
        <v>44656</v>
      </c>
      <c r="F1732" s="1" t="s">
        <v>23</v>
      </c>
      <c r="G1732" s="1" t="s">
        <v>1412</v>
      </c>
      <c r="H1732" s="7">
        <v>700</v>
      </c>
      <c r="I1732" s="7">
        <v>686</v>
      </c>
      <c r="J1732" s="2">
        <v>0.02</v>
      </c>
      <c r="K1732" s="7">
        <f>Table1[[#This Row],[Price Before Discount]]-Table1[[#This Row],[Price After Discount]]</f>
        <v>14</v>
      </c>
      <c r="L1732" s="13">
        <f>YEAR(Table1[[#This Row],[Date]])</f>
        <v>2022</v>
      </c>
      <c r="M1732" s="13" t="str">
        <f t="shared" si="54"/>
        <v>Apr</v>
      </c>
      <c r="N1732" s="17" t="str">
        <f t="shared" si="55"/>
        <v>Q2</v>
      </c>
    </row>
    <row r="1733" spans="1:14" x14ac:dyDescent="0.35">
      <c r="A1733" t="s">
        <v>2321</v>
      </c>
      <c r="B1733" s="1" t="s">
        <v>51</v>
      </c>
      <c r="C1733" s="1" t="s">
        <v>52</v>
      </c>
      <c r="D1733" s="1" t="s">
        <v>11</v>
      </c>
      <c r="E1733" s="3">
        <v>44929</v>
      </c>
      <c r="F1733" s="1" t="s">
        <v>113</v>
      </c>
      <c r="G1733" s="1" t="s">
        <v>402</v>
      </c>
      <c r="H1733" s="7">
        <v>250</v>
      </c>
      <c r="I1733" s="7">
        <v>240</v>
      </c>
      <c r="J1733" s="2">
        <v>0.04</v>
      </c>
      <c r="K1733" s="7">
        <f>Table1[[#This Row],[Price Before Discount]]-Table1[[#This Row],[Price After Discount]]</f>
        <v>10</v>
      </c>
      <c r="L1733" s="13">
        <f>YEAR(Table1[[#This Row],[Date]])</f>
        <v>2023</v>
      </c>
      <c r="M1733" s="13" t="str">
        <f t="shared" si="54"/>
        <v>Jan</v>
      </c>
      <c r="N1733" s="17" t="str">
        <f t="shared" si="55"/>
        <v>Q1</v>
      </c>
    </row>
    <row r="1734" spans="1:14" hidden="1" x14ac:dyDescent="0.35">
      <c r="A1734" t="s">
        <v>2322</v>
      </c>
      <c r="B1734" s="1" t="s">
        <v>222</v>
      </c>
      <c r="C1734" s="1" t="s">
        <v>48</v>
      </c>
      <c r="D1734" s="1" t="s">
        <v>22</v>
      </c>
      <c r="E1734" s="3">
        <v>44156</v>
      </c>
      <c r="F1734" s="1" t="s">
        <v>59</v>
      </c>
      <c r="G1734" s="1" t="s">
        <v>1036</v>
      </c>
      <c r="H1734" s="7">
        <v>1000</v>
      </c>
      <c r="I1734" s="7">
        <v>600</v>
      </c>
      <c r="J1734" s="2">
        <v>0.4</v>
      </c>
      <c r="K1734" s="7">
        <f>Table1[[#This Row],[Price Before Discount]]-Table1[[#This Row],[Price After Discount]]</f>
        <v>400</v>
      </c>
      <c r="L1734" s="13">
        <f>YEAR(Table1[[#This Row],[Date]])</f>
        <v>2020</v>
      </c>
      <c r="M1734" s="13" t="str">
        <f t="shared" si="54"/>
        <v>Nov</v>
      </c>
      <c r="N1734" s="17" t="str">
        <f t="shared" si="55"/>
        <v>Q4</v>
      </c>
    </row>
    <row r="1735" spans="1:14" hidden="1" x14ac:dyDescent="0.35">
      <c r="A1735" t="s">
        <v>2323</v>
      </c>
      <c r="B1735" s="1" t="s">
        <v>20</v>
      </c>
      <c r="C1735" s="1" t="s">
        <v>21</v>
      </c>
      <c r="D1735" s="1" t="s">
        <v>22</v>
      </c>
      <c r="E1735" s="3">
        <v>43834</v>
      </c>
      <c r="F1735" s="1" t="s">
        <v>34</v>
      </c>
      <c r="G1735" s="1" t="s">
        <v>142</v>
      </c>
      <c r="H1735" s="7">
        <v>50</v>
      </c>
      <c r="I1735" s="7">
        <v>41</v>
      </c>
      <c r="J1735" s="2">
        <v>0.18</v>
      </c>
      <c r="K1735" s="7">
        <f>Table1[[#This Row],[Price Before Discount]]-Table1[[#This Row],[Price After Discount]]</f>
        <v>9</v>
      </c>
      <c r="L1735" s="13">
        <f>YEAR(Table1[[#This Row],[Date]])</f>
        <v>2020</v>
      </c>
      <c r="M1735" s="13" t="str">
        <f t="shared" si="54"/>
        <v>Jan</v>
      </c>
      <c r="N1735" s="17" t="str">
        <f t="shared" si="55"/>
        <v>Q1</v>
      </c>
    </row>
    <row r="1736" spans="1:14" hidden="1" x14ac:dyDescent="0.35">
      <c r="A1736" t="s">
        <v>2324</v>
      </c>
      <c r="B1736" s="1" t="s">
        <v>225</v>
      </c>
      <c r="C1736" s="1" t="s">
        <v>226</v>
      </c>
      <c r="D1736" s="1" t="s">
        <v>22</v>
      </c>
      <c r="E1736" s="3">
        <v>44315</v>
      </c>
      <c r="F1736" s="1" t="s">
        <v>113</v>
      </c>
      <c r="G1736" s="1" t="s">
        <v>436</v>
      </c>
      <c r="H1736" s="7">
        <v>250</v>
      </c>
      <c r="I1736" s="7">
        <v>230</v>
      </c>
      <c r="J1736" s="2">
        <v>0.08</v>
      </c>
      <c r="K1736" s="7">
        <f>Table1[[#This Row],[Price Before Discount]]-Table1[[#This Row],[Price After Discount]]</f>
        <v>20</v>
      </c>
      <c r="L1736" s="13">
        <f>YEAR(Table1[[#This Row],[Date]])</f>
        <v>2021</v>
      </c>
      <c r="M1736" s="13" t="str">
        <f t="shared" si="54"/>
        <v>Apr</v>
      </c>
      <c r="N1736" s="17" t="str">
        <f t="shared" si="55"/>
        <v>Q2</v>
      </c>
    </row>
    <row r="1737" spans="1:14" x14ac:dyDescent="0.35">
      <c r="A1737" t="s">
        <v>2325</v>
      </c>
      <c r="B1737" s="1" t="s">
        <v>109</v>
      </c>
      <c r="C1737" s="1" t="s">
        <v>80</v>
      </c>
      <c r="D1737" s="1" t="s">
        <v>11</v>
      </c>
      <c r="E1737" s="3">
        <v>43887</v>
      </c>
      <c r="F1737" s="1" t="s">
        <v>44</v>
      </c>
      <c r="G1737" s="1" t="s">
        <v>608</v>
      </c>
      <c r="H1737" s="7">
        <v>500</v>
      </c>
      <c r="I1737" s="7">
        <v>380</v>
      </c>
      <c r="J1737" s="2">
        <v>0.24</v>
      </c>
      <c r="K1737" s="7">
        <f>Table1[[#This Row],[Price Before Discount]]-Table1[[#This Row],[Price After Discount]]</f>
        <v>120</v>
      </c>
      <c r="L1737" s="13">
        <f>YEAR(Table1[[#This Row],[Date]])</f>
        <v>2020</v>
      </c>
      <c r="M1737" s="13" t="str">
        <f t="shared" si="54"/>
        <v>Feb</v>
      </c>
      <c r="N1737" s="17" t="str">
        <f t="shared" si="55"/>
        <v>Q1</v>
      </c>
    </row>
    <row r="1738" spans="1:14" hidden="1" x14ac:dyDescent="0.35">
      <c r="A1738" t="s">
        <v>2326</v>
      </c>
      <c r="B1738" s="1" t="s">
        <v>2241</v>
      </c>
      <c r="C1738" s="1" t="s">
        <v>106</v>
      </c>
      <c r="D1738" s="1" t="s">
        <v>17</v>
      </c>
      <c r="E1738" s="3">
        <v>44858</v>
      </c>
      <c r="F1738" s="1" t="s">
        <v>120</v>
      </c>
      <c r="G1738" s="1" t="s">
        <v>2327</v>
      </c>
      <c r="H1738" s="7">
        <v>50</v>
      </c>
      <c r="I1738" s="7">
        <v>49</v>
      </c>
      <c r="J1738" s="2">
        <v>0.02</v>
      </c>
      <c r="K1738" s="7">
        <f>Table1[[#This Row],[Price Before Discount]]-Table1[[#This Row],[Price After Discount]]</f>
        <v>1</v>
      </c>
      <c r="L1738" s="13">
        <f>YEAR(Table1[[#This Row],[Date]])</f>
        <v>2022</v>
      </c>
      <c r="M1738" s="13" t="str">
        <f t="shared" si="54"/>
        <v>Oct</v>
      </c>
      <c r="N1738" s="17" t="str">
        <f t="shared" si="55"/>
        <v>Q4</v>
      </c>
    </row>
    <row r="1739" spans="1:14" hidden="1" x14ac:dyDescent="0.35">
      <c r="A1739" t="s">
        <v>2328</v>
      </c>
      <c r="B1739" s="1" t="s">
        <v>101</v>
      </c>
      <c r="C1739" s="1" t="s">
        <v>69</v>
      </c>
      <c r="D1739" s="1" t="s">
        <v>33</v>
      </c>
      <c r="E1739" s="3">
        <v>45562</v>
      </c>
      <c r="F1739" s="1" t="s">
        <v>39</v>
      </c>
      <c r="G1739" s="1" t="s">
        <v>601</v>
      </c>
      <c r="H1739" s="7">
        <v>30</v>
      </c>
      <c r="I1739" s="7">
        <v>26</v>
      </c>
      <c r="J1739" s="2">
        <v>0.1333</v>
      </c>
      <c r="K1739" s="7">
        <f>Table1[[#This Row],[Price Before Discount]]-Table1[[#This Row],[Price After Discount]]</f>
        <v>4</v>
      </c>
      <c r="L1739" s="13">
        <f>YEAR(Table1[[#This Row],[Date]])</f>
        <v>2024</v>
      </c>
      <c r="M1739" s="13" t="str">
        <f t="shared" si="54"/>
        <v>Sep</v>
      </c>
      <c r="N1739" s="17" t="str">
        <f t="shared" si="55"/>
        <v>Q3</v>
      </c>
    </row>
    <row r="1740" spans="1:14" hidden="1" x14ac:dyDescent="0.35">
      <c r="A1740" t="s">
        <v>2329</v>
      </c>
      <c r="B1740" s="1" t="s">
        <v>152</v>
      </c>
      <c r="C1740" s="1" t="s">
        <v>106</v>
      </c>
      <c r="D1740" s="1" t="s">
        <v>17</v>
      </c>
      <c r="E1740" s="3">
        <v>45117</v>
      </c>
      <c r="F1740" s="1" t="s">
        <v>28</v>
      </c>
      <c r="G1740" s="1" t="s">
        <v>1183</v>
      </c>
      <c r="H1740" s="7">
        <v>150</v>
      </c>
      <c r="I1740" s="7">
        <v>141</v>
      </c>
      <c r="J1740" s="2">
        <v>0.06</v>
      </c>
      <c r="K1740" s="7">
        <f>Table1[[#This Row],[Price Before Discount]]-Table1[[#This Row],[Price After Discount]]</f>
        <v>9</v>
      </c>
      <c r="L1740" s="13">
        <f>YEAR(Table1[[#This Row],[Date]])</f>
        <v>2023</v>
      </c>
      <c r="M1740" s="13" t="str">
        <f t="shared" si="54"/>
        <v>Jul</v>
      </c>
      <c r="N1740" s="17" t="str">
        <f t="shared" si="55"/>
        <v>Q3</v>
      </c>
    </row>
    <row r="1741" spans="1:14" x14ac:dyDescent="0.35">
      <c r="A1741" t="s">
        <v>2330</v>
      </c>
      <c r="B1741" s="1" t="s">
        <v>253</v>
      </c>
      <c r="C1741" s="1" t="s">
        <v>254</v>
      </c>
      <c r="D1741" s="1" t="s">
        <v>11</v>
      </c>
      <c r="E1741" s="3">
        <v>44996</v>
      </c>
      <c r="F1741" s="1" t="s">
        <v>59</v>
      </c>
      <c r="G1741" s="1" t="s">
        <v>803</v>
      </c>
      <c r="H1741" s="7">
        <v>1000</v>
      </c>
      <c r="I1741" s="7">
        <v>960</v>
      </c>
      <c r="J1741" s="2">
        <v>0.04</v>
      </c>
      <c r="K1741" s="7">
        <f>Table1[[#This Row],[Price Before Discount]]-Table1[[#This Row],[Price After Discount]]</f>
        <v>40</v>
      </c>
      <c r="L1741" s="13">
        <f>YEAR(Table1[[#This Row],[Date]])</f>
        <v>2023</v>
      </c>
      <c r="M1741" s="13" t="str">
        <f t="shared" si="54"/>
        <v>Mar</v>
      </c>
      <c r="N1741" s="17" t="str">
        <f t="shared" si="55"/>
        <v>Q1</v>
      </c>
    </row>
    <row r="1742" spans="1:14" hidden="1" x14ac:dyDescent="0.35">
      <c r="A1742" t="s">
        <v>2331</v>
      </c>
      <c r="B1742" s="1" t="s">
        <v>75</v>
      </c>
      <c r="C1742" s="1" t="s">
        <v>76</v>
      </c>
      <c r="D1742" s="1" t="s">
        <v>33</v>
      </c>
      <c r="E1742" s="3">
        <v>44654</v>
      </c>
      <c r="F1742" s="1" t="s">
        <v>120</v>
      </c>
      <c r="G1742" s="1" t="s">
        <v>2332</v>
      </c>
      <c r="H1742" s="7">
        <v>50</v>
      </c>
      <c r="I1742" s="7">
        <v>48</v>
      </c>
      <c r="J1742" s="2">
        <v>0.04</v>
      </c>
      <c r="K1742" s="7">
        <f>Table1[[#This Row],[Price Before Discount]]-Table1[[#This Row],[Price After Discount]]</f>
        <v>2</v>
      </c>
      <c r="L1742" s="13">
        <f>YEAR(Table1[[#This Row],[Date]])</f>
        <v>2022</v>
      </c>
      <c r="M1742" s="13" t="str">
        <f t="shared" si="54"/>
        <v>Apr</v>
      </c>
      <c r="N1742" s="17" t="str">
        <f t="shared" si="55"/>
        <v>Q2</v>
      </c>
    </row>
    <row r="1743" spans="1:14" hidden="1" x14ac:dyDescent="0.35">
      <c r="A1743" t="s">
        <v>2333</v>
      </c>
      <c r="B1743" s="1" t="s">
        <v>219</v>
      </c>
      <c r="C1743" s="1" t="s">
        <v>38</v>
      </c>
      <c r="D1743" s="1" t="s">
        <v>33</v>
      </c>
      <c r="E1743" s="3">
        <v>43953</v>
      </c>
      <c r="F1743" s="1" t="s">
        <v>39</v>
      </c>
      <c r="G1743" s="1" t="s">
        <v>2334</v>
      </c>
      <c r="H1743" s="7">
        <v>30</v>
      </c>
      <c r="I1743" s="7">
        <v>26</v>
      </c>
      <c r="J1743" s="2">
        <v>0.1333</v>
      </c>
      <c r="K1743" s="7">
        <f>Table1[[#This Row],[Price Before Discount]]-Table1[[#This Row],[Price After Discount]]</f>
        <v>4</v>
      </c>
      <c r="L1743" s="13">
        <f>YEAR(Table1[[#This Row],[Date]])</f>
        <v>2020</v>
      </c>
      <c r="M1743" s="13" t="str">
        <f t="shared" si="54"/>
        <v>May</v>
      </c>
      <c r="N1743" s="17" t="str">
        <f t="shared" si="55"/>
        <v>Q2</v>
      </c>
    </row>
    <row r="1744" spans="1:14" hidden="1" x14ac:dyDescent="0.35">
      <c r="A1744" t="s">
        <v>2335</v>
      </c>
      <c r="B1744" s="1" t="s">
        <v>105</v>
      </c>
      <c r="C1744" s="1" t="s">
        <v>106</v>
      </c>
      <c r="D1744" s="1" t="s">
        <v>17</v>
      </c>
      <c r="E1744" s="3">
        <v>44807</v>
      </c>
      <c r="F1744" s="1" t="s">
        <v>28</v>
      </c>
      <c r="G1744" s="1" t="s">
        <v>352</v>
      </c>
      <c r="H1744" s="7">
        <v>150</v>
      </c>
      <c r="I1744" s="7">
        <v>128</v>
      </c>
      <c r="J1744" s="2">
        <v>0.1467</v>
      </c>
      <c r="K1744" s="7">
        <f>Table1[[#This Row],[Price Before Discount]]-Table1[[#This Row],[Price After Discount]]</f>
        <v>22</v>
      </c>
      <c r="L1744" s="13">
        <f>YEAR(Table1[[#This Row],[Date]])</f>
        <v>2022</v>
      </c>
      <c r="M1744" s="13" t="str">
        <f t="shared" si="54"/>
        <v>Sep</v>
      </c>
      <c r="N1744" s="17" t="str">
        <f t="shared" si="55"/>
        <v>Q3</v>
      </c>
    </row>
    <row r="1745" spans="1:14" hidden="1" x14ac:dyDescent="0.35">
      <c r="A1745" t="s">
        <v>2336</v>
      </c>
      <c r="B1745" s="1" t="s">
        <v>129</v>
      </c>
      <c r="C1745" s="1" t="s">
        <v>106</v>
      </c>
      <c r="D1745" s="1" t="s">
        <v>17</v>
      </c>
      <c r="E1745" s="3">
        <v>44804</v>
      </c>
      <c r="F1745" s="1" t="s">
        <v>39</v>
      </c>
      <c r="G1745" s="1" t="s">
        <v>791</v>
      </c>
      <c r="H1745" s="7">
        <v>30</v>
      </c>
      <c r="I1745" s="7">
        <v>30</v>
      </c>
      <c r="J1745" s="2">
        <v>0</v>
      </c>
      <c r="K1745" s="7">
        <f>Table1[[#This Row],[Price Before Discount]]-Table1[[#This Row],[Price After Discount]]</f>
        <v>0</v>
      </c>
      <c r="L1745" s="13">
        <f>YEAR(Table1[[#This Row],[Date]])</f>
        <v>2022</v>
      </c>
      <c r="M1745" s="13" t="str">
        <f t="shared" si="54"/>
        <v>Aug</v>
      </c>
      <c r="N1745" s="17" t="str">
        <f t="shared" si="55"/>
        <v>Q3</v>
      </c>
    </row>
    <row r="1746" spans="1:14" x14ac:dyDescent="0.35">
      <c r="A1746" t="s">
        <v>2337</v>
      </c>
      <c r="B1746" s="1" t="s">
        <v>26</v>
      </c>
      <c r="C1746" s="1" t="s">
        <v>27</v>
      </c>
      <c r="D1746" s="1" t="s">
        <v>11</v>
      </c>
      <c r="E1746" s="3">
        <v>45306</v>
      </c>
      <c r="F1746" s="1" t="s">
        <v>120</v>
      </c>
      <c r="G1746" s="1" t="s">
        <v>247</v>
      </c>
      <c r="H1746" s="7">
        <v>50</v>
      </c>
      <c r="I1746" s="7">
        <v>45</v>
      </c>
      <c r="J1746" s="2">
        <v>0.1</v>
      </c>
      <c r="K1746" s="7">
        <f>Table1[[#This Row],[Price Before Discount]]-Table1[[#This Row],[Price After Discount]]</f>
        <v>5</v>
      </c>
      <c r="L1746" s="13">
        <f>YEAR(Table1[[#This Row],[Date]])</f>
        <v>2024</v>
      </c>
      <c r="M1746" s="13" t="str">
        <f t="shared" si="54"/>
        <v>Jan</v>
      </c>
      <c r="N1746" s="17" t="str">
        <f t="shared" si="55"/>
        <v>Q1</v>
      </c>
    </row>
    <row r="1747" spans="1:14" hidden="1" x14ac:dyDescent="0.35">
      <c r="A1747" t="s">
        <v>2338</v>
      </c>
      <c r="B1747" s="1" t="s">
        <v>68</v>
      </c>
      <c r="C1747" s="1" t="s">
        <v>69</v>
      </c>
      <c r="D1747" s="1" t="s">
        <v>33</v>
      </c>
      <c r="E1747" s="3">
        <v>45431</v>
      </c>
      <c r="F1747" s="1" t="s">
        <v>44</v>
      </c>
      <c r="G1747" s="1" t="s">
        <v>668</v>
      </c>
      <c r="H1747" s="7">
        <v>500</v>
      </c>
      <c r="I1747" s="7">
        <v>445</v>
      </c>
      <c r="J1747" s="2">
        <v>0.11</v>
      </c>
      <c r="K1747" s="7">
        <f>Table1[[#This Row],[Price Before Discount]]-Table1[[#This Row],[Price After Discount]]</f>
        <v>55</v>
      </c>
      <c r="L1747" s="13">
        <f>YEAR(Table1[[#This Row],[Date]])</f>
        <v>2024</v>
      </c>
      <c r="M1747" s="13" t="str">
        <f t="shared" si="54"/>
        <v>May</v>
      </c>
      <c r="N1747" s="17" t="str">
        <f t="shared" si="55"/>
        <v>Q2</v>
      </c>
    </row>
    <row r="1748" spans="1:14" x14ac:dyDescent="0.35">
      <c r="A1748" t="s">
        <v>2339</v>
      </c>
      <c r="B1748" s="1" t="s">
        <v>97</v>
      </c>
      <c r="C1748" s="1" t="s">
        <v>98</v>
      </c>
      <c r="D1748" s="1" t="s">
        <v>11</v>
      </c>
      <c r="E1748" s="3">
        <v>44927</v>
      </c>
      <c r="F1748" s="1" t="s">
        <v>113</v>
      </c>
      <c r="G1748" s="1" t="s">
        <v>1823</v>
      </c>
      <c r="H1748" s="7">
        <v>250</v>
      </c>
      <c r="I1748" s="7">
        <v>228</v>
      </c>
      <c r="J1748" s="2">
        <v>8.7999999999999995E-2</v>
      </c>
      <c r="K1748" s="7">
        <f>Table1[[#This Row],[Price Before Discount]]-Table1[[#This Row],[Price After Discount]]</f>
        <v>22</v>
      </c>
      <c r="L1748" s="13">
        <f>YEAR(Table1[[#This Row],[Date]])</f>
        <v>2023</v>
      </c>
      <c r="M1748" s="13" t="str">
        <f t="shared" si="54"/>
        <v>Jan</v>
      </c>
      <c r="N1748" s="17" t="str">
        <f t="shared" si="55"/>
        <v>Q1</v>
      </c>
    </row>
    <row r="1749" spans="1:14" hidden="1" x14ac:dyDescent="0.35">
      <c r="A1749" t="s">
        <v>2340</v>
      </c>
      <c r="B1749" s="1" t="s">
        <v>268</v>
      </c>
      <c r="C1749" s="1" t="s">
        <v>269</v>
      </c>
      <c r="D1749" s="1" t="s">
        <v>33</v>
      </c>
      <c r="E1749" s="3">
        <v>44460</v>
      </c>
      <c r="F1749" s="1" t="s">
        <v>102</v>
      </c>
      <c r="G1749" s="1" t="s">
        <v>1825</v>
      </c>
      <c r="H1749" s="7">
        <v>70</v>
      </c>
      <c r="I1749" s="7">
        <v>47</v>
      </c>
      <c r="J1749" s="2">
        <v>0.3286</v>
      </c>
      <c r="K1749" s="7">
        <f>Table1[[#This Row],[Price Before Discount]]-Table1[[#This Row],[Price After Discount]]</f>
        <v>23</v>
      </c>
      <c r="L1749" s="13">
        <f>YEAR(Table1[[#This Row],[Date]])</f>
        <v>2021</v>
      </c>
      <c r="M1749" s="13" t="str">
        <f t="shared" si="54"/>
        <v>Sep</v>
      </c>
      <c r="N1749" s="17" t="str">
        <f t="shared" si="55"/>
        <v>Q3</v>
      </c>
    </row>
    <row r="1750" spans="1:14" hidden="1" x14ac:dyDescent="0.35">
      <c r="A1750" t="s">
        <v>2341</v>
      </c>
      <c r="B1750" s="1" t="s">
        <v>268</v>
      </c>
      <c r="C1750" s="1" t="s">
        <v>269</v>
      </c>
      <c r="D1750" s="1" t="s">
        <v>33</v>
      </c>
      <c r="E1750" s="3">
        <v>44214</v>
      </c>
      <c r="F1750" s="1" t="s">
        <v>120</v>
      </c>
      <c r="G1750" s="1" t="s">
        <v>1825</v>
      </c>
      <c r="H1750" s="7">
        <v>50</v>
      </c>
      <c r="I1750" s="7">
        <v>36</v>
      </c>
      <c r="J1750" s="2">
        <v>0.28000000000000003</v>
      </c>
      <c r="K1750" s="7">
        <f>Table1[[#This Row],[Price Before Discount]]-Table1[[#This Row],[Price After Discount]]</f>
        <v>14</v>
      </c>
      <c r="L1750" s="13">
        <f>YEAR(Table1[[#This Row],[Date]])</f>
        <v>2021</v>
      </c>
      <c r="M1750" s="13" t="str">
        <f t="shared" si="54"/>
        <v>Jan</v>
      </c>
      <c r="N1750" s="17" t="str">
        <f t="shared" si="55"/>
        <v>Q1</v>
      </c>
    </row>
    <row r="1751" spans="1:14" x14ac:dyDescent="0.35">
      <c r="A1751" t="s">
        <v>2342</v>
      </c>
      <c r="B1751" s="1" t="s">
        <v>239</v>
      </c>
      <c r="C1751" s="1" t="s">
        <v>240</v>
      </c>
      <c r="D1751" s="1" t="s">
        <v>11</v>
      </c>
      <c r="E1751" s="3">
        <v>44568</v>
      </c>
      <c r="F1751" s="1" t="s">
        <v>70</v>
      </c>
      <c r="G1751" s="1" t="s">
        <v>329</v>
      </c>
      <c r="H1751" s="7">
        <v>500</v>
      </c>
      <c r="I1751" s="7">
        <v>500</v>
      </c>
      <c r="J1751" s="2">
        <v>0</v>
      </c>
      <c r="K1751" s="7">
        <f>Table1[[#This Row],[Price Before Discount]]-Table1[[#This Row],[Price After Discount]]</f>
        <v>0</v>
      </c>
      <c r="L1751" s="13">
        <f>YEAR(Table1[[#This Row],[Date]])</f>
        <v>2022</v>
      </c>
      <c r="M1751" s="13" t="str">
        <f t="shared" si="54"/>
        <v>Jan</v>
      </c>
      <c r="N1751" s="17" t="str">
        <f t="shared" si="55"/>
        <v>Q1</v>
      </c>
    </row>
    <row r="1752" spans="1:14" hidden="1" x14ac:dyDescent="0.35">
      <c r="A1752" t="s">
        <v>2343</v>
      </c>
      <c r="B1752" s="1" t="s">
        <v>68</v>
      </c>
      <c r="C1752" s="1" t="s">
        <v>69</v>
      </c>
      <c r="D1752" s="1" t="s">
        <v>33</v>
      </c>
      <c r="E1752" s="3">
        <v>44698</v>
      </c>
      <c r="F1752" s="1" t="s">
        <v>102</v>
      </c>
      <c r="G1752" s="1" t="s">
        <v>1808</v>
      </c>
      <c r="H1752" s="7">
        <v>70</v>
      </c>
      <c r="I1752" s="7">
        <v>68</v>
      </c>
      <c r="J1752" s="2">
        <v>2.86E-2</v>
      </c>
      <c r="K1752" s="7">
        <f>Table1[[#This Row],[Price Before Discount]]-Table1[[#This Row],[Price After Discount]]</f>
        <v>2</v>
      </c>
      <c r="L1752" s="13">
        <f>YEAR(Table1[[#This Row],[Date]])</f>
        <v>2022</v>
      </c>
      <c r="M1752" s="13" t="str">
        <f t="shared" si="54"/>
        <v>May</v>
      </c>
      <c r="N1752" s="17" t="str">
        <f t="shared" si="55"/>
        <v>Q2</v>
      </c>
    </row>
    <row r="1753" spans="1:14" x14ac:dyDescent="0.35">
      <c r="A1753" t="s">
        <v>2344</v>
      </c>
      <c r="B1753" s="1" t="s">
        <v>262</v>
      </c>
      <c r="C1753" s="1" t="s">
        <v>263</v>
      </c>
      <c r="D1753" s="1" t="s">
        <v>11</v>
      </c>
      <c r="E1753" s="3">
        <v>44242</v>
      </c>
      <c r="F1753" s="1" t="s">
        <v>23</v>
      </c>
      <c r="G1753" s="1" t="s">
        <v>306</v>
      </c>
      <c r="H1753" s="7">
        <v>700</v>
      </c>
      <c r="I1753" s="7">
        <v>567</v>
      </c>
      <c r="J1753" s="2">
        <v>0.19</v>
      </c>
      <c r="K1753" s="7">
        <f>Table1[[#This Row],[Price Before Discount]]-Table1[[#This Row],[Price After Discount]]</f>
        <v>133</v>
      </c>
      <c r="L1753" s="13">
        <f>YEAR(Table1[[#This Row],[Date]])</f>
        <v>2021</v>
      </c>
      <c r="M1753" s="13" t="str">
        <f t="shared" si="54"/>
        <v>Feb</v>
      </c>
      <c r="N1753" s="17" t="str">
        <f t="shared" si="55"/>
        <v>Q1</v>
      </c>
    </row>
    <row r="1754" spans="1:14" hidden="1" x14ac:dyDescent="0.35">
      <c r="A1754" t="s">
        <v>2345</v>
      </c>
      <c r="B1754" s="1" t="s">
        <v>152</v>
      </c>
      <c r="C1754" s="1" t="s">
        <v>106</v>
      </c>
      <c r="D1754" s="1" t="s">
        <v>17</v>
      </c>
      <c r="E1754" s="3">
        <v>44948</v>
      </c>
      <c r="F1754" s="1" t="s">
        <v>39</v>
      </c>
      <c r="G1754" s="1" t="s">
        <v>1409</v>
      </c>
      <c r="H1754" s="7">
        <v>30</v>
      </c>
      <c r="I1754" s="7">
        <v>29</v>
      </c>
      <c r="J1754" s="2">
        <v>3.3300000000000003E-2</v>
      </c>
      <c r="K1754" s="7">
        <f>Table1[[#This Row],[Price Before Discount]]-Table1[[#This Row],[Price After Discount]]</f>
        <v>1</v>
      </c>
      <c r="L1754" s="13">
        <f>YEAR(Table1[[#This Row],[Date]])</f>
        <v>2023</v>
      </c>
      <c r="M1754" s="13" t="str">
        <f t="shared" si="54"/>
        <v>Jan</v>
      </c>
      <c r="N1754" s="17" t="str">
        <f t="shared" si="55"/>
        <v>Q1</v>
      </c>
    </row>
    <row r="1755" spans="1:14" hidden="1" x14ac:dyDescent="0.35">
      <c r="A1755" t="s">
        <v>2346</v>
      </c>
      <c r="B1755" s="1" t="s">
        <v>20</v>
      </c>
      <c r="C1755" s="1" t="s">
        <v>21</v>
      </c>
      <c r="D1755" s="1" t="s">
        <v>22</v>
      </c>
      <c r="E1755" s="3">
        <v>44541</v>
      </c>
      <c r="F1755" s="1" t="s">
        <v>12</v>
      </c>
      <c r="G1755" s="1" t="s">
        <v>142</v>
      </c>
      <c r="H1755" s="7">
        <v>80</v>
      </c>
      <c r="I1755" s="7">
        <v>52</v>
      </c>
      <c r="J1755" s="2">
        <v>0.35</v>
      </c>
      <c r="K1755" s="7">
        <f>Table1[[#This Row],[Price Before Discount]]-Table1[[#This Row],[Price After Discount]]</f>
        <v>28</v>
      </c>
      <c r="L1755" s="13">
        <f>YEAR(Table1[[#This Row],[Date]])</f>
        <v>2021</v>
      </c>
      <c r="M1755" s="13" t="str">
        <f t="shared" si="54"/>
        <v>Dec</v>
      </c>
      <c r="N1755" s="17" t="str">
        <f t="shared" si="55"/>
        <v>Q4</v>
      </c>
    </row>
    <row r="1756" spans="1:14" hidden="1" x14ac:dyDescent="0.35">
      <c r="A1756" t="s">
        <v>2347</v>
      </c>
      <c r="B1756" s="1" t="s">
        <v>432</v>
      </c>
      <c r="C1756" s="1" t="s">
        <v>433</v>
      </c>
      <c r="D1756" s="1" t="s">
        <v>22</v>
      </c>
      <c r="E1756" s="3">
        <v>44704</v>
      </c>
      <c r="F1756" s="1" t="s">
        <v>44</v>
      </c>
      <c r="G1756" s="1" t="s">
        <v>434</v>
      </c>
      <c r="H1756" s="7">
        <v>500</v>
      </c>
      <c r="I1756" s="7">
        <v>440</v>
      </c>
      <c r="J1756" s="2">
        <v>0.12</v>
      </c>
      <c r="K1756" s="7">
        <f>Table1[[#This Row],[Price Before Discount]]-Table1[[#This Row],[Price After Discount]]</f>
        <v>60</v>
      </c>
      <c r="L1756" s="13">
        <f>YEAR(Table1[[#This Row],[Date]])</f>
        <v>2022</v>
      </c>
      <c r="M1756" s="13" t="str">
        <f t="shared" si="54"/>
        <v>May</v>
      </c>
      <c r="N1756" s="17" t="str">
        <f t="shared" si="55"/>
        <v>Q2</v>
      </c>
    </row>
    <row r="1757" spans="1:14" hidden="1" x14ac:dyDescent="0.35">
      <c r="A1757" t="s">
        <v>2348</v>
      </c>
      <c r="B1757" s="1" t="s">
        <v>89</v>
      </c>
      <c r="C1757" s="1" t="s">
        <v>90</v>
      </c>
      <c r="D1757" s="1" t="s">
        <v>33</v>
      </c>
      <c r="E1757" s="3">
        <v>44019</v>
      </c>
      <c r="F1757" s="1" t="s">
        <v>23</v>
      </c>
      <c r="G1757" s="1" t="s">
        <v>2349</v>
      </c>
      <c r="H1757" s="7">
        <v>700</v>
      </c>
      <c r="I1757" s="7">
        <v>147</v>
      </c>
      <c r="J1757" s="2">
        <v>0.79</v>
      </c>
      <c r="K1757" s="7">
        <f>Table1[[#This Row],[Price Before Discount]]-Table1[[#This Row],[Price After Discount]]</f>
        <v>553</v>
      </c>
      <c r="L1757" s="13">
        <f>YEAR(Table1[[#This Row],[Date]])</f>
        <v>2020</v>
      </c>
      <c r="M1757" s="13" t="str">
        <f t="shared" si="54"/>
        <v>Jul</v>
      </c>
      <c r="N1757" s="17" t="str">
        <f t="shared" si="55"/>
        <v>Q3</v>
      </c>
    </row>
    <row r="1758" spans="1:14" hidden="1" x14ac:dyDescent="0.35">
      <c r="A1758" t="s">
        <v>2350</v>
      </c>
      <c r="B1758" s="1" t="s">
        <v>15</v>
      </c>
      <c r="C1758" s="1" t="s">
        <v>16</v>
      </c>
      <c r="D1758" s="1" t="s">
        <v>17</v>
      </c>
      <c r="E1758" s="3">
        <v>44286</v>
      </c>
      <c r="F1758" s="1" t="s">
        <v>44</v>
      </c>
      <c r="G1758" s="1" t="s">
        <v>911</v>
      </c>
      <c r="H1758" s="7">
        <v>500</v>
      </c>
      <c r="I1758" s="7">
        <v>400</v>
      </c>
      <c r="J1758" s="2">
        <v>0.2</v>
      </c>
      <c r="K1758" s="7">
        <f>Table1[[#This Row],[Price Before Discount]]-Table1[[#This Row],[Price After Discount]]</f>
        <v>100</v>
      </c>
      <c r="L1758" s="13">
        <f>YEAR(Table1[[#This Row],[Date]])</f>
        <v>2021</v>
      </c>
      <c r="M1758" s="13" t="str">
        <f t="shared" si="54"/>
        <v>Mar</v>
      </c>
      <c r="N1758" s="17" t="str">
        <f t="shared" si="55"/>
        <v>Q1</v>
      </c>
    </row>
    <row r="1759" spans="1:14" hidden="1" x14ac:dyDescent="0.35">
      <c r="A1759" t="s">
        <v>2351</v>
      </c>
      <c r="B1759" s="1" t="s">
        <v>432</v>
      </c>
      <c r="C1759" s="1" t="s">
        <v>433</v>
      </c>
      <c r="D1759" s="1" t="s">
        <v>22</v>
      </c>
      <c r="E1759" s="3">
        <v>44616</v>
      </c>
      <c r="F1759" s="1" t="s">
        <v>28</v>
      </c>
      <c r="G1759" s="1" t="s">
        <v>548</v>
      </c>
      <c r="H1759" s="7">
        <v>150</v>
      </c>
      <c r="I1759" s="7">
        <v>140</v>
      </c>
      <c r="J1759" s="2">
        <v>6.6699999999999995E-2</v>
      </c>
      <c r="K1759" s="7">
        <f>Table1[[#This Row],[Price Before Discount]]-Table1[[#This Row],[Price After Discount]]</f>
        <v>10</v>
      </c>
      <c r="L1759" s="13">
        <f>YEAR(Table1[[#This Row],[Date]])</f>
        <v>2022</v>
      </c>
      <c r="M1759" s="13" t="str">
        <f t="shared" si="54"/>
        <v>Feb</v>
      </c>
      <c r="N1759" s="17" t="str">
        <f t="shared" si="55"/>
        <v>Q1</v>
      </c>
    </row>
    <row r="1760" spans="1:14" hidden="1" x14ac:dyDescent="0.35">
      <c r="A1760" t="s">
        <v>2352</v>
      </c>
      <c r="B1760" s="1" t="s">
        <v>432</v>
      </c>
      <c r="C1760" s="1" t="s">
        <v>433</v>
      </c>
      <c r="D1760" s="1" t="s">
        <v>22</v>
      </c>
      <c r="E1760" s="3">
        <v>44753</v>
      </c>
      <c r="F1760" s="1" t="s">
        <v>44</v>
      </c>
      <c r="G1760" s="1" t="s">
        <v>826</v>
      </c>
      <c r="H1760" s="7">
        <v>500</v>
      </c>
      <c r="I1760" s="7">
        <v>450</v>
      </c>
      <c r="J1760" s="2">
        <v>0.1</v>
      </c>
      <c r="K1760" s="7">
        <f>Table1[[#This Row],[Price Before Discount]]-Table1[[#This Row],[Price After Discount]]</f>
        <v>50</v>
      </c>
      <c r="L1760" s="13">
        <f>YEAR(Table1[[#This Row],[Date]])</f>
        <v>2022</v>
      </c>
      <c r="M1760" s="13" t="str">
        <f t="shared" si="54"/>
        <v>Jul</v>
      </c>
      <c r="N1760" s="17" t="str">
        <f t="shared" si="55"/>
        <v>Q3</v>
      </c>
    </row>
    <row r="1761" spans="1:14" hidden="1" x14ac:dyDescent="0.35">
      <c r="A1761" t="s">
        <v>2353</v>
      </c>
      <c r="B1761" s="1" t="s">
        <v>222</v>
      </c>
      <c r="C1761" s="1" t="s">
        <v>48</v>
      </c>
      <c r="D1761" s="1" t="s">
        <v>22</v>
      </c>
      <c r="E1761" s="3">
        <v>45141</v>
      </c>
      <c r="F1761" s="1" t="s">
        <v>23</v>
      </c>
      <c r="G1761" s="1" t="s">
        <v>1036</v>
      </c>
      <c r="H1761" s="7">
        <v>700</v>
      </c>
      <c r="I1761" s="7">
        <v>679</v>
      </c>
      <c r="J1761" s="2">
        <v>0.03</v>
      </c>
      <c r="K1761" s="7">
        <f>Table1[[#This Row],[Price Before Discount]]-Table1[[#This Row],[Price After Discount]]</f>
        <v>21</v>
      </c>
      <c r="L1761" s="13">
        <f>YEAR(Table1[[#This Row],[Date]])</f>
        <v>2023</v>
      </c>
      <c r="M1761" s="13" t="str">
        <f t="shared" si="54"/>
        <v>Aug</v>
      </c>
      <c r="N1761" s="17" t="str">
        <f t="shared" si="55"/>
        <v>Q3</v>
      </c>
    </row>
    <row r="1762" spans="1:14" hidden="1" x14ac:dyDescent="0.35">
      <c r="A1762" t="s">
        <v>2354</v>
      </c>
      <c r="B1762" s="1" t="s">
        <v>129</v>
      </c>
      <c r="C1762" s="1" t="s">
        <v>106</v>
      </c>
      <c r="D1762" s="1" t="s">
        <v>17</v>
      </c>
      <c r="E1762" s="3">
        <v>45087</v>
      </c>
      <c r="F1762" s="1" t="s">
        <v>102</v>
      </c>
      <c r="G1762" s="1" t="s">
        <v>791</v>
      </c>
      <c r="H1762" s="7">
        <v>70</v>
      </c>
      <c r="I1762" s="7">
        <v>69</v>
      </c>
      <c r="J1762" s="2">
        <v>1.43E-2</v>
      </c>
      <c r="K1762" s="7">
        <f>Table1[[#This Row],[Price Before Discount]]-Table1[[#This Row],[Price After Discount]]</f>
        <v>1</v>
      </c>
      <c r="L1762" s="13">
        <f>YEAR(Table1[[#This Row],[Date]])</f>
        <v>2023</v>
      </c>
      <c r="M1762" s="13" t="str">
        <f t="shared" si="54"/>
        <v>Jun</v>
      </c>
      <c r="N1762" s="17" t="str">
        <f t="shared" si="55"/>
        <v>Q2</v>
      </c>
    </row>
    <row r="1763" spans="1:14" hidden="1" x14ac:dyDescent="0.35">
      <c r="A1763" t="s">
        <v>2355</v>
      </c>
      <c r="B1763" s="1" t="s">
        <v>31</v>
      </c>
      <c r="C1763" s="1" t="s">
        <v>32</v>
      </c>
      <c r="D1763" s="1" t="s">
        <v>33</v>
      </c>
      <c r="E1763" s="3">
        <v>44440</v>
      </c>
      <c r="F1763" s="1" t="s">
        <v>70</v>
      </c>
      <c r="G1763" s="1" t="s">
        <v>158</v>
      </c>
      <c r="H1763" s="7">
        <v>500</v>
      </c>
      <c r="I1763" s="7">
        <v>495</v>
      </c>
      <c r="J1763" s="2">
        <v>0.01</v>
      </c>
      <c r="K1763" s="7">
        <f>Table1[[#This Row],[Price Before Discount]]-Table1[[#This Row],[Price After Discount]]</f>
        <v>5</v>
      </c>
      <c r="L1763" s="13">
        <f>YEAR(Table1[[#This Row],[Date]])</f>
        <v>2021</v>
      </c>
      <c r="M1763" s="13" t="str">
        <f t="shared" si="54"/>
        <v>Sep</v>
      </c>
      <c r="N1763" s="17" t="str">
        <f t="shared" si="55"/>
        <v>Q3</v>
      </c>
    </row>
    <row r="1764" spans="1:14" x14ac:dyDescent="0.35">
      <c r="A1764" t="s">
        <v>2356</v>
      </c>
      <c r="B1764" s="1" t="s">
        <v>97</v>
      </c>
      <c r="C1764" s="1" t="s">
        <v>98</v>
      </c>
      <c r="D1764" s="1" t="s">
        <v>11</v>
      </c>
      <c r="E1764" s="3">
        <v>45346</v>
      </c>
      <c r="F1764" s="1" t="s">
        <v>44</v>
      </c>
      <c r="G1764" s="1" t="s">
        <v>1088</v>
      </c>
      <c r="H1764" s="7">
        <v>500</v>
      </c>
      <c r="I1764" s="7">
        <v>455</v>
      </c>
      <c r="J1764" s="2">
        <v>0.09</v>
      </c>
      <c r="K1764" s="7">
        <f>Table1[[#This Row],[Price Before Discount]]-Table1[[#This Row],[Price After Discount]]</f>
        <v>45</v>
      </c>
      <c r="L1764" s="13">
        <f>YEAR(Table1[[#This Row],[Date]])</f>
        <v>2024</v>
      </c>
      <c r="M1764" s="13" t="str">
        <f t="shared" si="54"/>
        <v>Feb</v>
      </c>
      <c r="N1764" s="17" t="str">
        <f t="shared" si="55"/>
        <v>Q1</v>
      </c>
    </row>
    <row r="1765" spans="1:14" hidden="1" x14ac:dyDescent="0.35">
      <c r="A1765" t="s">
        <v>2357</v>
      </c>
      <c r="B1765" s="1" t="s">
        <v>15</v>
      </c>
      <c r="C1765" s="1" t="s">
        <v>16</v>
      </c>
      <c r="D1765" s="1" t="s">
        <v>17</v>
      </c>
      <c r="E1765" s="3">
        <v>44179</v>
      </c>
      <c r="F1765" s="1" t="s">
        <v>102</v>
      </c>
      <c r="G1765" s="1" t="s">
        <v>176</v>
      </c>
      <c r="H1765" s="7">
        <v>70</v>
      </c>
      <c r="I1765" s="7">
        <v>56</v>
      </c>
      <c r="J1765" s="2">
        <v>0.2</v>
      </c>
      <c r="K1765" s="7">
        <f>Table1[[#This Row],[Price Before Discount]]-Table1[[#This Row],[Price After Discount]]</f>
        <v>14</v>
      </c>
      <c r="L1765" s="13">
        <f>YEAR(Table1[[#This Row],[Date]])</f>
        <v>2020</v>
      </c>
      <c r="M1765" s="13" t="str">
        <f t="shared" si="54"/>
        <v>Dec</v>
      </c>
      <c r="N1765" s="17" t="str">
        <f t="shared" si="55"/>
        <v>Q4</v>
      </c>
    </row>
    <row r="1766" spans="1:14" x14ac:dyDescent="0.35">
      <c r="A1766" t="s">
        <v>2358</v>
      </c>
      <c r="B1766" s="1" t="s">
        <v>57</v>
      </c>
      <c r="C1766" s="1" t="s">
        <v>58</v>
      </c>
      <c r="D1766" s="1" t="s">
        <v>11</v>
      </c>
      <c r="E1766" s="3">
        <v>44859</v>
      </c>
      <c r="F1766" s="1" t="s">
        <v>102</v>
      </c>
      <c r="G1766" s="1" t="s">
        <v>1012</v>
      </c>
      <c r="H1766" s="7">
        <v>70</v>
      </c>
      <c r="I1766" s="7">
        <v>62</v>
      </c>
      <c r="J1766" s="2">
        <v>0.1143</v>
      </c>
      <c r="K1766" s="7">
        <f>Table1[[#This Row],[Price Before Discount]]-Table1[[#This Row],[Price After Discount]]</f>
        <v>8</v>
      </c>
      <c r="L1766" s="13">
        <f>YEAR(Table1[[#This Row],[Date]])</f>
        <v>2022</v>
      </c>
      <c r="M1766" s="13" t="str">
        <f t="shared" si="54"/>
        <v>Oct</v>
      </c>
      <c r="N1766" s="17" t="str">
        <f t="shared" si="55"/>
        <v>Q4</v>
      </c>
    </row>
    <row r="1767" spans="1:14" hidden="1" x14ac:dyDescent="0.35">
      <c r="A1767" t="s">
        <v>2359</v>
      </c>
      <c r="B1767" s="1" t="s">
        <v>155</v>
      </c>
      <c r="C1767" s="1" t="s">
        <v>106</v>
      </c>
      <c r="D1767" s="1" t="s">
        <v>17</v>
      </c>
      <c r="E1767" s="3">
        <v>45307</v>
      </c>
      <c r="F1767" s="1" t="s">
        <v>28</v>
      </c>
      <c r="G1767" s="1" t="s">
        <v>1284</v>
      </c>
      <c r="H1767" s="7">
        <v>150</v>
      </c>
      <c r="I1767" s="7">
        <v>128</v>
      </c>
      <c r="J1767" s="2">
        <v>0.1467</v>
      </c>
      <c r="K1767" s="7">
        <f>Table1[[#This Row],[Price Before Discount]]-Table1[[#This Row],[Price After Discount]]</f>
        <v>22</v>
      </c>
      <c r="L1767" s="13">
        <f>YEAR(Table1[[#This Row],[Date]])</f>
        <v>2024</v>
      </c>
      <c r="M1767" s="13" t="str">
        <f t="shared" si="54"/>
        <v>Jan</v>
      </c>
      <c r="N1767" s="17" t="str">
        <f t="shared" si="55"/>
        <v>Q1</v>
      </c>
    </row>
    <row r="1768" spans="1:14" hidden="1" x14ac:dyDescent="0.35">
      <c r="A1768" t="s">
        <v>2360</v>
      </c>
      <c r="B1768" s="1" t="s">
        <v>2168</v>
      </c>
      <c r="C1768" s="1" t="s">
        <v>16</v>
      </c>
      <c r="D1768" s="1" t="s">
        <v>17</v>
      </c>
      <c r="E1768" s="3">
        <v>45505</v>
      </c>
      <c r="F1768" s="1" t="s">
        <v>28</v>
      </c>
      <c r="G1768" s="1" t="s">
        <v>2361</v>
      </c>
      <c r="H1768" s="7">
        <v>150</v>
      </c>
      <c r="I1768" s="7">
        <v>131</v>
      </c>
      <c r="J1768" s="2">
        <v>0.12670000000000001</v>
      </c>
      <c r="K1768" s="7">
        <f>Table1[[#This Row],[Price Before Discount]]-Table1[[#This Row],[Price After Discount]]</f>
        <v>19</v>
      </c>
      <c r="L1768" s="13">
        <f>YEAR(Table1[[#This Row],[Date]])</f>
        <v>2024</v>
      </c>
      <c r="M1768" s="13" t="str">
        <f t="shared" si="54"/>
        <v>Aug</v>
      </c>
      <c r="N1768" s="17" t="str">
        <f t="shared" si="55"/>
        <v>Q3</v>
      </c>
    </row>
    <row r="1769" spans="1:14" hidden="1" x14ac:dyDescent="0.35">
      <c r="A1769" t="s">
        <v>2362</v>
      </c>
      <c r="B1769" s="1" t="s">
        <v>180</v>
      </c>
      <c r="C1769" s="1" t="s">
        <v>106</v>
      </c>
      <c r="D1769" s="1" t="s">
        <v>17</v>
      </c>
      <c r="E1769" s="3">
        <v>45353</v>
      </c>
      <c r="F1769" s="1" t="s">
        <v>39</v>
      </c>
      <c r="G1769" s="1" t="s">
        <v>2233</v>
      </c>
      <c r="H1769" s="7">
        <v>30</v>
      </c>
      <c r="I1769" s="7">
        <v>30</v>
      </c>
      <c r="J1769" s="2">
        <v>0</v>
      </c>
      <c r="K1769" s="7">
        <f>Table1[[#This Row],[Price Before Discount]]-Table1[[#This Row],[Price After Discount]]</f>
        <v>0</v>
      </c>
      <c r="L1769" s="13">
        <f>YEAR(Table1[[#This Row],[Date]])</f>
        <v>2024</v>
      </c>
      <c r="M1769" s="13" t="str">
        <f t="shared" si="54"/>
        <v>Mar</v>
      </c>
      <c r="N1769" s="17" t="str">
        <f t="shared" si="55"/>
        <v>Q1</v>
      </c>
    </row>
    <row r="1770" spans="1:14" hidden="1" x14ac:dyDescent="0.35">
      <c r="A1770" t="s">
        <v>2363</v>
      </c>
      <c r="B1770" s="1" t="s">
        <v>20</v>
      </c>
      <c r="C1770" s="1" t="s">
        <v>21</v>
      </c>
      <c r="D1770" s="1" t="s">
        <v>22</v>
      </c>
      <c r="E1770" s="3">
        <v>44399</v>
      </c>
      <c r="F1770" s="1" t="s">
        <v>44</v>
      </c>
      <c r="G1770" s="1" t="s">
        <v>481</v>
      </c>
      <c r="H1770" s="7">
        <v>500</v>
      </c>
      <c r="I1770" s="7">
        <v>460</v>
      </c>
      <c r="J1770" s="2">
        <v>0.08</v>
      </c>
      <c r="K1770" s="7">
        <f>Table1[[#This Row],[Price Before Discount]]-Table1[[#This Row],[Price After Discount]]</f>
        <v>40</v>
      </c>
      <c r="L1770" s="13">
        <f>YEAR(Table1[[#This Row],[Date]])</f>
        <v>2021</v>
      </c>
      <c r="M1770" s="13" t="str">
        <f t="shared" si="54"/>
        <v>Jul</v>
      </c>
      <c r="N1770" s="17" t="str">
        <f t="shared" si="55"/>
        <v>Q3</v>
      </c>
    </row>
    <row r="1771" spans="1:14" hidden="1" x14ac:dyDescent="0.35">
      <c r="A1771" t="s">
        <v>2364</v>
      </c>
      <c r="B1771" s="1" t="s">
        <v>268</v>
      </c>
      <c r="C1771" s="1" t="s">
        <v>269</v>
      </c>
      <c r="D1771" s="1" t="s">
        <v>33</v>
      </c>
      <c r="E1771" s="3">
        <v>44307</v>
      </c>
      <c r="F1771" s="1" t="s">
        <v>28</v>
      </c>
      <c r="G1771" s="1" t="s">
        <v>711</v>
      </c>
      <c r="H1771" s="7">
        <v>150</v>
      </c>
      <c r="I1771" s="7">
        <v>120</v>
      </c>
      <c r="J1771" s="2">
        <v>0.2</v>
      </c>
      <c r="K1771" s="7">
        <f>Table1[[#This Row],[Price Before Discount]]-Table1[[#This Row],[Price After Discount]]</f>
        <v>30</v>
      </c>
      <c r="L1771" s="13">
        <f>YEAR(Table1[[#This Row],[Date]])</f>
        <v>2021</v>
      </c>
      <c r="M1771" s="13" t="str">
        <f t="shared" si="54"/>
        <v>Apr</v>
      </c>
      <c r="N1771" s="17" t="str">
        <f t="shared" si="55"/>
        <v>Q2</v>
      </c>
    </row>
    <row r="1772" spans="1:14" hidden="1" x14ac:dyDescent="0.35">
      <c r="A1772" t="s">
        <v>2365</v>
      </c>
      <c r="B1772" s="1" t="s">
        <v>180</v>
      </c>
      <c r="C1772" s="1" t="s">
        <v>106</v>
      </c>
      <c r="D1772" s="1" t="s">
        <v>17</v>
      </c>
      <c r="E1772" s="3">
        <v>45574</v>
      </c>
      <c r="F1772" s="1" t="s">
        <v>53</v>
      </c>
      <c r="G1772" s="1" t="s">
        <v>1430</v>
      </c>
      <c r="H1772" s="7">
        <v>800</v>
      </c>
      <c r="I1772" s="7">
        <v>544</v>
      </c>
      <c r="J1772" s="2">
        <v>0.32</v>
      </c>
      <c r="K1772" s="7">
        <f>Table1[[#This Row],[Price Before Discount]]-Table1[[#This Row],[Price After Discount]]</f>
        <v>256</v>
      </c>
      <c r="L1772" s="13">
        <f>YEAR(Table1[[#This Row],[Date]])</f>
        <v>2024</v>
      </c>
      <c r="M1772" s="13" t="str">
        <f t="shared" si="54"/>
        <v>Oct</v>
      </c>
      <c r="N1772" s="17" t="str">
        <f t="shared" si="55"/>
        <v>Q4</v>
      </c>
    </row>
    <row r="1773" spans="1:14" x14ac:dyDescent="0.35">
      <c r="A1773" t="s">
        <v>2366</v>
      </c>
      <c r="B1773" s="1" t="s">
        <v>239</v>
      </c>
      <c r="C1773" s="1" t="s">
        <v>240</v>
      </c>
      <c r="D1773" s="1" t="s">
        <v>11</v>
      </c>
      <c r="E1773" s="3">
        <v>44324</v>
      </c>
      <c r="F1773" s="1" t="s">
        <v>28</v>
      </c>
      <c r="G1773" s="1" t="s">
        <v>1150</v>
      </c>
      <c r="H1773" s="7">
        <v>150</v>
      </c>
      <c r="I1773" s="7">
        <v>132</v>
      </c>
      <c r="J1773" s="2">
        <v>0.12</v>
      </c>
      <c r="K1773" s="7">
        <f>Table1[[#This Row],[Price Before Discount]]-Table1[[#This Row],[Price After Discount]]</f>
        <v>18</v>
      </c>
      <c r="L1773" s="13">
        <f>YEAR(Table1[[#This Row],[Date]])</f>
        <v>2021</v>
      </c>
      <c r="M1773" s="13" t="str">
        <f t="shared" si="54"/>
        <v>May</v>
      </c>
      <c r="N1773" s="17" t="str">
        <f t="shared" si="55"/>
        <v>Q2</v>
      </c>
    </row>
    <row r="1774" spans="1:14" x14ac:dyDescent="0.35">
      <c r="A1774" t="s">
        <v>2367</v>
      </c>
      <c r="B1774" s="1" t="s">
        <v>109</v>
      </c>
      <c r="C1774" s="1" t="s">
        <v>80</v>
      </c>
      <c r="D1774" s="1" t="s">
        <v>11</v>
      </c>
      <c r="E1774" s="3">
        <v>44917</v>
      </c>
      <c r="F1774" s="1" t="s">
        <v>44</v>
      </c>
      <c r="G1774" s="1" t="s">
        <v>608</v>
      </c>
      <c r="H1774" s="7">
        <v>500</v>
      </c>
      <c r="I1774" s="7">
        <v>435</v>
      </c>
      <c r="J1774" s="2">
        <v>0.13</v>
      </c>
      <c r="K1774" s="7">
        <f>Table1[[#This Row],[Price Before Discount]]-Table1[[#This Row],[Price After Discount]]</f>
        <v>65</v>
      </c>
      <c r="L1774" s="13">
        <f>YEAR(Table1[[#This Row],[Date]])</f>
        <v>2022</v>
      </c>
      <c r="M1774" s="13" t="str">
        <f t="shared" si="54"/>
        <v>Dec</v>
      </c>
      <c r="N1774" s="17" t="str">
        <f t="shared" si="55"/>
        <v>Q4</v>
      </c>
    </row>
    <row r="1775" spans="1:14" hidden="1" x14ac:dyDescent="0.35">
      <c r="A1775" t="s">
        <v>2368</v>
      </c>
      <c r="B1775" s="1" t="s">
        <v>2168</v>
      </c>
      <c r="C1775" s="1" t="s">
        <v>16</v>
      </c>
      <c r="D1775" s="1" t="s">
        <v>17</v>
      </c>
      <c r="E1775" s="3">
        <v>44328</v>
      </c>
      <c r="F1775" s="1" t="s">
        <v>53</v>
      </c>
      <c r="G1775" s="1" t="s">
        <v>2369</v>
      </c>
      <c r="H1775" s="7">
        <v>800</v>
      </c>
      <c r="I1775" s="7">
        <v>448</v>
      </c>
      <c r="J1775" s="2">
        <v>0.44</v>
      </c>
      <c r="K1775" s="7">
        <f>Table1[[#This Row],[Price Before Discount]]-Table1[[#This Row],[Price After Discount]]</f>
        <v>352</v>
      </c>
      <c r="L1775" s="13">
        <f>YEAR(Table1[[#This Row],[Date]])</f>
        <v>2021</v>
      </c>
      <c r="M1775" s="13" t="str">
        <f t="shared" si="54"/>
        <v>May</v>
      </c>
      <c r="N1775" s="17" t="str">
        <f t="shared" si="55"/>
        <v>Q2</v>
      </c>
    </row>
    <row r="1776" spans="1:14" hidden="1" x14ac:dyDescent="0.35">
      <c r="A1776" t="s">
        <v>2370</v>
      </c>
      <c r="B1776" s="1" t="s">
        <v>129</v>
      </c>
      <c r="C1776" s="1" t="s">
        <v>106</v>
      </c>
      <c r="D1776" s="1" t="s">
        <v>17</v>
      </c>
      <c r="E1776" s="3">
        <v>45492</v>
      </c>
      <c r="F1776" s="1" t="s">
        <v>70</v>
      </c>
      <c r="G1776" s="1" t="s">
        <v>380</v>
      </c>
      <c r="H1776" s="7">
        <v>500</v>
      </c>
      <c r="I1776" s="7">
        <v>500</v>
      </c>
      <c r="J1776" s="2">
        <v>0</v>
      </c>
      <c r="K1776" s="7">
        <f>Table1[[#This Row],[Price Before Discount]]-Table1[[#This Row],[Price After Discount]]</f>
        <v>0</v>
      </c>
      <c r="L1776" s="13">
        <f>YEAR(Table1[[#This Row],[Date]])</f>
        <v>2024</v>
      </c>
      <c r="M1776" s="13" t="str">
        <f t="shared" si="54"/>
        <v>Jul</v>
      </c>
      <c r="N1776" s="17" t="str">
        <f t="shared" si="55"/>
        <v>Q3</v>
      </c>
    </row>
    <row r="1777" spans="1:14" hidden="1" x14ac:dyDescent="0.35">
      <c r="A1777" t="s">
        <v>2371</v>
      </c>
      <c r="B1777" s="1" t="s">
        <v>222</v>
      </c>
      <c r="C1777" s="1" t="s">
        <v>48</v>
      </c>
      <c r="D1777" s="1" t="s">
        <v>22</v>
      </c>
      <c r="E1777" s="3">
        <v>45066</v>
      </c>
      <c r="F1777" s="1" t="s">
        <v>120</v>
      </c>
      <c r="G1777" s="1" t="s">
        <v>1237</v>
      </c>
      <c r="H1777" s="7">
        <v>50</v>
      </c>
      <c r="I1777" s="7">
        <v>47</v>
      </c>
      <c r="J1777" s="2">
        <v>0.06</v>
      </c>
      <c r="K1777" s="7">
        <f>Table1[[#This Row],[Price Before Discount]]-Table1[[#This Row],[Price After Discount]]</f>
        <v>3</v>
      </c>
      <c r="L1777" s="13">
        <f>YEAR(Table1[[#This Row],[Date]])</f>
        <v>2023</v>
      </c>
      <c r="M1777" s="13" t="str">
        <f t="shared" si="54"/>
        <v>May</v>
      </c>
      <c r="N1777" s="17" t="str">
        <f t="shared" si="55"/>
        <v>Q2</v>
      </c>
    </row>
    <row r="1778" spans="1:14" hidden="1" x14ac:dyDescent="0.35">
      <c r="A1778" t="s">
        <v>2372</v>
      </c>
      <c r="B1778" s="1" t="s">
        <v>180</v>
      </c>
      <c r="C1778" s="1" t="s">
        <v>106</v>
      </c>
      <c r="D1778" s="1" t="s">
        <v>17</v>
      </c>
      <c r="E1778" s="3">
        <v>45038</v>
      </c>
      <c r="F1778" s="1" t="s">
        <v>34</v>
      </c>
      <c r="G1778" s="1" t="s">
        <v>181</v>
      </c>
      <c r="H1778" s="7">
        <v>50</v>
      </c>
      <c r="I1778" s="7">
        <v>46</v>
      </c>
      <c r="J1778" s="2">
        <v>0.08</v>
      </c>
      <c r="K1778" s="7">
        <f>Table1[[#This Row],[Price Before Discount]]-Table1[[#This Row],[Price After Discount]]</f>
        <v>4</v>
      </c>
      <c r="L1778" s="13">
        <f>YEAR(Table1[[#This Row],[Date]])</f>
        <v>2023</v>
      </c>
      <c r="M1778" s="13" t="str">
        <f t="shared" si="54"/>
        <v>Apr</v>
      </c>
      <c r="N1778" s="17" t="str">
        <f t="shared" si="55"/>
        <v>Q2</v>
      </c>
    </row>
    <row r="1779" spans="1:14" hidden="1" x14ac:dyDescent="0.35">
      <c r="A1779" t="s">
        <v>2373</v>
      </c>
      <c r="B1779" s="1" t="s">
        <v>47</v>
      </c>
      <c r="C1779" s="1" t="s">
        <v>48</v>
      </c>
      <c r="D1779" s="1" t="s">
        <v>22</v>
      </c>
      <c r="E1779" s="3">
        <v>44061</v>
      </c>
      <c r="F1779" s="1" t="s">
        <v>28</v>
      </c>
      <c r="G1779" s="1" t="s">
        <v>998</v>
      </c>
      <c r="H1779" s="7">
        <v>150</v>
      </c>
      <c r="I1779" s="7">
        <v>126</v>
      </c>
      <c r="J1779" s="2">
        <v>0.16</v>
      </c>
      <c r="K1779" s="7">
        <f>Table1[[#This Row],[Price Before Discount]]-Table1[[#This Row],[Price After Discount]]</f>
        <v>24</v>
      </c>
      <c r="L1779" s="13">
        <f>YEAR(Table1[[#This Row],[Date]])</f>
        <v>2020</v>
      </c>
      <c r="M1779" s="13" t="str">
        <f t="shared" si="54"/>
        <v>Aug</v>
      </c>
      <c r="N1779" s="17" t="str">
        <f t="shared" si="55"/>
        <v>Q3</v>
      </c>
    </row>
    <row r="1780" spans="1:14" x14ac:dyDescent="0.35">
      <c r="A1780" t="s">
        <v>2374</v>
      </c>
      <c r="B1780" s="1" t="s">
        <v>172</v>
      </c>
      <c r="C1780" s="1" t="s">
        <v>173</v>
      </c>
      <c r="D1780" s="1" t="s">
        <v>11</v>
      </c>
      <c r="E1780" s="3">
        <v>44079</v>
      </c>
      <c r="F1780" s="1" t="s">
        <v>39</v>
      </c>
      <c r="G1780" s="1" t="s">
        <v>786</v>
      </c>
      <c r="H1780" s="7">
        <v>30</v>
      </c>
      <c r="I1780" s="7">
        <v>23</v>
      </c>
      <c r="J1780" s="2">
        <v>0.23330000000000001</v>
      </c>
      <c r="K1780" s="7">
        <f>Table1[[#This Row],[Price Before Discount]]-Table1[[#This Row],[Price After Discount]]</f>
        <v>7</v>
      </c>
      <c r="L1780" s="13">
        <f>YEAR(Table1[[#This Row],[Date]])</f>
        <v>2020</v>
      </c>
      <c r="M1780" s="13" t="str">
        <f t="shared" si="54"/>
        <v>Sep</v>
      </c>
      <c r="N1780" s="17" t="str">
        <f t="shared" si="55"/>
        <v>Q3</v>
      </c>
    </row>
    <row r="1781" spans="1:14" hidden="1" x14ac:dyDescent="0.35">
      <c r="A1781" t="s">
        <v>2375</v>
      </c>
      <c r="B1781" s="1" t="s">
        <v>225</v>
      </c>
      <c r="C1781" s="1" t="s">
        <v>226</v>
      </c>
      <c r="D1781" s="1" t="s">
        <v>22</v>
      </c>
      <c r="E1781" s="3">
        <v>44415</v>
      </c>
      <c r="F1781" s="1" t="s">
        <v>113</v>
      </c>
      <c r="G1781" s="1" t="s">
        <v>2376</v>
      </c>
      <c r="H1781" s="7">
        <v>250</v>
      </c>
      <c r="I1781" s="7">
        <v>230</v>
      </c>
      <c r="J1781" s="2">
        <v>0.08</v>
      </c>
      <c r="K1781" s="7">
        <f>Table1[[#This Row],[Price Before Discount]]-Table1[[#This Row],[Price After Discount]]</f>
        <v>20</v>
      </c>
      <c r="L1781" s="13">
        <f>YEAR(Table1[[#This Row],[Date]])</f>
        <v>2021</v>
      </c>
      <c r="M1781" s="13" t="str">
        <f t="shared" si="54"/>
        <v>Aug</v>
      </c>
      <c r="N1781" s="17" t="str">
        <f t="shared" si="55"/>
        <v>Q3</v>
      </c>
    </row>
    <row r="1782" spans="1:14" x14ac:dyDescent="0.35">
      <c r="A1782" t="s">
        <v>2377</v>
      </c>
      <c r="B1782" s="1" t="s">
        <v>239</v>
      </c>
      <c r="C1782" s="1" t="s">
        <v>240</v>
      </c>
      <c r="D1782" s="1" t="s">
        <v>11</v>
      </c>
      <c r="E1782" s="3">
        <v>43939</v>
      </c>
      <c r="F1782" s="1" t="s">
        <v>39</v>
      </c>
      <c r="G1782" s="1" t="s">
        <v>329</v>
      </c>
      <c r="H1782" s="7">
        <v>30</v>
      </c>
      <c r="I1782" s="7">
        <v>29</v>
      </c>
      <c r="J1782" s="2">
        <v>3.3300000000000003E-2</v>
      </c>
      <c r="K1782" s="7">
        <f>Table1[[#This Row],[Price Before Discount]]-Table1[[#This Row],[Price After Discount]]</f>
        <v>1</v>
      </c>
      <c r="L1782" s="13">
        <f>YEAR(Table1[[#This Row],[Date]])</f>
        <v>2020</v>
      </c>
      <c r="M1782" s="13" t="str">
        <f t="shared" si="54"/>
        <v>Apr</v>
      </c>
      <c r="N1782" s="17" t="str">
        <f t="shared" si="55"/>
        <v>Q2</v>
      </c>
    </row>
    <row r="1783" spans="1:14" x14ac:dyDescent="0.35">
      <c r="A1783" t="s">
        <v>2378</v>
      </c>
      <c r="B1783" s="1" t="s">
        <v>112</v>
      </c>
      <c r="C1783" s="1" t="s">
        <v>52</v>
      </c>
      <c r="D1783" s="1" t="s">
        <v>11</v>
      </c>
      <c r="E1783" s="3">
        <v>43933</v>
      </c>
      <c r="F1783" s="1" t="s">
        <v>39</v>
      </c>
      <c r="G1783" s="1" t="s">
        <v>883</v>
      </c>
      <c r="H1783" s="7">
        <v>30</v>
      </c>
      <c r="I1783" s="7">
        <v>24</v>
      </c>
      <c r="J1783" s="2">
        <v>0.2</v>
      </c>
      <c r="K1783" s="7">
        <f>Table1[[#This Row],[Price Before Discount]]-Table1[[#This Row],[Price After Discount]]</f>
        <v>6</v>
      </c>
      <c r="L1783" s="13">
        <f>YEAR(Table1[[#This Row],[Date]])</f>
        <v>2020</v>
      </c>
      <c r="M1783" s="13" t="str">
        <f t="shared" si="54"/>
        <v>Apr</v>
      </c>
      <c r="N1783" s="17" t="str">
        <f t="shared" si="55"/>
        <v>Q2</v>
      </c>
    </row>
    <row r="1784" spans="1:14" hidden="1" x14ac:dyDescent="0.35">
      <c r="A1784" t="s">
        <v>2379</v>
      </c>
      <c r="B1784" s="1" t="s">
        <v>132</v>
      </c>
      <c r="C1784" s="1" t="s">
        <v>90</v>
      </c>
      <c r="D1784" s="1" t="s">
        <v>33</v>
      </c>
      <c r="E1784" s="3">
        <v>45648</v>
      </c>
      <c r="F1784" s="1" t="s">
        <v>44</v>
      </c>
      <c r="G1784" s="1" t="s">
        <v>536</v>
      </c>
      <c r="H1784" s="7">
        <v>500</v>
      </c>
      <c r="I1784" s="7">
        <v>490</v>
      </c>
      <c r="J1784" s="2">
        <v>0.02</v>
      </c>
      <c r="K1784" s="7">
        <f>Table1[[#This Row],[Price Before Discount]]-Table1[[#This Row],[Price After Discount]]</f>
        <v>10</v>
      </c>
      <c r="L1784" s="13">
        <f>YEAR(Table1[[#This Row],[Date]])</f>
        <v>2024</v>
      </c>
      <c r="M1784" s="13" t="str">
        <f t="shared" si="54"/>
        <v>Dec</v>
      </c>
      <c r="N1784" s="17" t="str">
        <f t="shared" si="55"/>
        <v>Q4</v>
      </c>
    </row>
    <row r="1785" spans="1:14" x14ac:dyDescent="0.35">
      <c r="A1785" t="s">
        <v>2380</v>
      </c>
      <c r="B1785" s="1" t="s">
        <v>398</v>
      </c>
      <c r="C1785" s="1" t="s">
        <v>399</v>
      </c>
      <c r="D1785" s="1" t="s">
        <v>11</v>
      </c>
      <c r="E1785" s="3">
        <v>45424</v>
      </c>
      <c r="F1785" s="1" t="s">
        <v>34</v>
      </c>
      <c r="G1785" s="1" t="s">
        <v>709</v>
      </c>
      <c r="H1785" s="7">
        <v>50</v>
      </c>
      <c r="I1785" s="7">
        <v>47</v>
      </c>
      <c r="J1785" s="2">
        <v>0.06</v>
      </c>
      <c r="K1785" s="7">
        <f>Table1[[#This Row],[Price Before Discount]]-Table1[[#This Row],[Price After Discount]]</f>
        <v>3</v>
      </c>
      <c r="L1785" s="13">
        <f>YEAR(Table1[[#This Row],[Date]])</f>
        <v>2024</v>
      </c>
      <c r="M1785" s="13" t="str">
        <f t="shared" si="54"/>
        <v>May</v>
      </c>
      <c r="N1785" s="17" t="str">
        <f t="shared" si="55"/>
        <v>Q2</v>
      </c>
    </row>
    <row r="1786" spans="1:14" hidden="1" x14ac:dyDescent="0.35">
      <c r="A1786" t="s">
        <v>2381</v>
      </c>
      <c r="B1786" s="1" t="s">
        <v>68</v>
      </c>
      <c r="C1786" s="1" t="s">
        <v>69</v>
      </c>
      <c r="D1786" s="1" t="s">
        <v>33</v>
      </c>
      <c r="E1786" s="3">
        <v>45449</v>
      </c>
      <c r="F1786" s="1" t="s">
        <v>59</v>
      </c>
      <c r="G1786" s="1" t="s">
        <v>1412</v>
      </c>
      <c r="H1786" s="7">
        <v>1000</v>
      </c>
      <c r="I1786" s="7">
        <v>740</v>
      </c>
      <c r="J1786" s="2">
        <v>0.26</v>
      </c>
      <c r="K1786" s="7">
        <f>Table1[[#This Row],[Price Before Discount]]-Table1[[#This Row],[Price After Discount]]</f>
        <v>260</v>
      </c>
      <c r="L1786" s="13">
        <f>YEAR(Table1[[#This Row],[Date]])</f>
        <v>2024</v>
      </c>
      <c r="M1786" s="13" t="str">
        <f t="shared" si="54"/>
        <v>Jun</v>
      </c>
      <c r="N1786" s="17" t="str">
        <f t="shared" si="55"/>
        <v>Q2</v>
      </c>
    </row>
    <row r="1787" spans="1:14" hidden="1" x14ac:dyDescent="0.35">
      <c r="A1787" t="s">
        <v>2382</v>
      </c>
      <c r="B1787" s="1" t="s">
        <v>105</v>
      </c>
      <c r="C1787" s="1" t="s">
        <v>106</v>
      </c>
      <c r="D1787" s="1" t="s">
        <v>17</v>
      </c>
      <c r="E1787" s="3">
        <v>45579</v>
      </c>
      <c r="F1787" s="1" t="s">
        <v>120</v>
      </c>
      <c r="G1787" s="1" t="s">
        <v>107</v>
      </c>
      <c r="H1787" s="7">
        <v>50</v>
      </c>
      <c r="I1787" s="7">
        <v>45</v>
      </c>
      <c r="J1787" s="2">
        <v>0.1</v>
      </c>
      <c r="K1787" s="7">
        <f>Table1[[#This Row],[Price Before Discount]]-Table1[[#This Row],[Price After Discount]]</f>
        <v>5</v>
      </c>
      <c r="L1787" s="13">
        <f>YEAR(Table1[[#This Row],[Date]])</f>
        <v>2024</v>
      </c>
      <c r="M1787" s="13" t="str">
        <f t="shared" si="54"/>
        <v>Oct</v>
      </c>
      <c r="N1787" s="17" t="str">
        <f t="shared" si="55"/>
        <v>Q4</v>
      </c>
    </row>
    <row r="1788" spans="1:14" hidden="1" x14ac:dyDescent="0.35">
      <c r="A1788" t="s">
        <v>2383</v>
      </c>
      <c r="B1788" s="1" t="s">
        <v>2241</v>
      </c>
      <c r="C1788" s="1" t="s">
        <v>106</v>
      </c>
      <c r="D1788" s="1" t="s">
        <v>17</v>
      </c>
      <c r="E1788" s="3">
        <v>45425</v>
      </c>
      <c r="F1788" s="1" t="s">
        <v>23</v>
      </c>
      <c r="G1788" s="1" t="s">
        <v>2384</v>
      </c>
      <c r="H1788" s="7">
        <v>700</v>
      </c>
      <c r="I1788" s="7">
        <v>658</v>
      </c>
      <c r="J1788" s="2">
        <v>0.06</v>
      </c>
      <c r="K1788" s="7">
        <f>Table1[[#This Row],[Price Before Discount]]-Table1[[#This Row],[Price After Discount]]</f>
        <v>42</v>
      </c>
      <c r="L1788" s="13">
        <f>YEAR(Table1[[#This Row],[Date]])</f>
        <v>2024</v>
      </c>
      <c r="M1788" s="13" t="str">
        <f t="shared" si="54"/>
        <v>May</v>
      </c>
      <c r="N1788" s="17" t="str">
        <f t="shared" si="55"/>
        <v>Q2</v>
      </c>
    </row>
    <row r="1789" spans="1:14" hidden="1" x14ac:dyDescent="0.35">
      <c r="A1789" t="s">
        <v>2385</v>
      </c>
      <c r="B1789" s="1" t="s">
        <v>155</v>
      </c>
      <c r="C1789" s="1" t="s">
        <v>106</v>
      </c>
      <c r="D1789" s="1" t="s">
        <v>17</v>
      </c>
      <c r="E1789" s="3">
        <v>43984</v>
      </c>
      <c r="F1789" s="1" t="s">
        <v>39</v>
      </c>
      <c r="G1789" s="1" t="s">
        <v>156</v>
      </c>
      <c r="H1789" s="7">
        <v>30</v>
      </c>
      <c r="I1789" s="7">
        <v>26</v>
      </c>
      <c r="J1789" s="2">
        <v>0.1333</v>
      </c>
      <c r="K1789" s="7">
        <f>Table1[[#This Row],[Price Before Discount]]-Table1[[#This Row],[Price After Discount]]</f>
        <v>4</v>
      </c>
      <c r="L1789" s="13">
        <f>YEAR(Table1[[#This Row],[Date]])</f>
        <v>2020</v>
      </c>
      <c r="M1789" s="13" t="str">
        <f t="shared" si="54"/>
        <v>Jun</v>
      </c>
      <c r="N1789" s="17" t="str">
        <f t="shared" si="55"/>
        <v>Q2</v>
      </c>
    </row>
    <row r="1790" spans="1:14" hidden="1" x14ac:dyDescent="0.35">
      <c r="A1790" t="s">
        <v>2386</v>
      </c>
      <c r="B1790" s="1" t="s">
        <v>31</v>
      </c>
      <c r="C1790" s="1" t="s">
        <v>32</v>
      </c>
      <c r="D1790" s="1" t="s">
        <v>33</v>
      </c>
      <c r="E1790" s="3">
        <v>44597</v>
      </c>
      <c r="F1790" s="1" t="s">
        <v>70</v>
      </c>
      <c r="G1790" s="1" t="s">
        <v>158</v>
      </c>
      <c r="H1790" s="7">
        <v>500</v>
      </c>
      <c r="I1790" s="7">
        <v>500</v>
      </c>
      <c r="J1790" s="2">
        <v>0</v>
      </c>
      <c r="K1790" s="7">
        <f>Table1[[#This Row],[Price Before Discount]]-Table1[[#This Row],[Price After Discount]]</f>
        <v>0</v>
      </c>
      <c r="L1790" s="13">
        <f>YEAR(Table1[[#This Row],[Date]])</f>
        <v>2022</v>
      </c>
      <c r="M1790" s="13" t="str">
        <f t="shared" si="54"/>
        <v>Feb</v>
      </c>
      <c r="N1790" s="17" t="str">
        <f t="shared" si="55"/>
        <v>Q1</v>
      </c>
    </row>
    <row r="1791" spans="1:14" x14ac:dyDescent="0.35">
      <c r="A1791" t="s">
        <v>2387</v>
      </c>
      <c r="B1791" s="1" t="s">
        <v>9</v>
      </c>
      <c r="C1791" s="1" t="s">
        <v>10</v>
      </c>
      <c r="D1791" s="1" t="s">
        <v>11</v>
      </c>
      <c r="E1791" s="3">
        <v>45611</v>
      </c>
      <c r="F1791" s="1" t="s">
        <v>53</v>
      </c>
      <c r="G1791" s="1" t="s">
        <v>135</v>
      </c>
      <c r="H1791" s="7">
        <v>800</v>
      </c>
      <c r="I1791" s="7">
        <v>480</v>
      </c>
      <c r="J1791" s="2">
        <v>0.4</v>
      </c>
      <c r="K1791" s="7">
        <f>Table1[[#This Row],[Price Before Discount]]-Table1[[#This Row],[Price After Discount]]</f>
        <v>320</v>
      </c>
      <c r="L1791" s="13">
        <f>YEAR(Table1[[#This Row],[Date]])</f>
        <v>2024</v>
      </c>
      <c r="M1791" s="13" t="str">
        <f t="shared" si="54"/>
        <v>Nov</v>
      </c>
      <c r="N1791" s="17" t="str">
        <f t="shared" si="55"/>
        <v>Q4</v>
      </c>
    </row>
    <row r="1792" spans="1:14" hidden="1" x14ac:dyDescent="0.35">
      <c r="A1792" t="s">
        <v>2388</v>
      </c>
      <c r="B1792" s="1" t="s">
        <v>203</v>
      </c>
      <c r="C1792" s="1" t="s">
        <v>204</v>
      </c>
      <c r="D1792" s="1" t="s">
        <v>22</v>
      </c>
      <c r="E1792" s="3">
        <v>44408</v>
      </c>
      <c r="F1792" s="1" t="s">
        <v>39</v>
      </c>
      <c r="G1792" s="1" t="s">
        <v>633</v>
      </c>
      <c r="H1792" s="7">
        <v>30</v>
      </c>
      <c r="I1792" s="7">
        <v>21</v>
      </c>
      <c r="J1792" s="2">
        <v>0.3</v>
      </c>
      <c r="K1792" s="7">
        <f>Table1[[#This Row],[Price Before Discount]]-Table1[[#This Row],[Price After Discount]]</f>
        <v>9</v>
      </c>
      <c r="L1792" s="13">
        <f>YEAR(Table1[[#This Row],[Date]])</f>
        <v>2021</v>
      </c>
      <c r="M1792" s="13" t="str">
        <f t="shared" si="54"/>
        <v>Jul</v>
      </c>
      <c r="N1792" s="17" t="str">
        <f t="shared" si="55"/>
        <v>Q3</v>
      </c>
    </row>
    <row r="1793" spans="1:14" hidden="1" x14ac:dyDescent="0.35">
      <c r="A1793" t="s">
        <v>2389</v>
      </c>
      <c r="B1793" s="1" t="s">
        <v>101</v>
      </c>
      <c r="C1793" s="1" t="s">
        <v>69</v>
      </c>
      <c r="D1793" s="1" t="s">
        <v>33</v>
      </c>
      <c r="E1793" s="3">
        <v>44872</v>
      </c>
      <c r="F1793" s="1" t="s">
        <v>12</v>
      </c>
      <c r="G1793" s="1" t="s">
        <v>725</v>
      </c>
      <c r="H1793" s="7">
        <v>80</v>
      </c>
      <c r="I1793" s="7">
        <v>79</v>
      </c>
      <c r="J1793" s="2">
        <v>1.2500000000000001E-2</v>
      </c>
      <c r="K1793" s="7">
        <f>Table1[[#This Row],[Price Before Discount]]-Table1[[#This Row],[Price After Discount]]</f>
        <v>1</v>
      </c>
      <c r="L1793" s="13">
        <f>YEAR(Table1[[#This Row],[Date]])</f>
        <v>2022</v>
      </c>
      <c r="M1793" s="13" t="str">
        <f t="shared" si="54"/>
        <v>Nov</v>
      </c>
      <c r="N1793" s="17" t="str">
        <f t="shared" si="55"/>
        <v>Q4</v>
      </c>
    </row>
    <row r="1794" spans="1:14" x14ac:dyDescent="0.35">
      <c r="A1794" t="s">
        <v>2390</v>
      </c>
      <c r="B1794" s="1" t="s">
        <v>97</v>
      </c>
      <c r="C1794" s="1" t="s">
        <v>98</v>
      </c>
      <c r="D1794" s="1" t="s">
        <v>11</v>
      </c>
      <c r="E1794" s="3">
        <v>44381</v>
      </c>
      <c r="F1794" s="1" t="s">
        <v>28</v>
      </c>
      <c r="G1794" s="1" t="s">
        <v>1088</v>
      </c>
      <c r="H1794" s="7">
        <v>150</v>
      </c>
      <c r="I1794" s="7">
        <v>149</v>
      </c>
      <c r="J1794" s="2">
        <v>6.7000000000000002E-3</v>
      </c>
      <c r="K1794" s="7">
        <f>Table1[[#This Row],[Price Before Discount]]-Table1[[#This Row],[Price After Discount]]</f>
        <v>1</v>
      </c>
      <c r="L1794" s="13">
        <f>YEAR(Table1[[#This Row],[Date]])</f>
        <v>2021</v>
      </c>
      <c r="M1794" s="13" t="str">
        <f t="shared" ref="M1794:M1857" si="56">TEXT(E:E, "mmm")</f>
        <v>Jul</v>
      </c>
      <c r="N1794" s="17" t="str">
        <f t="shared" ref="N1794:N1857" si="57">"Q"&amp;INT((MONTH($E1794)-1)/3)+1</f>
        <v>Q3</v>
      </c>
    </row>
    <row r="1795" spans="1:14" x14ac:dyDescent="0.35">
      <c r="A1795" t="s">
        <v>2391</v>
      </c>
      <c r="B1795" s="1" t="s">
        <v>9</v>
      </c>
      <c r="C1795" s="1" t="s">
        <v>10</v>
      </c>
      <c r="D1795" s="1" t="s">
        <v>11</v>
      </c>
      <c r="E1795" s="3">
        <v>44325</v>
      </c>
      <c r="F1795" s="1" t="s">
        <v>23</v>
      </c>
      <c r="G1795" s="1" t="s">
        <v>346</v>
      </c>
      <c r="H1795" s="7">
        <v>700</v>
      </c>
      <c r="I1795" s="7">
        <v>700</v>
      </c>
      <c r="J1795" s="2">
        <v>0</v>
      </c>
      <c r="K1795" s="7">
        <f>Table1[[#This Row],[Price Before Discount]]-Table1[[#This Row],[Price After Discount]]</f>
        <v>0</v>
      </c>
      <c r="L1795" s="13">
        <f>YEAR(Table1[[#This Row],[Date]])</f>
        <v>2021</v>
      </c>
      <c r="M1795" s="13" t="str">
        <f t="shared" si="56"/>
        <v>May</v>
      </c>
      <c r="N1795" s="17" t="str">
        <f t="shared" si="57"/>
        <v>Q2</v>
      </c>
    </row>
    <row r="1796" spans="1:14" hidden="1" x14ac:dyDescent="0.35">
      <c r="A1796" t="s">
        <v>2392</v>
      </c>
      <c r="B1796" s="1" t="s">
        <v>47</v>
      </c>
      <c r="C1796" s="1" t="s">
        <v>48</v>
      </c>
      <c r="D1796" s="1" t="s">
        <v>22</v>
      </c>
      <c r="E1796" s="3">
        <v>45440</v>
      </c>
      <c r="F1796" s="1" t="s">
        <v>59</v>
      </c>
      <c r="G1796" s="1" t="s">
        <v>396</v>
      </c>
      <c r="H1796" s="7">
        <v>1000</v>
      </c>
      <c r="I1796" s="7">
        <v>920</v>
      </c>
      <c r="J1796" s="2">
        <v>0.08</v>
      </c>
      <c r="K1796" s="7">
        <f>Table1[[#This Row],[Price Before Discount]]-Table1[[#This Row],[Price After Discount]]</f>
        <v>80</v>
      </c>
      <c r="L1796" s="13">
        <f>YEAR(Table1[[#This Row],[Date]])</f>
        <v>2024</v>
      </c>
      <c r="M1796" s="13" t="str">
        <f t="shared" si="56"/>
        <v>May</v>
      </c>
      <c r="N1796" s="17" t="str">
        <f t="shared" si="57"/>
        <v>Q2</v>
      </c>
    </row>
    <row r="1797" spans="1:14" hidden="1" x14ac:dyDescent="0.35">
      <c r="A1797" t="s">
        <v>2393</v>
      </c>
      <c r="B1797" s="1" t="s">
        <v>268</v>
      </c>
      <c r="C1797" s="1" t="s">
        <v>269</v>
      </c>
      <c r="D1797" s="1" t="s">
        <v>33</v>
      </c>
      <c r="E1797" s="3">
        <v>44296</v>
      </c>
      <c r="F1797" s="1" t="s">
        <v>120</v>
      </c>
      <c r="G1797" s="1" t="s">
        <v>711</v>
      </c>
      <c r="H1797" s="7">
        <v>50</v>
      </c>
      <c r="I1797" s="7">
        <v>40</v>
      </c>
      <c r="J1797" s="2">
        <v>0.2</v>
      </c>
      <c r="K1797" s="7">
        <f>Table1[[#This Row],[Price Before Discount]]-Table1[[#This Row],[Price After Discount]]</f>
        <v>10</v>
      </c>
      <c r="L1797" s="13">
        <f>YEAR(Table1[[#This Row],[Date]])</f>
        <v>2021</v>
      </c>
      <c r="M1797" s="13" t="str">
        <f t="shared" si="56"/>
        <v>Apr</v>
      </c>
      <c r="N1797" s="17" t="str">
        <f t="shared" si="57"/>
        <v>Q2</v>
      </c>
    </row>
    <row r="1798" spans="1:14" x14ac:dyDescent="0.35">
      <c r="A1798" t="s">
        <v>2394</v>
      </c>
      <c r="B1798" s="1" t="s">
        <v>239</v>
      </c>
      <c r="C1798" s="1" t="s">
        <v>240</v>
      </c>
      <c r="D1798" s="1" t="s">
        <v>11</v>
      </c>
      <c r="E1798" s="3">
        <v>44199</v>
      </c>
      <c r="F1798" s="1" t="s">
        <v>53</v>
      </c>
      <c r="G1798" s="1" t="s">
        <v>777</v>
      </c>
      <c r="H1798" s="7">
        <v>800</v>
      </c>
      <c r="I1798" s="7">
        <v>784</v>
      </c>
      <c r="J1798" s="2">
        <v>0.02</v>
      </c>
      <c r="K1798" s="7">
        <f>Table1[[#This Row],[Price Before Discount]]-Table1[[#This Row],[Price After Discount]]</f>
        <v>16</v>
      </c>
      <c r="L1798" s="13">
        <f>YEAR(Table1[[#This Row],[Date]])</f>
        <v>2021</v>
      </c>
      <c r="M1798" s="13" t="str">
        <f t="shared" si="56"/>
        <v>Jan</v>
      </c>
      <c r="N1798" s="17" t="str">
        <f t="shared" si="57"/>
        <v>Q1</v>
      </c>
    </row>
    <row r="1799" spans="1:14" hidden="1" x14ac:dyDescent="0.35">
      <c r="A1799" t="s">
        <v>2395</v>
      </c>
      <c r="B1799" s="1" t="s">
        <v>68</v>
      </c>
      <c r="C1799" s="1" t="s">
        <v>69</v>
      </c>
      <c r="D1799" s="1" t="s">
        <v>33</v>
      </c>
      <c r="E1799" s="3">
        <v>44129</v>
      </c>
      <c r="F1799" s="1" t="s">
        <v>53</v>
      </c>
      <c r="G1799" s="1" t="s">
        <v>140</v>
      </c>
      <c r="H1799" s="7">
        <v>800</v>
      </c>
      <c r="I1799" s="7">
        <v>488</v>
      </c>
      <c r="J1799" s="2">
        <v>0.39</v>
      </c>
      <c r="K1799" s="7">
        <f>Table1[[#This Row],[Price Before Discount]]-Table1[[#This Row],[Price After Discount]]</f>
        <v>312</v>
      </c>
      <c r="L1799" s="13">
        <f>YEAR(Table1[[#This Row],[Date]])</f>
        <v>2020</v>
      </c>
      <c r="M1799" s="13" t="str">
        <f t="shared" si="56"/>
        <v>Oct</v>
      </c>
      <c r="N1799" s="17" t="str">
        <f t="shared" si="57"/>
        <v>Q4</v>
      </c>
    </row>
    <row r="1800" spans="1:14" hidden="1" x14ac:dyDescent="0.35">
      <c r="A1800" t="s">
        <v>2396</v>
      </c>
      <c r="B1800" s="1" t="s">
        <v>152</v>
      </c>
      <c r="C1800" s="1" t="s">
        <v>106</v>
      </c>
      <c r="D1800" s="1" t="s">
        <v>17</v>
      </c>
      <c r="E1800" s="3">
        <v>44696</v>
      </c>
      <c r="F1800" s="1" t="s">
        <v>44</v>
      </c>
      <c r="G1800" s="1" t="s">
        <v>488</v>
      </c>
      <c r="H1800" s="7">
        <v>500</v>
      </c>
      <c r="I1800" s="7">
        <v>450</v>
      </c>
      <c r="J1800" s="2">
        <v>0.1</v>
      </c>
      <c r="K1800" s="7">
        <f>Table1[[#This Row],[Price Before Discount]]-Table1[[#This Row],[Price After Discount]]</f>
        <v>50</v>
      </c>
      <c r="L1800" s="13">
        <f>YEAR(Table1[[#This Row],[Date]])</f>
        <v>2022</v>
      </c>
      <c r="M1800" s="13" t="str">
        <f t="shared" si="56"/>
        <v>May</v>
      </c>
      <c r="N1800" s="17" t="str">
        <f t="shared" si="57"/>
        <v>Q2</v>
      </c>
    </row>
    <row r="1801" spans="1:14" x14ac:dyDescent="0.35">
      <c r="A1801" t="s">
        <v>2397</v>
      </c>
      <c r="B1801" s="1" t="s">
        <v>262</v>
      </c>
      <c r="C1801" s="1" t="s">
        <v>263</v>
      </c>
      <c r="D1801" s="1" t="s">
        <v>11</v>
      </c>
      <c r="E1801" s="3">
        <v>45384</v>
      </c>
      <c r="F1801" s="1" t="s">
        <v>39</v>
      </c>
      <c r="G1801" s="1" t="s">
        <v>306</v>
      </c>
      <c r="H1801" s="7">
        <v>30</v>
      </c>
      <c r="I1801" s="7">
        <v>29</v>
      </c>
      <c r="J1801" s="2">
        <v>3.3300000000000003E-2</v>
      </c>
      <c r="K1801" s="7">
        <f>Table1[[#This Row],[Price Before Discount]]-Table1[[#This Row],[Price After Discount]]</f>
        <v>1</v>
      </c>
      <c r="L1801" s="13">
        <f>YEAR(Table1[[#This Row],[Date]])</f>
        <v>2024</v>
      </c>
      <c r="M1801" s="13" t="str">
        <f t="shared" si="56"/>
        <v>Apr</v>
      </c>
      <c r="N1801" s="17" t="str">
        <f t="shared" si="57"/>
        <v>Q2</v>
      </c>
    </row>
    <row r="1802" spans="1:14" hidden="1" x14ac:dyDescent="0.35">
      <c r="A1802" t="s">
        <v>2398</v>
      </c>
      <c r="B1802" s="1" t="s">
        <v>31</v>
      </c>
      <c r="C1802" s="1" t="s">
        <v>32</v>
      </c>
      <c r="D1802" s="1" t="s">
        <v>33</v>
      </c>
      <c r="E1802" s="3">
        <v>45254</v>
      </c>
      <c r="F1802" s="1" t="s">
        <v>70</v>
      </c>
      <c r="G1802" s="1" t="s">
        <v>1241</v>
      </c>
      <c r="H1802" s="7">
        <v>500</v>
      </c>
      <c r="I1802" s="7">
        <v>490</v>
      </c>
      <c r="J1802" s="2">
        <v>0.02</v>
      </c>
      <c r="K1802" s="7">
        <f>Table1[[#This Row],[Price Before Discount]]-Table1[[#This Row],[Price After Discount]]</f>
        <v>10</v>
      </c>
      <c r="L1802" s="13">
        <f>YEAR(Table1[[#This Row],[Date]])</f>
        <v>2023</v>
      </c>
      <c r="M1802" s="13" t="str">
        <f t="shared" si="56"/>
        <v>Nov</v>
      </c>
      <c r="N1802" s="17" t="str">
        <f t="shared" si="57"/>
        <v>Q4</v>
      </c>
    </row>
    <row r="1803" spans="1:14" hidden="1" x14ac:dyDescent="0.35">
      <c r="A1803" t="s">
        <v>2399</v>
      </c>
      <c r="B1803" s="1" t="s">
        <v>68</v>
      </c>
      <c r="C1803" s="1" t="s">
        <v>69</v>
      </c>
      <c r="D1803" s="1" t="s">
        <v>33</v>
      </c>
      <c r="E1803" s="3">
        <v>45572</v>
      </c>
      <c r="F1803" s="1" t="s">
        <v>113</v>
      </c>
      <c r="G1803" s="1" t="s">
        <v>71</v>
      </c>
      <c r="H1803" s="7">
        <v>250</v>
      </c>
      <c r="I1803" s="7">
        <v>240</v>
      </c>
      <c r="J1803" s="2">
        <v>0.04</v>
      </c>
      <c r="K1803" s="7">
        <f>Table1[[#This Row],[Price Before Discount]]-Table1[[#This Row],[Price After Discount]]</f>
        <v>10</v>
      </c>
      <c r="L1803" s="13">
        <f>YEAR(Table1[[#This Row],[Date]])</f>
        <v>2024</v>
      </c>
      <c r="M1803" s="13" t="str">
        <f t="shared" si="56"/>
        <v>Oct</v>
      </c>
      <c r="N1803" s="17" t="str">
        <f t="shared" si="57"/>
        <v>Q4</v>
      </c>
    </row>
    <row r="1804" spans="1:14" hidden="1" x14ac:dyDescent="0.35">
      <c r="A1804" t="s">
        <v>2400</v>
      </c>
      <c r="B1804" s="1" t="s">
        <v>432</v>
      </c>
      <c r="C1804" s="1" t="s">
        <v>433</v>
      </c>
      <c r="D1804" s="1" t="s">
        <v>22</v>
      </c>
      <c r="E1804" s="3">
        <v>45643</v>
      </c>
      <c r="F1804" s="1" t="s">
        <v>39</v>
      </c>
      <c r="G1804" s="1" t="s">
        <v>583</v>
      </c>
      <c r="H1804" s="7">
        <v>30</v>
      </c>
      <c r="I1804" s="7">
        <v>29</v>
      </c>
      <c r="J1804" s="2">
        <v>3.3300000000000003E-2</v>
      </c>
      <c r="K1804" s="7">
        <f>Table1[[#This Row],[Price Before Discount]]-Table1[[#This Row],[Price After Discount]]</f>
        <v>1</v>
      </c>
      <c r="L1804" s="13">
        <f>YEAR(Table1[[#This Row],[Date]])</f>
        <v>2024</v>
      </c>
      <c r="M1804" s="13" t="str">
        <f t="shared" si="56"/>
        <v>Dec</v>
      </c>
      <c r="N1804" s="17" t="str">
        <f t="shared" si="57"/>
        <v>Q4</v>
      </c>
    </row>
    <row r="1805" spans="1:14" x14ac:dyDescent="0.35">
      <c r="A1805" t="s">
        <v>2401</v>
      </c>
      <c r="B1805" s="1" t="s">
        <v>79</v>
      </c>
      <c r="C1805" s="1" t="s">
        <v>80</v>
      </c>
      <c r="D1805" s="1" t="s">
        <v>11</v>
      </c>
      <c r="E1805" s="3">
        <v>44656</v>
      </c>
      <c r="F1805" s="1" t="s">
        <v>113</v>
      </c>
      <c r="G1805" s="1" t="s">
        <v>280</v>
      </c>
      <c r="H1805" s="7">
        <v>250</v>
      </c>
      <c r="I1805" s="7">
        <v>240</v>
      </c>
      <c r="J1805" s="2">
        <v>0.04</v>
      </c>
      <c r="K1805" s="7">
        <f>Table1[[#This Row],[Price Before Discount]]-Table1[[#This Row],[Price After Discount]]</f>
        <v>10</v>
      </c>
      <c r="L1805" s="13">
        <f>YEAR(Table1[[#This Row],[Date]])</f>
        <v>2022</v>
      </c>
      <c r="M1805" s="13" t="str">
        <f t="shared" si="56"/>
        <v>Apr</v>
      </c>
      <c r="N1805" s="17" t="str">
        <f t="shared" si="57"/>
        <v>Q2</v>
      </c>
    </row>
    <row r="1806" spans="1:14" x14ac:dyDescent="0.35">
      <c r="A1806" t="s">
        <v>2402</v>
      </c>
      <c r="B1806" s="1" t="s">
        <v>322</v>
      </c>
      <c r="C1806" s="1" t="s">
        <v>323</v>
      </c>
      <c r="D1806" s="1" t="s">
        <v>11</v>
      </c>
      <c r="E1806" s="3">
        <v>43921</v>
      </c>
      <c r="F1806" s="1" t="s">
        <v>59</v>
      </c>
      <c r="G1806" s="1" t="s">
        <v>1190</v>
      </c>
      <c r="H1806" s="7">
        <v>1000</v>
      </c>
      <c r="I1806" s="7">
        <v>670</v>
      </c>
      <c r="J1806" s="2">
        <v>0.33</v>
      </c>
      <c r="K1806" s="7">
        <f>Table1[[#This Row],[Price Before Discount]]-Table1[[#This Row],[Price After Discount]]</f>
        <v>330</v>
      </c>
      <c r="L1806" s="13">
        <f>YEAR(Table1[[#This Row],[Date]])</f>
        <v>2020</v>
      </c>
      <c r="M1806" s="13" t="str">
        <f t="shared" si="56"/>
        <v>Mar</v>
      </c>
      <c r="N1806" s="17" t="str">
        <f t="shared" si="57"/>
        <v>Q1</v>
      </c>
    </row>
    <row r="1807" spans="1:14" hidden="1" x14ac:dyDescent="0.35">
      <c r="A1807" t="s">
        <v>2403</v>
      </c>
      <c r="B1807" s="1" t="s">
        <v>101</v>
      </c>
      <c r="C1807" s="1" t="s">
        <v>69</v>
      </c>
      <c r="D1807" s="1" t="s">
        <v>33</v>
      </c>
      <c r="E1807" s="3">
        <v>45267</v>
      </c>
      <c r="F1807" s="1" t="s">
        <v>53</v>
      </c>
      <c r="G1807" s="1" t="s">
        <v>245</v>
      </c>
      <c r="H1807" s="7">
        <v>800</v>
      </c>
      <c r="I1807" s="7">
        <v>448</v>
      </c>
      <c r="J1807" s="2">
        <v>0.44</v>
      </c>
      <c r="K1807" s="7">
        <f>Table1[[#This Row],[Price Before Discount]]-Table1[[#This Row],[Price After Discount]]</f>
        <v>352</v>
      </c>
      <c r="L1807" s="13">
        <f>YEAR(Table1[[#This Row],[Date]])</f>
        <v>2023</v>
      </c>
      <c r="M1807" s="13" t="str">
        <f t="shared" si="56"/>
        <v>Dec</v>
      </c>
      <c r="N1807" s="17" t="str">
        <f t="shared" si="57"/>
        <v>Q4</v>
      </c>
    </row>
    <row r="1808" spans="1:14" x14ac:dyDescent="0.35">
      <c r="A1808" t="s">
        <v>2404</v>
      </c>
      <c r="B1808" s="1" t="s">
        <v>26</v>
      </c>
      <c r="C1808" s="1" t="s">
        <v>27</v>
      </c>
      <c r="D1808" s="1" t="s">
        <v>11</v>
      </c>
      <c r="E1808" s="3">
        <v>44456</v>
      </c>
      <c r="F1808" s="1" t="s">
        <v>34</v>
      </c>
      <c r="G1808" s="1" t="s">
        <v>443</v>
      </c>
      <c r="H1808" s="7">
        <v>50</v>
      </c>
      <c r="I1808" s="7">
        <v>31</v>
      </c>
      <c r="J1808" s="2">
        <v>0.38</v>
      </c>
      <c r="K1808" s="7">
        <f>Table1[[#This Row],[Price Before Discount]]-Table1[[#This Row],[Price After Discount]]</f>
        <v>19</v>
      </c>
      <c r="L1808" s="13">
        <f>YEAR(Table1[[#This Row],[Date]])</f>
        <v>2021</v>
      </c>
      <c r="M1808" s="13" t="str">
        <f t="shared" si="56"/>
        <v>Sep</v>
      </c>
      <c r="N1808" s="17" t="str">
        <f t="shared" si="57"/>
        <v>Q3</v>
      </c>
    </row>
    <row r="1809" spans="1:14" hidden="1" x14ac:dyDescent="0.35">
      <c r="A1809" t="s">
        <v>2405</v>
      </c>
      <c r="B1809" s="1" t="s">
        <v>268</v>
      </c>
      <c r="C1809" s="1" t="s">
        <v>269</v>
      </c>
      <c r="D1809" s="1" t="s">
        <v>33</v>
      </c>
      <c r="E1809" s="3">
        <v>44932</v>
      </c>
      <c r="F1809" s="1" t="s">
        <v>34</v>
      </c>
      <c r="G1809" s="1" t="s">
        <v>711</v>
      </c>
      <c r="H1809" s="7">
        <v>50</v>
      </c>
      <c r="I1809" s="7">
        <v>46</v>
      </c>
      <c r="J1809" s="2">
        <v>0.08</v>
      </c>
      <c r="K1809" s="7">
        <f>Table1[[#This Row],[Price Before Discount]]-Table1[[#This Row],[Price After Discount]]</f>
        <v>4</v>
      </c>
      <c r="L1809" s="13">
        <f>YEAR(Table1[[#This Row],[Date]])</f>
        <v>2023</v>
      </c>
      <c r="M1809" s="13" t="str">
        <f t="shared" si="56"/>
        <v>Jan</v>
      </c>
      <c r="N1809" s="17" t="str">
        <f t="shared" si="57"/>
        <v>Q1</v>
      </c>
    </row>
    <row r="1810" spans="1:14" hidden="1" x14ac:dyDescent="0.35">
      <c r="A1810" t="s">
        <v>2406</v>
      </c>
      <c r="B1810" s="1" t="s">
        <v>116</v>
      </c>
      <c r="C1810" s="1" t="s">
        <v>117</v>
      </c>
      <c r="D1810" s="1" t="s">
        <v>33</v>
      </c>
      <c r="E1810" s="3">
        <v>44428</v>
      </c>
      <c r="F1810" s="1" t="s">
        <v>120</v>
      </c>
      <c r="G1810" s="1" t="s">
        <v>1108</v>
      </c>
      <c r="H1810" s="7">
        <v>50</v>
      </c>
      <c r="I1810" s="7">
        <v>49</v>
      </c>
      <c r="J1810" s="2">
        <v>0.02</v>
      </c>
      <c r="K1810" s="7">
        <f>Table1[[#This Row],[Price Before Discount]]-Table1[[#This Row],[Price After Discount]]</f>
        <v>1</v>
      </c>
      <c r="L1810" s="13">
        <f>YEAR(Table1[[#This Row],[Date]])</f>
        <v>2021</v>
      </c>
      <c r="M1810" s="13" t="str">
        <f t="shared" si="56"/>
        <v>Aug</v>
      </c>
      <c r="N1810" s="17" t="str">
        <f t="shared" si="57"/>
        <v>Q3</v>
      </c>
    </row>
    <row r="1811" spans="1:14" x14ac:dyDescent="0.35">
      <c r="A1811" t="s">
        <v>2407</v>
      </c>
      <c r="B1811" s="1" t="s">
        <v>57</v>
      </c>
      <c r="C1811" s="1" t="s">
        <v>58</v>
      </c>
      <c r="D1811" s="1" t="s">
        <v>11</v>
      </c>
      <c r="E1811" s="3">
        <v>45157</v>
      </c>
      <c r="F1811" s="1" t="s">
        <v>102</v>
      </c>
      <c r="G1811" s="1" t="s">
        <v>1748</v>
      </c>
      <c r="H1811" s="7">
        <v>70</v>
      </c>
      <c r="I1811" s="7">
        <v>63</v>
      </c>
      <c r="J1811" s="2">
        <v>0.1</v>
      </c>
      <c r="K1811" s="7">
        <f>Table1[[#This Row],[Price Before Discount]]-Table1[[#This Row],[Price After Discount]]</f>
        <v>7</v>
      </c>
      <c r="L1811" s="13">
        <f>YEAR(Table1[[#This Row],[Date]])</f>
        <v>2023</v>
      </c>
      <c r="M1811" s="13" t="str">
        <f t="shared" si="56"/>
        <v>Aug</v>
      </c>
      <c r="N1811" s="17" t="str">
        <f t="shared" si="57"/>
        <v>Q3</v>
      </c>
    </row>
    <row r="1812" spans="1:14" x14ac:dyDescent="0.35">
      <c r="A1812" t="s">
        <v>2408</v>
      </c>
      <c r="B1812" s="1" t="s">
        <v>97</v>
      </c>
      <c r="C1812" s="1" t="s">
        <v>98</v>
      </c>
      <c r="D1812" s="1" t="s">
        <v>11</v>
      </c>
      <c r="E1812" s="3">
        <v>45045</v>
      </c>
      <c r="F1812" s="1" t="s">
        <v>23</v>
      </c>
      <c r="G1812" s="1" t="s">
        <v>909</v>
      </c>
      <c r="H1812" s="7">
        <v>700</v>
      </c>
      <c r="I1812" s="7">
        <v>686</v>
      </c>
      <c r="J1812" s="2">
        <v>0.02</v>
      </c>
      <c r="K1812" s="7">
        <f>Table1[[#This Row],[Price Before Discount]]-Table1[[#This Row],[Price After Discount]]</f>
        <v>14</v>
      </c>
      <c r="L1812" s="13">
        <f>YEAR(Table1[[#This Row],[Date]])</f>
        <v>2023</v>
      </c>
      <c r="M1812" s="13" t="str">
        <f t="shared" si="56"/>
        <v>Apr</v>
      </c>
      <c r="N1812" s="17" t="str">
        <f t="shared" si="57"/>
        <v>Q2</v>
      </c>
    </row>
    <row r="1813" spans="1:14" hidden="1" x14ac:dyDescent="0.35">
      <c r="A1813" t="s">
        <v>2409</v>
      </c>
      <c r="B1813" s="1" t="s">
        <v>15</v>
      </c>
      <c r="C1813" s="1" t="s">
        <v>16</v>
      </c>
      <c r="D1813" s="1" t="s">
        <v>17</v>
      </c>
      <c r="E1813" s="3">
        <v>45540</v>
      </c>
      <c r="F1813" s="1" t="s">
        <v>44</v>
      </c>
      <c r="G1813" s="1" t="s">
        <v>18</v>
      </c>
      <c r="H1813" s="7">
        <v>500</v>
      </c>
      <c r="I1813" s="7">
        <v>425</v>
      </c>
      <c r="J1813" s="2">
        <v>0.15</v>
      </c>
      <c r="K1813" s="7">
        <f>Table1[[#This Row],[Price Before Discount]]-Table1[[#This Row],[Price After Discount]]</f>
        <v>75</v>
      </c>
      <c r="L1813" s="13">
        <f>YEAR(Table1[[#This Row],[Date]])</f>
        <v>2024</v>
      </c>
      <c r="M1813" s="13" t="str">
        <f t="shared" si="56"/>
        <v>Sep</v>
      </c>
      <c r="N1813" s="17" t="str">
        <f t="shared" si="57"/>
        <v>Q3</v>
      </c>
    </row>
    <row r="1814" spans="1:14" hidden="1" x14ac:dyDescent="0.35">
      <c r="A1814" t="s">
        <v>2410</v>
      </c>
      <c r="B1814" s="1" t="s">
        <v>31</v>
      </c>
      <c r="C1814" s="1" t="s">
        <v>32</v>
      </c>
      <c r="D1814" s="1" t="s">
        <v>33</v>
      </c>
      <c r="E1814" s="3">
        <v>44726</v>
      </c>
      <c r="F1814" s="1" t="s">
        <v>53</v>
      </c>
      <c r="G1814" s="1" t="s">
        <v>73</v>
      </c>
      <c r="H1814" s="7">
        <v>800</v>
      </c>
      <c r="I1814" s="7">
        <v>784</v>
      </c>
      <c r="J1814" s="2">
        <v>0.02</v>
      </c>
      <c r="K1814" s="7">
        <f>Table1[[#This Row],[Price Before Discount]]-Table1[[#This Row],[Price After Discount]]</f>
        <v>16</v>
      </c>
      <c r="L1814" s="13">
        <f>YEAR(Table1[[#This Row],[Date]])</f>
        <v>2022</v>
      </c>
      <c r="M1814" s="13" t="str">
        <f t="shared" si="56"/>
        <v>Jun</v>
      </c>
      <c r="N1814" s="17" t="str">
        <f t="shared" si="57"/>
        <v>Q2</v>
      </c>
    </row>
    <row r="1815" spans="1:14" hidden="1" x14ac:dyDescent="0.35">
      <c r="A1815" t="s">
        <v>2411</v>
      </c>
      <c r="B1815" s="1" t="s">
        <v>203</v>
      </c>
      <c r="C1815" s="1" t="s">
        <v>204</v>
      </c>
      <c r="D1815" s="1" t="s">
        <v>22</v>
      </c>
      <c r="E1815" s="3">
        <v>44271</v>
      </c>
      <c r="F1815" s="1" t="s">
        <v>120</v>
      </c>
      <c r="G1815" s="1" t="s">
        <v>1476</v>
      </c>
      <c r="H1815" s="7">
        <v>50</v>
      </c>
      <c r="I1815" s="7">
        <v>43</v>
      </c>
      <c r="J1815" s="2">
        <v>0.14000000000000001</v>
      </c>
      <c r="K1815" s="7">
        <f>Table1[[#This Row],[Price Before Discount]]-Table1[[#This Row],[Price After Discount]]</f>
        <v>7</v>
      </c>
      <c r="L1815" s="13">
        <f>YEAR(Table1[[#This Row],[Date]])</f>
        <v>2021</v>
      </c>
      <c r="M1815" s="13" t="str">
        <f t="shared" si="56"/>
        <v>Mar</v>
      </c>
      <c r="N1815" s="17" t="str">
        <f t="shared" si="57"/>
        <v>Q1</v>
      </c>
    </row>
    <row r="1816" spans="1:14" hidden="1" x14ac:dyDescent="0.35">
      <c r="A1816" t="s">
        <v>2412</v>
      </c>
      <c r="B1816" s="1" t="s">
        <v>203</v>
      </c>
      <c r="C1816" s="1" t="s">
        <v>204</v>
      </c>
      <c r="D1816" s="1" t="s">
        <v>22</v>
      </c>
      <c r="E1816" s="3">
        <v>45254</v>
      </c>
      <c r="F1816" s="1" t="s">
        <v>12</v>
      </c>
      <c r="G1816" s="1" t="s">
        <v>359</v>
      </c>
      <c r="H1816" s="7">
        <v>80</v>
      </c>
      <c r="I1816" s="7">
        <v>74</v>
      </c>
      <c r="J1816" s="2">
        <v>7.4999999999999997E-2</v>
      </c>
      <c r="K1816" s="7">
        <f>Table1[[#This Row],[Price Before Discount]]-Table1[[#This Row],[Price After Discount]]</f>
        <v>6</v>
      </c>
      <c r="L1816" s="13">
        <f>YEAR(Table1[[#This Row],[Date]])</f>
        <v>2023</v>
      </c>
      <c r="M1816" s="13" t="str">
        <f t="shared" si="56"/>
        <v>Nov</v>
      </c>
      <c r="N1816" s="17" t="str">
        <f t="shared" si="57"/>
        <v>Q4</v>
      </c>
    </row>
    <row r="1817" spans="1:14" x14ac:dyDescent="0.35">
      <c r="A1817" t="s">
        <v>2413</v>
      </c>
      <c r="B1817" s="1" t="s">
        <v>57</v>
      </c>
      <c r="C1817" s="1" t="s">
        <v>58</v>
      </c>
      <c r="D1817" s="1" t="s">
        <v>11</v>
      </c>
      <c r="E1817" s="3">
        <v>44293</v>
      </c>
      <c r="F1817" s="1" t="s">
        <v>34</v>
      </c>
      <c r="G1817" s="1" t="s">
        <v>1776</v>
      </c>
      <c r="H1817" s="7">
        <v>50</v>
      </c>
      <c r="I1817" s="7">
        <v>46</v>
      </c>
      <c r="J1817" s="2">
        <v>0.08</v>
      </c>
      <c r="K1817" s="7">
        <f>Table1[[#This Row],[Price Before Discount]]-Table1[[#This Row],[Price After Discount]]</f>
        <v>4</v>
      </c>
      <c r="L1817" s="13">
        <f>YEAR(Table1[[#This Row],[Date]])</f>
        <v>2021</v>
      </c>
      <c r="M1817" s="13" t="str">
        <f t="shared" si="56"/>
        <v>Apr</v>
      </c>
      <c r="N1817" s="17" t="str">
        <f t="shared" si="57"/>
        <v>Q2</v>
      </c>
    </row>
    <row r="1818" spans="1:14" x14ac:dyDescent="0.35">
      <c r="A1818" t="s">
        <v>2414</v>
      </c>
      <c r="B1818" s="1" t="s">
        <v>112</v>
      </c>
      <c r="C1818" s="1" t="s">
        <v>52</v>
      </c>
      <c r="D1818" s="1" t="s">
        <v>11</v>
      </c>
      <c r="E1818" s="3">
        <v>44167</v>
      </c>
      <c r="F1818" s="1" t="s">
        <v>113</v>
      </c>
      <c r="G1818" s="1" t="s">
        <v>885</v>
      </c>
      <c r="H1818" s="7">
        <v>250</v>
      </c>
      <c r="I1818" s="7">
        <v>223</v>
      </c>
      <c r="J1818" s="2">
        <v>0.108</v>
      </c>
      <c r="K1818" s="7">
        <f>Table1[[#This Row],[Price Before Discount]]-Table1[[#This Row],[Price After Discount]]</f>
        <v>27</v>
      </c>
      <c r="L1818" s="13">
        <f>YEAR(Table1[[#This Row],[Date]])</f>
        <v>2020</v>
      </c>
      <c r="M1818" s="13" t="str">
        <f t="shared" si="56"/>
        <v>Dec</v>
      </c>
      <c r="N1818" s="17" t="str">
        <f t="shared" si="57"/>
        <v>Q4</v>
      </c>
    </row>
    <row r="1819" spans="1:14" x14ac:dyDescent="0.35">
      <c r="A1819" t="s">
        <v>2415</v>
      </c>
      <c r="B1819" s="1" t="s">
        <v>185</v>
      </c>
      <c r="C1819" s="1" t="s">
        <v>186</v>
      </c>
      <c r="D1819" s="1" t="s">
        <v>11</v>
      </c>
      <c r="E1819" s="3">
        <v>44559</v>
      </c>
      <c r="F1819" s="1" t="s">
        <v>113</v>
      </c>
      <c r="G1819" s="1" t="s">
        <v>789</v>
      </c>
      <c r="H1819" s="7">
        <v>250</v>
      </c>
      <c r="I1819" s="7">
        <v>225</v>
      </c>
      <c r="J1819" s="2">
        <v>0.1</v>
      </c>
      <c r="K1819" s="7">
        <f>Table1[[#This Row],[Price Before Discount]]-Table1[[#This Row],[Price After Discount]]</f>
        <v>25</v>
      </c>
      <c r="L1819" s="13">
        <f>YEAR(Table1[[#This Row],[Date]])</f>
        <v>2021</v>
      </c>
      <c r="M1819" s="13" t="str">
        <f t="shared" si="56"/>
        <v>Dec</v>
      </c>
      <c r="N1819" s="17" t="str">
        <f t="shared" si="57"/>
        <v>Q4</v>
      </c>
    </row>
    <row r="1820" spans="1:14" x14ac:dyDescent="0.35">
      <c r="A1820" t="s">
        <v>2416</v>
      </c>
      <c r="B1820" s="1" t="s">
        <v>144</v>
      </c>
      <c r="C1820" s="1" t="s">
        <v>145</v>
      </c>
      <c r="D1820" s="1" t="s">
        <v>11</v>
      </c>
      <c r="E1820" s="3">
        <v>45144</v>
      </c>
      <c r="F1820" s="1" t="s">
        <v>102</v>
      </c>
      <c r="G1820" s="1" t="s">
        <v>828</v>
      </c>
      <c r="H1820" s="7">
        <v>70</v>
      </c>
      <c r="I1820" s="7">
        <v>69</v>
      </c>
      <c r="J1820" s="2">
        <v>1.43E-2</v>
      </c>
      <c r="K1820" s="7">
        <f>Table1[[#This Row],[Price Before Discount]]-Table1[[#This Row],[Price After Discount]]</f>
        <v>1</v>
      </c>
      <c r="L1820" s="13">
        <f>YEAR(Table1[[#This Row],[Date]])</f>
        <v>2023</v>
      </c>
      <c r="M1820" s="13" t="str">
        <f t="shared" si="56"/>
        <v>Aug</v>
      </c>
      <c r="N1820" s="17" t="str">
        <f t="shared" si="57"/>
        <v>Q3</v>
      </c>
    </row>
    <row r="1821" spans="1:14" hidden="1" x14ac:dyDescent="0.35">
      <c r="A1821" t="s">
        <v>2417</v>
      </c>
      <c r="B1821" s="1" t="s">
        <v>20</v>
      </c>
      <c r="C1821" s="1" t="s">
        <v>21</v>
      </c>
      <c r="D1821" s="1" t="s">
        <v>22</v>
      </c>
      <c r="E1821" s="3">
        <v>45076</v>
      </c>
      <c r="F1821" s="1" t="s">
        <v>70</v>
      </c>
      <c r="G1821" s="1" t="s">
        <v>481</v>
      </c>
      <c r="H1821" s="7">
        <v>500</v>
      </c>
      <c r="I1821" s="7">
        <v>490</v>
      </c>
      <c r="J1821" s="2">
        <v>0.02</v>
      </c>
      <c r="K1821" s="7">
        <f>Table1[[#This Row],[Price Before Discount]]-Table1[[#This Row],[Price After Discount]]</f>
        <v>10</v>
      </c>
      <c r="L1821" s="13">
        <f>YEAR(Table1[[#This Row],[Date]])</f>
        <v>2023</v>
      </c>
      <c r="M1821" s="13" t="str">
        <f t="shared" si="56"/>
        <v>May</v>
      </c>
      <c r="N1821" s="17" t="str">
        <f t="shared" si="57"/>
        <v>Q2</v>
      </c>
    </row>
    <row r="1822" spans="1:14" hidden="1" x14ac:dyDescent="0.35">
      <c r="A1822" t="s">
        <v>2418</v>
      </c>
      <c r="B1822" s="1" t="s">
        <v>268</v>
      </c>
      <c r="C1822" s="1" t="s">
        <v>269</v>
      </c>
      <c r="D1822" s="1" t="s">
        <v>33</v>
      </c>
      <c r="E1822" s="3">
        <v>45395</v>
      </c>
      <c r="F1822" s="1" t="s">
        <v>113</v>
      </c>
      <c r="G1822" s="1" t="s">
        <v>1825</v>
      </c>
      <c r="H1822" s="7">
        <v>250</v>
      </c>
      <c r="I1822" s="7">
        <v>220</v>
      </c>
      <c r="J1822" s="2">
        <v>0.12</v>
      </c>
      <c r="K1822" s="7">
        <f>Table1[[#This Row],[Price Before Discount]]-Table1[[#This Row],[Price After Discount]]</f>
        <v>30</v>
      </c>
      <c r="L1822" s="13">
        <f>YEAR(Table1[[#This Row],[Date]])</f>
        <v>2024</v>
      </c>
      <c r="M1822" s="13" t="str">
        <f t="shared" si="56"/>
        <v>Apr</v>
      </c>
      <c r="N1822" s="17" t="str">
        <f t="shared" si="57"/>
        <v>Q2</v>
      </c>
    </row>
    <row r="1823" spans="1:14" hidden="1" x14ac:dyDescent="0.35">
      <c r="A1823" t="s">
        <v>2419</v>
      </c>
      <c r="B1823" s="1" t="s">
        <v>31</v>
      </c>
      <c r="C1823" s="1" t="s">
        <v>32</v>
      </c>
      <c r="D1823" s="1" t="s">
        <v>33</v>
      </c>
      <c r="E1823" s="3">
        <v>44441</v>
      </c>
      <c r="F1823" s="1" t="s">
        <v>120</v>
      </c>
      <c r="G1823" s="1" t="s">
        <v>2420</v>
      </c>
      <c r="H1823" s="7">
        <v>50</v>
      </c>
      <c r="I1823" s="7">
        <v>33</v>
      </c>
      <c r="J1823" s="2">
        <v>0.34</v>
      </c>
      <c r="K1823" s="7">
        <f>Table1[[#This Row],[Price Before Discount]]-Table1[[#This Row],[Price After Discount]]</f>
        <v>17</v>
      </c>
      <c r="L1823" s="13">
        <f>YEAR(Table1[[#This Row],[Date]])</f>
        <v>2021</v>
      </c>
      <c r="M1823" s="13" t="str">
        <f t="shared" si="56"/>
        <v>Sep</v>
      </c>
      <c r="N1823" s="17" t="str">
        <f t="shared" si="57"/>
        <v>Q3</v>
      </c>
    </row>
    <row r="1824" spans="1:14" hidden="1" x14ac:dyDescent="0.35">
      <c r="A1824" t="s">
        <v>2421</v>
      </c>
      <c r="B1824" s="1" t="s">
        <v>268</v>
      </c>
      <c r="C1824" s="1" t="s">
        <v>269</v>
      </c>
      <c r="D1824" s="1" t="s">
        <v>33</v>
      </c>
      <c r="E1824" s="3">
        <v>44344</v>
      </c>
      <c r="F1824" s="1" t="s">
        <v>102</v>
      </c>
      <c r="G1824" s="1" t="s">
        <v>270</v>
      </c>
      <c r="H1824" s="7">
        <v>70</v>
      </c>
      <c r="I1824" s="7">
        <v>46</v>
      </c>
      <c r="J1824" s="2">
        <v>0.34289999999999998</v>
      </c>
      <c r="K1824" s="7">
        <f>Table1[[#This Row],[Price Before Discount]]-Table1[[#This Row],[Price After Discount]]</f>
        <v>24</v>
      </c>
      <c r="L1824" s="13">
        <f>YEAR(Table1[[#This Row],[Date]])</f>
        <v>2021</v>
      </c>
      <c r="M1824" s="13" t="str">
        <f t="shared" si="56"/>
        <v>May</v>
      </c>
      <c r="N1824" s="17" t="str">
        <f t="shared" si="57"/>
        <v>Q2</v>
      </c>
    </row>
    <row r="1825" spans="1:14" hidden="1" x14ac:dyDescent="0.35">
      <c r="A1825" t="s">
        <v>2422</v>
      </c>
      <c r="B1825" s="1" t="s">
        <v>219</v>
      </c>
      <c r="C1825" s="1" t="s">
        <v>38</v>
      </c>
      <c r="D1825" s="1" t="s">
        <v>33</v>
      </c>
      <c r="E1825" s="3">
        <v>44219</v>
      </c>
      <c r="F1825" s="1" t="s">
        <v>39</v>
      </c>
      <c r="G1825" s="1" t="s">
        <v>2423</v>
      </c>
      <c r="H1825" s="7">
        <v>30</v>
      </c>
      <c r="I1825" s="7">
        <v>20</v>
      </c>
      <c r="J1825" s="2">
        <v>0.33329999999999999</v>
      </c>
      <c r="K1825" s="7">
        <f>Table1[[#This Row],[Price Before Discount]]-Table1[[#This Row],[Price After Discount]]</f>
        <v>10</v>
      </c>
      <c r="L1825" s="13">
        <f>YEAR(Table1[[#This Row],[Date]])</f>
        <v>2021</v>
      </c>
      <c r="M1825" s="13" t="str">
        <f t="shared" si="56"/>
        <v>Jan</v>
      </c>
      <c r="N1825" s="17" t="str">
        <f t="shared" si="57"/>
        <v>Q1</v>
      </c>
    </row>
    <row r="1826" spans="1:14" hidden="1" x14ac:dyDescent="0.35">
      <c r="A1826" t="s">
        <v>2424</v>
      </c>
      <c r="B1826" s="1" t="s">
        <v>105</v>
      </c>
      <c r="C1826" s="1" t="s">
        <v>106</v>
      </c>
      <c r="D1826" s="1" t="s">
        <v>17</v>
      </c>
      <c r="E1826" s="3">
        <v>45478</v>
      </c>
      <c r="F1826" s="1" t="s">
        <v>70</v>
      </c>
      <c r="G1826" s="1" t="s">
        <v>237</v>
      </c>
      <c r="H1826" s="7">
        <v>500</v>
      </c>
      <c r="I1826" s="7">
        <v>500</v>
      </c>
      <c r="J1826" s="2">
        <v>0</v>
      </c>
      <c r="K1826" s="7">
        <f>Table1[[#This Row],[Price Before Discount]]-Table1[[#This Row],[Price After Discount]]</f>
        <v>0</v>
      </c>
      <c r="L1826" s="13">
        <f>YEAR(Table1[[#This Row],[Date]])</f>
        <v>2024</v>
      </c>
      <c r="M1826" s="13" t="str">
        <f t="shared" si="56"/>
        <v>Jul</v>
      </c>
      <c r="N1826" s="17" t="str">
        <f t="shared" si="57"/>
        <v>Q3</v>
      </c>
    </row>
    <row r="1827" spans="1:14" hidden="1" x14ac:dyDescent="0.35">
      <c r="A1827" t="s">
        <v>2425</v>
      </c>
      <c r="B1827" s="1" t="s">
        <v>152</v>
      </c>
      <c r="C1827" s="1" t="s">
        <v>106</v>
      </c>
      <c r="D1827" s="1" t="s">
        <v>17</v>
      </c>
      <c r="E1827" s="3">
        <v>45635</v>
      </c>
      <c r="F1827" s="1" t="s">
        <v>70</v>
      </c>
      <c r="G1827" s="1" t="s">
        <v>1409</v>
      </c>
      <c r="H1827" s="7">
        <v>500</v>
      </c>
      <c r="I1827" s="7">
        <v>500</v>
      </c>
      <c r="J1827" s="2">
        <v>0</v>
      </c>
      <c r="K1827" s="7">
        <f>Table1[[#This Row],[Price Before Discount]]-Table1[[#This Row],[Price After Discount]]</f>
        <v>0</v>
      </c>
      <c r="L1827" s="13">
        <f>YEAR(Table1[[#This Row],[Date]])</f>
        <v>2024</v>
      </c>
      <c r="M1827" s="13" t="str">
        <f t="shared" si="56"/>
        <v>Dec</v>
      </c>
      <c r="N1827" s="17" t="str">
        <f t="shared" si="57"/>
        <v>Q4</v>
      </c>
    </row>
    <row r="1828" spans="1:14" hidden="1" x14ac:dyDescent="0.35">
      <c r="A1828" t="s">
        <v>2426</v>
      </c>
      <c r="B1828" s="1" t="s">
        <v>180</v>
      </c>
      <c r="C1828" s="1" t="s">
        <v>106</v>
      </c>
      <c r="D1828" s="1" t="s">
        <v>17</v>
      </c>
      <c r="E1828" s="3">
        <v>43878</v>
      </c>
      <c r="F1828" s="1" t="s">
        <v>44</v>
      </c>
      <c r="G1828" s="1" t="s">
        <v>1041</v>
      </c>
      <c r="H1828" s="7">
        <v>500</v>
      </c>
      <c r="I1828" s="7">
        <v>350</v>
      </c>
      <c r="J1828" s="2">
        <v>0.3</v>
      </c>
      <c r="K1828" s="7">
        <f>Table1[[#This Row],[Price Before Discount]]-Table1[[#This Row],[Price After Discount]]</f>
        <v>150</v>
      </c>
      <c r="L1828" s="13">
        <f>YEAR(Table1[[#This Row],[Date]])</f>
        <v>2020</v>
      </c>
      <c r="M1828" s="13" t="str">
        <f t="shared" si="56"/>
        <v>Feb</v>
      </c>
      <c r="N1828" s="17" t="str">
        <f t="shared" si="57"/>
        <v>Q1</v>
      </c>
    </row>
    <row r="1829" spans="1:14" hidden="1" x14ac:dyDescent="0.35">
      <c r="A1829" t="s">
        <v>2427</v>
      </c>
      <c r="B1829" s="1" t="s">
        <v>15</v>
      </c>
      <c r="C1829" s="1" t="s">
        <v>16</v>
      </c>
      <c r="D1829" s="1" t="s">
        <v>17</v>
      </c>
      <c r="E1829" s="3">
        <v>43865</v>
      </c>
      <c r="F1829" s="1" t="s">
        <v>70</v>
      </c>
      <c r="G1829" s="1" t="s">
        <v>911</v>
      </c>
      <c r="H1829" s="7">
        <v>500</v>
      </c>
      <c r="I1829" s="7">
        <v>500</v>
      </c>
      <c r="J1829" s="2">
        <v>0</v>
      </c>
      <c r="K1829" s="7">
        <f>Table1[[#This Row],[Price Before Discount]]-Table1[[#This Row],[Price After Discount]]</f>
        <v>0</v>
      </c>
      <c r="L1829" s="13">
        <f>YEAR(Table1[[#This Row],[Date]])</f>
        <v>2020</v>
      </c>
      <c r="M1829" s="13" t="str">
        <f t="shared" si="56"/>
        <v>Feb</v>
      </c>
      <c r="N1829" s="17" t="str">
        <f t="shared" si="57"/>
        <v>Q1</v>
      </c>
    </row>
    <row r="1830" spans="1:14" x14ac:dyDescent="0.35">
      <c r="A1830" t="s">
        <v>2428</v>
      </c>
      <c r="B1830" s="1" t="s">
        <v>79</v>
      </c>
      <c r="C1830" s="1" t="s">
        <v>80</v>
      </c>
      <c r="D1830" s="1" t="s">
        <v>11</v>
      </c>
      <c r="E1830" s="3">
        <v>45518</v>
      </c>
      <c r="F1830" s="1" t="s">
        <v>39</v>
      </c>
      <c r="G1830" s="1" t="s">
        <v>193</v>
      </c>
      <c r="H1830" s="7">
        <v>30</v>
      </c>
      <c r="I1830" s="7">
        <v>29</v>
      </c>
      <c r="J1830" s="2">
        <v>3.3300000000000003E-2</v>
      </c>
      <c r="K1830" s="7">
        <f>Table1[[#This Row],[Price Before Discount]]-Table1[[#This Row],[Price After Discount]]</f>
        <v>1</v>
      </c>
      <c r="L1830" s="13">
        <f>YEAR(Table1[[#This Row],[Date]])</f>
        <v>2024</v>
      </c>
      <c r="M1830" s="13" t="str">
        <f t="shared" si="56"/>
        <v>Aug</v>
      </c>
      <c r="N1830" s="17" t="str">
        <f t="shared" si="57"/>
        <v>Q3</v>
      </c>
    </row>
    <row r="1831" spans="1:14" x14ac:dyDescent="0.35">
      <c r="A1831" t="s">
        <v>2429</v>
      </c>
      <c r="B1831" s="1" t="s">
        <v>398</v>
      </c>
      <c r="C1831" s="1" t="s">
        <v>399</v>
      </c>
      <c r="D1831" s="1" t="s">
        <v>11</v>
      </c>
      <c r="E1831" s="3">
        <v>44168</v>
      </c>
      <c r="F1831" s="1" t="s">
        <v>44</v>
      </c>
      <c r="G1831" s="1" t="s">
        <v>441</v>
      </c>
      <c r="H1831" s="7">
        <v>500</v>
      </c>
      <c r="I1831" s="7">
        <v>300</v>
      </c>
      <c r="J1831" s="2">
        <v>0.4</v>
      </c>
      <c r="K1831" s="7">
        <f>Table1[[#This Row],[Price Before Discount]]-Table1[[#This Row],[Price After Discount]]</f>
        <v>200</v>
      </c>
      <c r="L1831" s="13">
        <f>YEAR(Table1[[#This Row],[Date]])</f>
        <v>2020</v>
      </c>
      <c r="M1831" s="13" t="str">
        <f t="shared" si="56"/>
        <v>Dec</v>
      </c>
      <c r="N1831" s="17" t="str">
        <f t="shared" si="57"/>
        <v>Q4</v>
      </c>
    </row>
    <row r="1832" spans="1:14" hidden="1" x14ac:dyDescent="0.35">
      <c r="A1832" t="s">
        <v>2430</v>
      </c>
      <c r="B1832" s="1" t="s">
        <v>37</v>
      </c>
      <c r="C1832" s="1" t="s">
        <v>38</v>
      </c>
      <c r="D1832" s="1" t="s">
        <v>33</v>
      </c>
      <c r="E1832" s="3">
        <v>45136</v>
      </c>
      <c r="F1832" s="1" t="s">
        <v>102</v>
      </c>
      <c r="G1832" s="1" t="s">
        <v>1629</v>
      </c>
      <c r="H1832" s="7">
        <v>70</v>
      </c>
      <c r="I1832" s="7">
        <v>67</v>
      </c>
      <c r="J1832" s="2">
        <v>4.2900000000000001E-2</v>
      </c>
      <c r="K1832" s="7">
        <f>Table1[[#This Row],[Price Before Discount]]-Table1[[#This Row],[Price After Discount]]</f>
        <v>3</v>
      </c>
      <c r="L1832" s="13">
        <f>YEAR(Table1[[#This Row],[Date]])</f>
        <v>2023</v>
      </c>
      <c r="M1832" s="13" t="str">
        <f t="shared" si="56"/>
        <v>Jul</v>
      </c>
      <c r="N1832" s="17" t="str">
        <f t="shared" si="57"/>
        <v>Q3</v>
      </c>
    </row>
    <row r="1833" spans="1:14" hidden="1" x14ac:dyDescent="0.35">
      <c r="A1833" t="s">
        <v>2431</v>
      </c>
      <c r="B1833" s="1" t="s">
        <v>132</v>
      </c>
      <c r="C1833" s="1" t="s">
        <v>90</v>
      </c>
      <c r="D1833" s="1" t="s">
        <v>33</v>
      </c>
      <c r="E1833" s="3">
        <v>44596</v>
      </c>
      <c r="F1833" s="1" t="s">
        <v>102</v>
      </c>
      <c r="G1833" s="1" t="s">
        <v>847</v>
      </c>
      <c r="H1833" s="7">
        <v>70</v>
      </c>
      <c r="I1833" s="7">
        <v>61</v>
      </c>
      <c r="J1833" s="2">
        <v>0.12859999999999999</v>
      </c>
      <c r="K1833" s="7">
        <f>Table1[[#This Row],[Price Before Discount]]-Table1[[#This Row],[Price After Discount]]</f>
        <v>9</v>
      </c>
      <c r="L1833" s="13">
        <f>YEAR(Table1[[#This Row],[Date]])</f>
        <v>2022</v>
      </c>
      <c r="M1833" s="13" t="str">
        <f t="shared" si="56"/>
        <v>Feb</v>
      </c>
      <c r="N1833" s="17" t="str">
        <f t="shared" si="57"/>
        <v>Q1</v>
      </c>
    </row>
    <row r="1834" spans="1:14" x14ac:dyDescent="0.35">
      <c r="A1834" t="s">
        <v>2432</v>
      </c>
      <c r="B1834" s="1" t="s">
        <v>112</v>
      </c>
      <c r="C1834" s="1" t="s">
        <v>52</v>
      </c>
      <c r="D1834" s="1" t="s">
        <v>11</v>
      </c>
      <c r="E1834" s="3">
        <v>45058</v>
      </c>
      <c r="F1834" s="1" t="s">
        <v>28</v>
      </c>
      <c r="G1834" s="1" t="s">
        <v>365</v>
      </c>
      <c r="H1834" s="7">
        <v>150</v>
      </c>
      <c r="I1834" s="7">
        <v>140</v>
      </c>
      <c r="J1834" s="2">
        <v>6.6699999999999995E-2</v>
      </c>
      <c r="K1834" s="7">
        <f>Table1[[#This Row],[Price Before Discount]]-Table1[[#This Row],[Price After Discount]]</f>
        <v>10</v>
      </c>
      <c r="L1834" s="13">
        <f>YEAR(Table1[[#This Row],[Date]])</f>
        <v>2023</v>
      </c>
      <c r="M1834" s="13" t="str">
        <f t="shared" si="56"/>
        <v>May</v>
      </c>
      <c r="N1834" s="17" t="str">
        <f t="shared" si="57"/>
        <v>Q2</v>
      </c>
    </row>
    <row r="1835" spans="1:14" hidden="1" x14ac:dyDescent="0.35">
      <c r="A1835" t="s">
        <v>2433</v>
      </c>
      <c r="B1835" s="1" t="s">
        <v>68</v>
      </c>
      <c r="C1835" s="1" t="s">
        <v>69</v>
      </c>
      <c r="D1835" s="1" t="s">
        <v>33</v>
      </c>
      <c r="E1835" s="3">
        <v>44709</v>
      </c>
      <c r="F1835" s="1" t="s">
        <v>23</v>
      </c>
      <c r="G1835" s="1" t="s">
        <v>668</v>
      </c>
      <c r="H1835" s="7">
        <v>700</v>
      </c>
      <c r="I1835" s="7">
        <v>602</v>
      </c>
      <c r="J1835" s="2">
        <v>0.14000000000000001</v>
      </c>
      <c r="K1835" s="7">
        <f>Table1[[#This Row],[Price Before Discount]]-Table1[[#This Row],[Price After Discount]]</f>
        <v>98</v>
      </c>
      <c r="L1835" s="13">
        <f>YEAR(Table1[[#This Row],[Date]])</f>
        <v>2022</v>
      </c>
      <c r="M1835" s="13" t="str">
        <f t="shared" si="56"/>
        <v>May</v>
      </c>
      <c r="N1835" s="17" t="str">
        <f t="shared" si="57"/>
        <v>Q2</v>
      </c>
    </row>
    <row r="1836" spans="1:14" hidden="1" x14ac:dyDescent="0.35">
      <c r="A1836" t="s">
        <v>2434</v>
      </c>
      <c r="B1836" s="1" t="s">
        <v>2168</v>
      </c>
      <c r="C1836" s="1" t="s">
        <v>16</v>
      </c>
      <c r="D1836" s="1" t="s">
        <v>17</v>
      </c>
      <c r="E1836" s="3">
        <v>45535</v>
      </c>
      <c r="F1836" s="1" t="s">
        <v>12</v>
      </c>
      <c r="G1836" s="1" t="s">
        <v>2219</v>
      </c>
      <c r="H1836" s="7">
        <v>80</v>
      </c>
      <c r="I1836" s="7">
        <v>74</v>
      </c>
      <c r="J1836" s="2">
        <v>7.4999999999999997E-2</v>
      </c>
      <c r="K1836" s="7">
        <f>Table1[[#This Row],[Price Before Discount]]-Table1[[#This Row],[Price After Discount]]</f>
        <v>6</v>
      </c>
      <c r="L1836" s="13">
        <f>YEAR(Table1[[#This Row],[Date]])</f>
        <v>2024</v>
      </c>
      <c r="M1836" s="13" t="str">
        <f t="shared" si="56"/>
        <v>Aug</v>
      </c>
      <c r="N1836" s="17" t="str">
        <f t="shared" si="57"/>
        <v>Q3</v>
      </c>
    </row>
    <row r="1837" spans="1:14" hidden="1" x14ac:dyDescent="0.35">
      <c r="A1837" t="s">
        <v>2435</v>
      </c>
      <c r="B1837" s="1" t="s">
        <v>47</v>
      </c>
      <c r="C1837" s="1" t="s">
        <v>48</v>
      </c>
      <c r="D1837" s="1" t="s">
        <v>22</v>
      </c>
      <c r="E1837" s="3">
        <v>45591</v>
      </c>
      <c r="F1837" s="1" t="s">
        <v>23</v>
      </c>
      <c r="G1837" s="1" t="s">
        <v>998</v>
      </c>
      <c r="H1837" s="7">
        <v>700</v>
      </c>
      <c r="I1837" s="7">
        <v>623</v>
      </c>
      <c r="J1837" s="2">
        <v>0.11</v>
      </c>
      <c r="K1837" s="7">
        <f>Table1[[#This Row],[Price Before Discount]]-Table1[[#This Row],[Price After Discount]]</f>
        <v>77</v>
      </c>
      <c r="L1837" s="13">
        <f>YEAR(Table1[[#This Row],[Date]])</f>
        <v>2024</v>
      </c>
      <c r="M1837" s="13" t="str">
        <f t="shared" si="56"/>
        <v>Oct</v>
      </c>
      <c r="N1837" s="17" t="str">
        <f t="shared" si="57"/>
        <v>Q4</v>
      </c>
    </row>
    <row r="1838" spans="1:14" hidden="1" x14ac:dyDescent="0.35">
      <c r="A1838" t="s">
        <v>2436</v>
      </c>
      <c r="B1838" s="1" t="s">
        <v>75</v>
      </c>
      <c r="C1838" s="1" t="s">
        <v>76</v>
      </c>
      <c r="D1838" s="1" t="s">
        <v>33</v>
      </c>
      <c r="E1838" s="3">
        <v>44055</v>
      </c>
      <c r="F1838" s="1" t="s">
        <v>44</v>
      </c>
      <c r="G1838" s="1" t="s">
        <v>2437</v>
      </c>
      <c r="H1838" s="7">
        <v>500</v>
      </c>
      <c r="I1838" s="7">
        <v>365</v>
      </c>
      <c r="J1838" s="2">
        <v>0.27</v>
      </c>
      <c r="K1838" s="7">
        <f>Table1[[#This Row],[Price Before Discount]]-Table1[[#This Row],[Price After Discount]]</f>
        <v>135</v>
      </c>
      <c r="L1838" s="13">
        <f>YEAR(Table1[[#This Row],[Date]])</f>
        <v>2020</v>
      </c>
      <c r="M1838" s="13" t="str">
        <f t="shared" si="56"/>
        <v>Aug</v>
      </c>
      <c r="N1838" s="17" t="str">
        <f t="shared" si="57"/>
        <v>Q3</v>
      </c>
    </row>
    <row r="1839" spans="1:14" hidden="1" x14ac:dyDescent="0.35">
      <c r="A1839" t="s">
        <v>2438</v>
      </c>
      <c r="B1839" s="1" t="s">
        <v>219</v>
      </c>
      <c r="C1839" s="1" t="s">
        <v>38</v>
      </c>
      <c r="D1839" s="1" t="s">
        <v>33</v>
      </c>
      <c r="E1839" s="3">
        <v>44059</v>
      </c>
      <c r="F1839" s="1" t="s">
        <v>113</v>
      </c>
      <c r="G1839" s="1" t="s">
        <v>260</v>
      </c>
      <c r="H1839" s="7">
        <v>250</v>
      </c>
      <c r="I1839" s="7">
        <v>193</v>
      </c>
      <c r="J1839" s="2">
        <v>0.22800000000000001</v>
      </c>
      <c r="K1839" s="7">
        <f>Table1[[#This Row],[Price Before Discount]]-Table1[[#This Row],[Price After Discount]]</f>
        <v>57</v>
      </c>
      <c r="L1839" s="13">
        <f>YEAR(Table1[[#This Row],[Date]])</f>
        <v>2020</v>
      </c>
      <c r="M1839" s="13" t="str">
        <f t="shared" si="56"/>
        <v>Aug</v>
      </c>
      <c r="N1839" s="17" t="str">
        <f t="shared" si="57"/>
        <v>Q3</v>
      </c>
    </row>
    <row r="1840" spans="1:14" hidden="1" x14ac:dyDescent="0.35">
      <c r="A1840" t="s">
        <v>2439</v>
      </c>
      <c r="B1840" s="1" t="s">
        <v>2241</v>
      </c>
      <c r="C1840" s="1" t="s">
        <v>106</v>
      </c>
      <c r="D1840" s="1" t="s">
        <v>17</v>
      </c>
      <c r="E1840" s="3">
        <v>44110</v>
      </c>
      <c r="F1840" s="1" t="s">
        <v>34</v>
      </c>
      <c r="G1840" s="1" t="s">
        <v>2440</v>
      </c>
      <c r="H1840" s="7">
        <v>50</v>
      </c>
      <c r="I1840" s="7">
        <v>50</v>
      </c>
      <c r="J1840" s="2">
        <v>0</v>
      </c>
      <c r="K1840" s="7">
        <f>Table1[[#This Row],[Price Before Discount]]-Table1[[#This Row],[Price After Discount]]</f>
        <v>0</v>
      </c>
      <c r="L1840" s="13">
        <f>YEAR(Table1[[#This Row],[Date]])</f>
        <v>2020</v>
      </c>
      <c r="M1840" s="13" t="str">
        <f t="shared" si="56"/>
        <v>Oct</v>
      </c>
      <c r="N1840" s="17" t="str">
        <f t="shared" si="57"/>
        <v>Q4</v>
      </c>
    </row>
    <row r="1841" spans="1:14" hidden="1" x14ac:dyDescent="0.35">
      <c r="A1841" t="s">
        <v>2441</v>
      </c>
      <c r="B1841" s="1" t="s">
        <v>2241</v>
      </c>
      <c r="C1841" s="1" t="s">
        <v>106</v>
      </c>
      <c r="D1841" s="1" t="s">
        <v>17</v>
      </c>
      <c r="E1841" s="3">
        <v>44618</v>
      </c>
      <c r="F1841" s="1" t="s">
        <v>23</v>
      </c>
      <c r="G1841" s="1" t="s">
        <v>2242</v>
      </c>
      <c r="H1841" s="7">
        <v>700</v>
      </c>
      <c r="I1841" s="7">
        <v>644</v>
      </c>
      <c r="J1841" s="2">
        <v>0.08</v>
      </c>
      <c r="K1841" s="7">
        <f>Table1[[#This Row],[Price Before Discount]]-Table1[[#This Row],[Price After Discount]]</f>
        <v>56</v>
      </c>
      <c r="L1841" s="13">
        <f>YEAR(Table1[[#This Row],[Date]])</f>
        <v>2022</v>
      </c>
      <c r="M1841" s="13" t="str">
        <f t="shared" si="56"/>
        <v>Feb</v>
      </c>
      <c r="N1841" s="17" t="str">
        <f t="shared" si="57"/>
        <v>Q1</v>
      </c>
    </row>
    <row r="1842" spans="1:14" x14ac:dyDescent="0.35">
      <c r="A1842" t="s">
        <v>2442</v>
      </c>
      <c r="B1842" s="1" t="s">
        <v>125</v>
      </c>
      <c r="C1842" s="1" t="s">
        <v>126</v>
      </c>
      <c r="D1842" s="1" t="s">
        <v>11</v>
      </c>
      <c r="E1842" s="3">
        <v>45119</v>
      </c>
      <c r="F1842" s="1" t="s">
        <v>23</v>
      </c>
      <c r="G1842" s="1" t="s">
        <v>383</v>
      </c>
      <c r="H1842" s="7">
        <v>700</v>
      </c>
      <c r="I1842" s="7">
        <v>686</v>
      </c>
      <c r="J1842" s="2">
        <v>0.02</v>
      </c>
      <c r="K1842" s="7">
        <f>Table1[[#This Row],[Price Before Discount]]-Table1[[#This Row],[Price After Discount]]</f>
        <v>14</v>
      </c>
      <c r="L1842" s="13">
        <f>YEAR(Table1[[#This Row],[Date]])</f>
        <v>2023</v>
      </c>
      <c r="M1842" s="13" t="str">
        <f t="shared" si="56"/>
        <v>Jul</v>
      </c>
      <c r="N1842" s="17" t="str">
        <f t="shared" si="57"/>
        <v>Q3</v>
      </c>
    </row>
    <row r="1843" spans="1:14" hidden="1" x14ac:dyDescent="0.35">
      <c r="A1843" t="s">
        <v>2443</v>
      </c>
      <c r="B1843" s="1" t="s">
        <v>47</v>
      </c>
      <c r="C1843" s="1" t="s">
        <v>48</v>
      </c>
      <c r="D1843" s="1" t="s">
        <v>22</v>
      </c>
      <c r="E1843" s="3">
        <v>45558</v>
      </c>
      <c r="F1843" s="1" t="s">
        <v>113</v>
      </c>
      <c r="G1843" s="1" t="s">
        <v>656</v>
      </c>
      <c r="H1843" s="7">
        <v>250</v>
      </c>
      <c r="I1843" s="7">
        <v>220</v>
      </c>
      <c r="J1843" s="2">
        <v>0.12</v>
      </c>
      <c r="K1843" s="7">
        <f>Table1[[#This Row],[Price Before Discount]]-Table1[[#This Row],[Price After Discount]]</f>
        <v>30</v>
      </c>
      <c r="L1843" s="13">
        <f>YEAR(Table1[[#This Row],[Date]])</f>
        <v>2024</v>
      </c>
      <c r="M1843" s="13" t="str">
        <f t="shared" si="56"/>
        <v>Sep</v>
      </c>
      <c r="N1843" s="17" t="str">
        <f t="shared" si="57"/>
        <v>Q3</v>
      </c>
    </row>
    <row r="1844" spans="1:14" hidden="1" x14ac:dyDescent="0.35">
      <c r="A1844" t="s">
        <v>2444</v>
      </c>
      <c r="B1844" s="1" t="s">
        <v>62</v>
      </c>
      <c r="C1844" s="1" t="s">
        <v>63</v>
      </c>
      <c r="D1844" s="1" t="s">
        <v>33</v>
      </c>
      <c r="E1844" s="3">
        <v>44077</v>
      </c>
      <c r="F1844" s="1" t="s">
        <v>53</v>
      </c>
      <c r="G1844" s="1" t="s">
        <v>870</v>
      </c>
      <c r="H1844" s="7">
        <v>800</v>
      </c>
      <c r="I1844" s="7">
        <v>688</v>
      </c>
      <c r="J1844" s="2">
        <v>0.14000000000000001</v>
      </c>
      <c r="K1844" s="7">
        <f>Table1[[#This Row],[Price Before Discount]]-Table1[[#This Row],[Price After Discount]]</f>
        <v>112</v>
      </c>
      <c r="L1844" s="13">
        <f>YEAR(Table1[[#This Row],[Date]])</f>
        <v>2020</v>
      </c>
      <c r="M1844" s="13" t="str">
        <f t="shared" si="56"/>
        <v>Sep</v>
      </c>
      <c r="N1844" s="17" t="str">
        <f t="shared" si="57"/>
        <v>Q3</v>
      </c>
    </row>
    <row r="1845" spans="1:14" x14ac:dyDescent="0.35">
      <c r="A1845" t="s">
        <v>2445</v>
      </c>
      <c r="B1845" s="1" t="s">
        <v>125</v>
      </c>
      <c r="C1845" s="1" t="s">
        <v>126</v>
      </c>
      <c r="D1845" s="1" t="s">
        <v>11</v>
      </c>
      <c r="E1845" s="3">
        <v>44394</v>
      </c>
      <c r="F1845" s="1" t="s">
        <v>70</v>
      </c>
      <c r="G1845" s="1" t="s">
        <v>231</v>
      </c>
      <c r="H1845" s="7">
        <v>500</v>
      </c>
      <c r="I1845" s="7">
        <v>490</v>
      </c>
      <c r="J1845" s="2">
        <v>0.02</v>
      </c>
      <c r="K1845" s="7">
        <f>Table1[[#This Row],[Price Before Discount]]-Table1[[#This Row],[Price After Discount]]</f>
        <v>10</v>
      </c>
      <c r="L1845" s="13">
        <f>YEAR(Table1[[#This Row],[Date]])</f>
        <v>2021</v>
      </c>
      <c r="M1845" s="13" t="str">
        <f t="shared" si="56"/>
        <v>Jul</v>
      </c>
      <c r="N1845" s="17" t="str">
        <f t="shared" si="57"/>
        <v>Q3</v>
      </c>
    </row>
    <row r="1846" spans="1:14" hidden="1" x14ac:dyDescent="0.35">
      <c r="A1846" t="s">
        <v>2446</v>
      </c>
      <c r="B1846" s="1" t="s">
        <v>20</v>
      </c>
      <c r="C1846" s="1" t="s">
        <v>21</v>
      </c>
      <c r="D1846" s="1" t="s">
        <v>22</v>
      </c>
      <c r="E1846" s="3">
        <v>45360</v>
      </c>
      <c r="F1846" s="1" t="s">
        <v>28</v>
      </c>
      <c r="G1846" s="1" t="s">
        <v>622</v>
      </c>
      <c r="H1846" s="7">
        <v>150</v>
      </c>
      <c r="I1846" s="7">
        <v>144</v>
      </c>
      <c r="J1846" s="2">
        <v>0.04</v>
      </c>
      <c r="K1846" s="7">
        <f>Table1[[#This Row],[Price Before Discount]]-Table1[[#This Row],[Price After Discount]]</f>
        <v>6</v>
      </c>
      <c r="L1846" s="13">
        <f>YEAR(Table1[[#This Row],[Date]])</f>
        <v>2024</v>
      </c>
      <c r="M1846" s="13" t="str">
        <f t="shared" si="56"/>
        <v>Mar</v>
      </c>
      <c r="N1846" s="17" t="str">
        <f t="shared" si="57"/>
        <v>Q1</v>
      </c>
    </row>
    <row r="1847" spans="1:14" hidden="1" x14ac:dyDescent="0.35">
      <c r="A1847" t="s">
        <v>2447</v>
      </c>
      <c r="B1847" s="1" t="s">
        <v>152</v>
      </c>
      <c r="C1847" s="1" t="s">
        <v>106</v>
      </c>
      <c r="D1847" s="1" t="s">
        <v>17</v>
      </c>
      <c r="E1847" s="3">
        <v>44009</v>
      </c>
      <c r="F1847" s="1" t="s">
        <v>23</v>
      </c>
      <c r="G1847" s="1" t="s">
        <v>1002</v>
      </c>
      <c r="H1847" s="7">
        <v>700</v>
      </c>
      <c r="I1847" s="7">
        <v>525</v>
      </c>
      <c r="J1847" s="2">
        <v>0.25</v>
      </c>
      <c r="K1847" s="7">
        <f>Table1[[#This Row],[Price Before Discount]]-Table1[[#This Row],[Price After Discount]]</f>
        <v>175</v>
      </c>
      <c r="L1847" s="13">
        <f>YEAR(Table1[[#This Row],[Date]])</f>
        <v>2020</v>
      </c>
      <c r="M1847" s="13" t="str">
        <f t="shared" si="56"/>
        <v>Jun</v>
      </c>
      <c r="N1847" s="17" t="str">
        <f t="shared" si="57"/>
        <v>Q2</v>
      </c>
    </row>
    <row r="1848" spans="1:14" x14ac:dyDescent="0.35">
      <c r="A1848" t="s">
        <v>2448</v>
      </c>
      <c r="B1848" s="1" t="s">
        <v>79</v>
      </c>
      <c r="C1848" s="1" t="s">
        <v>80</v>
      </c>
      <c r="D1848" s="1" t="s">
        <v>11</v>
      </c>
      <c r="E1848" s="3">
        <v>43881</v>
      </c>
      <c r="F1848" s="1" t="s">
        <v>70</v>
      </c>
      <c r="G1848" s="1" t="s">
        <v>1045</v>
      </c>
      <c r="H1848" s="7">
        <v>500</v>
      </c>
      <c r="I1848" s="7">
        <v>490</v>
      </c>
      <c r="J1848" s="2">
        <v>0.02</v>
      </c>
      <c r="K1848" s="7">
        <f>Table1[[#This Row],[Price Before Discount]]-Table1[[#This Row],[Price After Discount]]</f>
        <v>10</v>
      </c>
      <c r="L1848" s="13">
        <f>YEAR(Table1[[#This Row],[Date]])</f>
        <v>2020</v>
      </c>
      <c r="M1848" s="13" t="str">
        <f t="shared" si="56"/>
        <v>Feb</v>
      </c>
      <c r="N1848" s="17" t="str">
        <f t="shared" si="57"/>
        <v>Q1</v>
      </c>
    </row>
    <row r="1849" spans="1:14" x14ac:dyDescent="0.35">
      <c r="A1849" t="s">
        <v>2449</v>
      </c>
      <c r="B1849" s="1" t="s">
        <v>253</v>
      </c>
      <c r="C1849" s="1" t="s">
        <v>254</v>
      </c>
      <c r="D1849" s="1" t="s">
        <v>11</v>
      </c>
      <c r="E1849" s="3">
        <v>45052</v>
      </c>
      <c r="F1849" s="1" t="s">
        <v>28</v>
      </c>
      <c r="G1849" s="1" t="s">
        <v>255</v>
      </c>
      <c r="H1849" s="7">
        <v>150</v>
      </c>
      <c r="I1849" s="7">
        <v>144</v>
      </c>
      <c r="J1849" s="2">
        <v>0.04</v>
      </c>
      <c r="K1849" s="7">
        <f>Table1[[#This Row],[Price Before Discount]]-Table1[[#This Row],[Price After Discount]]</f>
        <v>6</v>
      </c>
      <c r="L1849" s="13">
        <f>YEAR(Table1[[#This Row],[Date]])</f>
        <v>2023</v>
      </c>
      <c r="M1849" s="13" t="str">
        <f t="shared" si="56"/>
        <v>May</v>
      </c>
      <c r="N1849" s="17" t="str">
        <f t="shared" si="57"/>
        <v>Q2</v>
      </c>
    </row>
    <row r="1850" spans="1:14" x14ac:dyDescent="0.35">
      <c r="A1850" t="s">
        <v>2450</v>
      </c>
      <c r="B1850" s="1" t="s">
        <v>57</v>
      </c>
      <c r="C1850" s="1" t="s">
        <v>58</v>
      </c>
      <c r="D1850" s="1" t="s">
        <v>11</v>
      </c>
      <c r="E1850" s="3">
        <v>45038</v>
      </c>
      <c r="F1850" s="1" t="s">
        <v>53</v>
      </c>
      <c r="G1850" s="1" t="s">
        <v>310</v>
      </c>
      <c r="H1850" s="7">
        <v>800</v>
      </c>
      <c r="I1850" s="7">
        <v>456</v>
      </c>
      <c r="J1850" s="2">
        <v>0.43</v>
      </c>
      <c r="K1850" s="7">
        <f>Table1[[#This Row],[Price Before Discount]]-Table1[[#This Row],[Price After Discount]]</f>
        <v>344</v>
      </c>
      <c r="L1850" s="13">
        <f>YEAR(Table1[[#This Row],[Date]])</f>
        <v>2023</v>
      </c>
      <c r="M1850" s="13" t="str">
        <f t="shared" si="56"/>
        <v>Apr</v>
      </c>
      <c r="N1850" s="17" t="str">
        <f t="shared" si="57"/>
        <v>Q2</v>
      </c>
    </row>
    <row r="1851" spans="1:14" x14ac:dyDescent="0.35">
      <c r="A1851" t="s">
        <v>2451</v>
      </c>
      <c r="B1851" s="1" t="s">
        <v>83</v>
      </c>
      <c r="C1851" s="1" t="s">
        <v>84</v>
      </c>
      <c r="D1851" s="1" t="s">
        <v>11</v>
      </c>
      <c r="E1851" s="3">
        <v>44581</v>
      </c>
      <c r="F1851" s="1" t="s">
        <v>44</v>
      </c>
      <c r="G1851" s="1" t="s">
        <v>1247</v>
      </c>
      <c r="H1851" s="7">
        <v>500</v>
      </c>
      <c r="I1851" s="7">
        <v>465</v>
      </c>
      <c r="J1851" s="2">
        <v>7.0000000000000007E-2</v>
      </c>
      <c r="K1851" s="7">
        <f>Table1[[#This Row],[Price Before Discount]]-Table1[[#This Row],[Price After Discount]]</f>
        <v>35</v>
      </c>
      <c r="L1851" s="13">
        <f>YEAR(Table1[[#This Row],[Date]])</f>
        <v>2022</v>
      </c>
      <c r="M1851" s="13" t="str">
        <f t="shared" si="56"/>
        <v>Jan</v>
      </c>
      <c r="N1851" s="17" t="str">
        <f t="shared" si="57"/>
        <v>Q1</v>
      </c>
    </row>
    <row r="1852" spans="1:14" x14ac:dyDescent="0.35">
      <c r="A1852" t="s">
        <v>2452</v>
      </c>
      <c r="B1852" s="1" t="s">
        <v>148</v>
      </c>
      <c r="C1852" s="1" t="s">
        <v>149</v>
      </c>
      <c r="D1852" s="1" t="s">
        <v>11</v>
      </c>
      <c r="E1852" s="3">
        <v>44270</v>
      </c>
      <c r="F1852" s="1" t="s">
        <v>70</v>
      </c>
      <c r="G1852" s="1" t="s">
        <v>822</v>
      </c>
      <c r="H1852" s="7">
        <v>500</v>
      </c>
      <c r="I1852" s="7">
        <v>495</v>
      </c>
      <c r="J1852" s="2">
        <v>0.01</v>
      </c>
      <c r="K1852" s="7">
        <f>Table1[[#This Row],[Price Before Discount]]-Table1[[#This Row],[Price After Discount]]</f>
        <v>5</v>
      </c>
      <c r="L1852" s="13">
        <f>YEAR(Table1[[#This Row],[Date]])</f>
        <v>2021</v>
      </c>
      <c r="M1852" s="13" t="str">
        <f t="shared" si="56"/>
        <v>Mar</v>
      </c>
      <c r="N1852" s="17" t="str">
        <f t="shared" si="57"/>
        <v>Q1</v>
      </c>
    </row>
    <row r="1853" spans="1:14" x14ac:dyDescent="0.35">
      <c r="A1853" t="s">
        <v>2453</v>
      </c>
      <c r="B1853" s="1" t="s">
        <v>9</v>
      </c>
      <c r="C1853" s="1" t="s">
        <v>10</v>
      </c>
      <c r="D1853" s="1" t="s">
        <v>11</v>
      </c>
      <c r="E1853" s="3">
        <v>44312</v>
      </c>
      <c r="F1853" s="1" t="s">
        <v>34</v>
      </c>
      <c r="G1853" s="1" t="s">
        <v>274</v>
      </c>
      <c r="H1853" s="7">
        <v>50</v>
      </c>
      <c r="I1853" s="7">
        <v>49</v>
      </c>
      <c r="J1853" s="2">
        <v>0.02</v>
      </c>
      <c r="K1853" s="7">
        <f>Table1[[#This Row],[Price Before Discount]]-Table1[[#This Row],[Price After Discount]]</f>
        <v>1</v>
      </c>
      <c r="L1853" s="13">
        <f>YEAR(Table1[[#This Row],[Date]])</f>
        <v>2021</v>
      </c>
      <c r="M1853" s="13" t="str">
        <f t="shared" si="56"/>
        <v>Apr</v>
      </c>
      <c r="N1853" s="17" t="str">
        <f t="shared" si="57"/>
        <v>Q2</v>
      </c>
    </row>
    <row r="1854" spans="1:14" hidden="1" x14ac:dyDescent="0.35">
      <c r="A1854" t="s">
        <v>2454</v>
      </c>
      <c r="B1854" s="1" t="s">
        <v>2168</v>
      </c>
      <c r="C1854" s="1" t="s">
        <v>16</v>
      </c>
      <c r="D1854" s="1" t="s">
        <v>17</v>
      </c>
      <c r="E1854" s="3">
        <v>44916</v>
      </c>
      <c r="F1854" s="1" t="s">
        <v>12</v>
      </c>
      <c r="G1854" s="1" t="s">
        <v>2455</v>
      </c>
      <c r="H1854" s="7">
        <v>80</v>
      </c>
      <c r="I1854" s="7">
        <v>78</v>
      </c>
      <c r="J1854" s="2">
        <v>2.5000000000000001E-2</v>
      </c>
      <c r="K1854" s="7">
        <f>Table1[[#This Row],[Price Before Discount]]-Table1[[#This Row],[Price After Discount]]</f>
        <v>2</v>
      </c>
      <c r="L1854" s="13">
        <f>YEAR(Table1[[#This Row],[Date]])</f>
        <v>2022</v>
      </c>
      <c r="M1854" s="13" t="str">
        <f t="shared" si="56"/>
        <v>Dec</v>
      </c>
      <c r="N1854" s="17" t="str">
        <f t="shared" si="57"/>
        <v>Q4</v>
      </c>
    </row>
    <row r="1855" spans="1:14" hidden="1" x14ac:dyDescent="0.35">
      <c r="A1855" t="s">
        <v>2456</v>
      </c>
      <c r="B1855" s="1" t="s">
        <v>203</v>
      </c>
      <c r="C1855" s="1" t="s">
        <v>204</v>
      </c>
      <c r="D1855" s="1" t="s">
        <v>22</v>
      </c>
      <c r="E1855" s="3">
        <v>43991</v>
      </c>
      <c r="F1855" s="1" t="s">
        <v>102</v>
      </c>
      <c r="G1855" s="1" t="s">
        <v>594</v>
      </c>
      <c r="H1855" s="7">
        <v>70</v>
      </c>
      <c r="I1855" s="7">
        <v>52</v>
      </c>
      <c r="J1855" s="2">
        <v>0.2571</v>
      </c>
      <c r="K1855" s="7">
        <f>Table1[[#This Row],[Price Before Discount]]-Table1[[#This Row],[Price After Discount]]</f>
        <v>18</v>
      </c>
      <c r="L1855" s="13">
        <f>YEAR(Table1[[#This Row],[Date]])</f>
        <v>2020</v>
      </c>
      <c r="M1855" s="13" t="str">
        <f t="shared" si="56"/>
        <v>Jun</v>
      </c>
      <c r="N1855" s="17" t="str">
        <f t="shared" si="57"/>
        <v>Q2</v>
      </c>
    </row>
    <row r="1856" spans="1:14" hidden="1" x14ac:dyDescent="0.35">
      <c r="A1856" t="s">
        <v>2457</v>
      </c>
      <c r="B1856" s="1" t="s">
        <v>268</v>
      </c>
      <c r="C1856" s="1" t="s">
        <v>269</v>
      </c>
      <c r="D1856" s="1" t="s">
        <v>33</v>
      </c>
      <c r="E1856" s="3">
        <v>45102</v>
      </c>
      <c r="F1856" s="1" t="s">
        <v>28</v>
      </c>
      <c r="G1856" s="1" t="s">
        <v>713</v>
      </c>
      <c r="H1856" s="7">
        <v>150</v>
      </c>
      <c r="I1856" s="7">
        <v>144</v>
      </c>
      <c r="J1856" s="2">
        <v>0.04</v>
      </c>
      <c r="K1856" s="7">
        <f>Table1[[#This Row],[Price Before Discount]]-Table1[[#This Row],[Price After Discount]]</f>
        <v>6</v>
      </c>
      <c r="L1856" s="13">
        <f>YEAR(Table1[[#This Row],[Date]])</f>
        <v>2023</v>
      </c>
      <c r="M1856" s="13" t="str">
        <f t="shared" si="56"/>
        <v>Jun</v>
      </c>
      <c r="N1856" s="17" t="str">
        <f t="shared" si="57"/>
        <v>Q2</v>
      </c>
    </row>
    <row r="1857" spans="1:14" x14ac:dyDescent="0.35">
      <c r="A1857" t="s">
        <v>2458</v>
      </c>
      <c r="B1857" s="1" t="s">
        <v>83</v>
      </c>
      <c r="C1857" s="1" t="s">
        <v>84</v>
      </c>
      <c r="D1857" s="1" t="s">
        <v>11</v>
      </c>
      <c r="E1857" s="3">
        <v>44784</v>
      </c>
      <c r="F1857" s="1" t="s">
        <v>59</v>
      </c>
      <c r="G1857" s="1" t="s">
        <v>85</v>
      </c>
      <c r="H1857" s="7">
        <v>1000</v>
      </c>
      <c r="I1857" s="7">
        <v>560</v>
      </c>
      <c r="J1857" s="2">
        <v>0.44</v>
      </c>
      <c r="K1857" s="7">
        <f>Table1[[#This Row],[Price Before Discount]]-Table1[[#This Row],[Price After Discount]]</f>
        <v>440</v>
      </c>
      <c r="L1857" s="13">
        <f>YEAR(Table1[[#This Row],[Date]])</f>
        <v>2022</v>
      </c>
      <c r="M1857" s="13" t="str">
        <f t="shared" si="56"/>
        <v>Aug</v>
      </c>
      <c r="N1857" s="17" t="str">
        <f t="shared" si="57"/>
        <v>Q3</v>
      </c>
    </row>
    <row r="1858" spans="1:14" x14ac:dyDescent="0.35">
      <c r="A1858" t="s">
        <v>2459</v>
      </c>
      <c r="B1858" s="1" t="s">
        <v>322</v>
      </c>
      <c r="C1858" s="1" t="s">
        <v>323</v>
      </c>
      <c r="D1858" s="1" t="s">
        <v>11</v>
      </c>
      <c r="E1858" s="3">
        <v>45320</v>
      </c>
      <c r="F1858" s="1" t="s">
        <v>44</v>
      </c>
      <c r="G1858" s="1" t="s">
        <v>451</v>
      </c>
      <c r="H1858" s="7">
        <v>500</v>
      </c>
      <c r="I1858" s="7">
        <v>490</v>
      </c>
      <c r="J1858" s="2">
        <v>0.02</v>
      </c>
      <c r="K1858" s="7">
        <f>Table1[[#This Row],[Price Before Discount]]-Table1[[#This Row],[Price After Discount]]</f>
        <v>10</v>
      </c>
      <c r="L1858" s="13">
        <f>YEAR(Table1[[#This Row],[Date]])</f>
        <v>2024</v>
      </c>
      <c r="M1858" s="13" t="str">
        <f t="shared" ref="M1858:M1921" si="58">TEXT(E:E, "mmm")</f>
        <v>Jan</v>
      </c>
      <c r="N1858" s="17" t="str">
        <f t="shared" ref="N1858:N1921" si="59">"Q"&amp;INT((MONTH($E1858)-1)/3)+1</f>
        <v>Q1</v>
      </c>
    </row>
    <row r="1859" spans="1:14" hidden="1" x14ac:dyDescent="0.35">
      <c r="A1859" t="s">
        <v>2460</v>
      </c>
      <c r="B1859" s="1" t="s">
        <v>101</v>
      </c>
      <c r="C1859" s="1" t="s">
        <v>69</v>
      </c>
      <c r="D1859" s="1" t="s">
        <v>33</v>
      </c>
      <c r="E1859" s="3">
        <v>45657</v>
      </c>
      <c r="F1859" s="1" t="s">
        <v>12</v>
      </c>
      <c r="G1859" s="1" t="s">
        <v>725</v>
      </c>
      <c r="H1859" s="7">
        <v>80</v>
      </c>
      <c r="I1859" s="7">
        <v>76</v>
      </c>
      <c r="J1859" s="2">
        <v>0.05</v>
      </c>
      <c r="K1859" s="7">
        <f>Table1[[#This Row],[Price Before Discount]]-Table1[[#This Row],[Price After Discount]]</f>
        <v>4</v>
      </c>
      <c r="L1859" s="13">
        <f>YEAR(Table1[[#This Row],[Date]])</f>
        <v>2024</v>
      </c>
      <c r="M1859" s="13" t="str">
        <f t="shared" si="58"/>
        <v>Dec</v>
      </c>
      <c r="N1859" s="17" t="str">
        <f t="shared" si="59"/>
        <v>Q4</v>
      </c>
    </row>
    <row r="1860" spans="1:14" x14ac:dyDescent="0.35">
      <c r="A1860" t="s">
        <v>2461</v>
      </c>
      <c r="B1860" s="1" t="s">
        <v>239</v>
      </c>
      <c r="C1860" s="1" t="s">
        <v>240</v>
      </c>
      <c r="D1860" s="1" t="s">
        <v>11</v>
      </c>
      <c r="E1860" s="3">
        <v>45216</v>
      </c>
      <c r="F1860" s="1" t="s">
        <v>120</v>
      </c>
      <c r="G1860" s="1" t="s">
        <v>624</v>
      </c>
      <c r="H1860" s="7">
        <v>50</v>
      </c>
      <c r="I1860" s="7">
        <v>45</v>
      </c>
      <c r="J1860" s="2">
        <v>0.1</v>
      </c>
      <c r="K1860" s="7">
        <f>Table1[[#This Row],[Price Before Discount]]-Table1[[#This Row],[Price After Discount]]</f>
        <v>5</v>
      </c>
      <c r="L1860" s="13">
        <f>YEAR(Table1[[#This Row],[Date]])</f>
        <v>2023</v>
      </c>
      <c r="M1860" s="13" t="str">
        <f t="shared" si="58"/>
        <v>Oct</v>
      </c>
      <c r="N1860" s="17" t="str">
        <f t="shared" si="59"/>
        <v>Q4</v>
      </c>
    </row>
    <row r="1861" spans="1:14" x14ac:dyDescent="0.35">
      <c r="A1861" t="s">
        <v>2462</v>
      </c>
      <c r="B1861" s="1" t="s">
        <v>97</v>
      </c>
      <c r="C1861" s="1" t="s">
        <v>98</v>
      </c>
      <c r="D1861" s="1" t="s">
        <v>11</v>
      </c>
      <c r="E1861" s="3">
        <v>44701</v>
      </c>
      <c r="F1861" s="1" t="s">
        <v>23</v>
      </c>
      <c r="G1861" s="1" t="s">
        <v>946</v>
      </c>
      <c r="H1861" s="7">
        <v>700</v>
      </c>
      <c r="I1861" s="7">
        <v>630</v>
      </c>
      <c r="J1861" s="2">
        <v>0.1</v>
      </c>
      <c r="K1861" s="7">
        <f>Table1[[#This Row],[Price Before Discount]]-Table1[[#This Row],[Price After Discount]]</f>
        <v>70</v>
      </c>
      <c r="L1861" s="13">
        <f>YEAR(Table1[[#This Row],[Date]])</f>
        <v>2022</v>
      </c>
      <c r="M1861" s="13" t="str">
        <f t="shared" si="58"/>
        <v>May</v>
      </c>
      <c r="N1861" s="17" t="str">
        <f t="shared" si="59"/>
        <v>Q2</v>
      </c>
    </row>
    <row r="1862" spans="1:14" hidden="1" x14ac:dyDescent="0.35">
      <c r="A1862" t="s">
        <v>2463</v>
      </c>
      <c r="B1862" s="1" t="s">
        <v>129</v>
      </c>
      <c r="C1862" s="1" t="s">
        <v>106</v>
      </c>
      <c r="D1862" s="1" t="s">
        <v>17</v>
      </c>
      <c r="E1862" s="3">
        <v>45384</v>
      </c>
      <c r="F1862" s="1" t="s">
        <v>34</v>
      </c>
      <c r="G1862" s="1" t="s">
        <v>544</v>
      </c>
      <c r="H1862" s="7">
        <v>50</v>
      </c>
      <c r="I1862" s="7">
        <v>45</v>
      </c>
      <c r="J1862" s="2">
        <v>0.1</v>
      </c>
      <c r="K1862" s="7">
        <f>Table1[[#This Row],[Price Before Discount]]-Table1[[#This Row],[Price After Discount]]</f>
        <v>5</v>
      </c>
      <c r="L1862" s="13">
        <f>YEAR(Table1[[#This Row],[Date]])</f>
        <v>2024</v>
      </c>
      <c r="M1862" s="13" t="str">
        <f t="shared" si="58"/>
        <v>Apr</v>
      </c>
      <c r="N1862" s="17" t="str">
        <f t="shared" si="59"/>
        <v>Q2</v>
      </c>
    </row>
    <row r="1863" spans="1:14" x14ac:dyDescent="0.35">
      <c r="A1863" t="s">
        <v>2464</v>
      </c>
      <c r="B1863" s="1" t="s">
        <v>168</v>
      </c>
      <c r="C1863" s="1" t="s">
        <v>169</v>
      </c>
      <c r="D1863" s="1" t="s">
        <v>11</v>
      </c>
      <c r="E1863" s="3">
        <v>45521</v>
      </c>
      <c r="F1863" s="1" t="s">
        <v>70</v>
      </c>
      <c r="G1863" s="1" t="s">
        <v>272</v>
      </c>
      <c r="H1863" s="7">
        <v>500</v>
      </c>
      <c r="I1863" s="7">
        <v>500</v>
      </c>
      <c r="J1863" s="2">
        <v>0</v>
      </c>
      <c r="K1863" s="7">
        <f>Table1[[#This Row],[Price Before Discount]]-Table1[[#This Row],[Price After Discount]]</f>
        <v>0</v>
      </c>
      <c r="L1863" s="13">
        <f>YEAR(Table1[[#This Row],[Date]])</f>
        <v>2024</v>
      </c>
      <c r="M1863" s="13" t="str">
        <f t="shared" si="58"/>
        <v>Aug</v>
      </c>
      <c r="N1863" s="17" t="str">
        <f t="shared" si="59"/>
        <v>Q3</v>
      </c>
    </row>
    <row r="1864" spans="1:14" hidden="1" x14ac:dyDescent="0.35">
      <c r="A1864" t="s">
        <v>2465</v>
      </c>
      <c r="B1864" s="1" t="s">
        <v>105</v>
      </c>
      <c r="C1864" s="1" t="s">
        <v>106</v>
      </c>
      <c r="D1864" s="1" t="s">
        <v>17</v>
      </c>
      <c r="E1864" s="3">
        <v>45534</v>
      </c>
      <c r="F1864" s="1" t="s">
        <v>34</v>
      </c>
      <c r="G1864" s="1" t="s">
        <v>944</v>
      </c>
      <c r="H1864" s="7">
        <v>50</v>
      </c>
      <c r="I1864" s="7">
        <v>46</v>
      </c>
      <c r="J1864" s="2">
        <v>0.08</v>
      </c>
      <c r="K1864" s="7">
        <f>Table1[[#This Row],[Price Before Discount]]-Table1[[#This Row],[Price After Discount]]</f>
        <v>4</v>
      </c>
      <c r="L1864" s="13">
        <f>YEAR(Table1[[#This Row],[Date]])</f>
        <v>2024</v>
      </c>
      <c r="M1864" s="13" t="str">
        <f t="shared" si="58"/>
        <v>Aug</v>
      </c>
      <c r="N1864" s="17" t="str">
        <f t="shared" si="59"/>
        <v>Q3</v>
      </c>
    </row>
    <row r="1865" spans="1:14" hidden="1" x14ac:dyDescent="0.35">
      <c r="A1865" t="s">
        <v>2466</v>
      </c>
      <c r="B1865" s="1" t="s">
        <v>62</v>
      </c>
      <c r="C1865" s="1" t="s">
        <v>63</v>
      </c>
      <c r="D1865" s="1" t="s">
        <v>33</v>
      </c>
      <c r="E1865" s="3">
        <v>44061</v>
      </c>
      <c r="F1865" s="1" t="s">
        <v>70</v>
      </c>
      <c r="G1865" s="1" t="s">
        <v>2467</v>
      </c>
      <c r="H1865" s="7">
        <v>500</v>
      </c>
      <c r="I1865" s="7">
        <v>490</v>
      </c>
      <c r="J1865" s="2">
        <v>0.02</v>
      </c>
      <c r="K1865" s="7">
        <f>Table1[[#This Row],[Price Before Discount]]-Table1[[#This Row],[Price After Discount]]</f>
        <v>10</v>
      </c>
      <c r="L1865" s="13">
        <f>YEAR(Table1[[#This Row],[Date]])</f>
        <v>2020</v>
      </c>
      <c r="M1865" s="13" t="str">
        <f t="shared" si="58"/>
        <v>Aug</v>
      </c>
      <c r="N1865" s="17" t="str">
        <f t="shared" si="59"/>
        <v>Q3</v>
      </c>
    </row>
    <row r="1866" spans="1:14" hidden="1" x14ac:dyDescent="0.35">
      <c r="A1866" t="s">
        <v>2468</v>
      </c>
      <c r="B1866" s="1" t="s">
        <v>287</v>
      </c>
      <c r="C1866" s="1" t="s">
        <v>106</v>
      </c>
      <c r="D1866" s="1" t="s">
        <v>17</v>
      </c>
      <c r="E1866" s="3">
        <v>44044</v>
      </c>
      <c r="F1866" s="1" t="s">
        <v>23</v>
      </c>
      <c r="G1866" s="1" t="s">
        <v>1127</v>
      </c>
      <c r="H1866" s="7">
        <v>700</v>
      </c>
      <c r="I1866" s="7">
        <v>686</v>
      </c>
      <c r="J1866" s="2">
        <v>0.02</v>
      </c>
      <c r="K1866" s="7">
        <f>Table1[[#This Row],[Price Before Discount]]-Table1[[#This Row],[Price After Discount]]</f>
        <v>14</v>
      </c>
      <c r="L1866" s="13">
        <f>YEAR(Table1[[#This Row],[Date]])</f>
        <v>2020</v>
      </c>
      <c r="M1866" s="13" t="str">
        <f t="shared" si="58"/>
        <v>Aug</v>
      </c>
      <c r="N1866" s="17" t="str">
        <f t="shared" si="59"/>
        <v>Q3</v>
      </c>
    </row>
    <row r="1867" spans="1:14" hidden="1" x14ac:dyDescent="0.35">
      <c r="A1867" t="s">
        <v>2469</v>
      </c>
      <c r="B1867" s="1" t="s">
        <v>152</v>
      </c>
      <c r="C1867" s="1" t="s">
        <v>106</v>
      </c>
      <c r="D1867" s="1" t="s">
        <v>17</v>
      </c>
      <c r="E1867" s="3">
        <v>44396</v>
      </c>
      <c r="F1867" s="1" t="s">
        <v>39</v>
      </c>
      <c r="G1867" s="1" t="s">
        <v>1290</v>
      </c>
      <c r="H1867" s="7">
        <v>30</v>
      </c>
      <c r="I1867" s="7">
        <v>25</v>
      </c>
      <c r="J1867" s="2">
        <v>0.16669999999999999</v>
      </c>
      <c r="K1867" s="7">
        <f>Table1[[#This Row],[Price Before Discount]]-Table1[[#This Row],[Price After Discount]]</f>
        <v>5</v>
      </c>
      <c r="L1867" s="13">
        <f>YEAR(Table1[[#This Row],[Date]])</f>
        <v>2021</v>
      </c>
      <c r="M1867" s="13" t="str">
        <f t="shared" si="58"/>
        <v>Jul</v>
      </c>
      <c r="N1867" s="17" t="str">
        <f t="shared" si="59"/>
        <v>Q3</v>
      </c>
    </row>
    <row r="1868" spans="1:14" hidden="1" x14ac:dyDescent="0.35">
      <c r="A1868" t="s">
        <v>2470</v>
      </c>
      <c r="B1868" s="1" t="s">
        <v>155</v>
      </c>
      <c r="C1868" s="1" t="s">
        <v>106</v>
      </c>
      <c r="D1868" s="1" t="s">
        <v>17</v>
      </c>
      <c r="E1868" s="3">
        <v>44558</v>
      </c>
      <c r="F1868" s="1" t="s">
        <v>59</v>
      </c>
      <c r="G1868" s="1" t="s">
        <v>156</v>
      </c>
      <c r="H1868" s="7">
        <v>1000</v>
      </c>
      <c r="I1868" s="7">
        <v>600</v>
      </c>
      <c r="J1868" s="2">
        <v>0.4</v>
      </c>
      <c r="K1868" s="7">
        <f>Table1[[#This Row],[Price Before Discount]]-Table1[[#This Row],[Price After Discount]]</f>
        <v>400</v>
      </c>
      <c r="L1868" s="13">
        <f>YEAR(Table1[[#This Row],[Date]])</f>
        <v>2021</v>
      </c>
      <c r="M1868" s="13" t="str">
        <f t="shared" si="58"/>
        <v>Dec</v>
      </c>
      <c r="N1868" s="17" t="str">
        <f t="shared" si="59"/>
        <v>Q4</v>
      </c>
    </row>
    <row r="1869" spans="1:14" hidden="1" x14ac:dyDescent="0.35">
      <c r="A1869" t="s">
        <v>2471</v>
      </c>
      <c r="B1869" s="1" t="s">
        <v>219</v>
      </c>
      <c r="C1869" s="1" t="s">
        <v>38</v>
      </c>
      <c r="D1869" s="1" t="s">
        <v>33</v>
      </c>
      <c r="E1869" s="3">
        <v>44859</v>
      </c>
      <c r="F1869" s="1" t="s">
        <v>102</v>
      </c>
      <c r="G1869" s="1" t="s">
        <v>2423</v>
      </c>
      <c r="H1869" s="7">
        <v>70</v>
      </c>
      <c r="I1869" s="7">
        <v>63</v>
      </c>
      <c r="J1869" s="2">
        <v>0.1</v>
      </c>
      <c r="K1869" s="7">
        <f>Table1[[#This Row],[Price Before Discount]]-Table1[[#This Row],[Price After Discount]]</f>
        <v>7</v>
      </c>
      <c r="L1869" s="13">
        <f>YEAR(Table1[[#This Row],[Date]])</f>
        <v>2022</v>
      </c>
      <c r="M1869" s="13" t="str">
        <f t="shared" si="58"/>
        <v>Oct</v>
      </c>
      <c r="N1869" s="17" t="str">
        <f t="shared" si="59"/>
        <v>Q4</v>
      </c>
    </row>
    <row r="1870" spans="1:14" x14ac:dyDescent="0.35">
      <c r="A1870" t="s">
        <v>2472</v>
      </c>
      <c r="B1870" s="1" t="s">
        <v>57</v>
      </c>
      <c r="C1870" s="1" t="s">
        <v>58</v>
      </c>
      <c r="D1870" s="1" t="s">
        <v>11</v>
      </c>
      <c r="E1870" s="3">
        <v>44083</v>
      </c>
      <c r="F1870" s="1" t="s">
        <v>113</v>
      </c>
      <c r="G1870" s="1" t="s">
        <v>1776</v>
      </c>
      <c r="H1870" s="7">
        <v>250</v>
      </c>
      <c r="I1870" s="7">
        <v>245</v>
      </c>
      <c r="J1870" s="2">
        <v>0.02</v>
      </c>
      <c r="K1870" s="7">
        <f>Table1[[#This Row],[Price Before Discount]]-Table1[[#This Row],[Price After Discount]]</f>
        <v>5</v>
      </c>
      <c r="L1870" s="13">
        <f>YEAR(Table1[[#This Row],[Date]])</f>
        <v>2020</v>
      </c>
      <c r="M1870" s="13" t="str">
        <f t="shared" si="58"/>
        <v>Sep</v>
      </c>
      <c r="N1870" s="17" t="str">
        <f t="shared" si="59"/>
        <v>Q3</v>
      </c>
    </row>
    <row r="1871" spans="1:14" hidden="1" x14ac:dyDescent="0.35">
      <c r="A1871" t="s">
        <v>2473</v>
      </c>
      <c r="B1871" s="1" t="s">
        <v>132</v>
      </c>
      <c r="C1871" s="1" t="s">
        <v>90</v>
      </c>
      <c r="D1871" s="1" t="s">
        <v>33</v>
      </c>
      <c r="E1871" s="3">
        <v>44577</v>
      </c>
      <c r="F1871" s="1" t="s">
        <v>12</v>
      </c>
      <c r="G1871" s="1" t="s">
        <v>133</v>
      </c>
      <c r="H1871" s="7">
        <v>80</v>
      </c>
      <c r="I1871" s="7">
        <v>74</v>
      </c>
      <c r="J1871" s="2">
        <v>7.4999999999999997E-2</v>
      </c>
      <c r="K1871" s="7">
        <f>Table1[[#This Row],[Price Before Discount]]-Table1[[#This Row],[Price After Discount]]</f>
        <v>6</v>
      </c>
      <c r="L1871" s="13">
        <f>YEAR(Table1[[#This Row],[Date]])</f>
        <v>2022</v>
      </c>
      <c r="M1871" s="13" t="str">
        <f t="shared" si="58"/>
        <v>Jan</v>
      </c>
      <c r="N1871" s="17" t="str">
        <f t="shared" si="59"/>
        <v>Q1</v>
      </c>
    </row>
    <row r="1872" spans="1:14" x14ac:dyDescent="0.35">
      <c r="A1872" t="s">
        <v>2474</v>
      </c>
      <c r="B1872" s="1" t="s">
        <v>83</v>
      </c>
      <c r="C1872" s="1" t="s">
        <v>84</v>
      </c>
      <c r="D1872" s="1" t="s">
        <v>11</v>
      </c>
      <c r="E1872" s="3">
        <v>44934</v>
      </c>
      <c r="F1872" s="1" t="s">
        <v>44</v>
      </c>
      <c r="G1872" s="1" t="s">
        <v>1247</v>
      </c>
      <c r="H1872" s="7">
        <v>500</v>
      </c>
      <c r="I1872" s="7">
        <v>465</v>
      </c>
      <c r="J1872" s="2">
        <v>7.0000000000000007E-2</v>
      </c>
      <c r="K1872" s="7">
        <f>Table1[[#This Row],[Price Before Discount]]-Table1[[#This Row],[Price After Discount]]</f>
        <v>35</v>
      </c>
      <c r="L1872" s="13">
        <f>YEAR(Table1[[#This Row],[Date]])</f>
        <v>2023</v>
      </c>
      <c r="M1872" s="13" t="str">
        <f t="shared" si="58"/>
        <v>Jan</v>
      </c>
      <c r="N1872" s="17" t="str">
        <f t="shared" si="59"/>
        <v>Q1</v>
      </c>
    </row>
    <row r="1873" spans="1:14" x14ac:dyDescent="0.35">
      <c r="A1873" t="s">
        <v>2475</v>
      </c>
      <c r="B1873" s="1" t="s">
        <v>97</v>
      </c>
      <c r="C1873" s="1" t="s">
        <v>98</v>
      </c>
      <c r="D1873" s="1" t="s">
        <v>11</v>
      </c>
      <c r="E1873" s="3">
        <v>44461</v>
      </c>
      <c r="F1873" s="1" t="s">
        <v>28</v>
      </c>
      <c r="G1873" s="1" t="s">
        <v>946</v>
      </c>
      <c r="H1873" s="7">
        <v>150</v>
      </c>
      <c r="I1873" s="7">
        <v>110</v>
      </c>
      <c r="J1873" s="2">
        <v>0.26669999999999999</v>
      </c>
      <c r="K1873" s="7">
        <f>Table1[[#This Row],[Price Before Discount]]-Table1[[#This Row],[Price After Discount]]</f>
        <v>40</v>
      </c>
      <c r="L1873" s="13">
        <f>YEAR(Table1[[#This Row],[Date]])</f>
        <v>2021</v>
      </c>
      <c r="M1873" s="13" t="str">
        <f t="shared" si="58"/>
        <v>Sep</v>
      </c>
      <c r="N1873" s="17" t="str">
        <f t="shared" si="59"/>
        <v>Q3</v>
      </c>
    </row>
    <row r="1874" spans="1:14" x14ac:dyDescent="0.35">
      <c r="A1874" t="s">
        <v>2476</v>
      </c>
      <c r="B1874" s="1" t="s">
        <v>262</v>
      </c>
      <c r="C1874" s="1" t="s">
        <v>263</v>
      </c>
      <c r="D1874" s="1" t="s">
        <v>11</v>
      </c>
      <c r="E1874" s="3">
        <v>45457</v>
      </c>
      <c r="F1874" s="1" t="s">
        <v>70</v>
      </c>
      <c r="G1874" s="1" t="s">
        <v>306</v>
      </c>
      <c r="H1874" s="7">
        <v>500</v>
      </c>
      <c r="I1874" s="7">
        <v>500</v>
      </c>
      <c r="J1874" s="2">
        <v>0</v>
      </c>
      <c r="K1874" s="7">
        <f>Table1[[#This Row],[Price Before Discount]]-Table1[[#This Row],[Price After Discount]]</f>
        <v>0</v>
      </c>
      <c r="L1874" s="13">
        <f>YEAR(Table1[[#This Row],[Date]])</f>
        <v>2024</v>
      </c>
      <c r="M1874" s="13" t="str">
        <f t="shared" si="58"/>
        <v>Jun</v>
      </c>
      <c r="N1874" s="17" t="str">
        <f t="shared" si="59"/>
        <v>Q2</v>
      </c>
    </row>
    <row r="1875" spans="1:14" hidden="1" x14ac:dyDescent="0.35">
      <c r="A1875" t="s">
        <v>2477</v>
      </c>
      <c r="B1875" s="1" t="s">
        <v>152</v>
      </c>
      <c r="C1875" s="1" t="s">
        <v>106</v>
      </c>
      <c r="D1875" s="1" t="s">
        <v>17</v>
      </c>
      <c r="E1875" s="3">
        <v>44652</v>
      </c>
      <c r="F1875" s="1" t="s">
        <v>23</v>
      </c>
      <c r="G1875" s="1" t="s">
        <v>1290</v>
      </c>
      <c r="H1875" s="7">
        <v>700</v>
      </c>
      <c r="I1875" s="7">
        <v>700</v>
      </c>
      <c r="J1875" s="2">
        <v>0</v>
      </c>
      <c r="K1875" s="7">
        <f>Table1[[#This Row],[Price Before Discount]]-Table1[[#This Row],[Price After Discount]]</f>
        <v>0</v>
      </c>
      <c r="L1875" s="13">
        <f>YEAR(Table1[[#This Row],[Date]])</f>
        <v>2022</v>
      </c>
      <c r="M1875" s="13" t="str">
        <f t="shared" si="58"/>
        <v>Apr</v>
      </c>
      <c r="N1875" s="17" t="str">
        <f t="shared" si="59"/>
        <v>Q2</v>
      </c>
    </row>
    <row r="1876" spans="1:14" x14ac:dyDescent="0.35">
      <c r="A1876" t="s">
        <v>2478</v>
      </c>
      <c r="B1876" s="1" t="s">
        <v>144</v>
      </c>
      <c r="C1876" s="1" t="s">
        <v>145</v>
      </c>
      <c r="D1876" s="1" t="s">
        <v>11</v>
      </c>
      <c r="E1876" s="3">
        <v>45449</v>
      </c>
      <c r="F1876" s="1" t="s">
        <v>120</v>
      </c>
      <c r="G1876" s="1" t="s">
        <v>356</v>
      </c>
      <c r="H1876" s="7">
        <v>50</v>
      </c>
      <c r="I1876" s="7">
        <v>50</v>
      </c>
      <c r="J1876" s="2">
        <v>0</v>
      </c>
      <c r="K1876" s="7">
        <f>Table1[[#This Row],[Price Before Discount]]-Table1[[#This Row],[Price After Discount]]</f>
        <v>0</v>
      </c>
      <c r="L1876" s="13">
        <f>YEAR(Table1[[#This Row],[Date]])</f>
        <v>2024</v>
      </c>
      <c r="M1876" s="13" t="str">
        <f t="shared" si="58"/>
        <v>Jun</v>
      </c>
      <c r="N1876" s="17" t="str">
        <f t="shared" si="59"/>
        <v>Q2</v>
      </c>
    </row>
    <row r="1877" spans="1:14" hidden="1" x14ac:dyDescent="0.35">
      <c r="A1877" t="s">
        <v>2479</v>
      </c>
      <c r="B1877" s="1" t="s">
        <v>219</v>
      </c>
      <c r="C1877" s="1" t="s">
        <v>38</v>
      </c>
      <c r="D1877" s="1" t="s">
        <v>33</v>
      </c>
      <c r="E1877" s="3">
        <v>43928</v>
      </c>
      <c r="F1877" s="1" t="s">
        <v>70</v>
      </c>
      <c r="G1877" s="1" t="s">
        <v>1918</v>
      </c>
      <c r="H1877" s="7">
        <v>500</v>
      </c>
      <c r="I1877" s="7">
        <v>490</v>
      </c>
      <c r="J1877" s="2">
        <v>0.02</v>
      </c>
      <c r="K1877" s="7">
        <f>Table1[[#This Row],[Price Before Discount]]-Table1[[#This Row],[Price After Discount]]</f>
        <v>10</v>
      </c>
      <c r="L1877" s="13">
        <f>YEAR(Table1[[#This Row],[Date]])</f>
        <v>2020</v>
      </c>
      <c r="M1877" s="13" t="str">
        <f t="shared" si="58"/>
        <v>Apr</v>
      </c>
      <c r="N1877" s="17" t="str">
        <f t="shared" si="59"/>
        <v>Q2</v>
      </c>
    </row>
    <row r="1878" spans="1:14" x14ac:dyDescent="0.35">
      <c r="A1878" t="s">
        <v>2480</v>
      </c>
      <c r="B1878" s="1" t="s">
        <v>26</v>
      </c>
      <c r="C1878" s="1" t="s">
        <v>27</v>
      </c>
      <c r="D1878" s="1" t="s">
        <v>11</v>
      </c>
      <c r="E1878" s="3">
        <v>44571</v>
      </c>
      <c r="F1878" s="1" t="s">
        <v>59</v>
      </c>
      <c r="G1878" s="1" t="s">
        <v>394</v>
      </c>
      <c r="H1878" s="7">
        <v>1000</v>
      </c>
      <c r="I1878" s="7">
        <v>920</v>
      </c>
      <c r="J1878" s="2">
        <v>0.08</v>
      </c>
      <c r="K1878" s="7">
        <f>Table1[[#This Row],[Price Before Discount]]-Table1[[#This Row],[Price After Discount]]</f>
        <v>80</v>
      </c>
      <c r="L1878" s="13">
        <f>YEAR(Table1[[#This Row],[Date]])</f>
        <v>2022</v>
      </c>
      <c r="M1878" s="13" t="str">
        <f t="shared" si="58"/>
        <v>Jan</v>
      </c>
      <c r="N1878" s="17" t="str">
        <f t="shared" si="59"/>
        <v>Q1</v>
      </c>
    </row>
    <row r="1879" spans="1:14" x14ac:dyDescent="0.35">
      <c r="A1879" t="s">
        <v>2481</v>
      </c>
      <c r="B1879" s="1" t="s">
        <v>83</v>
      </c>
      <c r="C1879" s="1" t="s">
        <v>84</v>
      </c>
      <c r="D1879" s="1" t="s">
        <v>11</v>
      </c>
      <c r="E1879" s="3">
        <v>44729</v>
      </c>
      <c r="F1879" s="1" t="s">
        <v>70</v>
      </c>
      <c r="G1879" s="1" t="s">
        <v>164</v>
      </c>
      <c r="H1879" s="7">
        <v>500</v>
      </c>
      <c r="I1879" s="7">
        <v>500</v>
      </c>
      <c r="J1879" s="2">
        <v>0</v>
      </c>
      <c r="K1879" s="7">
        <f>Table1[[#This Row],[Price Before Discount]]-Table1[[#This Row],[Price After Discount]]</f>
        <v>0</v>
      </c>
      <c r="L1879" s="13">
        <f>YEAR(Table1[[#This Row],[Date]])</f>
        <v>2022</v>
      </c>
      <c r="M1879" s="13" t="str">
        <f t="shared" si="58"/>
        <v>Jun</v>
      </c>
      <c r="N1879" s="17" t="str">
        <f t="shared" si="59"/>
        <v>Q2</v>
      </c>
    </row>
    <row r="1880" spans="1:14" x14ac:dyDescent="0.35">
      <c r="A1880" t="s">
        <v>2482</v>
      </c>
      <c r="B1880" s="1" t="s">
        <v>398</v>
      </c>
      <c r="C1880" s="1" t="s">
        <v>399</v>
      </c>
      <c r="D1880" s="1" t="s">
        <v>11</v>
      </c>
      <c r="E1880" s="3">
        <v>45088</v>
      </c>
      <c r="F1880" s="1" t="s">
        <v>39</v>
      </c>
      <c r="G1880" s="1" t="s">
        <v>1279</v>
      </c>
      <c r="H1880" s="7">
        <v>30</v>
      </c>
      <c r="I1880" s="7">
        <v>30</v>
      </c>
      <c r="J1880" s="2">
        <v>0</v>
      </c>
      <c r="K1880" s="7">
        <f>Table1[[#This Row],[Price Before Discount]]-Table1[[#This Row],[Price After Discount]]</f>
        <v>0</v>
      </c>
      <c r="L1880" s="13">
        <f>YEAR(Table1[[#This Row],[Date]])</f>
        <v>2023</v>
      </c>
      <c r="M1880" s="13" t="str">
        <f t="shared" si="58"/>
        <v>Jun</v>
      </c>
      <c r="N1880" s="17" t="str">
        <f t="shared" si="59"/>
        <v>Q2</v>
      </c>
    </row>
    <row r="1881" spans="1:14" x14ac:dyDescent="0.35">
      <c r="A1881" t="s">
        <v>2483</v>
      </c>
      <c r="B1881" s="1" t="s">
        <v>93</v>
      </c>
      <c r="C1881" s="1" t="s">
        <v>94</v>
      </c>
      <c r="D1881" s="1" t="s">
        <v>11</v>
      </c>
      <c r="E1881" s="3">
        <v>44572</v>
      </c>
      <c r="F1881" s="1" t="s">
        <v>12</v>
      </c>
      <c r="G1881" s="1" t="s">
        <v>2484</v>
      </c>
      <c r="H1881" s="7">
        <v>80</v>
      </c>
      <c r="I1881" s="7">
        <v>77</v>
      </c>
      <c r="J1881" s="2">
        <v>3.7499999999999999E-2</v>
      </c>
      <c r="K1881" s="7">
        <f>Table1[[#This Row],[Price Before Discount]]-Table1[[#This Row],[Price After Discount]]</f>
        <v>3</v>
      </c>
      <c r="L1881" s="13">
        <f>YEAR(Table1[[#This Row],[Date]])</f>
        <v>2022</v>
      </c>
      <c r="M1881" s="13" t="str">
        <f t="shared" si="58"/>
        <v>Jan</v>
      </c>
      <c r="N1881" s="17" t="str">
        <f t="shared" si="59"/>
        <v>Q1</v>
      </c>
    </row>
    <row r="1882" spans="1:14" x14ac:dyDescent="0.35">
      <c r="A1882" t="s">
        <v>2485</v>
      </c>
      <c r="B1882" s="1" t="s">
        <v>112</v>
      </c>
      <c r="C1882" s="1" t="s">
        <v>52</v>
      </c>
      <c r="D1882" s="1" t="s">
        <v>11</v>
      </c>
      <c r="E1882" s="3">
        <v>44551</v>
      </c>
      <c r="F1882" s="1" t="s">
        <v>59</v>
      </c>
      <c r="G1882" s="1" t="s">
        <v>365</v>
      </c>
      <c r="H1882" s="7">
        <v>1000</v>
      </c>
      <c r="I1882" s="7">
        <v>920</v>
      </c>
      <c r="J1882" s="2">
        <v>0.08</v>
      </c>
      <c r="K1882" s="7">
        <f>Table1[[#This Row],[Price Before Discount]]-Table1[[#This Row],[Price After Discount]]</f>
        <v>80</v>
      </c>
      <c r="L1882" s="13">
        <f>YEAR(Table1[[#This Row],[Date]])</f>
        <v>2021</v>
      </c>
      <c r="M1882" s="13" t="str">
        <f t="shared" si="58"/>
        <v>Dec</v>
      </c>
      <c r="N1882" s="17" t="str">
        <f t="shared" si="59"/>
        <v>Q4</v>
      </c>
    </row>
    <row r="1883" spans="1:14" x14ac:dyDescent="0.35">
      <c r="A1883" t="s">
        <v>2486</v>
      </c>
      <c r="B1883" s="1" t="s">
        <v>239</v>
      </c>
      <c r="C1883" s="1" t="s">
        <v>240</v>
      </c>
      <c r="D1883" s="1" t="s">
        <v>11</v>
      </c>
      <c r="E1883" s="3">
        <v>44740</v>
      </c>
      <c r="F1883" s="1" t="s">
        <v>12</v>
      </c>
      <c r="G1883" s="1" t="s">
        <v>241</v>
      </c>
      <c r="H1883" s="7">
        <v>80</v>
      </c>
      <c r="I1883" s="7">
        <v>76</v>
      </c>
      <c r="J1883" s="2">
        <v>0.05</v>
      </c>
      <c r="K1883" s="7">
        <f>Table1[[#This Row],[Price Before Discount]]-Table1[[#This Row],[Price After Discount]]</f>
        <v>4</v>
      </c>
      <c r="L1883" s="13">
        <f>YEAR(Table1[[#This Row],[Date]])</f>
        <v>2022</v>
      </c>
      <c r="M1883" s="13" t="str">
        <f t="shared" si="58"/>
        <v>Jun</v>
      </c>
      <c r="N1883" s="17" t="str">
        <f t="shared" si="59"/>
        <v>Q2</v>
      </c>
    </row>
    <row r="1884" spans="1:14" hidden="1" x14ac:dyDescent="0.35">
      <c r="A1884" t="s">
        <v>2487</v>
      </c>
      <c r="B1884" s="1" t="s">
        <v>89</v>
      </c>
      <c r="C1884" s="1" t="s">
        <v>90</v>
      </c>
      <c r="D1884" s="1" t="s">
        <v>33</v>
      </c>
      <c r="E1884" s="3">
        <v>44816</v>
      </c>
      <c r="F1884" s="1" t="s">
        <v>59</v>
      </c>
      <c r="G1884" s="1" t="s">
        <v>505</v>
      </c>
      <c r="H1884" s="7">
        <v>1000</v>
      </c>
      <c r="I1884" s="7">
        <v>740</v>
      </c>
      <c r="J1884" s="2">
        <v>0.26</v>
      </c>
      <c r="K1884" s="7">
        <f>Table1[[#This Row],[Price Before Discount]]-Table1[[#This Row],[Price After Discount]]</f>
        <v>260</v>
      </c>
      <c r="L1884" s="13">
        <f>YEAR(Table1[[#This Row],[Date]])</f>
        <v>2022</v>
      </c>
      <c r="M1884" s="13" t="str">
        <f t="shared" si="58"/>
        <v>Sep</v>
      </c>
      <c r="N1884" s="17" t="str">
        <f t="shared" si="59"/>
        <v>Q3</v>
      </c>
    </row>
    <row r="1885" spans="1:14" hidden="1" x14ac:dyDescent="0.35">
      <c r="A1885" t="s">
        <v>2488</v>
      </c>
      <c r="B1885" s="1" t="s">
        <v>31</v>
      </c>
      <c r="C1885" s="1" t="s">
        <v>32</v>
      </c>
      <c r="D1885" s="1" t="s">
        <v>33</v>
      </c>
      <c r="E1885" s="3">
        <v>45044</v>
      </c>
      <c r="F1885" s="1" t="s">
        <v>12</v>
      </c>
      <c r="G1885" s="1" t="s">
        <v>449</v>
      </c>
      <c r="H1885" s="7">
        <v>80</v>
      </c>
      <c r="I1885" s="7">
        <v>80</v>
      </c>
      <c r="J1885" s="2">
        <v>0</v>
      </c>
      <c r="K1885" s="7">
        <f>Table1[[#This Row],[Price Before Discount]]-Table1[[#This Row],[Price After Discount]]</f>
        <v>0</v>
      </c>
      <c r="L1885" s="13">
        <f>YEAR(Table1[[#This Row],[Date]])</f>
        <v>2023</v>
      </c>
      <c r="M1885" s="13" t="str">
        <f t="shared" si="58"/>
        <v>Apr</v>
      </c>
      <c r="N1885" s="17" t="str">
        <f t="shared" si="59"/>
        <v>Q2</v>
      </c>
    </row>
    <row r="1886" spans="1:14" x14ac:dyDescent="0.35">
      <c r="A1886" t="s">
        <v>2489</v>
      </c>
      <c r="B1886" s="1" t="s">
        <v>112</v>
      </c>
      <c r="C1886" s="1" t="s">
        <v>52</v>
      </c>
      <c r="D1886" s="1" t="s">
        <v>11</v>
      </c>
      <c r="E1886" s="3">
        <v>43861</v>
      </c>
      <c r="F1886" s="1" t="s">
        <v>12</v>
      </c>
      <c r="G1886" s="1" t="s">
        <v>883</v>
      </c>
      <c r="H1886" s="7">
        <v>80</v>
      </c>
      <c r="I1886" s="7">
        <v>61</v>
      </c>
      <c r="J1886" s="2">
        <v>0.23749999999999999</v>
      </c>
      <c r="K1886" s="7">
        <f>Table1[[#This Row],[Price Before Discount]]-Table1[[#This Row],[Price After Discount]]</f>
        <v>19</v>
      </c>
      <c r="L1886" s="13">
        <f>YEAR(Table1[[#This Row],[Date]])</f>
        <v>2020</v>
      </c>
      <c r="M1886" s="13" t="str">
        <f t="shared" si="58"/>
        <v>Jan</v>
      </c>
      <c r="N1886" s="17" t="str">
        <f t="shared" si="59"/>
        <v>Q1</v>
      </c>
    </row>
    <row r="1887" spans="1:14" x14ac:dyDescent="0.35">
      <c r="A1887" t="s">
        <v>2490</v>
      </c>
      <c r="B1887" s="1" t="s">
        <v>79</v>
      </c>
      <c r="C1887" s="1" t="s">
        <v>80</v>
      </c>
      <c r="D1887" s="1" t="s">
        <v>11</v>
      </c>
      <c r="E1887" s="3">
        <v>44297</v>
      </c>
      <c r="F1887" s="1" t="s">
        <v>59</v>
      </c>
      <c r="G1887" s="1" t="s">
        <v>1230</v>
      </c>
      <c r="H1887" s="7">
        <v>1000</v>
      </c>
      <c r="I1887" s="7">
        <v>610</v>
      </c>
      <c r="J1887" s="2">
        <v>0.39</v>
      </c>
      <c r="K1887" s="7">
        <f>Table1[[#This Row],[Price Before Discount]]-Table1[[#This Row],[Price After Discount]]</f>
        <v>390</v>
      </c>
      <c r="L1887" s="13">
        <f>YEAR(Table1[[#This Row],[Date]])</f>
        <v>2021</v>
      </c>
      <c r="M1887" s="13" t="str">
        <f t="shared" si="58"/>
        <v>Apr</v>
      </c>
      <c r="N1887" s="17" t="str">
        <f t="shared" si="59"/>
        <v>Q2</v>
      </c>
    </row>
    <row r="1888" spans="1:14" hidden="1" x14ac:dyDescent="0.35">
      <c r="A1888" t="s">
        <v>2491</v>
      </c>
      <c r="B1888" s="1" t="s">
        <v>101</v>
      </c>
      <c r="C1888" s="1" t="s">
        <v>69</v>
      </c>
      <c r="D1888" s="1" t="s">
        <v>33</v>
      </c>
      <c r="E1888" s="3">
        <v>44776</v>
      </c>
      <c r="F1888" s="1" t="s">
        <v>39</v>
      </c>
      <c r="G1888" s="1" t="s">
        <v>189</v>
      </c>
      <c r="H1888" s="7">
        <v>30</v>
      </c>
      <c r="I1888" s="7">
        <v>30</v>
      </c>
      <c r="J1888" s="2">
        <v>0</v>
      </c>
      <c r="K1888" s="7">
        <f>Table1[[#This Row],[Price Before Discount]]-Table1[[#This Row],[Price After Discount]]</f>
        <v>0</v>
      </c>
      <c r="L1888" s="13">
        <f>YEAR(Table1[[#This Row],[Date]])</f>
        <v>2022</v>
      </c>
      <c r="M1888" s="13" t="str">
        <f t="shared" si="58"/>
        <v>Aug</v>
      </c>
      <c r="N1888" s="17" t="str">
        <f t="shared" si="59"/>
        <v>Q3</v>
      </c>
    </row>
    <row r="1889" spans="1:14" hidden="1" x14ac:dyDescent="0.35">
      <c r="A1889" t="s">
        <v>2492</v>
      </c>
      <c r="B1889" s="1" t="s">
        <v>155</v>
      </c>
      <c r="C1889" s="1" t="s">
        <v>106</v>
      </c>
      <c r="D1889" s="1" t="s">
        <v>17</v>
      </c>
      <c r="E1889" s="3">
        <v>43962</v>
      </c>
      <c r="F1889" s="1" t="s">
        <v>44</v>
      </c>
      <c r="G1889" s="1" t="s">
        <v>1020</v>
      </c>
      <c r="H1889" s="7">
        <v>500</v>
      </c>
      <c r="I1889" s="7">
        <v>390</v>
      </c>
      <c r="J1889" s="2">
        <v>0.22</v>
      </c>
      <c r="K1889" s="7">
        <f>Table1[[#This Row],[Price Before Discount]]-Table1[[#This Row],[Price After Discount]]</f>
        <v>110</v>
      </c>
      <c r="L1889" s="13">
        <f>YEAR(Table1[[#This Row],[Date]])</f>
        <v>2020</v>
      </c>
      <c r="M1889" s="13" t="str">
        <f t="shared" si="58"/>
        <v>May</v>
      </c>
      <c r="N1889" s="17" t="str">
        <f t="shared" si="59"/>
        <v>Q2</v>
      </c>
    </row>
    <row r="1890" spans="1:14" hidden="1" x14ac:dyDescent="0.35">
      <c r="A1890" t="s">
        <v>2493</v>
      </c>
      <c r="B1890" s="1" t="s">
        <v>122</v>
      </c>
      <c r="C1890" s="1" t="s">
        <v>38</v>
      </c>
      <c r="D1890" s="1" t="s">
        <v>33</v>
      </c>
      <c r="E1890" s="3">
        <v>44564</v>
      </c>
      <c r="F1890" s="1" t="s">
        <v>12</v>
      </c>
      <c r="G1890" s="1" t="s">
        <v>2494</v>
      </c>
      <c r="H1890" s="7">
        <v>80</v>
      </c>
      <c r="I1890" s="7">
        <v>70</v>
      </c>
      <c r="J1890" s="2">
        <v>0.125</v>
      </c>
      <c r="K1890" s="7">
        <f>Table1[[#This Row],[Price Before Discount]]-Table1[[#This Row],[Price After Discount]]</f>
        <v>10</v>
      </c>
      <c r="L1890" s="13">
        <f>YEAR(Table1[[#This Row],[Date]])</f>
        <v>2022</v>
      </c>
      <c r="M1890" s="13" t="str">
        <f t="shared" si="58"/>
        <v>Jan</v>
      </c>
      <c r="N1890" s="17" t="str">
        <f t="shared" si="59"/>
        <v>Q1</v>
      </c>
    </row>
    <row r="1891" spans="1:14" x14ac:dyDescent="0.35">
      <c r="A1891" t="s">
        <v>2495</v>
      </c>
      <c r="B1891" s="1" t="s">
        <v>148</v>
      </c>
      <c r="C1891" s="1" t="s">
        <v>149</v>
      </c>
      <c r="D1891" s="1" t="s">
        <v>11</v>
      </c>
      <c r="E1891" s="3">
        <v>43988</v>
      </c>
      <c r="F1891" s="1" t="s">
        <v>44</v>
      </c>
      <c r="G1891" s="1" t="s">
        <v>304</v>
      </c>
      <c r="H1891" s="7">
        <v>500</v>
      </c>
      <c r="I1891" s="7">
        <v>420</v>
      </c>
      <c r="J1891" s="2">
        <v>0.16</v>
      </c>
      <c r="K1891" s="7">
        <f>Table1[[#This Row],[Price Before Discount]]-Table1[[#This Row],[Price After Discount]]</f>
        <v>80</v>
      </c>
      <c r="L1891" s="13">
        <f>YEAR(Table1[[#This Row],[Date]])</f>
        <v>2020</v>
      </c>
      <c r="M1891" s="13" t="str">
        <f t="shared" si="58"/>
        <v>Jun</v>
      </c>
      <c r="N1891" s="17" t="str">
        <f t="shared" si="59"/>
        <v>Q2</v>
      </c>
    </row>
    <row r="1892" spans="1:14" x14ac:dyDescent="0.35">
      <c r="A1892" t="s">
        <v>2496</v>
      </c>
      <c r="B1892" s="1" t="s">
        <v>93</v>
      </c>
      <c r="C1892" s="1" t="s">
        <v>94</v>
      </c>
      <c r="D1892" s="1" t="s">
        <v>11</v>
      </c>
      <c r="E1892" s="3">
        <v>45056</v>
      </c>
      <c r="F1892" s="1" t="s">
        <v>102</v>
      </c>
      <c r="G1892" s="1" t="s">
        <v>1273</v>
      </c>
      <c r="H1892" s="7">
        <v>70</v>
      </c>
      <c r="I1892" s="7">
        <v>63</v>
      </c>
      <c r="J1892" s="2">
        <v>0.1</v>
      </c>
      <c r="K1892" s="7">
        <f>Table1[[#This Row],[Price Before Discount]]-Table1[[#This Row],[Price After Discount]]</f>
        <v>7</v>
      </c>
      <c r="L1892" s="13">
        <f>YEAR(Table1[[#This Row],[Date]])</f>
        <v>2023</v>
      </c>
      <c r="M1892" s="13" t="str">
        <f t="shared" si="58"/>
        <v>May</v>
      </c>
      <c r="N1892" s="17" t="str">
        <f t="shared" si="59"/>
        <v>Q2</v>
      </c>
    </row>
    <row r="1893" spans="1:14" hidden="1" x14ac:dyDescent="0.35">
      <c r="A1893" t="s">
        <v>2497</v>
      </c>
      <c r="B1893" s="1" t="s">
        <v>219</v>
      </c>
      <c r="C1893" s="1" t="s">
        <v>38</v>
      </c>
      <c r="D1893" s="1" t="s">
        <v>33</v>
      </c>
      <c r="E1893" s="3">
        <v>44372</v>
      </c>
      <c r="F1893" s="1" t="s">
        <v>12</v>
      </c>
      <c r="G1893" s="1" t="s">
        <v>260</v>
      </c>
      <c r="H1893" s="7">
        <v>80</v>
      </c>
      <c r="I1893" s="7">
        <v>62</v>
      </c>
      <c r="J1893" s="2">
        <v>0.22500000000000001</v>
      </c>
      <c r="K1893" s="7">
        <f>Table1[[#This Row],[Price Before Discount]]-Table1[[#This Row],[Price After Discount]]</f>
        <v>18</v>
      </c>
      <c r="L1893" s="13">
        <f>YEAR(Table1[[#This Row],[Date]])</f>
        <v>2021</v>
      </c>
      <c r="M1893" s="13" t="str">
        <f t="shared" si="58"/>
        <v>Jun</v>
      </c>
      <c r="N1893" s="17" t="str">
        <f t="shared" si="59"/>
        <v>Q2</v>
      </c>
    </row>
    <row r="1894" spans="1:14" x14ac:dyDescent="0.35">
      <c r="A1894" t="s">
        <v>2498</v>
      </c>
      <c r="B1894" s="1" t="s">
        <v>109</v>
      </c>
      <c r="C1894" s="1" t="s">
        <v>80</v>
      </c>
      <c r="D1894" s="1" t="s">
        <v>11</v>
      </c>
      <c r="E1894" s="3">
        <v>44143</v>
      </c>
      <c r="F1894" s="1" t="s">
        <v>120</v>
      </c>
      <c r="G1894" s="1" t="s">
        <v>824</v>
      </c>
      <c r="H1894" s="7">
        <v>50</v>
      </c>
      <c r="I1894" s="7">
        <v>49</v>
      </c>
      <c r="J1894" s="2">
        <v>0.02</v>
      </c>
      <c r="K1894" s="7">
        <f>Table1[[#This Row],[Price Before Discount]]-Table1[[#This Row],[Price After Discount]]</f>
        <v>1</v>
      </c>
      <c r="L1894" s="13">
        <f>YEAR(Table1[[#This Row],[Date]])</f>
        <v>2020</v>
      </c>
      <c r="M1894" s="13" t="str">
        <f t="shared" si="58"/>
        <v>Nov</v>
      </c>
      <c r="N1894" s="17" t="str">
        <f t="shared" si="59"/>
        <v>Q4</v>
      </c>
    </row>
    <row r="1895" spans="1:14" x14ac:dyDescent="0.35">
      <c r="A1895" t="s">
        <v>2499</v>
      </c>
      <c r="B1895" s="1" t="s">
        <v>112</v>
      </c>
      <c r="C1895" s="1" t="s">
        <v>52</v>
      </c>
      <c r="D1895" s="1" t="s">
        <v>11</v>
      </c>
      <c r="E1895" s="3">
        <v>44060</v>
      </c>
      <c r="F1895" s="1" t="s">
        <v>53</v>
      </c>
      <c r="G1895" s="1" t="s">
        <v>166</v>
      </c>
      <c r="H1895" s="7">
        <v>800</v>
      </c>
      <c r="I1895" s="7">
        <v>592</v>
      </c>
      <c r="J1895" s="2">
        <v>0.26</v>
      </c>
      <c r="K1895" s="7">
        <f>Table1[[#This Row],[Price Before Discount]]-Table1[[#This Row],[Price After Discount]]</f>
        <v>208</v>
      </c>
      <c r="L1895" s="13">
        <f>YEAR(Table1[[#This Row],[Date]])</f>
        <v>2020</v>
      </c>
      <c r="M1895" s="13" t="str">
        <f t="shared" si="58"/>
        <v>Aug</v>
      </c>
      <c r="N1895" s="17" t="str">
        <f t="shared" si="59"/>
        <v>Q3</v>
      </c>
    </row>
    <row r="1896" spans="1:14" hidden="1" x14ac:dyDescent="0.35">
      <c r="A1896" t="s">
        <v>2500</v>
      </c>
      <c r="B1896" s="1" t="s">
        <v>219</v>
      </c>
      <c r="C1896" s="1" t="s">
        <v>38</v>
      </c>
      <c r="D1896" s="1" t="s">
        <v>33</v>
      </c>
      <c r="E1896" s="3">
        <v>44692</v>
      </c>
      <c r="F1896" s="1" t="s">
        <v>28</v>
      </c>
      <c r="G1896" s="1" t="s">
        <v>1057</v>
      </c>
      <c r="H1896" s="7">
        <v>150</v>
      </c>
      <c r="I1896" s="7">
        <v>149</v>
      </c>
      <c r="J1896" s="2">
        <v>6.7000000000000002E-3</v>
      </c>
      <c r="K1896" s="7">
        <f>Table1[[#This Row],[Price Before Discount]]-Table1[[#This Row],[Price After Discount]]</f>
        <v>1</v>
      </c>
      <c r="L1896" s="13">
        <f>YEAR(Table1[[#This Row],[Date]])</f>
        <v>2022</v>
      </c>
      <c r="M1896" s="13" t="str">
        <f t="shared" si="58"/>
        <v>May</v>
      </c>
      <c r="N1896" s="17" t="str">
        <f t="shared" si="59"/>
        <v>Q2</v>
      </c>
    </row>
    <row r="1897" spans="1:14" hidden="1" x14ac:dyDescent="0.35">
      <c r="A1897" t="s">
        <v>2501</v>
      </c>
      <c r="B1897" s="1" t="s">
        <v>225</v>
      </c>
      <c r="C1897" s="1" t="s">
        <v>226</v>
      </c>
      <c r="D1897" s="1" t="s">
        <v>22</v>
      </c>
      <c r="E1897" s="3">
        <v>44872</v>
      </c>
      <c r="F1897" s="1" t="s">
        <v>59</v>
      </c>
      <c r="G1897" s="1" t="s">
        <v>982</v>
      </c>
      <c r="H1897" s="7">
        <v>1000</v>
      </c>
      <c r="I1897" s="7">
        <v>900</v>
      </c>
      <c r="J1897" s="2">
        <v>0.1</v>
      </c>
      <c r="K1897" s="7">
        <f>Table1[[#This Row],[Price Before Discount]]-Table1[[#This Row],[Price After Discount]]</f>
        <v>100</v>
      </c>
      <c r="L1897" s="13">
        <f>YEAR(Table1[[#This Row],[Date]])</f>
        <v>2022</v>
      </c>
      <c r="M1897" s="13" t="str">
        <f t="shared" si="58"/>
        <v>Nov</v>
      </c>
      <c r="N1897" s="17" t="str">
        <f t="shared" si="59"/>
        <v>Q4</v>
      </c>
    </row>
    <row r="1898" spans="1:14" hidden="1" x14ac:dyDescent="0.35">
      <c r="A1898" t="s">
        <v>2502</v>
      </c>
      <c r="B1898" s="1" t="s">
        <v>15</v>
      </c>
      <c r="C1898" s="1" t="s">
        <v>16</v>
      </c>
      <c r="D1898" s="1" t="s">
        <v>17</v>
      </c>
      <c r="E1898" s="3">
        <v>44331</v>
      </c>
      <c r="F1898" s="1" t="s">
        <v>23</v>
      </c>
      <c r="G1898" s="1" t="s">
        <v>476</v>
      </c>
      <c r="H1898" s="7">
        <v>700</v>
      </c>
      <c r="I1898" s="7">
        <v>651</v>
      </c>
      <c r="J1898" s="2">
        <v>7.0000000000000007E-2</v>
      </c>
      <c r="K1898" s="7">
        <f>Table1[[#This Row],[Price Before Discount]]-Table1[[#This Row],[Price After Discount]]</f>
        <v>49</v>
      </c>
      <c r="L1898" s="13">
        <f>YEAR(Table1[[#This Row],[Date]])</f>
        <v>2021</v>
      </c>
      <c r="M1898" s="13" t="str">
        <f t="shared" si="58"/>
        <v>May</v>
      </c>
      <c r="N1898" s="17" t="str">
        <f t="shared" si="59"/>
        <v>Q2</v>
      </c>
    </row>
    <row r="1899" spans="1:14" hidden="1" x14ac:dyDescent="0.35">
      <c r="A1899" t="s">
        <v>2503</v>
      </c>
      <c r="B1899" s="1" t="s">
        <v>287</v>
      </c>
      <c r="C1899" s="1" t="s">
        <v>106</v>
      </c>
      <c r="D1899" s="1" t="s">
        <v>17</v>
      </c>
      <c r="E1899" s="3">
        <v>45265</v>
      </c>
      <c r="F1899" s="1" t="s">
        <v>34</v>
      </c>
      <c r="G1899" s="1" t="s">
        <v>344</v>
      </c>
      <c r="H1899" s="7">
        <v>50</v>
      </c>
      <c r="I1899" s="7">
        <v>48</v>
      </c>
      <c r="J1899" s="2">
        <v>0.04</v>
      </c>
      <c r="K1899" s="7">
        <f>Table1[[#This Row],[Price Before Discount]]-Table1[[#This Row],[Price After Discount]]</f>
        <v>2</v>
      </c>
      <c r="L1899" s="13">
        <f>YEAR(Table1[[#This Row],[Date]])</f>
        <v>2023</v>
      </c>
      <c r="M1899" s="13" t="str">
        <f t="shared" si="58"/>
        <v>Dec</v>
      </c>
      <c r="N1899" s="17" t="str">
        <f t="shared" si="59"/>
        <v>Q4</v>
      </c>
    </row>
    <row r="1900" spans="1:14" hidden="1" x14ac:dyDescent="0.35">
      <c r="A1900" t="s">
        <v>2504</v>
      </c>
      <c r="B1900" s="1" t="s">
        <v>68</v>
      </c>
      <c r="C1900" s="1" t="s">
        <v>69</v>
      </c>
      <c r="D1900" s="1" t="s">
        <v>33</v>
      </c>
      <c r="E1900" s="3">
        <v>45064</v>
      </c>
      <c r="F1900" s="1" t="s">
        <v>53</v>
      </c>
      <c r="G1900" s="1" t="s">
        <v>415</v>
      </c>
      <c r="H1900" s="7">
        <v>800</v>
      </c>
      <c r="I1900" s="7">
        <v>592</v>
      </c>
      <c r="J1900" s="2">
        <v>0.26</v>
      </c>
      <c r="K1900" s="7">
        <f>Table1[[#This Row],[Price Before Discount]]-Table1[[#This Row],[Price After Discount]]</f>
        <v>208</v>
      </c>
      <c r="L1900" s="13">
        <f>YEAR(Table1[[#This Row],[Date]])</f>
        <v>2023</v>
      </c>
      <c r="M1900" s="13" t="str">
        <f t="shared" si="58"/>
        <v>May</v>
      </c>
      <c r="N1900" s="17" t="str">
        <f t="shared" si="59"/>
        <v>Q2</v>
      </c>
    </row>
    <row r="1901" spans="1:14" hidden="1" x14ac:dyDescent="0.35">
      <c r="A1901" t="s">
        <v>2505</v>
      </c>
      <c r="B1901" s="1" t="s">
        <v>129</v>
      </c>
      <c r="C1901" s="1" t="s">
        <v>106</v>
      </c>
      <c r="D1901" s="1" t="s">
        <v>17</v>
      </c>
      <c r="E1901" s="3">
        <v>45341</v>
      </c>
      <c r="F1901" s="1" t="s">
        <v>28</v>
      </c>
      <c r="G1901" s="1" t="s">
        <v>534</v>
      </c>
      <c r="H1901" s="7">
        <v>150</v>
      </c>
      <c r="I1901" s="7">
        <v>137</v>
      </c>
      <c r="J1901" s="2">
        <v>8.6699999999999999E-2</v>
      </c>
      <c r="K1901" s="7">
        <f>Table1[[#This Row],[Price Before Discount]]-Table1[[#This Row],[Price After Discount]]</f>
        <v>13</v>
      </c>
      <c r="L1901" s="13">
        <f>YEAR(Table1[[#This Row],[Date]])</f>
        <v>2024</v>
      </c>
      <c r="M1901" s="13" t="str">
        <f t="shared" si="58"/>
        <v>Feb</v>
      </c>
      <c r="N1901" s="17" t="str">
        <f t="shared" si="59"/>
        <v>Q1</v>
      </c>
    </row>
    <row r="1902" spans="1:14" x14ac:dyDescent="0.35">
      <c r="A1902" t="s">
        <v>2506</v>
      </c>
      <c r="B1902" s="1" t="s">
        <v>144</v>
      </c>
      <c r="C1902" s="1" t="s">
        <v>145</v>
      </c>
      <c r="D1902" s="1" t="s">
        <v>11</v>
      </c>
      <c r="E1902" s="3">
        <v>44951</v>
      </c>
      <c r="F1902" s="1" t="s">
        <v>44</v>
      </c>
      <c r="G1902" s="1" t="s">
        <v>1645</v>
      </c>
      <c r="H1902" s="7">
        <v>500</v>
      </c>
      <c r="I1902" s="7">
        <v>475</v>
      </c>
      <c r="J1902" s="2">
        <v>0.05</v>
      </c>
      <c r="K1902" s="7">
        <f>Table1[[#This Row],[Price Before Discount]]-Table1[[#This Row],[Price After Discount]]</f>
        <v>25</v>
      </c>
      <c r="L1902" s="13">
        <f>YEAR(Table1[[#This Row],[Date]])</f>
        <v>2023</v>
      </c>
      <c r="M1902" s="13" t="str">
        <f t="shared" si="58"/>
        <v>Jan</v>
      </c>
      <c r="N1902" s="17" t="str">
        <f t="shared" si="59"/>
        <v>Q1</v>
      </c>
    </row>
    <row r="1903" spans="1:14" x14ac:dyDescent="0.35">
      <c r="A1903" t="s">
        <v>2507</v>
      </c>
      <c r="B1903" s="1" t="s">
        <v>93</v>
      </c>
      <c r="C1903" s="1" t="s">
        <v>94</v>
      </c>
      <c r="D1903" s="1" t="s">
        <v>11</v>
      </c>
      <c r="E1903" s="3">
        <v>44554</v>
      </c>
      <c r="F1903" s="1" t="s">
        <v>28</v>
      </c>
      <c r="G1903" s="1" t="s">
        <v>2136</v>
      </c>
      <c r="H1903" s="7">
        <v>150</v>
      </c>
      <c r="I1903" s="7">
        <v>105</v>
      </c>
      <c r="J1903" s="2">
        <v>0.3</v>
      </c>
      <c r="K1903" s="7">
        <f>Table1[[#This Row],[Price Before Discount]]-Table1[[#This Row],[Price After Discount]]</f>
        <v>45</v>
      </c>
      <c r="L1903" s="13">
        <f>YEAR(Table1[[#This Row],[Date]])</f>
        <v>2021</v>
      </c>
      <c r="M1903" s="13" t="str">
        <f t="shared" si="58"/>
        <v>Dec</v>
      </c>
      <c r="N1903" s="17" t="str">
        <f t="shared" si="59"/>
        <v>Q4</v>
      </c>
    </row>
    <row r="1904" spans="1:14" x14ac:dyDescent="0.35">
      <c r="A1904" t="s">
        <v>2508</v>
      </c>
      <c r="B1904" s="1" t="s">
        <v>239</v>
      </c>
      <c r="C1904" s="1" t="s">
        <v>240</v>
      </c>
      <c r="D1904" s="1" t="s">
        <v>11</v>
      </c>
      <c r="E1904" s="3">
        <v>44821</v>
      </c>
      <c r="F1904" s="1" t="s">
        <v>23</v>
      </c>
      <c r="G1904" s="1" t="s">
        <v>241</v>
      </c>
      <c r="H1904" s="7">
        <v>700</v>
      </c>
      <c r="I1904" s="7">
        <v>602</v>
      </c>
      <c r="J1904" s="2">
        <v>0.14000000000000001</v>
      </c>
      <c r="K1904" s="7">
        <f>Table1[[#This Row],[Price Before Discount]]-Table1[[#This Row],[Price After Discount]]</f>
        <v>98</v>
      </c>
      <c r="L1904" s="13">
        <f>YEAR(Table1[[#This Row],[Date]])</f>
        <v>2022</v>
      </c>
      <c r="M1904" s="13" t="str">
        <f t="shared" si="58"/>
        <v>Sep</v>
      </c>
      <c r="N1904" s="17" t="str">
        <f t="shared" si="59"/>
        <v>Q3</v>
      </c>
    </row>
    <row r="1905" spans="1:14" hidden="1" x14ac:dyDescent="0.35">
      <c r="A1905" t="s">
        <v>2509</v>
      </c>
      <c r="B1905" s="1" t="s">
        <v>89</v>
      </c>
      <c r="C1905" s="1" t="s">
        <v>90</v>
      </c>
      <c r="D1905" s="1" t="s">
        <v>33</v>
      </c>
      <c r="E1905" s="3">
        <v>44459</v>
      </c>
      <c r="F1905" s="1" t="s">
        <v>53</v>
      </c>
      <c r="G1905" s="1" t="s">
        <v>2349</v>
      </c>
      <c r="H1905" s="7">
        <v>800</v>
      </c>
      <c r="I1905" s="7">
        <v>672</v>
      </c>
      <c r="J1905" s="2">
        <v>0.16</v>
      </c>
      <c r="K1905" s="7">
        <f>Table1[[#This Row],[Price Before Discount]]-Table1[[#This Row],[Price After Discount]]</f>
        <v>128</v>
      </c>
      <c r="L1905" s="13">
        <f>YEAR(Table1[[#This Row],[Date]])</f>
        <v>2021</v>
      </c>
      <c r="M1905" s="13" t="str">
        <f t="shared" si="58"/>
        <v>Sep</v>
      </c>
      <c r="N1905" s="17" t="str">
        <f t="shared" si="59"/>
        <v>Q3</v>
      </c>
    </row>
    <row r="1906" spans="1:14" hidden="1" x14ac:dyDescent="0.35">
      <c r="A1906" t="s">
        <v>2510</v>
      </c>
      <c r="B1906" s="1" t="s">
        <v>222</v>
      </c>
      <c r="C1906" s="1" t="s">
        <v>48</v>
      </c>
      <c r="D1906" s="1" t="s">
        <v>22</v>
      </c>
      <c r="E1906" s="3">
        <v>45606</v>
      </c>
      <c r="F1906" s="1" t="s">
        <v>39</v>
      </c>
      <c r="G1906" s="1" t="s">
        <v>1940</v>
      </c>
      <c r="H1906" s="7">
        <v>30</v>
      </c>
      <c r="I1906" s="7">
        <v>28</v>
      </c>
      <c r="J1906" s="2">
        <v>6.6699999999999995E-2</v>
      </c>
      <c r="K1906" s="7">
        <f>Table1[[#This Row],[Price Before Discount]]-Table1[[#This Row],[Price After Discount]]</f>
        <v>2</v>
      </c>
      <c r="L1906" s="13">
        <f>YEAR(Table1[[#This Row],[Date]])</f>
        <v>2024</v>
      </c>
      <c r="M1906" s="13" t="str">
        <f t="shared" si="58"/>
        <v>Nov</v>
      </c>
      <c r="N1906" s="17" t="str">
        <f t="shared" si="59"/>
        <v>Q4</v>
      </c>
    </row>
    <row r="1907" spans="1:14" hidden="1" x14ac:dyDescent="0.35">
      <c r="A1907" t="s">
        <v>2511</v>
      </c>
      <c r="B1907" s="1" t="s">
        <v>42</v>
      </c>
      <c r="C1907" s="1" t="s">
        <v>43</v>
      </c>
      <c r="D1907" s="1" t="s">
        <v>22</v>
      </c>
      <c r="E1907" s="3">
        <v>44394</v>
      </c>
      <c r="F1907" s="1" t="s">
        <v>23</v>
      </c>
      <c r="G1907" s="1" t="s">
        <v>1175</v>
      </c>
      <c r="H1907" s="7">
        <v>700</v>
      </c>
      <c r="I1907" s="7">
        <v>420</v>
      </c>
      <c r="J1907" s="2">
        <v>0.4</v>
      </c>
      <c r="K1907" s="7">
        <f>Table1[[#This Row],[Price Before Discount]]-Table1[[#This Row],[Price After Discount]]</f>
        <v>280</v>
      </c>
      <c r="L1907" s="13">
        <f>YEAR(Table1[[#This Row],[Date]])</f>
        <v>2021</v>
      </c>
      <c r="M1907" s="13" t="str">
        <f t="shared" si="58"/>
        <v>Jul</v>
      </c>
      <c r="N1907" s="17" t="str">
        <f t="shared" si="59"/>
        <v>Q3</v>
      </c>
    </row>
    <row r="1908" spans="1:14" hidden="1" x14ac:dyDescent="0.35">
      <c r="A1908" t="s">
        <v>2512</v>
      </c>
      <c r="B1908" s="1" t="s">
        <v>287</v>
      </c>
      <c r="C1908" s="1" t="s">
        <v>106</v>
      </c>
      <c r="D1908" s="1" t="s">
        <v>17</v>
      </c>
      <c r="E1908" s="3">
        <v>45488</v>
      </c>
      <c r="F1908" s="1" t="s">
        <v>39</v>
      </c>
      <c r="G1908" s="1" t="s">
        <v>1127</v>
      </c>
      <c r="H1908" s="7">
        <v>30</v>
      </c>
      <c r="I1908" s="7">
        <v>29</v>
      </c>
      <c r="J1908" s="2">
        <v>3.3300000000000003E-2</v>
      </c>
      <c r="K1908" s="7">
        <f>Table1[[#This Row],[Price Before Discount]]-Table1[[#This Row],[Price After Discount]]</f>
        <v>1</v>
      </c>
      <c r="L1908" s="13">
        <f>YEAR(Table1[[#This Row],[Date]])</f>
        <v>2024</v>
      </c>
      <c r="M1908" s="13" t="str">
        <f t="shared" si="58"/>
        <v>Jul</v>
      </c>
      <c r="N1908" s="17" t="str">
        <f t="shared" si="59"/>
        <v>Q3</v>
      </c>
    </row>
    <row r="1909" spans="1:14" x14ac:dyDescent="0.35">
      <c r="A1909" t="s">
        <v>2513</v>
      </c>
      <c r="B1909" s="1" t="s">
        <v>253</v>
      </c>
      <c r="C1909" s="1" t="s">
        <v>254</v>
      </c>
      <c r="D1909" s="1" t="s">
        <v>11</v>
      </c>
      <c r="E1909" s="3">
        <v>44480</v>
      </c>
      <c r="F1909" s="1" t="s">
        <v>23</v>
      </c>
      <c r="G1909" s="1" t="s">
        <v>520</v>
      </c>
      <c r="H1909" s="7">
        <v>700</v>
      </c>
      <c r="I1909" s="7">
        <v>616</v>
      </c>
      <c r="J1909" s="2">
        <v>0.12</v>
      </c>
      <c r="K1909" s="7">
        <f>Table1[[#This Row],[Price Before Discount]]-Table1[[#This Row],[Price After Discount]]</f>
        <v>84</v>
      </c>
      <c r="L1909" s="13">
        <f>YEAR(Table1[[#This Row],[Date]])</f>
        <v>2021</v>
      </c>
      <c r="M1909" s="13" t="str">
        <f t="shared" si="58"/>
        <v>Oct</v>
      </c>
      <c r="N1909" s="17" t="str">
        <f t="shared" si="59"/>
        <v>Q4</v>
      </c>
    </row>
    <row r="1910" spans="1:14" hidden="1" x14ac:dyDescent="0.35">
      <c r="A1910" t="s">
        <v>2514</v>
      </c>
      <c r="B1910" s="1" t="s">
        <v>432</v>
      </c>
      <c r="C1910" s="1" t="s">
        <v>433</v>
      </c>
      <c r="D1910" s="1" t="s">
        <v>22</v>
      </c>
      <c r="E1910" s="3">
        <v>45312</v>
      </c>
      <c r="F1910" s="1" t="s">
        <v>23</v>
      </c>
      <c r="G1910" s="1" t="s">
        <v>548</v>
      </c>
      <c r="H1910" s="7">
        <v>700</v>
      </c>
      <c r="I1910" s="7">
        <v>602</v>
      </c>
      <c r="J1910" s="2">
        <v>0.14000000000000001</v>
      </c>
      <c r="K1910" s="7">
        <f>Table1[[#This Row],[Price Before Discount]]-Table1[[#This Row],[Price After Discount]]</f>
        <v>98</v>
      </c>
      <c r="L1910" s="13">
        <f>YEAR(Table1[[#This Row],[Date]])</f>
        <v>2024</v>
      </c>
      <c r="M1910" s="13" t="str">
        <f t="shared" si="58"/>
        <v>Jan</v>
      </c>
      <c r="N1910" s="17" t="str">
        <f t="shared" si="59"/>
        <v>Q1</v>
      </c>
    </row>
    <row r="1911" spans="1:14" x14ac:dyDescent="0.35">
      <c r="A1911" t="s">
        <v>2515</v>
      </c>
      <c r="B1911" s="1" t="s">
        <v>109</v>
      </c>
      <c r="C1911" s="1" t="s">
        <v>80</v>
      </c>
      <c r="D1911" s="1" t="s">
        <v>11</v>
      </c>
      <c r="E1911" s="3">
        <v>44232</v>
      </c>
      <c r="F1911" s="1" t="s">
        <v>53</v>
      </c>
      <c r="G1911" s="1" t="s">
        <v>608</v>
      </c>
      <c r="H1911" s="7">
        <v>800</v>
      </c>
      <c r="I1911" s="7">
        <v>704</v>
      </c>
      <c r="J1911" s="2">
        <v>0.12</v>
      </c>
      <c r="K1911" s="7">
        <f>Table1[[#This Row],[Price Before Discount]]-Table1[[#This Row],[Price After Discount]]</f>
        <v>96</v>
      </c>
      <c r="L1911" s="13">
        <f>YEAR(Table1[[#This Row],[Date]])</f>
        <v>2021</v>
      </c>
      <c r="M1911" s="13" t="str">
        <f t="shared" si="58"/>
        <v>Feb</v>
      </c>
      <c r="N1911" s="17" t="str">
        <f t="shared" si="59"/>
        <v>Q1</v>
      </c>
    </row>
    <row r="1912" spans="1:14" hidden="1" x14ac:dyDescent="0.35">
      <c r="A1912" t="s">
        <v>2516</v>
      </c>
      <c r="B1912" s="1" t="s">
        <v>225</v>
      </c>
      <c r="C1912" s="1" t="s">
        <v>226</v>
      </c>
      <c r="D1912" s="1" t="s">
        <v>22</v>
      </c>
      <c r="E1912" s="3">
        <v>44688</v>
      </c>
      <c r="F1912" s="1" t="s">
        <v>70</v>
      </c>
      <c r="G1912" s="1" t="s">
        <v>834</v>
      </c>
      <c r="H1912" s="7">
        <v>500</v>
      </c>
      <c r="I1912" s="7">
        <v>500</v>
      </c>
      <c r="J1912" s="2">
        <v>0</v>
      </c>
      <c r="K1912" s="7">
        <f>Table1[[#This Row],[Price Before Discount]]-Table1[[#This Row],[Price After Discount]]</f>
        <v>0</v>
      </c>
      <c r="L1912" s="13">
        <f>YEAR(Table1[[#This Row],[Date]])</f>
        <v>2022</v>
      </c>
      <c r="M1912" s="13" t="str">
        <f t="shared" si="58"/>
        <v>May</v>
      </c>
      <c r="N1912" s="17" t="str">
        <f t="shared" si="59"/>
        <v>Q2</v>
      </c>
    </row>
    <row r="1913" spans="1:14" hidden="1" x14ac:dyDescent="0.35">
      <c r="A1913" t="s">
        <v>2517</v>
      </c>
      <c r="B1913" s="1" t="s">
        <v>203</v>
      </c>
      <c r="C1913" s="1" t="s">
        <v>204</v>
      </c>
      <c r="D1913" s="1" t="s">
        <v>22</v>
      </c>
      <c r="E1913" s="3">
        <v>45243</v>
      </c>
      <c r="F1913" s="1" t="s">
        <v>28</v>
      </c>
      <c r="G1913" s="1" t="s">
        <v>1476</v>
      </c>
      <c r="H1913" s="7">
        <v>150</v>
      </c>
      <c r="I1913" s="7">
        <v>147</v>
      </c>
      <c r="J1913" s="2">
        <v>0.02</v>
      </c>
      <c r="K1913" s="7">
        <f>Table1[[#This Row],[Price Before Discount]]-Table1[[#This Row],[Price After Discount]]</f>
        <v>3</v>
      </c>
      <c r="L1913" s="13">
        <f>YEAR(Table1[[#This Row],[Date]])</f>
        <v>2023</v>
      </c>
      <c r="M1913" s="13" t="str">
        <f t="shared" si="58"/>
        <v>Nov</v>
      </c>
      <c r="N1913" s="17" t="str">
        <f t="shared" si="59"/>
        <v>Q4</v>
      </c>
    </row>
    <row r="1914" spans="1:14" hidden="1" x14ac:dyDescent="0.35">
      <c r="A1914" t="s">
        <v>2518</v>
      </c>
      <c r="B1914" s="1" t="s">
        <v>15</v>
      </c>
      <c r="C1914" s="1" t="s">
        <v>16</v>
      </c>
      <c r="D1914" s="1" t="s">
        <v>17</v>
      </c>
      <c r="E1914" s="3">
        <v>45437</v>
      </c>
      <c r="F1914" s="1" t="s">
        <v>39</v>
      </c>
      <c r="G1914" s="1" t="s">
        <v>491</v>
      </c>
      <c r="H1914" s="7">
        <v>30</v>
      </c>
      <c r="I1914" s="7">
        <v>29</v>
      </c>
      <c r="J1914" s="2">
        <v>3.3300000000000003E-2</v>
      </c>
      <c r="K1914" s="7">
        <f>Table1[[#This Row],[Price Before Discount]]-Table1[[#This Row],[Price After Discount]]</f>
        <v>1</v>
      </c>
      <c r="L1914" s="13">
        <f>YEAR(Table1[[#This Row],[Date]])</f>
        <v>2024</v>
      </c>
      <c r="M1914" s="13" t="str">
        <f t="shared" si="58"/>
        <v>May</v>
      </c>
      <c r="N1914" s="17" t="str">
        <f t="shared" si="59"/>
        <v>Q2</v>
      </c>
    </row>
    <row r="1915" spans="1:14" hidden="1" x14ac:dyDescent="0.35">
      <c r="A1915" t="s">
        <v>2519</v>
      </c>
      <c r="B1915" s="1" t="s">
        <v>219</v>
      </c>
      <c r="C1915" s="1" t="s">
        <v>38</v>
      </c>
      <c r="D1915" s="1" t="s">
        <v>33</v>
      </c>
      <c r="E1915" s="3">
        <v>44029</v>
      </c>
      <c r="F1915" s="1" t="s">
        <v>44</v>
      </c>
      <c r="G1915" s="1" t="s">
        <v>260</v>
      </c>
      <c r="H1915" s="7">
        <v>500</v>
      </c>
      <c r="I1915" s="7">
        <v>455</v>
      </c>
      <c r="J1915" s="2">
        <v>0.09</v>
      </c>
      <c r="K1915" s="7">
        <f>Table1[[#This Row],[Price Before Discount]]-Table1[[#This Row],[Price After Discount]]</f>
        <v>45</v>
      </c>
      <c r="L1915" s="13">
        <f>YEAR(Table1[[#This Row],[Date]])</f>
        <v>2020</v>
      </c>
      <c r="M1915" s="13" t="str">
        <f t="shared" si="58"/>
        <v>Jul</v>
      </c>
      <c r="N1915" s="17" t="str">
        <f t="shared" si="59"/>
        <v>Q3</v>
      </c>
    </row>
    <row r="1916" spans="1:14" hidden="1" x14ac:dyDescent="0.35">
      <c r="A1916" t="s">
        <v>2520</v>
      </c>
      <c r="B1916" s="1" t="s">
        <v>268</v>
      </c>
      <c r="C1916" s="1" t="s">
        <v>269</v>
      </c>
      <c r="D1916" s="1" t="s">
        <v>33</v>
      </c>
      <c r="E1916" s="3">
        <v>44500</v>
      </c>
      <c r="F1916" s="1" t="s">
        <v>113</v>
      </c>
      <c r="G1916" s="1" t="s">
        <v>270</v>
      </c>
      <c r="H1916" s="7">
        <v>250</v>
      </c>
      <c r="I1916" s="7">
        <v>250</v>
      </c>
      <c r="J1916" s="2">
        <v>0</v>
      </c>
      <c r="K1916" s="7">
        <f>Table1[[#This Row],[Price Before Discount]]-Table1[[#This Row],[Price After Discount]]</f>
        <v>0</v>
      </c>
      <c r="L1916" s="13">
        <f>YEAR(Table1[[#This Row],[Date]])</f>
        <v>2021</v>
      </c>
      <c r="M1916" s="13" t="str">
        <f t="shared" si="58"/>
        <v>Oct</v>
      </c>
      <c r="N1916" s="17" t="str">
        <f t="shared" si="59"/>
        <v>Q4</v>
      </c>
    </row>
    <row r="1917" spans="1:14" x14ac:dyDescent="0.35">
      <c r="A1917" t="s">
        <v>2521</v>
      </c>
      <c r="B1917" s="1" t="s">
        <v>9</v>
      </c>
      <c r="C1917" s="1" t="s">
        <v>10</v>
      </c>
      <c r="D1917" s="1" t="s">
        <v>11</v>
      </c>
      <c r="E1917" s="3">
        <v>44978</v>
      </c>
      <c r="F1917" s="1" t="s">
        <v>53</v>
      </c>
      <c r="G1917" s="1" t="s">
        <v>191</v>
      </c>
      <c r="H1917" s="7">
        <v>800</v>
      </c>
      <c r="I1917" s="7">
        <v>688</v>
      </c>
      <c r="J1917" s="2">
        <v>0.14000000000000001</v>
      </c>
      <c r="K1917" s="7">
        <f>Table1[[#This Row],[Price Before Discount]]-Table1[[#This Row],[Price After Discount]]</f>
        <v>112</v>
      </c>
      <c r="L1917" s="13">
        <f>YEAR(Table1[[#This Row],[Date]])</f>
        <v>2023</v>
      </c>
      <c r="M1917" s="13" t="str">
        <f t="shared" si="58"/>
        <v>Feb</v>
      </c>
      <c r="N1917" s="17" t="str">
        <f t="shared" si="59"/>
        <v>Q1</v>
      </c>
    </row>
    <row r="1918" spans="1:14" hidden="1" x14ac:dyDescent="0.35">
      <c r="A1918" t="s">
        <v>2522</v>
      </c>
      <c r="B1918" s="1" t="s">
        <v>20</v>
      </c>
      <c r="C1918" s="1" t="s">
        <v>21</v>
      </c>
      <c r="D1918" s="1" t="s">
        <v>22</v>
      </c>
      <c r="E1918" s="3">
        <v>44896</v>
      </c>
      <c r="F1918" s="1" t="s">
        <v>34</v>
      </c>
      <c r="G1918" s="1" t="s">
        <v>308</v>
      </c>
      <c r="H1918" s="7">
        <v>50</v>
      </c>
      <c r="I1918" s="7">
        <v>44</v>
      </c>
      <c r="J1918" s="2">
        <v>0.12</v>
      </c>
      <c r="K1918" s="7">
        <f>Table1[[#This Row],[Price Before Discount]]-Table1[[#This Row],[Price After Discount]]</f>
        <v>6</v>
      </c>
      <c r="L1918" s="13">
        <f>YEAR(Table1[[#This Row],[Date]])</f>
        <v>2022</v>
      </c>
      <c r="M1918" s="13" t="str">
        <f t="shared" si="58"/>
        <v>Dec</v>
      </c>
      <c r="N1918" s="17" t="str">
        <f t="shared" si="59"/>
        <v>Q4</v>
      </c>
    </row>
    <row r="1919" spans="1:14" hidden="1" x14ac:dyDescent="0.35">
      <c r="A1919" t="s">
        <v>2523</v>
      </c>
      <c r="B1919" s="1" t="s">
        <v>122</v>
      </c>
      <c r="C1919" s="1" t="s">
        <v>38</v>
      </c>
      <c r="D1919" s="1" t="s">
        <v>33</v>
      </c>
      <c r="E1919" s="3">
        <v>45055</v>
      </c>
      <c r="F1919" s="1" t="s">
        <v>70</v>
      </c>
      <c r="G1919" s="1" t="s">
        <v>861</v>
      </c>
      <c r="H1919" s="7">
        <v>500</v>
      </c>
      <c r="I1919" s="7">
        <v>495</v>
      </c>
      <c r="J1919" s="2">
        <v>0.01</v>
      </c>
      <c r="K1919" s="7">
        <f>Table1[[#This Row],[Price Before Discount]]-Table1[[#This Row],[Price After Discount]]</f>
        <v>5</v>
      </c>
      <c r="L1919" s="13">
        <f>YEAR(Table1[[#This Row],[Date]])</f>
        <v>2023</v>
      </c>
      <c r="M1919" s="13" t="str">
        <f t="shared" si="58"/>
        <v>May</v>
      </c>
      <c r="N1919" s="17" t="str">
        <f t="shared" si="59"/>
        <v>Q2</v>
      </c>
    </row>
    <row r="1920" spans="1:14" x14ac:dyDescent="0.35">
      <c r="A1920" t="s">
        <v>2524</v>
      </c>
      <c r="B1920" s="1" t="s">
        <v>112</v>
      </c>
      <c r="C1920" s="1" t="s">
        <v>52</v>
      </c>
      <c r="D1920" s="1" t="s">
        <v>11</v>
      </c>
      <c r="E1920" s="3">
        <v>45085</v>
      </c>
      <c r="F1920" s="1" t="s">
        <v>39</v>
      </c>
      <c r="G1920" s="1" t="s">
        <v>474</v>
      </c>
      <c r="H1920" s="7">
        <v>30</v>
      </c>
      <c r="I1920" s="7">
        <v>30</v>
      </c>
      <c r="J1920" s="2">
        <v>0</v>
      </c>
      <c r="K1920" s="7">
        <f>Table1[[#This Row],[Price Before Discount]]-Table1[[#This Row],[Price After Discount]]</f>
        <v>0</v>
      </c>
      <c r="L1920" s="13">
        <f>YEAR(Table1[[#This Row],[Date]])</f>
        <v>2023</v>
      </c>
      <c r="M1920" s="13" t="str">
        <f t="shared" si="58"/>
        <v>Jun</v>
      </c>
      <c r="N1920" s="17" t="str">
        <f t="shared" si="59"/>
        <v>Q2</v>
      </c>
    </row>
    <row r="1921" spans="1:14" hidden="1" x14ac:dyDescent="0.35">
      <c r="A1921" t="s">
        <v>2525</v>
      </c>
      <c r="B1921" s="1" t="s">
        <v>116</v>
      </c>
      <c r="C1921" s="1" t="s">
        <v>117</v>
      </c>
      <c r="D1921" s="1" t="s">
        <v>33</v>
      </c>
      <c r="E1921" s="3">
        <v>44147</v>
      </c>
      <c r="F1921" s="1" t="s">
        <v>59</v>
      </c>
      <c r="G1921" s="1" t="s">
        <v>845</v>
      </c>
      <c r="H1921" s="7">
        <v>1000</v>
      </c>
      <c r="I1921" s="7">
        <v>670</v>
      </c>
      <c r="J1921" s="2">
        <v>0.33</v>
      </c>
      <c r="K1921" s="7">
        <f>Table1[[#This Row],[Price Before Discount]]-Table1[[#This Row],[Price After Discount]]</f>
        <v>330</v>
      </c>
      <c r="L1921" s="13">
        <f>YEAR(Table1[[#This Row],[Date]])</f>
        <v>2020</v>
      </c>
      <c r="M1921" s="13" t="str">
        <f t="shared" si="58"/>
        <v>Nov</v>
      </c>
      <c r="N1921" s="17" t="str">
        <f t="shared" si="59"/>
        <v>Q4</v>
      </c>
    </row>
    <row r="1922" spans="1:14" hidden="1" x14ac:dyDescent="0.35">
      <c r="A1922" t="s">
        <v>2526</v>
      </c>
      <c r="B1922" s="1" t="s">
        <v>42</v>
      </c>
      <c r="C1922" s="1" t="s">
        <v>43</v>
      </c>
      <c r="D1922" s="1" t="s">
        <v>22</v>
      </c>
      <c r="E1922" s="3">
        <v>45093</v>
      </c>
      <c r="F1922" s="1" t="s">
        <v>53</v>
      </c>
      <c r="G1922" s="1" t="s">
        <v>251</v>
      </c>
      <c r="H1922" s="7">
        <v>800</v>
      </c>
      <c r="I1922" s="7">
        <v>664</v>
      </c>
      <c r="J1922" s="2">
        <v>0.17</v>
      </c>
      <c r="K1922" s="7">
        <f>Table1[[#This Row],[Price Before Discount]]-Table1[[#This Row],[Price After Discount]]</f>
        <v>136</v>
      </c>
      <c r="L1922" s="13">
        <f>YEAR(Table1[[#This Row],[Date]])</f>
        <v>2023</v>
      </c>
      <c r="M1922" s="13" t="str">
        <f t="shared" ref="M1922:M1985" si="60">TEXT(E:E, "mmm")</f>
        <v>Jun</v>
      </c>
      <c r="N1922" s="17" t="str">
        <f t="shared" ref="N1922:N1985" si="61">"Q"&amp;INT((MONTH($E1922)-1)/3)+1</f>
        <v>Q2</v>
      </c>
    </row>
    <row r="1923" spans="1:14" hidden="1" x14ac:dyDescent="0.35">
      <c r="A1923" t="s">
        <v>2527</v>
      </c>
      <c r="B1923" s="1" t="s">
        <v>37</v>
      </c>
      <c r="C1923" s="1" t="s">
        <v>38</v>
      </c>
      <c r="D1923" s="1" t="s">
        <v>33</v>
      </c>
      <c r="E1923" s="3">
        <v>43958</v>
      </c>
      <c r="F1923" s="1" t="s">
        <v>120</v>
      </c>
      <c r="G1923" s="1" t="s">
        <v>1629</v>
      </c>
      <c r="H1923" s="7">
        <v>50</v>
      </c>
      <c r="I1923" s="7">
        <v>40</v>
      </c>
      <c r="J1923" s="2">
        <v>0.2</v>
      </c>
      <c r="K1923" s="7">
        <f>Table1[[#This Row],[Price Before Discount]]-Table1[[#This Row],[Price After Discount]]</f>
        <v>10</v>
      </c>
      <c r="L1923" s="13">
        <f>YEAR(Table1[[#This Row],[Date]])</f>
        <v>2020</v>
      </c>
      <c r="M1923" s="13" t="str">
        <f t="shared" si="60"/>
        <v>May</v>
      </c>
      <c r="N1923" s="17" t="str">
        <f t="shared" si="61"/>
        <v>Q2</v>
      </c>
    </row>
    <row r="1924" spans="1:14" x14ac:dyDescent="0.35">
      <c r="A1924" t="s">
        <v>2528</v>
      </c>
      <c r="B1924" s="1" t="s">
        <v>51</v>
      </c>
      <c r="C1924" s="1" t="s">
        <v>52</v>
      </c>
      <c r="D1924" s="1" t="s">
        <v>11</v>
      </c>
      <c r="E1924" s="3">
        <v>45178</v>
      </c>
      <c r="F1924" s="1" t="s">
        <v>59</v>
      </c>
      <c r="G1924" s="1" t="s">
        <v>54</v>
      </c>
      <c r="H1924" s="7">
        <v>1000</v>
      </c>
      <c r="I1924" s="7">
        <v>890</v>
      </c>
      <c r="J1924" s="2">
        <v>0.11</v>
      </c>
      <c r="K1924" s="7">
        <f>Table1[[#This Row],[Price Before Discount]]-Table1[[#This Row],[Price After Discount]]</f>
        <v>110</v>
      </c>
      <c r="L1924" s="13">
        <f>YEAR(Table1[[#This Row],[Date]])</f>
        <v>2023</v>
      </c>
      <c r="M1924" s="13" t="str">
        <f t="shared" si="60"/>
        <v>Sep</v>
      </c>
      <c r="N1924" s="17" t="str">
        <f t="shared" si="61"/>
        <v>Q3</v>
      </c>
    </row>
    <row r="1925" spans="1:14" x14ac:dyDescent="0.35">
      <c r="A1925" t="s">
        <v>2529</v>
      </c>
      <c r="B1925" s="1" t="s">
        <v>93</v>
      </c>
      <c r="C1925" s="1" t="s">
        <v>94</v>
      </c>
      <c r="D1925" s="1" t="s">
        <v>11</v>
      </c>
      <c r="E1925" s="3">
        <v>44513</v>
      </c>
      <c r="F1925" s="1" t="s">
        <v>39</v>
      </c>
      <c r="G1925" s="1" t="s">
        <v>214</v>
      </c>
      <c r="H1925" s="7">
        <v>30</v>
      </c>
      <c r="I1925" s="7">
        <v>20</v>
      </c>
      <c r="J1925" s="2">
        <v>0.33329999999999999</v>
      </c>
      <c r="K1925" s="7">
        <f>Table1[[#This Row],[Price Before Discount]]-Table1[[#This Row],[Price After Discount]]</f>
        <v>10</v>
      </c>
      <c r="L1925" s="13">
        <f>YEAR(Table1[[#This Row],[Date]])</f>
        <v>2021</v>
      </c>
      <c r="M1925" s="13" t="str">
        <f t="shared" si="60"/>
        <v>Nov</v>
      </c>
      <c r="N1925" s="17" t="str">
        <f t="shared" si="61"/>
        <v>Q4</v>
      </c>
    </row>
    <row r="1926" spans="1:14" hidden="1" x14ac:dyDescent="0.35">
      <c r="A1926" t="s">
        <v>2530</v>
      </c>
      <c r="B1926" s="1" t="s">
        <v>222</v>
      </c>
      <c r="C1926" s="1" t="s">
        <v>48</v>
      </c>
      <c r="D1926" s="1" t="s">
        <v>22</v>
      </c>
      <c r="E1926" s="3">
        <v>44575</v>
      </c>
      <c r="F1926" s="1" t="s">
        <v>113</v>
      </c>
      <c r="G1926" s="1" t="s">
        <v>411</v>
      </c>
      <c r="H1926" s="7">
        <v>250</v>
      </c>
      <c r="I1926" s="7">
        <v>245</v>
      </c>
      <c r="J1926" s="2">
        <v>0.02</v>
      </c>
      <c r="K1926" s="7">
        <f>Table1[[#This Row],[Price Before Discount]]-Table1[[#This Row],[Price After Discount]]</f>
        <v>5</v>
      </c>
      <c r="L1926" s="13">
        <f>YEAR(Table1[[#This Row],[Date]])</f>
        <v>2022</v>
      </c>
      <c r="M1926" s="13" t="str">
        <f t="shared" si="60"/>
        <v>Jan</v>
      </c>
      <c r="N1926" s="17" t="str">
        <f t="shared" si="61"/>
        <v>Q1</v>
      </c>
    </row>
    <row r="1927" spans="1:14" x14ac:dyDescent="0.35">
      <c r="A1927" t="s">
        <v>2531</v>
      </c>
      <c r="B1927" s="1" t="s">
        <v>185</v>
      </c>
      <c r="C1927" s="1" t="s">
        <v>186</v>
      </c>
      <c r="D1927" s="1" t="s">
        <v>11</v>
      </c>
      <c r="E1927" s="3">
        <v>44179</v>
      </c>
      <c r="F1927" s="1" t="s">
        <v>34</v>
      </c>
      <c r="G1927" s="1" t="s">
        <v>235</v>
      </c>
      <c r="H1927" s="7">
        <v>50</v>
      </c>
      <c r="I1927" s="7">
        <v>47</v>
      </c>
      <c r="J1927" s="2">
        <v>0.06</v>
      </c>
      <c r="K1927" s="7">
        <f>Table1[[#This Row],[Price Before Discount]]-Table1[[#This Row],[Price After Discount]]</f>
        <v>3</v>
      </c>
      <c r="L1927" s="13">
        <f>YEAR(Table1[[#This Row],[Date]])</f>
        <v>2020</v>
      </c>
      <c r="M1927" s="13" t="str">
        <f t="shared" si="60"/>
        <v>Dec</v>
      </c>
      <c r="N1927" s="17" t="str">
        <f t="shared" si="61"/>
        <v>Q4</v>
      </c>
    </row>
    <row r="1928" spans="1:14" hidden="1" x14ac:dyDescent="0.35">
      <c r="A1928" t="s">
        <v>2532</v>
      </c>
      <c r="B1928" s="1" t="s">
        <v>222</v>
      </c>
      <c r="C1928" s="1" t="s">
        <v>48</v>
      </c>
      <c r="D1928" s="1" t="s">
        <v>22</v>
      </c>
      <c r="E1928" s="3">
        <v>44606</v>
      </c>
      <c r="F1928" s="1" t="s">
        <v>12</v>
      </c>
      <c r="G1928" s="1" t="s">
        <v>629</v>
      </c>
      <c r="H1928" s="7">
        <v>80</v>
      </c>
      <c r="I1928" s="7">
        <v>73</v>
      </c>
      <c r="J1928" s="2">
        <v>8.7499999999999994E-2</v>
      </c>
      <c r="K1928" s="7">
        <f>Table1[[#This Row],[Price Before Discount]]-Table1[[#This Row],[Price After Discount]]</f>
        <v>7</v>
      </c>
      <c r="L1928" s="13">
        <f>YEAR(Table1[[#This Row],[Date]])</f>
        <v>2022</v>
      </c>
      <c r="M1928" s="13" t="str">
        <f t="shared" si="60"/>
        <v>Feb</v>
      </c>
      <c r="N1928" s="17" t="str">
        <f t="shared" si="61"/>
        <v>Q1</v>
      </c>
    </row>
    <row r="1929" spans="1:14" x14ac:dyDescent="0.35">
      <c r="A1929" t="s">
        <v>2533</v>
      </c>
      <c r="B1929" s="1" t="s">
        <v>97</v>
      </c>
      <c r="C1929" s="1" t="s">
        <v>98</v>
      </c>
      <c r="D1929" s="1" t="s">
        <v>11</v>
      </c>
      <c r="E1929" s="3">
        <v>44173</v>
      </c>
      <c r="F1929" s="1" t="s">
        <v>70</v>
      </c>
      <c r="G1929" s="1" t="s">
        <v>750</v>
      </c>
      <c r="H1929" s="7">
        <v>500</v>
      </c>
      <c r="I1929" s="7">
        <v>490</v>
      </c>
      <c r="J1929" s="2">
        <v>0.02</v>
      </c>
      <c r="K1929" s="7">
        <f>Table1[[#This Row],[Price Before Discount]]-Table1[[#This Row],[Price After Discount]]</f>
        <v>10</v>
      </c>
      <c r="L1929" s="13">
        <f>YEAR(Table1[[#This Row],[Date]])</f>
        <v>2020</v>
      </c>
      <c r="M1929" s="13" t="str">
        <f t="shared" si="60"/>
        <v>Dec</v>
      </c>
      <c r="N1929" s="17" t="str">
        <f t="shared" si="61"/>
        <v>Q4</v>
      </c>
    </row>
    <row r="1930" spans="1:14" x14ac:dyDescent="0.35">
      <c r="A1930" t="s">
        <v>2534</v>
      </c>
      <c r="B1930" s="1" t="s">
        <v>185</v>
      </c>
      <c r="C1930" s="1" t="s">
        <v>186</v>
      </c>
      <c r="D1930" s="1" t="s">
        <v>11</v>
      </c>
      <c r="E1930" s="3">
        <v>45489</v>
      </c>
      <c r="F1930" s="1" t="s">
        <v>53</v>
      </c>
      <c r="G1930" s="1" t="s">
        <v>413</v>
      </c>
      <c r="H1930" s="7">
        <v>800</v>
      </c>
      <c r="I1930" s="7">
        <v>712</v>
      </c>
      <c r="J1930" s="2">
        <v>0.11</v>
      </c>
      <c r="K1930" s="7">
        <f>Table1[[#This Row],[Price Before Discount]]-Table1[[#This Row],[Price After Discount]]</f>
        <v>88</v>
      </c>
      <c r="L1930" s="13">
        <f>YEAR(Table1[[#This Row],[Date]])</f>
        <v>2024</v>
      </c>
      <c r="M1930" s="13" t="str">
        <f t="shared" si="60"/>
        <v>Jul</v>
      </c>
      <c r="N1930" s="17" t="str">
        <f t="shared" si="61"/>
        <v>Q3</v>
      </c>
    </row>
    <row r="1931" spans="1:14" hidden="1" x14ac:dyDescent="0.35">
      <c r="A1931" t="s">
        <v>2535</v>
      </c>
      <c r="B1931" s="1" t="s">
        <v>47</v>
      </c>
      <c r="C1931" s="1" t="s">
        <v>48</v>
      </c>
      <c r="D1931" s="1" t="s">
        <v>22</v>
      </c>
      <c r="E1931" s="3">
        <v>44093</v>
      </c>
      <c r="F1931" s="1" t="s">
        <v>59</v>
      </c>
      <c r="G1931" s="1" t="s">
        <v>697</v>
      </c>
      <c r="H1931" s="7">
        <v>1000</v>
      </c>
      <c r="I1931" s="7">
        <v>920</v>
      </c>
      <c r="J1931" s="2">
        <v>0.08</v>
      </c>
      <c r="K1931" s="7">
        <f>Table1[[#This Row],[Price Before Discount]]-Table1[[#This Row],[Price After Discount]]</f>
        <v>80</v>
      </c>
      <c r="L1931" s="13">
        <f>YEAR(Table1[[#This Row],[Date]])</f>
        <v>2020</v>
      </c>
      <c r="M1931" s="13" t="str">
        <f t="shared" si="60"/>
        <v>Sep</v>
      </c>
      <c r="N1931" s="17" t="str">
        <f t="shared" si="61"/>
        <v>Q3</v>
      </c>
    </row>
    <row r="1932" spans="1:14" hidden="1" x14ac:dyDescent="0.35">
      <c r="A1932" t="s">
        <v>2536</v>
      </c>
      <c r="B1932" s="1" t="s">
        <v>203</v>
      </c>
      <c r="C1932" s="1" t="s">
        <v>204</v>
      </c>
      <c r="D1932" s="1" t="s">
        <v>22</v>
      </c>
      <c r="E1932" s="3">
        <v>44507</v>
      </c>
      <c r="F1932" s="1" t="s">
        <v>70</v>
      </c>
      <c r="G1932" s="1" t="s">
        <v>757</v>
      </c>
      <c r="H1932" s="7">
        <v>500</v>
      </c>
      <c r="I1932" s="7">
        <v>495</v>
      </c>
      <c r="J1932" s="2">
        <v>0.01</v>
      </c>
      <c r="K1932" s="7">
        <f>Table1[[#This Row],[Price Before Discount]]-Table1[[#This Row],[Price After Discount]]</f>
        <v>5</v>
      </c>
      <c r="L1932" s="13">
        <f>YEAR(Table1[[#This Row],[Date]])</f>
        <v>2021</v>
      </c>
      <c r="M1932" s="13" t="str">
        <f t="shared" si="60"/>
        <v>Nov</v>
      </c>
      <c r="N1932" s="17" t="str">
        <f t="shared" si="61"/>
        <v>Q4</v>
      </c>
    </row>
    <row r="1933" spans="1:14" hidden="1" x14ac:dyDescent="0.35">
      <c r="A1933" t="s">
        <v>2537</v>
      </c>
      <c r="B1933" s="1" t="s">
        <v>47</v>
      </c>
      <c r="C1933" s="1" t="s">
        <v>48</v>
      </c>
      <c r="D1933" s="1" t="s">
        <v>22</v>
      </c>
      <c r="E1933" s="3">
        <v>45546</v>
      </c>
      <c r="F1933" s="1" t="s">
        <v>34</v>
      </c>
      <c r="G1933" s="1" t="s">
        <v>916</v>
      </c>
      <c r="H1933" s="7">
        <v>50</v>
      </c>
      <c r="I1933" s="7">
        <v>45</v>
      </c>
      <c r="J1933" s="2">
        <v>0.1</v>
      </c>
      <c r="K1933" s="7">
        <f>Table1[[#This Row],[Price Before Discount]]-Table1[[#This Row],[Price After Discount]]</f>
        <v>5</v>
      </c>
      <c r="L1933" s="13">
        <f>YEAR(Table1[[#This Row],[Date]])</f>
        <v>2024</v>
      </c>
      <c r="M1933" s="13" t="str">
        <f t="shared" si="60"/>
        <v>Sep</v>
      </c>
      <c r="N1933" s="17" t="str">
        <f t="shared" si="61"/>
        <v>Q3</v>
      </c>
    </row>
    <row r="1934" spans="1:14" x14ac:dyDescent="0.35">
      <c r="A1934" t="s">
        <v>2538</v>
      </c>
      <c r="B1934" s="1" t="s">
        <v>97</v>
      </c>
      <c r="C1934" s="1" t="s">
        <v>98</v>
      </c>
      <c r="D1934" s="1" t="s">
        <v>11</v>
      </c>
      <c r="E1934" s="3">
        <v>45258</v>
      </c>
      <c r="F1934" s="1" t="s">
        <v>70</v>
      </c>
      <c r="G1934" s="1" t="s">
        <v>1088</v>
      </c>
      <c r="H1934" s="7">
        <v>500</v>
      </c>
      <c r="I1934" s="7">
        <v>490</v>
      </c>
      <c r="J1934" s="2">
        <v>0.02</v>
      </c>
      <c r="K1934" s="7">
        <f>Table1[[#This Row],[Price Before Discount]]-Table1[[#This Row],[Price After Discount]]</f>
        <v>10</v>
      </c>
      <c r="L1934" s="13">
        <f>YEAR(Table1[[#This Row],[Date]])</f>
        <v>2023</v>
      </c>
      <c r="M1934" s="13" t="str">
        <f t="shared" si="60"/>
        <v>Nov</v>
      </c>
      <c r="N1934" s="17" t="str">
        <f t="shared" si="61"/>
        <v>Q4</v>
      </c>
    </row>
    <row r="1935" spans="1:14" x14ac:dyDescent="0.35">
      <c r="A1935" t="s">
        <v>2539</v>
      </c>
      <c r="B1935" s="1" t="s">
        <v>322</v>
      </c>
      <c r="C1935" s="1" t="s">
        <v>323</v>
      </c>
      <c r="D1935" s="1" t="s">
        <v>11</v>
      </c>
      <c r="E1935" s="3">
        <v>44736</v>
      </c>
      <c r="F1935" s="1" t="s">
        <v>113</v>
      </c>
      <c r="G1935" s="1" t="s">
        <v>451</v>
      </c>
      <c r="H1935" s="7">
        <v>250</v>
      </c>
      <c r="I1935" s="7">
        <v>238</v>
      </c>
      <c r="J1935" s="2">
        <v>4.8000000000000001E-2</v>
      </c>
      <c r="K1935" s="7">
        <f>Table1[[#This Row],[Price Before Discount]]-Table1[[#This Row],[Price After Discount]]</f>
        <v>12</v>
      </c>
      <c r="L1935" s="13">
        <f>YEAR(Table1[[#This Row],[Date]])</f>
        <v>2022</v>
      </c>
      <c r="M1935" s="13" t="str">
        <f t="shared" si="60"/>
        <v>Jun</v>
      </c>
      <c r="N1935" s="17" t="str">
        <f t="shared" si="61"/>
        <v>Q2</v>
      </c>
    </row>
    <row r="1936" spans="1:14" x14ac:dyDescent="0.35">
      <c r="A1936" t="s">
        <v>2540</v>
      </c>
      <c r="B1936" s="1" t="s">
        <v>185</v>
      </c>
      <c r="C1936" s="1" t="s">
        <v>186</v>
      </c>
      <c r="D1936" s="1" t="s">
        <v>11</v>
      </c>
      <c r="E1936" s="3">
        <v>45270</v>
      </c>
      <c r="F1936" s="1" t="s">
        <v>59</v>
      </c>
      <c r="G1936" s="1" t="s">
        <v>789</v>
      </c>
      <c r="H1936" s="7">
        <v>1000</v>
      </c>
      <c r="I1936" s="7">
        <v>670</v>
      </c>
      <c r="J1936" s="2">
        <v>0.33</v>
      </c>
      <c r="K1936" s="7">
        <f>Table1[[#This Row],[Price Before Discount]]-Table1[[#This Row],[Price After Discount]]</f>
        <v>330</v>
      </c>
      <c r="L1936" s="13">
        <f>YEAR(Table1[[#This Row],[Date]])</f>
        <v>2023</v>
      </c>
      <c r="M1936" s="13" t="str">
        <f t="shared" si="60"/>
        <v>Dec</v>
      </c>
      <c r="N1936" s="17" t="str">
        <f t="shared" si="61"/>
        <v>Q4</v>
      </c>
    </row>
    <row r="1937" spans="1:14" hidden="1" x14ac:dyDescent="0.35">
      <c r="A1937" t="s">
        <v>2541</v>
      </c>
      <c r="B1937" s="1" t="s">
        <v>68</v>
      </c>
      <c r="C1937" s="1" t="s">
        <v>69</v>
      </c>
      <c r="D1937" s="1" t="s">
        <v>33</v>
      </c>
      <c r="E1937" s="3">
        <v>45645</v>
      </c>
      <c r="F1937" s="1" t="s">
        <v>12</v>
      </c>
      <c r="G1937" s="1" t="s">
        <v>960</v>
      </c>
      <c r="H1937" s="7">
        <v>80</v>
      </c>
      <c r="I1937" s="7">
        <v>72</v>
      </c>
      <c r="J1937" s="2">
        <v>0.1</v>
      </c>
      <c r="K1937" s="7">
        <f>Table1[[#This Row],[Price Before Discount]]-Table1[[#This Row],[Price After Discount]]</f>
        <v>8</v>
      </c>
      <c r="L1937" s="13">
        <f>YEAR(Table1[[#This Row],[Date]])</f>
        <v>2024</v>
      </c>
      <c r="M1937" s="13" t="str">
        <f t="shared" si="60"/>
        <v>Dec</v>
      </c>
      <c r="N1937" s="17" t="str">
        <f t="shared" si="61"/>
        <v>Q4</v>
      </c>
    </row>
    <row r="1938" spans="1:14" x14ac:dyDescent="0.35">
      <c r="A1938" t="s">
        <v>2542</v>
      </c>
      <c r="B1938" s="1" t="s">
        <v>168</v>
      </c>
      <c r="C1938" s="1" t="s">
        <v>169</v>
      </c>
      <c r="D1938" s="1" t="s">
        <v>11</v>
      </c>
      <c r="E1938" s="3">
        <v>44497</v>
      </c>
      <c r="F1938" s="1" t="s">
        <v>44</v>
      </c>
      <c r="G1938" s="1" t="s">
        <v>1862</v>
      </c>
      <c r="H1938" s="7">
        <v>500</v>
      </c>
      <c r="I1938" s="7">
        <v>310</v>
      </c>
      <c r="J1938" s="2">
        <v>0.38</v>
      </c>
      <c r="K1938" s="7">
        <f>Table1[[#This Row],[Price Before Discount]]-Table1[[#This Row],[Price After Discount]]</f>
        <v>190</v>
      </c>
      <c r="L1938" s="13">
        <f>YEAR(Table1[[#This Row],[Date]])</f>
        <v>2021</v>
      </c>
      <c r="M1938" s="13" t="str">
        <f t="shared" si="60"/>
        <v>Oct</v>
      </c>
      <c r="N1938" s="17" t="str">
        <f t="shared" si="61"/>
        <v>Q4</v>
      </c>
    </row>
    <row r="1939" spans="1:14" hidden="1" x14ac:dyDescent="0.35">
      <c r="A1939" t="s">
        <v>2543</v>
      </c>
      <c r="B1939" s="1" t="s">
        <v>268</v>
      </c>
      <c r="C1939" s="1" t="s">
        <v>269</v>
      </c>
      <c r="D1939" s="1" t="s">
        <v>33</v>
      </c>
      <c r="E1939" s="3">
        <v>44385</v>
      </c>
      <c r="F1939" s="1" t="s">
        <v>12</v>
      </c>
      <c r="G1939" s="1" t="s">
        <v>270</v>
      </c>
      <c r="H1939" s="7">
        <v>80</v>
      </c>
      <c r="I1939" s="7">
        <v>80</v>
      </c>
      <c r="J1939" s="2">
        <v>0</v>
      </c>
      <c r="K1939" s="7">
        <f>Table1[[#This Row],[Price Before Discount]]-Table1[[#This Row],[Price After Discount]]</f>
        <v>0</v>
      </c>
      <c r="L1939" s="13">
        <f>YEAR(Table1[[#This Row],[Date]])</f>
        <v>2021</v>
      </c>
      <c r="M1939" s="13" t="str">
        <f t="shared" si="60"/>
        <v>Jul</v>
      </c>
      <c r="N1939" s="17" t="str">
        <f t="shared" si="61"/>
        <v>Q3</v>
      </c>
    </row>
    <row r="1940" spans="1:14" hidden="1" x14ac:dyDescent="0.35">
      <c r="A1940" t="s">
        <v>2544</v>
      </c>
      <c r="B1940" s="1" t="s">
        <v>432</v>
      </c>
      <c r="C1940" s="1" t="s">
        <v>433</v>
      </c>
      <c r="D1940" s="1" t="s">
        <v>22</v>
      </c>
      <c r="E1940" s="3">
        <v>44258</v>
      </c>
      <c r="F1940" s="1" t="s">
        <v>102</v>
      </c>
      <c r="G1940" s="1" t="s">
        <v>434</v>
      </c>
      <c r="H1940" s="7">
        <v>70</v>
      </c>
      <c r="I1940" s="7">
        <v>57</v>
      </c>
      <c r="J1940" s="2">
        <v>0.1857</v>
      </c>
      <c r="K1940" s="7">
        <f>Table1[[#This Row],[Price Before Discount]]-Table1[[#This Row],[Price After Discount]]</f>
        <v>13</v>
      </c>
      <c r="L1940" s="13">
        <f>YEAR(Table1[[#This Row],[Date]])</f>
        <v>2021</v>
      </c>
      <c r="M1940" s="13" t="str">
        <f t="shared" si="60"/>
        <v>Mar</v>
      </c>
      <c r="N1940" s="17" t="str">
        <f t="shared" si="61"/>
        <v>Q1</v>
      </c>
    </row>
    <row r="1941" spans="1:14" hidden="1" x14ac:dyDescent="0.35">
      <c r="A1941" t="s">
        <v>2545</v>
      </c>
      <c r="B1941" s="1" t="s">
        <v>180</v>
      </c>
      <c r="C1941" s="1" t="s">
        <v>106</v>
      </c>
      <c r="D1941" s="1" t="s">
        <v>17</v>
      </c>
      <c r="E1941" s="3">
        <v>44153</v>
      </c>
      <c r="F1941" s="1" t="s">
        <v>34</v>
      </c>
      <c r="G1941" s="1" t="s">
        <v>503</v>
      </c>
      <c r="H1941" s="7">
        <v>50</v>
      </c>
      <c r="I1941" s="7">
        <v>48</v>
      </c>
      <c r="J1941" s="2">
        <v>0.04</v>
      </c>
      <c r="K1941" s="7">
        <f>Table1[[#This Row],[Price Before Discount]]-Table1[[#This Row],[Price After Discount]]</f>
        <v>2</v>
      </c>
      <c r="L1941" s="13">
        <f>YEAR(Table1[[#This Row],[Date]])</f>
        <v>2020</v>
      </c>
      <c r="M1941" s="13" t="str">
        <f t="shared" si="60"/>
        <v>Nov</v>
      </c>
      <c r="N1941" s="17" t="str">
        <f t="shared" si="61"/>
        <v>Q4</v>
      </c>
    </row>
    <row r="1942" spans="1:14" x14ac:dyDescent="0.35">
      <c r="A1942" t="s">
        <v>2546</v>
      </c>
      <c r="B1942" s="1" t="s">
        <v>97</v>
      </c>
      <c r="C1942" s="1" t="s">
        <v>98</v>
      </c>
      <c r="D1942" s="1" t="s">
        <v>11</v>
      </c>
      <c r="E1942" s="3">
        <v>44092</v>
      </c>
      <c r="F1942" s="1" t="s">
        <v>28</v>
      </c>
      <c r="G1942" s="1" t="s">
        <v>750</v>
      </c>
      <c r="H1942" s="7">
        <v>150</v>
      </c>
      <c r="I1942" s="7">
        <v>128</v>
      </c>
      <c r="J1942" s="2">
        <v>0.1467</v>
      </c>
      <c r="K1942" s="7">
        <f>Table1[[#This Row],[Price Before Discount]]-Table1[[#This Row],[Price After Discount]]</f>
        <v>22</v>
      </c>
      <c r="L1942" s="13">
        <f>YEAR(Table1[[#This Row],[Date]])</f>
        <v>2020</v>
      </c>
      <c r="M1942" s="13" t="str">
        <f t="shared" si="60"/>
        <v>Sep</v>
      </c>
      <c r="N1942" s="17" t="str">
        <f t="shared" si="61"/>
        <v>Q3</v>
      </c>
    </row>
    <row r="1943" spans="1:14" hidden="1" x14ac:dyDescent="0.35">
      <c r="A1943" t="s">
        <v>2547</v>
      </c>
      <c r="B1943" s="1" t="s">
        <v>225</v>
      </c>
      <c r="C1943" s="1" t="s">
        <v>226</v>
      </c>
      <c r="D1943" s="1" t="s">
        <v>22</v>
      </c>
      <c r="E1943" s="3">
        <v>45019</v>
      </c>
      <c r="F1943" s="1" t="s">
        <v>70</v>
      </c>
      <c r="G1943" s="1" t="s">
        <v>2376</v>
      </c>
      <c r="H1943" s="7">
        <v>500</v>
      </c>
      <c r="I1943" s="7">
        <v>490</v>
      </c>
      <c r="J1943" s="2">
        <v>0.02</v>
      </c>
      <c r="K1943" s="7">
        <f>Table1[[#This Row],[Price Before Discount]]-Table1[[#This Row],[Price After Discount]]</f>
        <v>10</v>
      </c>
      <c r="L1943" s="13">
        <f>YEAR(Table1[[#This Row],[Date]])</f>
        <v>2023</v>
      </c>
      <c r="M1943" s="13" t="str">
        <f t="shared" si="60"/>
        <v>Apr</v>
      </c>
      <c r="N1943" s="17" t="str">
        <f t="shared" si="61"/>
        <v>Q2</v>
      </c>
    </row>
    <row r="1944" spans="1:14" x14ac:dyDescent="0.35">
      <c r="A1944" t="s">
        <v>2548</v>
      </c>
      <c r="B1944" s="1" t="s">
        <v>97</v>
      </c>
      <c r="C1944" s="1" t="s">
        <v>98</v>
      </c>
      <c r="D1944" s="1" t="s">
        <v>11</v>
      </c>
      <c r="E1944" s="3">
        <v>44138</v>
      </c>
      <c r="F1944" s="1" t="s">
        <v>28</v>
      </c>
      <c r="G1944" s="1" t="s">
        <v>750</v>
      </c>
      <c r="H1944" s="7">
        <v>150</v>
      </c>
      <c r="I1944" s="7">
        <v>120</v>
      </c>
      <c r="J1944" s="2">
        <v>0.2</v>
      </c>
      <c r="K1944" s="7">
        <f>Table1[[#This Row],[Price Before Discount]]-Table1[[#This Row],[Price After Discount]]</f>
        <v>30</v>
      </c>
      <c r="L1944" s="13">
        <f>YEAR(Table1[[#This Row],[Date]])</f>
        <v>2020</v>
      </c>
      <c r="M1944" s="13" t="str">
        <f t="shared" si="60"/>
        <v>Nov</v>
      </c>
      <c r="N1944" s="17" t="str">
        <f t="shared" si="61"/>
        <v>Q4</v>
      </c>
    </row>
    <row r="1945" spans="1:14" x14ac:dyDescent="0.35">
      <c r="A1945" t="s">
        <v>2549</v>
      </c>
      <c r="B1945" s="1" t="s">
        <v>9</v>
      </c>
      <c r="C1945" s="1" t="s">
        <v>10</v>
      </c>
      <c r="D1945" s="1" t="s">
        <v>11</v>
      </c>
      <c r="E1945" s="3">
        <v>44435</v>
      </c>
      <c r="F1945" s="1" t="s">
        <v>23</v>
      </c>
      <c r="G1945" s="1" t="s">
        <v>274</v>
      </c>
      <c r="H1945" s="7">
        <v>700</v>
      </c>
      <c r="I1945" s="7">
        <v>665</v>
      </c>
      <c r="J1945" s="2">
        <v>0.05</v>
      </c>
      <c r="K1945" s="7">
        <f>Table1[[#This Row],[Price Before Discount]]-Table1[[#This Row],[Price After Discount]]</f>
        <v>35</v>
      </c>
      <c r="L1945" s="13">
        <f>YEAR(Table1[[#This Row],[Date]])</f>
        <v>2021</v>
      </c>
      <c r="M1945" s="13" t="str">
        <f t="shared" si="60"/>
        <v>Aug</v>
      </c>
      <c r="N1945" s="17" t="str">
        <f t="shared" si="61"/>
        <v>Q3</v>
      </c>
    </row>
    <row r="1946" spans="1:14" x14ac:dyDescent="0.35">
      <c r="A1946" t="s">
        <v>2550</v>
      </c>
      <c r="B1946" s="1" t="s">
        <v>57</v>
      </c>
      <c r="C1946" s="1" t="s">
        <v>58</v>
      </c>
      <c r="D1946" s="1" t="s">
        <v>11</v>
      </c>
      <c r="E1946" s="3">
        <v>44171</v>
      </c>
      <c r="F1946" s="1" t="s">
        <v>53</v>
      </c>
      <c r="G1946" s="1" t="s">
        <v>310</v>
      </c>
      <c r="H1946" s="7">
        <v>800</v>
      </c>
      <c r="I1946" s="7">
        <v>480</v>
      </c>
      <c r="J1946" s="2">
        <v>0.4</v>
      </c>
      <c r="K1946" s="7">
        <f>Table1[[#This Row],[Price Before Discount]]-Table1[[#This Row],[Price After Discount]]</f>
        <v>320</v>
      </c>
      <c r="L1946" s="13">
        <f>YEAR(Table1[[#This Row],[Date]])</f>
        <v>2020</v>
      </c>
      <c r="M1946" s="13" t="str">
        <f t="shared" si="60"/>
        <v>Dec</v>
      </c>
      <c r="N1946" s="17" t="str">
        <f t="shared" si="61"/>
        <v>Q4</v>
      </c>
    </row>
    <row r="1947" spans="1:14" x14ac:dyDescent="0.35">
      <c r="A1947" t="s">
        <v>2551</v>
      </c>
      <c r="B1947" s="1" t="s">
        <v>93</v>
      </c>
      <c r="C1947" s="1" t="s">
        <v>94</v>
      </c>
      <c r="D1947" s="1" t="s">
        <v>11</v>
      </c>
      <c r="E1947" s="3">
        <v>43987</v>
      </c>
      <c r="F1947" s="1" t="s">
        <v>102</v>
      </c>
      <c r="G1947" s="1" t="s">
        <v>214</v>
      </c>
      <c r="H1947" s="7">
        <v>70</v>
      </c>
      <c r="I1947" s="7">
        <v>67</v>
      </c>
      <c r="J1947" s="2">
        <v>4.2900000000000001E-2</v>
      </c>
      <c r="K1947" s="7">
        <f>Table1[[#This Row],[Price Before Discount]]-Table1[[#This Row],[Price After Discount]]</f>
        <v>3</v>
      </c>
      <c r="L1947" s="13">
        <f>YEAR(Table1[[#This Row],[Date]])</f>
        <v>2020</v>
      </c>
      <c r="M1947" s="13" t="str">
        <f t="shared" si="60"/>
        <v>Jun</v>
      </c>
      <c r="N1947" s="17" t="str">
        <f t="shared" si="61"/>
        <v>Q2</v>
      </c>
    </row>
    <row r="1948" spans="1:14" hidden="1" x14ac:dyDescent="0.35">
      <c r="A1948" t="s">
        <v>2552</v>
      </c>
      <c r="B1948" s="1" t="s">
        <v>268</v>
      </c>
      <c r="C1948" s="1" t="s">
        <v>269</v>
      </c>
      <c r="D1948" s="1" t="s">
        <v>33</v>
      </c>
      <c r="E1948" s="3">
        <v>44849</v>
      </c>
      <c r="F1948" s="1" t="s">
        <v>59</v>
      </c>
      <c r="G1948" s="1" t="s">
        <v>713</v>
      </c>
      <c r="H1948" s="7">
        <v>1000</v>
      </c>
      <c r="I1948" s="7">
        <v>680</v>
      </c>
      <c r="J1948" s="2">
        <v>0.32</v>
      </c>
      <c r="K1948" s="7">
        <f>Table1[[#This Row],[Price Before Discount]]-Table1[[#This Row],[Price After Discount]]</f>
        <v>320</v>
      </c>
      <c r="L1948" s="13">
        <f>YEAR(Table1[[#This Row],[Date]])</f>
        <v>2022</v>
      </c>
      <c r="M1948" s="13" t="str">
        <f t="shared" si="60"/>
        <v>Oct</v>
      </c>
      <c r="N1948" s="17" t="str">
        <f t="shared" si="61"/>
        <v>Q4</v>
      </c>
    </row>
    <row r="1949" spans="1:14" x14ac:dyDescent="0.35">
      <c r="A1949" t="s">
        <v>2553</v>
      </c>
      <c r="B1949" s="1" t="s">
        <v>125</v>
      </c>
      <c r="C1949" s="1" t="s">
        <v>126</v>
      </c>
      <c r="D1949" s="1" t="s">
        <v>11</v>
      </c>
      <c r="E1949" s="3">
        <v>44338</v>
      </c>
      <c r="F1949" s="1" t="s">
        <v>12</v>
      </c>
      <c r="G1949" s="1" t="s">
        <v>865</v>
      </c>
      <c r="H1949" s="7">
        <v>80</v>
      </c>
      <c r="I1949" s="7">
        <v>57</v>
      </c>
      <c r="J1949" s="2">
        <v>0.28749999999999998</v>
      </c>
      <c r="K1949" s="7">
        <f>Table1[[#This Row],[Price Before Discount]]-Table1[[#This Row],[Price After Discount]]</f>
        <v>23</v>
      </c>
      <c r="L1949" s="13">
        <f>YEAR(Table1[[#This Row],[Date]])</f>
        <v>2021</v>
      </c>
      <c r="M1949" s="13" t="str">
        <f t="shared" si="60"/>
        <v>May</v>
      </c>
      <c r="N1949" s="17" t="str">
        <f t="shared" si="61"/>
        <v>Q2</v>
      </c>
    </row>
    <row r="1950" spans="1:14" x14ac:dyDescent="0.35">
      <c r="A1950" t="s">
        <v>2554</v>
      </c>
      <c r="B1950" s="1" t="s">
        <v>172</v>
      </c>
      <c r="C1950" s="1" t="s">
        <v>173</v>
      </c>
      <c r="D1950" s="1" t="s">
        <v>11</v>
      </c>
      <c r="E1950" s="3">
        <v>44250</v>
      </c>
      <c r="F1950" s="1" t="s">
        <v>102</v>
      </c>
      <c r="G1950" s="1" t="s">
        <v>174</v>
      </c>
      <c r="H1950" s="7">
        <v>70</v>
      </c>
      <c r="I1950" s="7">
        <v>69</v>
      </c>
      <c r="J1950" s="2">
        <v>1.43E-2</v>
      </c>
      <c r="K1950" s="7">
        <f>Table1[[#This Row],[Price Before Discount]]-Table1[[#This Row],[Price After Discount]]</f>
        <v>1</v>
      </c>
      <c r="L1950" s="13">
        <f>YEAR(Table1[[#This Row],[Date]])</f>
        <v>2021</v>
      </c>
      <c r="M1950" s="13" t="str">
        <f t="shared" si="60"/>
        <v>Feb</v>
      </c>
      <c r="N1950" s="17" t="str">
        <f t="shared" si="61"/>
        <v>Q1</v>
      </c>
    </row>
    <row r="1951" spans="1:14" hidden="1" x14ac:dyDescent="0.35">
      <c r="A1951" t="s">
        <v>2555</v>
      </c>
      <c r="B1951" s="1" t="s">
        <v>75</v>
      </c>
      <c r="C1951" s="1" t="s">
        <v>76</v>
      </c>
      <c r="D1951" s="1" t="s">
        <v>33</v>
      </c>
      <c r="E1951" s="3">
        <v>45557</v>
      </c>
      <c r="F1951" s="1" t="s">
        <v>39</v>
      </c>
      <c r="G1951" s="1" t="s">
        <v>160</v>
      </c>
      <c r="H1951" s="7">
        <v>30</v>
      </c>
      <c r="I1951" s="7">
        <v>29</v>
      </c>
      <c r="J1951" s="2">
        <v>3.3300000000000003E-2</v>
      </c>
      <c r="K1951" s="7">
        <f>Table1[[#This Row],[Price Before Discount]]-Table1[[#This Row],[Price After Discount]]</f>
        <v>1</v>
      </c>
      <c r="L1951" s="13">
        <f>YEAR(Table1[[#This Row],[Date]])</f>
        <v>2024</v>
      </c>
      <c r="M1951" s="13" t="str">
        <f t="shared" si="60"/>
        <v>Sep</v>
      </c>
      <c r="N1951" s="17" t="str">
        <f t="shared" si="61"/>
        <v>Q3</v>
      </c>
    </row>
    <row r="1952" spans="1:14" hidden="1" x14ac:dyDescent="0.35">
      <c r="A1952" t="s">
        <v>2556</v>
      </c>
      <c r="B1952" s="1" t="s">
        <v>89</v>
      </c>
      <c r="C1952" s="1" t="s">
        <v>90</v>
      </c>
      <c r="D1952" s="1" t="s">
        <v>33</v>
      </c>
      <c r="E1952" s="3">
        <v>44735</v>
      </c>
      <c r="F1952" s="1" t="s">
        <v>23</v>
      </c>
      <c r="G1952" s="1" t="s">
        <v>937</v>
      </c>
      <c r="H1952" s="7">
        <v>700</v>
      </c>
      <c r="I1952" s="7">
        <v>665</v>
      </c>
      <c r="J1952" s="2">
        <v>0.05</v>
      </c>
      <c r="K1952" s="7">
        <f>Table1[[#This Row],[Price Before Discount]]-Table1[[#This Row],[Price After Discount]]</f>
        <v>35</v>
      </c>
      <c r="L1952" s="13">
        <f>YEAR(Table1[[#This Row],[Date]])</f>
        <v>2022</v>
      </c>
      <c r="M1952" s="13" t="str">
        <f t="shared" si="60"/>
        <v>Jun</v>
      </c>
      <c r="N1952" s="17" t="str">
        <f t="shared" si="61"/>
        <v>Q2</v>
      </c>
    </row>
    <row r="1953" spans="1:14" x14ac:dyDescent="0.35">
      <c r="A1953" t="s">
        <v>2557</v>
      </c>
      <c r="B1953" s="1" t="s">
        <v>125</v>
      </c>
      <c r="C1953" s="1" t="s">
        <v>126</v>
      </c>
      <c r="D1953" s="1" t="s">
        <v>11</v>
      </c>
      <c r="E1953" s="3">
        <v>44754</v>
      </c>
      <c r="F1953" s="1" t="s">
        <v>113</v>
      </c>
      <c r="G1953" s="1" t="s">
        <v>865</v>
      </c>
      <c r="H1953" s="7">
        <v>250</v>
      </c>
      <c r="I1953" s="7">
        <v>235</v>
      </c>
      <c r="J1953" s="2">
        <v>0.06</v>
      </c>
      <c r="K1953" s="7">
        <f>Table1[[#This Row],[Price Before Discount]]-Table1[[#This Row],[Price After Discount]]</f>
        <v>15</v>
      </c>
      <c r="L1953" s="13">
        <f>YEAR(Table1[[#This Row],[Date]])</f>
        <v>2022</v>
      </c>
      <c r="M1953" s="13" t="str">
        <f t="shared" si="60"/>
        <v>Jul</v>
      </c>
      <c r="N1953" s="17" t="str">
        <f t="shared" si="61"/>
        <v>Q3</v>
      </c>
    </row>
    <row r="1954" spans="1:14" hidden="1" x14ac:dyDescent="0.35">
      <c r="A1954" t="s">
        <v>2558</v>
      </c>
      <c r="B1954" s="1" t="s">
        <v>129</v>
      </c>
      <c r="C1954" s="1" t="s">
        <v>106</v>
      </c>
      <c r="D1954" s="1" t="s">
        <v>17</v>
      </c>
      <c r="E1954" s="3">
        <v>45391</v>
      </c>
      <c r="F1954" s="1" t="s">
        <v>113</v>
      </c>
      <c r="G1954" s="1" t="s">
        <v>534</v>
      </c>
      <c r="H1954" s="7">
        <v>250</v>
      </c>
      <c r="I1954" s="7">
        <v>218</v>
      </c>
      <c r="J1954" s="2">
        <v>0.128</v>
      </c>
      <c r="K1954" s="7">
        <f>Table1[[#This Row],[Price Before Discount]]-Table1[[#This Row],[Price After Discount]]</f>
        <v>32</v>
      </c>
      <c r="L1954" s="13">
        <f>YEAR(Table1[[#This Row],[Date]])</f>
        <v>2024</v>
      </c>
      <c r="M1954" s="13" t="str">
        <f t="shared" si="60"/>
        <v>Apr</v>
      </c>
      <c r="N1954" s="17" t="str">
        <f t="shared" si="61"/>
        <v>Q2</v>
      </c>
    </row>
    <row r="1955" spans="1:14" hidden="1" x14ac:dyDescent="0.35">
      <c r="A1955" t="s">
        <v>2559</v>
      </c>
      <c r="B1955" s="1" t="s">
        <v>432</v>
      </c>
      <c r="C1955" s="1" t="s">
        <v>433</v>
      </c>
      <c r="D1955" s="1" t="s">
        <v>22</v>
      </c>
      <c r="E1955" s="3">
        <v>44391</v>
      </c>
      <c r="F1955" s="1" t="s">
        <v>53</v>
      </c>
      <c r="G1955" s="1" t="s">
        <v>583</v>
      </c>
      <c r="H1955" s="7">
        <v>800</v>
      </c>
      <c r="I1955" s="7">
        <v>616</v>
      </c>
      <c r="J1955" s="2">
        <v>0.23</v>
      </c>
      <c r="K1955" s="7">
        <f>Table1[[#This Row],[Price Before Discount]]-Table1[[#This Row],[Price After Discount]]</f>
        <v>184</v>
      </c>
      <c r="L1955" s="13">
        <f>YEAR(Table1[[#This Row],[Date]])</f>
        <v>2021</v>
      </c>
      <c r="M1955" s="13" t="str">
        <f t="shared" si="60"/>
        <v>Jul</v>
      </c>
      <c r="N1955" s="17" t="str">
        <f t="shared" si="61"/>
        <v>Q3</v>
      </c>
    </row>
    <row r="1956" spans="1:14" hidden="1" x14ac:dyDescent="0.35">
      <c r="A1956" t="s">
        <v>2560</v>
      </c>
      <c r="B1956" s="1" t="s">
        <v>122</v>
      </c>
      <c r="C1956" s="1" t="s">
        <v>38</v>
      </c>
      <c r="D1956" s="1" t="s">
        <v>33</v>
      </c>
      <c r="E1956" s="3">
        <v>43951</v>
      </c>
      <c r="F1956" s="1" t="s">
        <v>44</v>
      </c>
      <c r="G1956" s="1" t="s">
        <v>861</v>
      </c>
      <c r="H1956" s="7">
        <v>500</v>
      </c>
      <c r="I1956" s="7">
        <v>395</v>
      </c>
      <c r="J1956" s="2">
        <v>0.21</v>
      </c>
      <c r="K1956" s="7">
        <f>Table1[[#This Row],[Price Before Discount]]-Table1[[#This Row],[Price After Discount]]</f>
        <v>105</v>
      </c>
      <c r="L1956" s="13">
        <f>YEAR(Table1[[#This Row],[Date]])</f>
        <v>2020</v>
      </c>
      <c r="M1956" s="13" t="str">
        <f t="shared" si="60"/>
        <v>Apr</v>
      </c>
      <c r="N1956" s="17" t="str">
        <f t="shared" si="61"/>
        <v>Q2</v>
      </c>
    </row>
    <row r="1957" spans="1:14" hidden="1" x14ac:dyDescent="0.35">
      <c r="A1957" t="s">
        <v>2561</v>
      </c>
      <c r="B1957" s="1" t="s">
        <v>62</v>
      </c>
      <c r="C1957" s="1" t="s">
        <v>63</v>
      </c>
      <c r="D1957" s="1" t="s">
        <v>33</v>
      </c>
      <c r="E1957" s="3">
        <v>45651</v>
      </c>
      <c r="F1957" s="1" t="s">
        <v>102</v>
      </c>
      <c r="G1957" s="1" t="s">
        <v>527</v>
      </c>
      <c r="H1957" s="7">
        <v>70</v>
      </c>
      <c r="I1957" s="7">
        <v>69</v>
      </c>
      <c r="J1957" s="2">
        <v>1.43E-2</v>
      </c>
      <c r="K1957" s="7">
        <f>Table1[[#This Row],[Price Before Discount]]-Table1[[#This Row],[Price After Discount]]</f>
        <v>1</v>
      </c>
      <c r="L1957" s="13">
        <f>YEAR(Table1[[#This Row],[Date]])</f>
        <v>2024</v>
      </c>
      <c r="M1957" s="13" t="str">
        <f t="shared" si="60"/>
        <v>Dec</v>
      </c>
      <c r="N1957" s="17" t="str">
        <f t="shared" si="61"/>
        <v>Q4</v>
      </c>
    </row>
    <row r="1958" spans="1:14" hidden="1" x14ac:dyDescent="0.35">
      <c r="A1958" t="s">
        <v>2562</v>
      </c>
      <c r="B1958" s="1" t="s">
        <v>219</v>
      </c>
      <c r="C1958" s="1" t="s">
        <v>38</v>
      </c>
      <c r="D1958" s="1" t="s">
        <v>33</v>
      </c>
      <c r="E1958" s="3">
        <v>44496</v>
      </c>
      <c r="F1958" s="1" t="s">
        <v>23</v>
      </c>
      <c r="G1958" s="1" t="s">
        <v>1177</v>
      </c>
      <c r="H1958" s="7">
        <v>700</v>
      </c>
      <c r="I1958" s="7">
        <v>609</v>
      </c>
      <c r="J1958" s="2">
        <v>0.13</v>
      </c>
      <c r="K1958" s="7">
        <f>Table1[[#This Row],[Price Before Discount]]-Table1[[#This Row],[Price After Discount]]</f>
        <v>91</v>
      </c>
      <c r="L1958" s="13">
        <f>YEAR(Table1[[#This Row],[Date]])</f>
        <v>2021</v>
      </c>
      <c r="M1958" s="13" t="str">
        <f t="shared" si="60"/>
        <v>Oct</v>
      </c>
      <c r="N1958" s="17" t="str">
        <f t="shared" si="61"/>
        <v>Q4</v>
      </c>
    </row>
    <row r="1959" spans="1:14" x14ac:dyDescent="0.35">
      <c r="A1959" t="s">
        <v>2563</v>
      </c>
      <c r="B1959" s="1" t="s">
        <v>262</v>
      </c>
      <c r="C1959" s="1" t="s">
        <v>263</v>
      </c>
      <c r="D1959" s="1" t="s">
        <v>11</v>
      </c>
      <c r="E1959" s="3">
        <v>44490</v>
      </c>
      <c r="F1959" s="1" t="s">
        <v>44</v>
      </c>
      <c r="G1959" s="1" t="s">
        <v>264</v>
      </c>
      <c r="H1959" s="7">
        <v>500</v>
      </c>
      <c r="I1959" s="7">
        <v>455</v>
      </c>
      <c r="J1959" s="2">
        <v>0.09</v>
      </c>
      <c r="K1959" s="7">
        <f>Table1[[#This Row],[Price Before Discount]]-Table1[[#This Row],[Price After Discount]]</f>
        <v>45</v>
      </c>
      <c r="L1959" s="13">
        <f>YEAR(Table1[[#This Row],[Date]])</f>
        <v>2021</v>
      </c>
      <c r="M1959" s="13" t="str">
        <f t="shared" si="60"/>
        <v>Oct</v>
      </c>
      <c r="N1959" s="17" t="str">
        <f t="shared" si="61"/>
        <v>Q4</v>
      </c>
    </row>
    <row r="1960" spans="1:14" hidden="1" x14ac:dyDescent="0.35">
      <c r="A1960" t="s">
        <v>2564</v>
      </c>
      <c r="B1960" s="1" t="s">
        <v>219</v>
      </c>
      <c r="C1960" s="1" t="s">
        <v>38</v>
      </c>
      <c r="D1960" s="1" t="s">
        <v>33</v>
      </c>
      <c r="E1960" s="3">
        <v>45569</v>
      </c>
      <c r="F1960" s="1" t="s">
        <v>12</v>
      </c>
      <c r="G1960" s="1" t="s">
        <v>2565</v>
      </c>
      <c r="H1960" s="7">
        <v>80</v>
      </c>
      <c r="I1960" s="7">
        <v>73</v>
      </c>
      <c r="J1960" s="2">
        <v>8.7499999999999994E-2</v>
      </c>
      <c r="K1960" s="7">
        <f>Table1[[#This Row],[Price Before Discount]]-Table1[[#This Row],[Price After Discount]]</f>
        <v>7</v>
      </c>
      <c r="L1960" s="13">
        <f>YEAR(Table1[[#This Row],[Date]])</f>
        <v>2024</v>
      </c>
      <c r="M1960" s="13" t="str">
        <f t="shared" si="60"/>
        <v>Oct</v>
      </c>
      <c r="N1960" s="17" t="str">
        <f t="shared" si="61"/>
        <v>Q4</v>
      </c>
    </row>
    <row r="1961" spans="1:14" hidden="1" x14ac:dyDescent="0.35">
      <c r="A1961" t="s">
        <v>2566</v>
      </c>
      <c r="B1961" s="1" t="s">
        <v>116</v>
      </c>
      <c r="C1961" s="1" t="s">
        <v>117</v>
      </c>
      <c r="D1961" s="1" t="s">
        <v>33</v>
      </c>
      <c r="E1961" s="3">
        <v>44237</v>
      </c>
      <c r="F1961" s="1" t="s">
        <v>39</v>
      </c>
      <c r="G1961" s="1" t="s">
        <v>1679</v>
      </c>
      <c r="H1961" s="7">
        <v>30</v>
      </c>
      <c r="I1961" s="7">
        <v>29</v>
      </c>
      <c r="J1961" s="2">
        <v>3.3300000000000003E-2</v>
      </c>
      <c r="K1961" s="7">
        <f>Table1[[#This Row],[Price Before Discount]]-Table1[[#This Row],[Price After Discount]]</f>
        <v>1</v>
      </c>
      <c r="L1961" s="13">
        <f>YEAR(Table1[[#This Row],[Date]])</f>
        <v>2021</v>
      </c>
      <c r="M1961" s="13" t="str">
        <f t="shared" si="60"/>
        <v>Feb</v>
      </c>
      <c r="N1961" s="17" t="str">
        <f t="shared" si="61"/>
        <v>Q1</v>
      </c>
    </row>
    <row r="1962" spans="1:14" x14ac:dyDescent="0.35">
      <c r="A1962" t="s">
        <v>2567</v>
      </c>
      <c r="B1962" s="1" t="s">
        <v>57</v>
      </c>
      <c r="C1962" s="1" t="s">
        <v>58</v>
      </c>
      <c r="D1962" s="1" t="s">
        <v>11</v>
      </c>
      <c r="E1962" s="3">
        <v>43948</v>
      </c>
      <c r="F1962" s="1" t="s">
        <v>44</v>
      </c>
      <c r="G1962" s="1" t="s">
        <v>695</v>
      </c>
      <c r="H1962" s="7">
        <v>500</v>
      </c>
      <c r="I1962" s="7">
        <v>385</v>
      </c>
      <c r="J1962" s="2">
        <v>0.23</v>
      </c>
      <c r="K1962" s="7">
        <f>Table1[[#This Row],[Price Before Discount]]-Table1[[#This Row],[Price After Discount]]</f>
        <v>115</v>
      </c>
      <c r="L1962" s="13">
        <f>YEAR(Table1[[#This Row],[Date]])</f>
        <v>2020</v>
      </c>
      <c r="M1962" s="13" t="str">
        <f t="shared" si="60"/>
        <v>Apr</v>
      </c>
      <c r="N1962" s="17" t="str">
        <f t="shared" si="61"/>
        <v>Q2</v>
      </c>
    </row>
    <row r="1963" spans="1:14" x14ac:dyDescent="0.35">
      <c r="A1963" t="s">
        <v>2568</v>
      </c>
      <c r="B1963" s="1" t="s">
        <v>144</v>
      </c>
      <c r="C1963" s="1" t="s">
        <v>145</v>
      </c>
      <c r="D1963" s="1" t="s">
        <v>11</v>
      </c>
      <c r="E1963" s="3">
        <v>44683</v>
      </c>
      <c r="F1963" s="1" t="s">
        <v>53</v>
      </c>
      <c r="G1963" s="1" t="s">
        <v>1316</v>
      </c>
      <c r="H1963" s="7">
        <v>800</v>
      </c>
      <c r="I1963" s="7">
        <v>768</v>
      </c>
      <c r="J1963" s="2">
        <v>0.04</v>
      </c>
      <c r="K1963" s="7">
        <f>Table1[[#This Row],[Price Before Discount]]-Table1[[#This Row],[Price After Discount]]</f>
        <v>32</v>
      </c>
      <c r="L1963" s="13">
        <f>YEAR(Table1[[#This Row],[Date]])</f>
        <v>2022</v>
      </c>
      <c r="M1963" s="13" t="str">
        <f t="shared" si="60"/>
        <v>May</v>
      </c>
      <c r="N1963" s="17" t="str">
        <f t="shared" si="61"/>
        <v>Q2</v>
      </c>
    </row>
    <row r="1964" spans="1:14" hidden="1" x14ac:dyDescent="0.35">
      <c r="A1964" t="s">
        <v>2569</v>
      </c>
      <c r="B1964" s="1" t="s">
        <v>2241</v>
      </c>
      <c r="C1964" s="1" t="s">
        <v>106</v>
      </c>
      <c r="D1964" s="1" t="s">
        <v>17</v>
      </c>
      <c r="E1964" s="3">
        <v>44413</v>
      </c>
      <c r="F1964" s="1" t="s">
        <v>102</v>
      </c>
      <c r="G1964" s="1" t="s">
        <v>2570</v>
      </c>
      <c r="H1964" s="7">
        <v>70</v>
      </c>
      <c r="I1964" s="7">
        <v>53</v>
      </c>
      <c r="J1964" s="2">
        <v>0.2429</v>
      </c>
      <c r="K1964" s="7">
        <f>Table1[[#This Row],[Price Before Discount]]-Table1[[#This Row],[Price After Discount]]</f>
        <v>17</v>
      </c>
      <c r="L1964" s="13">
        <f>YEAR(Table1[[#This Row],[Date]])</f>
        <v>2021</v>
      </c>
      <c r="M1964" s="13" t="str">
        <f t="shared" si="60"/>
        <v>Aug</v>
      </c>
      <c r="N1964" s="17" t="str">
        <f t="shared" si="61"/>
        <v>Q3</v>
      </c>
    </row>
    <row r="1965" spans="1:14" x14ac:dyDescent="0.35">
      <c r="A1965" t="s">
        <v>2571</v>
      </c>
      <c r="B1965" s="1" t="s">
        <v>322</v>
      </c>
      <c r="C1965" s="1" t="s">
        <v>323</v>
      </c>
      <c r="D1965" s="1" t="s">
        <v>11</v>
      </c>
      <c r="E1965" s="3">
        <v>45026</v>
      </c>
      <c r="F1965" s="1" t="s">
        <v>113</v>
      </c>
      <c r="G1965" s="1" t="s">
        <v>363</v>
      </c>
      <c r="H1965" s="7">
        <v>250</v>
      </c>
      <c r="I1965" s="7">
        <v>248</v>
      </c>
      <c r="J1965" s="2">
        <v>8.0000000000000002E-3</v>
      </c>
      <c r="K1965" s="7">
        <f>Table1[[#This Row],[Price Before Discount]]-Table1[[#This Row],[Price After Discount]]</f>
        <v>2</v>
      </c>
      <c r="L1965" s="13">
        <f>YEAR(Table1[[#This Row],[Date]])</f>
        <v>2023</v>
      </c>
      <c r="M1965" s="13" t="str">
        <f t="shared" si="60"/>
        <v>Apr</v>
      </c>
      <c r="N1965" s="17" t="str">
        <f t="shared" si="61"/>
        <v>Q2</v>
      </c>
    </row>
    <row r="1966" spans="1:14" x14ac:dyDescent="0.35">
      <c r="A1966" t="s">
        <v>2572</v>
      </c>
      <c r="B1966" s="1" t="s">
        <v>125</v>
      </c>
      <c r="C1966" s="1" t="s">
        <v>126</v>
      </c>
      <c r="D1966" s="1" t="s">
        <v>11</v>
      </c>
      <c r="E1966" s="3">
        <v>45316</v>
      </c>
      <c r="F1966" s="1" t="s">
        <v>113</v>
      </c>
      <c r="G1966" s="1" t="s">
        <v>1259</v>
      </c>
      <c r="H1966" s="7">
        <v>250</v>
      </c>
      <c r="I1966" s="7">
        <v>213</v>
      </c>
      <c r="J1966" s="2">
        <v>0.14799999999999999</v>
      </c>
      <c r="K1966" s="7">
        <f>Table1[[#This Row],[Price Before Discount]]-Table1[[#This Row],[Price After Discount]]</f>
        <v>37</v>
      </c>
      <c r="L1966" s="13">
        <f>YEAR(Table1[[#This Row],[Date]])</f>
        <v>2024</v>
      </c>
      <c r="M1966" s="13" t="str">
        <f t="shared" si="60"/>
        <v>Jan</v>
      </c>
      <c r="N1966" s="17" t="str">
        <f t="shared" si="61"/>
        <v>Q1</v>
      </c>
    </row>
    <row r="1967" spans="1:14" hidden="1" x14ac:dyDescent="0.35">
      <c r="A1967" t="s">
        <v>2573</v>
      </c>
      <c r="B1967" s="1" t="s">
        <v>225</v>
      </c>
      <c r="C1967" s="1" t="s">
        <v>226</v>
      </c>
      <c r="D1967" s="1" t="s">
        <v>22</v>
      </c>
      <c r="E1967" s="3">
        <v>44138</v>
      </c>
      <c r="F1967" s="1" t="s">
        <v>120</v>
      </c>
      <c r="G1967" s="1" t="s">
        <v>683</v>
      </c>
      <c r="H1967" s="7">
        <v>50</v>
      </c>
      <c r="I1967" s="7">
        <v>36</v>
      </c>
      <c r="J1967" s="2">
        <v>0.28000000000000003</v>
      </c>
      <c r="K1967" s="7">
        <f>Table1[[#This Row],[Price Before Discount]]-Table1[[#This Row],[Price After Discount]]</f>
        <v>14</v>
      </c>
      <c r="L1967" s="13">
        <f>YEAR(Table1[[#This Row],[Date]])</f>
        <v>2020</v>
      </c>
      <c r="M1967" s="13" t="str">
        <f t="shared" si="60"/>
        <v>Nov</v>
      </c>
      <c r="N1967" s="17" t="str">
        <f t="shared" si="61"/>
        <v>Q4</v>
      </c>
    </row>
    <row r="1968" spans="1:14" hidden="1" x14ac:dyDescent="0.35">
      <c r="A1968" t="s">
        <v>2574</v>
      </c>
      <c r="B1968" s="1" t="s">
        <v>129</v>
      </c>
      <c r="C1968" s="1" t="s">
        <v>106</v>
      </c>
      <c r="D1968" s="1" t="s">
        <v>17</v>
      </c>
      <c r="E1968" s="3">
        <v>44409</v>
      </c>
      <c r="F1968" s="1" t="s">
        <v>102</v>
      </c>
      <c r="G1968" s="1" t="s">
        <v>544</v>
      </c>
      <c r="H1968" s="7">
        <v>70</v>
      </c>
      <c r="I1968" s="7">
        <v>66</v>
      </c>
      <c r="J1968" s="2">
        <v>5.7099999999999998E-2</v>
      </c>
      <c r="K1968" s="7">
        <f>Table1[[#This Row],[Price Before Discount]]-Table1[[#This Row],[Price After Discount]]</f>
        <v>4</v>
      </c>
      <c r="L1968" s="13">
        <f>YEAR(Table1[[#This Row],[Date]])</f>
        <v>2021</v>
      </c>
      <c r="M1968" s="13" t="str">
        <f t="shared" si="60"/>
        <v>Aug</v>
      </c>
      <c r="N1968" s="17" t="str">
        <f t="shared" si="61"/>
        <v>Q3</v>
      </c>
    </row>
    <row r="1969" spans="1:14" x14ac:dyDescent="0.35">
      <c r="A1969" t="s">
        <v>2575</v>
      </c>
      <c r="B1969" s="1" t="s">
        <v>185</v>
      </c>
      <c r="C1969" s="1" t="s">
        <v>186</v>
      </c>
      <c r="D1969" s="1" t="s">
        <v>11</v>
      </c>
      <c r="E1969" s="3">
        <v>44815</v>
      </c>
      <c r="F1969" s="1" t="s">
        <v>44</v>
      </c>
      <c r="G1969" s="1" t="s">
        <v>235</v>
      </c>
      <c r="H1969" s="7">
        <v>500</v>
      </c>
      <c r="I1969" s="7">
        <v>445</v>
      </c>
      <c r="J1969" s="2">
        <v>0.11</v>
      </c>
      <c r="K1969" s="7">
        <f>Table1[[#This Row],[Price Before Discount]]-Table1[[#This Row],[Price After Discount]]</f>
        <v>55</v>
      </c>
      <c r="L1969" s="13">
        <f>YEAR(Table1[[#This Row],[Date]])</f>
        <v>2022</v>
      </c>
      <c r="M1969" s="13" t="str">
        <f t="shared" si="60"/>
        <v>Sep</v>
      </c>
      <c r="N1969" s="17" t="str">
        <f t="shared" si="61"/>
        <v>Q3</v>
      </c>
    </row>
    <row r="1970" spans="1:14" x14ac:dyDescent="0.35">
      <c r="A1970" t="s">
        <v>2576</v>
      </c>
      <c r="B1970" s="1" t="s">
        <v>83</v>
      </c>
      <c r="C1970" s="1" t="s">
        <v>84</v>
      </c>
      <c r="D1970" s="1" t="s">
        <v>11</v>
      </c>
      <c r="E1970" s="3">
        <v>44347</v>
      </c>
      <c r="F1970" s="1" t="s">
        <v>34</v>
      </c>
      <c r="G1970" s="1" t="s">
        <v>361</v>
      </c>
      <c r="H1970" s="7">
        <v>50</v>
      </c>
      <c r="I1970" s="7">
        <v>30</v>
      </c>
      <c r="J1970" s="2">
        <v>0.4</v>
      </c>
      <c r="K1970" s="7">
        <f>Table1[[#This Row],[Price Before Discount]]-Table1[[#This Row],[Price After Discount]]</f>
        <v>20</v>
      </c>
      <c r="L1970" s="13">
        <f>YEAR(Table1[[#This Row],[Date]])</f>
        <v>2021</v>
      </c>
      <c r="M1970" s="13" t="str">
        <f t="shared" si="60"/>
        <v>May</v>
      </c>
      <c r="N1970" s="17" t="str">
        <f t="shared" si="61"/>
        <v>Q2</v>
      </c>
    </row>
    <row r="1971" spans="1:14" hidden="1" x14ac:dyDescent="0.35">
      <c r="A1971" t="s">
        <v>2577</v>
      </c>
      <c r="B1971" s="1" t="s">
        <v>432</v>
      </c>
      <c r="C1971" s="1" t="s">
        <v>433</v>
      </c>
      <c r="D1971" s="1" t="s">
        <v>22</v>
      </c>
      <c r="E1971" s="3">
        <v>43834</v>
      </c>
      <c r="F1971" s="1" t="s">
        <v>113</v>
      </c>
      <c r="G1971" s="1" t="s">
        <v>583</v>
      </c>
      <c r="H1971" s="7">
        <v>250</v>
      </c>
      <c r="I1971" s="7">
        <v>243</v>
      </c>
      <c r="J1971" s="2">
        <v>2.8000000000000001E-2</v>
      </c>
      <c r="K1971" s="7">
        <f>Table1[[#This Row],[Price Before Discount]]-Table1[[#This Row],[Price After Discount]]</f>
        <v>7</v>
      </c>
      <c r="L1971" s="13">
        <f>YEAR(Table1[[#This Row],[Date]])</f>
        <v>2020</v>
      </c>
      <c r="M1971" s="13" t="str">
        <f t="shared" si="60"/>
        <v>Jan</v>
      </c>
      <c r="N1971" s="17" t="str">
        <f t="shared" si="61"/>
        <v>Q1</v>
      </c>
    </row>
    <row r="1972" spans="1:14" hidden="1" x14ac:dyDescent="0.35">
      <c r="A1972" t="s">
        <v>2578</v>
      </c>
      <c r="B1972" s="1" t="s">
        <v>122</v>
      </c>
      <c r="C1972" s="1" t="s">
        <v>38</v>
      </c>
      <c r="D1972" s="1" t="s">
        <v>33</v>
      </c>
      <c r="E1972" s="3">
        <v>44270</v>
      </c>
      <c r="F1972" s="1" t="s">
        <v>34</v>
      </c>
      <c r="G1972" s="1" t="s">
        <v>2494</v>
      </c>
      <c r="H1972" s="7">
        <v>50</v>
      </c>
      <c r="I1972" s="7">
        <v>45</v>
      </c>
      <c r="J1972" s="2">
        <v>0.1</v>
      </c>
      <c r="K1972" s="7">
        <f>Table1[[#This Row],[Price Before Discount]]-Table1[[#This Row],[Price After Discount]]</f>
        <v>5</v>
      </c>
      <c r="L1972" s="13">
        <f>YEAR(Table1[[#This Row],[Date]])</f>
        <v>2021</v>
      </c>
      <c r="M1972" s="13" t="str">
        <f t="shared" si="60"/>
        <v>Mar</v>
      </c>
      <c r="N1972" s="17" t="str">
        <f t="shared" si="61"/>
        <v>Q1</v>
      </c>
    </row>
    <row r="1973" spans="1:14" x14ac:dyDescent="0.35">
      <c r="A1973" t="s">
        <v>2579</v>
      </c>
      <c r="B1973" s="1" t="s">
        <v>172</v>
      </c>
      <c r="C1973" s="1" t="s">
        <v>173</v>
      </c>
      <c r="D1973" s="1" t="s">
        <v>11</v>
      </c>
      <c r="E1973" s="3">
        <v>45272</v>
      </c>
      <c r="F1973" s="1" t="s">
        <v>120</v>
      </c>
      <c r="G1973" s="1" t="s">
        <v>1275</v>
      </c>
      <c r="H1973" s="7">
        <v>50</v>
      </c>
      <c r="I1973" s="7">
        <v>50</v>
      </c>
      <c r="J1973" s="2">
        <v>0</v>
      </c>
      <c r="K1973" s="7">
        <f>Table1[[#This Row],[Price Before Discount]]-Table1[[#This Row],[Price After Discount]]</f>
        <v>0</v>
      </c>
      <c r="L1973" s="13">
        <f>YEAR(Table1[[#This Row],[Date]])</f>
        <v>2023</v>
      </c>
      <c r="M1973" s="13" t="str">
        <f t="shared" si="60"/>
        <v>Dec</v>
      </c>
      <c r="N1973" s="17" t="str">
        <f t="shared" si="61"/>
        <v>Q4</v>
      </c>
    </row>
    <row r="1974" spans="1:14" x14ac:dyDescent="0.35">
      <c r="A1974" t="s">
        <v>2580</v>
      </c>
      <c r="B1974" s="1" t="s">
        <v>239</v>
      </c>
      <c r="C1974" s="1" t="s">
        <v>240</v>
      </c>
      <c r="D1974" s="1" t="s">
        <v>11</v>
      </c>
      <c r="E1974" s="3">
        <v>45408</v>
      </c>
      <c r="F1974" s="1" t="s">
        <v>113</v>
      </c>
      <c r="G1974" s="1" t="s">
        <v>378</v>
      </c>
      <c r="H1974" s="7">
        <v>250</v>
      </c>
      <c r="I1974" s="7">
        <v>220</v>
      </c>
      <c r="J1974" s="2">
        <v>0.12</v>
      </c>
      <c r="K1974" s="7">
        <f>Table1[[#This Row],[Price Before Discount]]-Table1[[#This Row],[Price After Discount]]</f>
        <v>30</v>
      </c>
      <c r="L1974" s="13">
        <f>YEAR(Table1[[#This Row],[Date]])</f>
        <v>2024</v>
      </c>
      <c r="M1974" s="13" t="str">
        <f t="shared" si="60"/>
        <v>Apr</v>
      </c>
      <c r="N1974" s="17" t="str">
        <f t="shared" si="61"/>
        <v>Q2</v>
      </c>
    </row>
    <row r="1975" spans="1:14" x14ac:dyDescent="0.35">
      <c r="A1975" t="s">
        <v>2581</v>
      </c>
      <c r="B1975" s="1" t="s">
        <v>79</v>
      </c>
      <c r="C1975" s="1" t="s">
        <v>80</v>
      </c>
      <c r="D1975" s="1" t="s">
        <v>11</v>
      </c>
      <c r="E1975" s="3">
        <v>45125</v>
      </c>
      <c r="F1975" s="1" t="s">
        <v>44</v>
      </c>
      <c r="G1975" s="1" t="s">
        <v>554</v>
      </c>
      <c r="H1975" s="7">
        <v>500</v>
      </c>
      <c r="I1975" s="7">
        <v>450</v>
      </c>
      <c r="J1975" s="2">
        <v>0.1</v>
      </c>
      <c r="K1975" s="7">
        <f>Table1[[#This Row],[Price Before Discount]]-Table1[[#This Row],[Price After Discount]]</f>
        <v>50</v>
      </c>
      <c r="L1975" s="13">
        <f>YEAR(Table1[[#This Row],[Date]])</f>
        <v>2023</v>
      </c>
      <c r="M1975" s="13" t="str">
        <f t="shared" si="60"/>
        <v>Jul</v>
      </c>
      <c r="N1975" s="17" t="str">
        <f t="shared" si="61"/>
        <v>Q3</v>
      </c>
    </row>
    <row r="1976" spans="1:14" hidden="1" x14ac:dyDescent="0.35">
      <c r="A1976" t="s">
        <v>2582</v>
      </c>
      <c r="B1976" s="1" t="s">
        <v>62</v>
      </c>
      <c r="C1976" s="1" t="s">
        <v>63</v>
      </c>
      <c r="D1976" s="1" t="s">
        <v>33</v>
      </c>
      <c r="E1976" s="3">
        <v>45630</v>
      </c>
      <c r="F1976" s="1" t="s">
        <v>34</v>
      </c>
      <c r="G1976" s="1" t="s">
        <v>1715</v>
      </c>
      <c r="H1976" s="7">
        <v>50</v>
      </c>
      <c r="I1976" s="7">
        <v>48</v>
      </c>
      <c r="J1976" s="2">
        <v>0.04</v>
      </c>
      <c r="K1976" s="7">
        <f>Table1[[#This Row],[Price Before Discount]]-Table1[[#This Row],[Price After Discount]]</f>
        <v>2</v>
      </c>
      <c r="L1976" s="13">
        <f>YEAR(Table1[[#This Row],[Date]])</f>
        <v>2024</v>
      </c>
      <c r="M1976" s="13" t="str">
        <f t="shared" si="60"/>
        <v>Dec</v>
      </c>
      <c r="N1976" s="17" t="str">
        <f t="shared" si="61"/>
        <v>Q4</v>
      </c>
    </row>
    <row r="1977" spans="1:14" hidden="1" x14ac:dyDescent="0.35">
      <c r="A1977" t="s">
        <v>2583</v>
      </c>
      <c r="B1977" s="1" t="s">
        <v>122</v>
      </c>
      <c r="C1977" s="1" t="s">
        <v>38</v>
      </c>
      <c r="D1977" s="1" t="s">
        <v>33</v>
      </c>
      <c r="E1977" s="3">
        <v>44793</v>
      </c>
      <c r="F1977" s="1" t="s">
        <v>12</v>
      </c>
      <c r="G1977" s="1" t="s">
        <v>1015</v>
      </c>
      <c r="H1977" s="7">
        <v>80</v>
      </c>
      <c r="I1977" s="7">
        <v>78</v>
      </c>
      <c r="J1977" s="2">
        <v>2.5000000000000001E-2</v>
      </c>
      <c r="K1977" s="7">
        <f>Table1[[#This Row],[Price Before Discount]]-Table1[[#This Row],[Price After Discount]]</f>
        <v>2</v>
      </c>
      <c r="L1977" s="13">
        <f>YEAR(Table1[[#This Row],[Date]])</f>
        <v>2022</v>
      </c>
      <c r="M1977" s="13" t="str">
        <f t="shared" si="60"/>
        <v>Aug</v>
      </c>
      <c r="N1977" s="17" t="str">
        <f t="shared" si="61"/>
        <v>Q3</v>
      </c>
    </row>
    <row r="1978" spans="1:14" x14ac:dyDescent="0.35">
      <c r="A1978" t="s">
        <v>2584</v>
      </c>
      <c r="B1978" s="1" t="s">
        <v>9</v>
      </c>
      <c r="C1978" s="1" t="s">
        <v>10</v>
      </c>
      <c r="D1978" s="1" t="s">
        <v>11</v>
      </c>
      <c r="E1978" s="3">
        <v>44890</v>
      </c>
      <c r="F1978" s="1" t="s">
        <v>28</v>
      </c>
      <c r="G1978" s="1" t="s">
        <v>1157</v>
      </c>
      <c r="H1978" s="7">
        <v>150</v>
      </c>
      <c r="I1978" s="7">
        <v>149</v>
      </c>
      <c r="J1978" s="2">
        <v>6.7000000000000002E-3</v>
      </c>
      <c r="K1978" s="7">
        <f>Table1[[#This Row],[Price Before Discount]]-Table1[[#This Row],[Price After Discount]]</f>
        <v>1</v>
      </c>
      <c r="L1978" s="13">
        <f>YEAR(Table1[[#This Row],[Date]])</f>
        <v>2022</v>
      </c>
      <c r="M1978" s="13" t="str">
        <f t="shared" si="60"/>
        <v>Nov</v>
      </c>
      <c r="N1978" s="17" t="str">
        <f t="shared" si="61"/>
        <v>Q4</v>
      </c>
    </row>
    <row r="1979" spans="1:14" hidden="1" x14ac:dyDescent="0.35">
      <c r="A1979" t="s">
        <v>2585</v>
      </c>
      <c r="B1979" s="1" t="s">
        <v>31</v>
      </c>
      <c r="C1979" s="1" t="s">
        <v>32</v>
      </c>
      <c r="D1979" s="1" t="s">
        <v>33</v>
      </c>
      <c r="E1979" s="3">
        <v>44891</v>
      </c>
      <c r="F1979" s="1" t="s">
        <v>53</v>
      </c>
      <c r="G1979" s="1" t="s">
        <v>158</v>
      </c>
      <c r="H1979" s="7">
        <v>800</v>
      </c>
      <c r="I1979" s="7">
        <v>592</v>
      </c>
      <c r="J1979" s="2">
        <v>0.26</v>
      </c>
      <c r="K1979" s="7">
        <f>Table1[[#This Row],[Price Before Discount]]-Table1[[#This Row],[Price After Discount]]</f>
        <v>208</v>
      </c>
      <c r="L1979" s="13">
        <f>YEAR(Table1[[#This Row],[Date]])</f>
        <v>2022</v>
      </c>
      <c r="M1979" s="13" t="str">
        <f t="shared" si="60"/>
        <v>Nov</v>
      </c>
      <c r="N1979" s="17" t="str">
        <f t="shared" si="61"/>
        <v>Q4</v>
      </c>
    </row>
    <row r="1980" spans="1:14" x14ac:dyDescent="0.35">
      <c r="A1980" t="s">
        <v>2586</v>
      </c>
      <c r="B1980" s="1" t="s">
        <v>144</v>
      </c>
      <c r="C1980" s="1" t="s">
        <v>145</v>
      </c>
      <c r="D1980" s="1" t="s">
        <v>11</v>
      </c>
      <c r="E1980" s="3">
        <v>44774</v>
      </c>
      <c r="F1980" s="1" t="s">
        <v>53</v>
      </c>
      <c r="G1980" s="1" t="s">
        <v>1622</v>
      </c>
      <c r="H1980" s="7">
        <v>800</v>
      </c>
      <c r="I1980" s="7">
        <v>800</v>
      </c>
      <c r="J1980" s="2">
        <v>0</v>
      </c>
      <c r="K1980" s="7">
        <f>Table1[[#This Row],[Price Before Discount]]-Table1[[#This Row],[Price After Discount]]</f>
        <v>0</v>
      </c>
      <c r="L1980" s="13">
        <f>YEAR(Table1[[#This Row],[Date]])</f>
        <v>2022</v>
      </c>
      <c r="M1980" s="13" t="str">
        <f t="shared" si="60"/>
        <v>Aug</v>
      </c>
      <c r="N1980" s="17" t="str">
        <f t="shared" si="61"/>
        <v>Q3</v>
      </c>
    </row>
    <row r="1981" spans="1:14" hidden="1" x14ac:dyDescent="0.35">
      <c r="A1981" t="s">
        <v>2587</v>
      </c>
      <c r="B1981" s="1" t="s">
        <v>225</v>
      </c>
      <c r="C1981" s="1" t="s">
        <v>226</v>
      </c>
      <c r="D1981" s="1" t="s">
        <v>22</v>
      </c>
      <c r="E1981" s="3">
        <v>44760</v>
      </c>
      <c r="F1981" s="1" t="s">
        <v>102</v>
      </c>
      <c r="G1981" s="1" t="s">
        <v>868</v>
      </c>
      <c r="H1981" s="7">
        <v>70</v>
      </c>
      <c r="I1981" s="7">
        <v>63</v>
      </c>
      <c r="J1981" s="2">
        <v>0.1</v>
      </c>
      <c r="K1981" s="7">
        <f>Table1[[#This Row],[Price Before Discount]]-Table1[[#This Row],[Price After Discount]]</f>
        <v>7</v>
      </c>
      <c r="L1981" s="13">
        <f>YEAR(Table1[[#This Row],[Date]])</f>
        <v>2022</v>
      </c>
      <c r="M1981" s="13" t="str">
        <f t="shared" si="60"/>
        <v>Jul</v>
      </c>
      <c r="N1981" s="17" t="str">
        <f t="shared" si="61"/>
        <v>Q3</v>
      </c>
    </row>
    <row r="1982" spans="1:14" hidden="1" x14ac:dyDescent="0.35">
      <c r="A1982" t="s">
        <v>2588</v>
      </c>
      <c r="B1982" s="1" t="s">
        <v>105</v>
      </c>
      <c r="C1982" s="1" t="s">
        <v>106</v>
      </c>
      <c r="D1982" s="1" t="s">
        <v>17</v>
      </c>
      <c r="E1982" s="3">
        <v>43993</v>
      </c>
      <c r="F1982" s="1" t="s">
        <v>23</v>
      </c>
      <c r="G1982" s="1" t="s">
        <v>944</v>
      </c>
      <c r="H1982" s="7">
        <v>700</v>
      </c>
      <c r="I1982" s="7">
        <v>651</v>
      </c>
      <c r="J1982" s="2">
        <v>7.0000000000000007E-2</v>
      </c>
      <c r="K1982" s="7">
        <f>Table1[[#This Row],[Price Before Discount]]-Table1[[#This Row],[Price After Discount]]</f>
        <v>49</v>
      </c>
      <c r="L1982" s="13">
        <f>YEAR(Table1[[#This Row],[Date]])</f>
        <v>2020</v>
      </c>
      <c r="M1982" s="13" t="str">
        <f t="shared" si="60"/>
        <v>Jun</v>
      </c>
      <c r="N1982" s="17" t="str">
        <f t="shared" si="61"/>
        <v>Q2</v>
      </c>
    </row>
    <row r="1983" spans="1:14" hidden="1" x14ac:dyDescent="0.35">
      <c r="A1983" t="s">
        <v>2589</v>
      </c>
      <c r="B1983" s="1" t="s">
        <v>105</v>
      </c>
      <c r="C1983" s="1" t="s">
        <v>106</v>
      </c>
      <c r="D1983" s="1" t="s">
        <v>17</v>
      </c>
      <c r="E1983" s="3">
        <v>44512</v>
      </c>
      <c r="F1983" s="1" t="s">
        <v>12</v>
      </c>
      <c r="G1983" s="1" t="s">
        <v>892</v>
      </c>
      <c r="H1983" s="7">
        <v>80</v>
      </c>
      <c r="I1983" s="7">
        <v>54</v>
      </c>
      <c r="J1983" s="2">
        <v>0.32500000000000001</v>
      </c>
      <c r="K1983" s="7">
        <f>Table1[[#This Row],[Price Before Discount]]-Table1[[#This Row],[Price After Discount]]</f>
        <v>26</v>
      </c>
      <c r="L1983" s="13">
        <f>YEAR(Table1[[#This Row],[Date]])</f>
        <v>2021</v>
      </c>
      <c r="M1983" s="13" t="str">
        <f t="shared" si="60"/>
        <v>Nov</v>
      </c>
      <c r="N1983" s="17" t="str">
        <f t="shared" si="61"/>
        <v>Q4</v>
      </c>
    </row>
    <row r="1984" spans="1:14" hidden="1" x14ac:dyDescent="0.35">
      <c r="A1984" t="s">
        <v>2590</v>
      </c>
      <c r="B1984" s="1" t="s">
        <v>47</v>
      </c>
      <c r="C1984" s="1" t="s">
        <v>48</v>
      </c>
      <c r="D1984" s="1" t="s">
        <v>22</v>
      </c>
      <c r="E1984" s="3">
        <v>44713</v>
      </c>
      <c r="F1984" s="1" t="s">
        <v>120</v>
      </c>
      <c r="G1984" s="1" t="s">
        <v>396</v>
      </c>
      <c r="H1984" s="7">
        <v>50</v>
      </c>
      <c r="I1984" s="7">
        <v>50</v>
      </c>
      <c r="J1984" s="2">
        <v>0</v>
      </c>
      <c r="K1984" s="7">
        <f>Table1[[#This Row],[Price Before Discount]]-Table1[[#This Row],[Price After Discount]]</f>
        <v>0</v>
      </c>
      <c r="L1984" s="13">
        <f>YEAR(Table1[[#This Row],[Date]])</f>
        <v>2022</v>
      </c>
      <c r="M1984" s="13" t="str">
        <f t="shared" si="60"/>
        <v>Jun</v>
      </c>
      <c r="N1984" s="17" t="str">
        <f t="shared" si="61"/>
        <v>Q2</v>
      </c>
    </row>
    <row r="1985" spans="1:14" hidden="1" x14ac:dyDescent="0.35">
      <c r="A1985" t="s">
        <v>2591</v>
      </c>
      <c r="B1985" s="1" t="s">
        <v>89</v>
      </c>
      <c r="C1985" s="1" t="s">
        <v>90</v>
      </c>
      <c r="D1985" s="1" t="s">
        <v>33</v>
      </c>
      <c r="E1985" s="3">
        <v>44348</v>
      </c>
      <c r="F1985" s="1" t="s">
        <v>44</v>
      </c>
      <c r="G1985" s="1" t="s">
        <v>91</v>
      </c>
      <c r="H1985" s="7">
        <v>500</v>
      </c>
      <c r="I1985" s="7">
        <v>320</v>
      </c>
      <c r="J1985" s="2">
        <v>0.36</v>
      </c>
      <c r="K1985" s="7">
        <f>Table1[[#This Row],[Price Before Discount]]-Table1[[#This Row],[Price After Discount]]</f>
        <v>180</v>
      </c>
      <c r="L1985" s="13">
        <f>YEAR(Table1[[#This Row],[Date]])</f>
        <v>2021</v>
      </c>
      <c r="M1985" s="13" t="str">
        <f t="shared" si="60"/>
        <v>Jun</v>
      </c>
      <c r="N1985" s="17" t="str">
        <f t="shared" si="61"/>
        <v>Q2</v>
      </c>
    </row>
    <row r="1986" spans="1:14" x14ac:dyDescent="0.35">
      <c r="A1986" t="s">
        <v>2592</v>
      </c>
      <c r="B1986" s="1" t="s">
        <v>144</v>
      </c>
      <c r="C1986" s="1" t="s">
        <v>145</v>
      </c>
      <c r="D1986" s="1" t="s">
        <v>11</v>
      </c>
      <c r="E1986" s="3">
        <v>45628</v>
      </c>
      <c r="F1986" s="1" t="s">
        <v>34</v>
      </c>
      <c r="G1986" s="1" t="s">
        <v>1332</v>
      </c>
      <c r="H1986" s="7">
        <v>50</v>
      </c>
      <c r="I1986" s="7">
        <v>43</v>
      </c>
      <c r="J1986" s="2">
        <v>0.14000000000000001</v>
      </c>
      <c r="K1986" s="7">
        <f>Table1[[#This Row],[Price Before Discount]]-Table1[[#This Row],[Price After Discount]]</f>
        <v>7</v>
      </c>
      <c r="L1986" s="13">
        <f>YEAR(Table1[[#This Row],[Date]])</f>
        <v>2024</v>
      </c>
      <c r="M1986" s="13" t="str">
        <f t="shared" ref="M1986:M2049" si="62">TEXT(E:E, "mmm")</f>
        <v>Dec</v>
      </c>
      <c r="N1986" s="17" t="str">
        <f t="shared" ref="N1986:N2049" si="63">"Q"&amp;INT((MONTH($E1986)-1)/3)+1</f>
        <v>Q4</v>
      </c>
    </row>
    <row r="1987" spans="1:14" hidden="1" x14ac:dyDescent="0.35">
      <c r="A1987" t="s">
        <v>2593</v>
      </c>
      <c r="B1987" s="1" t="s">
        <v>116</v>
      </c>
      <c r="C1987" s="1" t="s">
        <v>117</v>
      </c>
      <c r="D1987" s="1" t="s">
        <v>33</v>
      </c>
      <c r="E1987" s="3">
        <v>44953</v>
      </c>
      <c r="F1987" s="1" t="s">
        <v>12</v>
      </c>
      <c r="G1987" s="1" t="s">
        <v>907</v>
      </c>
      <c r="H1987" s="7">
        <v>80</v>
      </c>
      <c r="I1987" s="7">
        <v>78</v>
      </c>
      <c r="J1987" s="2">
        <v>2.5000000000000001E-2</v>
      </c>
      <c r="K1987" s="7">
        <f>Table1[[#This Row],[Price Before Discount]]-Table1[[#This Row],[Price After Discount]]</f>
        <v>2</v>
      </c>
      <c r="L1987" s="13">
        <f>YEAR(Table1[[#This Row],[Date]])</f>
        <v>2023</v>
      </c>
      <c r="M1987" s="13" t="str">
        <f t="shared" si="62"/>
        <v>Jan</v>
      </c>
      <c r="N1987" s="17" t="str">
        <f t="shared" si="63"/>
        <v>Q1</v>
      </c>
    </row>
    <row r="1988" spans="1:14" x14ac:dyDescent="0.35">
      <c r="A1988" t="s">
        <v>2594</v>
      </c>
      <c r="B1988" s="1" t="s">
        <v>51</v>
      </c>
      <c r="C1988" s="1" t="s">
        <v>52</v>
      </c>
      <c r="D1988" s="1" t="s">
        <v>11</v>
      </c>
      <c r="E1988" s="3">
        <v>44234</v>
      </c>
      <c r="F1988" s="1" t="s">
        <v>113</v>
      </c>
      <c r="G1988" s="1" t="s">
        <v>793</v>
      </c>
      <c r="H1988" s="7">
        <v>250</v>
      </c>
      <c r="I1988" s="7">
        <v>248</v>
      </c>
      <c r="J1988" s="2">
        <v>8.0000000000000002E-3</v>
      </c>
      <c r="K1988" s="7">
        <f>Table1[[#This Row],[Price Before Discount]]-Table1[[#This Row],[Price After Discount]]</f>
        <v>2</v>
      </c>
      <c r="L1988" s="13">
        <f>YEAR(Table1[[#This Row],[Date]])</f>
        <v>2021</v>
      </c>
      <c r="M1988" s="13" t="str">
        <f t="shared" si="62"/>
        <v>Feb</v>
      </c>
      <c r="N1988" s="17" t="str">
        <f t="shared" si="63"/>
        <v>Q1</v>
      </c>
    </row>
    <row r="1989" spans="1:14" hidden="1" x14ac:dyDescent="0.35">
      <c r="A1989" t="s">
        <v>2595</v>
      </c>
      <c r="B1989" s="1" t="s">
        <v>42</v>
      </c>
      <c r="C1989" s="1" t="s">
        <v>43</v>
      </c>
      <c r="D1989" s="1" t="s">
        <v>22</v>
      </c>
      <c r="E1989" s="3">
        <v>44932</v>
      </c>
      <c r="F1989" s="1" t="s">
        <v>39</v>
      </c>
      <c r="G1989" s="1" t="s">
        <v>1068</v>
      </c>
      <c r="H1989" s="7">
        <v>30</v>
      </c>
      <c r="I1989" s="7">
        <v>27</v>
      </c>
      <c r="J1989" s="2">
        <v>0.1</v>
      </c>
      <c r="K1989" s="7">
        <f>Table1[[#This Row],[Price Before Discount]]-Table1[[#This Row],[Price After Discount]]</f>
        <v>3</v>
      </c>
      <c r="L1989" s="13">
        <f>YEAR(Table1[[#This Row],[Date]])</f>
        <v>2023</v>
      </c>
      <c r="M1989" s="13" t="str">
        <f t="shared" si="62"/>
        <v>Jan</v>
      </c>
      <c r="N1989" s="17" t="str">
        <f t="shared" si="63"/>
        <v>Q1</v>
      </c>
    </row>
    <row r="1990" spans="1:14" x14ac:dyDescent="0.35">
      <c r="A1990" t="s">
        <v>2596</v>
      </c>
      <c r="B1990" s="1" t="s">
        <v>253</v>
      </c>
      <c r="C1990" s="1" t="s">
        <v>254</v>
      </c>
      <c r="D1990" s="1" t="s">
        <v>11</v>
      </c>
      <c r="E1990" s="3">
        <v>45385</v>
      </c>
      <c r="F1990" s="1" t="s">
        <v>70</v>
      </c>
      <c r="G1990" s="1" t="s">
        <v>803</v>
      </c>
      <c r="H1990" s="7">
        <v>500</v>
      </c>
      <c r="I1990" s="7">
        <v>495</v>
      </c>
      <c r="J1990" s="2">
        <v>0.01</v>
      </c>
      <c r="K1990" s="7">
        <f>Table1[[#This Row],[Price Before Discount]]-Table1[[#This Row],[Price After Discount]]</f>
        <v>5</v>
      </c>
      <c r="L1990" s="13">
        <f>YEAR(Table1[[#This Row],[Date]])</f>
        <v>2024</v>
      </c>
      <c r="M1990" s="13" t="str">
        <f t="shared" si="62"/>
        <v>Apr</v>
      </c>
      <c r="N1990" s="17" t="str">
        <f t="shared" si="63"/>
        <v>Q2</v>
      </c>
    </row>
    <row r="1991" spans="1:14" hidden="1" x14ac:dyDescent="0.35">
      <c r="A1991" t="s">
        <v>2597</v>
      </c>
      <c r="B1991" s="1" t="s">
        <v>89</v>
      </c>
      <c r="C1991" s="1" t="s">
        <v>90</v>
      </c>
      <c r="D1991" s="1" t="s">
        <v>33</v>
      </c>
      <c r="E1991" s="3">
        <v>45334</v>
      </c>
      <c r="F1991" s="1" t="s">
        <v>53</v>
      </c>
      <c r="G1991" s="1" t="s">
        <v>283</v>
      </c>
      <c r="H1991" s="7">
        <v>800</v>
      </c>
      <c r="I1991" s="7">
        <v>480</v>
      </c>
      <c r="J1991" s="2">
        <v>0.4</v>
      </c>
      <c r="K1991" s="7">
        <f>Table1[[#This Row],[Price Before Discount]]-Table1[[#This Row],[Price After Discount]]</f>
        <v>320</v>
      </c>
      <c r="L1991" s="13">
        <f>YEAR(Table1[[#This Row],[Date]])</f>
        <v>2024</v>
      </c>
      <c r="M1991" s="13" t="str">
        <f t="shared" si="62"/>
        <v>Feb</v>
      </c>
      <c r="N1991" s="17" t="str">
        <f t="shared" si="63"/>
        <v>Q1</v>
      </c>
    </row>
    <row r="1992" spans="1:14" hidden="1" x14ac:dyDescent="0.35">
      <c r="A1992" t="s">
        <v>2598</v>
      </c>
      <c r="B1992" s="1" t="s">
        <v>155</v>
      </c>
      <c r="C1992" s="1" t="s">
        <v>106</v>
      </c>
      <c r="D1992" s="1" t="s">
        <v>17</v>
      </c>
      <c r="E1992" s="3">
        <v>44621</v>
      </c>
      <c r="F1992" s="1" t="s">
        <v>113</v>
      </c>
      <c r="G1992" s="1" t="s">
        <v>156</v>
      </c>
      <c r="H1992" s="7">
        <v>250</v>
      </c>
      <c r="I1992" s="7">
        <v>215</v>
      </c>
      <c r="J1992" s="2">
        <v>0.14000000000000001</v>
      </c>
      <c r="K1992" s="7">
        <f>Table1[[#This Row],[Price Before Discount]]-Table1[[#This Row],[Price After Discount]]</f>
        <v>35</v>
      </c>
      <c r="L1992" s="13">
        <f>YEAR(Table1[[#This Row],[Date]])</f>
        <v>2022</v>
      </c>
      <c r="M1992" s="13" t="str">
        <f t="shared" si="62"/>
        <v>Mar</v>
      </c>
      <c r="N1992" s="17" t="str">
        <f t="shared" si="63"/>
        <v>Q1</v>
      </c>
    </row>
    <row r="1993" spans="1:14" x14ac:dyDescent="0.35">
      <c r="A1993" t="s">
        <v>2599</v>
      </c>
      <c r="B1993" s="1" t="s">
        <v>97</v>
      </c>
      <c r="C1993" s="1" t="s">
        <v>98</v>
      </c>
      <c r="D1993" s="1" t="s">
        <v>11</v>
      </c>
      <c r="E1993" s="3">
        <v>44470</v>
      </c>
      <c r="F1993" s="1" t="s">
        <v>44</v>
      </c>
      <c r="G1993" s="1" t="s">
        <v>1088</v>
      </c>
      <c r="H1993" s="7">
        <v>500</v>
      </c>
      <c r="I1993" s="7">
        <v>420</v>
      </c>
      <c r="J1993" s="2">
        <v>0.16</v>
      </c>
      <c r="K1993" s="7">
        <f>Table1[[#This Row],[Price Before Discount]]-Table1[[#This Row],[Price After Discount]]</f>
        <v>80</v>
      </c>
      <c r="L1993" s="13">
        <f>YEAR(Table1[[#This Row],[Date]])</f>
        <v>2021</v>
      </c>
      <c r="M1993" s="13" t="str">
        <f t="shared" si="62"/>
        <v>Oct</v>
      </c>
      <c r="N1993" s="17" t="str">
        <f t="shared" si="63"/>
        <v>Q4</v>
      </c>
    </row>
    <row r="1994" spans="1:14" x14ac:dyDescent="0.35">
      <c r="A1994" t="s">
        <v>2600</v>
      </c>
      <c r="B1994" s="1" t="s">
        <v>322</v>
      </c>
      <c r="C1994" s="1" t="s">
        <v>323</v>
      </c>
      <c r="D1994" s="1" t="s">
        <v>11</v>
      </c>
      <c r="E1994" s="3">
        <v>44167</v>
      </c>
      <c r="F1994" s="1" t="s">
        <v>53</v>
      </c>
      <c r="G1994" s="1" t="s">
        <v>1466</v>
      </c>
      <c r="H1994" s="7">
        <v>800</v>
      </c>
      <c r="I1994" s="7">
        <v>648</v>
      </c>
      <c r="J1994" s="2">
        <v>0.19</v>
      </c>
      <c r="K1994" s="7">
        <f>Table1[[#This Row],[Price Before Discount]]-Table1[[#This Row],[Price After Discount]]</f>
        <v>152</v>
      </c>
      <c r="L1994" s="13">
        <f>YEAR(Table1[[#This Row],[Date]])</f>
        <v>2020</v>
      </c>
      <c r="M1994" s="13" t="str">
        <f t="shared" si="62"/>
        <v>Dec</v>
      </c>
      <c r="N1994" s="17" t="str">
        <f t="shared" si="63"/>
        <v>Q4</v>
      </c>
    </row>
    <row r="1995" spans="1:14" x14ac:dyDescent="0.35">
      <c r="A1995" t="s">
        <v>2601</v>
      </c>
      <c r="B1995" s="1" t="s">
        <v>79</v>
      </c>
      <c r="C1995" s="1" t="s">
        <v>80</v>
      </c>
      <c r="D1995" s="1" t="s">
        <v>11</v>
      </c>
      <c r="E1995" s="3">
        <v>45240</v>
      </c>
      <c r="F1995" s="1" t="s">
        <v>34</v>
      </c>
      <c r="G1995" s="1" t="s">
        <v>1230</v>
      </c>
      <c r="H1995" s="7">
        <v>50</v>
      </c>
      <c r="I1995" s="7">
        <v>49</v>
      </c>
      <c r="J1995" s="2">
        <v>0.02</v>
      </c>
      <c r="K1995" s="7">
        <f>Table1[[#This Row],[Price Before Discount]]-Table1[[#This Row],[Price After Discount]]</f>
        <v>1</v>
      </c>
      <c r="L1995" s="13">
        <f>YEAR(Table1[[#This Row],[Date]])</f>
        <v>2023</v>
      </c>
      <c r="M1995" s="13" t="str">
        <f t="shared" si="62"/>
        <v>Nov</v>
      </c>
      <c r="N1995" s="17" t="str">
        <f t="shared" si="63"/>
        <v>Q4</v>
      </c>
    </row>
    <row r="1996" spans="1:14" x14ac:dyDescent="0.35">
      <c r="A1996" t="s">
        <v>2602</v>
      </c>
      <c r="B1996" s="1" t="s">
        <v>57</v>
      </c>
      <c r="C1996" s="1" t="s">
        <v>58</v>
      </c>
      <c r="D1996" s="1" t="s">
        <v>11</v>
      </c>
      <c r="E1996" s="3">
        <v>45531</v>
      </c>
      <c r="F1996" s="1" t="s">
        <v>44</v>
      </c>
      <c r="G1996" s="1" t="s">
        <v>1840</v>
      </c>
      <c r="H1996" s="7">
        <v>500</v>
      </c>
      <c r="I1996" s="7">
        <v>465</v>
      </c>
      <c r="J1996" s="2">
        <v>7.0000000000000007E-2</v>
      </c>
      <c r="K1996" s="7">
        <f>Table1[[#This Row],[Price Before Discount]]-Table1[[#This Row],[Price After Discount]]</f>
        <v>35</v>
      </c>
      <c r="L1996" s="13">
        <f>YEAR(Table1[[#This Row],[Date]])</f>
        <v>2024</v>
      </c>
      <c r="M1996" s="13" t="str">
        <f t="shared" si="62"/>
        <v>Aug</v>
      </c>
      <c r="N1996" s="17" t="str">
        <f t="shared" si="63"/>
        <v>Q3</v>
      </c>
    </row>
    <row r="1997" spans="1:14" hidden="1" x14ac:dyDescent="0.35">
      <c r="A1997" t="s">
        <v>2603</v>
      </c>
      <c r="B1997" s="1" t="s">
        <v>222</v>
      </c>
      <c r="C1997" s="1" t="s">
        <v>48</v>
      </c>
      <c r="D1997" s="1" t="s">
        <v>22</v>
      </c>
      <c r="E1997" s="3">
        <v>43874</v>
      </c>
      <c r="F1997" s="1" t="s">
        <v>113</v>
      </c>
      <c r="G1997" s="1" t="s">
        <v>1036</v>
      </c>
      <c r="H1997" s="7">
        <v>250</v>
      </c>
      <c r="I1997" s="7">
        <v>215</v>
      </c>
      <c r="J1997" s="2">
        <v>0.14000000000000001</v>
      </c>
      <c r="K1997" s="7">
        <f>Table1[[#This Row],[Price Before Discount]]-Table1[[#This Row],[Price After Discount]]</f>
        <v>35</v>
      </c>
      <c r="L1997" s="13">
        <f>YEAR(Table1[[#This Row],[Date]])</f>
        <v>2020</v>
      </c>
      <c r="M1997" s="13" t="str">
        <f t="shared" si="62"/>
        <v>Feb</v>
      </c>
      <c r="N1997" s="17" t="str">
        <f t="shared" si="63"/>
        <v>Q1</v>
      </c>
    </row>
    <row r="1998" spans="1:14" x14ac:dyDescent="0.35">
      <c r="A1998" t="s">
        <v>2604</v>
      </c>
      <c r="B1998" s="1" t="s">
        <v>109</v>
      </c>
      <c r="C1998" s="1" t="s">
        <v>80</v>
      </c>
      <c r="D1998" s="1" t="s">
        <v>11</v>
      </c>
      <c r="E1998" s="3">
        <v>44735</v>
      </c>
      <c r="F1998" s="1" t="s">
        <v>28</v>
      </c>
      <c r="G1998" s="1" t="s">
        <v>370</v>
      </c>
      <c r="H1998" s="7">
        <v>150</v>
      </c>
      <c r="I1998" s="7">
        <v>149</v>
      </c>
      <c r="J1998" s="2">
        <v>6.7000000000000002E-3</v>
      </c>
      <c r="K1998" s="7">
        <f>Table1[[#This Row],[Price Before Discount]]-Table1[[#This Row],[Price After Discount]]</f>
        <v>1</v>
      </c>
      <c r="L1998" s="13">
        <f>YEAR(Table1[[#This Row],[Date]])</f>
        <v>2022</v>
      </c>
      <c r="M1998" s="13" t="str">
        <f t="shared" si="62"/>
        <v>Jun</v>
      </c>
      <c r="N1998" s="17" t="str">
        <f t="shared" si="63"/>
        <v>Q2</v>
      </c>
    </row>
    <row r="1999" spans="1:14" hidden="1" x14ac:dyDescent="0.35">
      <c r="A1999" t="s">
        <v>2605</v>
      </c>
      <c r="B1999" s="1" t="s">
        <v>122</v>
      </c>
      <c r="C1999" s="1" t="s">
        <v>38</v>
      </c>
      <c r="D1999" s="1" t="s">
        <v>33</v>
      </c>
      <c r="E1999" s="3">
        <v>44159</v>
      </c>
      <c r="F1999" s="1" t="s">
        <v>120</v>
      </c>
      <c r="G1999" s="1" t="s">
        <v>567</v>
      </c>
      <c r="H1999" s="7">
        <v>50</v>
      </c>
      <c r="I1999" s="7">
        <v>38</v>
      </c>
      <c r="J1999" s="2">
        <v>0.24</v>
      </c>
      <c r="K1999" s="7">
        <f>Table1[[#This Row],[Price Before Discount]]-Table1[[#This Row],[Price After Discount]]</f>
        <v>12</v>
      </c>
      <c r="L1999" s="13">
        <f>YEAR(Table1[[#This Row],[Date]])</f>
        <v>2020</v>
      </c>
      <c r="M1999" s="13" t="str">
        <f t="shared" si="62"/>
        <v>Nov</v>
      </c>
      <c r="N1999" s="17" t="str">
        <f t="shared" si="63"/>
        <v>Q4</v>
      </c>
    </row>
    <row r="2000" spans="1:14" hidden="1" x14ac:dyDescent="0.35">
      <c r="A2000" t="s">
        <v>2606</v>
      </c>
      <c r="B2000" s="1" t="s">
        <v>75</v>
      </c>
      <c r="C2000" s="1" t="s">
        <v>76</v>
      </c>
      <c r="D2000" s="1" t="s">
        <v>33</v>
      </c>
      <c r="E2000" s="3">
        <v>45189</v>
      </c>
      <c r="F2000" s="1" t="s">
        <v>59</v>
      </c>
      <c r="G2000" s="1" t="s">
        <v>1091</v>
      </c>
      <c r="H2000" s="7">
        <v>1000</v>
      </c>
      <c r="I2000" s="7">
        <v>670</v>
      </c>
      <c r="J2000" s="2">
        <v>0.33</v>
      </c>
      <c r="K2000" s="7">
        <f>Table1[[#This Row],[Price Before Discount]]-Table1[[#This Row],[Price After Discount]]</f>
        <v>330</v>
      </c>
      <c r="L2000" s="13">
        <f>YEAR(Table1[[#This Row],[Date]])</f>
        <v>2023</v>
      </c>
      <c r="M2000" s="13" t="str">
        <f t="shared" si="62"/>
        <v>Sep</v>
      </c>
      <c r="N2000" s="17" t="str">
        <f t="shared" si="63"/>
        <v>Q3</v>
      </c>
    </row>
    <row r="2001" spans="1:14" hidden="1" x14ac:dyDescent="0.35">
      <c r="A2001" t="s">
        <v>2607</v>
      </c>
      <c r="B2001" s="1" t="s">
        <v>75</v>
      </c>
      <c r="C2001" s="1" t="s">
        <v>76</v>
      </c>
      <c r="D2001" s="1" t="s">
        <v>33</v>
      </c>
      <c r="E2001" s="3">
        <v>45455</v>
      </c>
      <c r="F2001" s="1" t="s">
        <v>59</v>
      </c>
      <c r="G2001" s="1" t="s">
        <v>2437</v>
      </c>
      <c r="H2001" s="7">
        <v>1000</v>
      </c>
      <c r="I2001" s="7">
        <v>590</v>
      </c>
      <c r="J2001" s="2">
        <v>0.41</v>
      </c>
      <c r="K2001" s="7">
        <f>Table1[[#This Row],[Price Before Discount]]-Table1[[#This Row],[Price After Discount]]</f>
        <v>410</v>
      </c>
      <c r="L2001" s="13">
        <f>YEAR(Table1[[#This Row],[Date]])</f>
        <v>2024</v>
      </c>
      <c r="M2001" s="13" t="str">
        <f t="shared" si="62"/>
        <v>Jun</v>
      </c>
      <c r="N2001" s="17" t="str">
        <f t="shared" si="63"/>
        <v>Q2</v>
      </c>
    </row>
    <row r="2002" spans="1:14" hidden="1" x14ac:dyDescent="0.35">
      <c r="A2002" t="s">
        <v>2608</v>
      </c>
      <c r="B2002" s="1" t="s">
        <v>268</v>
      </c>
      <c r="C2002" s="1" t="s">
        <v>269</v>
      </c>
      <c r="D2002" s="1" t="s">
        <v>33</v>
      </c>
      <c r="E2002" s="3">
        <v>44117</v>
      </c>
      <c r="F2002" s="1" t="s">
        <v>120</v>
      </c>
      <c r="G2002" s="1" t="s">
        <v>711</v>
      </c>
      <c r="H2002" s="7">
        <v>50</v>
      </c>
      <c r="I2002" s="7">
        <v>49</v>
      </c>
      <c r="J2002" s="2">
        <v>0.02</v>
      </c>
      <c r="K2002" s="7">
        <f>Table1[[#This Row],[Price Before Discount]]-Table1[[#This Row],[Price After Discount]]</f>
        <v>1</v>
      </c>
      <c r="L2002" s="13">
        <f>YEAR(Table1[[#This Row],[Date]])</f>
        <v>2020</v>
      </c>
      <c r="M2002" s="13" t="str">
        <f t="shared" si="62"/>
        <v>Oct</v>
      </c>
      <c r="N2002" s="17" t="str">
        <f t="shared" si="63"/>
        <v>Q4</v>
      </c>
    </row>
    <row r="2003" spans="1:14" hidden="1" x14ac:dyDescent="0.35">
      <c r="A2003" t="s">
        <v>2609</v>
      </c>
      <c r="B2003" s="1" t="s">
        <v>155</v>
      </c>
      <c r="C2003" s="1" t="s">
        <v>106</v>
      </c>
      <c r="D2003" s="1" t="s">
        <v>17</v>
      </c>
      <c r="E2003" s="3">
        <v>44546</v>
      </c>
      <c r="F2003" s="1" t="s">
        <v>39</v>
      </c>
      <c r="G2003" s="1" t="s">
        <v>923</v>
      </c>
      <c r="H2003" s="7">
        <v>30</v>
      </c>
      <c r="I2003" s="7">
        <v>20</v>
      </c>
      <c r="J2003" s="2">
        <v>0.33329999999999999</v>
      </c>
      <c r="K2003" s="7">
        <f>Table1[[#This Row],[Price Before Discount]]-Table1[[#This Row],[Price After Discount]]</f>
        <v>10</v>
      </c>
      <c r="L2003" s="13">
        <f>YEAR(Table1[[#This Row],[Date]])</f>
        <v>2021</v>
      </c>
      <c r="M2003" s="13" t="str">
        <f t="shared" si="62"/>
        <v>Dec</v>
      </c>
      <c r="N2003" s="17" t="str">
        <f t="shared" si="63"/>
        <v>Q4</v>
      </c>
    </row>
    <row r="2004" spans="1:14" x14ac:dyDescent="0.35">
      <c r="A2004" t="s">
        <v>2610</v>
      </c>
      <c r="B2004" s="1" t="s">
        <v>144</v>
      </c>
      <c r="C2004" s="1" t="s">
        <v>145</v>
      </c>
      <c r="D2004" s="1" t="s">
        <v>11</v>
      </c>
      <c r="E2004" s="3">
        <v>44060</v>
      </c>
      <c r="F2004" s="1" t="s">
        <v>44</v>
      </c>
      <c r="G2004" s="1" t="s">
        <v>1004</v>
      </c>
      <c r="H2004" s="7">
        <v>500</v>
      </c>
      <c r="I2004" s="7">
        <v>450</v>
      </c>
      <c r="J2004" s="2">
        <v>0.1</v>
      </c>
      <c r="K2004" s="7">
        <f>Table1[[#This Row],[Price Before Discount]]-Table1[[#This Row],[Price After Discount]]</f>
        <v>50</v>
      </c>
      <c r="L2004" s="13">
        <f>YEAR(Table1[[#This Row],[Date]])</f>
        <v>2020</v>
      </c>
      <c r="M2004" s="13" t="str">
        <f t="shared" si="62"/>
        <v>Aug</v>
      </c>
      <c r="N2004" s="17" t="str">
        <f t="shared" si="63"/>
        <v>Q3</v>
      </c>
    </row>
    <row r="2005" spans="1:14" x14ac:dyDescent="0.35">
      <c r="A2005" t="s">
        <v>2611</v>
      </c>
      <c r="B2005" s="1" t="s">
        <v>262</v>
      </c>
      <c r="C2005" s="1" t="s">
        <v>263</v>
      </c>
      <c r="D2005" s="1" t="s">
        <v>11</v>
      </c>
      <c r="E2005" s="3">
        <v>45516</v>
      </c>
      <c r="F2005" s="1" t="s">
        <v>70</v>
      </c>
      <c r="G2005" s="1" t="s">
        <v>597</v>
      </c>
      <c r="H2005" s="7">
        <v>500</v>
      </c>
      <c r="I2005" s="7">
        <v>490</v>
      </c>
      <c r="J2005" s="2">
        <v>0.02</v>
      </c>
      <c r="K2005" s="7">
        <f>Table1[[#This Row],[Price Before Discount]]-Table1[[#This Row],[Price After Discount]]</f>
        <v>10</v>
      </c>
      <c r="L2005" s="13">
        <f>YEAR(Table1[[#This Row],[Date]])</f>
        <v>2024</v>
      </c>
      <c r="M2005" s="13" t="str">
        <f t="shared" si="62"/>
        <v>Aug</v>
      </c>
      <c r="N2005" s="17" t="str">
        <f t="shared" si="63"/>
        <v>Q3</v>
      </c>
    </row>
    <row r="2006" spans="1:14" x14ac:dyDescent="0.35">
      <c r="A2006" t="s">
        <v>2612</v>
      </c>
      <c r="B2006" s="1" t="s">
        <v>168</v>
      </c>
      <c r="C2006" s="1" t="s">
        <v>169</v>
      </c>
      <c r="D2006" s="1" t="s">
        <v>11</v>
      </c>
      <c r="E2006" s="3">
        <v>44916</v>
      </c>
      <c r="F2006" s="1" t="s">
        <v>113</v>
      </c>
      <c r="G2006" s="1" t="s">
        <v>1098</v>
      </c>
      <c r="H2006" s="7">
        <v>250</v>
      </c>
      <c r="I2006" s="7">
        <v>103</v>
      </c>
      <c r="J2006" s="2">
        <v>0.58799999999999997</v>
      </c>
      <c r="K2006" s="7">
        <f>Table1[[#This Row],[Price Before Discount]]-Table1[[#This Row],[Price After Discount]]</f>
        <v>147</v>
      </c>
      <c r="L2006" s="13">
        <f>YEAR(Table1[[#This Row],[Date]])</f>
        <v>2022</v>
      </c>
      <c r="M2006" s="13" t="str">
        <f t="shared" si="62"/>
        <v>Dec</v>
      </c>
      <c r="N2006" s="17" t="str">
        <f t="shared" si="63"/>
        <v>Q4</v>
      </c>
    </row>
    <row r="2007" spans="1:14" x14ac:dyDescent="0.35">
      <c r="A2007" t="s">
        <v>2613</v>
      </c>
      <c r="B2007" s="1" t="s">
        <v>144</v>
      </c>
      <c r="C2007" s="1" t="s">
        <v>145</v>
      </c>
      <c r="D2007" s="1" t="s">
        <v>11</v>
      </c>
      <c r="E2007" s="3">
        <v>44822</v>
      </c>
      <c r="F2007" s="1" t="s">
        <v>39</v>
      </c>
      <c r="G2007" s="1" t="s">
        <v>1004</v>
      </c>
      <c r="H2007" s="7">
        <v>30</v>
      </c>
      <c r="I2007" s="7">
        <v>26</v>
      </c>
      <c r="J2007" s="2">
        <v>0.1333</v>
      </c>
      <c r="K2007" s="7">
        <f>Table1[[#This Row],[Price Before Discount]]-Table1[[#This Row],[Price After Discount]]</f>
        <v>4</v>
      </c>
      <c r="L2007" s="13">
        <f>YEAR(Table1[[#This Row],[Date]])</f>
        <v>2022</v>
      </c>
      <c r="M2007" s="13" t="str">
        <f t="shared" si="62"/>
        <v>Sep</v>
      </c>
      <c r="N2007" s="17" t="str">
        <f t="shared" si="63"/>
        <v>Q3</v>
      </c>
    </row>
    <row r="2008" spans="1:14" hidden="1" x14ac:dyDescent="0.35">
      <c r="A2008" t="s">
        <v>2614</v>
      </c>
      <c r="B2008" s="1" t="s">
        <v>101</v>
      </c>
      <c r="C2008" s="1" t="s">
        <v>69</v>
      </c>
      <c r="D2008" s="1" t="s">
        <v>33</v>
      </c>
      <c r="E2008" s="3">
        <v>45086</v>
      </c>
      <c r="F2008" s="1" t="s">
        <v>59</v>
      </c>
      <c r="G2008" s="1" t="s">
        <v>495</v>
      </c>
      <c r="H2008" s="7">
        <v>1000</v>
      </c>
      <c r="I2008" s="7">
        <v>570</v>
      </c>
      <c r="J2008" s="2">
        <v>0.43</v>
      </c>
      <c r="K2008" s="7">
        <f>Table1[[#This Row],[Price Before Discount]]-Table1[[#This Row],[Price After Discount]]</f>
        <v>430</v>
      </c>
      <c r="L2008" s="13">
        <f>YEAR(Table1[[#This Row],[Date]])</f>
        <v>2023</v>
      </c>
      <c r="M2008" s="13" t="str">
        <f t="shared" si="62"/>
        <v>Jun</v>
      </c>
      <c r="N2008" s="17" t="str">
        <f t="shared" si="63"/>
        <v>Q2</v>
      </c>
    </row>
    <row r="2009" spans="1:14" x14ac:dyDescent="0.35">
      <c r="A2009" t="s">
        <v>2615</v>
      </c>
      <c r="B2009" s="1" t="s">
        <v>185</v>
      </c>
      <c r="C2009" s="1" t="s">
        <v>186</v>
      </c>
      <c r="D2009" s="1" t="s">
        <v>11</v>
      </c>
      <c r="E2009" s="3">
        <v>43882</v>
      </c>
      <c r="F2009" s="1" t="s">
        <v>34</v>
      </c>
      <c r="G2009" s="1" t="s">
        <v>681</v>
      </c>
      <c r="H2009" s="7">
        <v>50</v>
      </c>
      <c r="I2009" s="7">
        <v>50</v>
      </c>
      <c r="J2009" s="2">
        <v>0</v>
      </c>
      <c r="K2009" s="7">
        <f>Table1[[#This Row],[Price Before Discount]]-Table1[[#This Row],[Price After Discount]]</f>
        <v>0</v>
      </c>
      <c r="L2009" s="13">
        <f>YEAR(Table1[[#This Row],[Date]])</f>
        <v>2020</v>
      </c>
      <c r="M2009" s="13" t="str">
        <f t="shared" si="62"/>
        <v>Feb</v>
      </c>
      <c r="N2009" s="17" t="str">
        <f t="shared" si="63"/>
        <v>Q1</v>
      </c>
    </row>
    <row r="2010" spans="1:14" hidden="1" x14ac:dyDescent="0.35">
      <c r="A2010" t="s">
        <v>2616</v>
      </c>
      <c r="B2010" s="1" t="s">
        <v>129</v>
      </c>
      <c r="C2010" s="1" t="s">
        <v>106</v>
      </c>
      <c r="D2010" s="1" t="s">
        <v>17</v>
      </c>
      <c r="E2010" s="3">
        <v>44674</v>
      </c>
      <c r="F2010" s="1" t="s">
        <v>12</v>
      </c>
      <c r="G2010" s="1" t="s">
        <v>210</v>
      </c>
      <c r="H2010" s="7">
        <v>80</v>
      </c>
      <c r="I2010" s="7">
        <v>79</v>
      </c>
      <c r="J2010" s="2">
        <v>1.2500000000000001E-2</v>
      </c>
      <c r="K2010" s="7">
        <f>Table1[[#This Row],[Price Before Discount]]-Table1[[#This Row],[Price After Discount]]</f>
        <v>1</v>
      </c>
      <c r="L2010" s="13">
        <f>YEAR(Table1[[#This Row],[Date]])</f>
        <v>2022</v>
      </c>
      <c r="M2010" s="13" t="str">
        <f t="shared" si="62"/>
        <v>Apr</v>
      </c>
      <c r="N2010" s="17" t="str">
        <f t="shared" si="63"/>
        <v>Q2</v>
      </c>
    </row>
    <row r="2011" spans="1:14" x14ac:dyDescent="0.35">
      <c r="A2011" t="s">
        <v>2617</v>
      </c>
      <c r="B2011" s="1" t="s">
        <v>148</v>
      </c>
      <c r="C2011" s="1" t="s">
        <v>149</v>
      </c>
      <c r="D2011" s="1" t="s">
        <v>11</v>
      </c>
      <c r="E2011" s="3">
        <v>44370</v>
      </c>
      <c r="F2011" s="1" t="s">
        <v>39</v>
      </c>
      <c r="G2011" s="1" t="s">
        <v>822</v>
      </c>
      <c r="H2011" s="7">
        <v>30</v>
      </c>
      <c r="I2011" s="7">
        <v>27</v>
      </c>
      <c r="J2011" s="2">
        <v>0.1</v>
      </c>
      <c r="K2011" s="7">
        <f>Table1[[#This Row],[Price Before Discount]]-Table1[[#This Row],[Price After Discount]]</f>
        <v>3</v>
      </c>
      <c r="L2011" s="13">
        <f>YEAR(Table1[[#This Row],[Date]])</f>
        <v>2021</v>
      </c>
      <c r="M2011" s="13" t="str">
        <f t="shared" si="62"/>
        <v>Jun</v>
      </c>
      <c r="N2011" s="17" t="str">
        <f t="shared" si="63"/>
        <v>Q2</v>
      </c>
    </row>
    <row r="2012" spans="1:14" hidden="1" x14ac:dyDescent="0.35">
      <c r="A2012" t="s">
        <v>2618</v>
      </c>
      <c r="B2012" s="1" t="s">
        <v>203</v>
      </c>
      <c r="C2012" s="1" t="s">
        <v>204</v>
      </c>
      <c r="D2012" s="1" t="s">
        <v>22</v>
      </c>
      <c r="E2012" s="3">
        <v>44154</v>
      </c>
      <c r="F2012" s="1" t="s">
        <v>59</v>
      </c>
      <c r="G2012" s="1" t="s">
        <v>1870</v>
      </c>
      <c r="H2012" s="7">
        <v>1000</v>
      </c>
      <c r="I2012" s="7">
        <v>800</v>
      </c>
      <c r="J2012" s="2">
        <v>0.2</v>
      </c>
      <c r="K2012" s="7">
        <f>Table1[[#This Row],[Price Before Discount]]-Table1[[#This Row],[Price After Discount]]</f>
        <v>200</v>
      </c>
      <c r="L2012" s="13">
        <f>YEAR(Table1[[#This Row],[Date]])</f>
        <v>2020</v>
      </c>
      <c r="M2012" s="13" t="str">
        <f t="shared" si="62"/>
        <v>Nov</v>
      </c>
      <c r="N2012" s="17" t="str">
        <f t="shared" si="63"/>
        <v>Q4</v>
      </c>
    </row>
    <row r="2013" spans="1:14" x14ac:dyDescent="0.35">
      <c r="A2013" t="s">
        <v>2619</v>
      </c>
      <c r="B2013" s="1" t="s">
        <v>168</v>
      </c>
      <c r="C2013" s="1" t="s">
        <v>169</v>
      </c>
      <c r="D2013" s="1" t="s">
        <v>11</v>
      </c>
      <c r="E2013" s="3">
        <v>44867</v>
      </c>
      <c r="F2013" s="1" t="s">
        <v>34</v>
      </c>
      <c r="G2013" s="1" t="s">
        <v>170</v>
      </c>
      <c r="H2013" s="7">
        <v>50</v>
      </c>
      <c r="I2013" s="7">
        <v>46</v>
      </c>
      <c r="J2013" s="2">
        <v>0.08</v>
      </c>
      <c r="K2013" s="7">
        <f>Table1[[#This Row],[Price Before Discount]]-Table1[[#This Row],[Price After Discount]]</f>
        <v>4</v>
      </c>
      <c r="L2013" s="13">
        <f>YEAR(Table1[[#This Row],[Date]])</f>
        <v>2022</v>
      </c>
      <c r="M2013" s="13" t="str">
        <f t="shared" si="62"/>
        <v>Nov</v>
      </c>
      <c r="N2013" s="17" t="str">
        <f t="shared" si="63"/>
        <v>Q4</v>
      </c>
    </row>
    <row r="2014" spans="1:14" hidden="1" x14ac:dyDescent="0.35">
      <c r="A2014" t="s">
        <v>2620</v>
      </c>
      <c r="B2014" s="1" t="s">
        <v>129</v>
      </c>
      <c r="C2014" s="1" t="s">
        <v>106</v>
      </c>
      <c r="D2014" s="1" t="s">
        <v>17</v>
      </c>
      <c r="E2014" s="3">
        <v>44503</v>
      </c>
      <c r="F2014" s="1" t="s">
        <v>53</v>
      </c>
      <c r="G2014" s="1" t="s">
        <v>544</v>
      </c>
      <c r="H2014" s="7">
        <v>800</v>
      </c>
      <c r="I2014" s="7">
        <v>440</v>
      </c>
      <c r="J2014" s="2">
        <v>0.45</v>
      </c>
      <c r="K2014" s="7">
        <f>Table1[[#This Row],[Price Before Discount]]-Table1[[#This Row],[Price After Discount]]</f>
        <v>360</v>
      </c>
      <c r="L2014" s="13">
        <f>YEAR(Table1[[#This Row],[Date]])</f>
        <v>2021</v>
      </c>
      <c r="M2014" s="13" t="str">
        <f t="shared" si="62"/>
        <v>Nov</v>
      </c>
      <c r="N2014" s="17" t="str">
        <f t="shared" si="63"/>
        <v>Q4</v>
      </c>
    </row>
    <row r="2015" spans="1:14" hidden="1" x14ac:dyDescent="0.35">
      <c r="A2015" t="s">
        <v>2621</v>
      </c>
      <c r="B2015" s="1" t="s">
        <v>15</v>
      </c>
      <c r="C2015" s="1" t="s">
        <v>16</v>
      </c>
      <c r="D2015" s="1" t="s">
        <v>17</v>
      </c>
      <c r="E2015" s="3">
        <v>43960</v>
      </c>
      <c r="F2015" s="1" t="s">
        <v>12</v>
      </c>
      <c r="G2015" s="1" t="s">
        <v>774</v>
      </c>
      <c r="H2015" s="7">
        <v>80</v>
      </c>
      <c r="I2015" s="7">
        <v>71</v>
      </c>
      <c r="J2015" s="2">
        <v>0.1125</v>
      </c>
      <c r="K2015" s="7">
        <f>Table1[[#This Row],[Price Before Discount]]-Table1[[#This Row],[Price After Discount]]</f>
        <v>9</v>
      </c>
      <c r="L2015" s="13">
        <f>YEAR(Table1[[#This Row],[Date]])</f>
        <v>2020</v>
      </c>
      <c r="M2015" s="13" t="str">
        <f t="shared" si="62"/>
        <v>May</v>
      </c>
      <c r="N2015" s="17" t="str">
        <f t="shared" si="63"/>
        <v>Q2</v>
      </c>
    </row>
    <row r="2016" spans="1:14" hidden="1" x14ac:dyDescent="0.35">
      <c r="A2016" t="s">
        <v>2622</v>
      </c>
      <c r="B2016" s="1" t="s">
        <v>129</v>
      </c>
      <c r="C2016" s="1" t="s">
        <v>106</v>
      </c>
      <c r="D2016" s="1" t="s">
        <v>17</v>
      </c>
      <c r="E2016" s="3">
        <v>44612</v>
      </c>
      <c r="F2016" s="1" t="s">
        <v>53</v>
      </c>
      <c r="G2016" s="1" t="s">
        <v>534</v>
      </c>
      <c r="H2016" s="7">
        <v>800</v>
      </c>
      <c r="I2016" s="7">
        <v>512</v>
      </c>
      <c r="J2016" s="2">
        <v>0.36</v>
      </c>
      <c r="K2016" s="7">
        <f>Table1[[#This Row],[Price Before Discount]]-Table1[[#This Row],[Price After Discount]]</f>
        <v>288</v>
      </c>
      <c r="L2016" s="13">
        <f>YEAR(Table1[[#This Row],[Date]])</f>
        <v>2022</v>
      </c>
      <c r="M2016" s="13" t="str">
        <f t="shared" si="62"/>
        <v>Feb</v>
      </c>
      <c r="N2016" s="17" t="str">
        <f t="shared" si="63"/>
        <v>Q1</v>
      </c>
    </row>
    <row r="2017" spans="1:14" hidden="1" x14ac:dyDescent="0.35">
      <c r="A2017" t="s">
        <v>2623</v>
      </c>
      <c r="B2017" s="1" t="s">
        <v>42</v>
      </c>
      <c r="C2017" s="1" t="s">
        <v>43</v>
      </c>
      <c r="D2017" s="1" t="s">
        <v>22</v>
      </c>
      <c r="E2017" s="3">
        <v>43895</v>
      </c>
      <c r="F2017" s="1" t="s">
        <v>12</v>
      </c>
      <c r="G2017" s="1" t="s">
        <v>429</v>
      </c>
      <c r="H2017" s="7">
        <v>80</v>
      </c>
      <c r="I2017" s="7">
        <v>77</v>
      </c>
      <c r="J2017" s="2">
        <v>3.7499999999999999E-2</v>
      </c>
      <c r="K2017" s="7">
        <f>Table1[[#This Row],[Price Before Discount]]-Table1[[#This Row],[Price After Discount]]</f>
        <v>3</v>
      </c>
      <c r="L2017" s="13">
        <f>YEAR(Table1[[#This Row],[Date]])</f>
        <v>2020</v>
      </c>
      <c r="M2017" s="13" t="str">
        <f t="shared" si="62"/>
        <v>Mar</v>
      </c>
      <c r="N2017" s="17" t="str">
        <f t="shared" si="63"/>
        <v>Q1</v>
      </c>
    </row>
    <row r="2018" spans="1:14" hidden="1" x14ac:dyDescent="0.35">
      <c r="A2018" t="s">
        <v>2624</v>
      </c>
      <c r="B2018" s="1" t="s">
        <v>268</v>
      </c>
      <c r="C2018" s="1" t="s">
        <v>269</v>
      </c>
      <c r="D2018" s="1" t="s">
        <v>33</v>
      </c>
      <c r="E2018" s="3">
        <v>43990</v>
      </c>
      <c r="F2018" s="1" t="s">
        <v>70</v>
      </c>
      <c r="G2018" s="1" t="s">
        <v>270</v>
      </c>
      <c r="H2018" s="7">
        <v>500</v>
      </c>
      <c r="I2018" s="7">
        <v>490</v>
      </c>
      <c r="J2018" s="2">
        <v>0.02</v>
      </c>
      <c r="K2018" s="7">
        <f>Table1[[#This Row],[Price Before Discount]]-Table1[[#This Row],[Price After Discount]]</f>
        <v>10</v>
      </c>
      <c r="L2018" s="13">
        <f>YEAR(Table1[[#This Row],[Date]])</f>
        <v>2020</v>
      </c>
      <c r="M2018" s="13" t="str">
        <f t="shared" si="62"/>
        <v>Jun</v>
      </c>
      <c r="N2018" s="17" t="str">
        <f t="shared" si="63"/>
        <v>Q2</v>
      </c>
    </row>
    <row r="2019" spans="1:14" x14ac:dyDescent="0.35">
      <c r="A2019" t="s">
        <v>2625</v>
      </c>
      <c r="B2019" s="1" t="s">
        <v>51</v>
      </c>
      <c r="C2019" s="1" t="s">
        <v>52</v>
      </c>
      <c r="D2019" s="1" t="s">
        <v>11</v>
      </c>
      <c r="E2019" s="3">
        <v>44525</v>
      </c>
      <c r="F2019" s="1" t="s">
        <v>59</v>
      </c>
      <c r="G2019" s="1" t="s">
        <v>54</v>
      </c>
      <c r="H2019" s="7">
        <v>1000</v>
      </c>
      <c r="I2019" s="7">
        <v>920</v>
      </c>
      <c r="J2019" s="2">
        <v>0.08</v>
      </c>
      <c r="K2019" s="7">
        <f>Table1[[#This Row],[Price Before Discount]]-Table1[[#This Row],[Price After Discount]]</f>
        <v>80</v>
      </c>
      <c r="L2019" s="13">
        <f>YEAR(Table1[[#This Row],[Date]])</f>
        <v>2021</v>
      </c>
      <c r="M2019" s="13" t="str">
        <f t="shared" si="62"/>
        <v>Nov</v>
      </c>
      <c r="N2019" s="17" t="str">
        <f t="shared" si="63"/>
        <v>Q4</v>
      </c>
    </row>
    <row r="2020" spans="1:14" x14ac:dyDescent="0.35">
      <c r="A2020" t="s">
        <v>2626</v>
      </c>
      <c r="B2020" s="1" t="s">
        <v>57</v>
      </c>
      <c r="C2020" s="1" t="s">
        <v>58</v>
      </c>
      <c r="D2020" s="1" t="s">
        <v>11</v>
      </c>
      <c r="E2020" s="3">
        <v>45040</v>
      </c>
      <c r="F2020" s="1" t="s">
        <v>59</v>
      </c>
      <c r="G2020" s="1" t="s">
        <v>695</v>
      </c>
      <c r="H2020" s="7">
        <v>1000</v>
      </c>
      <c r="I2020" s="7">
        <v>740</v>
      </c>
      <c r="J2020" s="2">
        <v>0.26</v>
      </c>
      <c r="K2020" s="7">
        <f>Table1[[#This Row],[Price Before Discount]]-Table1[[#This Row],[Price After Discount]]</f>
        <v>260</v>
      </c>
      <c r="L2020" s="13">
        <f>YEAR(Table1[[#This Row],[Date]])</f>
        <v>2023</v>
      </c>
      <c r="M2020" s="13" t="str">
        <f t="shared" si="62"/>
        <v>Apr</v>
      </c>
      <c r="N2020" s="17" t="str">
        <f t="shared" si="63"/>
        <v>Q2</v>
      </c>
    </row>
    <row r="2021" spans="1:14" x14ac:dyDescent="0.35">
      <c r="A2021" t="s">
        <v>2627</v>
      </c>
      <c r="B2021" s="1" t="s">
        <v>93</v>
      </c>
      <c r="C2021" s="1" t="s">
        <v>94</v>
      </c>
      <c r="D2021" s="1" t="s">
        <v>11</v>
      </c>
      <c r="E2021" s="3">
        <v>45103</v>
      </c>
      <c r="F2021" s="1" t="s">
        <v>44</v>
      </c>
      <c r="G2021" s="1" t="s">
        <v>729</v>
      </c>
      <c r="H2021" s="7">
        <v>500</v>
      </c>
      <c r="I2021" s="7">
        <v>450</v>
      </c>
      <c r="J2021" s="2">
        <v>0.1</v>
      </c>
      <c r="K2021" s="7">
        <f>Table1[[#This Row],[Price Before Discount]]-Table1[[#This Row],[Price After Discount]]</f>
        <v>50</v>
      </c>
      <c r="L2021" s="13">
        <f>YEAR(Table1[[#This Row],[Date]])</f>
        <v>2023</v>
      </c>
      <c r="M2021" s="13" t="str">
        <f t="shared" si="62"/>
        <v>Jun</v>
      </c>
      <c r="N2021" s="17" t="str">
        <f t="shared" si="63"/>
        <v>Q2</v>
      </c>
    </row>
    <row r="2022" spans="1:14" hidden="1" x14ac:dyDescent="0.35">
      <c r="A2022" t="s">
        <v>2628</v>
      </c>
      <c r="B2022" s="1" t="s">
        <v>219</v>
      </c>
      <c r="C2022" s="1" t="s">
        <v>38</v>
      </c>
      <c r="D2022" s="1" t="s">
        <v>33</v>
      </c>
      <c r="E2022" s="3">
        <v>45484</v>
      </c>
      <c r="F2022" s="1" t="s">
        <v>39</v>
      </c>
      <c r="G2022" s="1" t="s">
        <v>2423</v>
      </c>
      <c r="H2022" s="7">
        <v>30</v>
      </c>
      <c r="I2022" s="7">
        <v>30</v>
      </c>
      <c r="J2022" s="2">
        <v>0</v>
      </c>
      <c r="K2022" s="7">
        <f>Table1[[#This Row],[Price Before Discount]]-Table1[[#This Row],[Price After Discount]]</f>
        <v>0</v>
      </c>
      <c r="L2022" s="13">
        <f>YEAR(Table1[[#This Row],[Date]])</f>
        <v>2024</v>
      </c>
      <c r="M2022" s="13" t="str">
        <f t="shared" si="62"/>
        <v>Jul</v>
      </c>
      <c r="N2022" s="17" t="str">
        <f t="shared" si="63"/>
        <v>Q3</v>
      </c>
    </row>
    <row r="2023" spans="1:14" x14ac:dyDescent="0.35">
      <c r="A2023" t="s">
        <v>2629</v>
      </c>
      <c r="B2023" s="1" t="s">
        <v>109</v>
      </c>
      <c r="C2023" s="1" t="s">
        <v>80</v>
      </c>
      <c r="D2023" s="1" t="s">
        <v>11</v>
      </c>
      <c r="E2023" s="3">
        <v>44402</v>
      </c>
      <c r="F2023" s="1" t="s">
        <v>102</v>
      </c>
      <c r="G2023" s="1" t="s">
        <v>824</v>
      </c>
      <c r="H2023" s="7">
        <v>70</v>
      </c>
      <c r="I2023" s="7">
        <v>56</v>
      </c>
      <c r="J2023" s="2">
        <v>0.2</v>
      </c>
      <c r="K2023" s="7">
        <f>Table1[[#This Row],[Price Before Discount]]-Table1[[#This Row],[Price After Discount]]</f>
        <v>14</v>
      </c>
      <c r="L2023" s="13">
        <f>YEAR(Table1[[#This Row],[Date]])</f>
        <v>2021</v>
      </c>
      <c r="M2023" s="13" t="str">
        <f t="shared" si="62"/>
        <v>Jul</v>
      </c>
      <c r="N2023" s="17" t="str">
        <f t="shared" si="63"/>
        <v>Q3</v>
      </c>
    </row>
    <row r="2024" spans="1:14" hidden="1" x14ac:dyDescent="0.35">
      <c r="A2024" t="s">
        <v>2630</v>
      </c>
      <c r="B2024" s="1" t="s">
        <v>2168</v>
      </c>
      <c r="C2024" s="1" t="s">
        <v>16</v>
      </c>
      <c r="D2024" s="1" t="s">
        <v>17</v>
      </c>
      <c r="E2024" s="3">
        <v>45142</v>
      </c>
      <c r="F2024" s="1" t="s">
        <v>59</v>
      </c>
      <c r="G2024" s="1" t="s">
        <v>2361</v>
      </c>
      <c r="H2024" s="7">
        <v>1000</v>
      </c>
      <c r="I2024" s="7">
        <v>560</v>
      </c>
      <c r="J2024" s="2">
        <v>0.44</v>
      </c>
      <c r="K2024" s="7">
        <f>Table1[[#This Row],[Price Before Discount]]-Table1[[#This Row],[Price After Discount]]</f>
        <v>440</v>
      </c>
      <c r="L2024" s="13">
        <f>YEAR(Table1[[#This Row],[Date]])</f>
        <v>2023</v>
      </c>
      <c r="M2024" s="13" t="str">
        <f t="shared" si="62"/>
        <v>Aug</v>
      </c>
      <c r="N2024" s="17" t="str">
        <f t="shared" si="63"/>
        <v>Q3</v>
      </c>
    </row>
    <row r="2025" spans="1:14" x14ac:dyDescent="0.35">
      <c r="A2025" t="s">
        <v>2631</v>
      </c>
      <c r="B2025" s="1" t="s">
        <v>109</v>
      </c>
      <c r="C2025" s="1" t="s">
        <v>80</v>
      </c>
      <c r="D2025" s="1" t="s">
        <v>11</v>
      </c>
      <c r="E2025" s="3">
        <v>43845</v>
      </c>
      <c r="F2025" s="1" t="s">
        <v>120</v>
      </c>
      <c r="G2025" s="1" t="s">
        <v>370</v>
      </c>
      <c r="H2025" s="7">
        <v>50</v>
      </c>
      <c r="I2025" s="7">
        <v>48</v>
      </c>
      <c r="J2025" s="2">
        <v>0.04</v>
      </c>
      <c r="K2025" s="7">
        <f>Table1[[#This Row],[Price Before Discount]]-Table1[[#This Row],[Price After Discount]]</f>
        <v>2</v>
      </c>
      <c r="L2025" s="13">
        <f>YEAR(Table1[[#This Row],[Date]])</f>
        <v>2020</v>
      </c>
      <c r="M2025" s="13" t="str">
        <f t="shared" si="62"/>
        <v>Jan</v>
      </c>
      <c r="N2025" s="17" t="str">
        <f t="shared" si="63"/>
        <v>Q1</v>
      </c>
    </row>
    <row r="2026" spans="1:14" hidden="1" x14ac:dyDescent="0.35">
      <c r="A2026" t="s">
        <v>2632</v>
      </c>
      <c r="B2026" s="1" t="s">
        <v>75</v>
      </c>
      <c r="C2026" s="1" t="s">
        <v>76</v>
      </c>
      <c r="D2026" s="1" t="s">
        <v>33</v>
      </c>
      <c r="E2026" s="3">
        <v>45605</v>
      </c>
      <c r="F2026" s="1" t="s">
        <v>44</v>
      </c>
      <c r="G2026" s="1" t="s">
        <v>1091</v>
      </c>
      <c r="H2026" s="7">
        <v>500</v>
      </c>
      <c r="I2026" s="7">
        <v>490</v>
      </c>
      <c r="J2026" s="2">
        <v>0.02</v>
      </c>
      <c r="K2026" s="7">
        <f>Table1[[#This Row],[Price Before Discount]]-Table1[[#This Row],[Price After Discount]]</f>
        <v>10</v>
      </c>
      <c r="L2026" s="13">
        <f>YEAR(Table1[[#This Row],[Date]])</f>
        <v>2024</v>
      </c>
      <c r="M2026" s="13" t="str">
        <f t="shared" si="62"/>
        <v>Nov</v>
      </c>
      <c r="N2026" s="17" t="str">
        <f t="shared" si="63"/>
        <v>Q4</v>
      </c>
    </row>
    <row r="2027" spans="1:14" x14ac:dyDescent="0.35">
      <c r="A2027" t="s">
        <v>2633</v>
      </c>
      <c r="B2027" s="1" t="s">
        <v>51</v>
      </c>
      <c r="C2027" s="1" t="s">
        <v>52</v>
      </c>
      <c r="D2027" s="1" t="s">
        <v>11</v>
      </c>
      <c r="E2027" s="3">
        <v>43948</v>
      </c>
      <c r="F2027" s="1" t="s">
        <v>70</v>
      </c>
      <c r="G2027" s="1" t="s">
        <v>402</v>
      </c>
      <c r="H2027" s="7">
        <v>500</v>
      </c>
      <c r="I2027" s="7">
        <v>500</v>
      </c>
      <c r="J2027" s="2">
        <v>0</v>
      </c>
      <c r="K2027" s="7">
        <f>Table1[[#This Row],[Price Before Discount]]-Table1[[#This Row],[Price After Discount]]</f>
        <v>0</v>
      </c>
      <c r="L2027" s="13">
        <f>YEAR(Table1[[#This Row],[Date]])</f>
        <v>2020</v>
      </c>
      <c r="M2027" s="13" t="str">
        <f t="shared" si="62"/>
        <v>Apr</v>
      </c>
      <c r="N2027" s="17" t="str">
        <f t="shared" si="63"/>
        <v>Q2</v>
      </c>
    </row>
    <row r="2028" spans="1:14" hidden="1" x14ac:dyDescent="0.35">
      <c r="A2028" t="s">
        <v>2634</v>
      </c>
      <c r="B2028" s="1" t="s">
        <v>155</v>
      </c>
      <c r="C2028" s="1" t="s">
        <v>106</v>
      </c>
      <c r="D2028" s="1" t="s">
        <v>17</v>
      </c>
      <c r="E2028" s="3">
        <v>44269</v>
      </c>
      <c r="F2028" s="1" t="s">
        <v>70</v>
      </c>
      <c r="G2028" s="1" t="s">
        <v>1284</v>
      </c>
      <c r="H2028" s="7">
        <v>500</v>
      </c>
      <c r="I2028" s="7">
        <v>490</v>
      </c>
      <c r="J2028" s="2">
        <v>0.02</v>
      </c>
      <c r="K2028" s="7">
        <f>Table1[[#This Row],[Price Before Discount]]-Table1[[#This Row],[Price After Discount]]</f>
        <v>10</v>
      </c>
      <c r="L2028" s="13">
        <f>YEAR(Table1[[#This Row],[Date]])</f>
        <v>2021</v>
      </c>
      <c r="M2028" s="13" t="str">
        <f t="shared" si="62"/>
        <v>Mar</v>
      </c>
      <c r="N2028" s="17" t="str">
        <f t="shared" si="63"/>
        <v>Q1</v>
      </c>
    </row>
    <row r="2029" spans="1:14" hidden="1" x14ac:dyDescent="0.35">
      <c r="A2029" t="s">
        <v>2635</v>
      </c>
      <c r="B2029" s="1" t="s">
        <v>2189</v>
      </c>
      <c r="C2029" s="1" t="s">
        <v>106</v>
      </c>
      <c r="D2029" s="1" t="s">
        <v>17</v>
      </c>
      <c r="E2029" s="3">
        <v>44510</v>
      </c>
      <c r="F2029" s="1" t="s">
        <v>28</v>
      </c>
      <c r="G2029" s="1" t="s">
        <v>2636</v>
      </c>
      <c r="H2029" s="7">
        <v>150</v>
      </c>
      <c r="I2029" s="7">
        <v>101</v>
      </c>
      <c r="J2029" s="2">
        <v>0.32669999999999999</v>
      </c>
      <c r="K2029" s="7">
        <f>Table1[[#This Row],[Price Before Discount]]-Table1[[#This Row],[Price After Discount]]</f>
        <v>49</v>
      </c>
      <c r="L2029" s="13">
        <f>YEAR(Table1[[#This Row],[Date]])</f>
        <v>2021</v>
      </c>
      <c r="M2029" s="13" t="str">
        <f t="shared" si="62"/>
        <v>Nov</v>
      </c>
      <c r="N2029" s="17" t="str">
        <f t="shared" si="63"/>
        <v>Q4</v>
      </c>
    </row>
    <row r="2030" spans="1:14" hidden="1" x14ac:dyDescent="0.35">
      <c r="A2030" t="s">
        <v>2637</v>
      </c>
      <c r="B2030" s="1" t="s">
        <v>47</v>
      </c>
      <c r="C2030" s="1" t="s">
        <v>48</v>
      </c>
      <c r="D2030" s="1" t="s">
        <v>22</v>
      </c>
      <c r="E2030" s="3">
        <v>44663</v>
      </c>
      <c r="F2030" s="1" t="s">
        <v>102</v>
      </c>
      <c r="G2030" s="1" t="s">
        <v>396</v>
      </c>
      <c r="H2030" s="7">
        <v>70</v>
      </c>
      <c r="I2030" s="7">
        <v>69</v>
      </c>
      <c r="J2030" s="2">
        <v>1.43E-2</v>
      </c>
      <c r="K2030" s="7">
        <f>Table1[[#This Row],[Price Before Discount]]-Table1[[#This Row],[Price After Discount]]</f>
        <v>1</v>
      </c>
      <c r="L2030" s="13">
        <f>YEAR(Table1[[#This Row],[Date]])</f>
        <v>2022</v>
      </c>
      <c r="M2030" s="13" t="str">
        <f t="shared" si="62"/>
        <v>Apr</v>
      </c>
      <c r="N2030" s="17" t="str">
        <f t="shared" si="63"/>
        <v>Q2</v>
      </c>
    </row>
    <row r="2031" spans="1:14" hidden="1" x14ac:dyDescent="0.35">
      <c r="A2031" t="s">
        <v>2638</v>
      </c>
      <c r="B2031" s="1" t="s">
        <v>152</v>
      </c>
      <c r="C2031" s="1" t="s">
        <v>106</v>
      </c>
      <c r="D2031" s="1" t="s">
        <v>17</v>
      </c>
      <c r="E2031" s="3">
        <v>44702</v>
      </c>
      <c r="F2031" s="1" t="s">
        <v>53</v>
      </c>
      <c r="G2031" s="1" t="s">
        <v>1183</v>
      </c>
      <c r="H2031" s="7">
        <v>800</v>
      </c>
      <c r="I2031" s="7">
        <v>696</v>
      </c>
      <c r="J2031" s="2">
        <v>0.13</v>
      </c>
      <c r="K2031" s="7">
        <f>Table1[[#This Row],[Price Before Discount]]-Table1[[#This Row],[Price After Discount]]</f>
        <v>104</v>
      </c>
      <c r="L2031" s="13">
        <f>YEAR(Table1[[#This Row],[Date]])</f>
        <v>2022</v>
      </c>
      <c r="M2031" s="13" t="str">
        <f t="shared" si="62"/>
        <v>May</v>
      </c>
      <c r="N2031" s="17" t="str">
        <f t="shared" si="63"/>
        <v>Q2</v>
      </c>
    </row>
    <row r="2032" spans="1:14" x14ac:dyDescent="0.35">
      <c r="A2032" t="s">
        <v>2639</v>
      </c>
      <c r="B2032" s="1" t="s">
        <v>9</v>
      </c>
      <c r="C2032" s="1" t="s">
        <v>10</v>
      </c>
      <c r="D2032" s="1" t="s">
        <v>11</v>
      </c>
      <c r="E2032" s="3">
        <v>45386</v>
      </c>
      <c r="F2032" s="1" t="s">
        <v>102</v>
      </c>
      <c r="G2032" s="1" t="s">
        <v>135</v>
      </c>
      <c r="H2032" s="7">
        <v>70</v>
      </c>
      <c r="I2032" s="7">
        <v>69</v>
      </c>
      <c r="J2032" s="2">
        <v>1.43E-2</v>
      </c>
      <c r="K2032" s="7">
        <f>Table1[[#This Row],[Price Before Discount]]-Table1[[#This Row],[Price After Discount]]</f>
        <v>1</v>
      </c>
      <c r="L2032" s="13">
        <f>YEAR(Table1[[#This Row],[Date]])</f>
        <v>2024</v>
      </c>
      <c r="M2032" s="13" t="str">
        <f t="shared" si="62"/>
        <v>Apr</v>
      </c>
      <c r="N2032" s="17" t="str">
        <f t="shared" si="63"/>
        <v>Q2</v>
      </c>
    </row>
    <row r="2033" spans="1:14" hidden="1" x14ac:dyDescent="0.35">
      <c r="A2033" t="s">
        <v>2640</v>
      </c>
      <c r="B2033" s="1" t="s">
        <v>31</v>
      </c>
      <c r="C2033" s="1" t="s">
        <v>32</v>
      </c>
      <c r="D2033" s="1" t="s">
        <v>33</v>
      </c>
      <c r="E2033" s="3">
        <v>45260</v>
      </c>
      <c r="F2033" s="1" t="s">
        <v>53</v>
      </c>
      <c r="G2033" s="1" t="s">
        <v>1129</v>
      </c>
      <c r="H2033" s="7">
        <v>800</v>
      </c>
      <c r="I2033" s="7">
        <v>520</v>
      </c>
      <c r="J2033" s="2">
        <v>0.35</v>
      </c>
      <c r="K2033" s="7">
        <f>Table1[[#This Row],[Price Before Discount]]-Table1[[#This Row],[Price After Discount]]</f>
        <v>280</v>
      </c>
      <c r="L2033" s="13">
        <f>YEAR(Table1[[#This Row],[Date]])</f>
        <v>2023</v>
      </c>
      <c r="M2033" s="13" t="str">
        <f t="shared" si="62"/>
        <v>Nov</v>
      </c>
      <c r="N2033" s="17" t="str">
        <f t="shared" si="63"/>
        <v>Q4</v>
      </c>
    </row>
    <row r="2034" spans="1:14" x14ac:dyDescent="0.35">
      <c r="A2034" t="s">
        <v>2641</v>
      </c>
      <c r="B2034" s="1" t="s">
        <v>79</v>
      </c>
      <c r="C2034" s="1" t="s">
        <v>80</v>
      </c>
      <c r="D2034" s="1" t="s">
        <v>11</v>
      </c>
      <c r="E2034" s="3">
        <v>44733</v>
      </c>
      <c r="F2034" s="1" t="s">
        <v>120</v>
      </c>
      <c r="G2034" s="1" t="s">
        <v>1491</v>
      </c>
      <c r="H2034" s="7">
        <v>50</v>
      </c>
      <c r="I2034" s="7">
        <v>44</v>
      </c>
      <c r="J2034" s="2">
        <v>0.12</v>
      </c>
      <c r="K2034" s="7">
        <f>Table1[[#This Row],[Price Before Discount]]-Table1[[#This Row],[Price After Discount]]</f>
        <v>6</v>
      </c>
      <c r="L2034" s="13">
        <f>YEAR(Table1[[#This Row],[Date]])</f>
        <v>2022</v>
      </c>
      <c r="M2034" s="13" t="str">
        <f t="shared" si="62"/>
        <v>Jun</v>
      </c>
      <c r="N2034" s="17" t="str">
        <f t="shared" si="63"/>
        <v>Q2</v>
      </c>
    </row>
    <row r="2035" spans="1:14" hidden="1" x14ac:dyDescent="0.35">
      <c r="A2035" t="s">
        <v>2642</v>
      </c>
      <c r="B2035" s="1" t="s">
        <v>116</v>
      </c>
      <c r="C2035" s="1" t="s">
        <v>117</v>
      </c>
      <c r="D2035" s="1" t="s">
        <v>33</v>
      </c>
      <c r="E2035" s="3">
        <v>44319</v>
      </c>
      <c r="F2035" s="1" t="s">
        <v>12</v>
      </c>
      <c r="G2035" s="1" t="s">
        <v>118</v>
      </c>
      <c r="H2035" s="7">
        <v>80</v>
      </c>
      <c r="I2035" s="7">
        <v>77</v>
      </c>
      <c r="J2035" s="2">
        <v>3.7499999999999999E-2</v>
      </c>
      <c r="K2035" s="7">
        <f>Table1[[#This Row],[Price Before Discount]]-Table1[[#This Row],[Price After Discount]]</f>
        <v>3</v>
      </c>
      <c r="L2035" s="13">
        <f>YEAR(Table1[[#This Row],[Date]])</f>
        <v>2021</v>
      </c>
      <c r="M2035" s="13" t="str">
        <f t="shared" si="62"/>
        <v>May</v>
      </c>
      <c r="N2035" s="17" t="str">
        <f t="shared" si="63"/>
        <v>Q2</v>
      </c>
    </row>
    <row r="2036" spans="1:14" hidden="1" x14ac:dyDescent="0.35">
      <c r="A2036" t="s">
        <v>2643</v>
      </c>
      <c r="B2036" s="1" t="s">
        <v>89</v>
      </c>
      <c r="C2036" s="1" t="s">
        <v>90</v>
      </c>
      <c r="D2036" s="1" t="s">
        <v>33</v>
      </c>
      <c r="E2036" s="3">
        <v>44541</v>
      </c>
      <c r="F2036" s="1" t="s">
        <v>23</v>
      </c>
      <c r="G2036" s="1" t="s">
        <v>197</v>
      </c>
      <c r="H2036" s="7">
        <v>700</v>
      </c>
      <c r="I2036" s="7">
        <v>455</v>
      </c>
      <c r="J2036" s="2">
        <v>0.35</v>
      </c>
      <c r="K2036" s="7">
        <f>Table1[[#This Row],[Price Before Discount]]-Table1[[#This Row],[Price After Discount]]</f>
        <v>245</v>
      </c>
      <c r="L2036" s="13">
        <f>YEAR(Table1[[#This Row],[Date]])</f>
        <v>2021</v>
      </c>
      <c r="M2036" s="13" t="str">
        <f t="shared" si="62"/>
        <v>Dec</v>
      </c>
      <c r="N2036" s="17" t="str">
        <f t="shared" si="63"/>
        <v>Q4</v>
      </c>
    </row>
    <row r="2037" spans="1:14" hidden="1" x14ac:dyDescent="0.35">
      <c r="A2037" t="s">
        <v>2644</v>
      </c>
      <c r="B2037" s="1" t="s">
        <v>42</v>
      </c>
      <c r="C2037" s="1" t="s">
        <v>43</v>
      </c>
      <c r="D2037" s="1" t="s">
        <v>22</v>
      </c>
      <c r="E2037" s="3">
        <v>45462</v>
      </c>
      <c r="F2037" s="1" t="s">
        <v>44</v>
      </c>
      <c r="G2037" s="1" t="s">
        <v>1100</v>
      </c>
      <c r="H2037" s="7">
        <v>500</v>
      </c>
      <c r="I2037" s="7">
        <v>485</v>
      </c>
      <c r="J2037" s="2">
        <v>0.03</v>
      </c>
      <c r="K2037" s="7">
        <f>Table1[[#This Row],[Price Before Discount]]-Table1[[#This Row],[Price After Discount]]</f>
        <v>15</v>
      </c>
      <c r="L2037" s="13">
        <f>YEAR(Table1[[#This Row],[Date]])</f>
        <v>2024</v>
      </c>
      <c r="M2037" s="13" t="str">
        <f t="shared" si="62"/>
        <v>Jun</v>
      </c>
      <c r="N2037" s="17" t="str">
        <f t="shared" si="63"/>
        <v>Q2</v>
      </c>
    </row>
    <row r="2038" spans="1:14" hidden="1" x14ac:dyDescent="0.35">
      <c r="A2038" t="s">
        <v>2645</v>
      </c>
      <c r="B2038" s="1" t="s">
        <v>37</v>
      </c>
      <c r="C2038" s="1" t="s">
        <v>38</v>
      </c>
      <c r="D2038" s="1" t="s">
        <v>33</v>
      </c>
      <c r="E2038" s="3">
        <v>45501</v>
      </c>
      <c r="F2038" s="1" t="s">
        <v>70</v>
      </c>
      <c r="G2038" s="1" t="s">
        <v>1302</v>
      </c>
      <c r="H2038" s="7">
        <v>500</v>
      </c>
      <c r="I2038" s="7">
        <v>500</v>
      </c>
      <c r="J2038" s="2">
        <v>0</v>
      </c>
      <c r="K2038" s="7">
        <f>Table1[[#This Row],[Price Before Discount]]-Table1[[#This Row],[Price After Discount]]</f>
        <v>0</v>
      </c>
      <c r="L2038" s="13">
        <f>YEAR(Table1[[#This Row],[Date]])</f>
        <v>2024</v>
      </c>
      <c r="M2038" s="13" t="str">
        <f t="shared" si="62"/>
        <v>Jul</v>
      </c>
      <c r="N2038" s="17" t="str">
        <f t="shared" si="63"/>
        <v>Q3</v>
      </c>
    </row>
    <row r="2039" spans="1:14" hidden="1" x14ac:dyDescent="0.35">
      <c r="A2039" t="s">
        <v>2646</v>
      </c>
      <c r="B2039" s="1" t="s">
        <v>152</v>
      </c>
      <c r="C2039" s="1" t="s">
        <v>106</v>
      </c>
      <c r="D2039" s="1" t="s">
        <v>17</v>
      </c>
      <c r="E2039" s="3">
        <v>44034</v>
      </c>
      <c r="F2039" s="1" t="s">
        <v>28</v>
      </c>
      <c r="G2039" s="1" t="s">
        <v>153</v>
      </c>
      <c r="H2039" s="7">
        <v>150</v>
      </c>
      <c r="I2039" s="7">
        <v>119</v>
      </c>
      <c r="J2039" s="2">
        <v>0.20669999999999999</v>
      </c>
      <c r="K2039" s="7">
        <f>Table1[[#This Row],[Price Before Discount]]-Table1[[#This Row],[Price After Discount]]</f>
        <v>31</v>
      </c>
      <c r="L2039" s="13">
        <f>YEAR(Table1[[#This Row],[Date]])</f>
        <v>2020</v>
      </c>
      <c r="M2039" s="13" t="str">
        <f t="shared" si="62"/>
        <v>Jul</v>
      </c>
      <c r="N2039" s="17" t="str">
        <f t="shared" si="63"/>
        <v>Q3</v>
      </c>
    </row>
    <row r="2040" spans="1:14" hidden="1" x14ac:dyDescent="0.35">
      <c r="A2040" t="s">
        <v>2647</v>
      </c>
      <c r="B2040" s="1" t="s">
        <v>42</v>
      </c>
      <c r="C2040" s="1" t="s">
        <v>43</v>
      </c>
      <c r="D2040" s="1" t="s">
        <v>22</v>
      </c>
      <c r="E2040" s="3">
        <v>44552</v>
      </c>
      <c r="F2040" s="1" t="s">
        <v>102</v>
      </c>
      <c r="G2040" s="1" t="s">
        <v>1068</v>
      </c>
      <c r="H2040" s="7">
        <v>70</v>
      </c>
      <c r="I2040" s="7">
        <v>60</v>
      </c>
      <c r="J2040" s="2">
        <v>0.1429</v>
      </c>
      <c r="K2040" s="7">
        <f>Table1[[#This Row],[Price Before Discount]]-Table1[[#This Row],[Price After Discount]]</f>
        <v>10</v>
      </c>
      <c r="L2040" s="13">
        <f>YEAR(Table1[[#This Row],[Date]])</f>
        <v>2021</v>
      </c>
      <c r="M2040" s="13" t="str">
        <f t="shared" si="62"/>
        <v>Dec</v>
      </c>
      <c r="N2040" s="17" t="str">
        <f t="shared" si="63"/>
        <v>Q4</v>
      </c>
    </row>
    <row r="2041" spans="1:14" hidden="1" x14ac:dyDescent="0.35">
      <c r="A2041" t="s">
        <v>2648</v>
      </c>
      <c r="B2041" s="1" t="s">
        <v>31</v>
      </c>
      <c r="C2041" s="1" t="s">
        <v>32</v>
      </c>
      <c r="D2041" s="1" t="s">
        <v>33</v>
      </c>
      <c r="E2041" s="3">
        <v>45584</v>
      </c>
      <c r="F2041" s="1" t="s">
        <v>120</v>
      </c>
      <c r="G2041" s="1" t="s">
        <v>73</v>
      </c>
      <c r="H2041" s="7">
        <v>50</v>
      </c>
      <c r="I2041" s="7">
        <v>45</v>
      </c>
      <c r="J2041" s="2">
        <v>0.1</v>
      </c>
      <c r="K2041" s="7">
        <f>Table1[[#This Row],[Price Before Discount]]-Table1[[#This Row],[Price After Discount]]</f>
        <v>5</v>
      </c>
      <c r="L2041" s="13">
        <f>YEAR(Table1[[#This Row],[Date]])</f>
        <v>2024</v>
      </c>
      <c r="M2041" s="13" t="str">
        <f t="shared" si="62"/>
        <v>Oct</v>
      </c>
      <c r="N2041" s="17" t="str">
        <f t="shared" si="63"/>
        <v>Q4</v>
      </c>
    </row>
    <row r="2042" spans="1:14" x14ac:dyDescent="0.35">
      <c r="A2042" t="s">
        <v>2649</v>
      </c>
      <c r="B2042" s="1" t="s">
        <v>9</v>
      </c>
      <c r="C2042" s="1" t="s">
        <v>10</v>
      </c>
      <c r="D2042" s="1" t="s">
        <v>11</v>
      </c>
      <c r="E2042" s="3">
        <v>45127</v>
      </c>
      <c r="F2042" s="1" t="s">
        <v>53</v>
      </c>
      <c r="G2042" s="1" t="s">
        <v>291</v>
      </c>
      <c r="H2042" s="7">
        <v>800</v>
      </c>
      <c r="I2042" s="7">
        <v>744</v>
      </c>
      <c r="J2042" s="2">
        <v>7.0000000000000007E-2</v>
      </c>
      <c r="K2042" s="7">
        <f>Table1[[#This Row],[Price Before Discount]]-Table1[[#This Row],[Price After Discount]]</f>
        <v>56</v>
      </c>
      <c r="L2042" s="13">
        <f>YEAR(Table1[[#This Row],[Date]])</f>
        <v>2023</v>
      </c>
      <c r="M2042" s="13" t="str">
        <f t="shared" si="62"/>
        <v>Jul</v>
      </c>
      <c r="N2042" s="17" t="str">
        <f t="shared" si="63"/>
        <v>Q3</v>
      </c>
    </row>
    <row r="2043" spans="1:14" hidden="1" x14ac:dyDescent="0.35">
      <c r="A2043" t="s">
        <v>2650</v>
      </c>
      <c r="B2043" s="1" t="s">
        <v>2241</v>
      </c>
      <c r="C2043" s="1" t="s">
        <v>106</v>
      </c>
      <c r="D2043" s="1" t="s">
        <v>17</v>
      </c>
      <c r="E2043" s="3">
        <v>45135</v>
      </c>
      <c r="F2043" s="1" t="s">
        <v>44</v>
      </c>
      <c r="G2043" s="1" t="s">
        <v>2308</v>
      </c>
      <c r="H2043" s="7">
        <v>500</v>
      </c>
      <c r="I2043" s="7">
        <v>470</v>
      </c>
      <c r="J2043" s="2">
        <v>0.06</v>
      </c>
      <c r="K2043" s="7">
        <f>Table1[[#This Row],[Price Before Discount]]-Table1[[#This Row],[Price After Discount]]</f>
        <v>30</v>
      </c>
      <c r="L2043" s="13">
        <f>YEAR(Table1[[#This Row],[Date]])</f>
        <v>2023</v>
      </c>
      <c r="M2043" s="13" t="str">
        <f t="shared" si="62"/>
        <v>Jul</v>
      </c>
      <c r="N2043" s="17" t="str">
        <f t="shared" si="63"/>
        <v>Q3</v>
      </c>
    </row>
    <row r="2044" spans="1:14" hidden="1" x14ac:dyDescent="0.35">
      <c r="A2044" t="s">
        <v>2651</v>
      </c>
      <c r="B2044" s="1" t="s">
        <v>47</v>
      </c>
      <c r="C2044" s="1" t="s">
        <v>48</v>
      </c>
      <c r="D2044" s="1" t="s">
        <v>22</v>
      </c>
      <c r="E2044" s="3">
        <v>45416</v>
      </c>
      <c r="F2044" s="1" t="s">
        <v>102</v>
      </c>
      <c r="G2044" s="1" t="s">
        <v>66</v>
      </c>
      <c r="H2044" s="7">
        <v>70</v>
      </c>
      <c r="I2044" s="7">
        <v>61</v>
      </c>
      <c r="J2044" s="2">
        <v>0.12859999999999999</v>
      </c>
      <c r="K2044" s="7">
        <f>Table1[[#This Row],[Price Before Discount]]-Table1[[#This Row],[Price After Discount]]</f>
        <v>9</v>
      </c>
      <c r="L2044" s="13">
        <f>YEAR(Table1[[#This Row],[Date]])</f>
        <v>2024</v>
      </c>
      <c r="M2044" s="13" t="str">
        <f t="shared" si="62"/>
        <v>May</v>
      </c>
      <c r="N2044" s="17" t="str">
        <f t="shared" si="63"/>
        <v>Q2</v>
      </c>
    </row>
    <row r="2045" spans="1:14" hidden="1" x14ac:dyDescent="0.35">
      <c r="A2045" t="s">
        <v>2652</v>
      </c>
      <c r="B2045" s="1" t="s">
        <v>89</v>
      </c>
      <c r="C2045" s="1" t="s">
        <v>90</v>
      </c>
      <c r="D2045" s="1" t="s">
        <v>33</v>
      </c>
      <c r="E2045" s="3">
        <v>44343</v>
      </c>
      <c r="F2045" s="1" t="s">
        <v>23</v>
      </c>
      <c r="G2045" s="1" t="s">
        <v>505</v>
      </c>
      <c r="H2045" s="7">
        <v>700</v>
      </c>
      <c r="I2045" s="7">
        <v>546</v>
      </c>
      <c r="J2045" s="2">
        <v>0.22</v>
      </c>
      <c r="K2045" s="7">
        <f>Table1[[#This Row],[Price Before Discount]]-Table1[[#This Row],[Price After Discount]]</f>
        <v>154</v>
      </c>
      <c r="L2045" s="13">
        <f>YEAR(Table1[[#This Row],[Date]])</f>
        <v>2021</v>
      </c>
      <c r="M2045" s="13" t="str">
        <f t="shared" si="62"/>
        <v>May</v>
      </c>
      <c r="N2045" s="17" t="str">
        <f t="shared" si="63"/>
        <v>Q2</v>
      </c>
    </row>
    <row r="2046" spans="1:14" hidden="1" x14ac:dyDescent="0.35">
      <c r="A2046" t="s">
        <v>2653</v>
      </c>
      <c r="B2046" s="1" t="s">
        <v>31</v>
      </c>
      <c r="C2046" s="1" t="s">
        <v>32</v>
      </c>
      <c r="D2046" s="1" t="s">
        <v>33</v>
      </c>
      <c r="E2046" s="3">
        <v>43947</v>
      </c>
      <c r="F2046" s="1" t="s">
        <v>70</v>
      </c>
      <c r="G2046" s="1" t="s">
        <v>35</v>
      </c>
      <c r="H2046" s="7">
        <v>500</v>
      </c>
      <c r="I2046" s="7">
        <v>495</v>
      </c>
      <c r="J2046" s="2">
        <v>0.01</v>
      </c>
      <c r="K2046" s="7">
        <f>Table1[[#This Row],[Price Before Discount]]-Table1[[#This Row],[Price After Discount]]</f>
        <v>5</v>
      </c>
      <c r="L2046" s="13">
        <f>YEAR(Table1[[#This Row],[Date]])</f>
        <v>2020</v>
      </c>
      <c r="M2046" s="13" t="str">
        <f t="shared" si="62"/>
        <v>Apr</v>
      </c>
      <c r="N2046" s="17" t="str">
        <f t="shared" si="63"/>
        <v>Q2</v>
      </c>
    </row>
    <row r="2047" spans="1:14" hidden="1" x14ac:dyDescent="0.35">
      <c r="A2047" t="s">
        <v>2654</v>
      </c>
      <c r="B2047" s="1" t="s">
        <v>222</v>
      </c>
      <c r="C2047" s="1" t="s">
        <v>48</v>
      </c>
      <c r="D2047" s="1" t="s">
        <v>22</v>
      </c>
      <c r="E2047" s="3">
        <v>44609</v>
      </c>
      <c r="F2047" s="1" t="s">
        <v>53</v>
      </c>
      <c r="G2047" s="1" t="s">
        <v>223</v>
      </c>
      <c r="H2047" s="7">
        <v>800</v>
      </c>
      <c r="I2047" s="7">
        <v>592</v>
      </c>
      <c r="J2047" s="2">
        <v>0.26</v>
      </c>
      <c r="K2047" s="7">
        <f>Table1[[#This Row],[Price Before Discount]]-Table1[[#This Row],[Price After Discount]]</f>
        <v>208</v>
      </c>
      <c r="L2047" s="13">
        <f>YEAR(Table1[[#This Row],[Date]])</f>
        <v>2022</v>
      </c>
      <c r="M2047" s="13" t="str">
        <f t="shared" si="62"/>
        <v>Feb</v>
      </c>
      <c r="N2047" s="17" t="str">
        <f t="shared" si="63"/>
        <v>Q1</v>
      </c>
    </row>
    <row r="2048" spans="1:14" x14ac:dyDescent="0.35">
      <c r="A2048" t="s">
        <v>2655</v>
      </c>
      <c r="B2048" s="1" t="s">
        <v>185</v>
      </c>
      <c r="C2048" s="1" t="s">
        <v>186</v>
      </c>
      <c r="D2048" s="1" t="s">
        <v>11</v>
      </c>
      <c r="E2048" s="3">
        <v>44506</v>
      </c>
      <c r="F2048" s="1" t="s">
        <v>12</v>
      </c>
      <c r="G2048" s="1" t="s">
        <v>1148</v>
      </c>
      <c r="H2048" s="7">
        <v>80</v>
      </c>
      <c r="I2048" s="7">
        <v>64</v>
      </c>
      <c r="J2048" s="2">
        <v>0.2</v>
      </c>
      <c r="K2048" s="7">
        <f>Table1[[#This Row],[Price Before Discount]]-Table1[[#This Row],[Price After Discount]]</f>
        <v>16</v>
      </c>
      <c r="L2048" s="13">
        <f>YEAR(Table1[[#This Row],[Date]])</f>
        <v>2021</v>
      </c>
      <c r="M2048" s="13" t="str">
        <f t="shared" si="62"/>
        <v>Nov</v>
      </c>
      <c r="N2048" s="17" t="str">
        <f t="shared" si="63"/>
        <v>Q4</v>
      </c>
    </row>
    <row r="2049" spans="1:14" hidden="1" x14ac:dyDescent="0.35">
      <c r="A2049" t="s">
        <v>2656</v>
      </c>
      <c r="B2049" s="1" t="s">
        <v>219</v>
      </c>
      <c r="C2049" s="1" t="s">
        <v>38</v>
      </c>
      <c r="D2049" s="1" t="s">
        <v>33</v>
      </c>
      <c r="E2049" s="3">
        <v>44157</v>
      </c>
      <c r="F2049" s="1" t="s">
        <v>23</v>
      </c>
      <c r="G2049" s="1" t="s">
        <v>1918</v>
      </c>
      <c r="H2049" s="7">
        <v>700</v>
      </c>
      <c r="I2049" s="7">
        <v>693</v>
      </c>
      <c r="J2049" s="2">
        <v>0.01</v>
      </c>
      <c r="K2049" s="7">
        <f>Table1[[#This Row],[Price Before Discount]]-Table1[[#This Row],[Price After Discount]]</f>
        <v>7</v>
      </c>
      <c r="L2049" s="13">
        <f>YEAR(Table1[[#This Row],[Date]])</f>
        <v>2020</v>
      </c>
      <c r="M2049" s="13" t="str">
        <f t="shared" si="62"/>
        <v>Nov</v>
      </c>
      <c r="N2049" s="17" t="str">
        <f t="shared" si="63"/>
        <v>Q4</v>
      </c>
    </row>
    <row r="2050" spans="1:14" x14ac:dyDescent="0.35">
      <c r="A2050" t="s">
        <v>2657</v>
      </c>
      <c r="B2050" s="1" t="s">
        <v>148</v>
      </c>
      <c r="C2050" s="1" t="s">
        <v>149</v>
      </c>
      <c r="D2050" s="1" t="s">
        <v>11</v>
      </c>
      <c r="E2050" s="3">
        <v>44239</v>
      </c>
      <c r="F2050" s="1" t="s">
        <v>120</v>
      </c>
      <c r="G2050" s="1" t="s">
        <v>407</v>
      </c>
      <c r="H2050" s="7">
        <v>50</v>
      </c>
      <c r="I2050" s="7">
        <v>38</v>
      </c>
      <c r="J2050" s="2">
        <v>0.24</v>
      </c>
      <c r="K2050" s="7">
        <f>Table1[[#This Row],[Price Before Discount]]-Table1[[#This Row],[Price After Discount]]</f>
        <v>12</v>
      </c>
      <c r="L2050" s="13">
        <f>YEAR(Table1[[#This Row],[Date]])</f>
        <v>2021</v>
      </c>
      <c r="M2050" s="13" t="str">
        <f t="shared" ref="M2050:M2113" si="64">TEXT(E:E, "mmm")</f>
        <v>Feb</v>
      </c>
      <c r="N2050" s="17" t="str">
        <f t="shared" ref="N2050:N2113" si="65">"Q"&amp;INT((MONTH($E2050)-1)/3)+1</f>
        <v>Q1</v>
      </c>
    </row>
    <row r="2051" spans="1:14" hidden="1" x14ac:dyDescent="0.35">
      <c r="A2051" t="s">
        <v>2658</v>
      </c>
      <c r="B2051" s="1" t="s">
        <v>222</v>
      </c>
      <c r="C2051" s="1" t="s">
        <v>48</v>
      </c>
      <c r="D2051" s="1" t="s">
        <v>22</v>
      </c>
      <c r="E2051" s="3">
        <v>44232</v>
      </c>
      <c r="F2051" s="1" t="s">
        <v>28</v>
      </c>
      <c r="G2051" s="1" t="s">
        <v>2659</v>
      </c>
      <c r="H2051" s="7">
        <v>150</v>
      </c>
      <c r="I2051" s="7">
        <v>140</v>
      </c>
      <c r="J2051" s="2">
        <v>6.6699999999999995E-2</v>
      </c>
      <c r="K2051" s="7">
        <f>Table1[[#This Row],[Price Before Discount]]-Table1[[#This Row],[Price After Discount]]</f>
        <v>10</v>
      </c>
      <c r="L2051" s="13">
        <f>YEAR(Table1[[#This Row],[Date]])</f>
        <v>2021</v>
      </c>
      <c r="M2051" s="13" t="str">
        <f t="shared" si="64"/>
        <v>Feb</v>
      </c>
      <c r="N2051" s="17" t="str">
        <f t="shared" si="65"/>
        <v>Q1</v>
      </c>
    </row>
    <row r="2052" spans="1:14" x14ac:dyDescent="0.35">
      <c r="A2052" t="s">
        <v>2660</v>
      </c>
      <c r="B2052" s="1" t="s">
        <v>109</v>
      </c>
      <c r="C2052" s="1" t="s">
        <v>80</v>
      </c>
      <c r="D2052" s="1" t="s">
        <v>11</v>
      </c>
      <c r="E2052" s="3">
        <v>44003</v>
      </c>
      <c r="F2052" s="1" t="s">
        <v>39</v>
      </c>
      <c r="G2052" s="1" t="s">
        <v>370</v>
      </c>
      <c r="H2052" s="7">
        <v>30</v>
      </c>
      <c r="I2052" s="7">
        <v>24</v>
      </c>
      <c r="J2052" s="2">
        <v>0.2</v>
      </c>
      <c r="K2052" s="7">
        <f>Table1[[#This Row],[Price Before Discount]]-Table1[[#This Row],[Price After Discount]]</f>
        <v>6</v>
      </c>
      <c r="L2052" s="13">
        <f>YEAR(Table1[[#This Row],[Date]])</f>
        <v>2020</v>
      </c>
      <c r="M2052" s="13" t="str">
        <f t="shared" si="64"/>
        <v>Jun</v>
      </c>
      <c r="N2052" s="17" t="str">
        <f t="shared" si="65"/>
        <v>Q2</v>
      </c>
    </row>
    <row r="2053" spans="1:14" hidden="1" x14ac:dyDescent="0.35">
      <c r="A2053" t="s">
        <v>2661</v>
      </c>
      <c r="B2053" s="1" t="s">
        <v>20</v>
      </c>
      <c r="C2053" s="1" t="s">
        <v>21</v>
      </c>
      <c r="D2053" s="1" t="s">
        <v>22</v>
      </c>
      <c r="E2053" s="3">
        <v>45225</v>
      </c>
      <c r="F2053" s="1" t="s">
        <v>12</v>
      </c>
      <c r="G2053" s="1" t="s">
        <v>622</v>
      </c>
      <c r="H2053" s="7">
        <v>80</v>
      </c>
      <c r="I2053" s="7">
        <v>74</v>
      </c>
      <c r="J2053" s="2">
        <v>7.4999999999999997E-2</v>
      </c>
      <c r="K2053" s="7">
        <f>Table1[[#This Row],[Price Before Discount]]-Table1[[#This Row],[Price After Discount]]</f>
        <v>6</v>
      </c>
      <c r="L2053" s="13">
        <f>YEAR(Table1[[#This Row],[Date]])</f>
        <v>2023</v>
      </c>
      <c r="M2053" s="13" t="str">
        <f t="shared" si="64"/>
        <v>Oct</v>
      </c>
      <c r="N2053" s="17" t="str">
        <f t="shared" si="65"/>
        <v>Q4</v>
      </c>
    </row>
    <row r="2054" spans="1:14" x14ac:dyDescent="0.35">
      <c r="A2054" t="s">
        <v>2662</v>
      </c>
      <c r="B2054" s="1" t="s">
        <v>398</v>
      </c>
      <c r="C2054" s="1" t="s">
        <v>399</v>
      </c>
      <c r="D2054" s="1" t="s">
        <v>11</v>
      </c>
      <c r="E2054" s="3">
        <v>44613</v>
      </c>
      <c r="F2054" s="1" t="s">
        <v>102</v>
      </c>
      <c r="G2054" s="1" t="s">
        <v>1279</v>
      </c>
      <c r="H2054" s="7">
        <v>70</v>
      </c>
      <c r="I2054" s="7">
        <v>62</v>
      </c>
      <c r="J2054" s="2">
        <v>0.1143</v>
      </c>
      <c r="K2054" s="7">
        <f>Table1[[#This Row],[Price Before Discount]]-Table1[[#This Row],[Price After Discount]]</f>
        <v>8</v>
      </c>
      <c r="L2054" s="13">
        <f>YEAR(Table1[[#This Row],[Date]])</f>
        <v>2022</v>
      </c>
      <c r="M2054" s="13" t="str">
        <f t="shared" si="64"/>
        <v>Feb</v>
      </c>
      <c r="N2054" s="17" t="str">
        <f t="shared" si="65"/>
        <v>Q1</v>
      </c>
    </row>
    <row r="2055" spans="1:14" hidden="1" x14ac:dyDescent="0.35">
      <c r="A2055" t="s">
        <v>2663</v>
      </c>
      <c r="B2055" s="1" t="s">
        <v>68</v>
      </c>
      <c r="C2055" s="1" t="s">
        <v>69</v>
      </c>
      <c r="D2055" s="1" t="s">
        <v>33</v>
      </c>
      <c r="E2055" s="3">
        <v>44072</v>
      </c>
      <c r="F2055" s="1" t="s">
        <v>12</v>
      </c>
      <c r="G2055" s="1" t="s">
        <v>140</v>
      </c>
      <c r="H2055" s="7">
        <v>80</v>
      </c>
      <c r="I2055" s="7">
        <v>76</v>
      </c>
      <c r="J2055" s="2">
        <v>0.05</v>
      </c>
      <c r="K2055" s="7">
        <f>Table1[[#This Row],[Price Before Discount]]-Table1[[#This Row],[Price After Discount]]</f>
        <v>4</v>
      </c>
      <c r="L2055" s="13">
        <f>YEAR(Table1[[#This Row],[Date]])</f>
        <v>2020</v>
      </c>
      <c r="M2055" s="13" t="str">
        <f t="shared" si="64"/>
        <v>Aug</v>
      </c>
      <c r="N2055" s="17" t="str">
        <f t="shared" si="65"/>
        <v>Q3</v>
      </c>
    </row>
    <row r="2056" spans="1:14" hidden="1" x14ac:dyDescent="0.35">
      <c r="A2056" t="s">
        <v>2664</v>
      </c>
      <c r="B2056" s="1" t="s">
        <v>152</v>
      </c>
      <c r="C2056" s="1" t="s">
        <v>106</v>
      </c>
      <c r="D2056" s="1" t="s">
        <v>17</v>
      </c>
      <c r="E2056" s="3">
        <v>45616</v>
      </c>
      <c r="F2056" s="1" t="s">
        <v>34</v>
      </c>
      <c r="G2056" s="1" t="s">
        <v>2665</v>
      </c>
      <c r="H2056" s="7">
        <v>50</v>
      </c>
      <c r="I2056" s="7">
        <v>45</v>
      </c>
      <c r="J2056" s="2">
        <v>0.1</v>
      </c>
      <c r="K2056" s="7">
        <f>Table1[[#This Row],[Price Before Discount]]-Table1[[#This Row],[Price After Discount]]</f>
        <v>5</v>
      </c>
      <c r="L2056" s="13">
        <f>YEAR(Table1[[#This Row],[Date]])</f>
        <v>2024</v>
      </c>
      <c r="M2056" s="13" t="str">
        <f t="shared" si="64"/>
        <v>Nov</v>
      </c>
      <c r="N2056" s="17" t="str">
        <f t="shared" si="65"/>
        <v>Q4</v>
      </c>
    </row>
    <row r="2057" spans="1:14" hidden="1" x14ac:dyDescent="0.35">
      <c r="A2057" t="s">
        <v>2666</v>
      </c>
      <c r="B2057" s="1" t="s">
        <v>2189</v>
      </c>
      <c r="C2057" s="1" t="s">
        <v>106</v>
      </c>
      <c r="D2057" s="1" t="s">
        <v>17</v>
      </c>
      <c r="E2057" s="3">
        <v>45425</v>
      </c>
      <c r="F2057" s="1" t="s">
        <v>59</v>
      </c>
      <c r="G2057" s="1" t="s">
        <v>2199</v>
      </c>
      <c r="H2057" s="7">
        <v>1000</v>
      </c>
      <c r="I2057" s="7">
        <v>670</v>
      </c>
      <c r="J2057" s="2">
        <v>0.33</v>
      </c>
      <c r="K2057" s="7">
        <f>Table1[[#This Row],[Price Before Discount]]-Table1[[#This Row],[Price After Discount]]</f>
        <v>330</v>
      </c>
      <c r="L2057" s="13">
        <f>YEAR(Table1[[#This Row],[Date]])</f>
        <v>2024</v>
      </c>
      <c r="M2057" s="13" t="str">
        <f t="shared" si="64"/>
        <v>May</v>
      </c>
      <c r="N2057" s="17" t="str">
        <f t="shared" si="65"/>
        <v>Q2</v>
      </c>
    </row>
    <row r="2058" spans="1:14" x14ac:dyDescent="0.35">
      <c r="A2058" t="s">
        <v>2667</v>
      </c>
      <c r="B2058" s="1" t="s">
        <v>172</v>
      </c>
      <c r="C2058" s="1" t="s">
        <v>173</v>
      </c>
      <c r="D2058" s="1" t="s">
        <v>11</v>
      </c>
      <c r="E2058" s="3">
        <v>45482</v>
      </c>
      <c r="F2058" s="1" t="s">
        <v>102</v>
      </c>
      <c r="G2058" s="1" t="s">
        <v>1275</v>
      </c>
      <c r="H2058" s="7">
        <v>70</v>
      </c>
      <c r="I2058" s="7">
        <v>67</v>
      </c>
      <c r="J2058" s="2">
        <v>4.2900000000000001E-2</v>
      </c>
      <c r="K2058" s="7">
        <f>Table1[[#This Row],[Price Before Discount]]-Table1[[#This Row],[Price After Discount]]</f>
        <v>3</v>
      </c>
      <c r="L2058" s="13">
        <f>YEAR(Table1[[#This Row],[Date]])</f>
        <v>2024</v>
      </c>
      <c r="M2058" s="13" t="str">
        <f t="shared" si="64"/>
        <v>Jul</v>
      </c>
      <c r="N2058" s="17" t="str">
        <f t="shared" si="65"/>
        <v>Q3</v>
      </c>
    </row>
    <row r="2059" spans="1:14" hidden="1" x14ac:dyDescent="0.35">
      <c r="A2059" t="s">
        <v>2668</v>
      </c>
      <c r="B2059" s="1" t="s">
        <v>2189</v>
      </c>
      <c r="C2059" s="1" t="s">
        <v>106</v>
      </c>
      <c r="D2059" s="1" t="s">
        <v>17</v>
      </c>
      <c r="E2059" s="3">
        <v>45188</v>
      </c>
      <c r="F2059" s="1" t="s">
        <v>34</v>
      </c>
      <c r="G2059" s="1" t="s">
        <v>2190</v>
      </c>
      <c r="H2059" s="7">
        <v>50</v>
      </c>
      <c r="I2059" s="7">
        <v>46</v>
      </c>
      <c r="J2059" s="2">
        <v>0.08</v>
      </c>
      <c r="K2059" s="7">
        <f>Table1[[#This Row],[Price Before Discount]]-Table1[[#This Row],[Price After Discount]]</f>
        <v>4</v>
      </c>
      <c r="L2059" s="13">
        <f>YEAR(Table1[[#This Row],[Date]])</f>
        <v>2023</v>
      </c>
      <c r="M2059" s="13" t="str">
        <f t="shared" si="64"/>
        <v>Sep</v>
      </c>
      <c r="N2059" s="17" t="str">
        <f t="shared" si="65"/>
        <v>Q3</v>
      </c>
    </row>
    <row r="2060" spans="1:14" hidden="1" x14ac:dyDescent="0.35">
      <c r="A2060" t="s">
        <v>2669</v>
      </c>
      <c r="B2060" s="1" t="s">
        <v>89</v>
      </c>
      <c r="C2060" s="1" t="s">
        <v>90</v>
      </c>
      <c r="D2060" s="1" t="s">
        <v>33</v>
      </c>
      <c r="E2060" s="3">
        <v>45534</v>
      </c>
      <c r="F2060" s="1" t="s">
        <v>53</v>
      </c>
      <c r="G2060" s="1" t="s">
        <v>898</v>
      </c>
      <c r="H2060" s="7">
        <v>800</v>
      </c>
      <c r="I2060" s="7">
        <v>752</v>
      </c>
      <c r="J2060" s="2">
        <v>0.06</v>
      </c>
      <c r="K2060" s="7">
        <f>Table1[[#This Row],[Price Before Discount]]-Table1[[#This Row],[Price After Discount]]</f>
        <v>48</v>
      </c>
      <c r="L2060" s="13">
        <f>YEAR(Table1[[#This Row],[Date]])</f>
        <v>2024</v>
      </c>
      <c r="M2060" s="13" t="str">
        <f t="shared" si="64"/>
        <v>Aug</v>
      </c>
      <c r="N2060" s="17" t="str">
        <f t="shared" si="65"/>
        <v>Q3</v>
      </c>
    </row>
    <row r="2061" spans="1:14" hidden="1" x14ac:dyDescent="0.35">
      <c r="A2061" t="s">
        <v>2670</v>
      </c>
      <c r="B2061" s="1" t="s">
        <v>432</v>
      </c>
      <c r="C2061" s="1" t="s">
        <v>433</v>
      </c>
      <c r="D2061" s="1" t="s">
        <v>22</v>
      </c>
      <c r="E2061" s="3">
        <v>45401</v>
      </c>
      <c r="F2061" s="1" t="s">
        <v>70</v>
      </c>
      <c r="G2061" s="1" t="s">
        <v>826</v>
      </c>
      <c r="H2061" s="7">
        <v>500</v>
      </c>
      <c r="I2061" s="7">
        <v>490</v>
      </c>
      <c r="J2061" s="2">
        <v>0.02</v>
      </c>
      <c r="K2061" s="7">
        <f>Table1[[#This Row],[Price Before Discount]]-Table1[[#This Row],[Price After Discount]]</f>
        <v>10</v>
      </c>
      <c r="L2061" s="13">
        <f>YEAR(Table1[[#This Row],[Date]])</f>
        <v>2024</v>
      </c>
      <c r="M2061" s="13" t="str">
        <f t="shared" si="64"/>
        <v>Apr</v>
      </c>
      <c r="N2061" s="17" t="str">
        <f t="shared" si="65"/>
        <v>Q2</v>
      </c>
    </row>
    <row r="2062" spans="1:14" x14ac:dyDescent="0.35">
      <c r="A2062" t="s">
        <v>2671</v>
      </c>
      <c r="B2062" s="1" t="s">
        <v>26</v>
      </c>
      <c r="C2062" s="1" t="s">
        <v>27</v>
      </c>
      <c r="D2062" s="1" t="s">
        <v>11</v>
      </c>
      <c r="E2062" s="3">
        <v>44864</v>
      </c>
      <c r="F2062" s="1" t="s">
        <v>28</v>
      </c>
      <c r="G2062" s="1" t="s">
        <v>247</v>
      </c>
      <c r="H2062" s="7">
        <v>150</v>
      </c>
      <c r="I2062" s="7">
        <v>147</v>
      </c>
      <c r="J2062" s="2">
        <v>0.02</v>
      </c>
      <c r="K2062" s="7">
        <f>Table1[[#This Row],[Price Before Discount]]-Table1[[#This Row],[Price After Discount]]</f>
        <v>3</v>
      </c>
      <c r="L2062" s="13">
        <f>YEAR(Table1[[#This Row],[Date]])</f>
        <v>2022</v>
      </c>
      <c r="M2062" s="13" t="str">
        <f t="shared" si="64"/>
        <v>Oct</v>
      </c>
      <c r="N2062" s="17" t="str">
        <f t="shared" si="65"/>
        <v>Q4</v>
      </c>
    </row>
    <row r="2063" spans="1:14" x14ac:dyDescent="0.35">
      <c r="A2063" t="s">
        <v>2672</v>
      </c>
      <c r="B2063" s="1" t="s">
        <v>93</v>
      </c>
      <c r="C2063" s="1" t="s">
        <v>94</v>
      </c>
      <c r="D2063" s="1" t="s">
        <v>11</v>
      </c>
      <c r="E2063" s="3">
        <v>44493</v>
      </c>
      <c r="F2063" s="1" t="s">
        <v>70</v>
      </c>
      <c r="G2063" s="1" t="s">
        <v>729</v>
      </c>
      <c r="H2063" s="7">
        <v>500</v>
      </c>
      <c r="I2063" s="7">
        <v>495</v>
      </c>
      <c r="J2063" s="2">
        <v>0.01</v>
      </c>
      <c r="K2063" s="7">
        <f>Table1[[#This Row],[Price Before Discount]]-Table1[[#This Row],[Price After Discount]]</f>
        <v>5</v>
      </c>
      <c r="L2063" s="13">
        <f>YEAR(Table1[[#This Row],[Date]])</f>
        <v>2021</v>
      </c>
      <c r="M2063" s="13" t="str">
        <f t="shared" si="64"/>
        <v>Oct</v>
      </c>
      <c r="N2063" s="17" t="str">
        <f t="shared" si="65"/>
        <v>Q4</v>
      </c>
    </row>
    <row r="2064" spans="1:14" x14ac:dyDescent="0.35">
      <c r="A2064" t="s">
        <v>2673</v>
      </c>
      <c r="B2064" s="1" t="s">
        <v>109</v>
      </c>
      <c r="C2064" s="1" t="s">
        <v>80</v>
      </c>
      <c r="D2064" s="1" t="s">
        <v>11</v>
      </c>
      <c r="E2064" s="3">
        <v>44932</v>
      </c>
      <c r="F2064" s="1" t="s">
        <v>70</v>
      </c>
      <c r="G2064" s="1" t="s">
        <v>1686</v>
      </c>
      <c r="H2064" s="7">
        <v>500</v>
      </c>
      <c r="I2064" s="7">
        <v>500</v>
      </c>
      <c r="J2064" s="2">
        <v>0</v>
      </c>
      <c r="K2064" s="7">
        <f>Table1[[#This Row],[Price Before Discount]]-Table1[[#This Row],[Price After Discount]]</f>
        <v>0</v>
      </c>
      <c r="L2064" s="13">
        <f>YEAR(Table1[[#This Row],[Date]])</f>
        <v>2023</v>
      </c>
      <c r="M2064" s="13" t="str">
        <f t="shared" si="64"/>
        <v>Jan</v>
      </c>
      <c r="N2064" s="17" t="str">
        <f t="shared" si="65"/>
        <v>Q1</v>
      </c>
    </row>
    <row r="2065" spans="1:14" x14ac:dyDescent="0.35">
      <c r="A2065" t="s">
        <v>2674</v>
      </c>
      <c r="B2065" s="1" t="s">
        <v>253</v>
      </c>
      <c r="C2065" s="1" t="s">
        <v>254</v>
      </c>
      <c r="D2065" s="1" t="s">
        <v>11</v>
      </c>
      <c r="E2065" s="3">
        <v>44618</v>
      </c>
      <c r="F2065" s="1" t="s">
        <v>59</v>
      </c>
      <c r="G2065" s="1" t="s">
        <v>803</v>
      </c>
      <c r="H2065" s="7">
        <v>1000</v>
      </c>
      <c r="I2065" s="7">
        <v>680</v>
      </c>
      <c r="J2065" s="2">
        <v>0.32</v>
      </c>
      <c r="K2065" s="7">
        <f>Table1[[#This Row],[Price Before Discount]]-Table1[[#This Row],[Price After Discount]]</f>
        <v>320</v>
      </c>
      <c r="L2065" s="13">
        <f>YEAR(Table1[[#This Row],[Date]])</f>
        <v>2022</v>
      </c>
      <c r="M2065" s="13" t="str">
        <f t="shared" si="64"/>
        <v>Feb</v>
      </c>
      <c r="N2065" s="17" t="str">
        <f t="shared" si="65"/>
        <v>Q1</v>
      </c>
    </row>
    <row r="2066" spans="1:14" hidden="1" x14ac:dyDescent="0.35">
      <c r="A2066" t="s">
        <v>2675</v>
      </c>
      <c r="B2066" s="1" t="s">
        <v>2241</v>
      </c>
      <c r="C2066" s="1" t="s">
        <v>106</v>
      </c>
      <c r="D2066" s="1" t="s">
        <v>17</v>
      </c>
      <c r="E2066" s="3">
        <v>45546</v>
      </c>
      <c r="F2066" s="1" t="s">
        <v>39</v>
      </c>
      <c r="G2066" s="1" t="s">
        <v>2308</v>
      </c>
      <c r="H2066" s="7">
        <v>30</v>
      </c>
      <c r="I2066" s="7">
        <v>27</v>
      </c>
      <c r="J2066" s="2">
        <v>0.1</v>
      </c>
      <c r="K2066" s="7">
        <f>Table1[[#This Row],[Price Before Discount]]-Table1[[#This Row],[Price After Discount]]</f>
        <v>3</v>
      </c>
      <c r="L2066" s="13">
        <f>YEAR(Table1[[#This Row],[Date]])</f>
        <v>2024</v>
      </c>
      <c r="M2066" s="13" t="str">
        <f t="shared" si="64"/>
        <v>Sep</v>
      </c>
      <c r="N2066" s="17" t="str">
        <f t="shared" si="65"/>
        <v>Q3</v>
      </c>
    </row>
    <row r="2067" spans="1:14" hidden="1" x14ac:dyDescent="0.35">
      <c r="A2067" t="s">
        <v>2676</v>
      </c>
      <c r="B2067" s="1" t="s">
        <v>222</v>
      </c>
      <c r="C2067" s="1" t="s">
        <v>48</v>
      </c>
      <c r="D2067" s="1" t="s">
        <v>22</v>
      </c>
      <c r="E2067" s="3">
        <v>45589</v>
      </c>
      <c r="F2067" s="1" t="s">
        <v>120</v>
      </c>
      <c r="G2067" s="1" t="s">
        <v>223</v>
      </c>
      <c r="H2067" s="7">
        <v>50</v>
      </c>
      <c r="I2067" s="7">
        <v>44</v>
      </c>
      <c r="J2067" s="2">
        <v>0.12</v>
      </c>
      <c r="K2067" s="7">
        <f>Table1[[#This Row],[Price Before Discount]]-Table1[[#This Row],[Price After Discount]]</f>
        <v>6</v>
      </c>
      <c r="L2067" s="13">
        <f>YEAR(Table1[[#This Row],[Date]])</f>
        <v>2024</v>
      </c>
      <c r="M2067" s="13" t="str">
        <f t="shared" si="64"/>
        <v>Oct</v>
      </c>
      <c r="N2067" s="17" t="str">
        <f t="shared" si="65"/>
        <v>Q4</v>
      </c>
    </row>
    <row r="2068" spans="1:14" hidden="1" x14ac:dyDescent="0.35">
      <c r="A2068" t="s">
        <v>2677</v>
      </c>
      <c r="B2068" s="1" t="s">
        <v>287</v>
      </c>
      <c r="C2068" s="1" t="s">
        <v>106</v>
      </c>
      <c r="D2068" s="1" t="s">
        <v>17</v>
      </c>
      <c r="E2068" s="3">
        <v>45395</v>
      </c>
      <c r="F2068" s="1" t="s">
        <v>12</v>
      </c>
      <c r="G2068" s="1" t="s">
        <v>1127</v>
      </c>
      <c r="H2068" s="7">
        <v>80</v>
      </c>
      <c r="I2068" s="7">
        <v>80</v>
      </c>
      <c r="J2068" s="2">
        <v>0</v>
      </c>
      <c r="K2068" s="7">
        <f>Table1[[#This Row],[Price Before Discount]]-Table1[[#This Row],[Price After Discount]]</f>
        <v>0</v>
      </c>
      <c r="L2068" s="13">
        <f>YEAR(Table1[[#This Row],[Date]])</f>
        <v>2024</v>
      </c>
      <c r="M2068" s="13" t="str">
        <f t="shared" si="64"/>
        <v>Apr</v>
      </c>
      <c r="N2068" s="17" t="str">
        <f t="shared" si="65"/>
        <v>Q2</v>
      </c>
    </row>
    <row r="2069" spans="1:14" x14ac:dyDescent="0.35">
      <c r="A2069" t="s">
        <v>2678</v>
      </c>
      <c r="B2069" s="1" t="s">
        <v>148</v>
      </c>
      <c r="C2069" s="1" t="s">
        <v>149</v>
      </c>
      <c r="D2069" s="1" t="s">
        <v>11</v>
      </c>
      <c r="E2069" s="3">
        <v>43851</v>
      </c>
      <c r="F2069" s="1" t="s">
        <v>44</v>
      </c>
      <c r="G2069" s="1" t="s">
        <v>304</v>
      </c>
      <c r="H2069" s="7">
        <v>500</v>
      </c>
      <c r="I2069" s="7">
        <v>360</v>
      </c>
      <c r="J2069" s="2">
        <v>0.28000000000000003</v>
      </c>
      <c r="K2069" s="7">
        <f>Table1[[#This Row],[Price Before Discount]]-Table1[[#This Row],[Price After Discount]]</f>
        <v>140</v>
      </c>
      <c r="L2069" s="13">
        <f>YEAR(Table1[[#This Row],[Date]])</f>
        <v>2020</v>
      </c>
      <c r="M2069" s="13" t="str">
        <f t="shared" si="64"/>
        <v>Jan</v>
      </c>
      <c r="N2069" s="17" t="str">
        <f t="shared" si="65"/>
        <v>Q1</v>
      </c>
    </row>
    <row r="2070" spans="1:14" hidden="1" x14ac:dyDescent="0.35">
      <c r="A2070" t="s">
        <v>2679</v>
      </c>
      <c r="B2070" s="1" t="s">
        <v>2189</v>
      </c>
      <c r="C2070" s="1" t="s">
        <v>106</v>
      </c>
      <c r="D2070" s="1" t="s">
        <v>17</v>
      </c>
      <c r="E2070" s="3">
        <v>44051</v>
      </c>
      <c r="F2070" s="1" t="s">
        <v>53</v>
      </c>
      <c r="G2070" s="1" t="s">
        <v>2199</v>
      </c>
      <c r="H2070" s="7">
        <v>800</v>
      </c>
      <c r="I2070" s="7">
        <v>656</v>
      </c>
      <c r="J2070" s="2">
        <v>0.18</v>
      </c>
      <c r="K2070" s="7">
        <f>Table1[[#This Row],[Price Before Discount]]-Table1[[#This Row],[Price After Discount]]</f>
        <v>144</v>
      </c>
      <c r="L2070" s="13">
        <f>YEAR(Table1[[#This Row],[Date]])</f>
        <v>2020</v>
      </c>
      <c r="M2070" s="13" t="str">
        <f t="shared" si="64"/>
        <v>Aug</v>
      </c>
      <c r="N2070" s="17" t="str">
        <f t="shared" si="65"/>
        <v>Q3</v>
      </c>
    </row>
    <row r="2071" spans="1:14" hidden="1" x14ac:dyDescent="0.35">
      <c r="A2071" t="s">
        <v>2680</v>
      </c>
      <c r="B2071" s="1" t="s">
        <v>2241</v>
      </c>
      <c r="C2071" s="1" t="s">
        <v>106</v>
      </c>
      <c r="D2071" s="1" t="s">
        <v>17</v>
      </c>
      <c r="E2071" s="3">
        <v>44698</v>
      </c>
      <c r="F2071" s="1" t="s">
        <v>113</v>
      </c>
      <c r="G2071" s="1" t="s">
        <v>2242</v>
      </c>
      <c r="H2071" s="7">
        <v>250</v>
      </c>
      <c r="I2071" s="7">
        <v>248</v>
      </c>
      <c r="J2071" s="2">
        <v>8.0000000000000002E-3</v>
      </c>
      <c r="K2071" s="7">
        <f>Table1[[#This Row],[Price Before Discount]]-Table1[[#This Row],[Price After Discount]]</f>
        <v>2</v>
      </c>
      <c r="L2071" s="13">
        <f>YEAR(Table1[[#This Row],[Date]])</f>
        <v>2022</v>
      </c>
      <c r="M2071" s="13" t="str">
        <f t="shared" si="64"/>
        <v>May</v>
      </c>
      <c r="N2071" s="17" t="str">
        <f t="shared" si="65"/>
        <v>Q2</v>
      </c>
    </row>
    <row r="2072" spans="1:14" hidden="1" x14ac:dyDescent="0.35">
      <c r="A2072" t="s">
        <v>2681</v>
      </c>
      <c r="B2072" s="1" t="s">
        <v>42</v>
      </c>
      <c r="C2072" s="1" t="s">
        <v>43</v>
      </c>
      <c r="D2072" s="1" t="s">
        <v>22</v>
      </c>
      <c r="E2072" s="3">
        <v>44825</v>
      </c>
      <c r="F2072" s="1" t="s">
        <v>120</v>
      </c>
      <c r="G2072" s="1" t="s">
        <v>429</v>
      </c>
      <c r="H2072" s="7">
        <v>50</v>
      </c>
      <c r="I2072" s="7">
        <v>49</v>
      </c>
      <c r="J2072" s="2">
        <v>0.02</v>
      </c>
      <c r="K2072" s="7">
        <f>Table1[[#This Row],[Price Before Discount]]-Table1[[#This Row],[Price After Discount]]</f>
        <v>1</v>
      </c>
      <c r="L2072" s="13">
        <f>YEAR(Table1[[#This Row],[Date]])</f>
        <v>2022</v>
      </c>
      <c r="M2072" s="13" t="str">
        <f t="shared" si="64"/>
        <v>Sep</v>
      </c>
      <c r="N2072" s="17" t="str">
        <f t="shared" si="65"/>
        <v>Q3</v>
      </c>
    </row>
    <row r="2073" spans="1:14" x14ac:dyDescent="0.35">
      <c r="A2073" t="s">
        <v>2682</v>
      </c>
      <c r="B2073" s="1" t="s">
        <v>9</v>
      </c>
      <c r="C2073" s="1" t="s">
        <v>10</v>
      </c>
      <c r="D2073" s="1" t="s">
        <v>11</v>
      </c>
      <c r="E2073" s="3">
        <v>44751</v>
      </c>
      <c r="F2073" s="1" t="s">
        <v>44</v>
      </c>
      <c r="G2073" s="1" t="s">
        <v>346</v>
      </c>
      <c r="H2073" s="7">
        <v>500</v>
      </c>
      <c r="I2073" s="7">
        <v>480</v>
      </c>
      <c r="J2073" s="2">
        <v>0.04</v>
      </c>
      <c r="K2073" s="7">
        <f>Table1[[#This Row],[Price Before Discount]]-Table1[[#This Row],[Price After Discount]]</f>
        <v>20</v>
      </c>
      <c r="L2073" s="13">
        <f>YEAR(Table1[[#This Row],[Date]])</f>
        <v>2022</v>
      </c>
      <c r="M2073" s="13" t="str">
        <f t="shared" si="64"/>
        <v>Jul</v>
      </c>
      <c r="N2073" s="17" t="str">
        <f t="shared" si="65"/>
        <v>Q3</v>
      </c>
    </row>
    <row r="2074" spans="1:14" hidden="1" x14ac:dyDescent="0.35">
      <c r="A2074" t="s">
        <v>2683</v>
      </c>
      <c r="B2074" s="1" t="s">
        <v>132</v>
      </c>
      <c r="C2074" s="1" t="s">
        <v>90</v>
      </c>
      <c r="D2074" s="1" t="s">
        <v>33</v>
      </c>
      <c r="E2074" s="3">
        <v>43891</v>
      </c>
      <c r="F2074" s="1" t="s">
        <v>59</v>
      </c>
      <c r="G2074" s="1" t="s">
        <v>1133</v>
      </c>
      <c r="H2074" s="7">
        <v>1000</v>
      </c>
      <c r="I2074" s="7">
        <v>620</v>
      </c>
      <c r="J2074" s="2">
        <v>0.38</v>
      </c>
      <c r="K2074" s="7">
        <f>Table1[[#This Row],[Price Before Discount]]-Table1[[#This Row],[Price After Discount]]</f>
        <v>380</v>
      </c>
      <c r="L2074" s="13">
        <f>YEAR(Table1[[#This Row],[Date]])</f>
        <v>2020</v>
      </c>
      <c r="M2074" s="13" t="str">
        <f t="shared" si="64"/>
        <v>Mar</v>
      </c>
      <c r="N2074" s="17" t="str">
        <f t="shared" si="65"/>
        <v>Q1</v>
      </c>
    </row>
    <row r="2075" spans="1:14" hidden="1" x14ac:dyDescent="0.35">
      <c r="A2075" t="s">
        <v>2684</v>
      </c>
      <c r="B2075" s="1" t="s">
        <v>15</v>
      </c>
      <c r="C2075" s="1" t="s">
        <v>16</v>
      </c>
      <c r="D2075" s="1" t="s">
        <v>17</v>
      </c>
      <c r="E2075" s="3">
        <v>44355</v>
      </c>
      <c r="F2075" s="1" t="s">
        <v>113</v>
      </c>
      <c r="G2075" s="1" t="s">
        <v>18</v>
      </c>
      <c r="H2075" s="7">
        <v>250</v>
      </c>
      <c r="I2075" s="7">
        <v>190</v>
      </c>
      <c r="J2075" s="2">
        <v>0.24</v>
      </c>
      <c r="K2075" s="7">
        <f>Table1[[#This Row],[Price Before Discount]]-Table1[[#This Row],[Price After Discount]]</f>
        <v>60</v>
      </c>
      <c r="L2075" s="13">
        <f>YEAR(Table1[[#This Row],[Date]])</f>
        <v>2021</v>
      </c>
      <c r="M2075" s="13" t="str">
        <f t="shared" si="64"/>
        <v>Jun</v>
      </c>
      <c r="N2075" s="17" t="str">
        <f t="shared" si="65"/>
        <v>Q2</v>
      </c>
    </row>
    <row r="2076" spans="1:14" x14ac:dyDescent="0.35">
      <c r="A2076" t="s">
        <v>2685</v>
      </c>
      <c r="B2076" s="1" t="s">
        <v>51</v>
      </c>
      <c r="C2076" s="1" t="s">
        <v>52</v>
      </c>
      <c r="D2076" s="1" t="s">
        <v>11</v>
      </c>
      <c r="E2076" s="3">
        <v>45066</v>
      </c>
      <c r="F2076" s="1" t="s">
        <v>53</v>
      </c>
      <c r="G2076" s="1" t="s">
        <v>54</v>
      </c>
      <c r="H2076" s="7">
        <v>800</v>
      </c>
      <c r="I2076" s="7">
        <v>680</v>
      </c>
      <c r="J2076" s="2">
        <v>0.15</v>
      </c>
      <c r="K2076" s="7">
        <f>Table1[[#This Row],[Price Before Discount]]-Table1[[#This Row],[Price After Discount]]</f>
        <v>120</v>
      </c>
      <c r="L2076" s="13">
        <f>YEAR(Table1[[#This Row],[Date]])</f>
        <v>2023</v>
      </c>
      <c r="M2076" s="13" t="str">
        <f t="shared" si="64"/>
        <v>May</v>
      </c>
      <c r="N2076" s="17" t="str">
        <f t="shared" si="65"/>
        <v>Q2</v>
      </c>
    </row>
    <row r="2077" spans="1:14" hidden="1" x14ac:dyDescent="0.35">
      <c r="A2077" t="s">
        <v>2686</v>
      </c>
      <c r="B2077" s="1" t="s">
        <v>68</v>
      </c>
      <c r="C2077" s="1" t="s">
        <v>69</v>
      </c>
      <c r="D2077" s="1" t="s">
        <v>33</v>
      </c>
      <c r="E2077" s="3">
        <v>45421</v>
      </c>
      <c r="F2077" s="1" t="s">
        <v>44</v>
      </c>
      <c r="G2077" s="1" t="s">
        <v>71</v>
      </c>
      <c r="H2077" s="7">
        <v>500</v>
      </c>
      <c r="I2077" s="7">
        <v>480</v>
      </c>
      <c r="J2077" s="2">
        <v>0.04</v>
      </c>
      <c r="K2077" s="7">
        <f>Table1[[#This Row],[Price Before Discount]]-Table1[[#This Row],[Price After Discount]]</f>
        <v>20</v>
      </c>
      <c r="L2077" s="13">
        <f>YEAR(Table1[[#This Row],[Date]])</f>
        <v>2024</v>
      </c>
      <c r="M2077" s="13" t="str">
        <f t="shared" si="64"/>
        <v>May</v>
      </c>
      <c r="N2077" s="17" t="str">
        <f t="shared" si="65"/>
        <v>Q2</v>
      </c>
    </row>
    <row r="2078" spans="1:14" hidden="1" x14ac:dyDescent="0.35">
      <c r="A2078" t="s">
        <v>2687</v>
      </c>
      <c r="B2078" s="1" t="s">
        <v>432</v>
      </c>
      <c r="C2078" s="1" t="s">
        <v>433</v>
      </c>
      <c r="D2078" s="1" t="s">
        <v>22</v>
      </c>
      <c r="E2078" s="3">
        <v>45642</v>
      </c>
      <c r="F2078" s="1" t="s">
        <v>120</v>
      </c>
      <c r="G2078" s="1" t="s">
        <v>856</v>
      </c>
      <c r="H2078" s="7">
        <v>50</v>
      </c>
      <c r="I2078" s="7">
        <v>49</v>
      </c>
      <c r="J2078" s="2">
        <v>0.02</v>
      </c>
      <c r="K2078" s="7">
        <f>Table1[[#This Row],[Price Before Discount]]-Table1[[#This Row],[Price After Discount]]</f>
        <v>1</v>
      </c>
      <c r="L2078" s="13">
        <f>YEAR(Table1[[#This Row],[Date]])</f>
        <v>2024</v>
      </c>
      <c r="M2078" s="13" t="str">
        <f t="shared" si="64"/>
        <v>Dec</v>
      </c>
      <c r="N2078" s="17" t="str">
        <f t="shared" si="65"/>
        <v>Q4</v>
      </c>
    </row>
    <row r="2079" spans="1:14" x14ac:dyDescent="0.35">
      <c r="A2079" t="s">
        <v>2688</v>
      </c>
      <c r="B2079" s="1" t="s">
        <v>398</v>
      </c>
      <c r="C2079" s="1" t="s">
        <v>399</v>
      </c>
      <c r="D2079" s="1" t="s">
        <v>11</v>
      </c>
      <c r="E2079" s="3">
        <v>44246</v>
      </c>
      <c r="F2079" s="1" t="s">
        <v>12</v>
      </c>
      <c r="G2079" s="1" t="s">
        <v>441</v>
      </c>
      <c r="H2079" s="7">
        <v>80</v>
      </c>
      <c r="I2079" s="7">
        <v>58</v>
      </c>
      <c r="J2079" s="2">
        <v>0.27500000000000002</v>
      </c>
      <c r="K2079" s="7">
        <f>Table1[[#This Row],[Price Before Discount]]-Table1[[#This Row],[Price After Discount]]</f>
        <v>22</v>
      </c>
      <c r="L2079" s="13">
        <f>YEAR(Table1[[#This Row],[Date]])</f>
        <v>2021</v>
      </c>
      <c r="M2079" s="13" t="str">
        <f t="shared" si="64"/>
        <v>Feb</v>
      </c>
      <c r="N2079" s="17" t="str">
        <f t="shared" si="65"/>
        <v>Q1</v>
      </c>
    </row>
    <row r="2080" spans="1:14" hidden="1" x14ac:dyDescent="0.35">
      <c r="A2080" t="s">
        <v>2689</v>
      </c>
      <c r="B2080" s="1" t="s">
        <v>287</v>
      </c>
      <c r="C2080" s="1" t="s">
        <v>106</v>
      </c>
      <c r="D2080" s="1" t="s">
        <v>17</v>
      </c>
      <c r="E2080" s="3">
        <v>44566</v>
      </c>
      <c r="F2080" s="1" t="s">
        <v>44</v>
      </c>
      <c r="G2080" s="1" t="s">
        <v>875</v>
      </c>
      <c r="H2080" s="7">
        <v>500</v>
      </c>
      <c r="I2080" s="7">
        <v>500</v>
      </c>
      <c r="J2080" s="2">
        <v>0</v>
      </c>
      <c r="K2080" s="7">
        <f>Table1[[#This Row],[Price Before Discount]]-Table1[[#This Row],[Price After Discount]]</f>
        <v>0</v>
      </c>
      <c r="L2080" s="13">
        <f>YEAR(Table1[[#This Row],[Date]])</f>
        <v>2022</v>
      </c>
      <c r="M2080" s="13" t="str">
        <f t="shared" si="64"/>
        <v>Jan</v>
      </c>
      <c r="N2080" s="17" t="str">
        <f t="shared" si="65"/>
        <v>Q1</v>
      </c>
    </row>
    <row r="2081" spans="1:14" x14ac:dyDescent="0.35">
      <c r="A2081" t="s">
        <v>2690</v>
      </c>
      <c r="B2081" s="1" t="s">
        <v>79</v>
      </c>
      <c r="C2081" s="1" t="s">
        <v>80</v>
      </c>
      <c r="D2081" s="1" t="s">
        <v>11</v>
      </c>
      <c r="E2081" s="3">
        <v>44118</v>
      </c>
      <c r="F2081" s="1" t="s">
        <v>23</v>
      </c>
      <c r="G2081" s="1" t="s">
        <v>1230</v>
      </c>
      <c r="H2081" s="7">
        <v>700</v>
      </c>
      <c r="I2081" s="7">
        <v>574</v>
      </c>
      <c r="J2081" s="2">
        <v>0.18</v>
      </c>
      <c r="K2081" s="7">
        <f>Table1[[#This Row],[Price Before Discount]]-Table1[[#This Row],[Price After Discount]]</f>
        <v>126</v>
      </c>
      <c r="L2081" s="13">
        <f>YEAR(Table1[[#This Row],[Date]])</f>
        <v>2020</v>
      </c>
      <c r="M2081" s="13" t="str">
        <f t="shared" si="64"/>
        <v>Oct</v>
      </c>
      <c r="N2081" s="17" t="str">
        <f t="shared" si="65"/>
        <v>Q4</v>
      </c>
    </row>
    <row r="2082" spans="1:14" x14ac:dyDescent="0.35">
      <c r="A2082" t="s">
        <v>2691</v>
      </c>
      <c r="B2082" s="1" t="s">
        <v>239</v>
      </c>
      <c r="C2082" s="1" t="s">
        <v>240</v>
      </c>
      <c r="D2082" s="1" t="s">
        <v>11</v>
      </c>
      <c r="E2082" s="3">
        <v>45293</v>
      </c>
      <c r="F2082" s="1" t="s">
        <v>34</v>
      </c>
      <c r="G2082" s="1" t="s">
        <v>285</v>
      </c>
      <c r="H2082" s="7">
        <v>50</v>
      </c>
      <c r="I2082" s="7">
        <v>47</v>
      </c>
      <c r="J2082" s="2">
        <v>0.06</v>
      </c>
      <c r="K2082" s="7">
        <f>Table1[[#This Row],[Price Before Discount]]-Table1[[#This Row],[Price After Discount]]</f>
        <v>3</v>
      </c>
      <c r="L2082" s="13">
        <f>YEAR(Table1[[#This Row],[Date]])</f>
        <v>2024</v>
      </c>
      <c r="M2082" s="13" t="str">
        <f t="shared" si="64"/>
        <v>Jan</v>
      </c>
      <c r="N2082" s="17" t="str">
        <f t="shared" si="65"/>
        <v>Q1</v>
      </c>
    </row>
    <row r="2083" spans="1:14" hidden="1" x14ac:dyDescent="0.35">
      <c r="A2083" t="s">
        <v>2692</v>
      </c>
      <c r="B2083" s="1" t="s">
        <v>122</v>
      </c>
      <c r="C2083" s="1" t="s">
        <v>38</v>
      </c>
      <c r="D2083" s="1" t="s">
        <v>33</v>
      </c>
      <c r="E2083" s="3">
        <v>45334</v>
      </c>
      <c r="F2083" s="1" t="s">
        <v>39</v>
      </c>
      <c r="G2083" s="1" t="s">
        <v>914</v>
      </c>
      <c r="H2083" s="7">
        <v>30</v>
      </c>
      <c r="I2083" s="7">
        <v>26</v>
      </c>
      <c r="J2083" s="2">
        <v>0.1333</v>
      </c>
      <c r="K2083" s="7">
        <f>Table1[[#This Row],[Price Before Discount]]-Table1[[#This Row],[Price After Discount]]</f>
        <v>4</v>
      </c>
      <c r="L2083" s="13">
        <f>YEAR(Table1[[#This Row],[Date]])</f>
        <v>2024</v>
      </c>
      <c r="M2083" s="13" t="str">
        <f t="shared" si="64"/>
        <v>Feb</v>
      </c>
      <c r="N2083" s="17" t="str">
        <f t="shared" si="65"/>
        <v>Q1</v>
      </c>
    </row>
    <row r="2084" spans="1:14" hidden="1" x14ac:dyDescent="0.35">
      <c r="A2084" t="s">
        <v>2693</v>
      </c>
      <c r="B2084" s="1" t="s">
        <v>31</v>
      </c>
      <c r="C2084" s="1" t="s">
        <v>32</v>
      </c>
      <c r="D2084" s="1" t="s">
        <v>33</v>
      </c>
      <c r="E2084" s="3">
        <v>44157</v>
      </c>
      <c r="F2084" s="1" t="s">
        <v>39</v>
      </c>
      <c r="G2084" s="1" t="s">
        <v>73</v>
      </c>
      <c r="H2084" s="7">
        <v>30</v>
      </c>
      <c r="I2084" s="7">
        <v>22</v>
      </c>
      <c r="J2084" s="2">
        <v>0.26669999999999999</v>
      </c>
      <c r="K2084" s="7">
        <f>Table1[[#This Row],[Price Before Discount]]-Table1[[#This Row],[Price After Discount]]</f>
        <v>8</v>
      </c>
      <c r="L2084" s="13">
        <f>YEAR(Table1[[#This Row],[Date]])</f>
        <v>2020</v>
      </c>
      <c r="M2084" s="13" t="str">
        <f t="shared" si="64"/>
        <v>Nov</v>
      </c>
      <c r="N2084" s="17" t="str">
        <f t="shared" si="65"/>
        <v>Q4</v>
      </c>
    </row>
    <row r="2085" spans="1:14" x14ac:dyDescent="0.35">
      <c r="A2085" t="s">
        <v>2694</v>
      </c>
      <c r="B2085" s="1" t="s">
        <v>97</v>
      </c>
      <c r="C2085" s="1" t="s">
        <v>98</v>
      </c>
      <c r="D2085" s="1" t="s">
        <v>11</v>
      </c>
      <c r="E2085" s="3">
        <v>44237</v>
      </c>
      <c r="F2085" s="1" t="s">
        <v>23</v>
      </c>
      <c r="G2085" s="1" t="s">
        <v>909</v>
      </c>
      <c r="H2085" s="7">
        <v>700</v>
      </c>
      <c r="I2085" s="7">
        <v>679</v>
      </c>
      <c r="J2085" s="2">
        <v>0.03</v>
      </c>
      <c r="K2085" s="7">
        <f>Table1[[#This Row],[Price Before Discount]]-Table1[[#This Row],[Price After Discount]]</f>
        <v>21</v>
      </c>
      <c r="L2085" s="13">
        <f>YEAR(Table1[[#This Row],[Date]])</f>
        <v>2021</v>
      </c>
      <c r="M2085" s="13" t="str">
        <f t="shared" si="64"/>
        <v>Feb</v>
      </c>
      <c r="N2085" s="17" t="str">
        <f t="shared" si="65"/>
        <v>Q1</v>
      </c>
    </row>
    <row r="2086" spans="1:14" x14ac:dyDescent="0.35">
      <c r="A2086" t="s">
        <v>2695</v>
      </c>
      <c r="B2086" s="1" t="s">
        <v>253</v>
      </c>
      <c r="C2086" s="1" t="s">
        <v>254</v>
      </c>
      <c r="D2086" s="1" t="s">
        <v>11</v>
      </c>
      <c r="E2086" s="3">
        <v>44053</v>
      </c>
      <c r="F2086" s="1" t="s">
        <v>59</v>
      </c>
      <c r="G2086" s="1" t="s">
        <v>1206</v>
      </c>
      <c r="H2086" s="7">
        <v>1000</v>
      </c>
      <c r="I2086" s="7">
        <v>850</v>
      </c>
      <c r="J2086" s="2">
        <v>0.15</v>
      </c>
      <c r="K2086" s="7">
        <f>Table1[[#This Row],[Price Before Discount]]-Table1[[#This Row],[Price After Discount]]</f>
        <v>150</v>
      </c>
      <c r="L2086" s="13">
        <f>YEAR(Table1[[#This Row],[Date]])</f>
        <v>2020</v>
      </c>
      <c r="M2086" s="13" t="str">
        <f t="shared" si="64"/>
        <v>Aug</v>
      </c>
      <c r="N2086" s="17" t="str">
        <f t="shared" si="65"/>
        <v>Q3</v>
      </c>
    </row>
    <row r="2087" spans="1:14" hidden="1" x14ac:dyDescent="0.35">
      <c r="A2087" t="s">
        <v>2696</v>
      </c>
      <c r="B2087" s="1" t="s">
        <v>101</v>
      </c>
      <c r="C2087" s="1" t="s">
        <v>69</v>
      </c>
      <c r="D2087" s="1" t="s">
        <v>33</v>
      </c>
      <c r="E2087" s="3">
        <v>45466</v>
      </c>
      <c r="F2087" s="1" t="s">
        <v>70</v>
      </c>
      <c r="G2087" s="1" t="s">
        <v>725</v>
      </c>
      <c r="H2087" s="7">
        <v>500</v>
      </c>
      <c r="I2087" s="7">
        <v>490</v>
      </c>
      <c r="J2087" s="2">
        <v>0.02</v>
      </c>
      <c r="K2087" s="7">
        <f>Table1[[#This Row],[Price Before Discount]]-Table1[[#This Row],[Price After Discount]]</f>
        <v>10</v>
      </c>
      <c r="L2087" s="13">
        <f>YEAR(Table1[[#This Row],[Date]])</f>
        <v>2024</v>
      </c>
      <c r="M2087" s="13" t="str">
        <f t="shared" si="64"/>
        <v>Jun</v>
      </c>
      <c r="N2087" s="17" t="str">
        <f t="shared" si="65"/>
        <v>Q2</v>
      </c>
    </row>
    <row r="2088" spans="1:14" x14ac:dyDescent="0.35">
      <c r="A2088" t="s">
        <v>2697</v>
      </c>
      <c r="B2088" s="1" t="s">
        <v>97</v>
      </c>
      <c r="C2088" s="1" t="s">
        <v>98</v>
      </c>
      <c r="D2088" s="1" t="s">
        <v>11</v>
      </c>
      <c r="E2088" s="3">
        <v>44720</v>
      </c>
      <c r="F2088" s="1" t="s">
        <v>102</v>
      </c>
      <c r="G2088" s="1" t="s">
        <v>99</v>
      </c>
      <c r="H2088" s="7">
        <v>70</v>
      </c>
      <c r="I2088" s="7">
        <v>70</v>
      </c>
      <c r="J2088" s="2">
        <v>0</v>
      </c>
      <c r="K2088" s="7">
        <f>Table1[[#This Row],[Price Before Discount]]-Table1[[#This Row],[Price After Discount]]</f>
        <v>0</v>
      </c>
      <c r="L2088" s="13">
        <f>YEAR(Table1[[#This Row],[Date]])</f>
        <v>2022</v>
      </c>
      <c r="M2088" s="13" t="str">
        <f t="shared" si="64"/>
        <v>Jun</v>
      </c>
      <c r="N2088" s="17" t="str">
        <f t="shared" si="65"/>
        <v>Q2</v>
      </c>
    </row>
    <row r="2089" spans="1:14" hidden="1" x14ac:dyDescent="0.35">
      <c r="A2089" t="s">
        <v>2698</v>
      </c>
      <c r="B2089" s="1" t="s">
        <v>68</v>
      </c>
      <c r="C2089" s="1" t="s">
        <v>69</v>
      </c>
      <c r="D2089" s="1" t="s">
        <v>33</v>
      </c>
      <c r="E2089" s="3">
        <v>44000</v>
      </c>
      <c r="F2089" s="1" t="s">
        <v>44</v>
      </c>
      <c r="G2089" s="1" t="s">
        <v>326</v>
      </c>
      <c r="H2089" s="7">
        <v>500</v>
      </c>
      <c r="I2089" s="7">
        <v>455</v>
      </c>
      <c r="J2089" s="2">
        <v>0.09</v>
      </c>
      <c r="K2089" s="7">
        <f>Table1[[#This Row],[Price Before Discount]]-Table1[[#This Row],[Price After Discount]]</f>
        <v>45</v>
      </c>
      <c r="L2089" s="13">
        <f>YEAR(Table1[[#This Row],[Date]])</f>
        <v>2020</v>
      </c>
      <c r="M2089" s="13" t="str">
        <f t="shared" si="64"/>
        <v>Jun</v>
      </c>
      <c r="N2089" s="17" t="str">
        <f t="shared" si="65"/>
        <v>Q2</v>
      </c>
    </row>
    <row r="2090" spans="1:14" x14ac:dyDescent="0.35">
      <c r="A2090" t="s">
        <v>2699</v>
      </c>
      <c r="B2090" s="1" t="s">
        <v>144</v>
      </c>
      <c r="C2090" s="1" t="s">
        <v>145</v>
      </c>
      <c r="D2090" s="1" t="s">
        <v>11</v>
      </c>
      <c r="E2090" s="3">
        <v>44035</v>
      </c>
      <c r="F2090" s="1" t="s">
        <v>39</v>
      </c>
      <c r="G2090" s="1" t="s">
        <v>1645</v>
      </c>
      <c r="H2090" s="7">
        <v>30</v>
      </c>
      <c r="I2090" s="7">
        <v>26</v>
      </c>
      <c r="J2090" s="2">
        <v>0.1333</v>
      </c>
      <c r="K2090" s="7">
        <f>Table1[[#This Row],[Price Before Discount]]-Table1[[#This Row],[Price After Discount]]</f>
        <v>4</v>
      </c>
      <c r="L2090" s="13">
        <f>YEAR(Table1[[#This Row],[Date]])</f>
        <v>2020</v>
      </c>
      <c r="M2090" s="13" t="str">
        <f t="shared" si="64"/>
        <v>Jul</v>
      </c>
      <c r="N2090" s="17" t="str">
        <f t="shared" si="65"/>
        <v>Q3</v>
      </c>
    </row>
    <row r="2091" spans="1:14" hidden="1" x14ac:dyDescent="0.35">
      <c r="A2091" t="s">
        <v>2700</v>
      </c>
      <c r="B2091" s="1" t="s">
        <v>62</v>
      </c>
      <c r="C2091" s="1" t="s">
        <v>63</v>
      </c>
      <c r="D2091" s="1" t="s">
        <v>33</v>
      </c>
      <c r="E2091" s="3">
        <v>45170</v>
      </c>
      <c r="F2091" s="1" t="s">
        <v>102</v>
      </c>
      <c r="G2091" s="1" t="s">
        <v>1055</v>
      </c>
      <c r="H2091" s="7">
        <v>70</v>
      </c>
      <c r="I2091" s="7">
        <v>69</v>
      </c>
      <c r="J2091" s="2">
        <v>1.43E-2</v>
      </c>
      <c r="K2091" s="7">
        <f>Table1[[#This Row],[Price Before Discount]]-Table1[[#This Row],[Price After Discount]]</f>
        <v>1</v>
      </c>
      <c r="L2091" s="13">
        <f>YEAR(Table1[[#This Row],[Date]])</f>
        <v>2023</v>
      </c>
      <c r="M2091" s="13" t="str">
        <f t="shared" si="64"/>
        <v>Sep</v>
      </c>
      <c r="N2091" s="17" t="str">
        <f t="shared" si="65"/>
        <v>Q3</v>
      </c>
    </row>
    <row r="2092" spans="1:14" hidden="1" x14ac:dyDescent="0.35">
      <c r="A2092" t="s">
        <v>2701</v>
      </c>
      <c r="B2092" s="1" t="s">
        <v>31</v>
      </c>
      <c r="C2092" s="1" t="s">
        <v>32</v>
      </c>
      <c r="D2092" s="1" t="s">
        <v>33</v>
      </c>
      <c r="E2092" s="3">
        <v>45515</v>
      </c>
      <c r="F2092" s="1" t="s">
        <v>12</v>
      </c>
      <c r="G2092" s="1" t="s">
        <v>1129</v>
      </c>
      <c r="H2092" s="7">
        <v>80</v>
      </c>
      <c r="I2092" s="7">
        <v>69</v>
      </c>
      <c r="J2092" s="2">
        <v>0.13750000000000001</v>
      </c>
      <c r="K2092" s="7">
        <f>Table1[[#This Row],[Price Before Discount]]-Table1[[#This Row],[Price After Discount]]</f>
        <v>11</v>
      </c>
      <c r="L2092" s="13">
        <f>YEAR(Table1[[#This Row],[Date]])</f>
        <v>2024</v>
      </c>
      <c r="M2092" s="13" t="str">
        <f t="shared" si="64"/>
        <v>Aug</v>
      </c>
      <c r="N2092" s="17" t="str">
        <f t="shared" si="65"/>
        <v>Q3</v>
      </c>
    </row>
    <row r="2093" spans="1:14" x14ac:dyDescent="0.35">
      <c r="A2093" t="s">
        <v>2702</v>
      </c>
      <c r="B2093" s="1" t="s">
        <v>97</v>
      </c>
      <c r="C2093" s="1" t="s">
        <v>98</v>
      </c>
      <c r="D2093" s="1" t="s">
        <v>11</v>
      </c>
      <c r="E2093" s="3">
        <v>45125</v>
      </c>
      <c r="F2093" s="1" t="s">
        <v>28</v>
      </c>
      <c r="G2093" s="1" t="s">
        <v>1169</v>
      </c>
      <c r="H2093" s="7">
        <v>150</v>
      </c>
      <c r="I2093" s="7">
        <v>141</v>
      </c>
      <c r="J2093" s="2">
        <v>0.06</v>
      </c>
      <c r="K2093" s="7">
        <f>Table1[[#This Row],[Price Before Discount]]-Table1[[#This Row],[Price After Discount]]</f>
        <v>9</v>
      </c>
      <c r="L2093" s="13">
        <f>YEAR(Table1[[#This Row],[Date]])</f>
        <v>2023</v>
      </c>
      <c r="M2093" s="13" t="str">
        <f t="shared" si="64"/>
        <v>Jul</v>
      </c>
      <c r="N2093" s="17" t="str">
        <f t="shared" si="65"/>
        <v>Q3</v>
      </c>
    </row>
    <row r="2094" spans="1:14" hidden="1" x14ac:dyDescent="0.35">
      <c r="A2094" t="s">
        <v>2703</v>
      </c>
      <c r="B2094" s="1" t="s">
        <v>152</v>
      </c>
      <c r="C2094" s="1" t="s">
        <v>106</v>
      </c>
      <c r="D2094" s="1" t="s">
        <v>17</v>
      </c>
      <c r="E2094" s="3">
        <v>44403</v>
      </c>
      <c r="F2094" s="1" t="s">
        <v>120</v>
      </c>
      <c r="G2094" s="1" t="s">
        <v>488</v>
      </c>
      <c r="H2094" s="7">
        <v>50</v>
      </c>
      <c r="I2094" s="7">
        <v>36</v>
      </c>
      <c r="J2094" s="2">
        <v>0.28000000000000003</v>
      </c>
      <c r="K2094" s="7">
        <f>Table1[[#This Row],[Price Before Discount]]-Table1[[#This Row],[Price After Discount]]</f>
        <v>14</v>
      </c>
      <c r="L2094" s="13">
        <f>YEAR(Table1[[#This Row],[Date]])</f>
        <v>2021</v>
      </c>
      <c r="M2094" s="13" t="str">
        <f t="shared" si="64"/>
        <v>Jul</v>
      </c>
      <c r="N2094" s="17" t="str">
        <f t="shared" si="65"/>
        <v>Q3</v>
      </c>
    </row>
    <row r="2095" spans="1:14" x14ac:dyDescent="0.35">
      <c r="A2095" t="s">
        <v>2704</v>
      </c>
      <c r="B2095" s="1" t="s">
        <v>239</v>
      </c>
      <c r="C2095" s="1" t="s">
        <v>240</v>
      </c>
      <c r="D2095" s="1" t="s">
        <v>11</v>
      </c>
      <c r="E2095" s="3">
        <v>43902</v>
      </c>
      <c r="F2095" s="1" t="s">
        <v>53</v>
      </c>
      <c r="G2095" s="1" t="s">
        <v>348</v>
      </c>
      <c r="H2095" s="7">
        <v>800</v>
      </c>
      <c r="I2095" s="7">
        <v>608</v>
      </c>
      <c r="J2095" s="2">
        <v>0.24</v>
      </c>
      <c r="K2095" s="7">
        <f>Table1[[#This Row],[Price Before Discount]]-Table1[[#This Row],[Price After Discount]]</f>
        <v>192</v>
      </c>
      <c r="L2095" s="13">
        <f>YEAR(Table1[[#This Row],[Date]])</f>
        <v>2020</v>
      </c>
      <c r="M2095" s="13" t="str">
        <f t="shared" si="64"/>
        <v>Mar</v>
      </c>
      <c r="N2095" s="17" t="str">
        <f t="shared" si="65"/>
        <v>Q1</v>
      </c>
    </row>
    <row r="2096" spans="1:14" x14ac:dyDescent="0.35">
      <c r="A2096" t="s">
        <v>2705</v>
      </c>
      <c r="B2096" s="1" t="s">
        <v>148</v>
      </c>
      <c r="C2096" s="1" t="s">
        <v>149</v>
      </c>
      <c r="D2096" s="1" t="s">
        <v>11</v>
      </c>
      <c r="E2096" s="3">
        <v>43987</v>
      </c>
      <c r="F2096" s="1" t="s">
        <v>70</v>
      </c>
      <c r="G2096" s="1" t="s">
        <v>183</v>
      </c>
      <c r="H2096" s="7">
        <v>500</v>
      </c>
      <c r="I2096" s="7">
        <v>495</v>
      </c>
      <c r="J2096" s="2">
        <v>0.01</v>
      </c>
      <c r="K2096" s="7">
        <f>Table1[[#This Row],[Price Before Discount]]-Table1[[#This Row],[Price After Discount]]</f>
        <v>5</v>
      </c>
      <c r="L2096" s="13">
        <f>YEAR(Table1[[#This Row],[Date]])</f>
        <v>2020</v>
      </c>
      <c r="M2096" s="13" t="str">
        <f t="shared" si="64"/>
        <v>Jun</v>
      </c>
      <c r="N2096" s="17" t="str">
        <f t="shared" si="65"/>
        <v>Q2</v>
      </c>
    </row>
    <row r="2097" spans="1:14" x14ac:dyDescent="0.35">
      <c r="A2097" t="s">
        <v>2706</v>
      </c>
      <c r="B2097" s="1" t="s">
        <v>112</v>
      </c>
      <c r="C2097" s="1" t="s">
        <v>52</v>
      </c>
      <c r="D2097" s="1" t="s">
        <v>11</v>
      </c>
      <c r="E2097" s="3">
        <v>44464</v>
      </c>
      <c r="F2097" s="1" t="s">
        <v>28</v>
      </c>
      <c r="G2097" s="1" t="s">
        <v>365</v>
      </c>
      <c r="H2097" s="7">
        <v>150</v>
      </c>
      <c r="I2097" s="7">
        <v>126</v>
      </c>
      <c r="J2097" s="2">
        <v>0.16</v>
      </c>
      <c r="K2097" s="7">
        <f>Table1[[#This Row],[Price Before Discount]]-Table1[[#This Row],[Price After Discount]]</f>
        <v>24</v>
      </c>
      <c r="L2097" s="13">
        <f>YEAR(Table1[[#This Row],[Date]])</f>
        <v>2021</v>
      </c>
      <c r="M2097" s="13" t="str">
        <f t="shared" si="64"/>
        <v>Sep</v>
      </c>
      <c r="N2097" s="17" t="str">
        <f t="shared" si="65"/>
        <v>Q3</v>
      </c>
    </row>
    <row r="2098" spans="1:14" hidden="1" x14ac:dyDescent="0.35">
      <c r="A2098" t="s">
        <v>2707</v>
      </c>
      <c r="B2098" s="1" t="s">
        <v>37</v>
      </c>
      <c r="C2098" s="1" t="s">
        <v>38</v>
      </c>
      <c r="D2098" s="1" t="s">
        <v>33</v>
      </c>
      <c r="E2098" s="3">
        <v>45506</v>
      </c>
      <c r="F2098" s="1" t="s">
        <v>34</v>
      </c>
      <c r="G2098" s="1" t="s">
        <v>1629</v>
      </c>
      <c r="H2098" s="7">
        <v>50</v>
      </c>
      <c r="I2098" s="7">
        <v>17</v>
      </c>
      <c r="J2098" s="2">
        <v>0.66</v>
      </c>
      <c r="K2098" s="7">
        <f>Table1[[#This Row],[Price Before Discount]]-Table1[[#This Row],[Price After Discount]]</f>
        <v>33</v>
      </c>
      <c r="L2098" s="13">
        <f>YEAR(Table1[[#This Row],[Date]])</f>
        <v>2024</v>
      </c>
      <c r="M2098" s="13" t="str">
        <f t="shared" si="64"/>
        <v>Aug</v>
      </c>
      <c r="N2098" s="17" t="str">
        <f t="shared" si="65"/>
        <v>Q3</v>
      </c>
    </row>
    <row r="2099" spans="1:14" x14ac:dyDescent="0.35">
      <c r="A2099" t="s">
        <v>2708</v>
      </c>
      <c r="B2099" s="1" t="s">
        <v>26</v>
      </c>
      <c r="C2099" s="1" t="s">
        <v>27</v>
      </c>
      <c r="D2099" s="1" t="s">
        <v>11</v>
      </c>
      <c r="E2099" s="3">
        <v>45057</v>
      </c>
      <c r="F2099" s="1" t="s">
        <v>39</v>
      </c>
      <c r="G2099" s="1" t="s">
        <v>333</v>
      </c>
      <c r="H2099" s="7">
        <v>30</v>
      </c>
      <c r="I2099" s="7">
        <v>28</v>
      </c>
      <c r="J2099" s="2">
        <v>6.6699999999999995E-2</v>
      </c>
      <c r="K2099" s="7">
        <f>Table1[[#This Row],[Price Before Discount]]-Table1[[#This Row],[Price After Discount]]</f>
        <v>2</v>
      </c>
      <c r="L2099" s="13">
        <f>YEAR(Table1[[#This Row],[Date]])</f>
        <v>2023</v>
      </c>
      <c r="M2099" s="13" t="str">
        <f t="shared" si="64"/>
        <v>May</v>
      </c>
      <c r="N2099" s="17" t="str">
        <f t="shared" si="65"/>
        <v>Q2</v>
      </c>
    </row>
    <row r="2100" spans="1:14" hidden="1" x14ac:dyDescent="0.35">
      <c r="A2100" t="s">
        <v>2709</v>
      </c>
      <c r="B2100" s="1" t="s">
        <v>105</v>
      </c>
      <c r="C2100" s="1" t="s">
        <v>106</v>
      </c>
      <c r="D2100" s="1" t="s">
        <v>17</v>
      </c>
      <c r="E2100" s="3">
        <v>44608</v>
      </c>
      <c r="F2100" s="1" t="s">
        <v>59</v>
      </c>
      <c r="G2100" s="1" t="s">
        <v>352</v>
      </c>
      <c r="H2100" s="7">
        <v>1000</v>
      </c>
      <c r="I2100" s="7">
        <v>810</v>
      </c>
      <c r="J2100" s="2">
        <v>0.19</v>
      </c>
      <c r="K2100" s="7">
        <f>Table1[[#This Row],[Price Before Discount]]-Table1[[#This Row],[Price After Discount]]</f>
        <v>190</v>
      </c>
      <c r="L2100" s="13">
        <f>YEAR(Table1[[#This Row],[Date]])</f>
        <v>2022</v>
      </c>
      <c r="M2100" s="13" t="str">
        <f t="shared" si="64"/>
        <v>Feb</v>
      </c>
      <c r="N2100" s="17" t="str">
        <f t="shared" si="65"/>
        <v>Q1</v>
      </c>
    </row>
    <row r="2101" spans="1:14" hidden="1" x14ac:dyDescent="0.35">
      <c r="A2101" t="s">
        <v>2710</v>
      </c>
      <c r="B2101" s="1" t="s">
        <v>219</v>
      </c>
      <c r="C2101" s="1" t="s">
        <v>38</v>
      </c>
      <c r="D2101" s="1" t="s">
        <v>33</v>
      </c>
      <c r="E2101" s="3">
        <v>44131</v>
      </c>
      <c r="F2101" s="1" t="s">
        <v>23</v>
      </c>
      <c r="G2101" s="1" t="s">
        <v>2565</v>
      </c>
      <c r="H2101" s="7">
        <v>700</v>
      </c>
      <c r="I2101" s="7">
        <v>700</v>
      </c>
      <c r="J2101" s="2">
        <v>0</v>
      </c>
      <c r="K2101" s="7">
        <f>Table1[[#This Row],[Price Before Discount]]-Table1[[#This Row],[Price After Discount]]</f>
        <v>0</v>
      </c>
      <c r="L2101" s="13">
        <f>YEAR(Table1[[#This Row],[Date]])</f>
        <v>2020</v>
      </c>
      <c r="M2101" s="13" t="str">
        <f t="shared" si="64"/>
        <v>Oct</v>
      </c>
      <c r="N2101" s="17" t="str">
        <f t="shared" si="65"/>
        <v>Q4</v>
      </c>
    </row>
    <row r="2102" spans="1:14" hidden="1" x14ac:dyDescent="0.35">
      <c r="A2102" t="s">
        <v>2711</v>
      </c>
      <c r="B2102" s="1" t="s">
        <v>180</v>
      </c>
      <c r="C2102" s="1" t="s">
        <v>106</v>
      </c>
      <c r="D2102" s="1" t="s">
        <v>17</v>
      </c>
      <c r="E2102" s="3">
        <v>45552</v>
      </c>
      <c r="F2102" s="1" t="s">
        <v>34</v>
      </c>
      <c r="G2102" s="1" t="s">
        <v>201</v>
      </c>
      <c r="H2102" s="7">
        <v>50</v>
      </c>
      <c r="I2102" s="7">
        <v>48</v>
      </c>
      <c r="J2102" s="2">
        <v>0.04</v>
      </c>
      <c r="K2102" s="7">
        <f>Table1[[#This Row],[Price Before Discount]]-Table1[[#This Row],[Price After Discount]]</f>
        <v>2</v>
      </c>
      <c r="L2102" s="13">
        <f>YEAR(Table1[[#This Row],[Date]])</f>
        <v>2024</v>
      </c>
      <c r="M2102" s="13" t="str">
        <f t="shared" si="64"/>
        <v>Sep</v>
      </c>
      <c r="N2102" s="17" t="str">
        <f t="shared" si="65"/>
        <v>Q3</v>
      </c>
    </row>
    <row r="2103" spans="1:14" hidden="1" x14ac:dyDescent="0.35">
      <c r="A2103" t="s">
        <v>2712</v>
      </c>
      <c r="B2103" s="1" t="s">
        <v>2241</v>
      </c>
      <c r="C2103" s="1" t="s">
        <v>106</v>
      </c>
      <c r="D2103" s="1" t="s">
        <v>17</v>
      </c>
      <c r="E2103" s="3">
        <v>44787</v>
      </c>
      <c r="F2103" s="1" t="s">
        <v>120</v>
      </c>
      <c r="G2103" s="1" t="s">
        <v>2242</v>
      </c>
      <c r="H2103" s="7">
        <v>50</v>
      </c>
      <c r="I2103" s="7">
        <v>43</v>
      </c>
      <c r="J2103" s="2">
        <v>0.14000000000000001</v>
      </c>
      <c r="K2103" s="7">
        <f>Table1[[#This Row],[Price Before Discount]]-Table1[[#This Row],[Price After Discount]]</f>
        <v>7</v>
      </c>
      <c r="L2103" s="13">
        <f>YEAR(Table1[[#This Row],[Date]])</f>
        <v>2022</v>
      </c>
      <c r="M2103" s="13" t="str">
        <f t="shared" si="64"/>
        <v>Aug</v>
      </c>
      <c r="N2103" s="17" t="str">
        <f t="shared" si="65"/>
        <v>Q3</v>
      </c>
    </row>
    <row r="2104" spans="1:14" hidden="1" x14ac:dyDescent="0.35">
      <c r="A2104" t="s">
        <v>2713</v>
      </c>
      <c r="B2104" s="1" t="s">
        <v>225</v>
      </c>
      <c r="C2104" s="1" t="s">
        <v>226</v>
      </c>
      <c r="D2104" s="1" t="s">
        <v>22</v>
      </c>
      <c r="E2104" s="3">
        <v>44423</v>
      </c>
      <c r="F2104" s="1" t="s">
        <v>53</v>
      </c>
      <c r="G2104" s="1" t="s">
        <v>227</v>
      </c>
      <c r="H2104" s="7">
        <v>800</v>
      </c>
      <c r="I2104" s="7">
        <v>504</v>
      </c>
      <c r="J2104" s="2">
        <v>0.37</v>
      </c>
      <c r="K2104" s="7">
        <f>Table1[[#This Row],[Price Before Discount]]-Table1[[#This Row],[Price After Discount]]</f>
        <v>296</v>
      </c>
      <c r="L2104" s="13">
        <f>YEAR(Table1[[#This Row],[Date]])</f>
        <v>2021</v>
      </c>
      <c r="M2104" s="13" t="str">
        <f t="shared" si="64"/>
        <v>Aug</v>
      </c>
      <c r="N2104" s="17" t="str">
        <f t="shared" si="65"/>
        <v>Q3</v>
      </c>
    </row>
    <row r="2105" spans="1:14" hidden="1" x14ac:dyDescent="0.35">
      <c r="A2105" t="s">
        <v>2714</v>
      </c>
      <c r="B2105" s="1" t="s">
        <v>116</v>
      </c>
      <c r="C2105" s="1" t="s">
        <v>117</v>
      </c>
      <c r="D2105" s="1" t="s">
        <v>33</v>
      </c>
      <c r="E2105" s="3">
        <v>45569</v>
      </c>
      <c r="F2105" s="1" t="s">
        <v>12</v>
      </c>
      <c r="G2105" s="1" t="s">
        <v>1077</v>
      </c>
      <c r="H2105" s="7">
        <v>80</v>
      </c>
      <c r="I2105" s="7">
        <v>76</v>
      </c>
      <c r="J2105" s="2">
        <v>0.05</v>
      </c>
      <c r="K2105" s="7">
        <f>Table1[[#This Row],[Price Before Discount]]-Table1[[#This Row],[Price After Discount]]</f>
        <v>4</v>
      </c>
      <c r="L2105" s="13">
        <f>YEAR(Table1[[#This Row],[Date]])</f>
        <v>2024</v>
      </c>
      <c r="M2105" s="13" t="str">
        <f t="shared" si="64"/>
        <v>Oct</v>
      </c>
      <c r="N2105" s="17" t="str">
        <f t="shared" si="65"/>
        <v>Q4</v>
      </c>
    </row>
    <row r="2106" spans="1:14" hidden="1" x14ac:dyDescent="0.35">
      <c r="A2106" t="s">
        <v>2715</v>
      </c>
      <c r="B2106" s="1" t="s">
        <v>62</v>
      </c>
      <c r="C2106" s="1" t="s">
        <v>63</v>
      </c>
      <c r="D2106" s="1" t="s">
        <v>33</v>
      </c>
      <c r="E2106" s="3">
        <v>44395</v>
      </c>
      <c r="F2106" s="1" t="s">
        <v>39</v>
      </c>
      <c r="G2106" s="1" t="s">
        <v>870</v>
      </c>
      <c r="H2106" s="7">
        <v>30</v>
      </c>
      <c r="I2106" s="7">
        <v>29</v>
      </c>
      <c r="J2106" s="2">
        <v>3.3300000000000003E-2</v>
      </c>
      <c r="K2106" s="7">
        <f>Table1[[#This Row],[Price Before Discount]]-Table1[[#This Row],[Price After Discount]]</f>
        <v>1</v>
      </c>
      <c r="L2106" s="13">
        <f>YEAR(Table1[[#This Row],[Date]])</f>
        <v>2021</v>
      </c>
      <c r="M2106" s="13" t="str">
        <f t="shared" si="64"/>
        <v>Jul</v>
      </c>
      <c r="N2106" s="17" t="str">
        <f t="shared" si="65"/>
        <v>Q3</v>
      </c>
    </row>
    <row r="2107" spans="1:14" hidden="1" x14ac:dyDescent="0.35">
      <c r="A2107" t="s">
        <v>2716</v>
      </c>
      <c r="B2107" s="1" t="s">
        <v>132</v>
      </c>
      <c r="C2107" s="1" t="s">
        <v>90</v>
      </c>
      <c r="D2107" s="1" t="s">
        <v>33</v>
      </c>
      <c r="E2107" s="3">
        <v>44275</v>
      </c>
      <c r="F2107" s="1" t="s">
        <v>23</v>
      </c>
      <c r="G2107" s="1" t="s">
        <v>372</v>
      </c>
      <c r="H2107" s="7">
        <v>700</v>
      </c>
      <c r="I2107" s="7">
        <v>644</v>
      </c>
      <c r="J2107" s="2">
        <v>0.08</v>
      </c>
      <c r="K2107" s="7">
        <f>Table1[[#This Row],[Price Before Discount]]-Table1[[#This Row],[Price After Discount]]</f>
        <v>56</v>
      </c>
      <c r="L2107" s="13">
        <f>YEAR(Table1[[#This Row],[Date]])</f>
        <v>2021</v>
      </c>
      <c r="M2107" s="13" t="str">
        <f t="shared" si="64"/>
        <v>Mar</v>
      </c>
      <c r="N2107" s="17" t="str">
        <f t="shared" si="65"/>
        <v>Q1</v>
      </c>
    </row>
    <row r="2108" spans="1:14" hidden="1" x14ac:dyDescent="0.35">
      <c r="A2108" t="s">
        <v>2717</v>
      </c>
      <c r="B2108" s="1" t="s">
        <v>129</v>
      </c>
      <c r="C2108" s="1" t="s">
        <v>106</v>
      </c>
      <c r="D2108" s="1" t="s">
        <v>17</v>
      </c>
      <c r="E2108" s="3">
        <v>45656</v>
      </c>
      <c r="F2108" s="1" t="s">
        <v>102</v>
      </c>
      <c r="G2108" s="1" t="s">
        <v>210</v>
      </c>
      <c r="H2108" s="7">
        <v>70</v>
      </c>
      <c r="I2108" s="7">
        <v>69</v>
      </c>
      <c r="J2108" s="2">
        <v>1.43E-2</v>
      </c>
      <c r="K2108" s="7">
        <f>Table1[[#This Row],[Price Before Discount]]-Table1[[#This Row],[Price After Discount]]</f>
        <v>1</v>
      </c>
      <c r="L2108" s="13">
        <f>YEAR(Table1[[#This Row],[Date]])</f>
        <v>2024</v>
      </c>
      <c r="M2108" s="13" t="str">
        <f t="shared" si="64"/>
        <v>Dec</v>
      </c>
      <c r="N2108" s="17" t="str">
        <f t="shared" si="65"/>
        <v>Q4</v>
      </c>
    </row>
    <row r="2109" spans="1:14" hidden="1" x14ac:dyDescent="0.35">
      <c r="A2109" t="s">
        <v>2718</v>
      </c>
      <c r="B2109" s="1" t="s">
        <v>116</v>
      </c>
      <c r="C2109" s="1" t="s">
        <v>117</v>
      </c>
      <c r="D2109" s="1" t="s">
        <v>33</v>
      </c>
      <c r="E2109" s="3">
        <v>45538</v>
      </c>
      <c r="F2109" s="1" t="s">
        <v>59</v>
      </c>
      <c r="G2109" s="1" t="s">
        <v>845</v>
      </c>
      <c r="H2109" s="7">
        <v>1000</v>
      </c>
      <c r="I2109" s="7">
        <v>780</v>
      </c>
      <c r="J2109" s="2">
        <v>0.22</v>
      </c>
      <c r="K2109" s="7">
        <f>Table1[[#This Row],[Price Before Discount]]-Table1[[#This Row],[Price After Discount]]</f>
        <v>220</v>
      </c>
      <c r="L2109" s="13">
        <f>YEAR(Table1[[#This Row],[Date]])</f>
        <v>2024</v>
      </c>
      <c r="M2109" s="13" t="str">
        <f t="shared" si="64"/>
        <v>Sep</v>
      </c>
      <c r="N2109" s="17" t="str">
        <f t="shared" si="65"/>
        <v>Q3</v>
      </c>
    </row>
    <row r="2110" spans="1:14" hidden="1" x14ac:dyDescent="0.35">
      <c r="A2110" t="s">
        <v>2719</v>
      </c>
      <c r="B2110" s="1" t="s">
        <v>101</v>
      </c>
      <c r="C2110" s="1" t="s">
        <v>69</v>
      </c>
      <c r="D2110" s="1" t="s">
        <v>33</v>
      </c>
      <c r="E2110" s="3">
        <v>44646</v>
      </c>
      <c r="F2110" s="1" t="s">
        <v>120</v>
      </c>
      <c r="G2110" s="1" t="s">
        <v>103</v>
      </c>
      <c r="H2110" s="7">
        <v>50</v>
      </c>
      <c r="I2110" s="7">
        <v>45</v>
      </c>
      <c r="J2110" s="2">
        <v>0.1</v>
      </c>
      <c r="K2110" s="7">
        <f>Table1[[#This Row],[Price Before Discount]]-Table1[[#This Row],[Price After Discount]]</f>
        <v>5</v>
      </c>
      <c r="L2110" s="13">
        <f>YEAR(Table1[[#This Row],[Date]])</f>
        <v>2022</v>
      </c>
      <c r="M2110" s="13" t="str">
        <f t="shared" si="64"/>
        <v>Mar</v>
      </c>
      <c r="N2110" s="17" t="str">
        <f t="shared" si="65"/>
        <v>Q1</v>
      </c>
    </row>
    <row r="2111" spans="1:14" x14ac:dyDescent="0.35">
      <c r="A2111" t="s">
        <v>2720</v>
      </c>
      <c r="B2111" s="1" t="s">
        <v>51</v>
      </c>
      <c r="C2111" s="1" t="s">
        <v>52</v>
      </c>
      <c r="D2111" s="1" t="s">
        <v>11</v>
      </c>
      <c r="E2111" s="3">
        <v>44081</v>
      </c>
      <c r="F2111" s="1" t="s">
        <v>102</v>
      </c>
      <c r="G2111" s="1" t="s">
        <v>812</v>
      </c>
      <c r="H2111" s="7">
        <v>70</v>
      </c>
      <c r="I2111" s="7">
        <v>70</v>
      </c>
      <c r="J2111" s="2">
        <v>0</v>
      </c>
      <c r="K2111" s="7">
        <f>Table1[[#This Row],[Price Before Discount]]-Table1[[#This Row],[Price After Discount]]</f>
        <v>0</v>
      </c>
      <c r="L2111" s="13">
        <f>YEAR(Table1[[#This Row],[Date]])</f>
        <v>2020</v>
      </c>
      <c r="M2111" s="13" t="str">
        <f t="shared" si="64"/>
        <v>Sep</v>
      </c>
      <c r="N2111" s="17" t="str">
        <f t="shared" si="65"/>
        <v>Q3</v>
      </c>
    </row>
    <row r="2112" spans="1:14" x14ac:dyDescent="0.35">
      <c r="A2112" t="s">
        <v>2721</v>
      </c>
      <c r="B2112" s="1" t="s">
        <v>144</v>
      </c>
      <c r="C2112" s="1" t="s">
        <v>145</v>
      </c>
      <c r="D2112" s="1" t="s">
        <v>11</v>
      </c>
      <c r="E2112" s="3">
        <v>44379</v>
      </c>
      <c r="F2112" s="1" t="s">
        <v>113</v>
      </c>
      <c r="G2112" s="1" t="s">
        <v>1316</v>
      </c>
      <c r="H2112" s="7">
        <v>250</v>
      </c>
      <c r="I2112" s="7">
        <v>225</v>
      </c>
      <c r="J2112" s="2">
        <v>0.1</v>
      </c>
      <c r="K2112" s="7">
        <f>Table1[[#This Row],[Price Before Discount]]-Table1[[#This Row],[Price After Discount]]</f>
        <v>25</v>
      </c>
      <c r="L2112" s="13">
        <f>YEAR(Table1[[#This Row],[Date]])</f>
        <v>2021</v>
      </c>
      <c r="M2112" s="13" t="str">
        <f t="shared" si="64"/>
        <v>Jul</v>
      </c>
      <c r="N2112" s="17" t="str">
        <f t="shared" si="65"/>
        <v>Q3</v>
      </c>
    </row>
    <row r="2113" spans="1:14" hidden="1" x14ac:dyDescent="0.35">
      <c r="A2113" t="s">
        <v>2722</v>
      </c>
      <c r="B2113" s="1" t="s">
        <v>75</v>
      </c>
      <c r="C2113" s="1" t="s">
        <v>76</v>
      </c>
      <c r="D2113" s="1" t="s">
        <v>33</v>
      </c>
      <c r="E2113" s="3">
        <v>43852</v>
      </c>
      <c r="F2113" s="1" t="s">
        <v>113</v>
      </c>
      <c r="G2113" s="1" t="s">
        <v>2437</v>
      </c>
      <c r="H2113" s="7">
        <v>250</v>
      </c>
      <c r="I2113" s="7">
        <v>205</v>
      </c>
      <c r="J2113" s="2">
        <v>0.18</v>
      </c>
      <c r="K2113" s="7">
        <f>Table1[[#This Row],[Price Before Discount]]-Table1[[#This Row],[Price After Discount]]</f>
        <v>45</v>
      </c>
      <c r="L2113" s="13">
        <f>YEAR(Table1[[#This Row],[Date]])</f>
        <v>2020</v>
      </c>
      <c r="M2113" s="13" t="str">
        <f t="shared" si="64"/>
        <v>Jan</v>
      </c>
      <c r="N2113" s="17" t="str">
        <f t="shared" si="65"/>
        <v>Q1</v>
      </c>
    </row>
    <row r="2114" spans="1:14" hidden="1" x14ac:dyDescent="0.35">
      <c r="A2114" t="s">
        <v>2723</v>
      </c>
      <c r="B2114" s="1" t="s">
        <v>132</v>
      </c>
      <c r="C2114" s="1" t="s">
        <v>90</v>
      </c>
      <c r="D2114" s="1" t="s">
        <v>33</v>
      </c>
      <c r="E2114" s="3">
        <v>44797</v>
      </c>
      <c r="F2114" s="1" t="s">
        <v>28</v>
      </c>
      <c r="G2114" s="1" t="s">
        <v>700</v>
      </c>
      <c r="H2114" s="7">
        <v>150</v>
      </c>
      <c r="I2114" s="7">
        <v>131</v>
      </c>
      <c r="J2114" s="2">
        <v>0.12670000000000001</v>
      </c>
      <c r="K2114" s="7">
        <f>Table1[[#This Row],[Price Before Discount]]-Table1[[#This Row],[Price After Discount]]</f>
        <v>19</v>
      </c>
      <c r="L2114" s="13">
        <f>YEAR(Table1[[#This Row],[Date]])</f>
        <v>2022</v>
      </c>
      <c r="M2114" s="13" t="str">
        <f t="shared" ref="M2114:M2177" si="66">TEXT(E:E, "mmm")</f>
        <v>Aug</v>
      </c>
      <c r="N2114" s="17" t="str">
        <f t="shared" ref="N2114:N2177" si="67">"Q"&amp;INT((MONTH($E2114)-1)/3)+1</f>
        <v>Q3</v>
      </c>
    </row>
    <row r="2115" spans="1:14" hidden="1" x14ac:dyDescent="0.35">
      <c r="A2115" t="s">
        <v>2724</v>
      </c>
      <c r="B2115" s="1" t="s">
        <v>101</v>
      </c>
      <c r="C2115" s="1" t="s">
        <v>69</v>
      </c>
      <c r="D2115" s="1" t="s">
        <v>33</v>
      </c>
      <c r="E2115" s="3">
        <v>43980</v>
      </c>
      <c r="F2115" s="1" t="s">
        <v>39</v>
      </c>
      <c r="G2115" s="1" t="s">
        <v>103</v>
      </c>
      <c r="H2115" s="7">
        <v>30</v>
      </c>
      <c r="I2115" s="7">
        <v>23</v>
      </c>
      <c r="J2115" s="2">
        <v>0.23330000000000001</v>
      </c>
      <c r="K2115" s="7">
        <f>Table1[[#This Row],[Price Before Discount]]-Table1[[#This Row],[Price After Discount]]</f>
        <v>7</v>
      </c>
      <c r="L2115" s="13">
        <f>YEAR(Table1[[#This Row],[Date]])</f>
        <v>2020</v>
      </c>
      <c r="M2115" s="13" t="str">
        <f t="shared" si="66"/>
        <v>May</v>
      </c>
      <c r="N2115" s="17" t="str">
        <f t="shared" si="67"/>
        <v>Q2</v>
      </c>
    </row>
    <row r="2116" spans="1:14" hidden="1" x14ac:dyDescent="0.35">
      <c r="A2116" t="s">
        <v>2725</v>
      </c>
      <c r="B2116" s="1" t="s">
        <v>62</v>
      </c>
      <c r="C2116" s="1" t="s">
        <v>63</v>
      </c>
      <c r="D2116" s="1" t="s">
        <v>33</v>
      </c>
      <c r="E2116" s="3">
        <v>45160</v>
      </c>
      <c r="F2116" s="1" t="s">
        <v>28</v>
      </c>
      <c r="G2116" s="1" t="s">
        <v>2467</v>
      </c>
      <c r="H2116" s="7">
        <v>150</v>
      </c>
      <c r="I2116" s="7">
        <v>150</v>
      </c>
      <c r="J2116" s="2">
        <v>0</v>
      </c>
      <c r="K2116" s="7">
        <f>Table1[[#This Row],[Price Before Discount]]-Table1[[#This Row],[Price After Discount]]</f>
        <v>0</v>
      </c>
      <c r="L2116" s="13">
        <f>YEAR(Table1[[#This Row],[Date]])</f>
        <v>2023</v>
      </c>
      <c r="M2116" s="13" t="str">
        <f t="shared" si="66"/>
        <v>Aug</v>
      </c>
      <c r="N2116" s="17" t="str">
        <f t="shared" si="67"/>
        <v>Q3</v>
      </c>
    </row>
    <row r="2117" spans="1:14" x14ac:dyDescent="0.35">
      <c r="A2117" t="s">
        <v>2726</v>
      </c>
      <c r="B2117" s="1" t="s">
        <v>83</v>
      </c>
      <c r="C2117" s="1" t="s">
        <v>84</v>
      </c>
      <c r="D2117" s="1" t="s">
        <v>11</v>
      </c>
      <c r="E2117" s="3">
        <v>45189</v>
      </c>
      <c r="F2117" s="1" t="s">
        <v>102</v>
      </c>
      <c r="G2117" s="1" t="s">
        <v>579</v>
      </c>
      <c r="H2117" s="7">
        <v>70</v>
      </c>
      <c r="I2117" s="7">
        <v>69</v>
      </c>
      <c r="J2117" s="2">
        <v>1.43E-2</v>
      </c>
      <c r="K2117" s="7">
        <f>Table1[[#This Row],[Price Before Discount]]-Table1[[#This Row],[Price After Discount]]</f>
        <v>1</v>
      </c>
      <c r="L2117" s="13">
        <f>YEAR(Table1[[#This Row],[Date]])</f>
        <v>2023</v>
      </c>
      <c r="M2117" s="13" t="str">
        <f t="shared" si="66"/>
        <v>Sep</v>
      </c>
      <c r="N2117" s="17" t="str">
        <f t="shared" si="67"/>
        <v>Q3</v>
      </c>
    </row>
    <row r="2118" spans="1:14" hidden="1" x14ac:dyDescent="0.35">
      <c r="A2118" t="s">
        <v>2727</v>
      </c>
      <c r="B2118" s="1" t="s">
        <v>68</v>
      </c>
      <c r="C2118" s="1" t="s">
        <v>69</v>
      </c>
      <c r="D2118" s="1" t="s">
        <v>33</v>
      </c>
      <c r="E2118" s="3">
        <v>45374</v>
      </c>
      <c r="F2118" s="1" t="s">
        <v>28</v>
      </c>
      <c r="G2118" s="1" t="s">
        <v>1412</v>
      </c>
      <c r="H2118" s="7">
        <v>150</v>
      </c>
      <c r="I2118" s="7">
        <v>128</v>
      </c>
      <c r="J2118" s="2">
        <v>0.1467</v>
      </c>
      <c r="K2118" s="7">
        <f>Table1[[#This Row],[Price Before Discount]]-Table1[[#This Row],[Price After Discount]]</f>
        <v>22</v>
      </c>
      <c r="L2118" s="13">
        <f>YEAR(Table1[[#This Row],[Date]])</f>
        <v>2024</v>
      </c>
      <c r="M2118" s="13" t="str">
        <f t="shared" si="66"/>
        <v>Mar</v>
      </c>
      <c r="N2118" s="17" t="str">
        <f t="shared" si="67"/>
        <v>Q1</v>
      </c>
    </row>
    <row r="2119" spans="1:14" x14ac:dyDescent="0.35">
      <c r="A2119" t="s">
        <v>2728</v>
      </c>
      <c r="B2119" s="1" t="s">
        <v>239</v>
      </c>
      <c r="C2119" s="1" t="s">
        <v>240</v>
      </c>
      <c r="D2119" s="1" t="s">
        <v>11</v>
      </c>
      <c r="E2119" s="3">
        <v>45199</v>
      </c>
      <c r="F2119" s="1" t="s">
        <v>120</v>
      </c>
      <c r="G2119" s="1" t="s">
        <v>624</v>
      </c>
      <c r="H2119" s="7">
        <v>50</v>
      </c>
      <c r="I2119" s="7">
        <v>49</v>
      </c>
      <c r="J2119" s="2">
        <v>0.02</v>
      </c>
      <c r="K2119" s="7">
        <f>Table1[[#This Row],[Price Before Discount]]-Table1[[#This Row],[Price After Discount]]</f>
        <v>1</v>
      </c>
      <c r="L2119" s="13">
        <f>YEAR(Table1[[#This Row],[Date]])</f>
        <v>2023</v>
      </c>
      <c r="M2119" s="13" t="str">
        <f t="shared" si="66"/>
        <v>Sep</v>
      </c>
      <c r="N2119" s="17" t="str">
        <f t="shared" si="67"/>
        <v>Q3</v>
      </c>
    </row>
    <row r="2120" spans="1:14" x14ac:dyDescent="0.35">
      <c r="A2120" t="s">
        <v>2729</v>
      </c>
      <c r="B2120" s="1" t="s">
        <v>239</v>
      </c>
      <c r="C2120" s="1" t="s">
        <v>240</v>
      </c>
      <c r="D2120" s="1" t="s">
        <v>11</v>
      </c>
      <c r="E2120" s="3">
        <v>44901</v>
      </c>
      <c r="F2120" s="1" t="s">
        <v>12</v>
      </c>
      <c r="G2120" s="1" t="s">
        <v>518</v>
      </c>
      <c r="H2120" s="7">
        <v>80</v>
      </c>
      <c r="I2120" s="7">
        <v>70</v>
      </c>
      <c r="J2120" s="2">
        <v>0.125</v>
      </c>
      <c r="K2120" s="7">
        <f>Table1[[#This Row],[Price Before Discount]]-Table1[[#This Row],[Price After Discount]]</f>
        <v>10</v>
      </c>
      <c r="L2120" s="13">
        <f>YEAR(Table1[[#This Row],[Date]])</f>
        <v>2022</v>
      </c>
      <c r="M2120" s="13" t="str">
        <f t="shared" si="66"/>
        <v>Dec</v>
      </c>
      <c r="N2120" s="17" t="str">
        <f t="shared" si="67"/>
        <v>Q4</v>
      </c>
    </row>
    <row r="2121" spans="1:14" hidden="1" x14ac:dyDescent="0.35">
      <c r="A2121" t="s">
        <v>2730</v>
      </c>
      <c r="B2121" s="1" t="s">
        <v>116</v>
      </c>
      <c r="C2121" s="1" t="s">
        <v>117</v>
      </c>
      <c r="D2121" s="1" t="s">
        <v>33</v>
      </c>
      <c r="E2121" s="3">
        <v>45360</v>
      </c>
      <c r="F2121" s="1" t="s">
        <v>12</v>
      </c>
      <c r="G2121" s="1" t="s">
        <v>907</v>
      </c>
      <c r="H2121" s="7">
        <v>80</v>
      </c>
      <c r="I2121" s="7">
        <v>80</v>
      </c>
      <c r="J2121" s="2">
        <v>0</v>
      </c>
      <c r="K2121" s="7">
        <f>Table1[[#This Row],[Price Before Discount]]-Table1[[#This Row],[Price After Discount]]</f>
        <v>0</v>
      </c>
      <c r="L2121" s="13">
        <f>YEAR(Table1[[#This Row],[Date]])</f>
        <v>2024</v>
      </c>
      <c r="M2121" s="13" t="str">
        <f t="shared" si="66"/>
        <v>Mar</v>
      </c>
      <c r="N2121" s="17" t="str">
        <f t="shared" si="67"/>
        <v>Q1</v>
      </c>
    </row>
    <row r="2122" spans="1:14" x14ac:dyDescent="0.35">
      <c r="A2122" t="s">
        <v>2731</v>
      </c>
      <c r="B2122" s="1" t="s">
        <v>185</v>
      </c>
      <c r="C2122" s="1" t="s">
        <v>186</v>
      </c>
      <c r="D2122" s="1" t="s">
        <v>11</v>
      </c>
      <c r="E2122" s="3">
        <v>44865</v>
      </c>
      <c r="F2122" s="1" t="s">
        <v>59</v>
      </c>
      <c r="G2122" s="1" t="s">
        <v>187</v>
      </c>
      <c r="H2122" s="7">
        <v>1000</v>
      </c>
      <c r="I2122" s="7">
        <v>870</v>
      </c>
      <c r="J2122" s="2">
        <v>0.13</v>
      </c>
      <c r="K2122" s="7">
        <f>Table1[[#This Row],[Price Before Discount]]-Table1[[#This Row],[Price After Discount]]</f>
        <v>130</v>
      </c>
      <c r="L2122" s="13">
        <f>YEAR(Table1[[#This Row],[Date]])</f>
        <v>2022</v>
      </c>
      <c r="M2122" s="13" t="str">
        <f t="shared" si="66"/>
        <v>Oct</v>
      </c>
      <c r="N2122" s="17" t="str">
        <f t="shared" si="67"/>
        <v>Q4</v>
      </c>
    </row>
    <row r="2123" spans="1:14" x14ac:dyDescent="0.35">
      <c r="A2123" t="s">
        <v>2732</v>
      </c>
      <c r="B2123" s="1" t="s">
        <v>109</v>
      </c>
      <c r="C2123" s="1" t="s">
        <v>80</v>
      </c>
      <c r="D2123" s="1" t="s">
        <v>11</v>
      </c>
      <c r="E2123" s="3">
        <v>43944</v>
      </c>
      <c r="F2123" s="1" t="s">
        <v>120</v>
      </c>
      <c r="G2123" s="1" t="s">
        <v>1216</v>
      </c>
      <c r="H2123" s="7">
        <v>50</v>
      </c>
      <c r="I2123" s="7">
        <v>39</v>
      </c>
      <c r="J2123" s="2">
        <v>0.22</v>
      </c>
      <c r="K2123" s="7">
        <f>Table1[[#This Row],[Price Before Discount]]-Table1[[#This Row],[Price After Discount]]</f>
        <v>11</v>
      </c>
      <c r="L2123" s="13">
        <f>YEAR(Table1[[#This Row],[Date]])</f>
        <v>2020</v>
      </c>
      <c r="M2123" s="13" t="str">
        <f t="shared" si="66"/>
        <v>Apr</v>
      </c>
      <c r="N2123" s="17" t="str">
        <f t="shared" si="67"/>
        <v>Q2</v>
      </c>
    </row>
    <row r="2124" spans="1:14" x14ac:dyDescent="0.35">
      <c r="A2124" t="s">
        <v>2733</v>
      </c>
      <c r="B2124" s="1" t="s">
        <v>253</v>
      </c>
      <c r="C2124" s="1" t="s">
        <v>254</v>
      </c>
      <c r="D2124" s="1" t="s">
        <v>11</v>
      </c>
      <c r="E2124" s="3">
        <v>45147</v>
      </c>
      <c r="F2124" s="1" t="s">
        <v>28</v>
      </c>
      <c r="G2124" s="1" t="s">
        <v>520</v>
      </c>
      <c r="H2124" s="7">
        <v>150</v>
      </c>
      <c r="I2124" s="7">
        <v>138</v>
      </c>
      <c r="J2124" s="2">
        <v>0.08</v>
      </c>
      <c r="K2124" s="7">
        <f>Table1[[#This Row],[Price Before Discount]]-Table1[[#This Row],[Price After Discount]]</f>
        <v>12</v>
      </c>
      <c r="L2124" s="13">
        <f>YEAR(Table1[[#This Row],[Date]])</f>
        <v>2023</v>
      </c>
      <c r="M2124" s="13" t="str">
        <f t="shared" si="66"/>
        <v>Aug</v>
      </c>
      <c r="N2124" s="17" t="str">
        <f t="shared" si="67"/>
        <v>Q3</v>
      </c>
    </row>
    <row r="2125" spans="1:14" x14ac:dyDescent="0.35">
      <c r="A2125" t="s">
        <v>2734</v>
      </c>
      <c r="B2125" s="1" t="s">
        <v>26</v>
      </c>
      <c r="C2125" s="1" t="s">
        <v>27</v>
      </c>
      <c r="D2125" s="1" t="s">
        <v>11</v>
      </c>
      <c r="E2125" s="3">
        <v>45203</v>
      </c>
      <c r="F2125" s="1" t="s">
        <v>12</v>
      </c>
      <c r="G2125" s="1" t="s">
        <v>443</v>
      </c>
      <c r="H2125" s="7">
        <v>80</v>
      </c>
      <c r="I2125" s="7">
        <v>75</v>
      </c>
      <c r="J2125" s="2">
        <v>6.25E-2</v>
      </c>
      <c r="K2125" s="7">
        <f>Table1[[#This Row],[Price Before Discount]]-Table1[[#This Row],[Price After Discount]]</f>
        <v>5</v>
      </c>
      <c r="L2125" s="13">
        <f>YEAR(Table1[[#This Row],[Date]])</f>
        <v>2023</v>
      </c>
      <c r="M2125" s="13" t="str">
        <f t="shared" si="66"/>
        <v>Oct</v>
      </c>
      <c r="N2125" s="17" t="str">
        <f t="shared" si="67"/>
        <v>Q4</v>
      </c>
    </row>
    <row r="2126" spans="1:14" x14ac:dyDescent="0.35">
      <c r="A2126" t="s">
        <v>2735</v>
      </c>
      <c r="B2126" s="1" t="s">
        <v>112</v>
      </c>
      <c r="C2126" s="1" t="s">
        <v>52</v>
      </c>
      <c r="D2126" s="1" t="s">
        <v>11</v>
      </c>
      <c r="E2126" s="3">
        <v>44076</v>
      </c>
      <c r="F2126" s="1" t="s">
        <v>39</v>
      </c>
      <c r="G2126" s="1" t="s">
        <v>1219</v>
      </c>
      <c r="H2126" s="7">
        <v>30</v>
      </c>
      <c r="I2126" s="7">
        <v>29</v>
      </c>
      <c r="J2126" s="2">
        <v>3.3300000000000003E-2</v>
      </c>
      <c r="K2126" s="7">
        <f>Table1[[#This Row],[Price Before Discount]]-Table1[[#This Row],[Price After Discount]]</f>
        <v>1</v>
      </c>
      <c r="L2126" s="13">
        <f>YEAR(Table1[[#This Row],[Date]])</f>
        <v>2020</v>
      </c>
      <c r="M2126" s="13" t="str">
        <f t="shared" si="66"/>
        <v>Sep</v>
      </c>
      <c r="N2126" s="17" t="str">
        <f t="shared" si="67"/>
        <v>Q3</v>
      </c>
    </row>
    <row r="2127" spans="1:14" x14ac:dyDescent="0.35">
      <c r="A2127" t="s">
        <v>2736</v>
      </c>
      <c r="B2127" s="1" t="s">
        <v>26</v>
      </c>
      <c r="C2127" s="1" t="s">
        <v>27</v>
      </c>
      <c r="D2127" s="1" t="s">
        <v>11</v>
      </c>
      <c r="E2127" s="3">
        <v>44815</v>
      </c>
      <c r="F2127" s="1" t="s">
        <v>102</v>
      </c>
      <c r="G2127" s="1" t="s">
        <v>1741</v>
      </c>
      <c r="H2127" s="7">
        <v>70</v>
      </c>
      <c r="I2127" s="7">
        <v>65</v>
      </c>
      <c r="J2127" s="2">
        <v>7.1400000000000005E-2</v>
      </c>
      <c r="K2127" s="7">
        <f>Table1[[#This Row],[Price Before Discount]]-Table1[[#This Row],[Price After Discount]]</f>
        <v>5</v>
      </c>
      <c r="L2127" s="13">
        <f>YEAR(Table1[[#This Row],[Date]])</f>
        <v>2022</v>
      </c>
      <c r="M2127" s="13" t="str">
        <f t="shared" si="66"/>
        <v>Sep</v>
      </c>
      <c r="N2127" s="17" t="str">
        <f t="shared" si="67"/>
        <v>Q3</v>
      </c>
    </row>
    <row r="2128" spans="1:14" x14ac:dyDescent="0.35">
      <c r="A2128" t="s">
        <v>2737</v>
      </c>
      <c r="B2128" s="1" t="s">
        <v>109</v>
      </c>
      <c r="C2128" s="1" t="s">
        <v>80</v>
      </c>
      <c r="D2128" s="1" t="s">
        <v>11</v>
      </c>
      <c r="E2128" s="3">
        <v>44504</v>
      </c>
      <c r="F2128" s="1" t="s">
        <v>120</v>
      </c>
      <c r="G2128" s="1" t="s">
        <v>110</v>
      </c>
      <c r="H2128" s="7">
        <v>50</v>
      </c>
      <c r="I2128" s="7">
        <v>47</v>
      </c>
      <c r="J2128" s="2">
        <v>0.06</v>
      </c>
      <c r="K2128" s="7">
        <f>Table1[[#This Row],[Price Before Discount]]-Table1[[#This Row],[Price After Discount]]</f>
        <v>3</v>
      </c>
      <c r="L2128" s="13">
        <f>YEAR(Table1[[#This Row],[Date]])</f>
        <v>2021</v>
      </c>
      <c r="M2128" s="13" t="str">
        <f t="shared" si="66"/>
        <v>Nov</v>
      </c>
      <c r="N2128" s="17" t="str">
        <f t="shared" si="67"/>
        <v>Q4</v>
      </c>
    </row>
    <row r="2129" spans="1:14" hidden="1" x14ac:dyDescent="0.35">
      <c r="A2129" t="s">
        <v>2738</v>
      </c>
      <c r="B2129" s="1" t="s">
        <v>2168</v>
      </c>
      <c r="C2129" s="1" t="s">
        <v>16</v>
      </c>
      <c r="D2129" s="1" t="s">
        <v>17</v>
      </c>
      <c r="E2129" s="3">
        <v>45463</v>
      </c>
      <c r="F2129" s="1" t="s">
        <v>28</v>
      </c>
      <c r="G2129" s="1" t="s">
        <v>2455</v>
      </c>
      <c r="H2129" s="7">
        <v>150</v>
      </c>
      <c r="I2129" s="7">
        <v>140</v>
      </c>
      <c r="J2129" s="2">
        <v>6.6699999999999995E-2</v>
      </c>
      <c r="K2129" s="7">
        <f>Table1[[#This Row],[Price Before Discount]]-Table1[[#This Row],[Price After Discount]]</f>
        <v>10</v>
      </c>
      <c r="L2129" s="13">
        <f>YEAR(Table1[[#This Row],[Date]])</f>
        <v>2024</v>
      </c>
      <c r="M2129" s="13" t="str">
        <f t="shared" si="66"/>
        <v>Jun</v>
      </c>
      <c r="N2129" s="17" t="str">
        <f t="shared" si="67"/>
        <v>Q2</v>
      </c>
    </row>
    <row r="2130" spans="1:14" hidden="1" x14ac:dyDescent="0.35">
      <c r="A2130" t="s">
        <v>2739</v>
      </c>
      <c r="B2130" s="1" t="s">
        <v>20</v>
      </c>
      <c r="C2130" s="1" t="s">
        <v>21</v>
      </c>
      <c r="D2130" s="1" t="s">
        <v>22</v>
      </c>
      <c r="E2130" s="3">
        <v>44974</v>
      </c>
      <c r="F2130" s="1" t="s">
        <v>113</v>
      </c>
      <c r="G2130" s="1" t="s">
        <v>481</v>
      </c>
      <c r="H2130" s="7">
        <v>250</v>
      </c>
      <c r="I2130" s="7">
        <v>228</v>
      </c>
      <c r="J2130" s="2">
        <v>8.7999999999999995E-2</v>
      </c>
      <c r="K2130" s="7">
        <f>Table1[[#This Row],[Price Before Discount]]-Table1[[#This Row],[Price After Discount]]</f>
        <v>22</v>
      </c>
      <c r="L2130" s="13">
        <f>YEAR(Table1[[#This Row],[Date]])</f>
        <v>2023</v>
      </c>
      <c r="M2130" s="13" t="str">
        <f t="shared" si="66"/>
        <v>Feb</v>
      </c>
      <c r="N2130" s="17" t="str">
        <f t="shared" si="67"/>
        <v>Q1</v>
      </c>
    </row>
    <row r="2131" spans="1:14" hidden="1" x14ac:dyDescent="0.35">
      <c r="A2131" t="s">
        <v>2740</v>
      </c>
      <c r="B2131" s="1" t="s">
        <v>122</v>
      </c>
      <c r="C2131" s="1" t="s">
        <v>38</v>
      </c>
      <c r="D2131" s="1" t="s">
        <v>33</v>
      </c>
      <c r="E2131" s="3">
        <v>43904</v>
      </c>
      <c r="F2131" s="1" t="s">
        <v>102</v>
      </c>
      <c r="G2131" s="1" t="s">
        <v>123</v>
      </c>
      <c r="H2131" s="7">
        <v>70</v>
      </c>
      <c r="I2131" s="7">
        <v>50</v>
      </c>
      <c r="J2131" s="2">
        <v>0.28570000000000001</v>
      </c>
      <c r="K2131" s="7">
        <f>Table1[[#This Row],[Price Before Discount]]-Table1[[#This Row],[Price After Discount]]</f>
        <v>20</v>
      </c>
      <c r="L2131" s="13">
        <f>YEAR(Table1[[#This Row],[Date]])</f>
        <v>2020</v>
      </c>
      <c r="M2131" s="13" t="str">
        <f t="shared" si="66"/>
        <v>Mar</v>
      </c>
      <c r="N2131" s="17" t="str">
        <f t="shared" si="67"/>
        <v>Q1</v>
      </c>
    </row>
    <row r="2132" spans="1:14" hidden="1" x14ac:dyDescent="0.35">
      <c r="A2132" t="s">
        <v>2741</v>
      </c>
      <c r="B2132" s="1" t="s">
        <v>89</v>
      </c>
      <c r="C2132" s="1" t="s">
        <v>90</v>
      </c>
      <c r="D2132" s="1" t="s">
        <v>33</v>
      </c>
      <c r="E2132" s="3">
        <v>44570</v>
      </c>
      <c r="F2132" s="1" t="s">
        <v>53</v>
      </c>
      <c r="G2132" s="1" t="s">
        <v>342</v>
      </c>
      <c r="H2132" s="7">
        <v>800</v>
      </c>
      <c r="I2132" s="7">
        <v>768</v>
      </c>
      <c r="J2132" s="2">
        <v>0.04</v>
      </c>
      <c r="K2132" s="7">
        <f>Table1[[#This Row],[Price Before Discount]]-Table1[[#This Row],[Price After Discount]]</f>
        <v>32</v>
      </c>
      <c r="L2132" s="13">
        <f>YEAR(Table1[[#This Row],[Date]])</f>
        <v>2022</v>
      </c>
      <c r="M2132" s="13" t="str">
        <f t="shared" si="66"/>
        <v>Jan</v>
      </c>
      <c r="N2132" s="17" t="str">
        <f t="shared" si="67"/>
        <v>Q1</v>
      </c>
    </row>
    <row r="2133" spans="1:14" hidden="1" x14ac:dyDescent="0.35">
      <c r="A2133" t="s">
        <v>2742</v>
      </c>
      <c r="B2133" s="1" t="s">
        <v>155</v>
      </c>
      <c r="C2133" s="1" t="s">
        <v>106</v>
      </c>
      <c r="D2133" s="1" t="s">
        <v>17</v>
      </c>
      <c r="E2133" s="3">
        <v>44065</v>
      </c>
      <c r="F2133" s="1" t="s">
        <v>59</v>
      </c>
      <c r="G2133" s="1" t="s">
        <v>156</v>
      </c>
      <c r="H2133" s="7">
        <v>1000</v>
      </c>
      <c r="I2133" s="7">
        <v>590</v>
      </c>
      <c r="J2133" s="2">
        <v>0.41</v>
      </c>
      <c r="K2133" s="7">
        <f>Table1[[#This Row],[Price Before Discount]]-Table1[[#This Row],[Price After Discount]]</f>
        <v>410</v>
      </c>
      <c r="L2133" s="13">
        <f>YEAR(Table1[[#This Row],[Date]])</f>
        <v>2020</v>
      </c>
      <c r="M2133" s="13" t="str">
        <f t="shared" si="66"/>
        <v>Aug</v>
      </c>
      <c r="N2133" s="17" t="str">
        <f t="shared" si="67"/>
        <v>Q3</v>
      </c>
    </row>
    <row r="2134" spans="1:14" x14ac:dyDescent="0.35">
      <c r="A2134" t="s">
        <v>2743</v>
      </c>
      <c r="B2134" s="1" t="s">
        <v>262</v>
      </c>
      <c r="C2134" s="1" t="s">
        <v>263</v>
      </c>
      <c r="D2134" s="1" t="s">
        <v>11</v>
      </c>
      <c r="E2134" s="3">
        <v>44840</v>
      </c>
      <c r="F2134" s="1" t="s">
        <v>34</v>
      </c>
      <c r="G2134" s="1" t="s">
        <v>597</v>
      </c>
      <c r="H2134" s="7">
        <v>50</v>
      </c>
      <c r="I2134" s="7">
        <v>50</v>
      </c>
      <c r="J2134" s="2">
        <v>0</v>
      </c>
      <c r="K2134" s="7">
        <f>Table1[[#This Row],[Price Before Discount]]-Table1[[#This Row],[Price After Discount]]</f>
        <v>0</v>
      </c>
      <c r="L2134" s="13">
        <f>YEAR(Table1[[#This Row],[Date]])</f>
        <v>2022</v>
      </c>
      <c r="M2134" s="13" t="str">
        <f t="shared" si="66"/>
        <v>Oct</v>
      </c>
      <c r="N2134" s="17" t="str">
        <f t="shared" si="67"/>
        <v>Q4</v>
      </c>
    </row>
    <row r="2135" spans="1:14" x14ac:dyDescent="0.35">
      <c r="A2135" t="s">
        <v>2744</v>
      </c>
      <c r="B2135" s="1" t="s">
        <v>9</v>
      </c>
      <c r="C2135" s="1" t="s">
        <v>10</v>
      </c>
      <c r="D2135" s="1" t="s">
        <v>11</v>
      </c>
      <c r="E2135" s="3">
        <v>44210</v>
      </c>
      <c r="F2135" s="1" t="s">
        <v>53</v>
      </c>
      <c r="G2135" s="1" t="s">
        <v>1157</v>
      </c>
      <c r="H2135" s="7">
        <v>800</v>
      </c>
      <c r="I2135" s="7">
        <v>776</v>
      </c>
      <c r="J2135" s="2">
        <v>0.03</v>
      </c>
      <c r="K2135" s="7">
        <f>Table1[[#This Row],[Price Before Discount]]-Table1[[#This Row],[Price After Discount]]</f>
        <v>24</v>
      </c>
      <c r="L2135" s="13">
        <f>YEAR(Table1[[#This Row],[Date]])</f>
        <v>2021</v>
      </c>
      <c r="M2135" s="13" t="str">
        <f t="shared" si="66"/>
        <v>Jan</v>
      </c>
      <c r="N2135" s="17" t="str">
        <f t="shared" si="67"/>
        <v>Q1</v>
      </c>
    </row>
    <row r="2136" spans="1:14" hidden="1" x14ac:dyDescent="0.35">
      <c r="A2136" t="s">
        <v>2745</v>
      </c>
      <c r="B2136" s="1" t="s">
        <v>219</v>
      </c>
      <c r="C2136" s="1" t="s">
        <v>38</v>
      </c>
      <c r="D2136" s="1" t="s">
        <v>33</v>
      </c>
      <c r="E2136" s="3">
        <v>45627</v>
      </c>
      <c r="F2136" s="1" t="s">
        <v>39</v>
      </c>
      <c r="G2136" s="1" t="s">
        <v>1320</v>
      </c>
      <c r="H2136" s="7">
        <v>30</v>
      </c>
      <c r="I2136" s="7">
        <v>26</v>
      </c>
      <c r="J2136" s="2">
        <v>0.1333</v>
      </c>
      <c r="K2136" s="7">
        <f>Table1[[#This Row],[Price Before Discount]]-Table1[[#This Row],[Price After Discount]]</f>
        <v>4</v>
      </c>
      <c r="L2136" s="13">
        <f>YEAR(Table1[[#This Row],[Date]])</f>
        <v>2024</v>
      </c>
      <c r="M2136" s="13" t="str">
        <f t="shared" si="66"/>
        <v>Dec</v>
      </c>
      <c r="N2136" s="17" t="str">
        <f t="shared" si="67"/>
        <v>Q4</v>
      </c>
    </row>
    <row r="2137" spans="1:14" x14ac:dyDescent="0.35">
      <c r="A2137" t="s">
        <v>2746</v>
      </c>
      <c r="B2137" s="1" t="s">
        <v>148</v>
      </c>
      <c r="C2137" s="1" t="s">
        <v>149</v>
      </c>
      <c r="D2137" s="1" t="s">
        <v>11</v>
      </c>
      <c r="E2137" s="3">
        <v>44061</v>
      </c>
      <c r="F2137" s="1" t="s">
        <v>44</v>
      </c>
      <c r="G2137" s="1" t="s">
        <v>2106</v>
      </c>
      <c r="H2137" s="7">
        <v>500</v>
      </c>
      <c r="I2137" s="7">
        <v>360</v>
      </c>
      <c r="J2137" s="2">
        <v>0.28000000000000003</v>
      </c>
      <c r="K2137" s="7">
        <f>Table1[[#This Row],[Price Before Discount]]-Table1[[#This Row],[Price After Discount]]</f>
        <v>140</v>
      </c>
      <c r="L2137" s="13">
        <f>YEAR(Table1[[#This Row],[Date]])</f>
        <v>2020</v>
      </c>
      <c r="M2137" s="13" t="str">
        <f t="shared" si="66"/>
        <v>Aug</v>
      </c>
      <c r="N2137" s="17" t="str">
        <f t="shared" si="67"/>
        <v>Q3</v>
      </c>
    </row>
    <row r="2138" spans="1:14" x14ac:dyDescent="0.35">
      <c r="A2138" t="s">
        <v>2747</v>
      </c>
      <c r="B2138" s="1" t="s">
        <v>93</v>
      </c>
      <c r="C2138" s="1" t="s">
        <v>94</v>
      </c>
      <c r="D2138" s="1" t="s">
        <v>11</v>
      </c>
      <c r="E2138" s="3">
        <v>45177</v>
      </c>
      <c r="F2138" s="1" t="s">
        <v>28</v>
      </c>
      <c r="G2138" s="1" t="s">
        <v>178</v>
      </c>
      <c r="H2138" s="7">
        <v>150</v>
      </c>
      <c r="I2138" s="7">
        <v>126</v>
      </c>
      <c r="J2138" s="2">
        <v>0.16</v>
      </c>
      <c r="K2138" s="7">
        <f>Table1[[#This Row],[Price Before Discount]]-Table1[[#This Row],[Price After Discount]]</f>
        <v>24</v>
      </c>
      <c r="L2138" s="13">
        <f>YEAR(Table1[[#This Row],[Date]])</f>
        <v>2023</v>
      </c>
      <c r="M2138" s="13" t="str">
        <f t="shared" si="66"/>
        <v>Sep</v>
      </c>
      <c r="N2138" s="17" t="str">
        <f t="shared" si="67"/>
        <v>Q3</v>
      </c>
    </row>
    <row r="2139" spans="1:14" hidden="1" x14ac:dyDescent="0.35">
      <c r="A2139" t="s">
        <v>2748</v>
      </c>
      <c r="B2139" s="1" t="s">
        <v>31</v>
      </c>
      <c r="C2139" s="1" t="s">
        <v>32</v>
      </c>
      <c r="D2139" s="1" t="s">
        <v>33</v>
      </c>
      <c r="E2139" s="3">
        <v>44596</v>
      </c>
      <c r="F2139" s="1" t="s">
        <v>53</v>
      </c>
      <c r="G2139" s="1" t="s">
        <v>2420</v>
      </c>
      <c r="H2139" s="7">
        <v>800</v>
      </c>
      <c r="I2139" s="7">
        <v>520</v>
      </c>
      <c r="J2139" s="2">
        <v>0.35</v>
      </c>
      <c r="K2139" s="7">
        <f>Table1[[#This Row],[Price Before Discount]]-Table1[[#This Row],[Price After Discount]]</f>
        <v>280</v>
      </c>
      <c r="L2139" s="13">
        <f>YEAR(Table1[[#This Row],[Date]])</f>
        <v>2022</v>
      </c>
      <c r="M2139" s="13" t="str">
        <f t="shared" si="66"/>
        <v>Feb</v>
      </c>
      <c r="N2139" s="17" t="str">
        <f t="shared" si="67"/>
        <v>Q1</v>
      </c>
    </row>
    <row r="2140" spans="1:14" hidden="1" x14ac:dyDescent="0.35">
      <c r="A2140" t="s">
        <v>2749</v>
      </c>
      <c r="B2140" s="1" t="s">
        <v>180</v>
      </c>
      <c r="C2140" s="1" t="s">
        <v>106</v>
      </c>
      <c r="D2140" s="1" t="s">
        <v>17</v>
      </c>
      <c r="E2140" s="3">
        <v>45484</v>
      </c>
      <c r="F2140" s="1" t="s">
        <v>59</v>
      </c>
      <c r="G2140" s="1" t="s">
        <v>1256</v>
      </c>
      <c r="H2140" s="7">
        <v>1000</v>
      </c>
      <c r="I2140" s="7">
        <v>650</v>
      </c>
      <c r="J2140" s="2">
        <v>0.35</v>
      </c>
      <c r="K2140" s="7">
        <f>Table1[[#This Row],[Price Before Discount]]-Table1[[#This Row],[Price After Discount]]</f>
        <v>350</v>
      </c>
      <c r="L2140" s="13">
        <f>YEAR(Table1[[#This Row],[Date]])</f>
        <v>2024</v>
      </c>
      <c r="M2140" s="13" t="str">
        <f t="shared" si="66"/>
        <v>Jul</v>
      </c>
      <c r="N2140" s="17" t="str">
        <f t="shared" si="67"/>
        <v>Q3</v>
      </c>
    </row>
    <row r="2141" spans="1:14" hidden="1" x14ac:dyDescent="0.35">
      <c r="A2141" t="s">
        <v>2750</v>
      </c>
      <c r="B2141" s="1" t="s">
        <v>132</v>
      </c>
      <c r="C2141" s="1" t="s">
        <v>90</v>
      </c>
      <c r="D2141" s="1" t="s">
        <v>33</v>
      </c>
      <c r="E2141" s="3">
        <v>44787</v>
      </c>
      <c r="F2141" s="1" t="s">
        <v>59</v>
      </c>
      <c r="G2141" s="1" t="s">
        <v>700</v>
      </c>
      <c r="H2141" s="7">
        <v>1000</v>
      </c>
      <c r="I2141" s="7">
        <v>920</v>
      </c>
      <c r="J2141" s="2">
        <v>0.08</v>
      </c>
      <c r="K2141" s="7">
        <f>Table1[[#This Row],[Price Before Discount]]-Table1[[#This Row],[Price After Discount]]</f>
        <v>80</v>
      </c>
      <c r="L2141" s="13">
        <f>YEAR(Table1[[#This Row],[Date]])</f>
        <v>2022</v>
      </c>
      <c r="M2141" s="13" t="str">
        <f t="shared" si="66"/>
        <v>Aug</v>
      </c>
      <c r="N2141" s="17" t="str">
        <f t="shared" si="67"/>
        <v>Q3</v>
      </c>
    </row>
    <row r="2142" spans="1:14" x14ac:dyDescent="0.35">
      <c r="A2142" t="s">
        <v>2751</v>
      </c>
      <c r="B2142" s="1" t="s">
        <v>51</v>
      </c>
      <c r="C2142" s="1" t="s">
        <v>52</v>
      </c>
      <c r="D2142" s="1" t="s">
        <v>11</v>
      </c>
      <c r="E2142" s="3">
        <v>44981</v>
      </c>
      <c r="F2142" s="1" t="s">
        <v>120</v>
      </c>
      <c r="G2142" s="1" t="s">
        <v>54</v>
      </c>
      <c r="H2142" s="7">
        <v>50</v>
      </c>
      <c r="I2142" s="7">
        <v>49</v>
      </c>
      <c r="J2142" s="2">
        <v>0.02</v>
      </c>
      <c r="K2142" s="7">
        <f>Table1[[#This Row],[Price Before Discount]]-Table1[[#This Row],[Price After Discount]]</f>
        <v>1</v>
      </c>
      <c r="L2142" s="13">
        <f>YEAR(Table1[[#This Row],[Date]])</f>
        <v>2023</v>
      </c>
      <c r="M2142" s="13" t="str">
        <f t="shared" si="66"/>
        <v>Feb</v>
      </c>
      <c r="N2142" s="17" t="str">
        <f t="shared" si="67"/>
        <v>Q1</v>
      </c>
    </row>
    <row r="2143" spans="1:14" x14ac:dyDescent="0.35">
      <c r="A2143" t="s">
        <v>2752</v>
      </c>
      <c r="B2143" s="1" t="s">
        <v>93</v>
      </c>
      <c r="C2143" s="1" t="s">
        <v>94</v>
      </c>
      <c r="D2143" s="1" t="s">
        <v>11</v>
      </c>
      <c r="E2143" s="3">
        <v>45413</v>
      </c>
      <c r="F2143" s="1" t="s">
        <v>59</v>
      </c>
      <c r="G2143" s="1" t="s">
        <v>2136</v>
      </c>
      <c r="H2143" s="7">
        <v>1000</v>
      </c>
      <c r="I2143" s="7">
        <v>950</v>
      </c>
      <c r="J2143" s="2">
        <v>0.05</v>
      </c>
      <c r="K2143" s="7">
        <f>Table1[[#This Row],[Price Before Discount]]-Table1[[#This Row],[Price After Discount]]</f>
        <v>50</v>
      </c>
      <c r="L2143" s="13">
        <f>YEAR(Table1[[#This Row],[Date]])</f>
        <v>2024</v>
      </c>
      <c r="M2143" s="13" t="str">
        <f t="shared" si="66"/>
        <v>May</v>
      </c>
      <c r="N2143" s="17" t="str">
        <f t="shared" si="67"/>
        <v>Q2</v>
      </c>
    </row>
    <row r="2144" spans="1:14" hidden="1" x14ac:dyDescent="0.35">
      <c r="A2144" t="s">
        <v>2753</v>
      </c>
      <c r="B2144" s="1" t="s">
        <v>105</v>
      </c>
      <c r="C2144" s="1" t="s">
        <v>106</v>
      </c>
      <c r="D2144" s="1" t="s">
        <v>17</v>
      </c>
      <c r="E2144" s="3">
        <v>45181</v>
      </c>
      <c r="F2144" s="1" t="s">
        <v>39</v>
      </c>
      <c r="G2144" s="1" t="s">
        <v>237</v>
      </c>
      <c r="H2144" s="7">
        <v>30</v>
      </c>
      <c r="I2144" s="7">
        <v>29</v>
      </c>
      <c r="J2144" s="2">
        <v>3.3300000000000003E-2</v>
      </c>
      <c r="K2144" s="7">
        <f>Table1[[#This Row],[Price Before Discount]]-Table1[[#This Row],[Price After Discount]]</f>
        <v>1</v>
      </c>
      <c r="L2144" s="13">
        <f>YEAR(Table1[[#This Row],[Date]])</f>
        <v>2023</v>
      </c>
      <c r="M2144" s="13" t="str">
        <f t="shared" si="66"/>
        <v>Sep</v>
      </c>
      <c r="N2144" s="17" t="str">
        <f t="shared" si="67"/>
        <v>Q3</v>
      </c>
    </row>
    <row r="2145" spans="1:14" x14ac:dyDescent="0.35">
      <c r="A2145" t="s">
        <v>2754</v>
      </c>
      <c r="B2145" s="1" t="s">
        <v>239</v>
      </c>
      <c r="C2145" s="1" t="s">
        <v>240</v>
      </c>
      <c r="D2145" s="1" t="s">
        <v>11</v>
      </c>
      <c r="E2145" s="3">
        <v>44075</v>
      </c>
      <c r="F2145" s="1" t="s">
        <v>120</v>
      </c>
      <c r="G2145" s="1" t="s">
        <v>518</v>
      </c>
      <c r="H2145" s="7">
        <v>50</v>
      </c>
      <c r="I2145" s="7">
        <v>37</v>
      </c>
      <c r="J2145" s="2">
        <v>0.26</v>
      </c>
      <c r="K2145" s="7">
        <f>Table1[[#This Row],[Price Before Discount]]-Table1[[#This Row],[Price After Discount]]</f>
        <v>13</v>
      </c>
      <c r="L2145" s="13">
        <f>YEAR(Table1[[#This Row],[Date]])</f>
        <v>2020</v>
      </c>
      <c r="M2145" s="13" t="str">
        <f t="shared" si="66"/>
        <v>Sep</v>
      </c>
      <c r="N2145" s="17" t="str">
        <f t="shared" si="67"/>
        <v>Q3</v>
      </c>
    </row>
    <row r="2146" spans="1:14" hidden="1" x14ac:dyDescent="0.35">
      <c r="A2146" t="s">
        <v>2755</v>
      </c>
      <c r="B2146" s="1" t="s">
        <v>129</v>
      </c>
      <c r="C2146" s="1" t="s">
        <v>106</v>
      </c>
      <c r="D2146" s="1" t="s">
        <v>17</v>
      </c>
      <c r="E2146" s="3">
        <v>44304</v>
      </c>
      <c r="F2146" s="1" t="s">
        <v>39</v>
      </c>
      <c r="G2146" s="1" t="s">
        <v>472</v>
      </c>
      <c r="H2146" s="7">
        <v>30</v>
      </c>
      <c r="I2146" s="7">
        <v>23</v>
      </c>
      <c r="J2146" s="2">
        <v>0.23330000000000001</v>
      </c>
      <c r="K2146" s="7">
        <f>Table1[[#This Row],[Price Before Discount]]-Table1[[#This Row],[Price After Discount]]</f>
        <v>7</v>
      </c>
      <c r="L2146" s="13">
        <f>YEAR(Table1[[#This Row],[Date]])</f>
        <v>2021</v>
      </c>
      <c r="M2146" s="13" t="str">
        <f t="shared" si="66"/>
        <v>Apr</v>
      </c>
      <c r="N2146" s="17" t="str">
        <f t="shared" si="67"/>
        <v>Q2</v>
      </c>
    </row>
    <row r="2147" spans="1:14" hidden="1" x14ac:dyDescent="0.35">
      <c r="A2147" t="s">
        <v>2756</v>
      </c>
      <c r="B2147" s="1" t="s">
        <v>75</v>
      </c>
      <c r="C2147" s="1" t="s">
        <v>76</v>
      </c>
      <c r="D2147" s="1" t="s">
        <v>33</v>
      </c>
      <c r="E2147" s="3">
        <v>44502</v>
      </c>
      <c r="F2147" s="1" t="s">
        <v>113</v>
      </c>
      <c r="G2147" s="1" t="s">
        <v>1787</v>
      </c>
      <c r="H2147" s="7">
        <v>250</v>
      </c>
      <c r="I2147" s="7">
        <v>168</v>
      </c>
      <c r="J2147" s="2">
        <v>0.32800000000000001</v>
      </c>
      <c r="K2147" s="7">
        <f>Table1[[#This Row],[Price Before Discount]]-Table1[[#This Row],[Price After Discount]]</f>
        <v>82</v>
      </c>
      <c r="L2147" s="13">
        <f>YEAR(Table1[[#This Row],[Date]])</f>
        <v>2021</v>
      </c>
      <c r="M2147" s="13" t="str">
        <f t="shared" si="66"/>
        <v>Nov</v>
      </c>
      <c r="N2147" s="17" t="str">
        <f t="shared" si="67"/>
        <v>Q4</v>
      </c>
    </row>
    <row r="2148" spans="1:14" x14ac:dyDescent="0.35">
      <c r="A2148" t="s">
        <v>2757</v>
      </c>
      <c r="B2148" s="1" t="s">
        <v>79</v>
      </c>
      <c r="C2148" s="1" t="s">
        <v>80</v>
      </c>
      <c r="D2148" s="1" t="s">
        <v>11</v>
      </c>
      <c r="E2148" s="3">
        <v>45507</v>
      </c>
      <c r="F2148" s="1" t="s">
        <v>23</v>
      </c>
      <c r="G2148" s="1" t="s">
        <v>1230</v>
      </c>
      <c r="H2148" s="7">
        <v>700</v>
      </c>
      <c r="I2148" s="7">
        <v>609</v>
      </c>
      <c r="J2148" s="2">
        <v>0.13</v>
      </c>
      <c r="K2148" s="7">
        <f>Table1[[#This Row],[Price Before Discount]]-Table1[[#This Row],[Price After Discount]]</f>
        <v>91</v>
      </c>
      <c r="L2148" s="13">
        <f>YEAR(Table1[[#This Row],[Date]])</f>
        <v>2024</v>
      </c>
      <c r="M2148" s="13" t="str">
        <f t="shared" si="66"/>
        <v>Aug</v>
      </c>
      <c r="N2148" s="17" t="str">
        <f t="shared" si="67"/>
        <v>Q3</v>
      </c>
    </row>
    <row r="2149" spans="1:14" hidden="1" x14ac:dyDescent="0.35">
      <c r="A2149" t="s">
        <v>2758</v>
      </c>
      <c r="B2149" s="1" t="s">
        <v>2168</v>
      </c>
      <c r="C2149" s="1" t="s">
        <v>16</v>
      </c>
      <c r="D2149" s="1" t="s">
        <v>17</v>
      </c>
      <c r="E2149" s="3">
        <v>45030</v>
      </c>
      <c r="F2149" s="1" t="s">
        <v>44</v>
      </c>
      <c r="G2149" s="1" t="s">
        <v>2361</v>
      </c>
      <c r="H2149" s="7">
        <v>500</v>
      </c>
      <c r="I2149" s="7">
        <v>470</v>
      </c>
      <c r="J2149" s="2">
        <v>0.06</v>
      </c>
      <c r="K2149" s="7">
        <f>Table1[[#This Row],[Price Before Discount]]-Table1[[#This Row],[Price After Discount]]</f>
        <v>30</v>
      </c>
      <c r="L2149" s="13">
        <f>YEAR(Table1[[#This Row],[Date]])</f>
        <v>2023</v>
      </c>
      <c r="M2149" s="13" t="str">
        <f t="shared" si="66"/>
        <v>Apr</v>
      </c>
      <c r="N2149" s="17" t="str">
        <f t="shared" si="67"/>
        <v>Q2</v>
      </c>
    </row>
    <row r="2150" spans="1:14" hidden="1" x14ac:dyDescent="0.35">
      <c r="A2150" t="s">
        <v>2759</v>
      </c>
      <c r="B2150" s="1" t="s">
        <v>152</v>
      </c>
      <c r="C2150" s="1" t="s">
        <v>106</v>
      </c>
      <c r="D2150" s="1" t="s">
        <v>17</v>
      </c>
      <c r="E2150" s="3">
        <v>44604</v>
      </c>
      <c r="F2150" s="1" t="s">
        <v>12</v>
      </c>
      <c r="G2150" s="1" t="s">
        <v>488</v>
      </c>
      <c r="H2150" s="7">
        <v>80</v>
      </c>
      <c r="I2150" s="7">
        <v>79</v>
      </c>
      <c r="J2150" s="2">
        <v>1.2500000000000001E-2</v>
      </c>
      <c r="K2150" s="7">
        <f>Table1[[#This Row],[Price Before Discount]]-Table1[[#This Row],[Price After Discount]]</f>
        <v>1</v>
      </c>
      <c r="L2150" s="13">
        <f>YEAR(Table1[[#This Row],[Date]])</f>
        <v>2022</v>
      </c>
      <c r="M2150" s="13" t="str">
        <f t="shared" si="66"/>
        <v>Feb</v>
      </c>
      <c r="N2150" s="17" t="str">
        <f t="shared" si="67"/>
        <v>Q1</v>
      </c>
    </row>
    <row r="2151" spans="1:14" hidden="1" x14ac:dyDescent="0.35">
      <c r="A2151" t="s">
        <v>2760</v>
      </c>
      <c r="B2151" s="1" t="s">
        <v>219</v>
      </c>
      <c r="C2151" s="1" t="s">
        <v>38</v>
      </c>
      <c r="D2151" s="1" t="s">
        <v>33</v>
      </c>
      <c r="E2151" s="3">
        <v>44493</v>
      </c>
      <c r="F2151" s="1" t="s">
        <v>28</v>
      </c>
      <c r="G2151" s="1" t="s">
        <v>2423</v>
      </c>
      <c r="H2151" s="7">
        <v>150</v>
      </c>
      <c r="I2151" s="7">
        <v>105</v>
      </c>
      <c r="J2151" s="2">
        <v>0.3</v>
      </c>
      <c r="K2151" s="7">
        <f>Table1[[#This Row],[Price Before Discount]]-Table1[[#This Row],[Price After Discount]]</f>
        <v>45</v>
      </c>
      <c r="L2151" s="13">
        <f>YEAR(Table1[[#This Row],[Date]])</f>
        <v>2021</v>
      </c>
      <c r="M2151" s="13" t="str">
        <f t="shared" si="66"/>
        <v>Oct</v>
      </c>
      <c r="N2151" s="17" t="str">
        <f t="shared" si="67"/>
        <v>Q4</v>
      </c>
    </row>
    <row r="2152" spans="1:14" hidden="1" x14ac:dyDescent="0.35">
      <c r="A2152" t="s">
        <v>2761</v>
      </c>
      <c r="B2152" s="1" t="s">
        <v>225</v>
      </c>
      <c r="C2152" s="1" t="s">
        <v>226</v>
      </c>
      <c r="D2152" s="1" t="s">
        <v>22</v>
      </c>
      <c r="E2152" s="3">
        <v>44508</v>
      </c>
      <c r="F2152" s="1" t="s">
        <v>12</v>
      </c>
      <c r="G2152" s="1" t="s">
        <v>276</v>
      </c>
      <c r="H2152" s="7">
        <v>80</v>
      </c>
      <c r="I2152" s="7">
        <v>58</v>
      </c>
      <c r="J2152" s="2">
        <v>0.27500000000000002</v>
      </c>
      <c r="K2152" s="7">
        <f>Table1[[#This Row],[Price Before Discount]]-Table1[[#This Row],[Price After Discount]]</f>
        <v>22</v>
      </c>
      <c r="L2152" s="13">
        <f>YEAR(Table1[[#This Row],[Date]])</f>
        <v>2021</v>
      </c>
      <c r="M2152" s="13" t="str">
        <f t="shared" si="66"/>
        <v>Nov</v>
      </c>
      <c r="N2152" s="17" t="str">
        <f t="shared" si="67"/>
        <v>Q4</v>
      </c>
    </row>
    <row r="2153" spans="1:14" x14ac:dyDescent="0.35">
      <c r="A2153" t="s">
        <v>2762</v>
      </c>
      <c r="B2153" s="1" t="s">
        <v>9</v>
      </c>
      <c r="C2153" s="1" t="s">
        <v>10</v>
      </c>
      <c r="D2153" s="1" t="s">
        <v>11</v>
      </c>
      <c r="E2153" s="3">
        <v>44411</v>
      </c>
      <c r="F2153" s="1" t="s">
        <v>53</v>
      </c>
      <c r="G2153" s="1" t="s">
        <v>274</v>
      </c>
      <c r="H2153" s="7">
        <v>800</v>
      </c>
      <c r="I2153" s="7">
        <v>744</v>
      </c>
      <c r="J2153" s="2">
        <v>7.0000000000000007E-2</v>
      </c>
      <c r="K2153" s="7">
        <f>Table1[[#This Row],[Price Before Discount]]-Table1[[#This Row],[Price After Discount]]</f>
        <v>56</v>
      </c>
      <c r="L2153" s="13">
        <f>YEAR(Table1[[#This Row],[Date]])</f>
        <v>2021</v>
      </c>
      <c r="M2153" s="13" t="str">
        <f t="shared" si="66"/>
        <v>Aug</v>
      </c>
      <c r="N2153" s="17" t="str">
        <f t="shared" si="67"/>
        <v>Q3</v>
      </c>
    </row>
    <row r="2154" spans="1:14" x14ac:dyDescent="0.35">
      <c r="A2154" t="s">
        <v>2763</v>
      </c>
      <c r="B2154" s="1" t="s">
        <v>185</v>
      </c>
      <c r="C2154" s="1" t="s">
        <v>186</v>
      </c>
      <c r="D2154" s="1" t="s">
        <v>11</v>
      </c>
      <c r="E2154" s="3">
        <v>44051</v>
      </c>
      <c r="F2154" s="1" t="s">
        <v>23</v>
      </c>
      <c r="G2154" s="1" t="s">
        <v>1148</v>
      </c>
      <c r="H2154" s="7">
        <v>700</v>
      </c>
      <c r="I2154" s="7">
        <v>651</v>
      </c>
      <c r="J2154" s="2">
        <v>7.0000000000000007E-2</v>
      </c>
      <c r="K2154" s="7">
        <f>Table1[[#This Row],[Price Before Discount]]-Table1[[#This Row],[Price After Discount]]</f>
        <v>49</v>
      </c>
      <c r="L2154" s="13">
        <f>YEAR(Table1[[#This Row],[Date]])</f>
        <v>2020</v>
      </c>
      <c r="M2154" s="13" t="str">
        <f t="shared" si="66"/>
        <v>Aug</v>
      </c>
      <c r="N2154" s="17" t="str">
        <f t="shared" si="67"/>
        <v>Q3</v>
      </c>
    </row>
    <row r="2155" spans="1:14" hidden="1" x14ac:dyDescent="0.35">
      <c r="A2155" t="s">
        <v>2764</v>
      </c>
      <c r="B2155" s="1" t="s">
        <v>75</v>
      </c>
      <c r="C2155" s="1" t="s">
        <v>76</v>
      </c>
      <c r="D2155" s="1" t="s">
        <v>33</v>
      </c>
      <c r="E2155" s="3">
        <v>45084</v>
      </c>
      <c r="F2155" s="1" t="s">
        <v>102</v>
      </c>
      <c r="G2155" s="1" t="s">
        <v>77</v>
      </c>
      <c r="H2155" s="7">
        <v>70</v>
      </c>
      <c r="I2155" s="7">
        <v>65</v>
      </c>
      <c r="J2155" s="2">
        <v>7.1400000000000005E-2</v>
      </c>
      <c r="K2155" s="7">
        <f>Table1[[#This Row],[Price Before Discount]]-Table1[[#This Row],[Price After Discount]]</f>
        <v>5</v>
      </c>
      <c r="L2155" s="13">
        <f>YEAR(Table1[[#This Row],[Date]])</f>
        <v>2023</v>
      </c>
      <c r="M2155" s="13" t="str">
        <f t="shared" si="66"/>
        <v>Jun</v>
      </c>
      <c r="N2155" s="17" t="str">
        <f t="shared" si="67"/>
        <v>Q2</v>
      </c>
    </row>
    <row r="2156" spans="1:14" hidden="1" x14ac:dyDescent="0.35">
      <c r="A2156" t="s">
        <v>2765</v>
      </c>
      <c r="B2156" s="1" t="s">
        <v>105</v>
      </c>
      <c r="C2156" s="1" t="s">
        <v>106</v>
      </c>
      <c r="D2156" s="1" t="s">
        <v>17</v>
      </c>
      <c r="E2156" s="3">
        <v>44216</v>
      </c>
      <c r="F2156" s="1" t="s">
        <v>12</v>
      </c>
      <c r="G2156" s="1" t="s">
        <v>944</v>
      </c>
      <c r="H2156" s="7">
        <v>80</v>
      </c>
      <c r="I2156" s="7">
        <v>75</v>
      </c>
      <c r="J2156" s="2">
        <v>6.25E-2</v>
      </c>
      <c r="K2156" s="7">
        <f>Table1[[#This Row],[Price Before Discount]]-Table1[[#This Row],[Price After Discount]]</f>
        <v>5</v>
      </c>
      <c r="L2156" s="13">
        <f>YEAR(Table1[[#This Row],[Date]])</f>
        <v>2021</v>
      </c>
      <c r="M2156" s="13" t="str">
        <f t="shared" si="66"/>
        <v>Jan</v>
      </c>
      <c r="N2156" s="17" t="str">
        <f t="shared" si="67"/>
        <v>Q1</v>
      </c>
    </row>
    <row r="2157" spans="1:14" hidden="1" x14ac:dyDescent="0.35">
      <c r="A2157" t="s">
        <v>2766</v>
      </c>
      <c r="B2157" s="1" t="s">
        <v>42</v>
      </c>
      <c r="C2157" s="1" t="s">
        <v>43</v>
      </c>
      <c r="D2157" s="1" t="s">
        <v>22</v>
      </c>
      <c r="E2157" s="3">
        <v>45045</v>
      </c>
      <c r="F2157" s="1" t="s">
        <v>44</v>
      </c>
      <c r="G2157" s="1" t="s">
        <v>429</v>
      </c>
      <c r="H2157" s="7">
        <v>500</v>
      </c>
      <c r="I2157" s="7">
        <v>500</v>
      </c>
      <c r="J2157" s="2">
        <v>0</v>
      </c>
      <c r="K2157" s="7">
        <f>Table1[[#This Row],[Price Before Discount]]-Table1[[#This Row],[Price After Discount]]</f>
        <v>0</v>
      </c>
      <c r="L2157" s="13">
        <f>YEAR(Table1[[#This Row],[Date]])</f>
        <v>2023</v>
      </c>
      <c r="M2157" s="13" t="str">
        <f t="shared" si="66"/>
        <v>Apr</v>
      </c>
      <c r="N2157" s="17" t="str">
        <f t="shared" si="67"/>
        <v>Q2</v>
      </c>
    </row>
    <row r="2158" spans="1:14" x14ac:dyDescent="0.35">
      <c r="A2158" t="s">
        <v>2767</v>
      </c>
      <c r="B2158" s="1" t="s">
        <v>51</v>
      </c>
      <c r="C2158" s="1" t="s">
        <v>52</v>
      </c>
      <c r="D2158" s="1" t="s">
        <v>11</v>
      </c>
      <c r="E2158" s="3">
        <v>45253</v>
      </c>
      <c r="F2158" s="1" t="s">
        <v>70</v>
      </c>
      <c r="G2158" s="1" t="s">
        <v>812</v>
      </c>
      <c r="H2158" s="7">
        <v>500</v>
      </c>
      <c r="I2158" s="7">
        <v>495</v>
      </c>
      <c r="J2158" s="2">
        <v>0.01</v>
      </c>
      <c r="K2158" s="7">
        <f>Table1[[#This Row],[Price Before Discount]]-Table1[[#This Row],[Price After Discount]]</f>
        <v>5</v>
      </c>
      <c r="L2158" s="13">
        <f>YEAR(Table1[[#This Row],[Date]])</f>
        <v>2023</v>
      </c>
      <c r="M2158" s="13" t="str">
        <f t="shared" si="66"/>
        <v>Nov</v>
      </c>
      <c r="N2158" s="17" t="str">
        <f t="shared" si="67"/>
        <v>Q4</v>
      </c>
    </row>
    <row r="2159" spans="1:14" hidden="1" x14ac:dyDescent="0.35">
      <c r="A2159" t="s">
        <v>2768</v>
      </c>
      <c r="B2159" s="1" t="s">
        <v>116</v>
      </c>
      <c r="C2159" s="1" t="s">
        <v>117</v>
      </c>
      <c r="D2159" s="1" t="s">
        <v>33</v>
      </c>
      <c r="E2159" s="3">
        <v>45135</v>
      </c>
      <c r="F2159" s="1" t="s">
        <v>23</v>
      </c>
      <c r="G2159" s="1" t="s">
        <v>894</v>
      </c>
      <c r="H2159" s="7">
        <v>700</v>
      </c>
      <c r="I2159" s="7">
        <v>665</v>
      </c>
      <c r="J2159" s="2">
        <v>0.05</v>
      </c>
      <c r="K2159" s="7">
        <f>Table1[[#This Row],[Price Before Discount]]-Table1[[#This Row],[Price After Discount]]</f>
        <v>35</v>
      </c>
      <c r="L2159" s="13">
        <f>YEAR(Table1[[#This Row],[Date]])</f>
        <v>2023</v>
      </c>
      <c r="M2159" s="13" t="str">
        <f t="shared" si="66"/>
        <v>Jul</v>
      </c>
      <c r="N2159" s="17" t="str">
        <f t="shared" si="67"/>
        <v>Q3</v>
      </c>
    </row>
    <row r="2160" spans="1:14" x14ac:dyDescent="0.35">
      <c r="A2160" t="s">
        <v>2769</v>
      </c>
      <c r="B2160" s="1" t="s">
        <v>93</v>
      </c>
      <c r="C2160" s="1" t="s">
        <v>94</v>
      </c>
      <c r="D2160" s="1" t="s">
        <v>11</v>
      </c>
      <c r="E2160" s="3">
        <v>45258</v>
      </c>
      <c r="F2160" s="1" t="s">
        <v>113</v>
      </c>
      <c r="G2160" s="1" t="s">
        <v>214</v>
      </c>
      <c r="H2160" s="7">
        <v>250</v>
      </c>
      <c r="I2160" s="7">
        <v>230</v>
      </c>
      <c r="J2160" s="2">
        <v>0.08</v>
      </c>
      <c r="K2160" s="7">
        <f>Table1[[#This Row],[Price Before Discount]]-Table1[[#This Row],[Price After Discount]]</f>
        <v>20</v>
      </c>
      <c r="L2160" s="13">
        <f>YEAR(Table1[[#This Row],[Date]])</f>
        <v>2023</v>
      </c>
      <c r="M2160" s="13" t="str">
        <f t="shared" si="66"/>
        <v>Nov</v>
      </c>
      <c r="N2160" s="17" t="str">
        <f t="shared" si="67"/>
        <v>Q4</v>
      </c>
    </row>
    <row r="2161" spans="1:14" x14ac:dyDescent="0.35">
      <c r="A2161" t="s">
        <v>2770</v>
      </c>
      <c r="B2161" s="1" t="s">
        <v>79</v>
      </c>
      <c r="C2161" s="1" t="s">
        <v>80</v>
      </c>
      <c r="D2161" s="1" t="s">
        <v>11</v>
      </c>
      <c r="E2161" s="3">
        <v>44643</v>
      </c>
      <c r="F2161" s="1" t="s">
        <v>28</v>
      </c>
      <c r="G2161" s="1" t="s">
        <v>1045</v>
      </c>
      <c r="H2161" s="7">
        <v>150</v>
      </c>
      <c r="I2161" s="7">
        <v>143</v>
      </c>
      <c r="J2161" s="2">
        <v>4.6699999999999998E-2</v>
      </c>
      <c r="K2161" s="7">
        <f>Table1[[#This Row],[Price Before Discount]]-Table1[[#This Row],[Price After Discount]]</f>
        <v>7</v>
      </c>
      <c r="L2161" s="13">
        <f>YEAR(Table1[[#This Row],[Date]])</f>
        <v>2022</v>
      </c>
      <c r="M2161" s="13" t="str">
        <f t="shared" si="66"/>
        <v>Mar</v>
      </c>
      <c r="N2161" s="17" t="str">
        <f t="shared" si="67"/>
        <v>Q1</v>
      </c>
    </row>
    <row r="2162" spans="1:14" hidden="1" x14ac:dyDescent="0.35">
      <c r="A2162" t="s">
        <v>2771</v>
      </c>
      <c r="B2162" s="1" t="s">
        <v>432</v>
      </c>
      <c r="C2162" s="1" t="s">
        <v>433</v>
      </c>
      <c r="D2162" s="1" t="s">
        <v>22</v>
      </c>
      <c r="E2162" s="3">
        <v>44953</v>
      </c>
      <c r="F2162" s="1" t="s">
        <v>113</v>
      </c>
      <c r="G2162" s="1" t="s">
        <v>460</v>
      </c>
      <c r="H2162" s="7">
        <v>250</v>
      </c>
      <c r="I2162" s="7">
        <v>230</v>
      </c>
      <c r="J2162" s="2">
        <v>0.08</v>
      </c>
      <c r="K2162" s="7">
        <f>Table1[[#This Row],[Price Before Discount]]-Table1[[#This Row],[Price After Discount]]</f>
        <v>20</v>
      </c>
      <c r="L2162" s="13">
        <f>YEAR(Table1[[#This Row],[Date]])</f>
        <v>2023</v>
      </c>
      <c r="M2162" s="13" t="str">
        <f t="shared" si="66"/>
        <v>Jan</v>
      </c>
      <c r="N2162" s="17" t="str">
        <f t="shared" si="67"/>
        <v>Q1</v>
      </c>
    </row>
    <row r="2163" spans="1:14" hidden="1" x14ac:dyDescent="0.35">
      <c r="A2163" t="s">
        <v>2772</v>
      </c>
      <c r="B2163" s="1" t="s">
        <v>20</v>
      </c>
      <c r="C2163" s="1" t="s">
        <v>21</v>
      </c>
      <c r="D2163" s="1" t="s">
        <v>22</v>
      </c>
      <c r="E2163" s="3">
        <v>44202</v>
      </c>
      <c r="F2163" s="1" t="s">
        <v>23</v>
      </c>
      <c r="G2163" s="1" t="s">
        <v>308</v>
      </c>
      <c r="H2163" s="7">
        <v>700</v>
      </c>
      <c r="I2163" s="7">
        <v>665</v>
      </c>
      <c r="J2163" s="2">
        <v>0.05</v>
      </c>
      <c r="K2163" s="7">
        <f>Table1[[#This Row],[Price Before Discount]]-Table1[[#This Row],[Price After Discount]]</f>
        <v>35</v>
      </c>
      <c r="L2163" s="13">
        <f>YEAR(Table1[[#This Row],[Date]])</f>
        <v>2021</v>
      </c>
      <c r="M2163" s="13" t="str">
        <f t="shared" si="66"/>
        <v>Jan</v>
      </c>
      <c r="N2163" s="17" t="str">
        <f t="shared" si="67"/>
        <v>Q1</v>
      </c>
    </row>
    <row r="2164" spans="1:14" hidden="1" x14ac:dyDescent="0.35">
      <c r="A2164" t="s">
        <v>2773</v>
      </c>
      <c r="B2164" s="1" t="s">
        <v>2241</v>
      </c>
      <c r="C2164" s="1" t="s">
        <v>106</v>
      </c>
      <c r="D2164" s="1" t="s">
        <v>17</v>
      </c>
      <c r="E2164" s="3">
        <v>44031</v>
      </c>
      <c r="F2164" s="1" t="s">
        <v>113</v>
      </c>
      <c r="G2164" s="1" t="s">
        <v>2774</v>
      </c>
      <c r="H2164" s="7">
        <v>250</v>
      </c>
      <c r="I2164" s="7">
        <v>245</v>
      </c>
      <c r="J2164" s="2">
        <v>0.02</v>
      </c>
      <c r="K2164" s="7">
        <f>Table1[[#This Row],[Price Before Discount]]-Table1[[#This Row],[Price After Discount]]</f>
        <v>5</v>
      </c>
      <c r="L2164" s="13">
        <f>YEAR(Table1[[#This Row],[Date]])</f>
        <v>2020</v>
      </c>
      <c r="M2164" s="13" t="str">
        <f t="shared" si="66"/>
        <v>Jul</v>
      </c>
      <c r="N2164" s="17" t="str">
        <f t="shared" si="67"/>
        <v>Q3</v>
      </c>
    </row>
    <row r="2165" spans="1:14" hidden="1" x14ac:dyDescent="0.35">
      <c r="A2165" t="s">
        <v>2775</v>
      </c>
      <c r="B2165" s="1" t="s">
        <v>152</v>
      </c>
      <c r="C2165" s="1" t="s">
        <v>106</v>
      </c>
      <c r="D2165" s="1" t="s">
        <v>17</v>
      </c>
      <c r="E2165" s="3">
        <v>43899</v>
      </c>
      <c r="F2165" s="1" t="s">
        <v>34</v>
      </c>
      <c r="G2165" s="1" t="s">
        <v>488</v>
      </c>
      <c r="H2165" s="7">
        <v>50</v>
      </c>
      <c r="I2165" s="7">
        <v>38</v>
      </c>
      <c r="J2165" s="2">
        <v>0.24</v>
      </c>
      <c r="K2165" s="7">
        <f>Table1[[#This Row],[Price Before Discount]]-Table1[[#This Row],[Price After Discount]]</f>
        <v>12</v>
      </c>
      <c r="L2165" s="13">
        <f>YEAR(Table1[[#This Row],[Date]])</f>
        <v>2020</v>
      </c>
      <c r="M2165" s="13" t="str">
        <f t="shared" si="66"/>
        <v>Mar</v>
      </c>
      <c r="N2165" s="17" t="str">
        <f t="shared" si="67"/>
        <v>Q1</v>
      </c>
    </row>
    <row r="2166" spans="1:14" hidden="1" x14ac:dyDescent="0.35">
      <c r="A2166" t="s">
        <v>2776</v>
      </c>
      <c r="B2166" s="1" t="s">
        <v>132</v>
      </c>
      <c r="C2166" s="1" t="s">
        <v>90</v>
      </c>
      <c r="D2166" s="1" t="s">
        <v>33</v>
      </c>
      <c r="E2166" s="3">
        <v>44820</v>
      </c>
      <c r="F2166" s="1" t="s">
        <v>102</v>
      </c>
      <c r="G2166" s="1" t="s">
        <v>536</v>
      </c>
      <c r="H2166" s="7">
        <v>70</v>
      </c>
      <c r="I2166" s="7">
        <v>64</v>
      </c>
      <c r="J2166" s="2">
        <v>8.5699999999999998E-2</v>
      </c>
      <c r="K2166" s="7">
        <f>Table1[[#This Row],[Price Before Discount]]-Table1[[#This Row],[Price After Discount]]</f>
        <v>6</v>
      </c>
      <c r="L2166" s="13">
        <f>YEAR(Table1[[#This Row],[Date]])</f>
        <v>2022</v>
      </c>
      <c r="M2166" s="13" t="str">
        <f t="shared" si="66"/>
        <v>Sep</v>
      </c>
      <c r="N2166" s="17" t="str">
        <f t="shared" si="67"/>
        <v>Q3</v>
      </c>
    </row>
    <row r="2167" spans="1:14" hidden="1" x14ac:dyDescent="0.35">
      <c r="A2167" t="s">
        <v>2777</v>
      </c>
      <c r="B2167" s="1" t="s">
        <v>122</v>
      </c>
      <c r="C2167" s="1" t="s">
        <v>38</v>
      </c>
      <c r="D2167" s="1" t="s">
        <v>33</v>
      </c>
      <c r="E2167" s="3">
        <v>44400</v>
      </c>
      <c r="F2167" s="1" t="s">
        <v>113</v>
      </c>
      <c r="G2167" s="1" t="s">
        <v>914</v>
      </c>
      <c r="H2167" s="7">
        <v>250</v>
      </c>
      <c r="I2167" s="7">
        <v>238</v>
      </c>
      <c r="J2167" s="2">
        <v>4.8000000000000001E-2</v>
      </c>
      <c r="K2167" s="7">
        <f>Table1[[#This Row],[Price Before Discount]]-Table1[[#This Row],[Price After Discount]]</f>
        <v>12</v>
      </c>
      <c r="L2167" s="13">
        <f>YEAR(Table1[[#This Row],[Date]])</f>
        <v>2021</v>
      </c>
      <c r="M2167" s="13" t="str">
        <f t="shared" si="66"/>
        <v>Jul</v>
      </c>
      <c r="N2167" s="17" t="str">
        <f t="shared" si="67"/>
        <v>Q3</v>
      </c>
    </row>
    <row r="2168" spans="1:14" x14ac:dyDescent="0.35">
      <c r="A2168" t="s">
        <v>2778</v>
      </c>
      <c r="B2168" s="1" t="s">
        <v>109</v>
      </c>
      <c r="C2168" s="1" t="s">
        <v>80</v>
      </c>
      <c r="D2168" s="1" t="s">
        <v>11</v>
      </c>
      <c r="E2168" s="3">
        <v>44717</v>
      </c>
      <c r="F2168" s="1" t="s">
        <v>28</v>
      </c>
      <c r="G2168" s="1" t="s">
        <v>608</v>
      </c>
      <c r="H2168" s="7">
        <v>150</v>
      </c>
      <c r="I2168" s="7">
        <v>137</v>
      </c>
      <c r="J2168" s="2">
        <v>8.6699999999999999E-2</v>
      </c>
      <c r="K2168" s="7">
        <f>Table1[[#This Row],[Price Before Discount]]-Table1[[#This Row],[Price After Discount]]</f>
        <v>13</v>
      </c>
      <c r="L2168" s="13">
        <f>YEAR(Table1[[#This Row],[Date]])</f>
        <v>2022</v>
      </c>
      <c r="M2168" s="13" t="str">
        <f t="shared" si="66"/>
        <v>Jun</v>
      </c>
      <c r="N2168" s="17" t="str">
        <f t="shared" si="67"/>
        <v>Q2</v>
      </c>
    </row>
    <row r="2169" spans="1:14" x14ac:dyDescent="0.35">
      <c r="A2169" t="s">
        <v>2779</v>
      </c>
      <c r="B2169" s="1" t="s">
        <v>168</v>
      </c>
      <c r="C2169" s="1" t="s">
        <v>169</v>
      </c>
      <c r="D2169" s="1" t="s">
        <v>11</v>
      </c>
      <c r="E2169" s="3">
        <v>44728</v>
      </c>
      <c r="F2169" s="1" t="s">
        <v>53</v>
      </c>
      <c r="G2169" s="1" t="s">
        <v>939</v>
      </c>
      <c r="H2169" s="7">
        <v>800</v>
      </c>
      <c r="I2169" s="7">
        <v>520</v>
      </c>
      <c r="J2169" s="2">
        <v>0.35</v>
      </c>
      <c r="K2169" s="7">
        <f>Table1[[#This Row],[Price Before Discount]]-Table1[[#This Row],[Price After Discount]]</f>
        <v>280</v>
      </c>
      <c r="L2169" s="13">
        <f>YEAR(Table1[[#This Row],[Date]])</f>
        <v>2022</v>
      </c>
      <c r="M2169" s="13" t="str">
        <f t="shared" si="66"/>
        <v>Jun</v>
      </c>
      <c r="N2169" s="17" t="str">
        <f t="shared" si="67"/>
        <v>Q2</v>
      </c>
    </row>
    <row r="2170" spans="1:14" x14ac:dyDescent="0.35">
      <c r="A2170" t="s">
        <v>2780</v>
      </c>
      <c r="B2170" s="1" t="s">
        <v>185</v>
      </c>
      <c r="C2170" s="1" t="s">
        <v>186</v>
      </c>
      <c r="D2170" s="1" t="s">
        <v>11</v>
      </c>
      <c r="E2170" s="3">
        <v>44202</v>
      </c>
      <c r="F2170" s="1" t="s">
        <v>12</v>
      </c>
      <c r="G2170" s="1" t="s">
        <v>789</v>
      </c>
      <c r="H2170" s="7">
        <v>80</v>
      </c>
      <c r="I2170" s="7">
        <v>80</v>
      </c>
      <c r="J2170" s="2">
        <v>0</v>
      </c>
      <c r="K2170" s="7">
        <f>Table1[[#This Row],[Price Before Discount]]-Table1[[#This Row],[Price After Discount]]</f>
        <v>0</v>
      </c>
      <c r="L2170" s="13">
        <f>YEAR(Table1[[#This Row],[Date]])</f>
        <v>2021</v>
      </c>
      <c r="M2170" s="13" t="str">
        <f t="shared" si="66"/>
        <v>Jan</v>
      </c>
      <c r="N2170" s="17" t="str">
        <f t="shared" si="67"/>
        <v>Q1</v>
      </c>
    </row>
    <row r="2171" spans="1:14" x14ac:dyDescent="0.35">
      <c r="A2171" t="s">
        <v>2781</v>
      </c>
      <c r="B2171" s="1" t="s">
        <v>97</v>
      </c>
      <c r="C2171" s="1" t="s">
        <v>98</v>
      </c>
      <c r="D2171" s="1" t="s">
        <v>11</v>
      </c>
      <c r="E2171" s="3">
        <v>44241</v>
      </c>
      <c r="F2171" s="1" t="s">
        <v>12</v>
      </c>
      <c r="G2171" s="1" t="s">
        <v>946</v>
      </c>
      <c r="H2171" s="7">
        <v>80</v>
      </c>
      <c r="I2171" s="7">
        <v>62</v>
      </c>
      <c r="J2171" s="2">
        <v>0.22500000000000001</v>
      </c>
      <c r="K2171" s="7">
        <f>Table1[[#This Row],[Price Before Discount]]-Table1[[#This Row],[Price After Discount]]</f>
        <v>18</v>
      </c>
      <c r="L2171" s="13">
        <f>YEAR(Table1[[#This Row],[Date]])</f>
        <v>2021</v>
      </c>
      <c r="M2171" s="13" t="str">
        <f t="shared" si="66"/>
        <v>Feb</v>
      </c>
      <c r="N2171" s="17" t="str">
        <f t="shared" si="67"/>
        <v>Q1</v>
      </c>
    </row>
    <row r="2172" spans="1:14" x14ac:dyDescent="0.35">
      <c r="A2172" t="s">
        <v>2782</v>
      </c>
      <c r="B2172" s="1" t="s">
        <v>51</v>
      </c>
      <c r="C2172" s="1" t="s">
        <v>52</v>
      </c>
      <c r="D2172" s="1" t="s">
        <v>11</v>
      </c>
      <c r="E2172" s="3">
        <v>44797</v>
      </c>
      <c r="F2172" s="1" t="s">
        <v>34</v>
      </c>
      <c r="G2172" s="1" t="s">
        <v>645</v>
      </c>
      <c r="H2172" s="7">
        <v>50</v>
      </c>
      <c r="I2172" s="7">
        <v>50</v>
      </c>
      <c r="J2172" s="2">
        <v>0</v>
      </c>
      <c r="K2172" s="7">
        <f>Table1[[#This Row],[Price Before Discount]]-Table1[[#This Row],[Price After Discount]]</f>
        <v>0</v>
      </c>
      <c r="L2172" s="13">
        <f>YEAR(Table1[[#This Row],[Date]])</f>
        <v>2022</v>
      </c>
      <c r="M2172" s="13" t="str">
        <f t="shared" si="66"/>
        <v>Aug</v>
      </c>
      <c r="N2172" s="17" t="str">
        <f t="shared" si="67"/>
        <v>Q3</v>
      </c>
    </row>
    <row r="2173" spans="1:14" hidden="1" x14ac:dyDescent="0.35">
      <c r="A2173" t="s">
        <v>2783</v>
      </c>
      <c r="B2173" s="1" t="s">
        <v>129</v>
      </c>
      <c r="C2173" s="1" t="s">
        <v>106</v>
      </c>
      <c r="D2173" s="1" t="s">
        <v>17</v>
      </c>
      <c r="E2173" s="3">
        <v>43982</v>
      </c>
      <c r="F2173" s="1" t="s">
        <v>53</v>
      </c>
      <c r="G2173" s="1" t="s">
        <v>686</v>
      </c>
      <c r="H2173" s="7">
        <v>800</v>
      </c>
      <c r="I2173" s="7">
        <v>640</v>
      </c>
      <c r="J2173" s="2">
        <v>0.2</v>
      </c>
      <c r="K2173" s="7">
        <f>Table1[[#This Row],[Price Before Discount]]-Table1[[#This Row],[Price After Discount]]</f>
        <v>160</v>
      </c>
      <c r="L2173" s="13">
        <f>YEAR(Table1[[#This Row],[Date]])</f>
        <v>2020</v>
      </c>
      <c r="M2173" s="13" t="str">
        <f t="shared" si="66"/>
        <v>May</v>
      </c>
      <c r="N2173" s="17" t="str">
        <f t="shared" si="67"/>
        <v>Q2</v>
      </c>
    </row>
    <row r="2174" spans="1:14" x14ac:dyDescent="0.35">
      <c r="A2174" t="s">
        <v>2784</v>
      </c>
      <c r="B2174" s="1" t="s">
        <v>398</v>
      </c>
      <c r="C2174" s="1" t="s">
        <v>399</v>
      </c>
      <c r="D2174" s="1" t="s">
        <v>11</v>
      </c>
      <c r="E2174" s="3">
        <v>44274</v>
      </c>
      <c r="F2174" s="1" t="s">
        <v>39</v>
      </c>
      <c r="G2174" s="1" t="s">
        <v>1279</v>
      </c>
      <c r="H2174" s="7">
        <v>30</v>
      </c>
      <c r="I2174" s="7">
        <v>21</v>
      </c>
      <c r="J2174" s="2">
        <v>0.3</v>
      </c>
      <c r="K2174" s="7">
        <f>Table1[[#This Row],[Price Before Discount]]-Table1[[#This Row],[Price After Discount]]</f>
        <v>9</v>
      </c>
      <c r="L2174" s="13">
        <f>YEAR(Table1[[#This Row],[Date]])</f>
        <v>2021</v>
      </c>
      <c r="M2174" s="13" t="str">
        <f t="shared" si="66"/>
        <v>Mar</v>
      </c>
      <c r="N2174" s="17" t="str">
        <f t="shared" si="67"/>
        <v>Q1</v>
      </c>
    </row>
    <row r="2175" spans="1:14" hidden="1" x14ac:dyDescent="0.35">
      <c r="A2175" t="s">
        <v>2785</v>
      </c>
      <c r="B2175" s="1" t="s">
        <v>2168</v>
      </c>
      <c r="C2175" s="1" t="s">
        <v>16</v>
      </c>
      <c r="D2175" s="1" t="s">
        <v>17</v>
      </c>
      <c r="E2175" s="3">
        <v>43866</v>
      </c>
      <c r="F2175" s="1" t="s">
        <v>59</v>
      </c>
      <c r="G2175" s="1" t="s">
        <v>2786</v>
      </c>
      <c r="H2175" s="7">
        <v>1000</v>
      </c>
      <c r="I2175" s="7">
        <v>780</v>
      </c>
      <c r="J2175" s="2">
        <v>0.22</v>
      </c>
      <c r="K2175" s="7">
        <f>Table1[[#This Row],[Price Before Discount]]-Table1[[#This Row],[Price After Discount]]</f>
        <v>220</v>
      </c>
      <c r="L2175" s="13">
        <f>YEAR(Table1[[#This Row],[Date]])</f>
        <v>2020</v>
      </c>
      <c r="M2175" s="13" t="str">
        <f t="shared" si="66"/>
        <v>Feb</v>
      </c>
      <c r="N2175" s="17" t="str">
        <f t="shared" si="67"/>
        <v>Q1</v>
      </c>
    </row>
    <row r="2176" spans="1:14" x14ac:dyDescent="0.35">
      <c r="A2176" t="s">
        <v>2787</v>
      </c>
      <c r="B2176" s="1" t="s">
        <v>93</v>
      </c>
      <c r="C2176" s="1" t="s">
        <v>94</v>
      </c>
      <c r="D2176" s="1" t="s">
        <v>11</v>
      </c>
      <c r="E2176" s="3">
        <v>45153</v>
      </c>
      <c r="F2176" s="1" t="s">
        <v>23</v>
      </c>
      <c r="G2176" s="1" t="s">
        <v>95</v>
      </c>
      <c r="H2176" s="7">
        <v>700</v>
      </c>
      <c r="I2176" s="7">
        <v>679</v>
      </c>
      <c r="J2176" s="2">
        <v>0.03</v>
      </c>
      <c r="K2176" s="7">
        <f>Table1[[#This Row],[Price Before Discount]]-Table1[[#This Row],[Price After Discount]]</f>
        <v>21</v>
      </c>
      <c r="L2176" s="13">
        <f>YEAR(Table1[[#This Row],[Date]])</f>
        <v>2023</v>
      </c>
      <c r="M2176" s="13" t="str">
        <f t="shared" si="66"/>
        <v>Aug</v>
      </c>
      <c r="N2176" s="17" t="str">
        <f t="shared" si="67"/>
        <v>Q3</v>
      </c>
    </row>
    <row r="2177" spans="1:14" hidden="1" x14ac:dyDescent="0.35">
      <c r="A2177" t="s">
        <v>2788</v>
      </c>
      <c r="B2177" s="1" t="s">
        <v>68</v>
      </c>
      <c r="C2177" s="1" t="s">
        <v>69</v>
      </c>
      <c r="D2177" s="1" t="s">
        <v>33</v>
      </c>
      <c r="E2177" s="3">
        <v>44248</v>
      </c>
      <c r="F2177" s="1" t="s">
        <v>34</v>
      </c>
      <c r="G2177" s="1" t="s">
        <v>2293</v>
      </c>
      <c r="H2177" s="7">
        <v>50</v>
      </c>
      <c r="I2177" s="7">
        <v>50</v>
      </c>
      <c r="J2177" s="2">
        <v>0</v>
      </c>
      <c r="K2177" s="7">
        <f>Table1[[#This Row],[Price Before Discount]]-Table1[[#This Row],[Price After Discount]]</f>
        <v>0</v>
      </c>
      <c r="L2177" s="13">
        <f>YEAR(Table1[[#This Row],[Date]])</f>
        <v>2021</v>
      </c>
      <c r="M2177" s="13" t="str">
        <f t="shared" si="66"/>
        <v>Feb</v>
      </c>
      <c r="N2177" s="17" t="str">
        <f t="shared" si="67"/>
        <v>Q1</v>
      </c>
    </row>
    <row r="2178" spans="1:14" hidden="1" x14ac:dyDescent="0.35">
      <c r="A2178" t="s">
        <v>2789</v>
      </c>
      <c r="B2178" s="1" t="s">
        <v>155</v>
      </c>
      <c r="C2178" s="1" t="s">
        <v>106</v>
      </c>
      <c r="D2178" s="1" t="s">
        <v>17</v>
      </c>
      <c r="E2178" s="3">
        <v>44267</v>
      </c>
      <c r="F2178" s="1" t="s">
        <v>102</v>
      </c>
      <c r="G2178" s="1" t="s">
        <v>302</v>
      </c>
      <c r="H2178" s="7">
        <v>70</v>
      </c>
      <c r="I2178" s="7">
        <v>55</v>
      </c>
      <c r="J2178" s="2">
        <v>0.21429999999999999</v>
      </c>
      <c r="K2178" s="7">
        <f>Table1[[#This Row],[Price Before Discount]]-Table1[[#This Row],[Price After Discount]]</f>
        <v>15</v>
      </c>
      <c r="L2178" s="13">
        <f>YEAR(Table1[[#This Row],[Date]])</f>
        <v>2021</v>
      </c>
      <c r="M2178" s="13" t="str">
        <f t="shared" ref="M2178:M2241" si="68">TEXT(E:E, "mmm")</f>
        <v>Mar</v>
      </c>
      <c r="N2178" s="17" t="str">
        <f t="shared" ref="N2178:N2241" si="69">"Q"&amp;INT((MONTH($E2178)-1)/3)+1</f>
        <v>Q1</v>
      </c>
    </row>
    <row r="2179" spans="1:14" x14ac:dyDescent="0.35">
      <c r="A2179" t="s">
        <v>2790</v>
      </c>
      <c r="B2179" s="1" t="s">
        <v>398</v>
      </c>
      <c r="C2179" s="1" t="s">
        <v>399</v>
      </c>
      <c r="D2179" s="1" t="s">
        <v>11</v>
      </c>
      <c r="E2179" s="3">
        <v>44036</v>
      </c>
      <c r="F2179" s="1" t="s">
        <v>53</v>
      </c>
      <c r="G2179" s="1" t="s">
        <v>484</v>
      </c>
      <c r="H2179" s="7">
        <v>800</v>
      </c>
      <c r="I2179" s="7">
        <v>800</v>
      </c>
      <c r="J2179" s="2">
        <v>0</v>
      </c>
      <c r="K2179" s="7">
        <f>Table1[[#This Row],[Price Before Discount]]-Table1[[#This Row],[Price After Discount]]</f>
        <v>0</v>
      </c>
      <c r="L2179" s="13">
        <f>YEAR(Table1[[#This Row],[Date]])</f>
        <v>2020</v>
      </c>
      <c r="M2179" s="13" t="str">
        <f t="shared" si="68"/>
        <v>Jul</v>
      </c>
      <c r="N2179" s="17" t="str">
        <f t="shared" si="69"/>
        <v>Q3</v>
      </c>
    </row>
    <row r="2180" spans="1:14" hidden="1" x14ac:dyDescent="0.35">
      <c r="A2180" t="s">
        <v>2791</v>
      </c>
      <c r="B2180" s="1" t="s">
        <v>62</v>
      </c>
      <c r="C2180" s="1" t="s">
        <v>63</v>
      </c>
      <c r="D2180" s="1" t="s">
        <v>33</v>
      </c>
      <c r="E2180" s="3">
        <v>45272</v>
      </c>
      <c r="F2180" s="1" t="s">
        <v>34</v>
      </c>
      <c r="G2180" s="1" t="s">
        <v>2467</v>
      </c>
      <c r="H2180" s="7">
        <v>50</v>
      </c>
      <c r="I2180" s="7">
        <v>50</v>
      </c>
      <c r="J2180" s="2">
        <v>0</v>
      </c>
      <c r="K2180" s="7">
        <f>Table1[[#This Row],[Price Before Discount]]-Table1[[#This Row],[Price After Discount]]</f>
        <v>0</v>
      </c>
      <c r="L2180" s="13">
        <f>YEAR(Table1[[#This Row],[Date]])</f>
        <v>2023</v>
      </c>
      <c r="M2180" s="13" t="str">
        <f t="shared" si="68"/>
        <v>Dec</v>
      </c>
      <c r="N2180" s="17" t="str">
        <f t="shared" si="69"/>
        <v>Q4</v>
      </c>
    </row>
    <row r="2181" spans="1:14" hidden="1" x14ac:dyDescent="0.35">
      <c r="A2181" t="s">
        <v>2792</v>
      </c>
      <c r="B2181" s="1" t="s">
        <v>15</v>
      </c>
      <c r="C2181" s="1" t="s">
        <v>16</v>
      </c>
      <c r="D2181" s="1" t="s">
        <v>17</v>
      </c>
      <c r="E2181" s="3">
        <v>44523</v>
      </c>
      <c r="F2181" s="1" t="s">
        <v>12</v>
      </c>
      <c r="G2181" s="1" t="s">
        <v>774</v>
      </c>
      <c r="H2181" s="7">
        <v>80</v>
      </c>
      <c r="I2181" s="7">
        <v>59</v>
      </c>
      <c r="J2181" s="2">
        <v>0.26250000000000001</v>
      </c>
      <c r="K2181" s="7">
        <f>Table1[[#This Row],[Price Before Discount]]-Table1[[#This Row],[Price After Discount]]</f>
        <v>21</v>
      </c>
      <c r="L2181" s="13">
        <f>YEAR(Table1[[#This Row],[Date]])</f>
        <v>2021</v>
      </c>
      <c r="M2181" s="13" t="str">
        <f t="shared" si="68"/>
        <v>Nov</v>
      </c>
      <c r="N2181" s="17" t="str">
        <f t="shared" si="69"/>
        <v>Q4</v>
      </c>
    </row>
    <row r="2182" spans="1:14" hidden="1" x14ac:dyDescent="0.35">
      <c r="A2182" t="s">
        <v>2793</v>
      </c>
      <c r="B2182" s="1" t="s">
        <v>287</v>
      </c>
      <c r="C2182" s="1" t="s">
        <v>106</v>
      </c>
      <c r="D2182" s="1" t="s">
        <v>17</v>
      </c>
      <c r="E2182" s="3">
        <v>44504</v>
      </c>
      <c r="F2182" s="1" t="s">
        <v>39</v>
      </c>
      <c r="G2182" s="1" t="s">
        <v>901</v>
      </c>
      <c r="H2182" s="7">
        <v>30</v>
      </c>
      <c r="I2182" s="7">
        <v>30</v>
      </c>
      <c r="J2182" s="2">
        <v>0</v>
      </c>
      <c r="K2182" s="7">
        <f>Table1[[#This Row],[Price Before Discount]]-Table1[[#This Row],[Price After Discount]]</f>
        <v>0</v>
      </c>
      <c r="L2182" s="13">
        <f>YEAR(Table1[[#This Row],[Date]])</f>
        <v>2021</v>
      </c>
      <c r="M2182" s="13" t="str">
        <f t="shared" si="68"/>
        <v>Nov</v>
      </c>
      <c r="N2182" s="17" t="str">
        <f t="shared" si="69"/>
        <v>Q4</v>
      </c>
    </row>
    <row r="2183" spans="1:14" hidden="1" x14ac:dyDescent="0.35">
      <c r="A2183" t="s">
        <v>2794</v>
      </c>
      <c r="B2183" s="1" t="s">
        <v>268</v>
      </c>
      <c r="C2183" s="1" t="s">
        <v>269</v>
      </c>
      <c r="D2183" s="1" t="s">
        <v>33</v>
      </c>
      <c r="E2183" s="3">
        <v>45165</v>
      </c>
      <c r="F2183" s="1" t="s">
        <v>28</v>
      </c>
      <c r="G2183" s="1" t="s">
        <v>713</v>
      </c>
      <c r="H2183" s="7">
        <v>150</v>
      </c>
      <c r="I2183" s="7">
        <v>140</v>
      </c>
      <c r="J2183" s="2">
        <v>6.6699999999999995E-2</v>
      </c>
      <c r="K2183" s="7">
        <f>Table1[[#This Row],[Price Before Discount]]-Table1[[#This Row],[Price After Discount]]</f>
        <v>10</v>
      </c>
      <c r="L2183" s="13">
        <f>YEAR(Table1[[#This Row],[Date]])</f>
        <v>2023</v>
      </c>
      <c r="M2183" s="13" t="str">
        <f t="shared" si="68"/>
        <v>Aug</v>
      </c>
      <c r="N2183" s="17" t="str">
        <f t="shared" si="69"/>
        <v>Q3</v>
      </c>
    </row>
    <row r="2184" spans="1:14" x14ac:dyDescent="0.35">
      <c r="A2184" t="s">
        <v>2795</v>
      </c>
      <c r="B2184" s="1" t="s">
        <v>239</v>
      </c>
      <c r="C2184" s="1" t="s">
        <v>240</v>
      </c>
      <c r="D2184" s="1" t="s">
        <v>11</v>
      </c>
      <c r="E2184" s="3">
        <v>44102</v>
      </c>
      <c r="F2184" s="1" t="s">
        <v>12</v>
      </c>
      <c r="G2184" s="1" t="s">
        <v>518</v>
      </c>
      <c r="H2184" s="7">
        <v>80</v>
      </c>
      <c r="I2184" s="7">
        <v>66</v>
      </c>
      <c r="J2184" s="2">
        <v>0.17499999999999999</v>
      </c>
      <c r="K2184" s="7">
        <f>Table1[[#This Row],[Price Before Discount]]-Table1[[#This Row],[Price After Discount]]</f>
        <v>14</v>
      </c>
      <c r="L2184" s="13">
        <f>YEAR(Table1[[#This Row],[Date]])</f>
        <v>2020</v>
      </c>
      <c r="M2184" s="13" t="str">
        <f t="shared" si="68"/>
        <v>Sep</v>
      </c>
      <c r="N2184" s="17" t="str">
        <f t="shared" si="69"/>
        <v>Q3</v>
      </c>
    </row>
    <row r="2185" spans="1:14" x14ac:dyDescent="0.35">
      <c r="A2185" t="s">
        <v>2796</v>
      </c>
      <c r="B2185" s="1" t="s">
        <v>322</v>
      </c>
      <c r="C2185" s="1" t="s">
        <v>323</v>
      </c>
      <c r="D2185" s="1" t="s">
        <v>11</v>
      </c>
      <c r="E2185" s="3">
        <v>44097</v>
      </c>
      <c r="F2185" s="1" t="s">
        <v>44</v>
      </c>
      <c r="G2185" s="1" t="s">
        <v>586</v>
      </c>
      <c r="H2185" s="7">
        <v>500</v>
      </c>
      <c r="I2185" s="7">
        <v>475</v>
      </c>
      <c r="J2185" s="2">
        <v>0.05</v>
      </c>
      <c r="K2185" s="7">
        <f>Table1[[#This Row],[Price Before Discount]]-Table1[[#This Row],[Price After Discount]]</f>
        <v>25</v>
      </c>
      <c r="L2185" s="13">
        <f>YEAR(Table1[[#This Row],[Date]])</f>
        <v>2020</v>
      </c>
      <c r="M2185" s="13" t="str">
        <f t="shared" si="68"/>
        <v>Sep</v>
      </c>
      <c r="N2185" s="17" t="str">
        <f t="shared" si="69"/>
        <v>Q3</v>
      </c>
    </row>
    <row r="2186" spans="1:14" hidden="1" x14ac:dyDescent="0.35">
      <c r="A2186" t="s">
        <v>2797</v>
      </c>
      <c r="B2186" s="1" t="s">
        <v>42</v>
      </c>
      <c r="C2186" s="1" t="s">
        <v>43</v>
      </c>
      <c r="D2186" s="1" t="s">
        <v>22</v>
      </c>
      <c r="E2186" s="3">
        <v>44729</v>
      </c>
      <c r="F2186" s="1" t="s">
        <v>44</v>
      </c>
      <c r="G2186" s="1" t="s">
        <v>1100</v>
      </c>
      <c r="H2186" s="7">
        <v>500</v>
      </c>
      <c r="I2186" s="7">
        <v>485</v>
      </c>
      <c r="J2186" s="2">
        <v>0.03</v>
      </c>
      <c r="K2186" s="7">
        <f>Table1[[#This Row],[Price Before Discount]]-Table1[[#This Row],[Price After Discount]]</f>
        <v>15</v>
      </c>
      <c r="L2186" s="13">
        <f>YEAR(Table1[[#This Row],[Date]])</f>
        <v>2022</v>
      </c>
      <c r="M2186" s="13" t="str">
        <f t="shared" si="68"/>
        <v>Jun</v>
      </c>
      <c r="N2186" s="17" t="str">
        <f t="shared" si="69"/>
        <v>Q2</v>
      </c>
    </row>
    <row r="2187" spans="1:14" hidden="1" x14ac:dyDescent="0.35">
      <c r="A2187" t="s">
        <v>2798</v>
      </c>
      <c r="B2187" s="1" t="s">
        <v>47</v>
      </c>
      <c r="C2187" s="1" t="s">
        <v>48</v>
      </c>
      <c r="D2187" s="1" t="s">
        <v>22</v>
      </c>
      <c r="E2187" s="3">
        <v>44295</v>
      </c>
      <c r="F2187" s="1" t="s">
        <v>23</v>
      </c>
      <c r="G2187" s="1" t="s">
        <v>2285</v>
      </c>
      <c r="H2187" s="7">
        <v>700</v>
      </c>
      <c r="I2187" s="7">
        <v>581</v>
      </c>
      <c r="J2187" s="2">
        <v>0.17</v>
      </c>
      <c r="K2187" s="7">
        <f>Table1[[#This Row],[Price Before Discount]]-Table1[[#This Row],[Price After Discount]]</f>
        <v>119</v>
      </c>
      <c r="L2187" s="13">
        <f>YEAR(Table1[[#This Row],[Date]])</f>
        <v>2021</v>
      </c>
      <c r="M2187" s="13" t="str">
        <f t="shared" si="68"/>
        <v>Apr</v>
      </c>
      <c r="N2187" s="17" t="str">
        <f t="shared" si="69"/>
        <v>Q2</v>
      </c>
    </row>
    <row r="2188" spans="1:14" x14ac:dyDescent="0.35">
      <c r="A2188" t="s">
        <v>2799</v>
      </c>
      <c r="B2188" s="1" t="s">
        <v>57</v>
      </c>
      <c r="C2188" s="1" t="s">
        <v>58</v>
      </c>
      <c r="D2188" s="1" t="s">
        <v>11</v>
      </c>
      <c r="E2188" s="3">
        <v>45519</v>
      </c>
      <c r="F2188" s="1" t="s">
        <v>12</v>
      </c>
      <c r="G2188" s="1" t="s">
        <v>1776</v>
      </c>
      <c r="H2188" s="7">
        <v>80</v>
      </c>
      <c r="I2188" s="7">
        <v>74</v>
      </c>
      <c r="J2188" s="2">
        <v>7.4999999999999997E-2</v>
      </c>
      <c r="K2188" s="7">
        <f>Table1[[#This Row],[Price Before Discount]]-Table1[[#This Row],[Price After Discount]]</f>
        <v>6</v>
      </c>
      <c r="L2188" s="13">
        <f>YEAR(Table1[[#This Row],[Date]])</f>
        <v>2024</v>
      </c>
      <c r="M2188" s="13" t="str">
        <f t="shared" si="68"/>
        <v>Aug</v>
      </c>
      <c r="N2188" s="17" t="str">
        <f t="shared" si="69"/>
        <v>Q3</v>
      </c>
    </row>
    <row r="2189" spans="1:14" hidden="1" x14ac:dyDescent="0.35">
      <c r="A2189" t="s">
        <v>2800</v>
      </c>
      <c r="B2189" s="1" t="s">
        <v>225</v>
      </c>
      <c r="C2189" s="1" t="s">
        <v>226</v>
      </c>
      <c r="D2189" s="1" t="s">
        <v>22</v>
      </c>
      <c r="E2189" s="3">
        <v>45627</v>
      </c>
      <c r="F2189" s="1" t="s">
        <v>70</v>
      </c>
      <c r="G2189" s="1" t="s">
        <v>619</v>
      </c>
      <c r="H2189" s="7">
        <v>500</v>
      </c>
      <c r="I2189" s="7">
        <v>490</v>
      </c>
      <c r="J2189" s="2">
        <v>0.02</v>
      </c>
      <c r="K2189" s="7">
        <f>Table1[[#This Row],[Price Before Discount]]-Table1[[#This Row],[Price After Discount]]</f>
        <v>10</v>
      </c>
      <c r="L2189" s="13">
        <f>YEAR(Table1[[#This Row],[Date]])</f>
        <v>2024</v>
      </c>
      <c r="M2189" s="13" t="str">
        <f t="shared" si="68"/>
        <v>Dec</v>
      </c>
      <c r="N2189" s="17" t="str">
        <f t="shared" si="69"/>
        <v>Q4</v>
      </c>
    </row>
    <row r="2190" spans="1:14" hidden="1" x14ac:dyDescent="0.35">
      <c r="A2190" t="s">
        <v>2801</v>
      </c>
      <c r="B2190" s="1" t="s">
        <v>101</v>
      </c>
      <c r="C2190" s="1" t="s">
        <v>69</v>
      </c>
      <c r="D2190" s="1" t="s">
        <v>33</v>
      </c>
      <c r="E2190" s="3">
        <v>44843</v>
      </c>
      <c r="F2190" s="1" t="s">
        <v>113</v>
      </c>
      <c r="G2190" s="1" t="s">
        <v>103</v>
      </c>
      <c r="H2190" s="7">
        <v>250</v>
      </c>
      <c r="I2190" s="7">
        <v>240</v>
      </c>
      <c r="J2190" s="2">
        <v>0.04</v>
      </c>
      <c r="K2190" s="7">
        <f>Table1[[#This Row],[Price Before Discount]]-Table1[[#This Row],[Price After Discount]]</f>
        <v>10</v>
      </c>
      <c r="L2190" s="13">
        <f>YEAR(Table1[[#This Row],[Date]])</f>
        <v>2022</v>
      </c>
      <c r="M2190" s="13" t="str">
        <f t="shared" si="68"/>
        <v>Oct</v>
      </c>
      <c r="N2190" s="17" t="str">
        <f t="shared" si="69"/>
        <v>Q4</v>
      </c>
    </row>
    <row r="2191" spans="1:14" hidden="1" x14ac:dyDescent="0.35">
      <c r="A2191" t="s">
        <v>2802</v>
      </c>
      <c r="B2191" s="1" t="s">
        <v>42</v>
      </c>
      <c r="C2191" s="1" t="s">
        <v>43</v>
      </c>
      <c r="D2191" s="1" t="s">
        <v>22</v>
      </c>
      <c r="E2191" s="3">
        <v>45214</v>
      </c>
      <c r="F2191" s="1" t="s">
        <v>53</v>
      </c>
      <c r="G2191" s="1" t="s">
        <v>1175</v>
      </c>
      <c r="H2191" s="7">
        <v>800</v>
      </c>
      <c r="I2191" s="7">
        <v>744</v>
      </c>
      <c r="J2191" s="2">
        <v>7.0000000000000007E-2</v>
      </c>
      <c r="K2191" s="7">
        <f>Table1[[#This Row],[Price Before Discount]]-Table1[[#This Row],[Price After Discount]]</f>
        <v>56</v>
      </c>
      <c r="L2191" s="13">
        <f>YEAR(Table1[[#This Row],[Date]])</f>
        <v>2023</v>
      </c>
      <c r="M2191" s="13" t="str">
        <f t="shared" si="68"/>
        <v>Oct</v>
      </c>
      <c r="N2191" s="17" t="str">
        <f t="shared" si="69"/>
        <v>Q4</v>
      </c>
    </row>
    <row r="2192" spans="1:14" hidden="1" x14ac:dyDescent="0.35">
      <c r="A2192" t="s">
        <v>2803</v>
      </c>
      <c r="B2192" s="1" t="s">
        <v>47</v>
      </c>
      <c r="C2192" s="1" t="s">
        <v>48</v>
      </c>
      <c r="D2192" s="1" t="s">
        <v>22</v>
      </c>
      <c r="E2192" s="3">
        <v>45304</v>
      </c>
      <c r="F2192" s="1" t="s">
        <v>70</v>
      </c>
      <c r="G2192" s="1" t="s">
        <v>998</v>
      </c>
      <c r="H2192" s="7">
        <v>500</v>
      </c>
      <c r="I2192" s="7">
        <v>490</v>
      </c>
      <c r="J2192" s="2">
        <v>0.02</v>
      </c>
      <c r="K2192" s="7">
        <f>Table1[[#This Row],[Price Before Discount]]-Table1[[#This Row],[Price After Discount]]</f>
        <v>10</v>
      </c>
      <c r="L2192" s="13">
        <f>YEAR(Table1[[#This Row],[Date]])</f>
        <v>2024</v>
      </c>
      <c r="M2192" s="13" t="str">
        <f t="shared" si="68"/>
        <v>Jan</v>
      </c>
      <c r="N2192" s="17" t="str">
        <f t="shared" si="69"/>
        <v>Q1</v>
      </c>
    </row>
    <row r="2193" spans="1:14" x14ac:dyDescent="0.35">
      <c r="A2193" t="s">
        <v>2804</v>
      </c>
      <c r="B2193" s="1" t="s">
        <v>239</v>
      </c>
      <c r="C2193" s="1" t="s">
        <v>240</v>
      </c>
      <c r="D2193" s="1" t="s">
        <v>11</v>
      </c>
      <c r="E2193" s="3">
        <v>45117</v>
      </c>
      <c r="F2193" s="1" t="s">
        <v>70</v>
      </c>
      <c r="G2193" s="1" t="s">
        <v>285</v>
      </c>
      <c r="H2193" s="7">
        <v>500</v>
      </c>
      <c r="I2193" s="7">
        <v>495</v>
      </c>
      <c r="J2193" s="2">
        <v>0.01</v>
      </c>
      <c r="K2193" s="7">
        <f>Table1[[#This Row],[Price Before Discount]]-Table1[[#This Row],[Price After Discount]]</f>
        <v>5</v>
      </c>
      <c r="L2193" s="13">
        <f>YEAR(Table1[[#This Row],[Date]])</f>
        <v>2023</v>
      </c>
      <c r="M2193" s="13" t="str">
        <f t="shared" si="68"/>
        <v>Jul</v>
      </c>
      <c r="N2193" s="17" t="str">
        <f t="shared" si="69"/>
        <v>Q3</v>
      </c>
    </row>
    <row r="2194" spans="1:14" hidden="1" x14ac:dyDescent="0.35">
      <c r="A2194" t="s">
        <v>2805</v>
      </c>
      <c r="B2194" s="1" t="s">
        <v>129</v>
      </c>
      <c r="C2194" s="1" t="s">
        <v>106</v>
      </c>
      <c r="D2194" s="1" t="s">
        <v>17</v>
      </c>
      <c r="E2194" s="3">
        <v>45317</v>
      </c>
      <c r="F2194" s="1" t="s">
        <v>70</v>
      </c>
      <c r="G2194" s="1" t="s">
        <v>544</v>
      </c>
      <c r="H2194" s="7">
        <v>500</v>
      </c>
      <c r="I2194" s="7">
        <v>500</v>
      </c>
      <c r="J2194" s="2">
        <v>0</v>
      </c>
      <c r="K2194" s="7">
        <f>Table1[[#This Row],[Price Before Discount]]-Table1[[#This Row],[Price After Discount]]</f>
        <v>0</v>
      </c>
      <c r="L2194" s="13">
        <f>YEAR(Table1[[#This Row],[Date]])</f>
        <v>2024</v>
      </c>
      <c r="M2194" s="13" t="str">
        <f t="shared" si="68"/>
        <v>Jan</v>
      </c>
      <c r="N2194" s="17" t="str">
        <f t="shared" si="69"/>
        <v>Q1</v>
      </c>
    </row>
    <row r="2195" spans="1:14" x14ac:dyDescent="0.35">
      <c r="A2195" t="s">
        <v>2806</v>
      </c>
      <c r="B2195" s="1" t="s">
        <v>168</v>
      </c>
      <c r="C2195" s="1" t="s">
        <v>169</v>
      </c>
      <c r="D2195" s="1" t="s">
        <v>11</v>
      </c>
      <c r="E2195" s="3">
        <v>45244</v>
      </c>
      <c r="F2195" s="1" t="s">
        <v>28</v>
      </c>
      <c r="G2195" s="1" t="s">
        <v>438</v>
      </c>
      <c r="H2195" s="7">
        <v>150</v>
      </c>
      <c r="I2195" s="7">
        <v>138</v>
      </c>
      <c r="J2195" s="2">
        <v>0.08</v>
      </c>
      <c r="K2195" s="7">
        <f>Table1[[#This Row],[Price Before Discount]]-Table1[[#This Row],[Price After Discount]]</f>
        <v>12</v>
      </c>
      <c r="L2195" s="13">
        <f>YEAR(Table1[[#This Row],[Date]])</f>
        <v>2023</v>
      </c>
      <c r="M2195" s="13" t="str">
        <f t="shared" si="68"/>
        <v>Nov</v>
      </c>
      <c r="N2195" s="17" t="str">
        <f t="shared" si="69"/>
        <v>Q4</v>
      </c>
    </row>
    <row r="2196" spans="1:14" hidden="1" x14ac:dyDescent="0.35">
      <c r="A2196" t="s">
        <v>2807</v>
      </c>
      <c r="B2196" s="1" t="s">
        <v>42</v>
      </c>
      <c r="C2196" s="1" t="s">
        <v>43</v>
      </c>
      <c r="D2196" s="1" t="s">
        <v>22</v>
      </c>
      <c r="E2196" s="3">
        <v>44615</v>
      </c>
      <c r="F2196" s="1" t="s">
        <v>70</v>
      </c>
      <c r="G2196" s="1" t="s">
        <v>1033</v>
      </c>
      <c r="H2196" s="7">
        <v>500</v>
      </c>
      <c r="I2196" s="7">
        <v>490</v>
      </c>
      <c r="J2196" s="2">
        <v>0.02</v>
      </c>
      <c r="K2196" s="7">
        <f>Table1[[#This Row],[Price Before Discount]]-Table1[[#This Row],[Price After Discount]]</f>
        <v>10</v>
      </c>
      <c r="L2196" s="13">
        <f>YEAR(Table1[[#This Row],[Date]])</f>
        <v>2022</v>
      </c>
      <c r="M2196" s="13" t="str">
        <f t="shared" si="68"/>
        <v>Feb</v>
      </c>
      <c r="N2196" s="17" t="str">
        <f t="shared" si="69"/>
        <v>Q1</v>
      </c>
    </row>
    <row r="2197" spans="1:14" hidden="1" x14ac:dyDescent="0.35">
      <c r="A2197" t="s">
        <v>2808</v>
      </c>
      <c r="B2197" s="1" t="s">
        <v>75</v>
      </c>
      <c r="C2197" s="1" t="s">
        <v>76</v>
      </c>
      <c r="D2197" s="1" t="s">
        <v>33</v>
      </c>
      <c r="E2197" s="3">
        <v>45203</v>
      </c>
      <c r="F2197" s="1" t="s">
        <v>23</v>
      </c>
      <c r="G2197" s="1" t="s">
        <v>392</v>
      </c>
      <c r="H2197" s="7">
        <v>700</v>
      </c>
      <c r="I2197" s="7">
        <v>658</v>
      </c>
      <c r="J2197" s="2">
        <v>0.06</v>
      </c>
      <c r="K2197" s="7">
        <f>Table1[[#This Row],[Price Before Discount]]-Table1[[#This Row],[Price After Discount]]</f>
        <v>42</v>
      </c>
      <c r="L2197" s="13">
        <f>YEAR(Table1[[#This Row],[Date]])</f>
        <v>2023</v>
      </c>
      <c r="M2197" s="13" t="str">
        <f t="shared" si="68"/>
        <v>Oct</v>
      </c>
      <c r="N2197" s="17" t="str">
        <f t="shared" si="69"/>
        <v>Q4</v>
      </c>
    </row>
    <row r="2198" spans="1:14" x14ac:dyDescent="0.35">
      <c r="A2198" t="s">
        <v>2809</v>
      </c>
      <c r="B2198" s="1" t="s">
        <v>322</v>
      </c>
      <c r="C2198" s="1" t="s">
        <v>323</v>
      </c>
      <c r="D2198" s="1" t="s">
        <v>11</v>
      </c>
      <c r="E2198" s="3">
        <v>44647</v>
      </c>
      <c r="F2198" s="1" t="s">
        <v>59</v>
      </c>
      <c r="G2198" s="1" t="s">
        <v>920</v>
      </c>
      <c r="H2198" s="7">
        <v>1000</v>
      </c>
      <c r="I2198" s="7">
        <v>800</v>
      </c>
      <c r="J2198" s="2">
        <v>0.2</v>
      </c>
      <c r="K2198" s="7">
        <f>Table1[[#This Row],[Price Before Discount]]-Table1[[#This Row],[Price After Discount]]</f>
        <v>200</v>
      </c>
      <c r="L2198" s="13">
        <f>YEAR(Table1[[#This Row],[Date]])</f>
        <v>2022</v>
      </c>
      <c r="M2198" s="13" t="str">
        <f t="shared" si="68"/>
        <v>Mar</v>
      </c>
      <c r="N2198" s="17" t="str">
        <f t="shared" si="69"/>
        <v>Q1</v>
      </c>
    </row>
    <row r="2199" spans="1:14" hidden="1" x14ac:dyDescent="0.35">
      <c r="A2199" t="s">
        <v>2810</v>
      </c>
      <c r="B2199" s="1" t="s">
        <v>219</v>
      </c>
      <c r="C2199" s="1" t="s">
        <v>38</v>
      </c>
      <c r="D2199" s="1" t="s">
        <v>33</v>
      </c>
      <c r="E2199" s="3">
        <v>44983</v>
      </c>
      <c r="F2199" s="1" t="s">
        <v>44</v>
      </c>
      <c r="G2199" s="1" t="s">
        <v>1320</v>
      </c>
      <c r="H2199" s="7">
        <v>500</v>
      </c>
      <c r="I2199" s="7">
        <v>485</v>
      </c>
      <c r="J2199" s="2">
        <v>0.03</v>
      </c>
      <c r="K2199" s="7">
        <f>Table1[[#This Row],[Price Before Discount]]-Table1[[#This Row],[Price After Discount]]</f>
        <v>15</v>
      </c>
      <c r="L2199" s="13">
        <f>YEAR(Table1[[#This Row],[Date]])</f>
        <v>2023</v>
      </c>
      <c r="M2199" s="13" t="str">
        <f t="shared" si="68"/>
        <v>Feb</v>
      </c>
      <c r="N2199" s="17" t="str">
        <f t="shared" si="69"/>
        <v>Q1</v>
      </c>
    </row>
    <row r="2200" spans="1:14" x14ac:dyDescent="0.35">
      <c r="A2200" t="s">
        <v>2811</v>
      </c>
      <c r="B2200" s="1" t="s">
        <v>83</v>
      </c>
      <c r="C2200" s="1" t="s">
        <v>84</v>
      </c>
      <c r="D2200" s="1" t="s">
        <v>11</v>
      </c>
      <c r="E2200" s="3">
        <v>44593</v>
      </c>
      <c r="F2200" s="1" t="s">
        <v>44</v>
      </c>
      <c r="G2200" s="1" t="s">
        <v>85</v>
      </c>
      <c r="H2200" s="7">
        <v>500</v>
      </c>
      <c r="I2200" s="7">
        <v>445</v>
      </c>
      <c r="J2200" s="2">
        <v>0.11</v>
      </c>
      <c r="K2200" s="7">
        <f>Table1[[#This Row],[Price Before Discount]]-Table1[[#This Row],[Price After Discount]]</f>
        <v>55</v>
      </c>
      <c r="L2200" s="13">
        <f>YEAR(Table1[[#This Row],[Date]])</f>
        <v>2022</v>
      </c>
      <c r="M2200" s="13" t="str">
        <f t="shared" si="68"/>
        <v>Feb</v>
      </c>
      <c r="N2200" s="17" t="str">
        <f t="shared" si="69"/>
        <v>Q1</v>
      </c>
    </row>
    <row r="2201" spans="1:14" hidden="1" x14ac:dyDescent="0.35">
      <c r="A2201" t="s">
        <v>2812</v>
      </c>
      <c r="B2201" s="1" t="s">
        <v>89</v>
      </c>
      <c r="C2201" s="1" t="s">
        <v>90</v>
      </c>
      <c r="D2201" s="1" t="s">
        <v>33</v>
      </c>
      <c r="E2201" s="3">
        <v>44409</v>
      </c>
      <c r="F2201" s="1" t="s">
        <v>102</v>
      </c>
      <c r="G2201" s="1" t="s">
        <v>1511</v>
      </c>
      <c r="H2201" s="7">
        <v>70</v>
      </c>
      <c r="I2201" s="7">
        <v>59</v>
      </c>
      <c r="J2201" s="2">
        <v>0.15709999999999999</v>
      </c>
      <c r="K2201" s="7">
        <f>Table1[[#This Row],[Price Before Discount]]-Table1[[#This Row],[Price After Discount]]</f>
        <v>11</v>
      </c>
      <c r="L2201" s="13">
        <f>YEAR(Table1[[#This Row],[Date]])</f>
        <v>2021</v>
      </c>
      <c r="M2201" s="13" t="str">
        <f t="shared" si="68"/>
        <v>Aug</v>
      </c>
      <c r="N2201" s="17" t="str">
        <f t="shared" si="69"/>
        <v>Q3</v>
      </c>
    </row>
    <row r="2202" spans="1:14" hidden="1" x14ac:dyDescent="0.35">
      <c r="A2202" t="s">
        <v>2813</v>
      </c>
      <c r="B2202" s="1" t="s">
        <v>155</v>
      </c>
      <c r="C2202" s="1" t="s">
        <v>106</v>
      </c>
      <c r="D2202" s="1" t="s">
        <v>17</v>
      </c>
      <c r="E2202" s="3">
        <v>44016</v>
      </c>
      <c r="F2202" s="1" t="s">
        <v>28</v>
      </c>
      <c r="G2202" s="1" t="s">
        <v>979</v>
      </c>
      <c r="H2202" s="7">
        <v>150</v>
      </c>
      <c r="I2202" s="7">
        <v>122</v>
      </c>
      <c r="J2202" s="2">
        <v>0.1867</v>
      </c>
      <c r="K2202" s="7">
        <f>Table1[[#This Row],[Price Before Discount]]-Table1[[#This Row],[Price After Discount]]</f>
        <v>28</v>
      </c>
      <c r="L2202" s="13">
        <f>YEAR(Table1[[#This Row],[Date]])</f>
        <v>2020</v>
      </c>
      <c r="M2202" s="13" t="str">
        <f t="shared" si="68"/>
        <v>Jul</v>
      </c>
      <c r="N2202" s="17" t="str">
        <f t="shared" si="69"/>
        <v>Q3</v>
      </c>
    </row>
    <row r="2203" spans="1:14" x14ac:dyDescent="0.35">
      <c r="A2203" t="s">
        <v>2814</v>
      </c>
      <c r="B2203" s="1" t="s">
        <v>172</v>
      </c>
      <c r="C2203" s="1" t="s">
        <v>173</v>
      </c>
      <c r="D2203" s="1" t="s">
        <v>11</v>
      </c>
      <c r="E2203" s="3">
        <v>44672</v>
      </c>
      <c r="F2203" s="1" t="s">
        <v>23</v>
      </c>
      <c r="G2203" s="1" t="s">
        <v>1454</v>
      </c>
      <c r="H2203" s="7">
        <v>700</v>
      </c>
      <c r="I2203" s="7">
        <v>658</v>
      </c>
      <c r="J2203" s="2">
        <v>0.06</v>
      </c>
      <c r="K2203" s="7">
        <f>Table1[[#This Row],[Price Before Discount]]-Table1[[#This Row],[Price After Discount]]</f>
        <v>42</v>
      </c>
      <c r="L2203" s="13">
        <f>YEAR(Table1[[#This Row],[Date]])</f>
        <v>2022</v>
      </c>
      <c r="M2203" s="13" t="str">
        <f t="shared" si="68"/>
        <v>Apr</v>
      </c>
      <c r="N2203" s="17" t="str">
        <f t="shared" si="69"/>
        <v>Q2</v>
      </c>
    </row>
    <row r="2204" spans="1:14" x14ac:dyDescent="0.35">
      <c r="A2204" t="s">
        <v>2815</v>
      </c>
      <c r="B2204" s="1" t="s">
        <v>9</v>
      </c>
      <c r="C2204" s="1" t="s">
        <v>10</v>
      </c>
      <c r="D2204" s="1" t="s">
        <v>11</v>
      </c>
      <c r="E2204" s="3">
        <v>44274</v>
      </c>
      <c r="F2204" s="1" t="s">
        <v>44</v>
      </c>
      <c r="G2204" s="1" t="s">
        <v>135</v>
      </c>
      <c r="H2204" s="7">
        <v>500</v>
      </c>
      <c r="I2204" s="7">
        <v>480</v>
      </c>
      <c r="J2204" s="2">
        <v>0.04</v>
      </c>
      <c r="K2204" s="7">
        <f>Table1[[#This Row],[Price Before Discount]]-Table1[[#This Row],[Price After Discount]]</f>
        <v>20</v>
      </c>
      <c r="L2204" s="13">
        <f>YEAR(Table1[[#This Row],[Date]])</f>
        <v>2021</v>
      </c>
      <c r="M2204" s="13" t="str">
        <f t="shared" si="68"/>
        <v>Mar</v>
      </c>
      <c r="N2204" s="17" t="str">
        <f t="shared" si="69"/>
        <v>Q1</v>
      </c>
    </row>
    <row r="2205" spans="1:14" x14ac:dyDescent="0.35">
      <c r="A2205" t="s">
        <v>2816</v>
      </c>
      <c r="B2205" s="1" t="s">
        <v>125</v>
      </c>
      <c r="C2205" s="1" t="s">
        <v>126</v>
      </c>
      <c r="D2205" s="1" t="s">
        <v>11</v>
      </c>
      <c r="E2205" s="3">
        <v>44498</v>
      </c>
      <c r="F2205" s="1" t="s">
        <v>39</v>
      </c>
      <c r="G2205" s="1" t="s">
        <v>383</v>
      </c>
      <c r="H2205" s="7">
        <v>30</v>
      </c>
      <c r="I2205" s="7">
        <v>27</v>
      </c>
      <c r="J2205" s="2">
        <v>0.1</v>
      </c>
      <c r="K2205" s="7">
        <f>Table1[[#This Row],[Price Before Discount]]-Table1[[#This Row],[Price After Discount]]</f>
        <v>3</v>
      </c>
      <c r="L2205" s="13">
        <f>YEAR(Table1[[#This Row],[Date]])</f>
        <v>2021</v>
      </c>
      <c r="M2205" s="13" t="str">
        <f t="shared" si="68"/>
        <v>Oct</v>
      </c>
      <c r="N2205" s="17" t="str">
        <f t="shared" si="69"/>
        <v>Q4</v>
      </c>
    </row>
    <row r="2206" spans="1:14" x14ac:dyDescent="0.35">
      <c r="A2206" t="s">
        <v>2817</v>
      </c>
      <c r="B2206" s="1" t="s">
        <v>398</v>
      </c>
      <c r="C2206" s="1" t="s">
        <v>399</v>
      </c>
      <c r="D2206" s="1" t="s">
        <v>11</v>
      </c>
      <c r="E2206" s="3">
        <v>45268</v>
      </c>
      <c r="F2206" s="1" t="s">
        <v>53</v>
      </c>
      <c r="G2206" s="1" t="s">
        <v>400</v>
      </c>
      <c r="H2206" s="7">
        <v>800</v>
      </c>
      <c r="I2206" s="7">
        <v>592</v>
      </c>
      <c r="J2206" s="2">
        <v>0.26</v>
      </c>
      <c r="K2206" s="7">
        <f>Table1[[#This Row],[Price Before Discount]]-Table1[[#This Row],[Price After Discount]]</f>
        <v>208</v>
      </c>
      <c r="L2206" s="13">
        <f>YEAR(Table1[[#This Row],[Date]])</f>
        <v>2023</v>
      </c>
      <c r="M2206" s="13" t="str">
        <f t="shared" si="68"/>
        <v>Dec</v>
      </c>
      <c r="N2206" s="17" t="str">
        <f t="shared" si="69"/>
        <v>Q4</v>
      </c>
    </row>
    <row r="2207" spans="1:14" hidden="1" x14ac:dyDescent="0.35">
      <c r="A2207" t="s">
        <v>2818</v>
      </c>
      <c r="B2207" s="1" t="s">
        <v>20</v>
      </c>
      <c r="C2207" s="1" t="s">
        <v>21</v>
      </c>
      <c r="D2207" s="1" t="s">
        <v>22</v>
      </c>
      <c r="E2207" s="3">
        <v>45171</v>
      </c>
      <c r="F2207" s="1" t="s">
        <v>53</v>
      </c>
      <c r="G2207" s="1" t="s">
        <v>1582</v>
      </c>
      <c r="H2207" s="7">
        <v>800</v>
      </c>
      <c r="I2207" s="7">
        <v>680</v>
      </c>
      <c r="J2207" s="2">
        <v>0.15</v>
      </c>
      <c r="K2207" s="7">
        <f>Table1[[#This Row],[Price Before Discount]]-Table1[[#This Row],[Price After Discount]]</f>
        <v>120</v>
      </c>
      <c r="L2207" s="13">
        <f>YEAR(Table1[[#This Row],[Date]])</f>
        <v>2023</v>
      </c>
      <c r="M2207" s="13" t="str">
        <f t="shared" si="68"/>
        <v>Sep</v>
      </c>
      <c r="N2207" s="17" t="str">
        <f t="shared" si="69"/>
        <v>Q3</v>
      </c>
    </row>
    <row r="2208" spans="1:14" hidden="1" x14ac:dyDescent="0.35">
      <c r="A2208" t="s">
        <v>2819</v>
      </c>
      <c r="B2208" s="1" t="s">
        <v>432</v>
      </c>
      <c r="C2208" s="1" t="s">
        <v>433</v>
      </c>
      <c r="D2208" s="1" t="s">
        <v>22</v>
      </c>
      <c r="E2208" s="3">
        <v>44896</v>
      </c>
      <c r="F2208" s="1" t="s">
        <v>23</v>
      </c>
      <c r="G2208" s="1" t="s">
        <v>583</v>
      </c>
      <c r="H2208" s="7">
        <v>700</v>
      </c>
      <c r="I2208" s="7">
        <v>693</v>
      </c>
      <c r="J2208" s="2">
        <v>0.01</v>
      </c>
      <c r="K2208" s="7">
        <f>Table1[[#This Row],[Price Before Discount]]-Table1[[#This Row],[Price After Discount]]</f>
        <v>7</v>
      </c>
      <c r="L2208" s="13">
        <f>YEAR(Table1[[#This Row],[Date]])</f>
        <v>2022</v>
      </c>
      <c r="M2208" s="13" t="str">
        <f t="shared" si="68"/>
        <v>Dec</v>
      </c>
      <c r="N2208" s="17" t="str">
        <f t="shared" si="69"/>
        <v>Q4</v>
      </c>
    </row>
    <row r="2209" spans="1:14" hidden="1" x14ac:dyDescent="0.35">
      <c r="A2209" t="s">
        <v>2820</v>
      </c>
      <c r="B2209" s="1" t="s">
        <v>122</v>
      </c>
      <c r="C2209" s="1" t="s">
        <v>38</v>
      </c>
      <c r="D2209" s="1" t="s">
        <v>33</v>
      </c>
      <c r="E2209" s="3">
        <v>45212</v>
      </c>
      <c r="F2209" s="1" t="s">
        <v>28</v>
      </c>
      <c r="G2209" s="1" t="s">
        <v>861</v>
      </c>
      <c r="H2209" s="7">
        <v>150</v>
      </c>
      <c r="I2209" s="7">
        <v>141</v>
      </c>
      <c r="J2209" s="2">
        <v>0.06</v>
      </c>
      <c r="K2209" s="7">
        <f>Table1[[#This Row],[Price Before Discount]]-Table1[[#This Row],[Price After Discount]]</f>
        <v>9</v>
      </c>
      <c r="L2209" s="13">
        <f>YEAR(Table1[[#This Row],[Date]])</f>
        <v>2023</v>
      </c>
      <c r="M2209" s="13" t="str">
        <f t="shared" si="68"/>
        <v>Oct</v>
      </c>
      <c r="N2209" s="17" t="str">
        <f t="shared" si="69"/>
        <v>Q4</v>
      </c>
    </row>
    <row r="2210" spans="1:14" hidden="1" x14ac:dyDescent="0.35">
      <c r="A2210" t="s">
        <v>2821</v>
      </c>
      <c r="B2210" s="1" t="s">
        <v>203</v>
      </c>
      <c r="C2210" s="1" t="s">
        <v>204</v>
      </c>
      <c r="D2210" s="1" t="s">
        <v>22</v>
      </c>
      <c r="E2210" s="3">
        <v>45154</v>
      </c>
      <c r="F2210" s="1" t="s">
        <v>44</v>
      </c>
      <c r="G2210" s="1" t="s">
        <v>720</v>
      </c>
      <c r="H2210" s="7">
        <v>500</v>
      </c>
      <c r="I2210" s="7">
        <v>470</v>
      </c>
      <c r="J2210" s="2">
        <v>0.06</v>
      </c>
      <c r="K2210" s="7">
        <f>Table1[[#This Row],[Price Before Discount]]-Table1[[#This Row],[Price After Discount]]</f>
        <v>30</v>
      </c>
      <c r="L2210" s="13">
        <f>YEAR(Table1[[#This Row],[Date]])</f>
        <v>2023</v>
      </c>
      <c r="M2210" s="13" t="str">
        <f t="shared" si="68"/>
        <v>Aug</v>
      </c>
      <c r="N2210" s="17" t="str">
        <f t="shared" si="69"/>
        <v>Q3</v>
      </c>
    </row>
    <row r="2211" spans="1:14" hidden="1" x14ac:dyDescent="0.35">
      <c r="A2211" t="s">
        <v>2822</v>
      </c>
      <c r="B2211" s="1" t="s">
        <v>180</v>
      </c>
      <c r="C2211" s="1" t="s">
        <v>106</v>
      </c>
      <c r="D2211" s="1" t="s">
        <v>17</v>
      </c>
      <c r="E2211" s="3">
        <v>45511</v>
      </c>
      <c r="F2211" s="1" t="s">
        <v>70</v>
      </c>
      <c r="G2211" s="1" t="s">
        <v>201</v>
      </c>
      <c r="H2211" s="7">
        <v>500</v>
      </c>
      <c r="I2211" s="7">
        <v>495</v>
      </c>
      <c r="J2211" s="2">
        <v>0.01</v>
      </c>
      <c r="K2211" s="7">
        <f>Table1[[#This Row],[Price Before Discount]]-Table1[[#This Row],[Price After Discount]]</f>
        <v>5</v>
      </c>
      <c r="L2211" s="13">
        <f>YEAR(Table1[[#This Row],[Date]])</f>
        <v>2024</v>
      </c>
      <c r="M2211" s="13" t="str">
        <f t="shared" si="68"/>
        <v>Aug</v>
      </c>
      <c r="N2211" s="17" t="str">
        <f t="shared" si="69"/>
        <v>Q3</v>
      </c>
    </row>
    <row r="2212" spans="1:14" hidden="1" x14ac:dyDescent="0.35">
      <c r="A2212" t="s">
        <v>2823</v>
      </c>
      <c r="B2212" s="1" t="s">
        <v>180</v>
      </c>
      <c r="C2212" s="1" t="s">
        <v>106</v>
      </c>
      <c r="D2212" s="1" t="s">
        <v>17</v>
      </c>
      <c r="E2212" s="3">
        <v>44688</v>
      </c>
      <c r="F2212" s="1" t="s">
        <v>113</v>
      </c>
      <c r="G2212" s="1" t="s">
        <v>1256</v>
      </c>
      <c r="H2212" s="7">
        <v>250</v>
      </c>
      <c r="I2212" s="7">
        <v>248</v>
      </c>
      <c r="J2212" s="2">
        <v>8.0000000000000002E-3</v>
      </c>
      <c r="K2212" s="7">
        <f>Table1[[#This Row],[Price Before Discount]]-Table1[[#This Row],[Price After Discount]]</f>
        <v>2</v>
      </c>
      <c r="L2212" s="13">
        <f>YEAR(Table1[[#This Row],[Date]])</f>
        <v>2022</v>
      </c>
      <c r="M2212" s="13" t="str">
        <f t="shared" si="68"/>
        <v>May</v>
      </c>
      <c r="N2212" s="17" t="str">
        <f t="shared" si="69"/>
        <v>Q2</v>
      </c>
    </row>
    <row r="2213" spans="1:14" x14ac:dyDescent="0.35">
      <c r="A2213" t="s">
        <v>2824</v>
      </c>
      <c r="B2213" s="1" t="s">
        <v>79</v>
      </c>
      <c r="C2213" s="1" t="s">
        <v>80</v>
      </c>
      <c r="D2213" s="1" t="s">
        <v>11</v>
      </c>
      <c r="E2213" s="3">
        <v>45260</v>
      </c>
      <c r="F2213" s="1" t="s">
        <v>12</v>
      </c>
      <c r="G2213" s="1" t="s">
        <v>385</v>
      </c>
      <c r="H2213" s="7">
        <v>80</v>
      </c>
      <c r="I2213" s="7">
        <v>76</v>
      </c>
      <c r="J2213" s="2">
        <v>0.05</v>
      </c>
      <c r="K2213" s="7">
        <f>Table1[[#This Row],[Price Before Discount]]-Table1[[#This Row],[Price After Discount]]</f>
        <v>4</v>
      </c>
      <c r="L2213" s="13">
        <f>YEAR(Table1[[#This Row],[Date]])</f>
        <v>2023</v>
      </c>
      <c r="M2213" s="13" t="str">
        <f t="shared" si="68"/>
        <v>Nov</v>
      </c>
      <c r="N2213" s="17" t="str">
        <f t="shared" si="69"/>
        <v>Q4</v>
      </c>
    </row>
    <row r="2214" spans="1:14" hidden="1" x14ac:dyDescent="0.35">
      <c r="A2214" t="s">
        <v>2825</v>
      </c>
      <c r="B2214" s="1" t="s">
        <v>132</v>
      </c>
      <c r="C2214" s="1" t="s">
        <v>90</v>
      </c>
      <c r="D2214" s="1" t="s">
        <v>33</v>
      </c>
      <c r="E2214" s="3">
        <v>44444</v>
      </c>
      <c r="F2214" s="1" t="s">
        <v>120</v>
      </c>
      <c r="G2214" s="1" t="s">
        <v>1125</v>
      </c>
      <c r="H2214" s="7">
        <v>50</v>
      </c>
      <c r="I2214" s="7">
        <v>33</v>
      </c>
      <c r="J2214" s="2">
        <v>0.34</v>
      </c>
      <c r="K2214" s="7">
        <f>Table1[[#This Row],[Price Before Discount]]-Table1[[#This Row],[Price After Discount]]</f>
        <v>17</v>
      </c>
      <c r="L2214" s="13">
        <f>YEAR(Table1[[#This Row],[Date]])</f>
        <v>2021</v>
      </c>
      <c r="M2214" s="13" t="str">
        <f t="shared" si="68"/>
        <v>Sep</v>
      </c>
      <c r="N2214" s="17" t="str">
        <f t="shared" si="69"/>
        <v>Q3</v>
      </c>
    </row>
    <row r="2215" spans="1:14" hidden="1" x14ac:dyDescent="0.35">
      <c r="A2215" t="s">
        <v>2826</v>
      </c>
      <c r="B2215" s="1" t="s">
        <v>42</v>
      </c>
      <c r="C2215" s="1" t="s">
        <v>43</v>
      </c>
      <c r="D2215" s="1" t="s">
        <v>22</v>
      </c>
      <c r="E2215" s="3">
        <v>45487</v>
      </c>
      <c r="F2215" s="1" t="s">
        <v>44</v>
      </c>
      <c r="G2215" s="1" t="s">
        <v>1100</v>
      </c>
      <c r="H2215" s="7">
        <v>500</v>
      </c>
      <c r="I2215" s="7">
        <v>475</v>
      </c>
      <c r="J2215" s="2">
        <v>0.05</v>
      </c>
      <c r="K2215" s="7">
        <f>Table1[[#This Row],[Price Before Discount]]-Table1[[#This Row],[Price After Discount]]</f>
        <v>25</v>
      </c>
      <c r="L2215" s="13">
        <f>YEAR(Table1[[#This Row],[Date]])</f>
        <v>2024</v>
      </c>
      <c r="M2215" s="13" t="str">
        <f t="shared" si="68"/>
        <v>Jul</v>
      </c>
      <c r="N2215" s="17" t="str">
        <f t="shared" si="69"/>
        <v>Q3</v>
      </c>
    </row>
    <row r="2216" spans="1:14" hidden="1" x14ac:dyDescent="0.35">
      <c r="A2216" t="s">
        <v>2827</v>
      </c>
      <c r="B2216" s="1" t="s">
        <v>116</v>
      </c>
      <c r="C2216" s="1" t="s">
        <v>117</v>
      </c>
      <c r="D2216" s="1" t="s">
        <v>33</v>
      </c>
      <c r="E2216" s="3">
        <v>45418</v>
      </c>
      <c r="F2216" s="1" t="s">
        <v>23</v>
      </c>
      <c r="G2216" s="1" t="s">
        <v>845</v>
      </c>
      <c r="H2216" s="7">
        <v>700</v>
      </c>
      <c r="I2216" s="7">
        <v>686</v>
      </c>
      <c r="J2216" s="2">
        <v>0.02</v>
      </c>
      <c r="K2216" s="7">
        <f>Table1[[#This Row],[Price Before Discount]]-Table1[[#This Row],[Price After Discount]]</f>
        <v>14</v>
      </c>
      <c r="L2216" s="13">
        <f>YEAR(Table1[[#This Row],[Date]])</f>
        <v>2024</v>
      </c>
      <c r="M2216" s="13" t="str">
        <f t="shared" si="68"/>
        <v>May</v>
      </c>
      <c r="N2216" s="17" t="str">
        <f t="shared" si="69"/>
        <v>Q2</v>
      </c>
    </row>
    <row r="2217" spans="1:14" x14ac:dyDescent="0.35">
      <c r="A2217" t="s">
        <v>2828</v>
      </c>
      <c r="B2217" s="1" t="s">
        <v>51</v>
      </c>
      <c r="C2217" s="1" t="s">
        <v>52</v>
      </c>
      <c r="D2217" s="1" t="s">
        <v>11</v>
      </c>
      <c r="E2217" s="3">
        <v>44168</v>
      </c>
      <c r="F2217" s="1" t="s">
        <v>59</v>
      </c>
      <c r="G2217" s="1" t="s">
        <v>793</v>
      </c>
      <c r="H2217" s="7">
        <v>1000</v>
      </c>
      <c r="I2217" s="7">
        <v>780</v>
      </c>
      <c r="J2217" s="2">
        <v>0.22</v>
      </c>
      <c r="K2217" s="7">
        <f>Table1[[#This Row],[Price Before Discount]]-Table1[[#This Row],[Price After Discount]]</f>
        <v>220</v>
      </c>
      <c r="L2217" s="13">
        <f>YEAR(Table1[[#This Row],[Date]])</f>
        <v>2020</v>
      </c>
      <c r="M2217" s="13" t="str">
        <f t="shared" si="68"/>
        <v>Dec</v>
      </c>
      <c r="N2217" s="17" t="str">
        <f t="shared" si="69"/>
        <v>Q4</v>
      </c>
    </row>
    <row r="2218" spans="1:14" hidden="1" x14ac:dyDescent="0.35">
      <c r="A2218" t="s">
        <v>2829</v>
      </c>
      <c r="B2218" s="1" t="s">
        <v>2168</v>
      </c>
      <c r="C2218" s="1" t="s">
        <v>16</v>
      </c>
      <c r="D2218" s="1" t="s">
        <v>17</v>
      </c>
      <c r="E2218" s="3">
        <v>43982</v>
      </c>
      <c r="F2218" s="1" t="s">
        <v>59</v>
      </c>
      <c r="G2218" s="1" t="s">
        <v>2455</v>
      </c>
      <c r="H2218" s="7">
        <v>1000</v>
      </c>
      <c r="I2218" s="7">
        <v>510</v>
      </c>
      <c r="J2218" s="2">
        <v>0.49</v>
      </c>
      <c r="K2218" s="7">
        <f>Table1[[#This Row],[Price Before Discount]]-Table1[[#This Row],[Price After Discount]]</f>
        <v>490</v>
      </c>
      <c r="L2218" s="13">
        <f>YEAR(Table1[[#This Row],[Date]])</f>
        <v>2020</v>
      </c>
      <c r="M2218" s="13" t="str">
        <f t="shared" si="68"/>
        <v>May</v>
      </c>
      <c r="N2218" s="17" t="str">
        <f t="shared" si="69"/>
        <v>Q2</v>
      </c>
    </row>
    <row r="2219" spans="1:14" hidden="1" x14ac:dyDescent="0.35">
      <c r="A2219" t="s">
        <v>2830</v>
      </c>
      <c r="B2219" s="1" t="s">
        <v>129</v>
      </c>
      <c r="C2219" s="1" t="s">
        <v>106</v>
      </c>
      <c r="D2219" s="1" t="s">
        <v>17</v>
      </c>
      <c r="E2219" s="3">
        <v>44919</v>
      </c>
      <c r="F2219" s="1" t="s">
        <v>120</v>
      </c>
      <c r="G2219" s="1" t="s">
        <v>791</v>
      </c>
      <c r="H2219" s="7">
        <v>50</v>
      </c>
      <c r="I2219" s="7">
        <v>49</v>
      </c>
      <c r="J2219" s="2">
        <v>0.02</v>
      </c>
      <c r="K2219" s="7">
        <f>Table1[[#This Row],[Price Before Discount]]-Table1[[#This Row],[Price After Discount]]</f>
        <v>1</v>
      </c>
      <c r="L2219" s="13">
        <f>YEAR(Table1[[#This Row],[Date]])</f>
        <v>2022</v>
      </c>
      <c r="M2219" s="13" t="str">
        <f t="shared" si="68"/>
        <v>Dec</v>
      </c>
      <c r="N2219" s="17" t="str">
        <f t="shared" si="69"/>
        <v>Q4</v>
      </c>
    </row>
    <row r="2220" spans="1:14" hidden="1" x14ac:dyDescent="0.35">
      <c r="A2220" t="s">
        <v>2831</v>
      </c>
      <c r="B2220" s="1" t="s">
        <v>122</v>
      </c>
      <c r="C2220" s="1" t="s">
        <v>38</v>
      </c>
      <c r="D2220" s="1" t="s">
        <v>33</v>
      </c>
      <c r="E2220" s="3">
        <v>45218</v>
      </c>
      <c r="F2220" s="1" t="s">
        <v>53</v>
      </c>
      <c r="G2220" s="1" t="s">
        <v>573</v>
      </c>
      <c r="H2220" s="7">
        <v>800</v>
      </c>
      <c r="I2220" s="7">
        <v>512</v>
      </c>
      <c r="J2220" s="2">
        <v>0.36</v>
      </c>
      <c r="K2220" s="7">
        <f>Table1[[#This Row],[Price Before Discount]]-Table1[[#This Row],[Price After Discount]]</f>
        <v>288</v>
      </c>
      <c r="L2220" s="13">
        <f>YEAR(Table1[[#This Row],[Date]])</f>
        <v>2023</v>
      </c>
      <c r="M2220" s="13" t="str">
        <f t="shared" si="68"/>
        <v>Oct</v>
      </c>
      <c r="N2220" s="17" t="str">
        <f t="shared" si="69"/>
        <v>Q4</v>
      </c>
    </row>
    <row r="2221" spans="1:14" hidden="1" x14ac:dyDescent="0.35">
      <c r="A2221" t="s">
        <v>2832</v>
      </c>
      <c r="B2221" s="1" t="s">
        <v>203</v>
      </c>
      <c r="C2221" s="1" t="s">
        <v>204</v>
      </c>
      <c r="D2221" s="1" t="s">
        <v>22</v>
      </c>
      <c r="E2221" s="3">
        <v>44235</v>
      </c>
      <c r="F2221" s="1" t="s">
        <v>53</v>
      </c>
      <c r="G2221" s="1" t="s">
        <v>1870</v>
      </c>
      <c r="H2221" s="7">
        <v>800</v>
      </c>
      <c r="I2221" s="7">
        <v>656</v>
      </c>
      <c r="J2221" s="2">
        <v>0.18</v>
      </c>
      <c r="K2221" s="7">
        <f>Table1[[#This Row],[Price Before Discount]]-Table1[[#This Row],[Price After Discount]]</f>
        <v>144</v>
      </c>
      <c r="L2221" s="13">
        <f>YEAR(Table1[[#This Row],[Date]])</f>
        <v>2021</v>
      </c>
      <c r="M2221" s="13" t="str">
        <f t="shared" si="68"/>
        <v>Feb</v>
      </c>
      <c r="N2221" s="17" t="str">
        <f t="shared" si="69"/>
        <v>Q1</v>
      </c>
    </row>
    <row r="2222" spans="1:14" hidden="1" x14ac:dyDescent="0.35">
      <c r="A2222" t="s">
        <v>2833</v>
      </c>
      <c r="B2222" s="1" t="s">
        <v>203</v>
      </c>
      <c r="C2222" s="1" t="s">
        <v>204</v>
      </c>
      <c r="D2222" s="1" t="s">
        <v>22</v>
      </c>
      <c r="E2222" s="3">
        <v>44315</v>
      </c>
      <c r="F2222" s="1" t="s">
        <v>12</v>
      </c>
      <c r="G2222" s="1" t="s">
        <v>658</v>
      </c>
      <c r="H2222" s="7">
        <v>80</v>
      </c>
      <c r="I2222" s="7">
        <v>72</v>
      </c>
      <c r="J2222" s="2">
        <v>0.1</v>
      </c>
      <c r="K2222" s="7">
        <f>Table1[[#This Row],[Price Before Discount]]-Table1[[#This Row],[Price After Discount]]</f>
        <v>8</v>
      </c>
      <c r="L2222" s="13">
        <f>YEAR(Table1[[#This Row],[Date]])</f>
        <v>2021</v>
      </c>
      <c r="M2222" s="13" t="str">
        <f t="shared" si="68"/>
        <v>Apr</v>
      </c>
      <c r="N2222" s="17" t="str">
        <f t="shared" si="69"/>
        <v>Q2</v>
      </c>
    </row>
    <row r="2223" spans="1:14" hidden="1" x14ac:dyDescent="0.35">
      <c r="A2223" t="s">
        <v>2834</v>
      </c>
      <c r="B2223" s="1" t="s">
        <v>101</v>
      </c>
      <c r="C2223" s="1" t="s">
        <v>69</v>
      </c>
      <c r="D2223" s="1" t="s">
        <v>33</v>
      </c>
      <c r="E2223" s="3">
        <v>44071</v>
      </c>
      <c r="F2223" s="1" t="s">
        <v>70</v>
      </c>
      <c r="G2223" s="1" t="s">
        <v>103</v>
      </c>
      <c r="H2223" s="7">
        <v>500</v>
      </c>
      <c r="I2223" s="7">
        <v>500</v>
      </c>
      <c r="J2223" s="2">
        <v>0</v>
      </c>
      <c r="K2223" s="7">
        <f>Table1[[#This Row],[Price Before Discount]]-Table1[[#This Row],[Price After Discount]]</f>
        <v>0</v>
      </c>
      <c r="L2223" s="13">
        <f>YEAR(Table1[[#This Row],[Date]])</f>
        <v>2020</v>
      </c>
      <c r="M2223" s="13" t="str">
        <f t="shared" si="68"/>
        <v>Aug</v>
      </c>
      <c r="N2223" s="17" t="str">
        <f t="shared" si="69"/>
        <v>Q3</v>
      </c>
    </row>
    <row r="2224" spans="1:14" hidden="1" x14ac:dyDescent="0.35">
      <c r="A2224" t="s">
        <v>2835</v>
      </c>
      <c r="B2224" s="1" t="s">
        <v>101</v>
      </c>
      <c r="C2224" s="1" t="s">
        <v>69</v>
      </c>
      <c r="D2224" s="1" t="s">
        <v>33</v>
      </c>
      <c r="E2224" s="3">
        <v>44142</v>
      </c>
      <c r="F2224" s="1" t="s">
        <v>53</v>
      </c>
      <c r="G2224" s="1" t="s">
        <v>590</v>
      </c>
      <c r="H2224" s="7">
        <v>800</v>
      </c>
      <c r="I2224" s="7">
        <v>472</v>
      </c>
      <c r="J2224" s="2">
        <v>0.41</v>
      </c>
      <c r="K2224" s="7">
        <f>Table1[[#This Row],[Price Before Discount]]-Table1[[#This Row],[Price After Discount]]</f>
        <v>328</v>
      </c>
      <c r="L2224" s="13">
        <f>YEAR(Table1[[#This Row],[Date]])</f>
        <v>2020</v>
      </c>
      <c r="M2224" s="13" t="str">
        <f t="shared" si="68"/>
        <v>Nov</v>
      </c>
      <c r="N2224" s="17" t="str">
        <f t="shared" si="69"/>
        <v>Q4</v>
      </c>
    </row>
    <row r="2225" spans="1:14" hidden="1" x14ac:dyDescent="0.35">
      <c r="A2225" t="s">
        <v>2836</v>
      </c>
      <c r="B2225" s="1" t="s">
        <v>68</v>
      </c>
      <c r="C2225" s="1" t="s">
        <v>69</v>
      </c>
      <c r="D2225" s="1" t="s">
        <v>33</v>
      </c>
      <c r="E2225" s="3">
        <v>45319</v>
      </c>
      <c r="F2225" s="1" t="s">
        <v>12</v>
      </c>
      <c r="G2225" s="1" t="s">
        <v>389</v>
      </c>
      <c r="H2225" s="7">
        <v>80</v>
      </c>
      <c r="I2225" s="7">
        <v>80</v>
      </c>
      <c r="J2225" s="2">
        <v>0</v>
      </c>
      <c r="K2225" s="7">
        <f>Table1[[#This Row],[Price Before Discount]]-Table1[[#This Row],[Price After Discount]]</f>
        <v>0</v>
      </c>
      <c r="L2225" s="13">
        <f>YEAR(Table1[[#This Row],[Date]])</f>
        <v>2024</v>
      </c>
      <c r="M2225" s="13" t="str">
        <f t="shared" si="68"/>
        <v>Jan</v>
      </c>
      <c r="N2225" s="17" t="str">
        <f t="shared" si="69"/>
        <v>Q1</v>
      </c>
    </row>
    <row r="2226" spans="1:14" x14ac:dyDescent="0.35">
      <c r="A2226" t="s">
        <v>2837</v>
      </c>
      <c r="B2226" s="1" t="s">
        <v>185</v>
      </c>
      <c r="C2226" s="1" t="s">
        <v>186</v>
      </c>
      <c r="D2226" s="1" t="s">
        <v>11</v>
      </c>
      <c r="E2226" s="3">
        <v>44272</v>
      </c>
      <c r="F2226" s="1" t="s">
        <v>102</v>
      </c>
      <c r="G2226" s="1" t="s">
        <v>1148</v>
      </c>
      <c r="H2226" s="7">
        <v>70</v>
      </c>
      <c r="I2226" s="7">
        <v>64</v>
      </c>
      <c r="J2226" s="2">
        <v>8.5699999999999998E-2</v>
      </c>
      <c r="K2226" s="7">
        <f>Table1[[#This Row],[Price Before Discount]]-Table1[[#This Row],[Price After Discount]]</f>
        <v>6</v>
      </c>
      <c r="L2226" s="13">
        <f>YEAR(Table1[[#This Row],[Date]])</f>
        <v>2021</v>
      </c>
      <c r="M2226" s="13" t="str">
        <f t="shared" si="68"/>
        <v>Mar</v>
      </c>
      <c r="N2226" s="17" t="str">
        <f t="shared" si="69"/>
        <v>Q1</v>
      </c>
    </row>
    <row r="2227" spans="1:14" hidden="1" x14ac:dyDescent="0.35">
      <c r="A2227" t="s">
        <v>2838</v>
      </c>
      <c r="B2227" s="1" t="s">
        <v>180</v>
      </c>
      <c r="C2227" s="1" t="s">
        <v>106</v>
      </c>
      <c r="D2227" s="1" t="s">
        <v>17</v>
      </c>
      <c r="E2227" s="3">
        <v>44109</v>
      </c>
      <c r="F2227" s="1" t="s">
        <v>28</v>
      </c>
      <c r="G2227" s="1" t="s">
        <v>2014</v>
      </c>
      <c r="H2227" s="7">
        <v>150</v>
      </c>
      <c r="I2227" s="7">
        <v>114</v>
      </c>
      <c r="J2227" s="2">
        <v>0.24</v>
      </c>
      <c r="K2227" s="7">
        <f>Table1[[#This Row],[Price Before Discount]]-Table1[[#This Row],[Price After Discount]]</f>
        <v>36</v>
      </c>
      <c r="L2227" s="13">
        <f>YEAR(Table1[[#This Row],[Date]])</f>
        <v>2020</v>
      </c>
      <c r="M2227" s="13" t="str">
        <f t="shared" si="68"/>
        <v>Oct</v>
      </c>
      <c r="N2227" s="17" t="str">
        <f t="shared" si="69"/>
        <v>Q4</v>
      </c>
    </row>
    <row r="2228" spans="1:14" x14ac:dyDescent="0.35">
      <c r="A2228" t="s">
        <v>2839</v>
      </c>
      <c r="B2228" s="1" t="s">
        <v>26</v>
      </c>
      <c r="C2228" s="1" t="s">
        <v>27</v>
      </c>
      <c r="D2228" s="1" t="s">
        <v>11</v>
      </c>
      <c r="E2228" s="3">
        <v>45079</v>
      </c>
      <c r="F2228" s="1" t="s">
        <v>12</v>
      </c>
      <c r="G2228" s="1" t="s">
        <v>2840</v>
      </c>
      <c r="H2228" s="7">
        <v>80</v>
      </c>
      <c r="I2228" s="7">
        <v>73</v>
      </c>
      <c r="J2228" s="2">
        <v>8.7499999999999994E-2</v>
      </c>
      <c r="K2228" s="7">
        <f>Table1[[#This Row],[Price Before Discount]]-Table1[[#This Row],[Price After Discount]]</f>
        <v>7</v>
      </c>
      <c r="L2228" s="13">
        <f>YEAR(Table1[[#This Row],[Date]])</f>
        <v>2023</v>
      </c>
      <c r="M2228" s="13" t="str">
        <f t="shared" si="68"/>
        <v>Jun</v>
      </c>
      <c r="N2228" s="17" t="str">
        <f t="shared" si="69"/>
        <v>Q2</v>
      </c>
    </row>
    <row r="2229" spans="1:14" x14ac:dyDescent="0.35">
      <c r="A2229" t="s">
        <v>2841</v>
      </c>
      <c r="B2229" s="1" t="s">
        <v>125</v>
      </c>
      <c r="C2229" s="1" t="s">
        <v>126</v>
      </c>
      <c r="D2229" s="1" t="s">
        <v>11</v>
      </c>
      <c r="E2229" s="3">
        <v>44951</v>
      </c>
      <c r="F2229" s="1" t="s">
        <v>120</v>
      </c>
      <c r="G2229" s="1" t="s">
        <v>208</v>
      </c>
      <c r="H2229" s="7">
        <v>50</v>
      </c>
      <c r="I2229" s="7">
        <v>47</v>
      </c>
      <c r="J2229" s="2">
        <v>0.06</v>
      </c>
      <c r="K2229" s="7">
        <f>Table1[[#This Row],[Price Before Discount]]-Table1[[#This Row],[Price After Discount]]</f>
        <v>3</v>
      </c>
      <c r="L2229" s="13">
        <f>YEAR(Table1[[#This Row],[Date]])</f>
        <v>2023</v>
      </c>
      <c r="M2229" s="13" t="str">
        <f t="shared" si="68"/>
        <v>Jan</v>
      </c>
      <c r="N2229" s="17" t="str">
        <f t="shared" si="69"/>
        <v>Q1</v>
      </c>
    </row>
    <row r="2230" spans="1:14" hidden="1" x14ac:dyDescent="0.35">
      <c r="A2230" t="s">
        <v>2842</v>
      </c>
      <c r="B2230" s="1" t="s">
        <v>222</v>
      </c>
      <c r="C2230" s="1" t="s">
        <v>48</v>
      </c>
      <c r="D2230" s="1" t="s">
        <v>22</v>
      </c>
      <c r="E2230" s="3">
        <v>45546</v>
      </c>
      <c r="F2230" s="1" t="s">
        <v>59</v>
      </c>
      <c r="G2230" s="1" t="s">
        <v>772</v>
      </c>
      <c r="H2230" s="7">
        <v>1000</v>
      </c>
      <c r="I2230" s="7">
        <v>960</v>
      </c>
      <c r="J2230" s="2">
        <v>0.04</v>
      </c>
      <c r="K2230" s="7">
        <f>Table1[[#This Row],[Price Before Discount]]-Table1[[#This Row],[Price After Discount]]</f>
        <v>40</v>
      </c>
      <c r="L2230" s="13">
        <f>YEAR(Table1[[#This Row],[Date]])</f>
        <v>2024</v>
      </c>
      <c r="M2230" s="13" t="str">
        <f t="shared" si="68"/>
        <v>Sep</v>
      </c>
      <c r="N2230" s="17" t="str">
        <f t="shared" si="69"/>
        <v>Q3</v>
      </c>
    </row>
    <row r="2231" spans="1:14" hidden="1" x14ac:dyDescent="0.35">
      <c r="A2231" t="s">
        <v>2843</v>
      </c>
      <c r="B2231" s="1" t="s">
        <v>155</v>
      </c>
      <c r="C2231" s="1" t="s">
        <v>106</v>
      </c>
      <c r="D2231" s="1" t="s">
        <v>17</v>
      </c>
      <c r="E2231" s="3">
        <v>44833</v>
      </c>
      <c r="F2231" s="1" t="s">
        <v>59</v>
      </c>
      <c r="G2231" s="1" t="s">
        <v>1868</v>
      </c>
      <c r="H2231" s="7">
        <v>1000</v>
      </c>
      <c r="I2231" s="7">
        <v>990</v>
      </c>
      <c r="J2231" s="2">
        <v>0.01</v>
      </c>
      <c r="K2231" s="7">
        <f>Table1[[#This Row],[Price Before Discount]]-Table1[[#This Row],[Price After Discount]]</f>
        <v>10</v>
      </c>
      <c r="L2231" s="13">
        <f>YEAR(Table1[[#This Row],[Date]])</f>
        <v>2022</v>
      </c>
      <c r="M2231" s="13" t="str">
        <f t="shared" si="68"/>
        <v>Sep</v>
      </c>
      <c r="N2231" s="17" t="str">
        <f t="shared" si="69"/>
        <v>Q3</v>
      </c>
    </row>
    <row r="2232" spans="1:14" hidden="1" x14ac:dyDescent="0.35">
      <c r="A2232" t="s">
        <v>2844</v>
      </c>
      <c r="B2232" s="1" t="s">
        <v>203</v>
      </c>
      <c r="C2232" s="1" t="s">
        <v>204</v>
      </c>
      <c r="D2232" s="1" t="s">
        <v>22</v>
      </c>
      <c r="E2232" s="3">
        <v>45585</v>
      </c>
      <c r="F2232" s="1" t="s">
        <v>53</v>
      </c>
      <c r="G2232" s="1" t="s">
        <v>205</v>
      </c>
      <c r="H2232" s="7">
        <v>800</v>
      </c>
      <c r="I2232" s="7">
        <v>720</v>
      </c>
      <c r="J2232" s="2">
        <v>0.1</v>
      </c>
      <c r="K2232" s="7">
        <f>Table1[[#This Row],[Price Before Discount]]-Table1[[#This Row],[Price After Discount]]</f>
        <v>80</v>
      </c>
      <c r="L2232" s="13">
        <f>YEAR(Table1[[#This Row],[Date]])</f>
        <v>2024</v>
      </c>
      <c r="M2232" s="13" t="str">
        <f t="shared" si="68"/>
        <v>Oct</v>
      </c>
      <c r="N2232" s="17" t="str">
        <f t="shared" si="69"/>
        <v>Q4</v>
      </c>
    </row>
    <row r="2233" spans="1:14" hidden="1" x14ac:dyDescent="0.35">
      <c r="A2233" t="s">
        <v>2845</v>
      </c>
      <c r="B2233" s="1" t="s">
        <v>180</v>
      </c>
      <c r="C2233" s="1" t="s">
        <v>106</v>
      </c>
      <c r="D2233" s="1" t="s">
        <v>17</v>
      </c>
      <c r="E2233" s="3">
        <v>44447</v>
      </c>
      <c r="F2233" s="1" t="s">
        <v>53</v>
      </c>
      <c r="G2233" s="1" t="s">
        <v>1041</v>
      </c>
      <c r="H2233" s="7">
        <v>800</v>
      </c>
      <c r="I2233" s="7">
        <v>600</v>
      </c>
      <c r="J2233" s="2">
        <v>0.25</v>
      </c>
      <c r="K2233" s="7">
        <f>Table1[[#This Row],[Price Before Discount]]-Table1[[#This Row],[Price After Discount]]</f>
        <v>200</v>
      </c>
      <c r="L2233" s="13">
        <f>YEAR(Table1[[#This Row],[Date]])</f>
        <v>2021</v>
      </c>
      <c r="M2233" s="13" t="str">
        <f t="shared" si="68"/>
        <v>Sep</v>
      </c>
      <c r="N2233" s="17" t="str">
        <f t="shared" si="69"/>
        <v>Q3</v>
      </c>
    </row>
    <row r="2234" spans="1:14" x14ac:dyDescent="0.35">
      <c r="A2234" t="s">
        <v>2846</v>
      </c>
      <c r="B2234" s="1" t="s">
        <v>144</v>
      </c>
      <c r="C2234" s="1" t="s">
        <v>145</v>
      </c>
      <c r="D2234" s="1" t="s">
        <v>11</v>
      </c>
      <c r="E2234" s="3">
        <v>44564</v>
      </c>
      <c r="F2234" s="1" t="s">
        <v>44</v>
      </c>
      <c r="G2234" s="1" t="s">
        <v>723</v>
      </c>
      <c r="H2234" s="7">
        <v>500</v>
      </c>
      <c r="I2234" s="7">
        <v>435</v>
      </c>
      <c r="J2234" s="2">
        <v>0.13</v>
      </c>
      <c r="K2234" s="7">
        <f>Table1[[#This Row],[Price Before Discount]]-Table1[[#This Row],[Price After Discount]]</f>
        <v>65</v>
      </c>
      <c r="L2234" s="13">
        <f>YEAR(Table1[[#This Row],[Date]])</f>
        <v>2022</v>
      </c>
      <c r="M2234" s="13" t="str">
        <f t="shared" si="68"/>
        <v>Jan</v>
      </c>
      <c r="N2234" s="17" t="str">
        <f t="shared" si="69"/>
        <v>Q1</v>
      </c>
    </row>
    <row r="2235" spans="1:14" hidden="1" x14ac:dyDescent="0.35">
      <c r="A2235" t="s">
        <v>2847</v>
      </c>
      <c r="B2235" s="1" t="s">
        <v>203</v>
      </c>
      <c r="C2235" s="1" t="s">
        <v>204</v>
      </c>
      <c r="D2235" s="1" t="s">
        <v>22</v>
      </c>
      <c r="E2235" s="3">
        <v>43887</v>
      </c>
      <c r="F2235" s="1" t="s">
        <v>39</v>
      </c>
      <c r="G2235" s="1" t="s">
        <v>1476</v>
      </c>
      <c r="H2235" s="7">
        <v>30</v>
      </c>
      <c r="I2235" s="7">
        <v>25</v>
      </c>
      <c r="J2235" s="2">
        <v>0.16669999999999999</v>
      </c>
      <c r="K2235" s="7">
        <f>Table1[[#This Row],[Price Before Discount]]-Table1[[#This Row],[Price After Discount]]</f>
        <v>5</v>
      </c>
      <c r="L2235" s="13">
        <f>YEAR(Table1[[#This Row],[Date]])</f>
        <v>2020</v>
      </c>
      <c r="M2235" s="13" t="str">
        <f t="shared" si="68"/>
        <v>Feb</v>
      </c>
      <c r="N2235" s="17" t="str">
        <f t="shared" si="69"/>
        <v>Q1</v>
      </c>
    </row>
    <row r="2236" spans="1:14" hidden="1" x14ac:dyDescent="0.35">
      <c r="A2236" t="s">
        <v>2848</v>
      </c>
      <c r="B2236" s="1" t="s">
        <v>219</v>
      </c>
      <c r="C2236" s="1" t="s">
        <v>38</v>
      </c>
      <c r="D2236" s="1" t="s">
        <v>33</v>
      </c>
      <c r="E2236" s="3">
        <v>43846</v>
      </c>
      <c r="F2236" s="1" t="s">
        <v>34</v>
      </c>
      <c r="G2236" s="1" t="s">
        <v>1177</v>
      </c>
      <c r="H2236" s="7">
        <v>50</v>
      </c>
      <c r="I2236" s="7">
        <v>46</v>
      </c>
      <c r="J2236" s="2">
        <v>0.08</v>
      </c>
      <c r="K2236" s="7">
        <f>Table1[[#This Row],[Price Before Discount]]-Table1[[#This Row],[Price After Discount]]</f>
        <v>4</v>
      </c>
      <c r="L2236" s="13">
        <f>YEAR(Table1[[#This Row],[Date]])</f>
        <v>2020</v>
      </c>
      <c r="M2236" s="13" t="str">
        <f t="shared" si="68"/>
        <v>Jan</v>
      </c>
      <c r="N2236" s="17" t="str">
        <f t="shared" si="69"/>
        <v>Q1</v>
      </c>
    </row>
    <row r="2237" spans="1:14" x14ac:dyDescent="0.35">
      <c r="A2237" t="s">
        <v>2849</v>
      </c>
      <c r="B2237" s="1" t="s">
        <v>51</v>
      </c>
      <c r="C2237" s="1" t="s">
        <v>52</v>
      </c>
      <c r="D2237" s="1" t="s">
        <v>11</v>
      </c>
      <c r="E2237" s="3">
        <v>44113</v>
      </c>
      <c r="F2237" s="1" t="s">
        <v>34</v>
      </c>
      <c r="G2237" s="1" t="s">
        <v>645</v>
      </c>
      <c r="H2237" s="7">
        <v>50</v>
      </c>
      <c r="I2237" s="7">
        <v>48</v>
      </c>
      <c r="J2237" s="2">
        <v>0.04</v>
      </c>
      <c r="K2237" s="7">
        <f>Table1[[#This Row],[Price Before Discount]]-Table1[[#This Row],[Price After Discount]]</f>
        <v>2</v>
      </c>
      <c r="L2237" s="13">
        <f>YEAR(Table1[[#This Row],[Date]])</f>
        <v>2020</v>
      </c>
      <c r="M2237" s="13" t="str">
        <f t="shared" si="68"/>
        <v>Oct</v>
      </c>
      <c r="N2237" s="17" t="str">
        <f t="shared" si="69"/>
        <v>Q4</v>
      </c>
    </row>
    <row r="2238" spans="1:14" x14ac:dyDescent="0.35">
      <c r="A2238" t="s">
        <v>2850</v>
      </c>
      <c r="B2238" s="1" t="s">
        <v>148</v>
      </c>
      <c r="C2238" s="1" t="s">
        <v>149</v>
      </c>
      <c r="D2238" s="1" t="s">
        <v>11</v>
      </c>
      <c r="E2238" s="3">
        <v>44799</v>
      </c>
      <c r="F2238" s="1" t="s">
        <v>28</v>
      </c>
      <c r="G2238" s="1" t="s">
        <v>769</v>
      </c>
      <c r="H2238" s="7">
        <v>150</v>
      </c>
      <c r="I2238" s="7">
        <v>134</v>
      </c>
      <c r="J2238" s="2">
        <v>0.1067</v>
      </c>
      <c r="K2238" s="7">
        <f>Table1[[#This Row],[Price Before Discount]]-Table1[[#This Row],[Price After Discount]]</f>
        <v>16</v>
      </c>
      <c r="L2238" s="13">
        <f>YEAR(Table1[[#This Row],[Date]])</f>
        <v>2022</v>
      </c>
      <c r="M2238" s="13" t="str">
        <f t="shared" si="68"/>
        <v>Aug</v>
      </c>
      <c r="N2238" s="17" t="str">
        <f t="shared" si="69"/>
        <v>Q3</v>
      </c>
    </row>
    <row r="2239" spans="1:14" hidden="1" x14ac:dyDescent="0.35">
      <c r="A2239" t="s">
        <v>2851</v>
      </c>
      <c r="B2239" s="1" t="s">
        <v>222</v>
      </c>
      <c r="C2239" s="1" t="s">
        <v>48</v>
      </c>
      <c r="D2239" s="1" t="s">
        <v>22</v>
      </c>
      <c r="E2239" s="3">
        <v>43919</v>
      </c>
      <c r="F2239" s="1" t="s">
        <v>12</v>
      </c>
      <c r="G2239" s="1" t="s">
        <v>2852</v>
      </c>
      <c r="H2239" s="7">
        <v>80</v>
      </c>
      <c r="I2239" s="7">
        <v>75</v>
      </c>
      <c r="J2239" s="2">
        <v>6.25E-2</v>
      </c>
      <c r="K2239" s="7">
        <f>Table1[[#This Row],[Price Before Discount]]-Table1[[#This Row],[Price After Discount]]</f>
        <v>5</v>
      </c>
      <c r="L2239" s="13">
        <f>YEAR(Table1[[#This Row],[Date]])</f>
        <v>2020</v>
      </c>
      <c r="M2239" s="13" t="str">
        <f t="shared" si="68"/>
        <v>Mar</v>
      </c>
      <c r="N2239" s="17" t="str">
        <f t="shared" si="69"/>
        <v>Q1</v>
      </c>
    </row>
    <row r="2240" spans="1:14" hidden="1" x14ac:dyDescent="0.35">
      <c r="A2240" t="s">
        <v>2853</v>
      </c>
      <c r="B2240" s="1" t="s">
        <v>116</v>
      </c>
      <c r="C2240" s="1" t="s">
        <v>117</v>
      </c>
      <c r="D2240" s="1" t="s">
        <v>33</v>
      </c>
      <c r="E2240" s="3">
        <v>44674</v>
      </c>
      <c r="F2240" s="1" t="s">
        <v>23</v>
      </c>
      <c r="G2240" s="1" t="s">
        <v>538</v>
      </c>
      <c r="H2240" s="7">
        <v>700</v>
      </c>
      <c r="I2240" s="7">
        <v>693</v>
      </c>
      <c r="J2240" s="2">
        <v>0.01</v>
      </c>
      <c r="K2240" s="7">
        <f>Table1[[#This Row],[Price Before Discount]]-Table1[[#This Row],[Price After Discount]]</f>
        <v>7</v>
      </c>
      <c r="L2240" s="13">
        <f>YEAR(Table1[[#This Row],[Date]])</f>
        <v>2022</v>
      </c>
      <c r="M2240" s="13" t="str">
        <f t="shared" si="68"/>
        <v>Apr</v>
      </c>
      <c r="N2240" s="17" t="str">
        <f t="shared" si="69"/>
        <v>Q2</v>
      </c>
    </row>
    <row r="2241" spans="1:14" x14ac:dyDescent="0.35">
      <c r="A2241" t="s">
        <v>2854</v>
      </c>
      <c r="B2241" s="1" t="s">
        <v>109</v>
      </c>
      <c r="C2241" s="1" t="s">
        <v>80</v>
      </c>
      <c r="D2241" s="1" t="s">
        <v>11</v>
      </c>
      <c r="E2241" s="3">
        <v>44156</v>
      </c>
      <c r="F2241" s="1" t="s">
        <v>28</v>
      </c>
      <c r="G2241" s="1" t="s">
        <v>818</v>
      </c>
      <c r="H2241" s="7">
        <v>150</v>
      </c>
      <c r="I2241" s="7">
        <v>119</v>
      </c>
      <c r="J2241" s="2">
        <v>0.20669999999999999</v>
      </c>
      <c r="K2241" s="7">
        <f>Table1[[#This Row],[Price Before Discount]]-Table1[[#This Row],[Price After Discount]]</f>
        <v>31</v>
      </c>
      <c r="L2241" s="13">
        <f>YEAR(Table1[[#This Row],[Date]])</f>
        <v>2020</v>
      </c>
      <c r="M2241" s="13" t="str">
        <f t="shared" si="68"/>
        <v>Nov</v>
      </c>
      <c r="N2241" s="17" t="str">
        <f t="shared" si="69"/>
        <v>Q4</v>
      </c>
    </row>
    <row r="2242" spans="1:14" x14ac:dyDescent="0.35">
      <c r="A2242" t="s">
        <v>2855</v>
      </c>
      <c r="B2242" s="1" t="s">
        <v>57</v>
      </c>
      <c r="C2242" s="1" t="s">
        <v>58</v>
      </c>
      <c r="D2242" s="1" t="s">
        <v>11</v>
      </c>
      <c r="E2242" s="3">
        <v>44497</v>
      </c>
      <c r="F2242" s="1" t="s">
        <v>12</v>
      </c>
      <c r="G2242" s="1" t="s">
        <v>1840</v>
      </c>
      <c r="H2242" s="7">
        <v>80</v>
      </c>
      <c r="I2242" s="7">
        <v>48</v>
      </c>
      <c r="J2242" s="2">
        <v>0.4</v>
      </c>
      <c r="K2242" s="7">
        <f>Table1[[#This Row],[Price Before Discount]]-Table1[[#This Row],[Price After Discount]]</f>
        <v>32</v>
      </c>
      <c r="L2242" s="13">
        <f>YEAR(Table1[[#This Row],[Date]])</f>
        <v>2021</v>
      </c>
      <c r="M2242" s="13" t="str">
        <f t="shared" ref="M2242:M2305" si="70">TEXT(E:E, "mmm")</f>
        <v>Oct</v>
      </c>
      <c r="N2242" s="17" t="str">
        <f t="shared" ref="N2242:N2305" si="71">"Q"&amp;INT((MONTH($E2242)-1)/3)+1</f>
        <v>Q4</v>
      </c>
    </row>
    <row r="2243" spans="1:14" hidden="1" x14ac:dyDescent="0.35">
      <c r="A2243" t="s">
        <v>2856</v>
      </c>
      <c r="B2243" s="1" t="s">
        <v>15</v>
      </c>
      <c r="C2243" s="1" t="s">
        <v>16</v>
      </c>
      <c r="D2243" s="1" t="s">
        <v>17</v>
      </c>
      <c r="E2243" s="3">
        <v>44090</v>
      </c>
      <c r="F2243" s="1" t="s">
        <v>120</v>
      </c>
      <c r="G2243" s="1" t="s">
        <v>18</v>
      </c>
      <c r="H2243" s="7">
        <v>50</v>
      </c>
      <c r="I2243" s="7">
        <v>45</v>
      </c>
      <c r="J2243" s="2">
        <v>0.1</v>
      </c>
      <c r="K2243" s="7">
        <f>Table1[[#This Row],[Price Before Discount]]-Table1[[#This Row],[Price After Discount]]</f>
        <v>5</v>
      </c>
      <c r="L2243" s="13">
        <f>YEAR(Table1[[#This Row],[Date]])</f>
        <v>2020</v>
      </c>
      <c r="M2243" s="13" t="str">
        <f t="shared" si="70"/>
        <v>Sep</v>
      </c>
      <c r="N2243" s="17" t="str">
        <f t="shared" si="71"/>
        <v>Q3</v>
      </c>
    </row>
    <row r="2244" spans="1:14" hidden="1" x14ac:dyDescent="0.35">
      <c r="A2244" t="s">
        <v>2857</v>
      </c>
      <c r="B2244" s="1" t="s">
        <v>180</v>
      </c>
      <c r="C2244" s="1" t="s">
        <v>106</v>
      </c>
      <c r="D2244" s="1" t="s">
        <v>17</v>
      </c>
      <c r="E2244" s="3">
        <v>44010</v>
      </c>
      <c r="F2244" s="1" t="s">
        <v>113</v>
      </c>
      <c r="G2244" s="1" t="s">
        <v>500</v>
      </c>
      <c r="H2244" s="7">
        <v>250</v>
      </c>
      <c r="I2244" s="7">
        <v>250</v>
      </c>
      <c r="J2244" s="2">
        <v>0</v>
      </c>
      <c r="K2244" s="7">
        <f>Table1[[#This Row],[Price Before Discount]]-Table1[[#This Row],[Price After Discount]]</f>
        <v>0</v>
      </c>
      <c r="L2244" s="13">
        <f>YEAR(Table1[[#This Row],[Date]])</f>
        <v>2020</v>
      </c>
      <c r="M2244" s="13" t="str">
        <f t="shared" si="70"/>
        <v>Jun</v>
      </c>
      <c r="N2244" s="17" t="str">
        <f t="shared" si="71"/>
        <v>Q2</v>
      </c>
    </row>
    <row r="2245" spans="1:14" x14ac:dyDescent="0.35">
      <c r="A2245" t="s">
        <v>2858</v>
      </c>
      <c r="B2245" s="1" t="s">
        <v>125</v>
      </c>
      <c r="C2245" s="1" t="s">
        <v>126</v>
      </c>
      <c r="D2245" s="1" t="s">
        <v>11</v>
      </c>
      <c r="E2245" s="3">
        <v>44039</v>
      </c>
      <c r="F2245" s="1" t="s">
        <v>44</v>
      </c>
      <c r="G2245" s="1" t="s">
        <v>918</v>
      </c>
      <c r="H2245" s="7">
        <v>500</v>
      </c>
      <c r="I2245" s="7">
        <v>380</v>
      </c>
      <c r="J2245" s="2">
        <v>0.24</v>
      </c>
      <c r="K2245" s="7">
        <f>Table1[[#This Row],[Price Before Discount]]-Table1[[#This Row],[Price After Discount]]</f>
        <v>120</v>
      </c>
      <c r="L2245" s="13">
        <f>YEAR(Table1[[#This Row],[Date]])</f>
        <v>2020</v>
      </c>
      <c r="M2245" s="13" t="str">
        <f t="shared" si="70"/>
        <v>Jul</v>
      </c>
      <c r="N2245" s="17" t="str">
        <f t="shared" si="71"/>
        <v>Q3</v>
      </c>
    </row>
    <row r="2246" spans="1:14" hidden="1" x14ac:dyDescent="0.35">
      <c r="A2246" t="s">
        <v>2859</v>
      </c>
      <c r="B2246" s="1" t="s">
        <v>37</v>
      </c>
      <c r="C2246" s="1" t="s">
        <v>38</v>
      </c>
      <c r="D2246" s="1" t="s">
        <v>33</v>
      </c>
      <c r="E2246" s="3">
        <v>45084</v>
      </c>
      <c r="F2246" s="1" t="s">
        <v>70</v>
      </c>
      <c r="G2246" s="1" t="s">
        <v>1705</v>
      </c>
      <c r="H2246" s="7">
        <v>500</v>
      </c>
      <c r="I2246" s="7">
        <v>495</v>
      </c>
      <c r="J2246" s="2">
        <v>0.01</v>
      </c>
      <c r="K2246" s="7">
        <f>Table1[[#This Row],[Price Before Discount]]-Table1[[#This Row],[Price After Discount]]</f>
        <v>5</v>
      </c>
      <c r="L2246" s="13">
        <f>YEAR(Table1[[#This Row],[Date]])</f>
        <v>2023</v>
      </c>
      <c r="M2246" s="13" t="str">
        <f t="shared" si="70"/>
        <v>Jun</v>
      </c>
      <c r="N2246" s="17" t="str">
        <f t="shared" si="71"/>
        <v>Q2</v>
      </c>
    </row>
    <row r="2247" spans="1:14" x14ac:dyDescent="0.35">
      <c r="A2247" t="s">
        <v>2860</v>
      </c>
      <c r="B2247" s="1" t="s">
        <v>109</v>
      </c>
      <c r="C2247" s="1" t="s">
        <v>80</v>
      </c>
      <c r="D2247" s="1" t="s">
        <v>11</v>
      </c>
      <c r="E2247" s="3">
        <v>43858</v>
      </c>
      <c r="F2247" s="1" t="s">
        <v>23</v>
      </c>
      <c r="G2247" s="1" t="s">
        <v>110</v>
      </c>
      <c r="H2247" s="7">
        <v>700</v>
      </c>
      <c r="I2247" s="7">
        <v>623</v>
      </c>
      <c r="J2247" s="2">
        <v>0.11</v>
      </c>
      <c r="K2247" s="7">
        <f>Table1[[#This Row],[Price Before Discount]]-Table1[[#This Row],[Price After Discount]]</f>
        <v>77</v>
      </c>
      <c r="L2247" s="13">
        <f>YEAR(Table1[[#This Row],[Date]])</f>
        <v>2020</v>
      </c>
      <c r="M2247" s="13" t="str">
        <f t="shared" si="70"/>
        <v>Jan</v>
      </c>
      <c r="N2247" s="17" t="str">
        <f t="shared" si="71"/>
        <v>Q1</v>
      </c>
    </row>
    <row r="2248" spans="1:14" x14ac:dyDescent="0.35">
      <c r="A2248" t="s">
        <v>2861</v>
      </c>
      <c r="B2248" s="1" t="s">
        <v>97</v>
      </c>
      <c r="C2248" s="1" t="s">
        <v>98</v>
      </c>
      <c r="D2248" s="1" t="s">
        <v>11</v>
      </c>
      <c r="E2248" s="3">
        <v>44668</v>
      </c>
      <c r="F2248" s="1" t="s">
        <v>120</v>
      </c>
      <c r="G2248" s="1" t="s">
        <v>946</v>
      </c>
      <c r="H2248" s="7">
        <v>50</v>
      </c>
      <c r="I2248" s="7">
        <v>44</v>
      </c>
      <c r="J2248" s="2">
        <v>0.12</v>
      </c>
      <c r="K2248" s="7">
        <f>Table1[[#This Row],[Price Before Discount]]-Table1[[#This Row],[Price After Discount]]</f>
        <v>6</v>
      </c>
      <c r="L2248" s="13">
        <f>YEAR(Table1[[#This Row],[Date]])</f>
        <v>2022</v>
      </c>
      <c r="M2248" s="13" t="str">
        <f t="shared" si="70"/>
        <v>Apr</v>
      </c>
      <c r="N2248" s="17" t="str">
        <f t="shared" si="71"/>
        <v>Q2</v>
      </c>
    </row>
    <row r="2249" spans="1:14" x14ac:dyDescent="0.35">
      <c r="A2249" t="s">
        <v>2862</v>
      </c>
      <c r="B2249" s="1" t="s">
        <v>83</v>
      </c>
      <c r="C2249" s="1" t="s">
        <v>84</v>
      </c>
      <c r="D2249" s="1" t="s">
        <v>11</v>
      </c>
      <c r="E2249" s="3">
        <v>45189</v>
      </c>
      <c r="F2249" s="1" t="s">
        <v>39</v>
      </c>
      <c r="G2249" s="1" t="s">
        <v>361</v>
      </c>
      <c r="H2249" s="7">
        <v>30</v>
      </c>
      <c r="I2249" s="7">
        <v>30</v>
      </c>
      <c r="J2249" s="2">
        <v>0</v>
      </c>
      <c r="K2249" s="7">
        <f>Table1[[#This Row],[Price Before Discount]]-Table1[[#This Row],[Price After Discount]]</f>
        <v>0</v>
      </c>
      <c r="L2249" s="13">
        <f>YEAR(Table1[[#This Row],[Date]])</f>
        <v>2023</v>
      </c>
      <c r="M2249" s="13" t="str">
        <f t="shared" si="70"/>
        <v>Sep</v>
      </c>
      <c r="N2249" s="17" t="str">
        <f t="shared" si="71"/>
        <v>Q3</v>
      </c>
    </row>
    <row r="2250" spans="1:14" x14ac:dyDescent="0.35">
      <c r="A2250" t="s">
        <v>2863</v>
      </c>
      <c r="B2250" s="1" t="s">
        <v>322</v>
      </c>
      <c r="C2250" s="1" t="s">
        <v>323</v>
      </c>
      <c r="D2250" s="1" t="s">
        <v>11</v>
      </c>
      <c r="E2250" s="3">
        <v>44025</v>
      </c>
      <c r="F2250" s="1" t="s">
        <v>34</v>
      </c>
      <c r="G2250" s="1" t="s">
        <v>586</v>
      </c>
      <c r="H2250" s="7">
        <v>50</v>
      </c>
      <c r="I2250" s="7">
        <v>49</v>
      </c>
      <c r="J2250" s="2">
        <v>0.02</v>
      </c>
      <c r="K2250" s="7">
        <f>Table1[[#This Row],[Price Before Discount]]-Table1[[#This Row],[Price After Discount]]</f>
        <v>1</v>
      </c>
      <c r="L2250" s="13">
        <f>YEAR(Table1[[#This Row],[Date]])</f>
        <v>2020</v>
      </c>
      <c r="M2250" s="13" t="str">
        <f t="shared" si="70"/>
        <v>Jul</v>
      </c>
      <c r="N2250" s="17" t="str">
        <f t="shared" si="71"/>
        <v>Q3</v>
      </c>
    </row>
    <row r="2251" spans="1:14" hidden="1" x14ac:dyDescent="0.35">
      <c r="A2251" t="s">
        <v>2864</v>
      </c>
      <c r="B2251" s="1" t="s">
        <v>152</v>
      </c>
      <c r="C2251" s="1" t="s">
        <v>106</v>
      </c>
      <c r="D2251" s="1" t="s">
        <v>17</v>
      </c>
      <c r="E2251" s="3">
        <v>44731</v>
      </c>
      <c r="F2251" s="1" t="s">
        <v>12</v>
      </c>
      <c r="G2251" s="1" t="s">
        <v>1002</v>
      </c>
      <c r="H2251" s="7">
        <v>80</v>
      </c>
      <c r="I2251" s="7">
        <v>72</v>
      </c>
      <c r="J2251" s="2">
        <v>0.1</v>
      </c>
      <c r="K2251" s="7">
        <f>Table1[[#This Row],[Price Before Discount]]-Table1[[#This Row],[Price After Discount]]</f>
        <v>8</v>
      </c>
      <c r="L2251" s="13">
        <f>YEAR(Table1[[#This Row],[Date]])</f>
        <v>2022</v>
      </c>
      <c r="M2251" s="13" t="str">
        <f t="shared" si="70"/>
        <v>Jun</v>
      </c>
      <c r="N2251" s="17" t="str">
        <f t="shared" si="71"/>
        <v>Q2</v>
      </c>
    </row>
    <row r="2252" spans="1:14" hidden="1" x14ac:dyDescent="0.35">
      <c r="A2252" t="s">
        <v>2865</v>
      </c>
      <c r="B2252" s="1" t="s">
        <v>37</v>
      </c>
      <c r="C2252" s="1" t="s">
        <v>38</v>
      </c>
      <c r="D2252" s="1" t="s">
        <v>33</v>
      </c>
      <c r="E2252" s="3">
        <v>44322</v>
      </c>
      <c r="F2252" s="1" t="s">
        <v>34</v>
      </c>
      <c r="G2252" s="1" t="s">
        <v>1524</v>
      </c>
      <c r="H2252" s="7">
        <v>50</v>
      </c>
      <c r="I2252" s="7">
        <v>45</v>
      </c>
      <c r="J2252" s="2">
        <v>0.1</v>
      </c>
      <c r="K2252" s="7">
        <f>Table1[[#This Row],[Price Before Discount]]-Table1[[#This Row],[Price After Discount]]</f>
        <v>5</v>
      </c>
      <c r="L2252" s="13">
        <f>YEAR(Table1[[#This Row],[Date]])</f>
        <v>2021</v>
      </c>
      <c r="M2252" s="13" t="str">
        <f t="shared" si="70"/>
        <v>May</v>
      </c>
      <c r="N2252" s="17" t="str">
        <f t="shared" si="71"/>
        <v>Q2</v>
      </c>
    </row>
    <row r="2253" spans="1:14" hidden="1" x14ac:dyDescent="0.35">
      <c r="A2253" t="s">
        <v>2866</v>
      </c>
      <c r="B2253" s="1" t="s">
        <v>105</v>
      </c>
      <c r="C2253" s="1" t="s">
        <v>106</v>
      </c>
      <c r="D2253" s="1" t="s">
        <v>17</v>
      </c>
      <c r="E2253" s="3">
        <v>44803</v>
      </c>
      <c r="F2253" s="1" t="s">
        <v>28</v>
      </c>
      <c r="G2253" s="1" t="s">
        <v>1027</v>
      </c>
      <c r="H2253" s="7">
        <v>150</v>
      </c>
      <c r="I2253" s="7">
        <v>149</v>
      </c>
      <c r="J2253" s="2">
        <v>6.7000000000000002E-3</v>
      </c>
      <c r="K2253" s="7">
        <f>Table1[[#This Row],[Price Before Discount]]-Table1[[#This Row],[Price After Discount]]</f>
        <v>1</v>
      </c>
      <c r="L2253" s="13">
        <f>YEAR(Table1[[#This Row],[Date]])</f>
        <v>2022</v>
      </c>
      <c r="M2253" s="13" t="str">
        <f t="shared" si="70"/>
        <v>Aug</v>
      </c>
      <c r="N2253" s="17" t="str">
        <f t="shared" si="71"/>
        <v>Q3</v>
      </c>
    </row>
    <row r="2254" spans="1:14" x14ac:dyDescent="0.35">
      <c r="A2254" t="s">
        <v>2867</v>
      </c>
      <c r="B2254" s="1" t="s">
        <v>172</v>
      </c>
      <c r="C2254" s="1" t="s">
        <v>173</v>
      </c>
      <c r="D2254" s="1" t="s">
        <v>11</v>
      </c>
      <c r="E2254" s="3">
        <v>44884</v>
      </c>
      <c r="F2254" s="1" t="s">
        <v>102</v>
      </c>
      <c r="G2254" s="1" t="s">
        <v>174</v>
      </c>
      <c r="H2254" s="7">
        <v>70</v>
      </c>
      <c r="I2254" s="7">
        <v>61</v>
      </c>
      <c r="J2254" s="2">
        <v>0.12859999999999999</v>
      </c>
      <c r="K2254" s="7">
        <f>Table1[[#This Row],[Price Before Discount]]-Table1[[#This Row],[Price After Discount]]</f>
        <v>9</v>
      </c>
      <c r="L2254" s="13">
        <f>YEAR(Table1[[#This Row],[Date]])</f>
        <v>2022</v>
      </c>
      <c r="M2254" s="13" t="str">
        <f t="shared" si="70"/>
        <v>Nov</v>
      </c>
      <c r="N2254" s="17" t="str">
        <f t="shared" si="71"/>
        <v>Q4</v>
      </c>
    </row>
    <row r="2255" spans="1:14" x14ac:dyDescent="0.35">
      <c r="A2255" t="s">
        <v>2868</v>
      </c>
      <c r="B2255" s="1" t="s">
        <v>79</v>
      </c>
      <c r="C2255" s="1" t="s">
        <v>80</v>
      </c>
      <c r="D2255" s="1" t="s">
        <v>11</v>
      </c>
      <c r="E2255" s="3">
        <v>44801</v>
      </c>
      <c r="F2255" s="1" t="s">
        <v>70</v>
      </c>
      <c r="G2255" s="1" t="s">
        <v>385</v>
      </c>
      <c r="H2255" s="7">
        <v>500</v>
      </c>
      <c r="I2255" s="7">
        <v>500</v>
      </c>
      <c r="J2255" s="2">
        <v>0</v>
      </c>
      <c r="K2255" s="7">
        <f>Table1[[#This Row],[Price Before Discount]]-Table1[[#This Row],[Price After Discount]]</f>
        <v>0</v>
      </c>
      <c r="L2255" s="13">
        <f>YEAR(Table1[[#This Row],[Date]])</f>
        <v>2022</v>
      </c>
      <c r="M2255" s="13" t="str">
        <f t="shared" si="70"/>
        <v>Aug</v>
      </c>
      <c r="N2255" s="17" t="str">
        <f t="shared" si="71"/>
        <v>Q3</v>
      </c>
    </row>
    <row r="2256" spans="1:14" x14ac:dyDescent="0.35">
      <c r="A2256" t="s">
        <v>2869</v>
      </c>
      <c r="B2256" s="1" t="s">
        <v>93</v>
      </c>
      <c r="C2256" s="1" t="s">
        <v>94</v>
      </c>
      <c r="D2256" s="1" t="s">
        <v>11</v>
      </c>
      <c r="E2256" s="3">
        <v>44181</v>
      </c>
      <c r="F2256" s="1" t="s">
        <v>23</v>
      </c>
      <c r="G2256" s="1" t="s">
        <v>1406</v>
      </c>
      <c r="H2256" s="7">
        <v>700</v>
      </c>
      <c r="I2256" s="7">
        <v>672</v>
      </c>
      <c r="J2256" s="2">
        <v>0.04</v>
      </c>
      <c r="K2256" s="7">
        <f>Table1[[#This Row],[Price Before Discount]]-Table1[[#This Row],[Price After Discount]]</f>
        <v>28</v>
      </c>
      <c r="L2256" s="13">
        <f>YEAR(Table1[[#This Row],[Date]])</f>
        <v>2020</v>
      </c>
      <c r="M2256" s="13" t="str">
        <f t="shared" si="70"/>
        <v>Dec</v>
      </c>
      <c r="N2256" s="17" t="str">
        <f t="shared" si="71"/>
        <v>Q4</v>
      </c>
    </row>
    <row r="2257" spans="1:14" hidden="1" x14ac:dyDescent="0.35">
      <c r="A2257" t="s">
        <v>2870</v>
      </c>
      <c r="B2257" s="1" t="s">
        <v>432</v>
      </c>
      <c r="C2257" s="1" t="s">
        <v>433</v>
      </c>
      <c r="D2257" s="1" t="s">
        <v>22</v>
      </c>
      <c r="E2257" s="3">
        <v>45295</v>
      </c>
      <c r="F2257" s="1" t="s">
        <v>53</v>
      </c>
      <c r="G2257" s="1" t="s">
        <v>856</v>
      </c>
      <c r="H2257" s="7">
        <v>800</v>
      </c>
      <c r="I2257" s="7">
        <v>640</v>
      </c>
      <c r="J2257" s="2">
        <v>0.2</v>
      </c>
      <c r="K2257" s="7">
        <f>Table1[[#This Row],[Price Before Discount]]-Table1[[#This Row],[Price After Discount]]</f>
        <v>160</v>
      </c>
      <c r="L2257" s="13">
        <f>YEAR(Table1[[#This Row],[Date]])</f>
        <v>2024</v>
      </c>
      <c r="M2257" s="13" t="str">
        <f t="shared" si="70"/>
        <v>Jan</v>
      </c>
      <c r="N2257" s="17" t="str">
        <f t="shared" si="71"/>
        <v>Q1</v>
      </c>
    </row>
    <row r="2258" spans="1:14" x14ac:dyDescent="0.35">
      <c r="A2258" t="s">
        <v>2871</v>
      </c>
      <c r="B2258" s="1" t="s">
        <v>239</v>
      </c>
      <c r="C2258" s="1" t="s">
        <v>240</v>
      </c>
      <c r="D2258" s="1" t="s">
        <v>11</v>
      </c>
      <c r="E2258" s="3">
        <v>45137</v>
      </c>
      <c r="F2258" s="1" t="s">
        <v>59</v>
      </c>
      <c r="G2258" s="1" t="s">
        <v>378</v>
      </c>
      <c r="H2258" s="7">
        <v>1000</v>
      </c>
      <c r="I2258" s="7">
        <v>630</v>
      </c>
      <c r="J2258" s="2">
        <v>0.37</v>
      </c>
      <c r="K2258" s="7">
        <f>Table1[[#This Row],[Price Before Discount]]-Table1[[#This Row],[Price After Discount]]</f>
        <v>370</v>
      </c>
      <c r="L2258" s="13">
        <f>YEAR(Table1[[#This Row],[Date]])</f>
        <v>2023</v>
      </c>
      <c r="M2258" s="13" t="str">
        <f t="shared" si="70"/>
        <v>Jul</v>
      </c>
      <c r="N2258" s="17" t="str">
        <f t="shared" si="71"/>
        <v>Q3</v>
      </c>
    </row>
    <row r="2259" spans="1:14" x14ac:dyDescent="0.35">
      <c r="A2259" t="s">
        <v>2872</v>
      </c>
      <c r="B2259" s="1" t="s">
        <v>125</v>
      </c>
      <c r="C2259" s="1" t="s">
        <v>126</v>
      </c>
      <c r="D2259" s="1" t="s">
        <v>11</v>
      </c>
      <c r="E2259" s="3">
        <v>44931</v>
      </c>
      <c r="F2259" s="1" t="s">
        <v>34</v>
      </c>
      <c r="G2259" s="1" t="s">
        <v>208</v>
      </c>
      <c r="H2259" s="7">
        <v>50</v>
      </c>
      <c r="I2259" s="7">
        <v>46</v>
      </c>
      <c r="J2259" s="2">
        <v>0.08</v>
      </c>
      <c r="K2259" s="7">
        <f>Table1[[#This Row],[Price Before Discount]]-Table1[[#This Row],[Price After Discount]]</f>
        <v>4</v>
      </c>
      <c r="L2259" s="13">
        <f>YEAR(Table1[[#This Row],[Date]])</f>
        <v>2023</v>
      </c>
      <c r="M2259" s="13" t="str">
        <f t="shared" si="70"/>
        <v>Jan</v>
      </c>
      <c r="N2259" s="17" t="str">
        <f t="shared" si="71"/>
        <v>Q1</v>
      </c>
    </row>
    <row r="2260" spans="1:14" hidden="1" x14ac:dyDescent="0.35">
      <c r="A2260" t="s">
        <v>2873</v>
      </c>
      <c r="B2260" s="1" t="s">
        <v>2241</v>
      </c>
      <c r="C2260" s="1" t="s">
        <v>106</v>
      </c>
      <c r="D2260" s="1" t="s">
        <v>17</v>
      </c>
      <c r="E2260" s="3">
        <v>44531</v>
      </c>
      <c r="F2260" s="1" t="s">
        <v>34</v>
      </c>
      <c r="G2260" s="1" t="s">
        <v>2774</v>
      </c>
      <c r="H2260" s="7">
        <v>50</v>
      </c>
      <c r="I2260" s="7">
        <v>33</v>
      </c>
      <c r="J2260" s="2">
        <v>0.34</v>
      </c>
      <c r="K2260" s="7">
        <f>Table1[[#This Row],[Price Before Discount]]-Table1[[#This Row],[Price After Discount]]</f>
        <v>17</v>
      </c>
      <c r="L2260" s="13">
        <f>YEAR(Table1[[#This Row],[Date]])</f>
        <v>2021</v>
      </c>
      <c r="M2260" s="13" t="str">
        <f t="shared" si="70"/>
        <v>Dec</v>
      </c>
      <c r="N2260" s="17" t="str">
        <f t="shared" si="71"/>
        <v>Q4</v>
      </c>
    </row>
    <row r="2261" spans="1:14" x14ac:dyDescent="0.35">
      <c r="A2261" t="s">
        <v>2874</v>
      </c>
      <c r="B2261" s="1" t="s">
        <v>93</v>
      </c>
      <c r="C2261" s="1" t="s">
        <v>94</v>
      </c>
      <c r="D2261" s="1" t="s">
        <v>11</v>
      </c>
      <c r="E2261" s="3">
        <v>44914</v>
      </c>
      <c r="F2261" s="1" t="s">
        <v>53</v>
      </c>
      <c r="G2261" s="1" t="s">
        <v>458</v>
      </c>
      <c r="H2261" s="7">
        <v>800</v>
      </c>
      <c r="I2261" s="7">
        <v>568</v>
      </c>
      <c r="J2261" s="2">
        <v>0.28999999999999998</v>
      </c>
      <c r="K2261" s="7">
        <f>Table1[[#This Row],[Price Before Discount]]-Table1[[#This Row],[Price After Discount]]</f>
        <v>232</v>
      </c>
      <c r="L2261" s="13">
        <f>YEAR(Table1[[#This Row],[Date]])</f>
        <v>2022</v>
      </c>
      <c r="M2261" s="13" t="str">
        <f t="shared" si="70"/>
        <v>Dec</v>
      </c>
      <c r="N2261" s="17" t="str">
        <f t="shared" si="71"/>
        <v>Q4</v>
      </c>
    </row>
    <row r="2262" spans="1:14" hidden="1" x14ac:dyDescent="0.35">
      <c r="A2262" t="s">
        <v>2875</v>
      </c>
      <c r="B2262" s="1" t="s">
        <v>89</v>
      </c>
      <c r="C2262" s="1" t="s">
        <v>90</v>
      </c>
      <c r="D2262" s="1" t="s">
        <v>33</v>
      </c>
      <c r="E2262" s="3">
        <v>44273</v>
      </c>
      <c r="F2262" s="1" t="s">
        <v>44</v>
      </c>
      <c r="G2262" s="1" t="s">
        <v>2349</v>
      </c>
      <c r="H2262" s="7">
        <v>500</v>
      </c>
      <c r="I2262" s="7">
        <v>490</v>
      </c>
      <c r="J2262" s="2">
        <v>0.02</v>
      </c>
      <c r="K2262" s="7">
        <f>Table1[[#This Row],[Price Before Discount]]-Table1[[#This Row],[Price After Discount]]</f>
        <v>10</v>
      </c>
      <c r="L2262" s="13">
        <f>YEAR(Table1[[#This Row],[Date]])</f>
        <v>2021</v>
      </c>
      <c r="M2262" s="13" t="str">
        <f t="shared" si="70"/>
        <v>Mar</v>
      </c>
      <c r="N2262" s="17" t="str">
        <f t="shared" si="71"/>
        <v>Q1</v>
      </c>
    </row>
    <row r="2263" spans="1:14" x14ac:dyDescent="0.35">
      <c r="A2263" t="s">
        <v>2876</v>
      </c>
      <c r="B2263" s="1" t="s">
        <v>144</v>
      </c>
      <c r="C2263" s="1" t="s">
        <v>145</v>
      </c>
      <c r="D2263" s="1" t="s">
        <v>11</v>
      </c>
      <c r="E2263" s="3">
        <v>45083</v>
      </c>
      <c r="F2263" s="1" t="s">
        <v>113</v>
      </c>
      <c r="G2263" s="1" t="s">
        <v>1004</v>
      </c>
      <c r="H2263" s="7">
        <v>250</v>
      </c>
      <c r="I2263" s="7">
        <v>238</v>
      </c>
      <c r="J2263" s="2">
        <v>4.8000000000000001E-2</v>
      </c>
      <c r="K2263" s="7">
        <f>Table1[[#This Row],[Price Before Discount]]-Table1[[#This Row],[Price After Discount]]</f>
        <v>12</v>
      </c>
      <c r="L2263" s="13">
        <f>YEAR(Table1[[#This Row],[Date]])</f>
        <v>2023</v>
      </c>
      <c r="M2263" s="13" t="str">
        <f t="shared" si="70"/>
        <v>Jun</v>
      </c>
      <c r="N2263" s="17" t="str">
        <f t="shared" si="71"/>
        <v>Q2</v>
      </c>
    </row>
    <row r="2264" spans="1:14" x14ac:dyDescent="0.35">
      <c r="A2264" t="s">
        <v>2877</v>
      </c>
      <c r="B2264" s="1" t="s">
        <v>97</v>
      </c>
      <c r="C2264" s="1" t="s">
        <v>98</v>
      </c>
      <c r="D2264" s="1" t="s">
        <v>11</v>
      </c>
      <c r="E2264" s="3">
        <v>44819</v>
      </c>
      <c r="F2264" s="1" t="s">
        <v>39</v>
      </c>
      <c r="G2264" s="1" t="s">
        <v>1088</v>
      </c>
      <c r="H2264" s="7">
        <v>30</v>
      </c>
      <c r="I2264" s="7">
        <v>26</v>
      </c>
      <c r="J2264" s="2">
        <v>0.1333</v>
      </c>
      <c r="K2264" s="7">
        <f>Table1[[#This Row],[Price Before Discount]]-Table1[[#This Row],[Price After Discount]]</f>
        <v>4</v>
      </c>
      <c r="L2264" s="13">
        <f>YEAR(Table1[[#This Row],[Date]])</f>
        <v>2022</v>
      </c>
      <c r="M2264" s="13" t="str">
        <f t="shared" si="70"/>
        <v>Sep</v>
      </c>
      <c r="N2264" s="17" t="str">
        <f t="shared" si="71"/>
        <v>Q3</v>
      </c>
    </row>
    <row r="2265" spans="1:14" hidden="1" x14ac:dyDescent="0.35">
      <c r="A2265" t="s">
        <v>2878</v>
      </c>
      <c r="B2265" s="1" t="s">
        <v>222</v>
      </c>
      <c r="C2265" s="1" t="s">
        <v>48</v>
      </c>
      <c r="D2265" s="1" t="s">
        <v>22</v>
      </c>
      <c r="E2265" s="3">
        <v>44918</v>
      </c>
      <c r="F2265" s="1" t="s">
        <v>39</v>
      </c>
      <c r="G2265" s="1" t="s">
        <v>2659</v>
      </c>
      <c r="H2265" s="7">
        <v>30</v>
      </c>
      <c r="I2265" s="7">
        <v>30</v>
      </c>
      <c r="J2265" s="2">
        <v>0</v>
      </c>
      <c r="K2265" s="7">
        <f>Table1[[#This Row],[Price Before Discount]]-Table1[[#This Row],[Price After Discount]]</f>
        <v>0</v>
      </c>
      <c r="L2265" s="13">
        <f>YEAR(Table1[[#This Row],[Date]])</f>
        <v>2022</v>
      </c>
      <c r="M2265" s="13" t="str">
        <f t="shared" si="70"/>
        <v>Dec</v>
      </c>
      <c r="N2265" s="17" t="str">
        <f t="shared" si="71"/>
        <v>Q4</v>
      </c>
    </row>
    <row r="2266" spans="1:14" x14ac:dyDescent="0.35">
      <c r="A2266" t="s">
        <v>2879</v>
      </c>
      <c r="B2266" s="1" t="s">
        <v>262</v>
      </c>
      <c r="C2266" s="1" t="s">
        <v>263</v>
      </c>
      <c r="D2266" s="1" t="s">
        <v>11</v>
      </c>
      <c r="E2266" s="3">
        <v>45260</v>
      </c>
      <c r="F2266" s="1" t="s">
        <v>59</v>
      </c>
      <c r="G2266" s="1" t="s">
        <v>597</v>
      </c>
      <c r="H2266" s="7">
        <v>1000</v>
      </c>
      <c r="I2266" s="7">
        <v>860</v>
      </c>
      <c r="J2266" s="2">
        <v>0.14000000000000001</v>
      </c>
      <c r="K2266" s="7">
        <f>Table1[[#This Row],[Price Before Discount]]-Table1[[#This Row],[Price After Discount]]</f>
        <v>140</v>
      </c>
      <c r="L2266" s="13">
        <f>YEAR(Table1[[#This Row],[Date]])</f>
        <v>2023</v>
      </c>
      <c r="M2266" s="13" t="str">
        <f t="shared" si="70"/>
        <v>Nov</v>
      </c>
      <c r="N2266" s="17" t="str">
        <f t="shared" si="71"/>
        <v>Q4</v>
      </c>
    </row>
    <row r="2267" spans="1:14" hidden="1" x14ac:dyDescent="0.35">
      <c r="A2267" t="s">
        <v>2880</v>
      </c>
      <c r="B2267" s="1" t="s">
        <v>268</v>
      </c>
      <c r="C2267" s="1" t="s">
        <v>269</v>
      </c>
      <c r="D2267" s="1" t="s">
        <v>33</v>
      </c>
      <c r="E2267" s="3">
        <v>44035</v>
      </c>
      <c r="F2267" s="1" t="s">
        <v>59</v>
      </c>
      <c r="G2267" s="1" t="s">
        <v>2881</v>
      </c>
      <c r="H2267" s="7">
        <v>1000</v>
      </c>
      <c r="I2267" s="7">
        <v>800</v>
      </c>
      <c r="J2267" s="2">
        <v>0.2</v>
      </c>
      <c r="K2267" s="7">
        <f>Table1[[#This Row],[Price Before Discount]]-Table1[[#This Row],[Price After Discount]]</f>
        <v>200</v>
      </c>
      <c r="L2267" s="13">
        <f>YEAR(Table1[[#This Row],[Date]])</f>
        <v>2020</v>
      </c>
      <c r="M2267" s="13" t="str">
        <f t="shared" si="70"/>
        <v>Jul</v>
      </c>
      <c r="N2267" s="17" t="str">
        <f t="shared" si="71"/>
        <v>Q3</v>
      </c>
    </row>
    <row r="2268" spans="1:14" hidden="1" x14ac:dyDescent="0.35">
      <c r="A2268" t="s">
        <v>2882</v>
      </c>
      <c r="B2268" s="1" t="s">
        <v>180</v>
      </c>
      <c r="C2268" s="1" t="s">
        <v>106</v>
      </c>
      <c r="D2268" s="1" t="s">
        <v>17</v>
      </c>
      <c r="E2268" s="3">
        <v>44360</v>
      </c>
      <c r="F2268" s="1" t="s">
        <v>12</v>
      </c>
      <c r="G2268" s="1" t="s">
        <v>671</v>
      </c>
      <c r="H2268" s="7">
        <v>80</v>
      </c>
      <c r="I2268" s="7">
        <v>79</v>
      </c>
      <c r="J2268" s="2">
        <v>1.2500000000000001E-2</v>
      </c>
      <c r="K2268" s="7">
        <f>Table1[[#This Row],[Price Before Discount]]-Table1[[#This Row],[Price After Discount]]</f>
        <v>1</v>
      </c>
      <c r="L2268" s="13">
        <f>YEAR(Table1[[#This Row],[Date]])</f>
        <v>2021</v>
      </c>
      <c r="M2268" s="13" t="str">
        <f t="shared" si="70"/>
        <v>Jun</v>
      </c>
      <c r="N2268" s="17" t="str">
        <f t="shared" si="71"/>
        <v>Q2</v>
      </c>
    </row>
    <row r="2269" spans="1:14" x14ac:dyDescent="0.35">
      <c r="A2269" t="s">
        <v>2883</v>
      </c>
      <c r="B2269" s="1" t="s">
        <v>172</v>
      </c>
      <c r="C2269" s="1" t="s">
        <v>173</v>
      </c>
      <c r="D2269" s="1" t="s">
        <v>11</v>
      </c>
      <c r="E2269" s="3">
        <v>45154</v>
      </c>
      <c r="F2269" s="1" t="s">
        <v>34</v>
      </c>
      <c r="G2269" s="1" t="s">
        <v>317</v>
      </c>
      <c r="H2269" s="7">
        <v>50</v>
      </c>
      <c r="I2269" s="7">
        <v>49</v>
      </c>
      <c r="J2269" s="2">
        <v>0.02</v>
      </c>
      <c r="K2269" s="7">
        <f>Table1[[#This Row],[Price Before Discount]]-Table1[[#This Row],[Price After Discount]]</f>
        <v>1</v>
      </c>
      <c r="L2269" s="13">
        <f>YEAR(Table1[[#This Row],[Date]])</f>
        <v>2023</v>
      </c>
      <c r="M2269" s="13" t="str">
        <f t="shared" si="70"/>
        <v>Aug</v>
      </c>
      <c r="N2269" s="17" t="str">
        <f t="shared" si="71"/>
        <v>Q3</v>
      </c>
    </row>
    <row r="2270" spans="1:14" hidden="1" x14ac:dyDescent="0.35">
      <c r="A2270" t="s">
        <v>2884</v>
      </c>
      <c r="B2270" s="1" t="s">
        <v>101</v>
      </c>
      <c r="C2270" s="1" t="s">
        <v>69</v>
      </c>
      <c r="D2270" s="1" t="s">
        <v>33</v>
      </c>
      <c r="E2270" s="3">
        <v>44338</v>
      </c>
      <c r="F2270" s="1" t="s">
        <v>39</v>
      </c>
      <c r="G2270" s="1" t="s">
        <v>590</v>
      </c>
      <c r="H2270" s="7">
        <v>30</v>
      </c>
      <c r="I2270" s="7">
        <v>28</v>
      </c>
      <c r="J2270" s="2">
        <v>6.6699999999999995E-2</v>
      </c>
      <c r="K2270" s="7">
        <f>Table1[[#This Row],[Price Before Discount]]-Table1[[#This Row],[Price After Discount]]</f>
        <v>2</v>
      </c>
      <c r="L2270" s="13">
        <f>YEAR(Table1[[#This Row],[Date]])</f>
        <v>2021</v>
      </c>
      <c r="M2270" s="13" t="str">
        <f t="shared" si="70"/>
        <v>May</v>
      </c>
      <c r="N2270" s="17" t="str">
        <f t="shared" si="71"/>
        <v>Q2</v>
      </c>
    </row>
    <row r="2271" spans="1:14" x14ac:dyDescent="0.35">
      <c r="A2271" t="s">
        <v>2885</v>
      </c>
      <c r="B2271" s="1" t="s">
        <v>168</v>
      </c>
      <c r="C2271" s="1" t="s">
        <v>169</v>
      </c>
      <c r="D2271" s="1" t="s">
        <v>11</v>
      </c>
      <c r="E2271" s="3">
        <v>44510</v>
      </c>
      <c r="F2271" s="1" t="s">
        <v>23</v>
      </c>
      <c r="G2271" s="1" t="s">
        <v>170</v>
      </c>
      <c r="H2271" s="7">
        <v>700</v>
      </c>
      <c r="I2271" s="7">
        <v>623</v>
      </c>
      <c r="J2271" s="2">
        <v>0.11</v>
      </c>
      <c r="K2271" s="7">
        <f>Table1[[#This Row],[Price Before Discount]]-Table1[[#This Row],[Price After Discount]]</f>
        <v>77</v>
      </c>
      <c r="L2271" s="13">
        <f>YEAR(Table1[[#This Row],[Date]])</f>
        <v>2021</v>
      </c>
      <c r="M2271" s="13" t="str">
        <f t="shared" si="70"/>
        <v>Nov</v>
      </c>
      <c r="N2271" s="17" t="str">
        <f t="shared" si="71"/>
        <v>Q4</v>
      </c>
    </row>
    <row r="2272" spans="1:14" hidden="1" x14ac:dyDescent="0.35">
      <c r="A2272" t="s">
        <v>2886</v>
      </c>
      <c r="B2272" s="1" t="s">
        <v>225</v>
      </c>
      <c r="C2272" s="1" t="s">
        <v>226</v>
      </c>
      <c r="D2272" s="1" t="s">
        <v>22</v>
      </c>
      <c r="E2272" s="3">
        <v>44805</v>
      </c>
      <c r="F2272" s="1" t="s">
        <v>44</v>
      </c>
      <c r="G2272" s="1" t="s">
        <v>619</v>
      </c>
      <c r="H2272" s="7">
        <v>500</v>
      </c>
      <c r="I2272" s="7">
        <v>435</v>
      </c>
      <c r="J2272" s="2">
        <v>0.13</v>
      </c>
      <c r="K2272" s="7">
        <f>Table1[[#This Row],[Price Before Discount]]-Table1[[#This Row],[Price After Discount]]</f>
        <v>65</v>
      </c>
      <c r="L2272" s="13">
        <f>YEAR(Table1[[#This Row],[Date]])</f>
        <v>2022</v>
      </c>
      <c r="M2272" s="13" t="str">
        <f t="shared" si="70"/>
        <v>Sep</v>
      </c>
      <c r="N2272" s="17" t="str">
        <f t="shared" si="71"/>
        <v>Q3</v>
      </c>
    </row>
    <row r="2273" spans="1:14" hidden="1" x14ac:dyDescent="0.35">
      <c r="A2273" t="s">
        <v>2887</v>
      </c>
      <c r="B2273" s="1" t="s">
        <v>268</v>
      </c>
      <c r="C2273" s="1" t="s">
        <v>269</v>
      </c>
      <c r="D2273" s="1" t="s">
        <v>33</v>
      </c>
      <c r="E2273" s="3">
        <v>44177</v>
      </c>
      <c r="F2273" s="1" t="s">
        <v>23</v>
      </c>
      <c r="G2273" s="1" t="s">
        <v>1825</v>
      </c>
      <c r="H2273" s="7">
        <v>700</v>
      </c>
      <c r="I2273" s="7">
        <v>693</v>
      </c>
      <c r="J2273" s="2">
        <v>0.01</v>
      </c>
      <c r="K2273" s="7">
        <f>Table1[[#This Row],[Price Before Discount]]-Table1[[#This Row],[Price After Discount]]</f>
        <v>7</v>
      </c>
      <c r="L2273" s="13">
        <f>YEAR(Table1[[#This Row],[Date]])</f>
        <v>2020</v>
      </c>
      <c r="M2273" s="13" t="str">
        <f t="shared" si="70"/>
        <v>Dec</v>
      </c>
      <c r="N2273" s="17" t="str">
        <f t="shared" si="71"/>
        <v>Q4</v>
      </c>
    </row>
    <row r="2274" spans="1:14" hidden="1" x14ac:dyDescent="0.35">
      <c r="A2274" t="s">
        <v>2888</v>
      </c>
      <c r="B2274" s="1" t="s">
        <v>129</v>
      </c>
      <c r="C2274" s="1" t="s">
        <v>106</v>
      </c>
      <c r="D2274" s="1" t="s">
        <v>17</v>
      </c>
      <c r="E2274" s="3">
        <v>45021</v>
      </c>
      <c r="F2274" s="1" t="s">
        <v>28</v>
      </c>
      <c r="G2274" s="1" t="s">
        <v>1548</v>
      </c>
      <c r="H2274" s="7">
        <v>150</v>
      </c>
      <c r="I2274" s="7">
        <v>150</v>
      </c>
      <c r="J2274" s="2">
        <v>0</v>
      </c>
      <c r="K2274" s="7">
        <f>Table1[[#This Row],[Price Before Discount]]-Table1[[#This Row],[Price After Discount]]</f>
        <v>0</v>
      </c>
      <c r="L2274" s="13">
        <f>YEAR(Table1[[#This Row],[Date]])</f>
        <v>2023</v>
      </c>
      <c r="M2274" s="13" t="str">
        <f t="shared" si="70"/>
        <v>Apr</v>
      </c>
      <c r="N2274" s="17" t="str">
        <f t="shared" si="71"/>
        <v>Q2</v>
      </c>
    </row>
    <row r="2275" spans="1:14" hidden="1" x14ac:dyDescent="0.35">
      <c r="A2275" t="s">
        <v>2889</v>
      </c>
      <c r="B2275" s="1" t="s">
        <v>287</v>
      </c>
      <c r="C2275" s="1" t="s">
        <v>106</v>
      </c>
      <c r="D2275" s="1" t="s">
        <v>17</v>
      </c>
      <c r="E2275" s="3">
        <v>44445</v>
      </c>
      <c r="F2275" s="1" t="s">
        <v>53</v>
      </c>
      <c r="G2275" s="1" t="s">
        <v>1039</v>
      </c>
      <c r="H2275" s="7">
        <v>800</v>
      </c>
      <c r="I2275" s="7">
        <v>696</v>
      </c>
      <c r="J2275" s="2">
        <v>0.13</v>
      </c>
      <c r="K2275" s="7">
        <f>Table1[[#This Row],[Price Before Discount]]-Table1[[#This Row],[Price After Discount]]</f>
        <v>104</v>
      </c>
      <c r="L2275" s="13">
        <f>YEAR(Table1[[#This Row],[Date]])</f>
        <v>2021</v>
      </c>
      <c r="M2275" s="13" t="str">
        <f t="shared" si="70"/>
        <v>Sep</v>
      </c>
      <c r="N2275" s="17" t="str">
        <f t="shared" si="71"/>
        <v>Q3</v>
      </c>
    </row>
    <row r="2276" spans="1:14" x14ac:dyDescent="0.35">
      <c r="A2276" t="s">
        <v>2890</v>
      </c>
      <c r="B2276" s="1" t="s">
        <v>185</v>
      </c>
      <c r="C2276" s="1" t="s">
        <v>186</v>
      </c>
      <c r="D2276" s="1" t="s">
        <v>11</v>
      </c>
      <c r="E2276" s="3">
        <v>43947</v>
      </c>
      <c r="F2276" s="1" t="s">
        <v>39</v>
      </c>
      <c r="G2276" s="1" t="s">
        <v>739</v>
      </c>
      <c r="H2276" s="7">
        <v>30</v>
      </c>
      <c r="I2276" s="7">
        <v>26</v>
      </c>
      <c r="J2276" s="2">
        <v>0.1333</v>
      </c>
      <c r="K2276" s="7">
        <f>Table1[[#This Row],[Price Before Discount]]-Table1[[#This Row],[Price After Discount]]</f>
        <v>4</v>
      </c>
      <c r="L2276" s="13">
        <f>YEAR(Table1[[#This Row],[Date]])</f>
        <v>2020</v>
      </c>
      <c r="M2276" s="13" t="str">
        <f t="shared" si="70"/>
        <v>Apr</v>
      </c>
      <c r="N2276" s="17" t="str">
        <f t="shared" si="71"/>
        <v>Q2</v>
      </c>
    </row>
    <row r="2277" spans="1:14" hidden="1" x14ac:dyDescent="0.35">
      <c r="A2277" t="s">
        <v>2891</v>
      </c>
      <c r="B2277" s="1" t="s">
        <v>42</v>
      </c>
      <c r="C2277" s="1" t="s">
        <v>43</v>
      </c>
      <c r="D2277" s="1" t="s">
        <v>22</v>
      </c>
      <c r="E2277" s="3">
        <v>44741</v>
      </c>
      <c r="F2277" s="1" t="s">
        <v>23</v>
      </c>
      <c r="G2277" s="1" t="s">
        <v>1100</v>
      </c>
      <c r="H2277" s="7">
        <v>700</v>
      </c>
      <c r="I2277" s="7">
        <v>623</v>
      </c>
      <c r="J2277" s="2">
        <v>0.11</v>
      </c>
      <c r="K2277" s="7">
        <f>Table1[[#This Row],[Price Before Discount]]-Table1[[#This Row],[Price After Discount]]</f>
        <v>77</v>
      </c>
      <c r="L2277" s="13">
        <f>YEAR(Table1[[#This Row],[Date]])</f>
        <v>2022</v>
      </c>
      <c r="M2277" s="13" t="str">
        <f t="shared" si="70"/>
        <v>Jun</v>
      </c>
      <c r="N2277" s="17" t="str">
        <f t="shared" si="71"/>
        <v>Q2</v>
      </c>
    </row>
    <row r="2278" spans="1:14" x14ac:dyDescent="0.35">
      <c r="A2278" t="s">
        <v>2892</v>
      </c>
      <c r="B2278" s="1" t="s">
        <v>239</v>
      </c>
      <c r="C2278" s="1" t="s">
        <v>240</v>
      </c>
      <c r="D2278" s="1" t="s">
        <v>11</v>
      </c>
      <c r="E2278" s="3">
        <v>44669</v>
      </c>
      <c r="F2278" s="1" t="s">
        <v>12</v>
      </c>
      <c r="G2278" s="1" t="s">
        <v>285</v>
      </c>
      <c r="H2278" s="7">
        <v>80</v>
      </c>
      <c r="I2278" s="7">
        <v>74</v>
      </c>
      <c r="J2278" s="2">
        <v>7.4999999999999997E-2</v>
      </c>
      <c r="K2278" s="7">
        <f>Table1[[#This Row],[Price Before Discount]]-Table1[[#This Row],[Price After Discount]]</f>
        <v>6</v>
      </c>
      <c r="L2278" s="13">
        <f>YEAR(Table1[[#This Row],[Date]])</f>
        <v>2022</v>
      </c>
      <c r="M2278" s="13" t="str">
        <f t="shared" si="70"/>
        <v>Apr</v>
      </c>
      <c r="N2278" s="17" t="str">
        <f t="shared" si="71"/>
        <v>Q2</v>
      </c>
    </row>
    <row r="2279" spans="1:14" x14ac:dyDescent="0.35">
      <c r="A2279" t="s">
        <v>2893</v>
      </c>
      <c r="B2279" s="1" t="s">
        <v>57</v>
      </c>
      <c r="C2279" s="1" t="s">
        <v>58</v>
      </c>
      <c r="D2279" s="1" t="s">
        <v>11</v>
      </c>
      <c r="E2279" s="3">
        <v>44150</v>
      </c>
      <c r="F2279" s="1" t="s">
        <v>39</v>
      </c>
      <c r="G2279" s="1" t="s">
        <v>1840</v>
      </c>
      <c r="H2279" s="7">
        <v>30</v>
      </c>
      <c r="I2279" s="7">
        <v>21</v>
      </c>
      <c r="J2279" s="2">
        <v>0.3</v>
      </c>
      <c r="K2279" s="7">
        <f>Table1[[#This Row],[Price Before Discount]]-Table1[[#This Row],[Price After Discount]]</f>
        <v>9</v>
      </c>
      <c r="L2279" s="13">
        <f>YEAR(Table1[[#This Row],[Date]])</f>
        <v>2020</v>
      </c>
      <c r="M2279" s="13" t="str">
        <f t="shared" si="70"/>
        <v>Nov</v>
      </c>
      <c r="N2279" s="17" t="str">
        <f t="shared" si="71"/>
        <v>Q4</v>
      </c>
    </row>
    <row r="2280" spans="1:14" hidden="1" x14ac:dyDescent="0.35">
      <c r="A2280" t="s">
        <v>2894</v>
      </c>
      <c r="B2280" s="1" t="s">
        <v>129</v>
      </c>
      <c r="C2280" s="1" t="s">
        <v>106</v>
      </c>
      <c r="D2280" s="1" t="s">
        <v>17</v>
      </c>
      <c r="E2280" s="3">
        <v>44767</v>
      </c>
      <c r="F2280" s="1" t="s">
        <v>12</v>
      </c>
      <c r="G2280" s="1" t="s">
        <v>472</v>
      </c>
      <c r="H2280" s="7">
        <v>80</v>
      </c>
      <c r="I2280" s="7">
        <v>68</v>
      </c>
      <c r="J2280" s="2">
        <v>0.15</v>
      </c>
      <c r="K2280" s="7">
        <f>Table1[[#This Row],[Price Before Discount]]-Table1[[#This Row],[Price After Discount]]</f>
        <v>12</v>
      </c>
      <c r="L2280" s="13">
        <f>YEAR(Table1[[#This Row],[Date]])</f>
        <v>2022</v>
      </c>
      <c r="M2280" s="13" t="str">
        <f t="shared" si="70"/>
        <v>Jul</v>
      </c>
      <c r="N2280" s="17" t="str">
        <f t="shared" si="71"/>
        <v>Q3</v>
      </c>
    </row>
    <row r="2281" spans="1:14" hidden="1" x14ac:dyDescent="0.35">
      <c r="A2281" t="s">
        <v>2895</v>
      </c>
      <c r="B2281" s="1" t="s">
        <v>89</v>
      </c>
      <c r="C2281" s="1" t="s">
        <v>90</v>
      </c>
      <c r="D2281" s="1" t="s">
        <v>33</v>
      </c>
      <c r="E2281" s="3">
        <v>43852</v>
      </c>
      <c r="F2281" s="1" t="s">
        <v>120</v>
      </c>
      <c r="G2281" s="1" t="s">
        <v>1153</v>
      </c>
      <c r="H2281" s="7">
        <v>50</v>
      </c>
      <c r="I2281" s="7">
        <v>48</v>
      </c>
      <c r="J2281" s="2">
        <v>0.04</v>
      </c>
      <c r="K2281" s="7">
        <f>Table1[[#This Row],[Price Before Discount]]-Table1[[#This Row],[Price After Discount]]</f>
        <v>2</v>
      </c>
      <c r="L2281" s="13">
        <f>YEAR(Table1[[#This Row],[Date]])</f>
        <v>2020</v>
      </c>
      <c r="M2281" s="13" t="str">
        <f t="shared" si="70"/>
        <v>Jan</v>
      </c>
      <c r="N2281" s="17" t="str">
        <f t="shared" si="71"/>
        <v>Q1</v>
      </c>
    </row>
    <row r="2282" spans="1:14" hidden="1" x14ac:dyDescent="0.35">
      <c r="A2282" t="s">
        <v>2896</v>
      </c>
      <c r="B2282" s="1" t="s">
        <v>37</v>
      </c>
      <c r="C2282" s="1" t="s">
        <v>38</v>
      </c>
      <c r="D2282" s="1" t="s">
        <v>33</v>
      </c>
      <c r="E2282" s="3">
        <v>44933</v>
      </c>
      <c r="F2282" s="1" t="s">
        <v>39</v>
      </c>
      <c r="G2282" s="1" t="s">
        <v>1302</v>
      </c>
      <c r="H2282" s="7">
        <v>30</v>
      </c>
      <c r="I2282" s="7">
        <v>29</v>
      </c>
      <c r="J2282" s="2">
        <v>3.3300000000000003E-2</v>
      </c>
      <c r="K2282" s="7">
        <f>Table1[[#This Row],[Price Before Discount]]-Table1[[#This Row],[Price After Discount]]</f>
        <v>1</v>
      </c>
      <c r="L2282" s="13">
        <f>YEAR(Table1[[#This Row],[Date]])</f>
        <v>2023</v>
      </c>
      <c r="M2282" s="13" t="str">
        <f t="shared" si="70"/>
        <v>Jan</v>
      </c>
      <c r="N2282" s="17" t="str">
        <f t="shared" si="71"/>
        <v>Q1</v>
      </c>
    </row>
    <row r="2283" spans="1:14" x14ac:dyDescent="0.35">
      <c r="A2283" t="s">
        <v>2897</v>
      </c>
      <c r="B2283" s="1" t="s">
        <v>97</v>
      </c>
      <c r="C2283" s="1" t="s">
        <v>98</v>
      </c>
      <c r="D2283" s="1" t="s">
        <v>11</v>
      </c>
      <c r="E2283" s="3">
        <v>44641</v>
      </c>
      <c r="F2283" s="1" t="s">
        <v>39</v>
      </c>
      <c r="G2283" s="1" t="s">
        <v>946</v>
      </c>
      <c r="H2283" s="7">
        <v>30</v>
      </c>
      <c r="I2283" s="7">
        <v>29</v>
      </c>
      <c r="J2283" s="2">
        <v>3.3300000000000003E-2</v>
      </c>
      <c r="K2283" s="7">
        <f>Table1[[#This Row],[Price Before Discount]]-Table1[[#This Row],[Price After Discount]]</f>
        <v>1</v>
      </c>
      <c r="L2283" s="13">
        <f>YEAR(Table1[[#This Row],[Date]])</f>
        <v>2022</v>
      </c>
      <c r="M2283" s="13" t="str">
        <f t="shared" si="70"/>
        <v>Mar</v>
      </c>
      <c r="N2283" s="17" t="str">
        <f t="shared" si="71"/>
        <v>Q1</v>
      </c>
    </row>
    <row r="2284" spans="1:14" hidden="1" x14ac:dyDescent="0.35">
      <c r="A2284" t="s">
        <v>2898</v>
      </c>
      <c r="B2284" s="1" t="s">
        <v>101</v>
      </c>
      <c r="C2284" s="1" t="s">
        <v>69</v>
      </c>
      <c r="D2284" s="1" t="s">
        <v>33</v>
      </c>
      <c r="E2284" s="3">
        <v>44837</v>
      </c>
      <c r="F2284" s="1" t="s">
        <v>59</v>
      </c>
      <c r="G2284" s="1" t="s">
        <v>103</v>
      </c>
      <c r="H2284" s="7">
        <v>1000</v>
      </c>
      <c r="I2284" s="7">
        <v>510</v>
      </c>
      <c r="J2284" s="2">
        <v>0.49</v>
      </c>
      <c r="K2284" s="7">
        <f>Table1[[#This Row],[Price Before Discount]]-Table1[[#This Row],[Price After Discount]]</f>
        <v>490</v>
      </c>
      <c r="L2284" s="13">
        <f>YEAR(Table1[[#This Row],[Date]])</f>
        <v>2022</v>
      </c>
      <c r="M2284" s="13" t="str">
        <f t="shared" si="70"/>
        <v>Oct</v>
      </c>
      <c r="N2284" s="17" t="str">
        <f t="shared" si="71"/>
        <v>Q4</v>
      </c>
    </row>
    <row r="2285" spans="1:14" hidden="1" x14ac:dyDescent="0.35">
      <c r="A2285" t="s">
        <v>2899</v>
      </c>
      <c r="B2285" s="1" t="s">
        <v>62</v>
      </c>
      <c r="C2285" s="1" t="s">
        <v>63</v>
      </c>
      <c r="D2285" s="1" t="s">
        <v>33</v>
      </c>
      <c r="E2285" s="3">
        <v>44912</v>
      </c>
      <c r="F2285" s="1" t="s">
        <v>39</v>
      </c>
      <c r="G2285" s="1" t="s">
        <v>1534</v>
      </c>
      <c r="H2285" s="7">
        <v>30</v>
      </c>
      <c r="I2285" s="7">
        <v>29</v>
      </c>
      <c r="J2285" s="2">
        <v>3.3300000000000003E-2</v>
      </c>
      <c r="K2285" s="7">
        <f>Table1[[#This Row],[Price Before Discount]]-Table1[[#This Row],[Price After Discount]]</f>
        <v>1</v>
      </c>
      <c r="L2285" s="13">
        <f>YEAR(Table1[[#This Row],[Date]])</f>
        <v>2022</v>
      </c>
      <c r="M2285" s="13" t="str">
        <f t="shared" si="70"/>
        <v>Dec</v>
      </c>
      <c r="N2285" s="17" t="str">
        <f t="shared" si="71"/>
        <v>Q4</v>
      </c>
    </row>
    <row r="2286" spans="1:14" x14ac:dyDescent="0.35">
      <c r="A2286" t="s">
        <v>2900</v>
      </c>
      <c r="B2286" s="1" t="s">
        <v>79</v>
      </c>
      <c r="C2286" s="1" t="s">
        <v>80</v>
      </c>
      <c r="D2286" s="1" t="s">
        <v>11</v>
      </c>
      <c r="E2286" s="3">
        <v>43869</v>
      </c>
      <c r="F2286" s="1" t="s">
        <v>59</v>
      </c>
      <c r="G2286" s="1" t="s">
        <v>280</v>
      </c>
      <c r="H2286" s="7">
        <v>1000</v>
      </c>
      <c r="I2286" s="7">
        <v>840</v>
      </c>
      <c r="J2286" s="2">
        <v>0.16</v>
      </c>
      <c r="K2286" s="7">
        <f>Table1[[#This Row],[Price Before Discount]]-Table1[[#This Row],[Price After Discount]]</f>
        <v>160</v>
      </c>
      <c r="L2286" s="13">
        <f>YEAR(Table1[[#This Row],[Date]])</f>
        <v>2020</v>
      </c>
      <c r="M2286" s="13" t="str">
        <f t="shared" si="70"/>
        <v>Feb</v>
      </c>
      <c r="N2286" s="17" t="str">
        <f t="shared" si="71"/>
        <v>Q1</v>
      </c>
    </row>
    <row r="2287" spans="1:14" x14ac:dyDescent="0.35">
      <c r="A2287" t="s">
        <v>2901</v>
      </c>
      <c r="B2287" s="1" t="s">
        <v>26</v>
      </c>
      <c r="C2287" s="1" t="s">
        <v>27</v>
      </c>
      <c r="D2287" s="1" t="s">
        <v>11</v>
      </c>
      <c r="E2287" s="3">
        <v>44583</v>
      </c>
      <c r="F2287" s="1" t="s">
        <v>113</v>
      </c>
      <c r="G2287" s="1" t="s">
        <v>422</v>
      </c>
      <c r="H2287" s="7">
        <v>250</v>
      </c>
      <c r="I2287" s="7">
        <v>225</v>
      </c>
      <c r="J2287" s="2">
        <v>0.1</v>
      </c>
      <c r="K2287" s="7">
        <f>Table1[[#This Row],[Price Before Discount]]-Table1[[#This Row],[Price After Discount]]</f>
        <v>25</v>
      </c>
      <c r="L2287" s="13">
        <f>YEAR(Table1[[#This Row],[Date]])</f>
        <v>2022</v>
      </c>
      <c r="M2287" s="13" t="str">
        <f t="shared" si="70"/>
        <v>Jan</v>
      </c>
      <c r="N2287" s="17" t="str">
        <f t="shared" si="71"/>
        <v>Q1</v>
      </c>
    </row>
    <row r="2288" spans="1:14" hidden="1" x14ac:dyDescent="0.35">
      <c r="A2288" t="s">
        <v>2902</v>
      </c>
      <c r="B2288" s="1" t="s">
        <v>225</v>
      </c>
      <c r="C2288" s="1" t="s">
        <v>226</v>
      </c>
      <c r="D2288" s="1" t="s">
        <v>22</v>
      </c>
      <c r="E2288" s="3">
        <v>44828</v>
      </c>
      <c r="F2288" s="1" t="s">
        <v>39</v>
      </c>
      <c r="G2288" s="1" t="s">
        <v>834</v>
      </c>
      <c r="H2288" s="7">
        <v>30</v>
      </c>
      <c r="I2288" s="7">
        <v>26</v>
      </c>
      <c r="J2288" s="2">
        <v>0.1333</v>
      </c>
      <c r="K2288" s="7">
        <f>Table1[[#This Row],[Price Before Discount]]-Table1[[#This Row],[Price After Discount]]</f>
        <v>4</v>
      </c>
      <c r="L2288" s="13">
        <f>YEAR(Table1[[#This Row],[Date]])</f>
        <v>2022</v>
      </c>
      <c r="M2288" s="13" t="str">
        <f t="shared" si="70"/>
        <v>Sep</v>
      </c>
      <c r="N2288" s="17" t="str">
        <f t="shared" si="71"/>
        <v>Q3</v>
      </c>
    </row>
    <row r="2289" spans="1:14" x14ac:dyDescent="0.35">
      <c r="A2289" t="s">
        <v>2903</v>
      </c>
      <c r="B2289" s="1" t="s">
        <v>172</v>
      </c>
      <c r="C2289" s="1" t="s">
        <v>173</v>
      </c>
      <c r="D2289" s="1" t="s">
        <v>11</v>
      </c>
      <c r="E2289" s="3">
        <v>44528</v>
      </c>
      <c r="F2289" s="1" t="s">
        <v>23</v>
      </c>
      <c r="G2289" s="1" t="s">
        <v>1454</v>
      </c>
      <c r="H2289" s="7">
        <v>700</v>
      </c>
      <c r="I2289" s="7">
        <v>539</v>
      </c>
      <c r="J2289" s="2">
        <v>0.23</v>
      </c>
      <c r="K2289" s="7">
        <f>Table1[[#This Row],[Price Before Discount]]-Table1[[#This Row],[Price After Discount]]</f>
        <v>161</v>
      </c>
      <c r="L2289" s="13">
        <f>YEAR(Table1[[#This Row],[Date]])</f>
        <v>2021</v>
      </c>
      <c r="M2289" s="13" t="str">
        <f t="shared" si="70"/>
        <v>Nov</v>
      </c>
      <c r="N2289" s="17" t="str">
        <f t="shared" si="71"/>
        <v>Q4</v>
      </c>
    </row>
    <row r="2290" spans="1:14" x14ac:dyDescent="0.35">
      <c r="A2290" t="s">
        <v>2904</v>
      </c>
      <c r="B2290" s="1" t="s">
        <v>26</v>
      </c>
      <c r="C2290" s="1" t="s">
        <v>27</v>
      </c>
      <c r="D2290" s="1" t="s">
        <v>11</v>
      </c>
      <c r="E2290" s="3">
        <v>44644</v>
      </c>
      <c r="F2290" s="1" t="s">
        <v>120</v>
      </c>
      <c r="G2290" s="1" t="s">
        <v>1106</v>
      </c>
      <c r="H2290" s="7">
        <v>50</v>
      </c>
      <c r="I2290" s="7">
        <v>49</v>
      </c>
      <c r="J2290" s="2">
        <v>0.02</v>
      </c>
      <c r="K2290" s="7">
        <f>Table1[[#This Row],[Price Before Discount]]-Table1[[#This Row],[Price After Discount]]</f>
        <v>1</v>
      </c>
      <c r="L2290" s="13">
        <f>YEAR(Table1[[#This Row],[Date]])</f>
        <v>2022</v>
      </c>
      <c r="M2290" s="13" t="str">
        <f t="shared" si="70"/>
        <v>Mar</v>
      </c>
      <c r="N2290" s="17" t="str">
        <f t="shared" si="71"/>
        <v>Q1</v>
      </c>
    </row>
    <row r="2291" spans="1:14" x14ac:dyDescent="0.35">
      <c r="A2291" t="s">
        <v>2905</v>
      </c>
      <c r="B2291" s="1" t="s">
        <v>112</v>
      </c>
      <c r="C2291" s="1" t="s">
        <v>52</v>
      </c>
      <c r="D2291" s="1" t="s">
        <v>11</v>
      </c>
      <c r="E2291" s="3">
        <v>45517</v>
      </c>
      <c r="F2291" s="1" t="s">
        <v>12</v>
      </c>
      <c r="G2291" s="1" t="s">
        <v>1959</v>
      </c>
      <c r="H2291" s="7">
        <v>80</v>
      </c>
      <c r="I2291" s="7">
        <v>70</v>
      </c>
      <c r="J2291" s="2">
        <v>0.125</v>
      </c>
      <c r="K2291" s="7">
        <f>Table1[[#This Row],[Price Before Discount]]-Table1[[#This Row],[Price After Discount]]</f>
        <v>10</v>
      </c>
      <c r="L2291" s="13">
        <f>YEAR(Table1[[#This Row],[Date]])</f>
        <v>2024</v>
      </c>
      <c r="M2291" s="13" t="str">
        <f t="shared" si="70"/>
        <v>Aug</v>
      </c>
      <c r="N2291" s="17" t="str">
        <f t="shared" si="71"/>
        <v>Q3</v>
      </c>
    </row>
    <row r="2292" spans="1:14" hidden="1" x14ac:dyDescent="0.35">
      <c r="A2292" t="s">
        <v>2906</v>
      </c>
      <c r="B2292" s="1" t="s">
        <v>287</v>
      </c>
      <c r="C2292" s="1" t="s">
        <v>106</v>
      </c>
      <c r="D2292" s="1" t="s">
        <v>17</v>
      </c>
      <c r="E2292" s="3">
        <v>43999</v>
      </c>
      <c r="F2292" s="1" t="s">
        <v>34</v>
      </c>
      <c r="G2292" s="1" t="s">
        <v>288</v>
      </c>
      <c r="H2292" s="7">
        <v>50</v>
      </c>
      <c r="I2292" s="7">
        <v>48</v>
      </c>
      <c r="J2292" s="2">
        <v>0.04</v>
      </c>
      <c r="K2292" s="7">
        <f>Table1[[#This Row],[Price Before Discount]]-Table1[[#This Row],[Price After Discount]]</f>
        <v>2</v>
      </c>
      <c r="L2292" s="13">
        <f>YEAR(Table1[[#This Row],[Date]])</f>
        <v>2020</v>
      </c>
      <c r="M2292" s="13" t="str">
        <f t="shared" si="70"/>
        <v>Jun</v>
      </c>
      <c r="N2292" s="17" t="str">
        <f t="shared" si="71"/>
        <v>Q2</v>
      </c>
    </row>
    <row r="2293" spans="1:14" hidden="1" x14ac:dyDescent="0.35">
      <c r="A2293" t="s">
        <v>2907</v>
      </c>
      <c r="B2293" s="1" t="s">
        <v>2241</v>
      </c>
      <c r="C2293" s="1" t="s">
        <v>106</v>
      </c>
      <c r="D2293" s="1" t="s">
        <v>17</v>
      </c>
      <c r="E2293" s="3">
        <v>45206</v>
      </c>
      <c r="F2293" s="1" t="s">
        <v>53</v>
      </c>
      <c r="G2293" s="1" t="s">
        <v>2440</v>
      </c>
      <c r="H2293" s="7">
        <v>800</v>
      </c>
      <c r="I2293" s="7">
        <v>544</v>
      </c>
      <c r="J2293" s="2">
        <v>0.32</v>
      </c>
      <c r="K2293" s="7">
        <f>Table1[[#This Row],[Price Before Discount]]-Table1[[#This Row],[Price After Discount]]</f>
        <v>256</v>
      </c>
      <c r="L2293" s="13">
        <f>YEAR(Table1[[#This Row],[Date]])</f>
        <v>2023</v>
      </c>
      <c r="M2293" s="13" t="str">
        <f t="shared" si="70"/>
        <v>Oct</v>
      </c>
      <c r="N2293" s="17" t="str">
        <f t="shared" si="71"/>
        <v>Q4</v>
      </c>
    </row>
    <row r="2294" spans="1:14" x14ac:dyDescent="0.35">
      <c r="A2294" t="s">
        <v>2908</v>
      </c>
      <c r="B2294" s="1" t="s">
        <v>109</v>
      </c>
      <c r="C2294" s="1" t="s">
        <v>80</v>
      </c>
      <c r="D2294" s="1" t="s">
        <v>11</v>
      </c>
      <c r="E2294" s="3">
        <v>45503</v>
      </c>
      <c r="F2294" s="1" t="s">
        <v>34</v>
      </c>
      <c r="G2294" s="1" t="s">
        <v>824</v>
      </c>
      <c r="H2294" s="7">
        <v>50</v>
      </c>
      <c r="I2294" s="7">
        <v>44</v>
      </c>
      <c r="J2294" s="2">
        <v>0.12</v>
      </c>
      <c r="K2294" s="7">
        <f>Table1[[#This Row],[Price Before Discount]]-Table1[[#This Row],[Price After Discount]]</f>
        <v>6</v>
      </c>
      <c r="L2294" s="13">
        <f>YEAR(Table1[[#This Row],[Date]])</f>
        <v>2024</v>
      </c>
      <c r="M2294" s="13" t="str">
        <f t="shared" si="70"/>
        <v>Jul</v>
      </c>
      <c r="N2294" s="17" t="str">
        <f t="shared" si="71"/>
        <v>Q3</v>
      </c>
    </row>
    <row r="2295" spans="1:14" hidden="1" x14ac:dyDescent="0.35">
      <c r="A2295" t="s">
        <v>2909</v>
      </c>
      <c r="B2295" s="1" t="s">
        <v>68</v>
      </c>
      <c r="C2295" s="1" t="s">
        <v>69</v>
      </c>
      <c r="D2295" s="1" t="s">
        <v>33</v>
      </c>
      <c r="E2295" s="3">
        <v>44762</v>
      </c>
      <c r="F2295" s="1" t="s">
        <v>53</v>
      </c>
      <c r="G2295" s="1" t="s">
        <v>389</v>
      </c>
      <c r="H2295" s="7">
        <v>800</v>
      </c>
      <c r="I2295" s="7">
        <v>648</v>
      </c>
      <c r="J2295" s="2">
        <v>0.19</v>
      </c>
      <c r="K2295" s="7">
        <f>Table1[[#This Row],[Price Before Discount]]-Table1[[#This Row],[Price After Discount]]</f>
        <v>152</v>
      </c>
      <c r="L2295" s="13">
        <f>YEAR(Table1[[#This Row],[Date]])</f>
        <v>2022</v>
      </c>
      <c r="M2295" s="13" t="str">
        <f t="shared" si="70"/>
        <v>Jul</v>
      </c>
      <c r="N2295" s="17" t="str">
        <f t="shared" si="71"/>
        <v>Q3</v>
      </c>
    </row>
    <row r="2296" spans="1:14" hidden="1" x14ac:dyDescent="0.35">
      <c r="A2296" t="s">
        <v>2910</v>
      </c>
      <c r="B2296" s="1" t="s">
        <v>2168</v>
      </c>
      <c r="C2296" s="1" t="s">
        <v>16</v>
      </c>
      <c r="D2296" s="1" t="s">
        <v>17</v>
      </c>
      <c r="E2296" s="3">
        <v>45054</v>
      </c>
      <c r="F2296" s="1" t="s">
        <v>102</v>
      </c>
      <c r="G2296" s="1" t="s">
        <v>2219</v>
      </c>
      <c r="H2296" s="7">
        <v>70</v>
      </c>
      <c r="I2296" s="7">
        <v>67</v>
      </c>
      <c r="J2296" s="2">
        <v>4.2900000000000001E-2</v>
      </c>
      <c r="K2296" s="7">
        <f>Table1[[#This Row],[Price Before Discount]]-Table1[[#This Row],[Price After Discount]]</f>
        <v>3</v>
      </c>
      <c r="L2296" s="13">
        <f>YEAR(Table1[[#This Row],[Date]])</f>
        <v>2023</v>
      </c>
      <c r="M2296" s="13" t="str">
        <f t="shared" si="70"/>
        <v>May</v>
      </c>
      <c r="N2296" s="17" t="str">
        <f t="shared" si="71"/>
        <v>Q2</v>
      </c>
    </row>
    <row r="2297" spans="1:14" hidden="1" x14ac:dyDescent="0.35">
      <c r="A2297" t="s">
        <v>2911</v>
      </c>
      <c r="B2297" s="1" t="s">
        <v>47</v>
      </c>
      <c r="C2297" s="1" t="s">
        <v>48</v>
      </c>
      <c r="D2297" s="1" t="s">
        <v>22</v>
      </c>
      <c r="E2297" s="3">
        <v>44505</v>
      </c>
      <c r="F2297" s="1" t="s">
        <v>120</v>
      </c>
      <c r="G2297" s="1" t="s">
        <v>727</v>
      </c>
      <c r="H2297" s="7">
        <v>50</v>
      </c>
      <c r="I2297" s="7">
        <v>38</v>
      </c>
      <c r="J2297" s="2">
        <v>0.24</v>
      </c>
      <c r="K2297" s="7">
        <f>Table1[[#This Row],[Price Before Discount]]-Table1[[#This Row],[Price After Discount]]</f>
        <v>12</v>
      </c>
      <c r="L2297" s="13">
        <f>YEAR(Table1[[#This Row],[Date]])</f>
        <v>2021</v>
      </c>
      <c r="M2297" s="13" t="str">
        <f t="shared" si="70"/>
        <v>Nov</v>
      </c>
      <c r="N2297" s="17" t="str">
        <f t="shared" si="71"/>
        <v>Q4</v>
      </c>
    </row>
    <row r="2298" spans="1:14" x14ac:dyDescent="0.35">
      <c r="A2298" t="s">
        <v>2912</v>
      </c>
      <c r="B2298" s="1" t="s">
        <v>109</v>
      </c>
      <c r="C2298" s="1" t="s">
        <v>80</v>
      </c>
      <c r="D2298" s="1" t="s">
        <v>11</v>
      </c>
      <c r="E2298" s="3">
        <v>45316</v>
      </c>
      <c r="F2298" s="1" t="s">
        <v>59</v>
      </c>
      <c r="G2298" s="1" t="s">
        <v>824</v>
      </c>
      <c r="H2298" s="7">
        <v>1000</v>
      </c>
      <c r="I2298" s="7">
        <v>690</v>
      </c>
      <c r="J2298" s="2">
        <v>0.31</v>
      </c>
      <c r="K2298" s="7">
        <f>Table1[[#This Row],[Price Before Discount]]-Table1[[#This Row],[Price After Discount]]</f>
        <v>310</v>
      </c>
      <c r="L2298" s="13">
        <f>YEAR(Table1[[#This Row],[Date]])</f>
        <v>2024</v>
      </c>
      <c r="M2298" s="13" t="str">
        <f t="shared" si="70"/>
        <v>Jan</v>
      </c>
      <c r="N2298" s="17" t="str">
        <f t="shared" si="71"/>
        <v>Q1</v>
      </c>
    </row>
    <row r="2299" spans="1:14" hidden="1" x14ac:dyDescent="0.35">
      <c r="A2299" t="s">
        <v>2913</v>
      </c>
      <c r="B2299" s="1" t="s">
        <v>47</v>
      </c>
      <c r="C2299" s="1" t="s">
        <v>48</v>
      </c>
      <c r="D2299" s="1" t="s">
        <v>22</v>
      </c>
      <c r="E2299" s="3">
        <v>45617</v>
      </c>
      <c r="F2299" s="1" t="s">
        <v>39</v>
      </c>
      <c r="G2299" s="1" t="s">
        <v>376</v>
      </c>
      <c r="H2299" s="7">
        <v>30</v>
      </c>
      <c r="I2299" s="7">
        <v>27</v>
      </c>
      <c r="J2299" s="2">
        <v>0.1</v>
      </c>
      <c r="K2299" s="7">
        <f>Table1[[#This Row],[Price Before Discount]]-Table1[[#This Row],[Price After Discount]]</f>
        <v>3</v>
      </c>
      <c r="L2299" s="13">
        <f>YEAR(Table1[[#This Row],[Date]])</f>
        <v>2024</v>
      </c>
      <c r="M2299" s="13" t="str">
        <f t="shared" si="70"/>
        <v>Nov</v>
      </c>
      <c r="N2299" s="17" t="str">
        <f t="shared" si="71"/>
        <v>Q4</v>
      </c>
    </row>
    <row r="2300" spans="1:14" x14ac:dyDescent="0.35">
      <c r="A2300" t="s">
        <v>2914</v>
      </c>
      <c r="B2300" s="1" t="s">
        <v>172</v>
      </c>
      <c r="C2300" s="1" t="s">
        <v>173</v>
      </c>
      <c r="D2300" s="1" t="s">
        <v>11</v>
      </c>
      <c r="E2300" s="3">
        <v>43963</v>
      </c>
      <c r="F2300" s="1" t="s">
        <v>120</v>
      </c>
      <c r="G2300" s="1" t="s">
        <v>605</v>
      </c>
      <c r="H2300" s="7">
        <v>50</v>
      </c>
      <c r="I2300" s="7">
        <v>38</v>
      </c>
      <c r="J2300" s="2">
        <v>0.24</v>
      </c>
      <c r="K2300" s="7">
        <f>Table1[[#This Row],[Price Before Discount]]-Table1[[#This Row],[Price After Discount]]</f>
        <v>12</v>
      </c>
      <c r="L2300" s="13">
        <f>YEAR(Table1[[#This Row],[Date]])</f>
        <v>2020</v>
      </c>
      <c r="M2300" s="13" t="str">
        <f t="shared" si="70"/>
        <v>May</v>
      </c>
      <c r="N2300" s="17" t="str">
        <f t="shared" si="71"/>
        <v>Q2</v>
      </c>
    </row>
    <row r="2301" spans="1:14" x14ac:dyDescent="0.35">
      <c r="A2301" t="s">
        <v>2915</v>
      </c>
      <c r="B2301" s="1" t="s">
        <v>168</v>
      </c>
      <c r="C2301" s="1" t="s">
        <v>169</v>
      </c>
      <c r="D2301" s="1" t="s">
        <v>11</v>
      </c>
      <c r="E2301" s="3">
        <v>44009</v>
      </c>
      <c r="F2301" s="1" t="s">
        <v>44</v>
      </c>
      <c r="G2301" s="1" t="s">
        <v>438</v>
      </c>
      <c r="H2301" s="7">
        <v>500</v>
      </c>
      <c r="I2301" s="7">
        <v>415</v>
      </c>
      <c r="J2301" s="2">
        <v>0.17</v>
      </c>
      <c r="K2301" s="7">
        <f>Table1[[#This Row],[Price Before Discount]]-Table1[[#This Row],[Price After Discount]]</f>
        <v>85</v>
      </c>
      <c r="L2301" s="13">
        <f>YEAR(Table1[[#This Row],[Date]])</f>
        <v>2020</v>
      </c>
      <c r="M2301" s="13" t="str">
        <f t="shared" si="70"/>
        <v>Jun</v>
      </c>
      <c r="N2301" s="17" t="str">
        <f t="shared" si="71"/>
        <v>Q2</v>
      </c>
    </row>
    <row r="2302" spans="1:14" x14ac:dyDescent="0.35">
      <c r="A2302" t="s">
        <v>2916</v>
      </c>
      <c r="B2302" s="1" t="s">
        <v>185</v>
      </c>
      <c r="C2302" s="1" t="s">
        <v>186</v>
      </c>
      <c r="D2302" s="1" t="s">
        <v>11</v>
      </c>
      <c r="E2302" s="3">
        <v>43923</v>
      </c>
      <c r="F2302" s="1" t="s">
        <v>34</v>
      </c>
      <c r="G2302" s="1" t="s">
        <v>795</v>
      </c>
      <c r="H2302" s="7">
        <v>50</v>
      </c>
      <c r="I2302" s="7">
        <v>43</v>
      </c>
      <c r="J2302" s="2">
        <v>0.14000000000000001</v>
      </c>
      <c r="K2302" s="7">
        <f>Table1[[#This Row],[Price Before Discount]]-Table1[[#This Row],[Price After Discount]]</f>
        <v>7</v>
      </c>
      <c r="L2302" s="13">
        <f>YEAR(Table1[[#This Row],[Date]])</f>
        <v>2020</v>
      </c>
      <c r="M2302" s="13" t="str">
        <f t="shared" si="70"/>
        <v>Apr</v>
      </c>
      <c r="N2302" s="17" t="str">
        <f t="shared" si="71"/>
        <v>Q2</v>
      </c>
    </row>
    <row r="2303" spans="1:14" hidden="1" x14ac:dyDescent="0.35">
      <c r="A2303" t="s">
        <v>2917</v>
      </c>
      <c r="B2303" s="1" t="s">
        <v>122</v>
      </c>
      <c r="C2303" s="1" t="s">
        <v>38</v>
      </c>
      <c r="D2303" s="1" t="s">
        <v>33</v>
      </c>
      <c r="E2303" s="3">
        <v>45368</v>
      </c>
      <c r="F2303" s="1" t="s">
        <v>44</v>
      </c>
      <c r="G2303" s="1" t="s">
        <v>861</v>
      </c>
      <c r="H2303" s="7">
        <v>500</v>
      </c>
      <c r="I2303" s="7">
        <v>435</v>
      </c>
      <c r="J2303" s="2">
        <v>0.13</v>
      </c>
      <c r="K2303" s="7">
        <f>Table1[[#This Row],[Price Before Discount]]-Table1[[#This Row],[Price After Discount]]</f>
        <v>65</v>
      </c>
      <c r="L2303" s="13">
        <f>YEAR(Table1[[#This Row],[Date]])</f>
        <v>2024</v>
      </c>
      <c r="M2303" s="13" t="str">
        <f t="shared" si="70"/>
        <v>Mar</v>
      </c>
      <c r="N2303" s="17" t="str">
        <f t="shared" si="71"/>
        <v>Q1</v>
      </c>
    </row>
    <row r="2304" spans="1:14" x14ac:dyDescent="0.35">
      <c r="A2304" t="s">
        <v>2918</v>
      </c>
      <c r="B2304" s="1" t="s">
        <v>51</v>
      </c>
      <c r="C2304" s="1" t="s">
        <v>52</v>
      </c>
      <c r="D2304" s="1" t="s">
        <v>11</v>
      </c>
      <c r="E2304" s="3">
        <v>44330</v>
      </c>
      <c r="F2304" s="1" t="s">
        <v>28</v>
      </c>
      <c r="G2304" s="1" t="s">
        <v>812</v>
      </c>
      <c r="H2304" s="7">
        <v>150</v>
      </c>
      <c r="I2304" s="7">
        <v>149</v>
      </c>
      <c r="J2304" s="2">
        <v>6.7000000000000002E-3</v>
      </c>
      <c r="K2304" s="7">
        <f>Table1[[#This Row],[Price Before Discount]]-Table1[[#This Row],[Price After Discount]]</f>
        <v>1</v>
      </c>
      <c r="L2304" s="13">
        <f>YEAR(Table1[[#This Row],[Date]])</f>
        <v>2021</v>
      </c>
      <c r="M2304" s="13" t="str">
        <f t="shared" si="70"/>
        <v>May</v>
      </c>
      <c r="N2304" s="17" t="str">
        <f t="shared" si="71"/>
        <v>Q2</v>
      </c>
    </row>
    <row r="2305" spans="1:14" hidden="1" x14ac:dyDescent="0.35">
      <c r="A2305" t="s">
        <v>2919</v>
      </c>
      <c r="B2305" s="1" t="s">
        <v>68</v>
      </c>
      <c r="C2305" s="1" t="s">
        <v>69</v>
      </c>
      <c r="D2305" s="1" t="s">
        <v>33</v>
      </c>
      <c r="E2305" s="3">
        <v>43927</v>
      </c>
      <c r="F2305" s="1" t="s">
        <v>23</v>
      </c>
      <c r="G2305" s="1" t="s">
        <v>326</v>
      </c>
      <c r="H2305" s="7">
        <v>700</v>
      </c>
      <c r="I2305" s="7">
        <v>644</v>
      </c>
      <c r="J2305" s="2">
        <v>0.08</v>
      </c>
      <c r="K2305" s="7">
        <f>Table1[[#This Row],[Price Before Discount]]-Table1[[#This Row],[Price After Discount]]</f>
        <v>56</v>
      </c>
      <c r="L2305" s="13">
        <f>YEAR(Table1[[#This Row],[Date]])</f>
        <v>2020</v>
      </c>
      <c r="M2305" s="13" t="str">
        <f t="shared" si="70"/>
        <v>Apr</v>
      </c>
      <c r="N2305" s="17" t="str">
        <f t="shared" si="71"/>
        <v>Q2</v>
      </c>
    </row>
    <row r="2306" spans="1:14" x14ac:dyDescent="0.35">
      <c r="A2306" t="s">
        <v>2920</v>
      </c>
      <c r="B2306" s="1" t="s">
        <v>398</v>
      </c>
      <c r="C2306" s="1" t="s">
        <v>399</v>
      </c>
      <c r="D2306" s="1" t="s">
        <v>11</v>
      </c>
      <c r="E2306" s="3">
        <v>44771</v>
      </c>
      <c r="F2306" s="1" t="s">
        <v>102</v>
      </c>
      <c r="G2306" s="1" t="s">
        <v>1279</v>
      </c>
      <c r="H2306" s="7">
        <v>70</v>
      </c>
      <c r="I2306" s="7">
        <v>67</v>
      </c>
      <c r="J2306" s="2">
        <v>4.2900000000000001E-2</v>
      </c>
      <c r="K2306" s="7">
        <f>Table1[[#This Row],[Price Before Discount]]-Table1[[#This Row],[Price After Discount]]</f>
        <v>3</v>
      </c>
      <c r="L2306" s="13">
        <f>YEAR(Table1[[#This Row],[Date]])</f>
        <v>2022</v>
      </c>
      <c r="M2306" s="13" t="str">
        <f t="shared" ref="M2306:M2340" si="72">TEXT(E:E, "mmm")</f>
        <v>Jul</v>
      </c>
      <c r="N2306" s="17" t="str">
        <f t="shared" ref="N2306:N2340" si="73">"Q"&amp;INT((MONTH($E2306)-1)/3)+1</f>
        <v>Q3</v>
      </c>
    </row>
    <row r="2307" spans="1:14" hidden="1" x14ac:dyDescent="0.35">
      <c r="A2307" t="s">
        <v>2921</v>
      </c>
      <c r="B2307" s="1" t="s">
        <v>2168</v>
      </c>
      <c r="C2307" s="1" t="s">
        <v>16</v>
      </c>
      <c r="D2307" s="1" t="s">
        <v>17</v>
      </c>
      <c r="E2307" s="3">
        <v>44098</v>
      </c>
      <c r="F2307" s="1" t="s">
        <v>113</v>
      </c>
      <c r="G2307" s="1" t="s">
        <v>2922</v>
      </c>
      <c r="H2307" s="7">
        <v>250</v>
      </c>
      <c r="I2307" s="7">
        <v>198</v>
      </c>
      <c r="J2307" s="2">
        <v>0.20799999999999999</v>
      </c>
      <c r="K2307" s="7">
        <f>Table1[[#This Row],[Price Before Discount]]-Table1[[#This Row],[Price After Discount]]</f>
        <v>52</v>
      </c>
      <c r="L2307" s="13">
        <f>YEAR(Table1[[#This Row],[Date]])</f>
        <v>2020</v>
      </c>
      <c r="M2307" s="13" t="str">
        <f t="shared" si="72"/>
        <v>Sep</v>
      </c>
      <c r="N2307" s="17" t="str">
        <f t="shared" si="73"/>
        <v>Q3</v>
      </c>
    </row>
    <row r="2308" spans="1:14" x14ac:dyDescent="0.35">
      <c r="A2308" t="s">
        <v>2923</v>
      </c>
      <c r="B2308" s="1" t="s">
        <v>57</v>
      </c>
      <c r="C2308" s="1" t="s">
        <v>58</v>
      </c>
      <c r="D2308" s="1" t="s">
        <v>11</v>
      </c>
      <c r="E2308" s="3">
        <v>44178</v>
      </c>
      <c r="F2308" s="1" t="s">
        <v>39</v>
      </c>
      <c r="G2308" s="1" t="s">
        <v>779</v>
      </c>
      <c r="H2308" s="7">
        <v>30</v>
      </c>
      <c r="I2308" s="7">
        <v>30</v>
      </c>
      <c r="J2308" s="2">
        <v>0</v>
      </c>
      <c r="K2308" s="7">
        <f>Table1[[#This Row],[Price Before Discount]]-Table1[[#This Row],[Price After Discount]]</f>
        <v>0</v>
      </c>
      <c r="L2308" s="13">
        <f>YEAR(Table1[[#This Row],[Date]])</f>
        <v>2020</v>
      </c>
      <c r="M2308" s="13" t="str">
        <f t="shared" si="72"/>
        <v>Dec</v>
      </c>
      <c r="N2308" s="17" t="str">
        <f t="shared" si="73"/>
        <v>Q4</v>
      </c>
    </row>
    <row r="2309" spans="1:14" hidden="1" x14ac:dyDescent="0.35">
      <c r="A2309" t="s">
        <v>2924</v>
      </c>
      <c r="B2309" s="1" t="s">
        <v>2189</v>
      </c>
      <c r="C2309" s="1" t="s">
        <v>106</v>
      </c>
      <c r="D2309" s="1" t="s">
        <v>17</v>
      </c>
      <c r="E2309" s="3">
        <v>44044</v>
      </c>
      <c r="F2309" s="1" t="s">
        <v>44</v>
      </c>
      <c r="G2309" s="1" t="s">
        <v>2925</v>
      </c>
      <c r="H2309" s="7">
        <v>500</v>
      </c>
      <c r="I2309" s="7">
        <v>360</v>
      </c>
      <c r="J2309" s="2">
        <v>0.28000000000000003</v>
      </c>
      <c r="K2309" s="7">
        <f>Table1[[#This Row],[Price Before Discount]]-Table1[[#This Row],[Price After Discount]]</f>
        <v>140</v>
      </c>
      <c r="L2309" s="13">
        <f>YEAR(Table1[[#This Row],[Date]])</f>
        <v>2020</v>
      </c>
      <c r="M2309" s="13" t="str">
        <f t="shared" si="72"/>
        <v>Aug</v>
      </c>
      <c r="N2309" s="17" t="str">
        <f t="shared" si="73"/>
        <v>Q3</v>
      </c>
    </row>
    <row r="2310" spans="1:14" x14ac:dyDescent="0.35">
      <c r="A2310" t="s">
        <v>2926</v>
      </c>
      <c r="B2310" s="1" t="s">
        <v>185</v>
      </c>
      <c r="C2310" s="1" t="s">
        <v>186</v>
      </c>
      <c r="D2310" s="1" t="s">
        <v>11</v>
      </c>
      <c r="E2310" s="3">
        <v>45450</v>
      </c>
      <c r="F2310" s="1" t="s">
        <v>120</v>
      </c>
      <c r="G2310" s="1" t="s">
        <v>187</v>
      </c>
      <c r="H2310" s="7">
        <v>50</v>
      </c>
      <c r="I2310" s="7">
        <v>44</v>
      </c>
      <c r="J2310" s="2">
        <v>0.12</v>
      </c>
      <c r="K2310" s="7">
        <f>Table1[[#This Row],[Price Before Discount]]-Table1[[#This Row],[Price After Discount]]</f>
        <v>6</v>
      </c>
      <c r="L2310" s="13">
        <f>YEAR(Table1[[#This Row],[Date]])</f>
        <v>2024</v>
      </c>
      <c r="M2310" s="13" t="str">
        <f t="shared" si="72"/>
        <v>Jun</v>
      </c>
      <c r="N2310" s="17" t="str">
        <f t="shared" si="73"/>
        <v>Q2</v>
      </c>
    </row>
    <row r="2311" spans="1:14" hidden="1" x14ac:dyDescent="0.35">
      <c r="A2311" t="s">
        <v>2927</v>
      </c>
      <c r="B2311" s="1" t="s">
        <v>89</v>
      </c>
      <c r="C2311" s="1" t="s">
        <v>90</v>
      </c>
      <c r="D2311" s="1" t="s">
        <v>33</v>
      </c>
      <c r="E2311" s="3">
        <v>45458</v>
      </c>
      <c r="F2311" s="1" t="s">
        <v>53</v>
      </c>
      <c r="G2311" s="1" t="s">
        <v>1341</v>
      </c>
      <c r="H2311" s="7">
        <v>800</v>
      </c>
      <c r="I2311" s="7">
        <v>744</v>
      </c>
      <c r="J2311" s="2">
        <v>7.0000000000000007E-2</v>
      </c>
      <c r="K2311" s="7">
        <f>Table1[[#This Row],[Price Before Discount]]-Table1[[#This Row],[Price After Discount]]</f>
        <v>56</v>
      </c>
      <c r="L2311" s="13">
        <f>YEAR(Table1[[#This Row],[Date]])</f>
        <v>2024</v>
      </c>
      <c r="M2311" s="13" t="str">
        <f t="shared" si="72"/>
        <v>Jun</v>
      </c>
      <c r="N2311" s="17" t="str">
        <f t="shared" si="73"/>
        <v>Q2</v>
      </c>
    </row>
    <row r="2312" spans="1:14" x14ac:dyDescent="0.35">
      <c r="A2312" t="s">
        <v>2928</v>
      </c>
      <c r="B2312" s="1" t="s">
        <v>168</v>
      </c>
      <c r="C2312" s="1" t="s">
        <v>169</v>
      </c>
      <c r="D2312" s="1" t="s">
        <v>11</v>
      </c>
      <c r="E2312" s="3">
        <v>45176</v>
      </c>
      <c r="F2312" s="1" t="s">
        <v>59</v>
      </c>
      <c r="G2312" s="1" t="s">
        <v>1419</v>
      </c>
      <c r="H2312" s="7">
        <v>1000</v>
      </c>
      <c r="I2312" s="7">
        <v>810</v>
      </c>
      <c r="J2312" s="2">
        <v>0.19</v>
      </c>
      <c r="K2312" s="7">
        <f>Table1[[#This Row],[Price Before Discount]]-Table1[[#This Row],[Price After Discount]]</f>
        <v>190</v>
      </c>
      <c r="L2312" s="13">
        <f>YEAR(Table1[[#This Row],[Date]])</f>
        <v>2023</v>
      </c>
      <c r="M2312" s="13" t="str">
        <f t="shared" si="72"/>
        <v>Sep</v>
      </c>
      <c r="N2312" s="17" t="str">
        <f t="shared" si="73"/>
        <v>Q3</v>
      </c>
    </row>
    <row r="2313" spans="1:14" hidden="1" x14ac:dyDescent="0.35">
      <c r="A2313" t="s">
        <v>2929</v>
      </c>
      <c r="B2313" s="1" t="s">
        <v>2168</v>
      </c>
      <c r="C2313" s="1" t="s">
        <v>16</v>
      </c>
      <c r="D2313" s="1" t="s">
        <v>17</v>
      </c>
      <c r="E2313" s="3">
        <v>45029</v>
      </c>
      <c r="F2313" s="1" t="s">
        <v>39</v>
      </c>
      <c r="G2313" s="1" t="s">
        <v>2236</v>
      </c>
      <c r="H2313" s="7">
        <v>30</v>
      </c>
      <c r="I2313" s="7">
        <v>28</v>
      </c>
      <c r="J2313" s="2">
        <v>6.6699999999999995E-2</v>
      </c>
      <c r="K2313" s="7">
        <f>Table1[[#This Row],[Price Before Discount]]-Table1[[#This Row],[Price After Discount]]</f>
        <v>2</v>
      </c>
      <c r="L2313" s="13">
        <f>YEAR(Table1[[#This Row],[Date]])</f>
        <v>2023</v>
      </c>
      <c r="M2313" s="13" t="str">
        <f t="shared" si="72"/>
        <v>Apr</v>
      </c>
      <c r="N2313" s="17" t="str">
        <f t="shared" si="73"/>
        <v>Q2</v>
      </c>
    </row>
    <row r="2314" spans="1:14" x14ac:dyDescent="0.35">
      <c r="A2314" t="s">
        <v>2930</v>
      </c>
      <c r="B2314" s="1" t="s">
        <v>83</v>
      </c>
      <c r="C2314" s="1" t="s">
        <v>84</v>
      </c>
      <c r="D2314" s="1" t="s">
        <v>11</v>
      </c>
      <c r="E2314" s="3">
        <v>44415</v>
      </c>
      <c r="F2314" s="1" t="s">
        <v>12</v>
      </c>
      <c r="G2314" s="1" t="s">
        <v>361</v>
      </c>
      <c r="H2314" s="7">
        <v>80</v>
      </c>
      <c r="I2314" s="7">
        <v>70</v>
      </c>
      <c r="J2314" s="2">
        <v>0.125</v>
      </c>
      <c r="K2314" s="7">
        <f>Table1[[#This Row],[Price Before Discount]]-Table1[[#This Row],[Price After Discount]]</f>
        <v>10</v>
      </c>
      <c r="L2314" s="13">
        <f>YEAR(Table1[[#This Row],[Date]])</f>
        <v>2021</v>
      </c>
      <c r="M2314" s="13" t="str">
        <f t="shared" si="72"/>
        <v>Aug</v>
      </c>
      <c r="N2314" s="17" t="str">
        <f t="shared" si="73"/>
        <v>Q3</v>
      </c>
    </row>
    <row r="2315" spans="1:14" hidden="1" x14ac:dyDescent="0.35">
      <c r="A2315" t="s">
        <v>2931</v>
      </c>
      <c r="B2315" s="1" t="s">
        <v>105</v>
      </c>
      <c r="C2315" s="1" t="s">
        <v>106</v>
      </c>
      <c r="D2315" s="1" t="s">
        <v>17</v>
      </c>
      <c r="E2315" s="3">
        <v>43912</v>
      </c>
      <c r="F2315" s="1" t="s">
        <v>70</v>
      </c>
      <c r="G2315" s="1" t="s">
        <v>529</v>
      </c>
      <c r="H2315" s="7">
        <v>500</v>
      </c>
      <c r="I2315" s="7">
        <v>495</v>
      </c>
      <c r="J2315" s="2">
        <v>0.01</v>
      </c>
      <c r="K2315" s="7">
        <f>Table1[[#This Row],[Price Before Discount]]-Table1[[#This Row],[Price After Discount]]</f>
        <v>5</v>
      </c>
      <c r="L2315" s="13">
        <f>YEAR(Table1[[#This Row],[Date]])</f>
        <v>2020</v>
      </c>
      <c r="M2315" s="13" t="str">
        <f t="shared" si="72"/>
        <v>Mar</v>
      </c>
      <c r="N2315" s="17" t="str">
        <f t="shared" si="73"/>
        <v>Q1</v>
      </c>
    </row>
    <row r="2316" spans="1:14" hidden="1" x14ac:dyDescent="0.35">
      <c r="A2316" t="s">
        <v>2932</v>
      </c>
      <c r="B2316" s="1" t="s">
        <v>268</v>
      </c>
      <c r="C2316" s="1" t="s">
        <v>269</v>
      </c>
      <c r="D2316" s="1" t="s">
        <v>33</v>
      </c>
      <c r="E2316" s="3">
        <v>44137</v>
      </c>
      <c r="F2316" s="1" t="s">
        <v>12</v>
      </c>
      <c r="G2316" s="1" t="s">
        <v>335</v>
      </c>
      <c r="H2316" s="7">
        <v>80</v>
      </c>
      <c r="I2316" s="7">
        <v>73</v>
      </c>
      <c r="J2316" s="2">
        <v>8.7499999999999994E-2</v>
      </c>
      <c r="K2316" s="7">
        <f>Table1[[#This Row],[Price Before Discount]]-Table1[[#This Row],[Price After Discount]]</f>
        <v>7</v>
      </c>
      <c r="L2316" s="13">
        <f>YEAR(Table1[[#This Row],[Date]])</f>
        <v>2020</v>
      </c>
      <c r="M2316" s="13" t="str">
        <f t="shared" si="72"/>
        <v>Nov</v>
      </c>
      <c r="N2316" s="17" t="str">
        <f t="shared" si="73"/>
        <v>Q4</v>
      </c>
    </row>
    <row r="2317" spans="1:14" hidden="1" x14ac:dyDescent="0.35">
      <c r="A2317" t="s">
        <v>2933</v>
      </c>
      <c r="B2317" s="1" t="s">
        <v>152</v>
      </c>
      <c r="C2317" s="1" t="s">
        <v>106</v>
      </c>
      <c r="D2317" s="1" t="s">
        <v>17</v>
      </c>
      <c r="E2317" s="3">
        <v>45335</v>
      </c>
      <c r="F2317" s="1" t="s">
        <v>23</v>
      </c>
      <c r="G2317" s="1" t="s">
        <v>2934</v>
      </c>
      <c r="H2317" s="7">
        <v>700</v>
      </c>
      <c r="I2317" s="7">
        <v>602</v>
      </c>
      <c r="J2317" s="2">
        <v>0.14000000000000001</v>
      </c>
      <c r="K2317" s="7">
        <f>Table1[[#This Row],[Price Before Discount]]-Table1[[#This Row],[Price After Discount]]</f>
        <v>98</v>
      </c>
      <c r="L2317" s="13">
        <f>YEAR(Table1[[#This Row],[Date]])</f>
        <v>2024</v>
      </c>
      <c r="M2317" s="13" t="str">
        <f t="shared" si="72"/>
        <v>Feb</v>
      </c>
      <c r="N2317" s="17" t="str">
        <f t="shared" si="73"/>
        <v>Q1</v>
      </c>
    </row>
    <row r="2318" spans="1:14" x14ac:dyDescent="0.35">
      <c r="A2318" t="s">
        <v>2935</v>
      </c>
      <c r="B2318" s="1" t="s">
        <v>168</v>
      </c>
      <c r="C2318" s="1" t="s">
        <v>169</v>
      </c>
      <c r="D2318" s="1" t="s">
        <v>11</v>
      </c>
      <c r="E2318" s="3">
        <v>45433</v>
      </c>
      <c r="F2318" s="1" t="s">
        <v>113</v>
      </c>
      <c r="G2318" s="1" t="s">
        <v>272</v>
      </c>
      <c r="H2318" s="7">
        <v>250</v>
      </c>
      <c r="I2318" s="7">
        <v>50</v>
      </c>
      <c r="J2318" s="2">
        <v>0.8</v>
      </c>
      <c r="K2318" s="7">
        <f>Table1[[#This Row],[Price Before Discount]]-Table1[[#This Row],[Price After Discount]]</f>
        <v>200</v>
      </c>
      <c r="L2318" s="13">
        <f>YEAR(Table1[[#This Row],[Date]])</f>
        <v>2024</v>
      </c>
      <c r="M2318" s="13" t="str">
        <f t="shared" si="72"/>
        <v>May</v>
      </c>
      <c r="N2318" s="17" t="str">
        <f t="shared" si="73"/>
        <v>Q2</v>
      </c>
    </row>
    <row r="2319" spans="1:14" hidden="1" x14ac:dyDescent="0.35">
      <c r="A2319" t="s">
        <v>2936</v>
      </c>
      <c r="B2319" s="1" t="s">
        <v>287</v>
      </c>
      <c r="C2319" s="1" t="s">
        <v>106</v>
      </c>
      <c r="D2319" s="1" t="s">
        <v>17</v>
      </c>
      <c r="E2319" s="3">
        <v>45225</v>
      </c>
      <c r="F2319" s="1" t="s">
        <v>23</v>
      </c>
      <c r="G2319" s="1" t="s">
        <v>1543</v>
      </c>
      <c r="H2319" s="7">
        <v>700</v>
      </c>
      <c r="I2319" s="7">
        <v>700</v>
      </c>
      <c r="J2319" s="2">
        <v>0</v>
      </c>
      <c r="K2319" s="7">
        <f>Table1[[#This Row],[Price Before Discount]]-Table1[[#This Row],[Price After Discount]]</f>
        <v>0</v>
      </c>
      <c r="L2319" s="13">
        <f>YEAR(Table1[[#This Row],[Date]])</f>
        <v>2023</v>
      </c>
      <c r="M2319" s="13" t="str">
        <f t="shared" si="72"/>
        <v>Oct</v>
      </c>
      <c r="N2319" s="17" t="str">
        <f t="shared" si="73"/>
        <v>Q4</v>
      </c>
    </row>
    <row r="2320" spans="1:14" hidden="1" x14ac:dyDescent="0.35">
      <c r="A2320" t="s">
        <v>2937</v>
      </c>
      <c r="B2320" s="1" t="s">
        <v>432</v>
      </c>
      <c r="C2320" s="1" t="s">
        <v>433</v>
      </c>
      <c r="D2320" s="1" t="s">
        <v>22</v>
      </c>
      <c r="E2320" s="3">
        <v>44311</v>
      </c>
      <c r="F2320" s="1" t="s">
        <v>12</v>
      </c>
      <c r="G2320" s="1" t="s">
        <v>826</v>
      </c>
      <c r="H2320" s="7">
        <v>80</v>
      </c>
      <c r="I2320" s="7">
        <v>58</v>
      </c>
      <c r="J2320" s="2">
        <v>0.27500000000000002</v>
      </c>
      <c r="K2320" s="7">
        <f>Table1[[#This Row],[Price Before Discount]]-Table1[[#This Row],[Price After Discount]]</f>
        <v>22</v>
      </c>
      <c r="L2320" s="13">
        <f>YEAR(Table1[[#This Row],[Date]])</f>
        <v>2021</v>
      </c>
      <c r="M2320" s="13" t="str">
        <f t="shared" si="72"/>
        <v>Apr</v>
      </c>
      <c r="N2320" s="17" t="str">
        <f t="shared" si="73"/>
        <v>Q2</v>
      </c>
    </row>
    <row r="2321" spans="1:14" x14ac:dyDescent="0.35">
      <c r="A2321" t="s">
        <v>2938</v>
      </c>
      <c r="B2321" s="1" t="s">
        <v>109</v>
      </c>
      <c r="C2321" s="1" t="s">
        <v>80</v>
      </c>
      <c r="D2321" s="1" t="s">
        <v>11</v>
      </c>
      <c r="E2321" s="3">
        <v>44014</v>
      </c>
      <c r="F2321" s="1" t="s">
        <v>39</v>
      </c>
      <c r="G2321" s="1" t="s">
        <v>608</v>
      </c>
      <c r="H2321" s="7">
        <v>30</v>
      </c>
      <c r="I2321" s="7">
        <v>22</v>
      </c>
      <c r="J2321" s="2">
        <v>0.26669999999999999</v>
      </c>
      <c r="K2321" s="7">
        <f>Table1[[#This Row],[Price Before Discount]]-Table1[[#This Row],[Price After Discount]]</f>
        <v>8</v>
      </c>
      <c r="L2321" s="13">
        <f>YEAR(Table1[[#This Row],[Date]])</f>
        <v>2020</v>
      </c>
      <c r="M2321" s="13" t="str">
        <f t="shared" si="72"/>
        <v>Jul</v>
      </c>
      <c r="N2321" s="17" t="str">
        <f t="shared" si="73"/>
        <v>Q3</v>
      </c>
    </row>
    <row r="2322" spans="1:14" x14ac:dyDescent="0.35">
      <c r="A2322" t="s">
        <v>2939</v>
      </c>
      <c r="B2322" s="1" t="s">
        <v>125</v>
      </c>
      <c r="C2322" s="1" t="s">
        <v>126</v>
      </c>
      <c r="D2322" s="1" t="s">
        <v>11</v>
      </c>
      <c r="E2322" s="3">
        <v>45279</v>
      </c>
      <c r="F2322" s="1" t="s">
        <v>70</v>
      </c>
      <c r="G2322" s="1" t="s">
        <v>1259</v>
      </c>
      <c r="H2322" s="7">
        <v>500</v>
      </c>
      <c r="I2322" s="7">
        <v>495</v>
      </c>
      <c r="J2322" s="2">
        <v>0.01</v>
      </c>
      <c r="K2322" s="7">
        <f>Table1[[#This Row],[Price Before Discount]]-Table1[[#This Row],[Price After Discount]]</f>
        <v>5</v>
      </c>
      <c r="L2322" s="13">
        <f>YEAR(Table1[[#This Row],[Date]])</f>
        <v>2023</v>
      </c>
      <c r="M2322" s="13" t="str">
        <f t="shared" si="72"/>
        <v>Dec</v>
      </c>
      <c r="N2322" s="17" t="str">
        <f t="shared" si="73"/>
        <v>Q4</v>
      </c>
    </row>
    <row r="2323" spans="1:14" x14ac:dyDescent="0.35">
      <c r="A2323" t="s">
        <v>2940</v>
      </c>
      <c r="B2323" s="1" t="s">
        <v>51</v>
      </c>
      <c r="C2323" s="1" t="s">
        <v>52</v>
      </c>
      <c r="D2323" s="1" t="s">
        <v>11</v>
      </c>
      <c r="E2323" s="3">
        <v>44324</v>
      </c>
      <c r="F2323" s="1" t="s">
        <v>34</v>
      </c>
      <c r="G2323" s="1" t="s">
        <v>402</v>
      </c>
      <c r="H2323" s="7">
        <v>50</v>
      </c>
      <c r="I2323" s="7">
        <v>49</v>
      </c>
      <c r="J2323" s="2">
        <v>0.02</v>
      </c>
      <c r="K2323" s="7">
        <f>Table1[[#This Row],[Price Before Discount]]-Table1[[#This Row],[Price After Discount]]</f>
        <v>1</v>
      </c>
      <c r="L2323" s="13">
        <f>YEAR(Table1[[#This Row],[Date]])</f>
        <v>2021</v>
      </c>
      <c r="M2323" s="13" t="str">
        <f t="shared" si="72"/>
        <v>May</v>
      </c>
      <c r="N2323" s="17" t="str">
        <f t="shared" si="73"/>
        <v>Q2</v>
      </c>
    </row>
    <row r="2324" spans="1:14" hidden="1" x14ac:dyDescent="0.35">
      <c r="A2324" t="s">
        <v>2941</v>
      </c>
      <c r="B2324" s="1" t="s">
        <v>132</v>
      </c>
      <c r="C2324" s="1" t="s">
        <v>90</v>
      </c>
      <c r="D2324" s="1" t="s">
        <v>33</v>
      </c>
      <c r="E2324" s="3">
        <v>45231</v>
      </c>
      <c r="F2324" s="1" t="s">
        <v>113</v>
      </c>
      <c r="G2324" s="1" t="s">
        <v>372</v>
      </c>
      <c r="H2324" s="7">
        <v>250</v>
      </c>
      <c r="I2324" s="7">
        <v>230</v>
      </c>
      <c r="J2324" s="2">
        <v>0.08</v>
      </c>
      <c r="K2324" s="7">
        <f>Table1[[#This Row],[Price Before Discount]]-Table1[[#This Row],[Price After Discount]]</f>
        <v>20</v>
      </c>
      <c r="L2324" s="13">
        <f>YEAR(Table1[[#This Row],[Date]])</f>
        <v>2023</v>
      </c>
      <c r="M2324" s="13" t="str">
        <f t="shared" si="72"/>
        <v>Nov</v>
      </c>
      <c r="N2324" s="17" t="str">
        <f t="shared" si="73"/>
        <v>Q4</v>
      </c>
    </row>
    <row r="2325" spans="1:14" x14ac:dyDescent="0.35">
      <c r="A2325" t="s">
        <v>2942</v>
      </c>
      <c r="B2325" s="1" t="s">
        <v>125</v>
      </c>
      <c r="C2325" s="1" t="s">
        <v>126</v>
      </c>
      <c r="D2325" s="1" t="s">
        <v>11</v>
      </c>
      <c r="E2325" s="3">
        <v>45053</v>
      </c>
      <c r="F2325" s="1" t="s">
        <v>12</v>
      </c>
      <c r="G2325" s="1" t="s">
        <v>231</v>
      </c>
      <c r="H2325" s="7">
        <v>80</v>
      </c>
      <c r="I2325" s="7">
        <v>73</v>
      </c>
      <c r="J2325" s="2">
        <v>8.7499999999999994E-2</v>
      </c>
      <c r="K2325" s="7">
        <f>Table1[[#This Row],[Price Before Discount]]-Table1[[#This Row],[Price After Discount]]</f>
        <v>7</v>
      </c>
      <c r="L2325" s="13">
        <f>YEAR(Table1[[#This Row],[Date]])</f>
        <v>2023</v>
      </c>
      <c r="M2325" s="13" t="str">
        <f t="shared" si="72"/>
        <v>May</v>
      </c>
      <c r="N2325" s="17" t="str">
        <f t="shared" si="73"/>
        <v>Q2</v>
      </c>
    </row>
    <row r="2326" spans="1:14" hidden="1" x14ac:dyDescent="0.35">
      <c r="A2326" t="s">
        <v>2943</v>
      </c>
      <c r="B2326" s="1" t="s">
        <v>219</v>
      </c>
      <c r="C2326" s="1" t="s">
        <v>38</v>
      </c>
      <c r="D2326" s="1" t="s">
        <v>33</v>
      </c>
      <c r="E2326" s="3">
        <v>45231</v>
      </c>
      <c r="F2326" s="1" t="s">
        <v>44</v>
      </c>
      <c r="G2326" s="1" t="s">
        <v>220</v>
      </c>
      <c r="H2326" s="7">
        <v>500</v>
      </c>
      <c r="I2326" s="7">
        <v>475</v>
      </c>
      <c r="J2326" s="2">
        <v>0.05</v>
      </c>
      <c r="K2326" s="7">
        <f>Table1[[#This Row],[Price Before Discount]]-Table1[[#This Row],[Price After Discount]]</f>
        <v>25</v>
      </c>
      <c r="L2326" s="13">
        <f>YEAR(Table1[[#This Row],[Date]])</f>
        <v>2023</v>
      </c>
      <c r="M2326" s="13" t="str">
        <f t="shared" si="72"/>
        <v>Nov</v>
      </c>
      <c r="N2326" s="17" t="str">
        <f t="shared" si="73"/>
        <v>Q4</v>
      </c>
    </row>
    <row r="2327" spans="1:14" hidden="1" x14ac:dyDescent="0.35">
      <c r="A2327" t="s">
        <v>2944</v>
      </c>
      <c r="B2327" s="1" t="s">
        <v>155</v>
      </c>
      <c r="C2327" s="1" t="s">
        <v>106</v>
      </c>
      <c r="D2327" s="1" t="s">
        <v>17</v>
      </c>
      <c r="E2327" s="3">
        <v>45293</v>
      </c>
      <c r="F2327" s="1" t="s">
        <v>34</v>
      </c>
      <c r="G2327" s="1" t="s">
        <v>1284</v>
      </c>
      <c r="H2327" s="7">
        <v>50</v>
      </c>
      <c r="I2327" s="7">
        <v>50</v>
      </c>
      <c r="J2327" s="2">
        <v>0</v>
      </c>
      <c r="K2327" s="7">
        <f>Table1[[#This Row],[Price Before Discount]]-Table1[[#This Row],[Price After Discount]]</f>
        <v>0</v>
      </c>
      <c r="L2327" s="13">
        <f>YEAR(Table1[[#This Row],[Date]])</f>
        <v>2024</v>
      </c>
      <c r="M2327" s="13" t="str">
        <f t="shared" si="72"/>
        <v>Jan</v>
      </c>
      <c r="N2327" s="17" t="str">
        <f t="shared" si="73"/>
        <v>Q1</v>
      </c>
    </row>
    <row r="2328" spans="1:14" hidden="1" x14ac:dyDescent="0.35">
      <c r="A2328" t="s">
        <v>2945</v>
      </c>
      <c r="B2328" s="1" t="s">
        <v>180</v>
      </c>
      <c r="C2328" s="1" t="s">
        <v>106</v>
      </c>
      <c r="D2328" s="1" t="s">
        <v>17</v>
      </c>
      <c r="E2328" s="3">
        <v>45112</v>
      </c>
      <c r="F2328" s="1" t="s">
        <v>113</v>
      </c>
      <c r="G2328" s="1" t="s">
        <v>1041</v>
      </c>
      <c r="H2328" s="7">
        <v>250</v>
      </c>
      <c r="I2328" s="7">
        <v>238</v>
      </c>
      <c r="J2328" s="2">
        <v>4.8000000000000001E-2</v>
      </c>
      <c r="K2328" s="7">
        <f>Table1[[#This Row],[Price Before Discount]]-Table1[[#This Row],[Price After Discount]]</f>
        <v>12</v>
      </c>
      <c r="L2328" s="13">
        <f>YEAR(Table1[[#This Row],[Date]])</f>
        <v>2023</v>
      </c>
      <c r="M2328" s="13" t="str">
        <f t="shared" si="72"/>
        <v>Jul</v>
      </c>
      <c r="N2328" s="17" t="str">
        <f t="shared" si="73"/>
        <v>Q3</v>
      </c>
    </row>
    <row r="2329" spans="1:14" hidden="1" x14ac:dyDescent="0.35">
      <c r="A2329" t="s">
        <v>2946</v>
      </c>
      <c r="B2329" s="1" t="s">
        <v>47</v>
      </c>
      <c r="C2329" s="1" t="s">
        <v>48</v>
      </c>
      <c r="D2329" s="1" t="s">
        <v>22</v>
      </c>
      <c r="E2329" s="3">
        <v>43973</v>
      </c>
      <c r="F2329" s="1" t="s">
        <v>12</v>
      </c>
      <c r="G2329" s="1" t="s">
        <v>376</v>
      </c>
      <c r="H2329" s="7">
        <v>80</v>
      </c>
      <c r="I2329" s="7">
        <v>77</v>
      </c>
      <c r="J2329" s="2">
        <v>3.7499999999999999E-2</v>
      </c>
      <c r="K2329" s="7">
        <f>Table1[[#This Row],[Price Before Discount]]-Table1[[#This Row],[Price After Discount]]</f>
        <v>3</v>
      </c>
      <c r="L2329" s="13">
        <f>YEAR(Table1[[#This Row],[Date]])</f>
        <v>2020</v>
      </c>
      <c r="M2329" s="13" t="str">
        <f t="shared" si="72"/>
        <v>May</v>
      </c>
      <c r="N2329" s="17" t="str">
        <f t="shared" si="73"/>
        <v>Q2</v>
      </c>
    </row>
    <row r="2330" spans="1:14" x14ac:dyDescent="0.35">
      <c r="A2330" t="s">
        <v>2947</v>
      </c>
      <c r="B2330" s="1" t="s">
        <v>109</v>
      </c>
      <c r="C2330" s="1" t="s">
        <v>80</v>
      </c>
      <c r="D2330" s="1" t="s">
        <v>11</v>
      </c>
      <c r="E2330" s="3">
        <v>44225</v>
      </c>
      <c r="F2330" s="1" t="s">
        <v>34</v>
      </c>
      <c r="G2330" s="1" t="s">
        <v>1686</v>
      </c>
      <c r="H2330" s="7">
        <v>50</v>
      </c>
      <c r="I2330" s="7">
        <v>38</v>
      </c>
      <c r="J2330" s="2">
        <v>0.24</v>
      </c>
      <c r="K2330" s="7">
        <f>Table1[[#This Row],[Price Before Discount]]-Table1[[#This Row],[Price After Discount]]</f>
        <v>12</v>
      </c>
      <c r="L2330" s="13">
        <f>YEAR(Table1[[#This Row],[Date]])</f>
        <v>2021</v>
      </c>
      <c r="M2330" s="13" t="str">
        <f t="shared" si="72"/>
        <v>Jan</v>
      </c>
      <c r="N2330" s="17" t="str">
        <f t="shared" si="73"/>
        <v>Q1</v>
      </c>
    </row>
    <row r="2331" spans="1:14" x14ac:dyDescent="0.35">
      <c r="A2331" t="s">
        <v>2948</v>
      </c>
      <c r="B2331" s="1" t="s">
        <v>148</v>
      </c>
      <c r="C2331" s="1" t="s">
        <v>149</v>
      </c>
      <c r="D2331" s="1" t="s">
        <v>11</v>
      </c>
      <c r="E2331" s="3">
        <v>44350</v>
      </c>
      <c r="F2331" s="1" t="s">
        <v>59</v>
      </c>
      <c r="G2331" s="1" t="s">
        <v>769</v>
      </c>
      <c r="H2331" s="7">
        <v>1000</v>
      </c>
      <c r="I2331" s="7">
        <v>650</v>
      </c>
      <c r="J2331" s="2">
        <v>0.35</v>
      </c>
      <c r="K2331" s="7">
        <f>Table1[[#This Row],[Price Before Discount]]-Table1[[#This Row],[Price After Discount]]</f>
        <v>350</v>
      </c>
      <c r="L2331" s="13">
        <f>YEAR(Table1[[#This Row],[Date]])</f>
        <v>2021</v>
      </c>
      <c r="M2331" s="13" t="str">
        <f t="shared" si="72"/>
        <v>Jun</v>
      </c>
      <c r="N2331" s="17" t="str">
        <f t="shared" si="73"/>
        <v>Q2</v>
      </c>
    </row>
    <row r="2332" spans="1:14" x14ac:dyDescent="0.35">
      <c r="A2332" t="s">
        <v>2949</v>
      </c>
      <c r="B2332" s="1" t="s">
        <v>109</v>
      </c>
      <c r="C2332" s="1" t="s">
        <v>80</v>
      </c>
      <c r="D2332" s="1" t="s">
        <v>11</v>
      </c>
      <c r="E2332" s="3">
        <v>44746</v>
      </c>
      <c r="F2332" s="1" t="s">
        <v>12</v>
      </c>
      <c r="G2332" s="1" t="s">
        <v>1216</v>
      </c>
      <c r="H2332" s="7">
        <v>80</v>
      </c>
      <c r="I2332" s="7">
        <v>79</v>
      </c>
      <c r="J2332" s="2">
        <v>1.2500000000000001E-2</v>
      </c>
      <c r="K2332" s="7">
        <f>Table1[[#This Row],[Price Before Discount]]-Table1[[#This Row],[Price After Discount]]</f>
        <v>1</v>
      </c>
      <c r="L2332" s="13">
        <f>YEAR(Table1[[#This Row],[Date]])</f>
        <v>2022</v>
      </c>
      <c r="M2332" s="13" t="str">
        <f t="shared" si="72"/>
        <v>Jul</v>
      </c>
      <c r="N2332" s="17" t="str">
        <f t="shared" si="73"/>
        <v>Q3</v>
      </c>
    </row>
    <row r="2333" spans="1:14" x14ac:dyDescent="0.35">
      <c r="A2333" t="s">
        <v>2950</v>
      </c>
      <c r="B2333" s="1" t="s">
        <v>398</v>
      </c>
      <c r="C2333" s="1" t="s">
        <v>399</v>
      </c>
      <c r="D2333" s="1" t="s">
        <v>11</v>
      </c>
      <c r="E2333" s="3">
        <v>43892</v>
      </c>
      <c r="F2333" s="1" t="s">
        <v>34</v>
      </c>
      <c r="G2333" s="1" t="s">
        <v>2186</v>
      </c>
      <c r="H2333" s="7">
        <v>50</v>
      </c>
      <c r="I2333" s="7">
        <v>46</v>
      </c>
      <c r="J2333" s="2">
        <v>0.08</v>
      </c>
      <c r="K2333" s="7">
        <f>Table1[[#This Row],[Price Before Discount]]-Table1[[#This Row],[Price After Discount]]</f>
        <v>4</v>
      </c>
      <c r="L2333" s="13">
        <f>YEAR(Table1[[#This Row],[Date]])</f>
        <v>2020</v>
      </c>
      <c r="M2333" s="13" t="str">
        <f t="shared" si="72"/>
        <v>Mar</v>
      </c>
      <c r="N2333" s="17" t="str">
        <f t="shared" si="73"/>
        <v>Q1</v>
      </c>
    </row>
    <row r="2334" spans="1:14" x14ac:dyDescent="0.35">
      <c r="A2334" t="s">
        <v>2951</v>
      </c>
      <c r="B2334" s="1" t="s">
        <v>172</v>
      </c>
      <c r="C2334" s="1" t="s">
        <v>173</v>
      </c>
      <c r="D2334" s="1" t="s">
        <v>11</v>
      </c>
      <c r="E2334" s="3">
        <v>45147</v>
      </c>
      <c r="F2334" s="1" t="s">
        <v>23</v>
      </c>
      <c r="G2334" s="1" t="s">
        <v>1556</v>
      </c>
      <c r="H2334" s="7">
        <v>700</v>
      </c>
      <c r="I2334" s="7">
        <v>644</v>
      </c>
      <c r="J2334" s="2">
        <v>0.08</v>
      </c>
      <c r="K2334" s="7">
        <f>Table1[[#This Row],[Price Before Discount]]-Table1[[#This Row],[Price After Discount]]</f>
        <v>56</v>
      </c>
      <c r="L2334" s="13">
        <f>YEAR(Table1[[#This Row],[Date]])</f>
        <v>2023</v>
      </c>
      <c r="M2334" s="13" t="str">
        <f t="shared" si="72"/>
        <v>Aug</v>
      </c>
      <c r="N2334" s="17" t="str">
        <f t="shared" si="73"/>
        <v>Q3</v>
      </c>
    </row>
    <row r="2335" spans="1:14" x14ac:dyDescent="0.35">
      <c r="A2335" t="s">
        <v>2952</v>
      </c>
      <c r="B2335" s="1" t="s">
        <v>26</v>
      </c>
      <c r="C2335" s="1" t="s">
        <v>27</v>
      </c>
      <c r="D2335" s="1" t="s">
        <v>11</v>
      </c>
      <c r="E2335" s="3">
        <v>44475</v>
      </c>
      <c r="F2335" s="1" t="s">
        <v>23</v>
      </c>
      <c r="G2335" s="1" t="s">
        <v>394</v>
      </c>
      <c r="H2335" s="7">
        <v>700</v>
      </c>
      <c r="I2335" s="7">
        <v>686</v>
      </c>
      <c r="J2335" s="2">
        <v>0.02</v>
      </c>
      <c r="K2335" s="7">
        <f>Table1[[#This Row],[Price Before Discount]]-Table1[[#This Row],[Price After Discount]]</f>
        <v>14</v>
      </c>
      <c r="L2335" s="13">
        <f>YEAR(Table1[[#This Row],[Date]])</f>
        <v>2021</v>
      </c>
      <c r="M2335" s="13" t="str">
        <f t="shared" si="72"/>
        <v>Oct</v>
      </c>
      <c r="N2335" s="17" t="str">
        <f t="shared" si="73"/>
        <v>Q4</v>
      </c>
    </row>
    <row r="2336" spans="1:14" x14ac:dyDescent="0.35">
      <c r="A2336" t="s">
        <v>2953</v>
      </c>
      <c r="B2336" s="1" t="s">
        <v>253</v>
      </c>
      <c r="C2336" s="1" t="s">
        <v>254</v>
      </c>
      <c r="D2336" s="1" t="s">
        <v>11</v>
      </c>
      <c r="E2336" s="3">
        <v>45279</v>
      </c>
      <c r="F2336" s="1" t="s">
        <v>12</v>
      </c>
      <c r="G2336" s="1" t="s">
        <v>798</v>
      </c>
      <c r="H2336" s="7">
        <v>80</v>
      </c>
      <c r="I2336" s="7">
        <v>78</v>
      </c>
      <c r="J2336" s="2">
        <v>2.5000000000000001E-2</v>
      </c>
      <c r="K2336" s="7">
        <f>Table1[[#This Row],[Price Before Discount]]-Table1[[#This Row],[Price After Discount]]</f>
        <v>2</v>
      </c>
      <c r="L2336" s="13">
        <f>YEAR(Table1[[#This Row],[Date]])</f>
        <v>2023</v>
      </c>
      <c r="M2336" s="13" t="str">
        <f t="shared" si="72"/>
        <v>Dec</v>
      </c>
      <c r="N2336" s="17" t="str">
        <f t="shared" si="73"/>
        <v>Q4</v>
      </c>
    </row>
    <row r="2337" spans="1:14" hidden="1" x14ac:dyDescent="0.35">
      <c r="A2337" t="s">
        <v>2954</v>
      </c>
      <c r="B2337" s="1" t="s">
        <v>37</v>
      </c>
      <c r="C2337" s="1" t="s">
        <v>38</v>
      </c>
      <c r="D2337" s="1" t="s">
        <v>33</v>
      </c>
      <c r="E2337" s="3">
        <v>44244</v>
      </c>
      <c r="F2337" s="1" t="s">
        <v>12</v>
      </c>
      <c r="G2337" s="1" t="s">
        <v>1282</v>
      </c>
      <c r="H2337" s="7">
        <v>80</v>
      </c>
      <c r="I2337" s="7">
        <v>78</v>
      </c>
      <c r="J2337" s="2">
        <v>2.5000000000000001E-2</v>
      </c>
      <c r="K2337" s="7">
        <f>Table1[[#This Row],[Price Before Discount]]-Table1[[#This Row],[Price After Discount]]</f>
        <v>2</v>
      </c>
      <c r="L2337" s="13">
        <f>YEAR(Table1[[#This Row],[Date]])</f>
        <v>2021</v>
      </c>
      <c r="M2337" s="13" t="str">
        <f t="shared" si="72"/>
        <v>Feb</v>
      </c>
      <c r="N2337" s="17" t="str">
        <f t="shared" si="73"/>
        <v>Q1</v>
      </c>
    </row>
    <row r="2338" spans="1:14" x14ac:dyDescent="0.35">
      <c r="A2338" t="s">
        <v>2955</v>
      </c>
      <c r="B2338" s="1" t="s">
        <v>26</v>
      </c>
      <c r="C2338" s="1" t="s">
        <v>27</v>
      </c>
      <c r="D2338" s="1" t="s">
        <v>11</v>
      </c>
      <c r="E2338" s="3">
        <v>44343</v>
      </c>
      <c r="F2338" s="1" t="s">
        <v>53</v>
      </c>
      <c r="G2338" s="1" t="s">
        <v>422</v>
      </c>
      <c r="H2338" s="7">
        <v>800</v>
      </c>
      <c r="I2338" s="7">
        <v>480</v>
      </c>
      <c r="J2338" s="2">
        <v>0.4</v>
      </c>
      <c r="K2338" s="7">
        <f>Table1[[#This Row],[Price Before Discount]]-Table1[[#This Row],[Price After Discount]]</f>
        <v>320</v>
      </c>
      <c r="L2338" s="13">
        <f>YEAR(Table1[[#This Row],[Date]])</f>
        <v>2021</v>
      </c>
      <c r="M2338" s="13" t="str">
        <f t="shared" si="72"/>
        <v>May</v>
      </c>
      <c r="N2338" s="17" t="str">
        <f t="shared" si="73"/>
        <v>Q2</v>
      </c>
    </row>
    <row r="2339" spans="1:14" x14ac:dyDescent="0.35">
      <c r="A2339" t="s">
        <v>2956</v>
      </c>
      <c r="B2339" s="1" t="s">
        <v>83</v>
      </c>
      <c r="C2339" s="1" t="s">
        <v>84</v>
      </c>
      <c r="D2339" s="1" t="s">
        <v>11</v>
      </c>
      <c r="E2339" s="3">
        <v>44752</v>
      </c>
      <c r="F2339" s="1" t="s">
        <v>102</v>
      </c>
      <c r="G2339" s="1" t="s">
        <v>164</v>
      </c>
      <c r="H2339" s="7">
        <v>70</v>
      </c>
      <c r="I2339" s="7">
        <v>64</v>
      </c>
      <c r="J2339" s="2">
        <v>8.5699999999999998E-2</v>
      </c>
      <c r="K2339" s="7">
        <f>Table1[[#This Row],[Price Before Discount]]-Table1[[#This Row],[Price After Discount]]</f>
        <v>6</v>
      </c>
      <c r="L2339" s="13">
        <f>YEAR(Table1[[#This Row],[Date]])</f>
        <v>2022</v>
      </c>
      <c r="M2339" s="13" t="str">
        <f t="shared" si="72"/>
        <v>Jul</v>
      </c>
      <c r="N2339" s="17" t="str">
        <f t="shared" si="73"/>
        <v>Q3</v>
      </c>
    </row>
    <row r="2340" spans="1:14" hidden="1" x14ac:dyDescent="0.35">
      <c r="A2340" t="s">
        <v>2957</v>
      </c>
      <c r="B2340" s="1" t="s">
        <v>219</v>
      </c>
      <c r="C2340" s="1" t="s">
        <v>38</v>
      </c>
      <c r="D2340" s="1" t="s">
        <v>33</v>
      </c>
      <c r="E2340" s="3">
        <v>44966</v>
      </c>
      <c r="F2340" s="1" t="s">
        <v>12</v>
      </c>
      <c r="G2340" s="1" t="s">
        <v>1177</v>
      </c>
      <c r="H2340" s="7">
        <v>80</v>
      </c>
      <c r="I2340" s="7">
        <v>77</v>
      </c>
      <c r="J2340" s="2">
        <v>3.7499999999999999E-2</v>
      </c>
      <c r="K2340" s="7">
        <f>Table1[[#This Row],[Price Before Discount]]-Table1[[#This Row],[Price After Discount]]</f>
        <v>3</v>
      </c>
      <c r="L2340" s="13">
        <f>YEAR(Table1[[#This Row],[Date]])</f>
        <v>2023</v>
      </c>
      <c r="M2340" s="13" t="str">
        <f t="shared" si="72"/>
        <v>Feb</v>
      </c>
      <c r="N2340" s="17" t="str">
        <f t="shared" si="73"/>
        <v>Q1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A58A-66C0-4BAF-92E6-ACDCF3F0BC18}">
  <dimension ref="A1"/>
  <sheetViews>
    <sheetView tabSelected="1" zoomScale="51" zoomScaleNormal="51" workbookViewId="0">
      <selection activeCell="I42" sqref="I42"/>
    </sheetView>
  </sheetViews>
  <sheetFormatPr defaultRowHeight="14.5" x14ac:dyDescent="0.35"/>
  <cols>
    <col min="1" max="1" width="10.08984375" style="16" customWidth="1"/>
    <col min="2" max="16384" width="8.7265625" style="15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52B1-861F-4CD4-A981-A3FFD78A1E50}">
  <dimension ref="B2:CK630"/>
  <sheetViews>
    <sheetView zoomScale="89" zoomScaleNormal="89" workbookViewId="0">
      <selection activeCell="B32" sqref="B32"/>
    </sheetView>
  </sheetViews>
  <sheetFormatPr defaultRowHeight="14.5" x14ac:dyDescent="0.35"/>
  <cols>
    <col min="1" max="1" width="10.08984375" style="20" customWidth="1"/>
    <col min="2" max="2" width="13.08984375" style="20" bestFit="1" customWidth="1"/>
    <col min="3" max="3" width="15.7265625" style="20" bestFit="1" customWidth="1"/>
    <col min="4" max="4" width="18.54296875" style="20" bestFit="1" customWidth="1"/>
    <col min="5" max="5" width="9.81640625" style="20" bestFit="1" customWidth="1"/>
    <col min="6" max="6" width="18.08984375" style="20" bestFit="1" customWidth="1"/>
    <col min="7" max="8" width="11.08984375" style="20" bestFit="1" customWidth="1"/>
    <col min="9" max="9" width="17.54296875" style="20" bestFit="1" customWidth="1"/>
    <col min="10" max="10" width="13.90625" style="20" customWidth="1"/>
    <col min="11" max="11" width="8.7265625" style="20"/>
    <col min="12" max="12" width="13.08984375" style="20" bestFit="1" customWidth="1"/>
    <col min="13" max="13" width="12.81640625" style="20" customWidth="1"/>
    <col min="14" max="14" width="20.26953125" style="20" bestFit="1" customWidth="1"/>
    <col min="15" max="15" width="11.08984375" style="20" bestFit="1" customWidth="1"/>
    <col min="16" max="16" width="19.08984375" style="20" customWidth="1"/>
    <col min="17" max="17" width="11.08984375" style="20" bestFit="1" customWidth="1"/>
    <col min="18" max="18" width="11.1796875" style="20" bestFit="1" customWidth="1"/>
    <col min="19" max="19" width="9.6328125" style="20" customWidth="1"/>
    <col min="20" max="20" width="13.08984375" style="20" bestFit="1" customWidth="1"/>
    <col min="21" max="21" width="24.7265625" style="20" bestFit="1" customWidth="1"/>
    <col min="22" max="22" width="12.36328125" style="20" bestFit="1" customWidth="1"/>
    <col min="23" max="23" width="17.453125" style="20" bestFit="1" customWidth="1"/>
    <col min="24" max="24" width="26.36328125" style="20" bestFit="1" customWidth="1"/>
    <col min="25" max="25" width="5" style="20" bestFit="1" customWidth="1"/>
    <col min="26" max="26" width="12.08984375" style="20" customWidth="1"/>
    <col min="27" max="28" width="5" style="20" bestFit="1" customWidth="1"/>
    <col min="29" max="29" width="11.08984375" style="20" bestFit="1" customWidth="1"/>
    <col min="30" max="30" width="10.26953125" style="20" bestFit="1" customWidth="1"/>
    <col min="31" max="31" width="5.36328125" style="20" bestFit="1" customWidth="1"/>
    <col min="32" max="32" width="11.08984375" style="20" bestFit="1" customWidth="1"/>
    <col min="33" max="33" width="7.36328125" style="20" bestFit="1" customWidth="1"/>
    <col min="34" max="34" width="15" style="20" bestFit="1" customWidth="1"/>
    <col min="35" max="35" width="16.26953125" style="20" bestFit="1" customWidth="1"/>
    <col min="36" max="36" width="9.90625" style="20" bestFit="1" customWidth="1"/>
    <col min="37" max="37" width="13.90625" style="20" bestFit="1" customWidth="1"/>
    <col min="38" max="38" width="7.54296875" style="20" bestFit="1" customWidth="1"/>
    <col min="39" max="39" width="9.90625" style="20" bestFit="1" customWidth="1"/>
    <col min="40" max="40" width="13.08984375" style="20" bestFit="1" customWidth="1"/>
    <col min="41" max="41" width="10.90625" style="20" bestFit="1" customWidth="1"/>
    <col min="42" max="42" width="4.36328125" style="20" bestFit="1" customWidth="1"/>
    <col min="43" max="43" width="10.26953125" style="20" bestFit="1" customWidth="1"/>
    <col min="44" max="44" width="5.36328125" style="20" bestFit="1" customWidth="1"/>
    <col min="45" max="45" width="11.08984375" style="20" bestFit="1" customWidth="1"/>
    <col min="46" max="46" width="7.36328125" style="20" bestFit="1" customWidth="1"/>
    <col min="47" max="47" width="15" style="20" bestFit="1" customWidth="1"/>
    <col min="48" max="48" width="16.26953125" style="20" bestFit="1" customWidth="1"/>
    <col min="49" max="49" width="9.90625" style="20" bestFit="1" customWidth="1"/>
    <col min="50" max="50" width="13.90625" style="20" bestFit="1" customWidth="1"/>
    <col min="51" max="51" width="7.54296875" style="20" bestFit="1" customWidth="1"/>
    <col min="52" max="52" width="9.90625" style="20" bestFit="1" customWidth="1"/>
    <col min="53" max="53" width="13.08984375" style="20" bestFit="1" customWidth="1"/>
    <col min="54" max="54" width="10.90625" style="20" bestFit="1" customWidth="1"/>
    <col min="55" max="55" width="4.36328125" style="20" bestFit="1" customWidth="1"/>
    <col min="56" max="56" width="10.26953125" style="20" bestFit="1" customWidth="1"/>
    <col min="57" max="57" width="5.36328125" style="20" bestFit="1" customWidth="1"/>
    <col min="58" max="58" width="11.08984375" style="20" bestFit="1" customWidth="1"/>
    <col min="59" max="59" width="7.36328125" style="20" bestFit="1" customWidth="1"/>
    <col min="60" max="60" width="15" style="20" bestFit="1" customWidth="1"/>
    <col min="61" max="61" width="16.26953125" style="20" bestFit="1" customWidth="1"/>
    <col min="62" max="62" width="9.90625" style="20" bestFit="1" customWidth="1"/>
    <col min="63" max="63" width="13.90625" style="20" bestFit="1" customWidth="1"/>
    <col min="64" max="64" width="7.54296875" style="20" bestFit="1" customWidth="1"/>
    <col min="65" max="65" width="9.90625" style="20" bestFit="1" customWidth="1"/>
    <col min="66" max="66" width="13.08984375" style="20" bestFit="1" customWidth="1"/>
    <col min="67" max="67" width="10.90625" style="20" bestFit="1" customWidth="1"/>
    <col min="68" max="68" width="4.36328125" style="20" bestFit="1" customWidth="1"/>
    <col min="69" max="69" width="10.26953125" style="20" bestFit="1" customWidth="1"/>
    <col min="70" max="70" width="5.36328125" style="20" bestFit="1" customWidth="1"/>
    <col min="71" max="71" width="11.08984375" style="20" bestFit="1" customWidth="1"/>
    <col min="72" max="72" width="7.36328125" style="20" bestFit="1" customWidth="1"/>
    <col min="73" max="73" width="15" style="20" bestFit="1" customWidth="1"/>
    <col min="74" max="74" width="16.26953125" style="20" bestFit="1" customWidth="1"/>
    <col min="75" max="75" width="9.90625" style="20" bestFit="1" customWidth="1"/>
    <col min="76" max="76" width="13.90625" style="20" bestFit="1" customWidth="1"/>
    <col min="77" max="77" width="7.54296875" style="20" bestFit="1" customWidth="1"/>
    <col min="78" max="78" width="9.90625" style="20" bestFit="1" customWidth="1"/>
    <col min="79" max="79" width="13.08984375" style="20" bestFit="1" customWidth="1"/>
    <col min="80" max="80" width="10.90625" style="20" bestFit="1" customWidth="1"/>
    <col min="81" max="81" width="4.36328125" style="20" bestFit="1" customWidth="1"/>
    <col min="82" max="82" width="10.26953125" style="20" bestFit="1" customWidth="1"/>
    <col min="83" max="83" width="5.36328125" style="20" bestFit="1" customWidth="1"/>
    <col min="84" max="84" width="11.08984375" style="20" bestFit="1" customWidth="1"/>
    <col min="85" max="85" width="7.36328125" style="20" bestFit="1" customWidth="1"/>
    <col min="86" max="86" width="15" style="20" bestFit="1" customWidth="1"/>
    <col min="87" max="87" width="16.26953125" style="20" bestFit="1" customWidth="1"/>
    <col min="88" max="88" width="9.90625" style="20" bestFit="1" customWidth="1"/>
    <col min="89" max="89" width="11.08984375" style="20" bestFit="1" customWidth="1"/>
    <col min="90" max="16384" width="8.7265625" style="20"/>
  </cols>
  <sheetData>
    <row r="2" spans="3:89" ht="15" thickBot="1" x14ac:dyDescent="0.4">
      <c r="C2" s="21" t="s">
        <v>2969</v>
      </c>
      <c r="D2" s="21"/>
      <c r="E2" s="21"/>
    </row>
    <row r="3" spans="3:89" x14ac:dyDescent="0.35">
      <c r="C3" s="20" t="s">
        <v>2962</v>
      </c>
      <c r="D3" s="22">
        <v>678016</v>
      </c>
      <c r="E3" s="23">
        <f>($D3/$D$4)</f>
        <v>0.8521642954099844</v>
      </c>
      <c r="H3" s="24"/>
    </row>
    <row r="4" spans="3:89" x14ac:dyDescent="0.35">
      <c r="C4" s="20" t="s">
        <v>2963</v>
      </c>
      <c r="D4" s="24">
        <v>795640</v>
      </c>
      <c r="E4" s="23">
        <f>($D4/$D$4)</f>
        <v>1</v>
      </c>
      <c r="H4" s="24"/>
    </row>
    <row r="5" spans="3:89" x14ac:dyDescent="0.35">
      <c r="C5" s="20" t="s">
        <v>2964</v>
      </c>
      <c r="D5" s="24">
        <v>117624</v>
      </c>
      <c r="E5" s="23">
        <f>($D5/$D$4)</f>
        <v>0.14783570459001558</v>
      </c>
      <c r="H5" s="24"/>
    </row>
    <row r="6" spans="3:89" x14ac:dyDescent="0.35">
      <c r="C6" s="20" t="s">
        <v>2965</v>
      </c>
      <c r="D6" s="23">
        <v>0.11650769559640881</v>
      </c>
      <c r="E6" s="23"/>
      <c r="H6" s="24"/>
    </row>
    <row r="7" spans="3:89" x14ac:dyDescent="0.35">
      <c r="C7" s="20" t="s">
        <v>2966</v>
      </c>
      <c r="D7" s="23">
        <v>0.8521642954099844</v>
      </c>
      <c r="E7" s="23"/>
      <c r="H7" s="24"/>
    </row>
    <row r="8" spans="3:89" x14ac:dyDescent="0.35">
      <c r="H8" s="24"/>
      <c r="O8"/>
      <c r="P8"/>
      <c r="W8"/>
      <c r="X8"/>
    </row>
    <row r="9" spans="3:89" ht="15" thickBot="1" x14ac:dyDescent="0.4">
      <c r="C9" s="21" t="s">
        <v>2970</v>
      </c>
      <c r="D9" s="21"/>
      <c r="E9" s="21"/>
      <c r="F9" s="25" t="s">
        <v>2971</v>
      </c>
      <c r="G9" s="25"/>
    </row>
    <row r="10" spans="3:89" x14ac:dyDescent="0.35">
      <c r="C10" s="26" t="s">
        <v>2972</v>
      </c>
      <c r="D10" s="26" t="s">
        <v>2996</v>
      </c>
      <c r="E10" s="26"/>
      <c r="F10" s="27" t="s">
        <v>2967</v>
      </c>
      <c r="G10" s="27" t="s">
        <v>2968</v>
      </c>
      <c r="I10" s="27" t="s">
        <v>2</v>
      </c>
      <c r="J10" s="27" t="s">
        <v>2960</v>
      </c>
      <c r="L10" s="18" t="s">
        <v>2995</v>
      </c>
      <c r="M10" s="18" t="s">
        <v>2988</v>
      </c>
      <c r="N10"/>
      <c r="O10"/>
      <c r="P10"/>
      <c r="Q10"/>
      <c r="R10"/>
      <c r="S10"/>
      <c r="T10" s="18" t="s">
        <v>2958</v>
      </c>
      <c r="U10" t="s">
        <v>2995</v>
      </c>
      <c r="V10"/>
      <c r="W10" s="18" t="s">
        <v>2958</v>
      </c>
      <c r="X10" t="s">
        <v>3001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3:89" x14ac:dyDescent="0.35">
      <c r="C11" s="28" t="s">
        <v>23</v>
      </c>
      <c r="D11" s="29">
        <v>195</v>
      </c>
      <c r="E11" s="29"/>
      <c r="F11" s="20" t="s">
        <v>918</v>
      </c>
      <c r="G11" s="20">
        <v>13</v>
      </c>
      <c r="I11" s="20" t="s">
        <v>106</v>
      </c>
      <c r="J11" s="24">
        <v>90192</v>
      </c>
      <c r="L11" s="18" t="s">
        <v>2958</v>
      </c>
      <c r="M11" s="14">
        <v>2020</v>
      </c>
      <c r="N11" s="14">
        <v>2021</v>
      </c>
      <c r="O11" s="14">
        <v>2022</v>
      </c>
      <c r="P11" s="14">
        <v>2023</v>
      </c>
      <c r="Q11" s="14">
        <v>2024</v>
      </c>
      <c r="R11" s="14" t="s">
        <v>2959</v>
      </c>
      <c r="S11"/>
      <c r="T11" s="38">
        <v>2020</v>
      </c>
      <c r="U11" s="6">
        <v>137737</v>
      </c>
      <c r="V11"/>
      <c r="W11" s="38">
        <v>2020</v>
      </c>
      <c r="X11" s="19">
        <v>140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3:89" x14ac:dyDescent="0.35">
      <c r="C12" s="28" t="s">
        <v>120</v>
      </c>
      <c r="D12" s="29">
        <v>196</v>
      </c>
      <c r="E12" s="29"/>
      <c r="F12" s="20" t="s">
        <v>346</v>
      </c>
      <c r="G12" s="20">
        <v>12</v>
      </c>
      <c r="I12" s="20" t="s">
        <v>38</v>
      </c>
      <c r="J12" s="24">
        <v>36241</v>
      </c>
      <c r="L12" s="37" t="s">
        <v>2997</v>
      </c>
      <c r="M12" s="6">
        <v>28321</v>
      </c>
      <c r="N12" s="6">
        <v>33688</v>
      </c>
      <c r="O12" s="6">
        <v>27683</v>
      </c>
      <c r="P12" s="24">
        <v>28690</v>
      </c>
      <c r="Q12" s="6">
        <v>34857</v>
      </c>
      <c r="R12" s="6">
        <v>153239</v>
      </c>
      <c r="S12"/>
      <c r="T12" s="39" t="s">
        <v>2986</v>
      </c>
      <c r="U12" s="6">
        <v>7843</v>
      </c>
      <c r="V12"/>
      <c r="W12" s="39" t="s">
        <v>39</v>
      </c>
      <c r="X12" s="19">
        <v>51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3:89" x14ac:dyDescent="0.35">
      <c r="C13" s="28" t="s">
        <v>28</v>
      </c>
      <c r="D13" s="29">
        <v>180</v>
      </c>
      <c r="E13" s="29"/>
      <c r="F13" s="20" t="s">
        <v>789</v>
      </c>
      <c r="G13" s="20">
        <v>11</v>
      </c>
      <c r="I13" s="20" t="s">
        <v>69</v>
      </c>
      <c r="J13" s="24">
        <v>32807</v>
      </c>
      <c r="L13" s="28" t="s">
        <v>2998</v>
      </c>
      <c r="M13" s="24">
        <v>33405</v>
      </c>
      <c r="N13" s="24">
        <v>27032</v>
      </c>
      <c r="O13" s="24">
        <v>42523</v>
      </c>
      <c r="P13" s="24">
        <v>41448</v>
      </c>
      <c r="Q13" s="24">
        <v>37937</v>
      </c>
      <c r="R13" s="24">
        <v>182345</v>
      </c>
      <c r="S13"/>
      <c r="T13" s="39" t="s">
        <v>2985</v>
      </c>
      <c r="U13" s="6">
        <v>12006</v>
      </c>
      <c r="V13"/>
      <c r="W13" s="39" t="s">
        <v>70</v>
      </c>
      <c r="X13" s="19">
        <v>44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3:89" x14ac:dyDescent="0.35">
      <c r="C14" s="28" t="s">
        <v>102</v>
      </c>
      <c r="D14" s="29">
        <v>189</v>
      </c>
      <c r="E14" s="29"/>
      <c r="F14" s="20" t="s">
        <v>310</v>
      </c>
      <c r="G14" s="20">
        <v>11</v>
      </c>
      <c r="I14" s="20" t="s">
        <v>90</v>
      </c>
      <c r="J14" s="24">
        <v>30719</v>
      </c>
      <c r="L14" s="37" t="s">
        <v>2999</v>
      </c>
      <c r="M14" s="6">
        <v>35395</v>
      </c>
      <c r="N14" s="6">
        <v>28409</v>
      </c>
      <c r="O14" s="6">
        <v>26865</v>
      </c>
      <c r="P14" s="24">
        <v>42497</v>
      </c>
      <c r="Q14" s="6">
        <v>33133</v>
      </c>
      <c r="R14" s="6">
        <v>166299</v>
      </c>
      <c r="S14"/>
      <c r="T14" s="39" t="s">
        <v>2979</v>
      </c>
      <c r="U14" s="6">
        <v>8472</v>
      </c>
      <c r="V14"/>
      <c r="W14" s="39" t="s">
        <v>34</v>
      </c>
      <c r="X14" s="19">
        <v>45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3:89" x14ac:dyDescent="0.35">
      <c r="C15" s="28" t="s">
        <v>44</v>
      </c>
      <c r="D15" s="29">
        <v>174</v>
      </c>
      <c r="E15" s="29"/>
      <c r="F15" s="20" t="s">
        <v>711</v>
      </c>
      <c r="G15" s="20">
        <v>11</v>
      </c>
      <c r="I15" s="20" t="s">
        <v>52</v>
      </c>
      <c r="J15" s="24">
        <v>29555</v>
      </c>
      <c r="L15" s="37" t="s">
        <v>3000</v>
      </c>
      <c r="M15" s="24">
        <v>40616</v>
      </c>
      <c r="N15" s="24">
        <v>38226</v>
      </c>
      <c r="O15" s="6">
        <v>30218</v>
      </c>
      <c r="P15" s="24">
        <v>38338</v>
      </c>
      <c r="Q15" s="6">
        <v>28735</v>
      </c>
      <c r="R15" s="6">
        <v>176133</v>
      </c>
      <c r="S15"/>
      <c r="T15" s="39" t="s">
        <v>2977</v>
      </c>
      <c r="U15" s="6">
        <v>14719</v>
      </c>
      <c r="V15"/>
      <c r="W15" s="38">
        <v>2021</v>
      </c>
      <c r="X15" s="19">
        <v>140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3:89" x14ac:dyDescent="0.35">
      <c r="C16" s="28" t="s">
        <v>39</v>
      </c>
      <c r="D16" s="29">
        <v>239</v>
      </c>
      <c r="E16" s="29"/>
      <c r="F16" s="30"/>
      <c r="G16" s="31"/>
      <c r="I16" s="20" t="s">
        <v>48</v>
      </c>
      <c r="J16" s="24">
        <v>29170</v>
      </c>
      <c r="L16" s="37" t="s">
        <v>2959</v>
      </c>
      <c r="M16" s="6">
        <v>137737</v>
      </c>
      <c r="N16" s="6">
        <v>127355</v>
      </c>
      <c r="O16" s="6">
        <v>127289</v>
      </c>
      <c r="P16" s="44">
        <v>150973</v>
      </c>
      <c r="Q16" s="6">
        <v>134662</v>
      </c>
      <c r="R16" s="6">
        <v>678016</v>
      </c>
      <c r="S16"/>
      <c r="T16" s="39" t="s">
        <v>2975</v>
      </c>
      <c r="U16" s="6">
        <v>9138</v>
      </c>
      <c r="V16"/>
      <c r="W16" s="39" t="s">
        <v>23</v>
      </c>
      <c r="X16" s="19">
        <v>48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2:89" x14ac:dyDescent="0.35">
      <c r="C17" s="28" t="s">
        <v>12</v>
      </c>
      <c r="D17" s="29">
        <v>203</v>
      </c>
      <c r="E17" s="29"/>
      <c r="I17" s="20" t="s">
        <v>80</v>
      </c>
      <c r="J17" s="24">
        <v>26209</v>
      </c>
      <c r="L17"/>
      <c r="M17"/>
      <c r="N17"/>
      <c r="O17"/>
      <c r="P17"/>
      <c r="Q17"/>
      <c r="R17"/>
      <c r="S17"/>
      <c r="T17" s="39" t="s">
        <v>2980</v>
      </c>
      <c r="U17" s="6">
        <v>9548</v>
      </c>
      <c r="V17"/>
      <c r="W17" s="39" t="s">
        <v>39</v>
      </c>
      <c r="X17" s="19">
        <v>46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2:89" x14ac:dyDescent="0.35">
      <c r="C18" s="28" t="s">
        <v>70</v>
      </c>
      <c r="D18" s="29">
        <v>194</v>
      </c>
      <c r="E18" s="29"/>
      <c r="I18" s="20" t="s">
        <v>10</v>
      </c>
      <c r="J18" s="24">
        <v>21083</v>
      </c>
      <c r="L18" s="18" t="s">
        <v>2958</v>
      </c>
      <c r="M18" t="s">
        <v>3003</v>
      </c>
      <c r="N18" t="s">
        <v>2987</v>
      </c>
      <c r="O18"/>
      <c r="P18"/>
      <c r="Q18"/>
      <c r="R18"/>
      <c r="S18"/>
      <c r="T18" s="39" t="s">
        <v>2984</v>
      </c>
      <c r="U18" s="6">
        <v>9685</v>
      </c>
      <c r="V18"/>
      <c r="W18" s="39" t="s">
        <v>12</v>
      </c>
      <c r="X18" s="19">
        <v>46</v>
      </c>
      <c r="Y18"/>
      <c r="Z18"/>
      <c r="AA18"/>
      <c r="AB18"/>
      <c r="AC18"/>
    </row>
    <row r="19" spans="2:89" x14ac:dyDescent="0.35">
      <c r="C19" s="28" t="s">
        <v>59</v>
      </c>
      <c r="D19" s="29">
        <v>184</v>
      </c>
      <c r="E19" s="29"/>
      <c r="I19" s="20" t="s">
        <v>186</v>
      </c>
      <c r="J19" s="24">
        <v>17896</v>
      </c>
      <c r="L19" s="38">
        <v>2020</v>
      </c>
      <c r="M19" s="6">
        <v>137737</v>
      </c>
      <c r="N19" s="41">
        <v>0.14423319327731102</v>
      </c>
      <c r="O19"/>
      <c r="P19"/>
      <c r="Q19"/>
      <c r="R19"/>
      <c r="S19"/>
      <c r="T19" s="39" t="s">
        <v>2978</v>
      </c>
      <c r="U19" s="6">
        <v>14261</v>
      </c>
      <c r="V19"/>
      <c r="W19" s="38">
        <v>2022</v>
      </c>
      <c r="X19" s="19">
        <v>136</v>
      </c>
      <c r="Y19"/>
      <c r="Z19"/>
      <c r="AA19"/>
      <c r="AB19"/>
      <c r="AC19"/>
    </row>
    <row r="20" spans="2:89" x14ac:dyDescent="0.35">
      <c r="C20" s="28" t="s">
        <v>34</v>
      </c>
      <c r="D20" s="29">
        <v>190</v>
      </c>
      <c r="E20" s="29"/>
      <c r="I20" s="20" t="s">
        <v>240</v>
      </c>
      <c r="J20" s="24">
        <v>17477</v>
      </c>
      <c r="L20" s="38">
        <v>2021</v>
      </c>
      <c r="M20" s="6">
        <v>127355</v>
      </c>
      <c r="N20" s="41">
        <v>0.17598225108225107</v>
      </c>
      <c r="O20"/>
      <c r="P20"/>
      <c r="Q20"/>
      <c r="R20"/>
      <c r="S20"/>
      <c r="T20" s="39" t="s">
        <v>2982</v>
      </c>
      <c r="U20" s="6">
        <v>11449</v>
      </c>
      <c r="V20"/>
      <c r="W20" s="39" t="s">
        <v>102</v>
      </c>
      <c r="X20" s="19">
        <v>44</v>
      </c>
      <c r="Y20"/>
      <c r="Z20"/>
      <c r="AA20"/>
      <c r="AB20"/>
      <c r="AC20"/>
    </row>
    <row r="21" spans="2:89" x14ac:dyDescent="0.35">
      <c r="C21" s="28" t="s">
        <v>113</v>
      </c>
      <c r="D21" s="29">
        <v>196</v>
      </c>
      <c r="E21" s="29"/>
      <c r="I21" s="20" t="s">
        <v>94</v>
      </c>
      <c r="J21" s="24">
        <v>16686</v>
      </c>
      <c r="L21" s="38">
        <v>2022</v>
      </c>
      <c r="M21" s="6">
        <v>127289</v>
      </c>
      <c r="N21" s="41">
        <v>8.9803846153846234E-2</v>
      </c>
      <c r="O21"/>
      <c r="P21"/>
      <c r="Q21"/>
      <c r="R21"/>
      <c r="S21"/>
      <c r="T21" s="39" t="s">
        <v>2976</v>
      </c>
      <c r="U21" s="6">
        <v>12344</v>
      </c>
      <c r="V21"/>
      <c r="W21" s="39" t="s">
        <v>39</v>
      </c>
      <c r="X21" s="19">
        <v>44</v>
      </c>
      <c r="Y21"/>
      <c r="Z21"/>
      <c r="AA21"/>
      <c r="AB21"/>
      <c r="AC21"/>
    </row>
    <row r="22" spans="2:89" x14ac:dyDescent="0.35">
      <c r="C22" s="28" t="s">
        <v>53</v>
      </c>
      <c r="D22" s="29">
        <v>199</v>
      </c>
      <c r="E22" s="29"/>
      <c r="I22" s="20" t="s">
        <v>16</v>
      </c>
      <c r="J22" s="24">
        <v>16591</v>
      </c>
      <c r="L22" s="42">
        <v>2023</v>
      </c>
      <c r="M22" s="40">
        <v>150973</v>
      </c>
      <c r="N22" s="43">
        <v>8.0435757575757466E-2</v>
      </c>
      <c r="O22"/>
      <c r="P22"/>
      <c r="Q22"/>
      <c r="R22"/>
      <c r="S22"/>
      <c r="T22" s="39" t="s">
        <v>2983</v>
      </c>
      <c r="U22" s="6">
        <v>17320</v>
      </c>
      <c r="V22"/>
      <c r="W22" s="39" t="s">
        <v>12</v>
      </c>
      <c r="X22" s="19">
        <v>48</v>
      </c>
      <c r="Y22"/>
      <c r="Z22"/>
      <c r="AA22"/>
      <c r="AB22"/>
      <c r="AC22"/>
    </row>
    <row r="23" spans="2:89" ht="15" thickBot="1" x14ac:dyDescent="0.4">
      <c r="C23" s="32" t="s">
        <v>2959</v>
      </c>
      <c r="D23" s="33">
        <v>2339</v>
      </c>
      <c r="E23" s="34"/>
      <c r="I23" s="20" t="s">
        <v>126</v>
      </c>
      <c r="J23" s="24">
        <v>16397</v>
      </c>
      <c r="L23" s="38">
        <v>2024</v>
      </c>
      <c r="M23" s="6">
        <v>134662</v>
      </c>
      <c r="N23" s="41">
        <v>9.276659482758616E-2</v>
      </c>
      <c r="O23"/>
      <c r="P23"/>
      <c r="Q23"/>
      <c r="R23"/>
      <c r="S23"/>
      <c r="T23" s="39" t="s">
        <v>2981</v>
      </c>
      <c r="U23" s="6">
        <v>10952</v>
      </c>
      <c r="V23"/>
      <c r="W23" s="38">
        <v>2023</v>
      </c>
      <c r="X23" s="19">
        <v>138</v>
      </c>
      <c r="Y23"/>
      <c r="Z23"/>
      <c r="AA23"/>
      <c r="AB23"/>
      <c r="AC23"/>
    </row>
    <row r="24" spans="2:89" ht="15" thickTop="1" x14ac:dyDescent="0.35">
      <c r="I24" s="20" t="s">
        <v>145</v>
      </c>
      <c r="J24" s="24">
        <v>16374</v>
      </c>
      <c r="L24" s="38" t="s">
        <v>2959</v>
      </c>
      <c r="M24" s="6">
        <v>678016</v>
      </c>
      <c r="N24" s="41">
        <v>0.11650769559640881</v>
      </c>
      <c r="O24"/>
      <c r="P24"/>
      <c r="Q24"/>
      <c r="R24"/>
      <c r="S24"/>
      <c r="T24" s="38">
        <v>2021</v>
      </c>
      <c r="U24" s="6">
        <v>127355</v>
      </c>
      <c r="V24"/>
      <c r="W24" s="39" t="s">
        <v>23</v>
      </c>
      <c r="X24" s="19">
        <v>44</v>
      </c>
      <c r="Y24"/>
      <c r="Z24"/>
      <c r="AA24"/>
      <c r="AB24"/>
      <c r="AC24"/>
    </row>
    <row r="25" spans="2:89" x14ac:dyDescent="0.35">
      <c r="I25" s="20" t="s">
        <v>204</v>
      </c>
      <c r="J25" s="24">
        <v>16247</v>
      </c>
      <c r="N25"/>
      <c r="O25"/>
      <c r="P25"/>
      <c r="Q25"/>
      <c r="R25"/>
      <c r="S25"/>
      <c r="T25" s="39" t="s">
        <v>2986</v>
      </c>
      <c r="U25" s="6">
        <v>13715</v>
      </c>
      <c r="V25"/>
      <c r="W25" s="39" t="s">
        <v>28</v>
      </c>
      <c r="X25" s="19">
        <v>50</v>
      </c>
      <c r="Y25"/>
      <c r="Z25"/>
      <c r="AA25"/>
      <c r="AB25"/>
      <c r="AC25"/>
    </row>
    <row r="26" spans="2:89" x14ac:dyDescent="0.35">
      <c r="I26" s="20" t="s">
        <v>226</v>
      </c>
      <c r="J26" s="24">
        <v>15724</v>
      </c>
      <c r="N26"/>
      <c r="O26"/>
      <c r="P26"/>
      <c r="Q26"/>
      <c r="R26"/>
      <c r="S26"/>
      <c r="T26" s="39" t="s">
        <v>2985</v>
      </c>
      <c r="U26" s="6">
        <v>9010</v>
      </c>
      <c r="V26"/>
      <c r="W26" s="39" t="s">
        <v>44</v>
      </c>
      <c r="X26" s="19">
        <v>44</v>
      </c>
      <c r="Y26"/>
      <c r="Z26"/>
      <c r="AA26"/>
      <c r="AB26"/>
      <c r="AC26"/>
    </row>
    <row r="27" spans="2:89" x14ac:dyDescent="0.35">
      <c r="I27" s="20" t="s">
        <v>98</v>
      </c>
      <c r="J27" s="24">
        <v>15686</v>
      </c>
      <c r="N27"/>
      <c r="O27"/>
      <c r="P27"/>
      <c r="Q27"/>
      <c r="R27"/>
      <c r="S27"/>
      <c r="T27" s="39" t="s">
        <v>2979</v>
      </c>
      <c r="U27" s="6">
        <v>10963</v>
      </c>
      <c r="V27"/>
      <c r="W27" s="38">
        <v>2024</v>
      </c>
      <c r="X27" s="19">
        <v>150</v>
      </c>
      <c r="Y27"/>
      <c r="Z27"/>
      <c r="AA27"/>
      <c r="AB27"/>
      <c r="AC27"/>
    </row>
    <row r="28" spans="2:89" x14ac:dyDescent="0.35">
      <c r="B28" s="18" t="s">
        <v>2958</v>
      </c>
      <c r="C28" t="s">
        <v>3004</v>
      </c>
      <c r="D28" t="s">
        <v>3002</v>
      </c>
      <c r="E28"/>
      <c r="F28"/>
      <c r="G28"/>
      <c r="H28"/>
      <c r="I28" s="20" t="s">
        <v>117</v>
      </c>
      <c r="J28" s="24">
        <v>15677</v>
      </c>
      <c r="N28"/>
      <c r="O28"/>
      <c r="P28"/>
      <c r="Q28"/>
      <c r="R28"/>
      <c r="S28"/>
      <c r="T28" s="39" t="s">
        <v>2977</v>
      </c>
      <c r="U28" s="6">
        <v>7190</v>
      </c>
      <c r="V28"/>
      <c r="W28" s="39" t="s">
        <v>120</v>
      </c>
      <c r="X28" s="19">
        <v>46</v>
      </c>
      <c r="Y28"/>
      <c r="Z28"/>
      <c r="AA28"/>
      <c r="AB28"/>
      <c r="AC28"/>
    </row>
    <row r="29" spans="2:89" x14ac:dyDescent="0.35">
      <c r="B29" s="37" t="s">
        <v>11</v>
      </c>
      <c r="C29" s="6">
        <v>1024</v>
      </c>
      <c r="D29" s="6">
        <v>305714</v>
      </c>
      <c r="E29"/>
      <c r="F29"/>
      <c r="G29"/>
      <c r="H29"/>
      <c r="I29" s="20" t="s">
        <v>32</v>
      </c>
      <c r="J29" s="24">
        <v>14886</v>
      </c>
      <c r="N29"/>
      <c r="O29"/>
      <c r="P29"/>
      <c r="Q29"/>
      <c r="R29"/>
      <c r="S29"/>
      <c r="T29" s="39" t="s">
        <v>2975</v>
      </c>
      <c r="U29" s="6">
        <v>9752</v>
      </c>
      <c r="V29"/>
      <c r="W29" s="39" t="s">
        <v>39</v>
      </c>
      <c r="X29" s="19">
        <v>55</v>
      </c>
      <c r="Y29"/>
      <c r="Z29"/>
      <c r="AA29"/>
      <c r="AB29"/>
      <c r="AC29"/>
    </row>
    <row r="30" spans="2:89" x14ac:dyDescent="0.35">
      <c r="B30" s="45">
        <v>2020</v>
      </c>
      <c r="C30" s="6">
        <v>201</v>
      </c>
      <c r="D30" s="6">
        <v>63575</v>
      </c>
      <c r="E30"/>
      <c r="F30"/>
      <c r="G30"/>
      <c r="H30"/>
      <c r="I30" s="20" t="s">
        <v>173</v>
      </c>
      <c r="J30" s="24">
        <v>14850</v>
      </c>
      <c r="O30"/>
      <c r="P30"/>
      <c r="Q30"/>
      <c r="R30"/>
      <c r="S30"/>
      <c r="T30" s="39" t="s">
        <v>2980</v>
      </c>
      <c r="U30" s="6">
        <v>10090</v>
      </c>
      <c r="V30"/>
      <c r="W30" s="39" t="s">
        <v>70</v>
      </c>
      <c r="X30" s="19">
        <v>49</v>
      </c>
      <c r="Y30"/>
      <c r="Z30"/>
      <c r="AA30"/>
      <c r="AB30"/>
      <c r="AC30"/>
    </row>
    <row r="31" spans="2:89" x14ac:dyDescent="0.35">
      <c r="B31" s="45">
        <v>2021</v>
      </c>
      <c r="C31" s="6">
        <v>201</v>
      </c>
      <c r="D31" s="6">
        <v>54624</v>
      </c>
      <c r="E31"/>
      <c r="F31"/>
      <c r="G31"/>
      <c r="H31"/>
      <c r="I31" s="20" t="s">
        <v>169</v>
      </c>
      <c r="J31" s="24">
        <v>14846</v>
      </c>
      <c r="O31"/>
      <c r="P31"/>
      <c r="Q31"/>
      <c r="R31"/>
      <c r="S31"/>
      <c r="T31" s="39" t="s">
        <v>2984</v>
      </c>
      <c r="U31" s="6">
        <v>10500</v>
      </c>
      <c r="V31"/>
      <c r="W31" s="38" t="s">
        <v>2959</v>
      </c>
      <c r="X31" s="19">
        <v>704</v>
      </c>
      <c r="Y31"/>
      <c r="Z31"/>
      <c r="AA31"/>
      <c r="AB31"/>
      <c r="AC31"/>
    </row>
    <row r="32" spans="2:89" x14ac:dyDescent="0.35">
      <c r="B32" s="45">
        <v>2022</v>
      </c>
      <c r="C32" s="6">
        <v>180</v>
      </c>
      <c r="D32" s="6">
        <v>51581</v>
      </c>
      <c r="E32"/>
      <c r="F32"/>
      <c r="G32"/>
      <c r="H32"/>
      <c r="I32" s="20" t="s">
        <v>254</v>
      </c>
      <c r="J32" s="24">
        <v>13672</v>
      </c>
      <c r="O32"/>
      <c r="P32"/>
      <c r="Q32"/>
      <c r="R32"/>
      <c r="S32"/>
      <c r="T32" s="39" t="s">
        <v>2978</v>
      </c>
      <c r="U32" s="6">
        <v>7591</v>
      </c>
      <c r="V32"/>
      <c r="W32"/>
      <c r="X32"/>
      <c r="Y32"/>
      <c r="Z32"/>
      <c r="AA32"/>
      <c r="AB32"/>
      <c r="AC32"/>
    </row>
    <row r="33" spans="2:29" x14ac:dyDescent="0.35">
      <c r="B33" s="45">
        <v>2023</v>
      </c>
      <c r="C33" s="6">
        <v>248</v>
      </c>
      <c r="D33" s="6">
        <v>77057</v>
      </c>
      <c r="E33"/>
      <c r="F33"/>
      <c r="G33"/>
      <c r="H33"/>
      <c r="I33" s="20" t="s">
        <v>63</v>
      </c>
      <c r="J33" s="24">
        <v>13302</v>
      </c>
      <c r="O33"/>
      <c r="P33"/>
      <c r="Q33"/>
      <c r="R33"/>
      <c r="S33"/>
      <c r="T33" s="39" t="s">
        <v>2982</v>
      </c>
      <c r="U33" s="6">
        <v>10318</v>
      </c>
      <c r="V33"/>
      <c r="W33"/>
      <c r="X33"/>
      <c r="Y33"/>
      <c r="Z33"/>
      <c r="AA33"/>
      <c r="AB33"/>
      <c r="AC33"/>
    </row>
    <row r="34" spans="2:29" x14ac:dyDescent="0.35">
      <c r="B34" s="45">
        <v>2024</v>
      </c>
      <c r="C34" s="6">
        <v>194</v>
      </c>
      <c r="D34" s="6">
        <v>58877</v>
      </c>
      <c r="E34"/>
      <c r="F34"/>
      <c r="G34"/>
      <c r="H34"/>
      <c r="I34" s="20" t="s">
        <v>323</v>
      </c>
      <c r="J34" s="24">
        <v>13102</v>
      </c>
      <c r="O34"/>
      <c r="P34"/>
      <c r="Q34"/>
      <c r="R34"/>
      <c r="S34"/>
      <c r="T34" s="39" t="s">
        <v>2976</v>
      </c>
      <c r="U34" s="6">
        <v>15215</v>
      </c>
      <c r="V34"/>
      <c r="W34"/>
      <c r="X34"/>
      <c r="Y34"/>
      <c r="Z34"/>
      <c r="AA34"/>
      <c r="AB34"/>
      <c r="AC34"/>
    </row>
    <row r="35" spans="2:29" x14ac:dyDescent="0.35">
      <c r="B35" s="37" t="s">
        <v>33</v>
      </c>
      <c r="C35" s="6">
        <v>570</v>
      </c>
      <c r="D35" s="6">
        <v>167030</v>
      </c>
      <c r="E35"/>
      <c r="F35"/>
      <c r="G35"/>
      <c r="H35"/>
      <c r="I35" s="20" t="s">
        <v>21</v>
      </c>
      <c r="J35" s="24">
        <v>13051</v>
      </c>
      <c r="O35"/>
      <c r="P35"/>
      <c r="Q35"/>
      <c r="R35"/>
      <c r="S35"/>
      <c r="T35" s="39" t="s">
        <v>2983</v>
      </c>
      <c r="U35" s="6">
        <v>11859</v>
      </c>
      <c r="V35"/>
      <c r="W35"/>
      <c r="X35"/>
      <c r="Y35"/>
      <c r="Z35"/>
      <c r="AA35"/>
      <c r="AB35"/>
      <c r="AC35"/>
    </row>
    <row r="36" spans="2:29" x14ac:dyDescent="0.35">
      <c r="B36" s="45">
        <v>2020</v>
      </c>
      <c r="C36" s="6">
        <v>112</v>
      </c>
      <c r="D36" s="6">
        <v>35727</v>
      </c>
      <c r="E36"/>
      <c r="F36"/>
      <c r="G36"/>
      <c r="H36"/>
      <c r="I36" s="20" t="s">
        <v>433</v>
      </c>
      <c r="J36" s="24">
        <v>13040</v>
      </c>
      <c r="O36"/>
      <c r="P36"/>
      <c r="Q36"/>
      <c r="R36"/>
      <c r="S36"/>
      <c r="T36" s="39" t="s">
        <v>2981</v>
      </c>
      <c r="U36" s="6">
        <v>11152</v>
      </c>
      <c r="V36"/>
      <c r="W36"/>
      <c r="X36"/>
      <c r="Y36"/>
      <c r="Z36"/>
      <c r="AA36"/>
      <c r="AB36"/>
      <c r="AC36"/>
    </row>
    <row r="37" spans="2:29" x14ac:dyDescent="0.35">
      <c r="B37" s="45">
        <v>2021</v>
      </c>
      <c r="C37" s="6">
        <v>115</v>
      </c>
      <c r="D37" s="6">
        <v>31506</v>
      </c>
      <c r="E37"/>
      <c r="F37"/>
      <c r="G37"/>
      <c r="H37"/>
      <c r="I37" s="20" t="s">
        <v>263</v>
      </c>
      <c r="J37" s="24">
        <v>12816</v>
      </c>
      <c r="L37"/>
      <c r="M37"/>
      <c r="N37"/>
      <c r="O37"/>
      <c r="P37"/>
      <c r="Q37"/>
      <c r="R37"/>
      <c r="S37"/>
      <c r="T37" s="38">
        <v>2022</v>
      </c>
      <c r="U37" s="6">
        <v>127289</v>
      </c>
      <c r="V37"/>
      <c r="W37"/>
      <c r="X37"/>
      <c r="Y37"/>
      <c r="Z37"/>
      <c r="AA37"/>
      <c r="AB37"/>
      <c r="AC37"/>
    </row>
    <row r="38" spans="2:29" x14ac:dyDescent="0.35">
      <c r="B38" s="45">
        <v>2022</v>
      </c>
      <c r="C38" s="6">
        <v>113</v>
      </c>
      <c r="D38" s="6">
        <v>34464</v>
      </c>
      <c r="E38"/>
      <c r="F38"/>
      <c r="G38"/>
      <c r="H38"/>
      <c r="I38" s="20" t="s">
        <v>269</v>
      </c>
      <c r="J38" s="24">
        <v>12700</v>
      </c>
      <c r="L38"/>
      <c r="M38"/>
      <c r="N38"/>
      <c r="O38"/>
      <c r="P38"/>
      <c r="Q38"/>
      <c r="R38"/>
      <c r="S38"/>
      <c r="T38" s="39" t="s">
        <v>2986</v>
      </c>
      <c r="U38" s="6">
        <v>8124</v>
      </c>
      <c r="V38"/>
      <c r="W38"/>
      <c r="X38"/>
      <c r="Y38"/>
      <c r="Z38"/>
      <c r="AA38"/>
      <c r="AB38"/>
      <c r="AC38"/>
    </row>
    <row r="39" spans="2:29" x14ac:dyDescent="0.35">
      <c r="B39" s="45">
        <v>2023</v>
      </c>
      <c r="C39" s="6">
        <v>110</v>
      </c>
      <c r="D39" s="6">
        <v>32193</v>
      </c>
      <c r="E39"/>
      <c r="F39"/>
      <c r="G39"/>
      <c r="H39"/>
      <c r="I39" s="20" t="s">
        <v>27</v>
      </c>
      <c r="J39" s="24">
        <v>12263</v>
      </c>
      <c r="L39"/>
      <c r="M39"/>
      <c r="N39"/>
      <c r="O39"/>
      <c r="P39"/>
      <c r="Q39"/>
      <c r="R39"/>
      <c r="S39"/>
      <c r="T39" s="39" t="s">
        <v>2985</v>
      </c>
      <c r="U39" s="6">
        <v>12162</v>
      </c>
      <c r="V39"/>
      <c r="W39"/>
      <c r="X39"/>
      <c r="Y39"/>
      <c r="Z39"/>
      <c r="AA39"/>
      <c r="AB39"/>
      <c r="AC39"/>
    </row>
    <row r="40" spans="2:29" x14ac:dyDescent="0.35">
      <c r="B40" s="45">
        <v>2024</v>
      </c>
      <c r="C40" s="6">
        <v>120</v>
      </c>
      <c r="D40" s="6">
        <v>33140</v>
      </c>
      <c r="E40"/>
      <c r="F40"/>
      <c r="G40"/>
      <c r="H40"/>
      <c r="I40" s="20" t="s">
        <v>58</v>
      </c>
      <c r="J40" s="24">
        <v>12205</v>
      </c>
      <c r="L40"/>
      <c r="M40"/>
      <c r="N40"/>
      <c r="O40"/>
      <c r="P40"/>
      <c r="Q40"/>
      <c r="R40"/>
      <c r="S40"/>
      <c r="T40" s="39" t="s">
        <v>2979</v>
      </c>
      <c r="U40" s="6">
        <v>7397</v>
      </c>
      <c r="V40"/>
      <c r="W40"/>
      <c r="X40"/>
      <c r="Y40"/>
      <c r="Z40"/>
      <c r="AA40"/>
      <c r="AB40"/>
      <c r="AC40"/>
    </row>
    <row r="41" spans="2:29" x14ac:dyDescent="0.35">
      <c r="B41" s="37" t="s">
        <v>17</v>
      </c>
      <c r="C41" s="6">
        <v>393</v>
      </c>
      <c r="D41" s="6">
        <v>106783</v>
      </c>
      <c r="E41"/>
      <c r="F41"/>
      <c r="G41"/>
      <c r="H41"/>
      <c r="I41" s="20" t="s">
        <v>149</v>
      </c>
      <c r="J41" s="24">
        <v>11910</v>
      </c>
      <c r="L41"/>
      <c r="M41"/>
      <c r="N41"/>
      <c r="O41"/>
      <c r="P41"/>
      <c r="Q41"/>
      <c r="R41"/>
      <c r="S41"/>
      <c r="T41" s="39" t="s">
        <v>2977</v>
      </c>
      <c r="U41" s="6">
        <v>15598</v>
      </c>
      <c r="V41"/>
      <c r="W41"/>
      <c r="X41"/>
      <c r="Y41"/>
      <c r="Z41"/>
      <c r="AA41"/>
      <c r="AB41"/>
      <c r="AC41"/>
    </row>
    <row r="42" spans="2:29" x14ac:dyDescent="0.35">
      <c r="B42" s="45">
        <v>2020</v>
      </c>
      <c r="C42" s="6">
        <v>92</v>
      </c>
      <c r="D42" s="6">
        <v>21299</v>
      </c>
      <c r="E42"/>
      <c r="F42"/>
      <c r="G42"/>
      <c r="H42"/>
      <c r="I42" s="20" t="s">
        <v>399</v>
      </c>
      <c r="J42" s="24">
        <v>11520</v>
      </c>
      <c r="L42"/>
      <c r="M42"/>
      <c r="N42"/>
      <c r="O42"/>
      <c r="P42"/>
      <c r="Q42"/>
      <c r="R42"/>
      <c r="S42"/>
      <c r="T42" s="39" t="s">
        <v>2975</v>
      </c>
      <c r="U42" s="6">
        <v>9928</v>
      </c>
      <c r="V42"/>
      <c r="W42"/>
      <c r="X42"/>
      <c r="Y42"/>
      <c r="Z42"/>
      <c r="AA42"/>
      <c r="AB42"/>
      <c r="AC42"/>
    </row>
    <row r="43" spans="2:29" x14ac:dyDescent="0.35">
      <c r="B43" s="45">
        <v>2021</v>
      </c>
      <c r="C43" s="6">
        <v>70</v>
      </c>
      <c r="D43" s="6">
        <v>20482</v>
      </c>
      <c r="E43"/>
      <c r="F43"/>
      <c r="G43"/>
      <c r="H43"/>
      <c r="I43" s="20" t="s">
        <v>43</v>
      </c>
      <c r="J43" s="24">
        <v>11257</v>
      </c>
      <c r="L43"/>
      <c r="M43"/>
      <c r="N43"/>
      <c r="O43"/>
      <c r="P43"/>
      <c r="Q43"/>
      <c r="R43"/>
      <c r="S43"/>
      <c r="T43" s="39" t="s">
        <v>2980</v>
      </c>
      <c r="U43" s="6">
        <v>16997</v>
      </c>
      <c r="V43"/>
      <c r="W43"/>
      <c r="X43"/>
      <c r="Y43"/>
      <c r="Z43"/>
      <c r="AA43"/>
      <c r="AB43"/>
      <c r="AC43"/>
    </row>
    <row r="44" spans="2:29" x14ac:dyDescent="0.35">
      <c r="B44" s="45">
        <v>2022</v>
      </c>
      <c r="C44" s="6">
        <v>75</v>
      </c>
      <c r="D44" s="6">
        <v>22671</v>
      </c>
      <c r="E44"/>
      <c r="F44"/>
      <c r="G44"/>
      <c r="H44"/>
      <c r="I44" s="20" t="s">
        <v>84</v>
      </c>
      <c r="J44" s="24">
        <v>11167</v>
      </c>
      <c r="L44"/>
      <c r="M44"/>
      <c r="N44"/>
      <c r="O44"/>
      <c r="P44"/>
      <c r="Q44"/>
      <c r="R44"/>
      <c r="S44"/>
      <c r="T44" s="39" t="s">
        <v>2984</v>
      </c>
      <c r="U44" s="6">
        <v>9628</v>
      </c>
      <c r="V44"/>
      <c r="W44"/>
      <c r="X44"/>
      <c r="Y44"/>
      <c r="Z44"/>
      <c r="AA44"/>
      <c r="AB44"/>
      <c r="AC44"/>
    </row>
    <row r="45" spans="2:29" x14ac:dyDescent="0.35">
      <c r="B45" s="45">
        <v>2023</v>
      </c>
      <c r="C45" s="6">
        <v>69</v>
      </c>
      <c r="D45" s="6">
        <v>19027</v>
      </c>
      <c r="E45"/>
      <c r="F45"/>
      <c r="G45"/>
      <c r="H45"/>
      <c r="I45" s="20" t="s">
        <v>76</v>
      </c>
      <c r="J45" s="24">
        <v>10698</v>
      </c>
      <c r="L45"/>
      <c r="M45"/>
      <c r="N45"/>
      <c r="O45"/>
      <c r="P45"/>
      <c r="Q45"/>
      <c r="R45"/>
      <c r="S45"/>
      <c r="T45" s="39" t="s">
        <v>2978</v>
      </c>
      <c r="U45" s="6">
        <v>7052</v>
      </c>
      <c r="V45"/>
      <c r="W45"/>
      <c r="X45"/>
      <c r="Y45"/>
      <c r="Z45"/>
      <c r="AA45"/>
      <c r="AB45"/>
      <c r="AC45"/>
    </row>
    <row r="46" spans="2:29" ht="15" thickBot="1" x14ac:dyDescent="0.4">
      <c r="B46" s="45">
        <v>2024</v>
      </c>
      <c r="C46" s="6">
        <v>87</v>
      </c>
      <c r="D46" s="6">
        <v>23304</v>
      </c>
      <c r="E46"/>
      <c r="F46"/>
      <c r="G46"/>
      <c r="H46"/>
      <c r="I46" s="35" t="s">
        <v>2959</v>
      </c>
      <c r="J46" s="36">
        <v>678016</v>
      </c>
      <c r="L46"/>
      <c r="M46"/>
      <c r="N46"/>
      <c r="O46"/>
      <c r="P46"/>
      <c r="Q46"/>
      <c r="R46"/>
      <c r="S46"/>
      <c r="T46" s="39" t="s">
        <v>2982</v>
      </c>
      <c r="U46" s="6">
        <v>10185</v>
      </c>
      <c r="V46"/>
      <c r="W46"/>
      <c r="X46"/>
      <c r="Y46"/>
      <c r="Z46"/>
      <c r="AA46"/>
      <c r="AB46"/>
      <c r="AC46"/>
    </row>
    <row r="47" spans="2:29" ht="15" thickTop="1" x14ac:dyDescent="0.35">
      <c r="B47" s="37" t="s">
        <v>22</v>
      </c>
      <c r="C47" s="6">
        <v>352</v>
      </c>
      <c r="D47" s="6">
        <v>98489</v>
      </c>
      <c r="E47"/>
      <c r="F47"/>
      <c r="G47"/>
      <c r="H47"/>
      <c r="L47"/>
      <c r="M47"/>
      <c r="N47"/>
      <c r="O47"/>
      <c r="P47"/>
      <c r="Q47"/>
      <c r="R47"/>
      <c r="S47"/>
      <c r="T47" s="39" t="s">
        <v>2976</v>
      </c>
      <c r="U47" s="6">
        <v>10758</v>
      </c>
      <c r="V47"/>
      <c r="W47"/>
      <c r="X47"/>
      <c r="Y47"/>
      <c r="Z47"/>
      <c r="AA47"/>
      <c r="AB47"/>
      <c r="AC47"/>
    </row>
    <row r="48" spans="2:29" x14ac:dyDescent="0.35">
      <c r="B48" s="45">
        <v>2020</v>
      </c>
      <c r="C48" s="6">
        <v>71</v>
      </c>
      <c r="D48" s="6">
        <v>17136</v>
      </c>
      <c r="E48"/>
      <c r="F48"/>
      <c r="G48"/>
      <c r="H48"/>
      <c r="L48"/>
      <c r="M48"/>
      <c r="N48"/>
      <c r="O48"/>
      <c r="P48"/>
      <c r="Q48"/>
      <c r="R48"/>
      <c r="S48"/>
      <c r="T48" s="39" t="s">
        <v>2983</v>
      </c>
      <c r="U48" s="6">
        <v>12396</v>
      </c>
      <c r="V48"/>
      <c r="W48"/>
      <c r="X48"/>
      <c r="Y48"/>
      <c r="Z48"/>
      <c r="AA48"/>
      <c r="AB48"/>
      <c r="AC48"/>
    </row>
    <row r="49" spans="2:29" x14ac:dyDescent="0.35">
      <c r="B49" s="45">
        <v>2021</v>
      </c>
      <c r="C49" s="6">
        <v>76</v>
      </c>
      <c r="D49" s="6">
        <v>20743</v>
      </c>
      <c r="E49"/>
      <c r="F49"/>
      <c r="G49"/>
      <c r="H49"/>
      <c r="L49"/>
      <c r="M49"/>
      <c r="N49"/>
      <c r="O49"/>
      <c r="P49"/>
      <c r="Q49"/>
      <c r="R49"/>
      <c r="S49"/>
      <c r="T49" s="39" t="s">
        <v>2981</v>
      </c>
      <c r="U49" s="6">
        <v>7064</v>
      </c>
      <c r="V49"/>
      <c r="W49"/>
      <c r="X49"/>
      <c r="Y49"/>
      <c r="Z49"/>
      <c r="AA49"/>
      <c r="AB49"/>
      <c r="AC49"/>
    </row>
    <row r="50" spans="2:29" x14ac:dyDescent="0.35">
      <c r="B50" s="45">
        <v>2022</v>
      </c>
      <c r="C50" s="6">
        <v>74</v>
      </c>
      <c r="D50" s="6">
        <v>18573</v>
      </c>
      <c r="E50"/>
      <c r="F50"/>
      <c r="G50"/>
      <c r="H50"/>
      <c r="L50"/>
      <c r="M50"/>
      <c r="N50"/>
      <c r="O50"/>
      <c r="P50"/>
      <c r="Q50"/>
      <c r="R50"/>
      <c r="S50"/>
      <c r="T50" s="38">
        <v>2023</v>
      </c>
      <c r="U50" s="6">
        <v>150973</v>
      </c>
      <c r="V50"/>
      <c r="W50"/>
      <c r="X50"/>
      <c r="Y50"/>
      <c r="Z50"/>
      <c r="AA50"/>
      <c r="AB50"/>
      <c r="AC50"/>
    </row>
    <row r="51" spans="2:29" x14ac:dyDescent="0.35">
      <c r="B51" s="45">
        <v>2023</v>
      </c>
      <c r="C51" s="6">
        <v>68</v>
      </c>
      <c r="D51" s="6">
        <v>22696</v>
      </c>
      <c r="E51"/>
      <c r="F51"/>
      <c r="G51"/>
      <c r="H51"/>
      <c r="L51"/>
      <c r="M51"/>
      <c r="N51"/>
      <c r="O51"/>
      <c r="P51"/>
      <c r="Q51"/>
      <c r="R51"/>
      <c r="S51"/>
      <c r="T51" s="39" t="s">
        <v>2986</v>
      </c>
      <c r="U51" s="6">
        <v>11027</v>
      </c>
      <c r="V51"/>
      <c r="W51"/>
      <c r="X51"/>
      <c r="Y51"/>
      <c r="Z51"/>
      <c r="AA51"/>
      <c r="AB51"/>
      <c r="AC51"/>
    </row>
    <row r="52" spans="2:29" x14ac:dyDescent="0.35">
      <c r="B52" s="45">
        <v>2024</v>
      </c>
      <c r="C52" s="6">
        <v>63</v>
      </c>
      <c r="D52" s="6">
        <v>19341</v>
      </c>
      <c r="E52"/>
      <c r="F52"/>
      <c r="G52"/>
      <c r="H52"/>
      <c r="L52"/>
      <c r="M52"/>
      <c r="N52"/>
      <c r="O52"/>
      <c r="P52"/>
      <c r="Q52"/>
      <c r="R52"/>
      <c r="S52"/>
      <c r="T52" s="39" t="s">
        <v>2985</v>
      </c>
      <c r="U52" s="6">
        <v>9047</v>
      </c>
      <c r="V52"/>
      <c r="W52"/>
      <c r="X52"/>
      <c r="Y52"/>
      <c r="Z52"/>
      <c r="AA52"/>
      <c r="AB52"/>
      <c r="AC52"/>
    </row>
    <row r="53" spans="2:29" x14ac:dyDescent="0.35">
      <c r="B53" s="37" t="s">
        <v>2959</v>
      </c>
      <c r="C53" s="6">
        <v>2339</v>
      </c>
      <c r="D53" s="6">
        <v>678016</v>
      </c>
      <c r="E53"/>
      <c r="F53"/>
      <c r="G53"/>
      <c r="H53"/>
      <c r="L53"/>
      <c r="M53"/>
      <c r="N53"/>
      <c r="O53"/>
      <c r="P53"/>
      <c r="Q53"/>
      <c r="R53"/>
      <c r="S53"/>
      <c r="T53" s="39" t="s">
        <v>2979</v>
      </c>
      <c r="U53" s="6">
        <v>8616</v>
      </c>
      <c r="V53"/>
      <c r="W53"/>
      <c r="X53"/>
      <c r="Y53"/>
      <c r="Z53"/>
      <c r="AA53"/>
      <c r="AB53"/>
      <c r="AC53"/>
    </row>
    <row r="54" spans="2:29" x14ac:dyDescent="0.35">
      <c r="B54"/>
      <c r="C54"/>
      <c r="D54"/>
      <c r="E54"/>
      <c r="F54"/>
      <c r="G54"/>
      <c r="H54"/>
      <c r="L54"/>
      <c r="M54"/>
      <c r="N54"/>
      <c r="O54"/>
      <c r="P54"/>
      <c r="Q54"/>
      <c r="R54"/>
      <c r="S54"/>
      <c r="T54" s="39" t="s">
        <v>2977</v>
      </c>
      <c r="U54" s="6">
        <v>16544</v>
      </c>
      <c r="V54"/>
      <c r="W54"/>
      <c r="X54"/>
      <c r="Y54"/>
      <c r="Z54"/>
      <c r="AA54"/>
      <c r="AB54"/>
      <c r="AC54"/>
    </row>
    <row r="55" spans="2:29" x14ac:dyDescent="0.35">
      <c r="B55"/>
      <c r="C55"/>
      <c r="D55"/>
      <c r="E55"/>
      <c r="F55"/>
      <c r="G55"/>
      <c r="H55"/>
      <c r="L55"/>
      <c r="M55"/>
      <c r="N55"/>
      <c r="O55"/>
      <c r="P55"/>
      <c r="Q55"/>
      <c r="R55"/>
      <c r="S55"/>
      <c r="T55" s="39" t="s">
        <v>2975</v>
      </c>
      <c r="U55" s="6">
        <v>11990</v>
      </c>
      <c r="V55"/>
      <c r="W55"/>
      <c r="X55"/>
      <c r="Y55"/>
      <c r="Z55"/>
      <c r="AA55"/>
      <c r="AB55"/>
      <c r="AC55"/>
    </row>
    <row r="56" spans="2:29" x14ac:dyDescent="0.35">
      <c r="B56"/>
      <c r="C56"/>
      <c r="D56"/>
      <c r="E56"/>
      <c r="F56"/>
      <c r="G56"/>
      <c r="H56"/>
      <c r="L56"/>
      <c r="M56"/>
      <c r="N56"/>
      <c r="O56"/>
      <c r="P56"/>
      <c r="Q56"/>
      <c r="R56"/>
      <c r="S56"/>
      <c r="T56" s="39" t="s">
        <v>2980</v>
      </c>
      <c r="U56" s="6">
        <v>12914</v>
      </c>
      <c r="V56"/>
      <c r="W56"/>
      <c r="X56"/>
      <c r="Y56"/>
      <c r="Z56"/>
      <c r="AA56"/>
      <c r="AB56"/>
      <c r="AC56"/>
    </row>
    <row r="57" spans="2:29" x14ac:dyDescent="0.35">
      <c r="B57"/>
      <c r="C57"/>
      <c r="D57"/>
      <c r="E57"/>
      <c r="F57"/>
      <c r="G57"/>
      <c r="H57"/>
      <c r="L57"/>
      <c r="M57"/>
      <c r="N57"/>
      <c r="O57"/>
      <c r="P57"/>
      <c r="Q57"/>
      <c r="R57"/>
      <c r="S57"/>
      <c r="T57" s="39" t="s">
        <v>2984</v>
      </c>
      <c r="U57" s="6">
        <v>19938</v>
      </c>
      <c r="V57"/>
      <c r="W57"/>
      <c r="X57"/>
      <c r="Y57"/>
      <c r="Z57"/>
      <c r="AA57"/>
      <c r="AB57"/>
      <c r="AC57"/>
    </row>
    <row r="58" spans="2:29" x14ac:dyDescent="0.35">
      <c r="B58"/>
      <c r="C58"/>
      <c r="D58"/>
      <c r="E58"/>
      <c r="F58"/>
      <c r="G58"/>
      <c r="H58"/>
      <c r="L58"/>
      <c r="M58"/>
      <c r="N58"/>
      <c r="O58"/>
      <c r="P58"/>
      <c r="Q58"/>
      <c r="R58"/>
      <c r="S58"/>
      <c r="T58" s="39" t="s">
        <v>2978</v>
      </c>
      <c r="U58" s="6">
        <v>10720</v>
      </c>
      <c r="V58"/>
      <c r="W58"/>
      <c r="X58"/>
      <c r="Y58"/>
      <c r="Z58"/>
      <c r="AA58"/>
      <c r="AB58"/>
      <c r="AC58"/>
    </row>
    <row r="59" spans="2:29" x14ac:dyDescent="0.35">
      <c r="B59"/>
      <c r="C59"/>
      <c r="D59"/>
      <c r="E59"/>
      <c r="F59"/>
      <c r="G59"/>
      <c r="H59"/>
      <c r="L59"/>
      <c r="M59"/>
      <c r="N59"/>
      <c r="O59"/>
      <c r="P59"/>
      <c r="Q59"/>
      <c r="R59"/>
      <c r="S59"/>
      <c r="T59" s="39" t="s">
        <v>2982</v>
      </c>
      <c r="U59" s="6">
        <v>11839</v>
      </c>
      <c r="V59"/>
      <c r="W59"/>
      <c r="X59"/>
      <c r="Y59"/>
      <c r="Z59"/>
      <c r="AA59"/>
      <c r="AB59"/>
      <c r="AC59"/>
    </row>
    <row r="60" spans="2:29" x14ac:dyDescent="0.35">
      <c r="B60"/>
      <c r="C60"/>
      <c r="D60"/>
      <c r="E60"/>
      <c r="F60"/>
      <c r="G60"/>
      <c r="H60"/>
      <c r="L60"/>
      <c r="M60"/>
      <c r="N60"/>
      <c r="O60"/>
      <c r="P60"/>
      <c r="Q60"/>
      <c r="R60"/>
      <c r="S60"/>
      <c r="T60" s="39" t="s">
        <v>2976</v>
      </c>
      <c r="U60" s="6">
        <v>11622</v>
      </c>
      <c r="V60"/>
      <c r="W60"/>
      <c r="X60"/>
      <c r="Y60"/>
      <c r="Z60"/>
      <c r="AA60"/>
      <c r="AB60"/>
      <c r="AC60"/>
    </row>
    <row r="61" spans="2:29" x14ac:dyDescent="0.35">
      <c r="B61"/>
      <c r="C61"/>
      <c r="D61"/>
      <c r="E61"/>
      <c r="F61"/>
      <c r="G61"/>
      <c r="H61"/>
      <c r="L61"/>
      <c r="M61"/>
      <c r="N61"/>
      <c r="O61"/>
      <c r="P61"/>
      <c r="Q61"/>
      <c r="R61"/>
      <c r="S61"/>
      <c r="T61" s="39" t="s">
        <v>2983</v>
      </c>
      <c r="U61" s="6">
        <v>14160</v>
      </c>
      <c r="V61"/>
      <c r="W61"/>
      <c r="X61"/>
      <c r="Y61"/>
      <c r="Z61"/>
      <c r="AA61"/>
      <c r="AB61"/>
      <c r="AC61"/>
    </row>
    <row r="62" spans="2:29" x14ac:dyDescent="0.35">
      <c r="B62"/>
      <c r="C62"/>
      <c r="D62"/>
      <c r="E62"/>
      <c r="F62"/>
      <c r="G62"/>
      <c r="H62"/>
      <c r="L62"/>
      <c r="M62"/>
      <c r="N62"/>
      <c r="O62"/>
      <c r="P62"/>
      <c r="Q62"/>
      <c r="R62"/>
      <c r="S62"/>
      <c r="T62" s="39" t="s">
        <v>2981</v>
      </c>
      <c r="U62" s="6">
        <v>12556</v>
      </c>
      <c r="V62"/>
      <c r="W62"/>
      <c r="X62"/>
      <c r="Y62"/>
      <c r="Z62"/>
      <c r="AA62"/>
      <c r="AB62"/>
      <c r="AC62"/>
    </row>
    <row r="63" spans="2:29" x14ac:dyDescent="0.35">
      <c r="B63"/>
      <c r="C63"/>
      <c r="D63"/>
      <c r="E63"/>
      <c r="F63"/>
      <c r="G63"/>
      <c r="H63"/>
      <c r="L63"/>
      <c r="M63"/>
      <c r="N63"/>
      <c r="O63"/>
      <c r="P63"/>
      <c r="Q63"/>
      <c r="R63"/>
      <c r="S63"/>
      <c r="T63" s="38">
        <v>2024</v>
      </c>
      <c r="U63" s="6">
        <v>134662</v>
      </c>
      <c r="V63"/>
      <c r="W63"/>
      <c r="X63"/>
      <c r="Y63"/>
      <c r="Z63"/>
      <c r="AA63"/>
      <c r="AB63"/>
      <c r="AC63"/>
    </row>
    <row r="64" spans="2:29" x14ac:dyDescent="0.35">
      <c r="B64"/>
      <c r="C64"/>
      <c r="D64"/>
      <c r="E64"/>
      <c r="F64"/>
      <c r="G64"/>
      <c r="H64"/>
      <c r="L64"/>
      <c r="M64"/>
      <c r="N64"/>
      <c r="O64"/>
      <c r="P64"/>
      <c r="Q64"/>
      <c r="R64"/>
      <c r="S64"/>
      <c r="T64" s="39" t="s">
        <v>2986</v>
      </c>
      <c r="U64" s="6">
        <v>15611</v>
      </c>
      <c r="V64"/>
      <c r="W64"/>
      <c r="X64"/>
      <c r="Y64"/>
      <c r="Z64"/>
      <c r="AA64"/>
      <c r="AB64"/>
      <c r="AC64"/>
    </row>
    <row r="65" spans="2:25" x14ac:dyDescent="0.35">
      <c r="B65"/>
      <c r="C65"/>
      <c r="D65"/>
      <c r="E65"/>
      <c r="F65"/>
      <c r="G65"/>
      <c r="H65"/>
      <c r="L65"/>
      <c r="M65"/>
      <c r="N65"/>
      <c r="O65"/>
      <c r="P65"/>
      <c r="Q65"/>
      <c r="R65"/>
      <c r="S65"/>
      <c r="T65" s="39" t="s">
        <v>2985</v>
      </c>
      <c r="U65" s="6">
        <v>8504</v>
      </c>
      <c r="V65"/>
      <c r="W65"/>
      <c r="X65"/>
      <c r="Y65"/>
    </row>
    <row r="66" spans="2:25" x14ac:dyDescent="0.35">
      <c r="B66"/>
      <c r="C66"/>
      <c r="D66"/>
      <c r="E66"/>
      <c r="F66"/>
      <c r="G66"/>
      <c r="H66"/>
      <c r="L66"/>
      <c r="M66"/>
      <c r="N66"/>
      <c r="O66"/>
      <c r="P66"/>
      <c r="Q66"/>
      <c r="R66"/>
      <c r="S66"/>
      <c r="T66" s="39" t="s">
        <v>2979</v>
      </c>
      <c r="U66" s="6">
        <v>10742</v>
      </c>
      <c r="V66"/>
      <c r="W66"/>
      <c r="X66"/>
      <c r="Y66"/>
    </row>
    <row r="67" spans="2:25" x14ac:dyDescent="0.35">
      <c r="B67"/>
      <c r="C67"/>
      <c r="D67"/>
      <c r="E67"/>
      <c r="F67"/>
      <c r="G67"/>
      <c r="H67"/>
      <c r="L67"/>
      <c r="M67"/>
      <c r="N67"/>
      <c r="O67"/>
      <c r="P67"/>
      <c r="Q67"/>
      <c r="R67"/>
      <c r="S67"/>
      <c r="T67" s="39" t="s">
        <v>2977</v>
      </c>
      <c r="U67" s="6">
        <v>11473</v>
      </c>
      <c r="V67"/>
      <c r="W67"/>
      <c r="X67"/>
      <c r="Y67"/>
    </row>
    <row r="68" spans="2:25" x14ac:dyDescent="0.35">
      <c r="B68"/>
      <c r="C68"/>
      <c r="D68"/>
      <c r="E68"/>
      <c r="F68"/>
      <c r="G68"/>
      <c r="H68"/>
      <c r="L68"/>
      <c r="M68"/>
      <c r="N68"/>
      <c r="O68"/>
      <c r="P68"/>
      <c r="Q68"/>
      <c r="R68"/>
      <c r="S68"/>
      <c r="T68" s="39" t="s">
        <v>2975</v>
      </c>
      <c r="U68" s="6">
        <v>11721</v>
      </c>
      <c r="V68"/>
      <c r="W68"/>
      <c r="X68"/>
      <c r="Y68"/>
    </row>
    <row r="69" spans="2:25" x14ac:dyDescent="0.35">
      <c r="B69"/>
      <c r="C69"/>
      <c r="D69"/>
      <c r="E69"/>
      <c r="F69"/>
      <c r="G69"/>
      <c r="H69"/>
      <c r="L69"/>
      <c r="M69"/>
      <c r="N69"/>
      <c r="O69"/>
      <c r="P69"/>
      <c r="Q69"/>
      <c r="R69"/>
      <c r="S69"/>
      <c r="T69" s="39" t="s">
        <v>2980</v>
      </c>
      <c r="U69" s="6">
        <v>14743</v>
      </c>
      <c r="V69"/>
      <c r="W69"/>
      <c r="X69"/>
      <c r="Y69"/>
    </row>
    <row r="70" spans="2:25" x14ac:dyDescent="0.35">
      <c r="B70"/>
      <c r="C70"/>
      <c r="D70"/>
      <c r="E70"/>
      <c r="F70"/>
      <c r="G70"/>
      <c r="H70"/>
      <c r="L70"/>
      <c r="M70"/>
      <c r="N70"/>
      <c r="O70"/>
      <c r="P70"/>
      <c r="Q70"/>
      <c r="R70"/>
      <c r="S70"/>
      <c r="T70" s="39" t="s">
        <v>2984</v>
      </c>
      <c r="U70" s="6">
        <v>8244</v>
      </c>
      <c r="V70"/>
      <c r="W70"/>
      <c r="X70"/>
      <c r="Y70"/>
    </row>
    <row r="71" spans="2:25" x14ac:dyDescent="0.35">
      <c r="B71"/>
      <c r="C71"/>
      <c r="D71"/>
      <c r="E71"/>
      <c r="F71"/>
      <c r="G71"/>
      <c r="H71"/>
      <c r="L71"/>
      <c r="M71"/>
      <c r="N71"/>
      <c r="O71"/>
      <c r="P71"/>
      <c r="Q71"/>
      <c r="R71"/>
      <c r="S71"/>
      <c r="T71" s="39" t="s">
        <v>2978</v>
      </c>
      <c r="U71" s="6">
        <v>13671</v>
      </c>
      <c r="V71"/>
      <c r="W71"/>
      <c r="X71"/>
      <c r="Y71"/>
    </row>
    <row r="72" spans="2:25" x14ac:dyDescent="0.35">
      <c r="B72"/>
      <c r="C72"/>
      <c r="D72"/>
      <c r="E72"/>
      <c r="F72"/>
      <c r="G72"/>
      <c r="H72"/>
      <c r="L72"/>
      <c r="M72"/>
      <c r="N72"/>
      <c r="O72"/>
      <c r="P72"/>
      <c r="Q72"/>
      <c r="R72"/>
      <c r="S72"/>
      <c r="T72" s="39" t="s">
        <v>2982</v>
      </c>
      <c r="U72" s="6">
        <v>11218</v>
      </c>
      <c r="V72"/>
      <c r="W72"/>
      <c r="X72"/>
      <c r="Y72"/>
    </row>
    <row r="73" spans="2:25" x14ac:dyDescent="0.35">
      <c r="B73"/>
      <c r="C73"/>
      <c r="D73"/>
      <c r="E73"/>
      <c r="F73"/>
      <c r="G73"/>
      <c r="H73"/>
      <c r="L73"/>
      <c r="M73"/>
      <c r="N73"/>
      <c r="O73"/>
      <c r="P73"/>
      <c r="Q73"/>
      <c r="R73"/>
      <c r="S73"/>
      <c r="T73" s="39" t="s">
        <v>2976</v>
      </c>
      <c r="U73" s="6">
        <v>11053</v>
      </c>
      <c r="V73"/>
      <c r="W73"/>
      <c r="X73"/>
      <c r="Y73"/>
    </row>
    <row r="74" spans="2:25" x14ac:dyDescent="0.35">
      <c r="B74"/>
      <c r="C74"/>
      <c r="D74"/>
      <c r="E74"/>
      <c r="F74"/>
      <c r="G74"/>
      <c r="H74"/>
      <c r="L74"/>
      <c r="M74"/>
      <c r="N74"/>
      <c r="O74"/>
      <c r="P74"/>
      <c r="Q74"/>
      <c r="R74"/>
      <c r="S74"/>
      <c r="T74" s="39" t="s">
        <v>2983</v>
      </c>
      <c r="U74" s="6">
        <v>8608</v>
      </c>
      <c r="V74"/>
      <c r="W74"/>
      <c r="X74"/>
      <c r="Y74"/>
    </row>
    <row r="75" spans="2:25" x14ac:dyDescent="0.35">
      <c r="B75"/>
      <c r="C75"/>
      <c r="D75"/>
      <c r="E75"/>
      <c r="F75"/>
      <c r="G75"/>
      <c r="H75"/>
      <c r="L75"/>
      <c r="M75"/>
      <c r="N75"/>
      <c r="O75"/>
      <c r="P75"/>
      <c r="Q75"/>
      <c r="R75"/>
      <c r="S75"/>
      <c r="T75" s="39" t="s">
        <v>2981</v>
      </c>
      <c r="U75" s="6">
        <v>9074</v>
      </c>
      <c r="V75"/>
      <c r="W75"/>
      <c r="X75"/>
      <c r="Y75"/>
    </row>
    <row r="76" spans="2:25" x14ac:dyDescent="0.35">
      <c r="B76"/>
      <c r="C76"/>
      <c r="D76"/>
      <c r="E76"/>
      <c r="F76"/>
      <c r="G76"/>
      <c r="H76"/>
      <c r="L76"/>
      <c r="M76"/>
      <c r="N76"/>
      <c r="O76"/>
      <c r="P76"/>
      <c r="Q76"/>
      <c r="R76"/>
      <c r="S76"/>
      <c r="T76" s="38" t="s">
        <v>2959</v>
      </c>
      <c r="U76" s="6">
        <v>678016</v>
      </c>
      <c r="V76"/>
      <c r="W76"/>
      <c r="X76"/>
      <c r="Y76"/>
    </row>
    <row r="77" spans="2:25" x14ac:dyDescent="0.35">
      <c r="B77"/>
      <c r="C77"/>
      <c r="D77"/>
      <c r="E77"/>
      <c r="F77"/>
      <c r="G77"/>
      <c r="H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2:25" x14ac:dyDescent="0.35">
      <c r="B78"/>
      <c r="C78"/>
      <c r="D78"/>
      <c r="E78"/>
      <c r="F78"/>
      <c r="G78"/>
      <c r="H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2:25" x14ac:dyDescent="0.35">
      <c r="B79"/>
      <c r="C79"/>
      <c r="D79"/>
      <c r="E79"/>
      <c r="F79"/>
      <c r="G79"/>
      <c r="H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2:25" x14ac:dyDescent="0.35">
      <c r="B80"/>
      <c r="C80"/>
      <c r="D80"/>
      <c r="E80"/>
      <c r="F80"/>
      <c r="G80"/>
      <c r="H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2:25" x14ac:dyDescent="0.35">
      <c r="B81"/>
      <c r="C81"/>
      <c r="D81"/>
      <c r="E81"/>
      <c r="F81"/>
      <c r="G81"/>
      <c r="H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2:25" x14ac:dyDescent="0.35">
      <c r="B82"/>
      <c r="C82"/>
      <c r="D82"/>
      <c r="E82"/>
      <c r="F82"/>
      <c r="G82"/>
      <c r="H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2:25" x14ac:dyDescent="0.35">
      <c r="B83"/>
      <c r="C83"/>
      <c r="D83"/>
      <c r="E83"/>
      <c r="F83"/>
      <c r="G83"/>
      <c r="H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2:25" x14ac:dyDescent="0.35">
      <c r="B84"/>
      <c r="C84"/>
      <c r="D84"/>
      <c r="E84"/>
      <c r="F84"/>
      <c r="G84"/>
      <c r="H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2:25" x14ac:dyDescent="0.35">
      <c r="B85"/>
      <c r="C85"/>
      <c r="D85"/>
      <c r="E85"/>
      <c r="F85"/>
      <c r="G85"/>
      <c r="H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2:25" x14ac:dyDescent="0.35">
      <c r="B86"/>
      <c r="C86"/>
      <c r="D86"/>
      <c r="E86"/>
      <c r="F86"/>
      <c r="G86"/>
      <c r="H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2:25" x14ac:dyDescent="0.35">
      <c r="B87"/>
      <c r="C87"/>
      <c r="D87"/>
      <c r="E87"/>
      <c r="F87"/>
      <c r="G87"/>
      <c r="H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2:25" x14ac:dyDescent="0.35">
      <c r="B88"/>
      <c r="C88"/>
      <c r="D88"/>
      <c r="E88"/>
      <c r="F88"/>
      <c r="G88"/>
      <c r="H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2:25" x14ac:dyDescent="0.35">
      <c r="B89"/>
      <c r="C89"/>
      <c r="D89"/>
      <c r="E89"/>
      <c r="F89"/>
      <c r="G89"/>
      <c r="H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2:25" x14ac:dyDescent="0.35">
      <c r="B90"/>
      <c r="C90"/>
      <c r="D90"/>
      <c r="E90"/>
      <c r="F90"/>
      <c r="G90"/>
      <c r="H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2:25" x14ac:dyDescent="0.35">
      <c r="B91"/>
      <c r="C91"/>
      <c r="D91"/>
      <c r="E91"/>
      <c r="F91"/>
      <c r="G91"/>
      <c r="H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2:25" x14ac:dyDescent="0.35">
      <c r="B92"/>
      <c r="C92"/>
      <c r="D92"/>
      <c r="E92"/>
      <c r="F92"/>
      <c r="G92"/>
      <c r="H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x14ac:dyDescent="0.35">
      <c r="B93"/>
      <c r="C93"/>
      <c r="D93"/>
      <c r="E93"/>
      <c r="F93"/>
      <c r="G93"/>
      <c r="H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2:25" x14ac:dyDescent="0.35">
      <c r="B94"/>
      <c r="C94"/>
      <c r="D94"/>
      <c r="E94"/>
      <c r="F94"/>
      <c r="G94"/>
      <c r="H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2:25" x14ac:dyDescent="0.35">
      <c r="B95"/>
      <c r="C95"/>
      <c r="D95"/>
      <c r="E95"/>
      <c r="F95"/>
      <c r="G95"/>
      <c r="H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2:25" x14ac:dyDescent="0.35">
      <c r="B96"/>
      <c r="C96"/>
      <c r="D96"/>
      <c r="E96"/>
      <c r="F96"/>
      <c r="G96"/>
      <c r="H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2:25" x14ac:dyDescent="0.35">
      <c r="B97"/>
      <c r="C97"/>
      <c r="D97"/>
      <c r="E97"/>
      <c r="F97"/>
      <c r="G97"/>
      <c r="H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2:25" x14ac:dyDescent="0.35">
      <c r="B98"/>
      <c r="C98"/>
      <c r="D98"/>
      <c r="E98"/>
      <c r="F98"/>
      <c r="G98"/>
      <c r="H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2:25" x14ac:dyDescent="0.35">
      <c r="B99"/>
      <c r="C99"/>
      <c r="D99"/>
      <c r="E99"/>
      <c r="F99"/>
      <c r="G99"/>
      <c r="H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2:25" x14ac:dyDescent="0.35">
      <c r="B100"/>
      <c r="C100"/>
      <c r="D100"/>
      <c r="E100"/>
      <c r="F100"/>
      <c r="G100"/>
      <c r="H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2:25" x14ac:dyDescent="0.35">
      <c r="B101"/>
      <c r="C101"/>
      <c r="D101"/>
      <c r="E101"/>
      <c r="F101"/>
      <c r="G101"/>
      <c r="H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2:25" x14ac:dyDescent="0.35">
      <c r="B102"/>
      <c r="C102"/>
      <c r="D102"/>
      <c r="E102"/>
      <c r="F102"/>
      <c r="G102"/>
      <c r="H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2:25" x14ac:dyDescent="0.35">
      <c r="B103"/>
      <c r="C103"/>
      <c r="D103"/>
      <c r="E103"/>
      <c r="F103"/>
      <c r="G103"/>
      <c r="H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2:25" x14ac:dyDescent="0.35">
      <c r="B104"/>
      <c r="C104"/>
      <c r="D104"/>
      <c r="E104"/>
      <c r="F104"/>
      <c r="G104"/>
      <c r="H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2:25" x14ac:dyDescent="0.35">
      <c r="B105"/>
      <c r="C105"/>
      <c r="D105"/>
      <c r="E105"/>
      <c r="F105"/>
      <c r="G105"/>
      <c r="H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2:25" x14ac:dyDescent="0.35">
      <c r="B106"/>
      <c r="C106"/>
      <c r="D106"/>
      <c r="E106"/>
      <c r="F106"/>
      <c r="G106"/>
      <c r="H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2:25" x14ac:dyDescent="0.35">
      <c r="B107"/>
      <c r="C107"/>
      <c r="D107"/>
      <c r="E107"/>
      <c r="F107"/>
      <c r="G107"/>
      <c r="H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2:25" x14ac:dyDescent="0.35">
      <c r="B108"/>
      <c r="C108"/>
      <c r="D108"/>
      <c r="E108"/>
      <c r="F108"/>
      <c r="G108"/>
      <c r="H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2:25" x14ac:dyDescent="0.35">
      <c r="B109"/>
      <c r="C109"/>
      <c r="D109"/>
      <c r="E109"/>
      <c r="F109"/>
      <c r="G109"/>
      <c r="H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2:25" x14ac:dyDescent="0.35">
      <c r="B110"/>
      <c r="C110"/>
      <c r="D110"/>
      <c r="E110"/>
      <c r="F110"/>
      <c r="G110"/>
      <c r="H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2:25" x14ac:dyDescent="0.35">
      <c r="B111"/>
      <c r="C111"/>
      <c r="D111"/>
      <c r="E111"/>
      <c r="F111"/>
      <c r="G111"/>
      <c r="H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2:25" x14ac:dyDescent="0.35">
      <c r="B112"/>
      <c r="C112"/>
      <c r="D112"/>
      <c r="E112"/>
      <c r="F112"/>
      <c r="G112"/>
      <c r="H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2:25" x14ac:dyDescent="0.35">
      <c r="B113"/>
      <c r="C113"/>
      <c r="D113"/>
      <c r="E113"/>
      <c r="F113"/>
      <c r="G113"/>
      <c r="H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2:25" x14ac:dyDescent="0.35">
      <c r="B114"/>
      <c r="C114"/>
      <c r="D114"/>
      <c r="E114"/>
      <c r="F114"/>
      <c r="G114"/>
      <c r="H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2:25" x14ac:dyDescent="0.35">
      <c r="B115"/>
      <c r="C115"/>
      <c r="D115"/>
      <c r="E115"/>
      <c r="F115"/>
      <c r="G115"/>
      <c r="H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x14ac:dyDescent="0.35">
      <c r="B116"/>
      <c r="C116"/>
      <c r="D116"/>
      <c r="E116"/>
      <c r="F116"/>
      <c r="G116"/>
      <c r="H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2:25" x14ac:dyDescent="0.35">
      <c r="B117"/>
      <c r="C117"/>
      <c r="D117"/>
      <c r="E117"/>
      <c r="F117"/>
      <c r="G117"/>
      <c r="H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2:25" x14ac:dyDescent="0.35">
      <c r="B118"/>
      <c r="C118"/>
      <c r="D118"/>
      <c r="E118"/>
      <c r="F118"/>
      <c r="G118"/>
      <c r="H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2:25" x14ac:dyDescent="0.35">
      <c r="B119"/>
      <c r="C119"/>
      <c r="D119"/>
      <c r="E119"/>
      <c r="F119"/>
      <c r="G119"/>
      <c r="H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2:25" x14ac:dyDescent="0.35">
      <c r="B120"/>
      <c r="C120"/>
      <c r="D120"/>
      <c r="E120"/>
      <c r="F120"/>
      <c r="G120"/>
      <c r="H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2:25" x14ac:dyDescent="0.35">
      <c r="B121"/>
      <c r="C121"/>
      <c r="D121"/>
      <c r="E121"/>
      <c r="F121"/>
      <c r="G121"/>
      <c r="H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2:25" x14ac:dyDescent="0.35">
      <c r="B122"/>
      <c r="C122"/>
      <c r="D122"/>
      <c r="E122"/>
      <c r="F122"/>
      <c r="G122"/>
      <c r="H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2:25" x14ac:dyDescent="0.35">
      <c r="B123"/>
      <c r="C123"/>
      <c r="D123"/>
      <c r="E123"/>
      <c r="F123"/>
      <c r="G123"/>
      <c r="H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2:25" x14ac:dyDescent="0.35">
      <c r="B124"/>
      <c r="C124"/>
      <c r="D124"/>
      <c r="E124"/>
      <c r="F124"/>
      <c r="G124"/>
      <c r="H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2:25" x14ac:dyDescent="0.35">
      <c r="B125"/>
      <c r="C125"/>
      <c r="D125"/>
      <c r="E125"/>
      <c r="F125"/>
      <c r="G125"/>
      <c r="H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2:25" x14ac:dyDescent="0.35">
      <c r="B126"/>
      <c r="C126"/>
      <c r="D126"/>
      <c r="E126"/>
      <c r="F126"/>
      <c r="G126"/>
      <c r="H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2:25" x14ac:dyDescent="0.35">
      <c r="B127"/>
      <c r="C127"/>
      <c r="D127"/>
      <c r="E127"/>
      <c r="F127"/>
      <c r="G127"/>
      <c r="H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2:25" x14ac:dyDescent="0.35">
      <c r="B128"/>
      <c r="C128"/>
      <c r="D128"/>
      <c r="E128"/>
      <c r="F128"/>
      <c r="G128"/>
      <c r="H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2:25" x14ac:dyDescent="0.35">
      <c r="B129"/>
      <c r="C129"/>
      <c r="D129"/>
      <c r="E129"/>
      <c r="F129"/>
      <c r="G129"/>
      <c r="H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2:25" x14ac:dyDescent="0.35">
      <c r="B130"/>
      <c r="C130"/>
      <c r="D130"/>
      <c r="E130"/>
      <c r="F130"/>
      <c r="G130"/>
      <c r="H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2:25" x14ac:dyDescent="0.35">
      <c r="B131"/>
      <c r="C131"/>
      <c r="F131"/>
      <c r="G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2:25" x14ac:dyDescent="0.35">
      <c r="B132"/>
      <c r="C132"/>
      <c r="F132"/>
      <c r="G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2:25" x14ac:dyDescent="0.35">
      <c r="B133"/>
      <c r="C133"/>
      <c r="F133"/>
      <c r="G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2:25" x14ac:dyDescent="0.35">
      <c r="F134"/>
      <c r="G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2:25" x14ac:dyDescent="0.35">
      <c r="F135"/>
      <c r="G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2:25" x14ac:dyDescent="0.35">
      <c r="F136"/>
      <c r="G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2:25" x14ac:dyDescent="0.35">
      <c r="F137"/>
      <c r="G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2:25" x14ac:dyDescent="0.35">
      <c r="F138"/>
      <c r="G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2:25" x14ac:dyDescent="0.35">
      <c r="F139"/>
      <c r="G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2:25" x14ac:dyDescent="0.3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2:25" x14ac:dyDescent="0.3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2:25" x14ac:dyDescent="0.3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2:25" x14ac:dyDescent="0.3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2:25" x14ac:dyDescent="0.3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2:18" x14ac:dyDescent="0.35">
      <c r="L145"/>
      <c r="M145"/>
      <c r="N145"/>
      <c r="O145"/>
      <c r="P145"/>
      <c r="Q145"/>
      <c r="R145"/>
    </row>
    <row r="146" spans="12:18" x14ac:dyDescent="0.35">
      <c r="L146"/>
      <c r="M146"/>
      <c r="N146"/>
      <c r="O146"/>
      <c r="P146"/>
      <c r="Q146"/>
      <c r="R146"/>
    </row>
    <row r="147" spans="12:18" x14ac:dyDescent="0.35">
      <c r="L147"/>
      <c r="M147"/>
      <c r="N147"/>
      <c r="O147"/>
      <c r="P147"/>
      <c r="Q147"/>
      <c r="R147"/>
    </row>
    <row r="148" spans="12:18" x14ac:dyDescent="0.35">
      <c r="L148"/>
      <c r="M148"/>
      <c r="N148"/>
      <c r="O148"/>
      <c r="P148"/>
      <c r="Q148"/>
      <c r="R148"/>
    </row>
    <row r="149" spans="12:18" x14ac:dyDescent="0.35">
      <c r="L149"/>
      <c r="M149"/>
      <c r="N149"/>
      <c r="O149"/>
      <c r="P149"/>
      <c r="Q149"/>
      <c r="R149"/>
    </row>
    <row r="150" spans="12:18" x14ac:dyDescent="0.35">
      <c r="L150"/>
      <c r="M150"/>
      <c r="N150"/>
      <c r="O150"/>
      <c r="P150"/>
      <c r="Q150"/>
      <c r="R150"/>
    </row>
    <row r="151" spans="12:18" x14ac:dyDescent="0.35">
      <c r="L151"/>
      <c r="M151"/>
      <c r="N151"/>
      <c r="O151"/>
      <c r="P151"/>
      <c r="Q151"/>
      <c r="R151"/>
    </row>
    <row r="152" spans="12:18" x14ac:dyDescent="0.35">
      <c r="L152"/>
      <c r="M152"/>
      <c r="N152"/>
      <c r="O152"/>
      <c r="P152"/>
      <c r="Q152"/>
      <c r="R152"/>
    </row>
    <row r="153" spans="12:18" x14ac:dyDescent="0.35">
      <c r="L153"/>
      <c r="M153"/>
      <c r="N153"/>
      <c r="O153"/>
      <c r="P153"/>
      <c r="Q153"/>
      <c r="R153"/>
    </row>
    <row r="154" spans="12:18" x14ac:dyDescent="0.35">
      <c r="L154"/>
      <c r="M154"/>
      <c r="N154"/>
      <c r="O154"/>
      <c r="P154"/>
      <c r="Q154"/>
      <c r="R154"/>
    </row>
    <row r="155" spans="12:18" x14ac:dyDescent="0.35">
      <c r="L155"/>
      <c r="M155"/>
      <c r="N155"/>
      <c r="O155"/>
      <c r="P155"/>
      <c r="Q155"/>
      <c r="R155"/>
    </row>
    <row r="156" spans="12:18" x14ac:dyDescent="0.35">
      <c r="L156"/>
      <c r="M156"/>
      <c r="N156"/>
      <c r="O156"/>
      <c r="P156"/>
      <c r="Q156"/>
      <c r="R156"/>
    </row>
    <row r="157" spans="12:18" x14ac:dyDescent="0.35">
      <c r="L157"/>
      <c r="M157"/>
      <c r="N157"/>
      <c r="O157"/>
      <c r="P157"/>
      <c r="Q157"/>
      <c r="R157"/>
    </row>
    <row r="158" spans="12:18" x14ac:dyDescent="0.35">
      <c r="L158"/>
      <c r="M158"/>
      <c r="N158"/>
      <c r="O158"/>
      <c r="P158"/>
      <c r="Q158"/>
      <c r="R158"/>
    </row>
    <row r="159" spans="12:18" x14ac:dyDescent="0.35">
      <c r="L159"/>
      <c r="M159"/>
      <c r="N159"/>
      <c r="O159"/>
      <c r="P159"/>
      <c r="Q159"/>
      <c r="R159"/>
    </row>
    <row r="160" spans="12:18" x14ac:dyDescent="0.35">
      <c r="L160"/>
      <c r="M160"/>
      <c r="N160"/>
      <c r="O160"/>
      <c r="P160"/>
      <c r="Q160"/>
      <c r="R160"/>
    </row>
    <row r="161" spans="12:18" x14ac:dyDescent="0.35">
      <c r="L161"/>
      <c r="M161"/>
      <c r="N161"/>
      <c r="O161"/>
      <c r="P161"/>
      <c r="Q161"/>
      <c r="R161"/>
    </row>
    <row r="162" spans="12:18" x14ac:dyDescent="0.35">
      <c r="L162"/>
      <c r="M162"/>
      <c r="N162"/>
      <c r="O162"/>
      <c r="P162"/>
      <c r="Q162"/>
      <c r="R162"/>
    </row>
    <row r="163" spans="12:18" x14ac:dyDescent="0.35">
      <c r="L163"/>
      <c r="M163"/>
      <c r="N163"/>
      <c r="O163"/>
      <c r="P163"/>
      <c r="Q163"/>
      <c r="R163"/>
    </row>
    <row r="164" spans="12:18" x14ac:dyDescent="0.35">
      <c r="L164"/>
      <c r="M164"/>
      <c r="N164"/>
      <c r="O164"/>
      <c r="P164"/>
      <c r="Q164"/>
      <c r="R164"/>
    </row>
    <row r="165" spans="12:18" x14ac:dyDescent="0.35">
      <c r="L165"/>
      <c r="M165"/>
      <c r="N165"/>
      <c r="O165"/>
      <c r="P165"/>
      <c r="Q165"/>
      <c r="R165"/>
    </row>
    <row r="166" spans="12:18" x14ac:dyDescent="0.35">
      <c r="L166"/>
      <c r="M166"/>
      <c r="N166"/>
      <c r="O166"/>
      <c r="P166"/>
      <c r="Q166"/>
      <c r="R166"/>
    </row>
    <row r="167" spans="12:18" x14ac:dyDescent="0.35">
      <c r="L167"/>
      <c r="M167"/>
      <c r="N167"/>
      <c r="O167"/>
      <c r="P167"/>
      <c r="Q167"/>
      <c r="R167"/>
    </row>
    <row r="168" spans="12:18" x14ac:dyDescent="0.35">
      <c r="L168"/>
      <c r="M168"/>
      <c r="N168"/>
      <c r="O168"/>
      <c r="P168"/>
      <c r="Q168"/>
      <c r="R168"/>
    </row>
    <row r="169" spans="12:18" x14ac:dyDescent="0.35">
      <c r="L169"/>
      <c r="M169"/>
      <c r="N169"/>
      <c r="O169"/>
      <c r="P169"/>
      <c r="Q169"/>
      <c r="R169"/>
    </row>
    <row r="170" spans="12:18" x14ac:dyDescent="0.35">
      <c r="L170"/>
      <c r="M170"/>
      <c r="N170"/>
      <c r="O170"/>
      <c r="P170"/>
      <c r="Q170"/>
      <c r="R170"/>
    </row>
    <row r="171" spans="12:18" x14ac:dyDescent="0.35">
      <c r="L171"/>
      <c r="M171"/>
      <c r="N171"/>
      <c r="O171"/>
      <c r="P171"/>
      <c r="Q171"/>
      <c r="R171"/>
    </row>
    <row r="172" spans="12:18" x14ac:dyDescent="0.35">
      <c r="L172"/>
      <c r="M172"/>
      <c r="N172"/>
      <c r="O172"/>
      <c r="P172"/>
      <c r="Q172"/>
      <c r="R172"/>
    </row>
    <row r="173" spans="12:18" x14ac:dyDescent="0.35">
      <c r="L173"/>
      <c r="M173"/>
      <c r="N173"/>
      <c r="O173"/>
      <c r="P173"/>
      <c r="Q173"/>
      <c r="R173"/>
    </row>
    <row r="174" spans="12:18" x14ac:dyDescent="0.35">
      <c r="L174"/>
      <c r="M174"/>
      <c r="N174"/>
      <c r="O174"/>
      <c r="P174"/>
      <c r="Q174"/>
      <c r="R174"/>
    </row>
    <row r="175" spans="12:18" x14ac:dyDescent="0.35">
      <c r="L175"/>
      <c r="M175"/>
      <c r="N175"/>
      <c r="O175"/>
      <c r="P175"/>
      <c r="Q175"/>
      <c r="R175"/>
    </row>
    <row r="176" spans="12:18" x14ac:dyDescent="0.35">
      <c r="L176"/>
      <c r="M176"/>
      <c r="N176"/>
      <c r="O176"/>
      <c r="P176"/>
      <c r="Q176"/>
      <c r="R176"/>
    </row>
    <row r="177" spans="12:18" x14ac:dyDescent="0.35">
      <c r="L177"/>
      <c r="M177"/>
      <c r="N177"/>
      <c r="O177"/>
      <c r="P177"/>
      <c r="Q177"/>
      <c r="R177"/>
    </row>
    <row r="178" spans="12:18" x14ac:dyDescent="0.35">
      <c r="L178"/>
      <c r="M178"/>
      <c r="N178"/>
      <c r="O178"/>
      <c r="P178"/>
      <c r="Q178"/>
      <c r="R178"/>
    </row>
    <row r="179" spans="12:18" x14ac:dyDescent="0.35">
      <c r="L179"/>
      <c r="M179"/>
      <c r="N179"/>
      <c r="O179"/>
      <c r="P179"/>
      <c r="Q179"/>
      <c r="R179"/>
    </row>
    <row r="180" spans="12:18" x14ac:dyDescent="0.35">
      <c r="L180"/>
      <c r="M180"/>
      <c r="N180"/>
      <c r="O180"/>
      <c r="P180"/>
      <c r="Q180"/>
      <c r="R180"/>
    </row>
    <row r="181" spans="12:18" x14ac:dyDescent="0.35">
      <c r="L181"/>
      <c r="M181"/>
      <c r="N181"/>
      <c r="O181"/>
      <c r="P181"/>
      <c r="Q181"/>
      <c r="R181"/>
    </row>
    <row r="182" spans="12:18" x14ac:dyDescent="0.35">
      <c r="L182"/>
      <c r="M182"/>
      <c r="N182"/>
      <c r="O182"/>
      <c r="P182"/>
      <c r="Q182"/>
      <c r="R182"/>
    </row>
    <row r="183" spans="12:18" x14ac:dyDescent="0.35">
      <c r="L183"/>
      <c r="M183"/>
      <c r="N183"/>
      <c r="O183"/>
      <c r="P183"/>
      <c r="Q183"/>
      <c r="R183"/>
    </row>
    <row r="184" spans="12:18" x14ac:dyDescent="0.35">
      <c r="L184"/>
      <c r="M184"/>
      <c r="N184"/>
      <c r="O184"/>
      <c r="P184"/>
      <c r="Q184"/>
      <c r="R184"/>
    </row>
    <row r="185" spans="12:18" x14ac:dyDescent="0.35">
      <c r="L185"/>
      <c r="M185"/>
      <c r="N185"/>
      <c r="O185"/>
      <c r="P185"/>
      <c r="Q185"/>
      <c r="R185"/>
    </row>
    <row r="186" spans="12:18" x14ac:dyDescent="0.35">
      <c r="L186"/>
      <c r="M186"/>
      <c r="N186"/>
      <c r="O186"/>
      <c r="P186"/>
      <c r="Q186"/>
      <c r="R186"/>
    </row>
    <row r="187" spans="12:18" x14ac:dyDescent="0.35">
      <c r="L187"/>
      <c r="M187"/>
      <c r="N187"/>
      <c r="O187"/>
      <c r="P187"/>
      <c r="Q187"/>
      <c r="R187"/>
    </row>
    <row r="188" spans="12:18" x14ac:dyDescent="0.35">
      <c r="L188"/>
      <c r="M188"/>
      <c r="N188"/>
      <c r="O188"/>
      <c r="P188"/>
      <c r="Q188"/>
      <c r="R188"/>
    </row>
    <row r="189" spans="12:18" x14ac:dyDescent="0.35">
      <c r="L189"/>
      <c r="M189"/>
      <c r="N189"/>
      <c r="O189"/>
      <c r="P189"/>
      <c r="Q189"/>
      <c r="R189"/>
    </row>
    <row r="190" spans="12:18" x14ac:dyDescent="0.35">
      <c r="L190"/>
      <c r="M190"/>
      <c r="N190"/>
      <c r="O190"/>
      <c r="P190"/>
      <c r="Q190"/>
      <c r="R190"/>
    </row>
    <row r="191" spans="12:18" x14ac:dyDescent="0.35">
      <c r="L191"/>
      <c r="M191"/>
      <c r="N191"/>
      <c r="O191"/>
      <c r="P191"/>
      <c r="Q191"/>
      <c r="R191"/>
    </row>
    <row r="192" spans="12:18" x14ac:dyDescent="0.35">
      <c r="L192"/>
      <c r="M192"/>
      <c r="N192"/>
      <c r="O192"/>
      <c r="P192"/>
      <c r="Q192"/>
      <c r="R192"/>
    </row>
    <row r="193" spans="12:18" x14ac:dyDescent="0.35">
      <c r="L193"/>
      <c r="M193"/>
      <c r="N193"/>
      <c r="O193"/>
      <c r="P193"/>
      <c r="Q193"/>
      <c r="R193"/>
    </row>
    <row r="194" spans="12:18" x14ac:dyDescent="0.35">
      <c r="L194"/>
      <c r="M194"/>
      <c r="N194"/>
      <c r="O194"/>
      <c r="P194"/>
      <c r="Q194"/>
      <c r="R194"/>
    </row>
    <row r="195" spans="12:18" x14ac:dyDescent="0.35">
      <c r="L195"/>
      <c r="M195"/>
      <c r="N195"/>
      <c r="O195"/>
      <c r="P195"/>
      <c r="Q195"/>
      <c r="R195"/>
    </row>
    <row r="196" spans="12:18" x14ac:dyDescent="0.35">
      <c r="L196"/>
      <c r="M196"/>
      <c r="N196"/>
      <c r="O196"/>
      <c r="P196"/>
      <c r="Q196"/>
      <c r="R196"/>
    </row>
    <row r="197" spans="12:18" x14ac:dyDescent="0.35">
      <c r="L197"/>
      <c r="M197"/>
      <c r="N197"/>
      <c r="O197"/>
      <c r="P197"/>
      <c r="Q197"/>
      <c r="R197"/>
    </row>
    <row r="198" spans="12:18" x14ac:dyDescent="0.35">
      <c r="L198"/>
      <c r="M198"/>
      <c r="N198"/>
      <c r="O198"/>
      <c r="P198"/>
      <c r="Q198"/>
      <c r="R198"/>
    </row>
    <row r="199" spans="12:18" x14ac:dyDescent="0.35">
      <c r="L199"/>
      <c r="M199"/>
      <c r="N199"/>
      <c r="O199"/>
      <c r="P199"/>
      <c r="Q199"/>
      <c r="R199"/>
    </row>
    <row r="200" spans="12:18" x14ac:dyDescent="0.35">
      <c r="L200"/>
      <c r="M200"/>
      <c r="N200"/>
      <c r="O200"/>
      <c r="P200"/>
      <c r="Q200"/>
      <c r="R200"/>
    </row>
    <row r="201" spans="12:18" x14ac:dyDescent="0.35">
      <c r="L201"/>
      <c r="M201"/>
      <c r="N201"/>
      <c r="O201"/>
      <c r="P201"/>
      <c r="Q201"/>
      <c r="R201"/>
    </row>
    <row r="202" spans="12:18" x14ac:dyDescent="0.35">
      <c r="L202"/>
      <c r="M202"/>
      <c r="N202"/>
      <c r="O202"/>
      <c r="P202"/>
      <c r="Q202"/>
      <c r="R202"/>
    </row>
    <row r="203" spans="12:18" x14ac:dyDescent="0.35">
      <c r="L203"/>
      <c r="M203"/>
      <c r="N203"/>
      <c r="O203"/>
      <c r="P203"/>
      <c r="Q203"/>
      <c r="R203"/>
    </row>
    <row r="204" spans="12:18" x14ac:dyDescent="0.35">
      <c r="L204"/>
      <c r="M204"/>
      <c r="N204"/>
      <c r="O204"/>
      <c r="P204"/>
      <c r="Q204"/>
      <c r="R204"/>
    </row>
    <row r="205" spans="12:18" x14ac:dyDescent="0.35">
      <c r="L205"/>
      <c r="M205"/>
      <c r="N205"/>
      <c r="O205"/>
      <c r="P205"/>
      <c r="Q205"/>
      <c r="R205"/>
    </row>
    <row r="206" spans="12:18" x14ac:dyDescent="0.35">
      <c r="L206"/>
      <c r="M206"/>
      <c r="N206"/>
      <c r="O206"/>
      <c r="P206"/>
      <c r="Q206"/>
      <c r="R206"/>
    </row>
    <row r="207" spans="12:18" x14ac:dyDescent="0.35">
      <c r="L207"/>
      <c r="M207"/>
      <c r="N207"/>
      <c r="O207"/>
      <c r="P207"/>
      <c r="Q207"/>
      <c r="R207"/>
    </row>
    <row r="208" spans="12:18" x14ac:dyDescent="0.35">
      <c r="L208"/>
      <c r="M208"/>
      <c r="N208"/>
      <c r="O208"/>
      <c r="P208"/>
      <c r="Q208"/>
      <c r="R208"/>
    </row>
    <row r="209" spans="12:18" x14ac:dyDescent="0.35">
      <c r="L209"/>
      <c r="M209"/>
      <c r="N209"/>
      <c r="O209"/>
      <c r="P209"/>
      <c r="Q209"/>
      <c r="R209"/>
    </row>
    <row r="210" spans="12:18" x14ac:dyDescent="0.35">
      <c r="L210"/>
      <c r="M210"/>
      <c r="N210"/>
      <c r="O210"/>
      <c r="P210"/>
      <c r="Q210"/>
      <c r="R210"/>
    </row>
    <row r="211" spans="12:18" x14ac:dyDescent="0.35">
      <c r="L211"/>
      <c r="M211"/>
      <c r="N211"/>
      <c r="O211"/>
      <c r="P211"/>
      <c r="Q211"/>
      <c r="R211"/>
    </row>
    <row r="212" spans="12:18" x14ac:dyDescent="0.35">
      <c r="L212"/>
      <c r="M212"/>
      <c r="N212"/>
      <c r="O212"/>
      <c r="P212"/>
      <c r="Q212"/>
      <c r="R212"/>
    </row>
    <row r="213" spans="12:18" x14ac:dyDescent="0.35">
      <c r="L213"/>
      <c r="M213"/>
      <c r="N213"/>
      <c r="O213"/>
      <c r="P213"/>
      <c r="Q213"/>
      <c r="R213"/>
    </row>
    <row r="214" spans="12:18" x14ac:dyDescent="0.35">
      <c r="L214"/>
      <c r="M214"/>
      <c r="N214"/>
      <c r="O214"/>
      <c r="P214"/>
      <c r="Q214"/>
      <c r="R214"/>
    </row>
    <row r="215" spans="12:18" x14ac:dyDescent="0.35">
      <c r="L215"/>
      <c r="M215"/>
      <c r="N215"/>
      <c r="O215"/>
      <c r="P215"/>
      <c r="Q215"/>
      <c r="R215"/>
    </row>
    <row r="216" spans="12:18" x14ac:dyDescent="0.35">
      <c r="L216"/>
      <c r="M216"/>
      <c r="N216"/>
      <c r="O216"/>
      <c r="P216"/>
      <c r="Q216"/>
      <c r="R216"/>
    </row>
    <row r="217" spans="12:18" x14ac:dyDescent="0.35">
      <c r="L217"/>
      <c r="M217"/>
      <c r="N217"/>
      <c r="O217"/>
      <c r="P217"/>
      <c r="Q217"/>
      <c r="R217"/>
    </row>
    <row r="218" spans="12:18" x14ac:dyDescent="0.35">
      <c r="L218"/>
      <c r="M218"/>
      <c r="N218"/>
      <c r="O218"/>
      <c r="P218"/>
      <c r="Q218"/>
      <c r="R218"/>
    </row>
    <row r="219" spans="12:18" x14ac:dyDescent="0.35">
      <c r="L219"/>
      <c r="M219"/>
      <c r="N219"/>
      <c r="O219"/>
      <c r="P219"/>
      <c r="Q219"/>
      <c r="R219"/>
    </row>
    <row r="220" spans="12:18" x14ac:dyDescent="0.35">
      <c r="L220"/>
      <c r="M220"/>
      <c r="N220"/>
      <c r="O220"/>
      <c r="P220"/>
      <c r="Q220"/>
      <c r="R220"/>
    </row>
    <row r="221" spans="12:18" x14ac:dyDescent="0.35">
      <c r="L221"/>
      <c r="M221"/>
      <c r="N221"/>
      <c r="O221"/>
      <c r="P221"/>
      <c r="Q221"/>
      <c r="R221"/>
    </row>
    <row r="222" spans="12:18" x14ac:dyDescent="0.35">
      <c r="L222"/>
      <c r="M222"/>
      <c r="N222"/>
      <c r="O222"/>
      <c r="P222"/>
      <c r="Q222"/>
    </row>
    <row r="223" spans="12:18" x14ac:dyDescent="0.35">
      <c r="L223"/>
      <c r="M223"/>
      <c r="N223"/>
      <c r="O223"/>
      <c r="P223"/>
      <c r="Q223"/>
    </row>
    <row r="224" spans="12:18" x14ac:dyDescent="0.35">
      <c r="L224"/>
      <c r="M224"/>
      <c r="N224"/>
      <c r="O224"/>
      <c r="P224"/>
      <c r="Q224"/>
    </row>
    <row r="225" spans="12:17" x14ac:dyDescent="0.35">
      <c r="L225"/>
      <c r="M225"/>
      <c r="N225"/>
      <c r="O225"/>
      <c r="P225"/>
      <c r="Q225"/>
    </row>
    <row r="226" spans="12:17" x14ac:dyDescent="0.35">
      <c r="L226"/>
      <c r="M226"/>
      <c r="N226"/>
      <c r="O226"/>
      <c r="P226"/>
      <c r="Q226"/>
    </row>
    <row r="227" spans="12:17" x14ac:dyDescent="0.35">
      <c r="L227"/>
      <c r="M227"/>
      <c r="N227"/>
      <c r="O227"/>
      <c r="P227"/>
      <c r="Q227"/>
    </row>
    <row r="228" spans="12:17" x14ac:dyDescent="0.35">
      <c r="L228"/>
      <c r="M228"/>
      <c r="N228"/>
      <c r="O228"/>
      <c r="P228"/>
      <c r="Q228"/>
    </row>
    <row r="229" spans="12:17" x14ac:dyDescent="0.35">
      <c r="L229"/>
      <c r="M229"/>
      <c r="N229"/>
      <c r="O229"/>
      <c r="P229"/>
      <c r="Q229"/>
    </row>
    <row r="230" spans="12:17" x14ac:dyDescent="0.35">
      <c r="L230"/>
      <c r="M230"/>
      <c r="N230"/>
      <c r="O230"/>
      <c r="P230"/>
      <c r="Q230"/>
    </row>
    <row r="231" spans="12:17" x14ac:dyDescent="0.35">
      <c r="L231"/>
      <c r="M231"/>
      <c r="N231"/>
      <c r="O231"/>
      <c r="P231"/>
      <c r="Q231"/>
    </row>
    <row r="232" spans="12:17" x14ac:dyDescent="0.35">
      <c r="L232"/>
      <c r="M232"/>
      <c r="N232"/>
      <c r="O232"/>
      <c r="P232"/>
      <c r="Q232"/>
    </row>
    <row r="233" spans="12:17" x14ac:dyDescent="0.35">
      <c r="L233"/>
      <c r="M233"/>
      <c r="N233"/>
      <c r="O233"/>
      <c r="P233"/>
      <c r="Q233"/>
    </row>
    <row r="234" spans="12:17" x14ac:dyDescent="0.35">
      <c r="L234"/>
      <c r="M234"/>
      <c r="N234"/>
      <c r="O234"/>
      <c r="P234"/>
      <c r="Q234"/>
    </row>
    <row r="235" spans="12:17" x14ac:dyDescent="0.35">
      <c r="L235"/>
      <c r="M235"/>
      <c r="N235"/>
      <c r="O235"/>
      <c r="P235"/>
      <c r="Q235"/>
    </row>
    <row r="236" spans="12:17" x14ac:dyDescent="0.35">
      <c r="L236"/>
      <c r="M236"/>
      <c r="N236"/>
      <c r="O236"/>
      <c r="P236"/>
      <c r="Q236"/>
    </row>
    <row r="237" spans="12:17" x14ac:dyDescent="0.35">
      <c r="L237"/>
      <c r="M237"/>
      <c r="N237"/>
      <c r="O237"/>
      <c r="P237"/>
      <c r="Q237"/>
    </row>
    <row r="238" spans="12:17" x14ac:dyDescent="0.35">
      <c r="L238"/>
      <c r="M238"/>
      <c r="N238"/>
      <c r="O238"/>
      <c r="P238"/>
      <c r="Q238"/>
    </row>
    <row r="239" spans="12:17" x14ac:dyDescent="0.35">
      <c r="L239"/>
      <c r="M239"/>
      <c r="N239"/>
      <c r="O239"/>
      <c r="P239"/>
      <c r="Q239"/>
    </row>
    <row r="240" spans="12:17" x14ac:dyDescent="0.35">
      <c r="L240"/>
      <c r="M240"/>
      <c r="N240"/>
      <c r="O240"/>
      <c r="P240"/>
      <c r="Q240"/>
    </row>
    <row r="241" spans="12:17" x14ac:dyDescent="0.35">
      <c r="L241"/>
      <c r="M241"/>
      <c r="N241"/>
      <c r="O241"/>
      <c r="P241"/>
      <c r="Q241"/>
    </row>
    <row r="242" spans="12:17" x14ac:dyDescent="0.35">
      <c r="L242"/>
      <c r="M242"/>
      <c r="N242"/>
      <c r="O242"/>
      <c r="P242"/>
      <c r="Q242"/>
    </row>
    <row r="243" spans="12:17" x14ac:dyDescent="0.35">
      <c r="L243"/>
      <c r="M243"/>
      <c r="N243"/>
      <c r="O243"/>
      <c r="P243"/>
      <c r="Q243"/>
    </row>
    <row r="244" spans="12:17" x14ac:dyDescent="0.35">
      <c r="L244"/>
      <c r="M244"/>
      <c r="N244"/>
      <c r="O244"/>
      <c r="P244"/>
      <c r="Q244"/>
    </row>
    <row r="245" spans="12:17" x14ac:dyDescent="0.35">
      <c r="L245"/>
      <c r="M245"/>
      <c r="N245"/>
      <c r="O245"/>
      <c r="P245"/>
      <c r="Q245"/>
    </row>
    <row r="246" spans="12:17" x14ac:dyDescent="0.35">
      <c r="L246"/>
      <c r="M246"/>
      <c r="N246"/>
      <c r="O246"/>
      <c r="P246"/>
      <c r="Q246"/>
    </row>
    <row r="247" spans="12:17" x14ac:dyDescent="0.35">
      <c r="L247"/>
      <c r="M247"/>
      <c r="N247"/>
      <c r="O247"/>
      <c r="P247"/>
      <c r="Q247"/>
    </row>
    <row r="248" spans="12:17" x14ac:dyDescent="0.35">
      <c r="L248"/>
      <c r="M248"/>
      <c r="N248"/>
      <c r="O248"/>
      <c r="P248"/>
      <c r="Q248"/>
    </row>
    <row r="249" spans="12:17" x14ac:dyDescent="0.35">
      <c r="L249"/>
      <c r="M249"/>
      <c r="N249"/>
      <c r="O249"/>
      <c r="P249"/>
      <c r="Q249"/>
    </row>
    <row r="250" spans="12:17" x14ac:dyDescent="0.35">
      <c r="L250"/>
      <c r="M250"/>
      <c r="N250"/>
      <c r="O250"/>
      <c r="P250"/>
      <c r="Q250"/>
    </row>
    <row r="251" spans="12:17" x14ac:dyDescent="0.35">
      <c r="L251"/>
      <c r="M251"/>
      <c r="N251"/>
      <c r="O251"/>
      <c r="P251"/>
      <c r="Q251"/>
    </row>
    <row r="252" spans="12:17" x14ac:dyDescent="0.35">
      <c r="L252"/>
      <c r="M252"/>
      <c r="N252"/>
      <c r="O252"/>
      <c r="P252"/>
      <c r="Q252"/>
    </row>
    <row r="253" spans="12:17" x14ac:dyDescent="0.35">
      <c r="L253"/>
      <c r="M253"/>
      <c r="N253"/>
      <c r="O253"/>
      <c r="P253"/>
      <c r="Q253"/>
    </row>
    <row r="254" spans="12:17" x14ac:dyDescent="0.35">
      <c r="L254"/>
      <c r="M254"/>
      <c r="N254"/>
      <c r="O254"/>
      <c r="P254"/>
      <c r="Q254"/>
    </row>
    <row r="255" spans="12:17" x14ac:dyDescent="0.35">
      <c r="L255"/>
      <c r="M255"/>
      <c r="N255"/>
      <c r="O255"/>
      <c r="P255"/>
      <c r="Q255"/>
    </row>
    <row r="256" spans="12:17" x14ac:dyDescent="0.35">
      <c r="L256"/>
      <c r="M256"/>
      <c r="N256"/>
      <c r="O256"/>
      <c r="P256"/>
      <c r="Q256"/>
    </row>
    <row r="257" spans="12:17" x14ac:dyDescent="0.35">
      <c r="L257"/>
      <c r="M257"/>
      <c r="N257"/>
      <c r="O257"/>
      <c r="P257"/>
      <c r="Q257"/>
    </row>
    <row r="258" spans="12:17" x14ac:dyDescent="0.35">
      <c r="L258"/>
      <c r="M258"/>
      <c r="N258"/>
      <c r="O258"/>
      <c r="P258"/>
      <c r="Q258"/>
    </row>
    <row r="259" spans="12:17" x14ac:dyDescent="0.35">
      <c r="L259"/>
      <c r="M259"/>
      <c r="N259"/>
      <c r="O259"/>
      <c r="P259"/>
      <c r="Q259"/>
    </row>
    <row r="260" spans="12:17" x14ac:dyDescent="0.35">
      <c r="L260"/>
      <c r="M260"/>
      <c r="N260"/>
      <c r="O260"/>
      <c r="P260"/>
      <c r="Q260"/>
    </row>
    <row r="261" spans="12:17" x14ac:dyDescent="0.35">
      <c r="L261"/>
      <c r="M261"/>
      <c r="N261"/>
      <c r="O261"/>
      <c r="P261"/>
      <c r="Q261"/>
    </row>
    <row r="262" spans="12:17" x14ac:dyDescent="0.35">
      <c r="L262"/>
      <c r="M262"/>
      <c r="N262"/>
      <c r="O262"/>
      <c r="P262"/>
      <c r="Q262"/>
    </row>
    <row r="263" spans="12:17" x14ac:dyDescent="0.35">
      <c r="L263"/>
      <c r="M263"/>
      <c r="N263"/>
      <c r="O263"/>
      <c r="P263"/>
      <c r="Q263"/>
    </row>
    <row r="264" spans="12:17" x14ac:dyDescent="0.35">
      <c r="L264"/>
      <c r="M264"/>
      <c r="N264"/>
      <c r="O264"/>
      <c r="P264"/>
      <c r="Q264"/>
    </row>
    <row r="265" spans="12:17" x14ac:dyDescent="0.35">
      <c r="L265"/>
      <c r="M265"/>
      <c r="N265"/>
      <c r="O265"/>
      <c r="P265"/>
      <c r="Q265"/>
    </row>
    <row r="266" spans="12:17" x14ac:dyDescent="0.35">
      <c r="L266"/>
      <c r="M266"/>
      <c r="N266"/>
      <c r="O266"/>
      <c r="P266"/>
      <c r="Q266"/>
    </row>
    <row r="267" spans="12:17" x14ac:dyDescent="0.35">
      <c r="L267"/>
      <c r="M267"/>
      <c r="N267"/>
      <c r="O267"/>
      <c r="P267"/>
      <c r="Q267"/>
    </row>
    <row r="268" spans="12:17" x14ac:dyDescent="0.35">
      <c r="L268"/>
      <c r="M268"/>
      <c r="N268"/>
      <c r="O268"/>
      <c r="P268"/>
      <c r="Q268"/>
    </row>
    <row r="269" spans="12:17" x14ac:dyDescent="0.35">
      <c r="L269"/>
      <c r="M269"/>
      <c r="N269"/>
      <c r="O269"/>
      <c r="P269"/>
      <c r="Q269"/>
    </row>
    <row r="270" spans="12:17" x14ac:dyDescent="0.35">
      <c r="L270"/>
      <c r="M270"/>
      <c r="N270"/>
      <c r="O270"/>
      <c r="P270"/>
      <c r="Q270"/>
    </row>
    <row r="271" spans="12:17" x14ac:dyDescent="0.35">
      <c r="L271"/>
      <c r="M271"/>
      <c r="N271"/>
      <c r="O271"/>
      <c r="P271"/>
      <c r="Q271"/>
    </row>
    <row r="272" spans="12:17" x14ac:dyDescent="0.35">
      <c r="L272"/>
      <c r="M272"/>
      <c r="N272"/>
      <c r="O272"/>
      <c r="P272"/>
      <c r="Q272"/>
    </row>
    <row r="273" spans="12:17" x14ac:dyDescent="0.35">
      <c r="L273"/>
      <c r="M273"/>
      <c r="N273"/>
      <c r="O273"/>
      <c r="P273"/>
      <c r="Q273"/>
    </row>
    <row r="274" spans="12:17" x14ac:dyDescent="0.35">
      <c r="L274"/>
      <c r="M274"/>
      <c r="N274"/>
      <c r="O274"/>
      <c r="P274"/>
      <c r="Q274"/>
    </row>
    <row r="275" spans="12:17" x14ac:dyDescent="0.35">
      <c r="L275"/>
      <c r="M275"/>
      <c r="N275"/>
      <c r="O275"/>
      <c r="P275"/>
      <c r="Q275"/>
    </row>
    <row r="276" spans="12:17" x14ac:dyDescent="0.35">
      <c r="L276"/>
      <c r="M276"/>
      <c r="N276"/>
      <c r="O276"/>
      <c r="P276"/>
      <c r="Q276"/>
    </row>
    <row r="277" spans="12:17" x14ac:dyDescent="0.35">
      <c r="L277"/>
      <c r="M277"/>
      <c r="N277"/>
      <c r="O277"/>
      <c r="P277"/>
      <c r="Q277"/>
    </row>
    <row r="278" spans="12:17" x14ac:dyDescent="0.35">
      <c r="L278"/>
      <c r="M278"/>
      <c r="N278"/>
      <c r="O278"/>
      <c r="P278"/>
      <c r="Q278"/>
    </row>
    <row r="279" spans="12:17" x14ac:dyDescent="0.35">
      <c r="L279"/>
      <c r="M279"/>
      <c r="N279"/>
      <c r="O279"/>
      <c r="P279"/>
      <c r="Q279"/>
    </row>
    <row r="280" spans="12:17" x14ac:dyDescent="0.35">
      <c r="L280"/>
      <c r="M280"/>
      <c r="N280"/>
      <c r="O280"/>
      <c r="P280"/>
      <c r="Q280"/>
    </row>
    <row r="281" spans="12:17" x14ac:dyDescent="0.35">
      <c r="L281"/>
      <c r="M281"/>
      <c r="N281"/>
      <c r="O281"/>
      <c r="P281"/>
      <c r="Q281"/>
    </row>
    <row r="282" spans="12:17" x14ac:dyDescent="0.35">
      <c r="L282"/>
      <c r="M282"/>
      <c r="N282"/>
      <c r="O282"/>
      <c r="P282"/>
      <c r="Q282"/>
    </row>
    <row r="283" spans="12:17" x14ac:dyDescent="0.35">
      <c r="L283"/>
      <c r="M283"/>
      <c r="N283"/>
      <c r="O283"/>
      <c r="P283"/>
      <c r="Q283"/>
    </row>
    <row r="284" spans="12:17" x14ac:dyDescent="0.35">
      <c r="L284"/>
      <c r="M284"/>
      <c r="N284"/>
      <c r="O284"/>
      <c r="P284"/>
      <c r="Q284"/>
    </row>
    <row r="285" spans="12:17" x14ac:dyDescent="0.35">
      <c r="L285"/>
      <c r="M285"/>
      <c r="N285"/>
      <c r="O285"/>
      <c r="P285"/>
      <c r="Q285"/>
    </row>
    <row r="286" spans="12:17" x14ac:dyDescent="0.35">
      <c r="L286"/>
      <c r="M286"/>
      <c r="N286"/>
      <c r="O286"/>
      <c r="P286"/>
      <c r="Q286"/>
    </row>
    <row r="287" spans="12:17" x14ac:dyDescent="0.35">
      <c r="L287"/>
      <c r="M287"/>
      <c r="N287"/>
      <c r="O287"/>
      <c r="P287"/>
      <c r="Q287"/>
    </row>
    <row r="288" spans="12:17" x14ac:dyDescent="0.35">
      <c r="L288"/>
      <c r="M288"/>
      <c r="N288"/>
      <c r="O288"/>
      <c r="P288"/>
      <c r="Q288"/>
    </row>
    <row r="289" spans="12:17" x14ac:dyDescent="0.35">
      <c r="L289"/>
      <c r="M289"/>
      <c r="N289"/>
      <c r="O289"/>
      <c r="P289"/>
      <c r="Q289"/>
    </row>
    <row r="290" spans="12:17" x14ac:dyDescent="0.35">
      <c r="L290"/>
      <c r="M290"/>
      <c r="N290"/>
      <c r="O290"/>
      <c r="P290"/>
      <c r="Q290"/>
    </row>
    <row r="291" spans="12:17" x14ac:dyDescent="0.35">
      <c r="L291"/>
      <c r="M291"/>
      <c r="N291"/>
      <c r="O291"/>
      <c r="P291"/>
      <c r="Q291"/>
    </row>
    <row r="292" spans="12:17" x14ac:dyDescent="0.35">
      <c r="L292"/>
      <c r="M292"/>
      <c r="N292"/>
      <c r="O292"/>
      <c r="P292"/>
      <c r="Q292"/>
    </row>
    <row r="293" spans="12:17" x14ac:dyDescent="0.35">
      <c r="L293"/>
      <c r="M293"/>
      <c r="N293"/>
      <c r="O293"/>
      <c r="P293"/>
      <c r="Q293"/>
    </row>
    <row r="294" spans="12:17" x14ac:dyDescent="0.35">
      <c r="L294"/>
      <c r="M294"/>
      <c r="N294"/>
      <c r="O294"/>
      <c r="P294"/>
      <c r="Q294"/>
    </row>
    <row r="295" spans="12:17" x14ac:dyDescent="0.35">
      <c r="L295"/>
      <c r="M295"/>
      <c r="N295"/>
      <c r="O295"/>
      <c r="P295"/>
      <c r="Q295"/>
    </row>
    <row r="296" spans="12:17" x14ac:dyDescent="0.35">
      <c r="L296"/>
      <c r="M296"/>
      <c r="N296"/>
      <c r="O296"/>
      <c r="P296"/>
      <c r="Q296"/>
    </row>
    <row r="297" spans="12:17" x14ac:dyDescent="0.35">
      <c r="L297"/>
      <c r="M297"/>
      <c r="N297"/>
      <c r="O297"/>
      <c r="P297"/>
      <c r="Q297"/>
    </row>
    <row r="298" spans="12:17" x14ac:dyDescent="0.35">
      <c r="L298"/>
      <c r="M298"/>
      <c r="N298"/>
      <c r="O298"/>
      <c r="P298"/>
      <c r="Q298"/>
    </row>
    <row r="299" spans="12:17" x14ac:dyDescent="0.35">
      <c r="L299"/>
      <c r="M299"/>
      <c r="N299"/>
      <c r="O299"/>
      <c r="P299"/>
      <c r="Q299"/>
    </row>
    <row r="300" spans="12:17" x14ac:dyDescent="0.35">
      <c r="L300"/>
      <c r="M300"/>
      <c r="N300"/>
      <c r="O300"/>
      <c r="P300"/>
      <c r="Q300"/>
    </row>
    <row r="301" spans="12:17" x14ac:dyDescent="0.35">
      <c r="L301"/>
      <c r="M301"/>
      <c r="N301"/>
      <c r="O301"/>
      <c r="P301"/>
      <c r="Q301"/>
    </row>
    <row r="302" spans="12:17" x14ac:dyDescent="0.35">
      <c r="L302"/>
      <c r="M302"/>
      <c r="N302"/>
      <c r="O302"/>
      <c r="P302"/>
      <c r="Q302"/>
    </row>
    <row r="303" spans="12:17" x14ac:dyDescent="0.35">
      <c r="L303"/>
      <c r="M303"/>
      <c r="N303"/>
      <c r="O303"/>
      <c r="P303"/>
      <c r="Q303"/>
    </row>
    <row r="304" spans="12:17" x14ac:dyDescent="0.35">
      <c r="L304"/>
      <c r="M304"/>
      <c r="N304"/>
      <c r="O304"/>
      <c r="P304"/>
      <c r="Q304"/>
    </row>
    <row r="305" spans="12:17" x14ac:dyDescent="0.35">
      <c r="L305"/>
      <c r="M305"/>
      <c r="N305"/>
      <c r="O305"/>
      <c r="P305"/>
      <c r="Q305"/>
    </row>
    <row r="306" spans="12:17" x14ac:dyDescent="0.35">
      <c r="L306"/>
      <c r="M306"/>
      <c r="N306"/>
      <c r="O306"/>
      <c r="P306"/>
      <c r="Q306"/>
    </row>
    <row r="307" spans="12:17" x14ac:dyDescent="0.35">
      <c r="L307"/>
      <c r="M307"/>
      <c r="N307"/>
      <c r="O307"/>
      <c r="P307"/>
      <c r="Q307"/>
    </row>
    <row r="308" spans="12:17" x14ac:dyDescent="0.35">
      <c r="L308"/>
      <c r="M308"/>
      <c r="N308"/>
      <c r="O308"/>
      <c r="P308"/>
      <c r="Q308"/>
    </row>
    <row r="309" spans="12:17" x14ac:dyDescent="0.35">
      <c r="L309"/>
      <c r="M309"/>
      <c r="N309"/>
      <c r="O309"/>
      <c r="P309"/>
      <c r="Q309"/>
    </row>
    <row r="310" spans="12:17" x14ac:dyDescent="0.35">
      <c r="L310"/>
      <c r="M310"/>
      <c r="N310"/>
      <c r="O310"/>
      <c r="P310"/>
      <c r="Q310"/>
    </row>
    <row r="311" spans="12:17" x14ac:dyDescent="0.35">
      <c r="L311"/>
      <c r="M311"/>
      <c r="N311"/>
      <c r="O311"/>
      <c r="P311"/>
      <c r="Q311"/>
    </row>
    <row r="312" spans="12:17" x14ac:dyDescent="0.35">
      <c r="L312"/>
      <c r="M312"/>
      <c r="N312"/>
      <c r="O312"/>
      <c r="P312"/>
      <c r="Q312"/>
    </row>
    <row r="313" spans="12:17" x14ac:dyDescent="0.35">
      <c r="L313"/>
      <c r="M313"/>
      <c r="N313"/>
      <c r="O313"/>
      <c r="P313"/>
      <c r="Q313"/>
    </row>
    <row r="314" spans="12:17" x14ac:dyDescent="0.35">
      <c r="L314"/>
      <c r="M314"/>
      <c r="N314"/>
      <c r="O314"/>
      <c r="P314"/>
      <c r="Q314"/>
    </row>
    <row r="315" spans="12:17" x14ac:dyDescent="0.35">
      <c r="L315"/>
      <c r="M315"/>
      <c r="N315"/>
      <c r="O315"/>
      <c r="P315"/>
      <c r="Q315"/>
    </row>
    <row r="316" spans="12:17" x14ac:dyDescent="0.35">
      <c r="L316"/>
      <c r="M316"/>
      <c r="N316"/>
      <c r="O316"/>
      <c r="P316"/>
      <c r="Q316"/>
    </row>
    <row r="317" spans="12:17" x14ac:dyDescent="0.35">
      <c r="L317"/>
      <c r="M317"/>
      <c r="N317"/>
      <c r="O317"/>
      <c r="P317"/>
      <c r="Q317"/>
    </row>
    <row r="318" spans="12:17" x14ac:dyDescent="0.35">
      <c r="L318"/>
      <c r="M318"/>
      <c r="N318"/>
      <c r="O318"/>
      <c r="P318"/>
      <c r="Q318"/>
    </row>
    <row r="319" spans="12:17" x14ac:dyDescent="0.35">
      <c r="L319"/>
      <c r="M319"/>
      <c r="N319"/>
      <c r="O319"/>
      <c r="P319"/>
      <c r="Q319"/>
    </row>
    <row r="320" spans="12:17" x14ac:dyDescent="0.35">
      <c r="L320"/>
      <c r="M320"/>
      <c r="N320"/>
      <c r="O320"/>
      <c r="P320"/>
      <c r="Q320"/>
    </row>
    <row r="321" spans="12:17" x14ac:dyDescent="0.35">
      <c r="L321"/>
      <c r="M321"/>
      <c r="N321"/>
      <c r="O321"/>
      <c r="P321"/>
      <c r="Q321"/>
    </row>
    <row r="322" spans="12:17" x14ac:dyDescent="0.35">
      <c r="L322"/>
      <c r="M322"/>
      <c r="N322"/>
      <c r="O322"/>
      <c r="P322"/>
      <c r="Q322"/>
    </row>
    <row r="323" spans="12:17" x14ac:dyDescent="0.35">
      <c r="L323"/>
      <c r="M323"/>
      <c r="N323"/>
      <c r="O323"/>
      <c r="P323"/>
      <c r="Q323"/>
    </row>
    <row r="324" spans="12:17" x14ac:dyDescent="0.35">
      <c r="L324"/>
      <c r="M324"/>
      <c r="N324"/>
      <c r="O324"/>
      <c r="P324"/>
      <c r="Q324"/>
    </row>
    <row r="325" spans="12:17" x14ac:dyDescent="0.35">
      <c r="L325"/>
      <c r="M325"/>
      <c r="N325"/>
      <c r="O325"/>
      <c r="P325"/>
      <c r="Q325"/>
    </row>
    <row r="326" spans="12:17" x14ac:dyDescent="0.35">
      <c r="L326"/>
      <c r="M326"/>
      <c r="N326"/>
      <c r="O326"/>
      <c r="P326"/>
      <c r="Q326"/>
    </row>
    <row r="327" spans="12:17" x14ac:dyDescent="0.35">
      <c r="L327"/>
      <c r="M327"/>
      <c r="N327"/>
      <c r="O327"/>
      <c r="P327"/>
      <c r="Q327"/>
    </row>
    <row r="328" spans="12:17" x14ac:dyDescent="0.35">
      <c r="L328"/>
      <c r="M328"/>
      <c r="N328"/>
      <c r="O328"/>
      <c r="P328"/>
      <c r="Q328"/>
    </row>
    <row r="329" spans="12:17" x14ac:dyDescent="0.35">
      <c r="L329"/>
      <c r="M329"/>
      <c r="N329"/>
      <c r="O329"/>
      <c r="P329"/>
      <c r="Q329"/>
    </row>
    <row r="330" spans="12:17" x14ac:dyDescent="0.35">
      <c r="L330"/>
      <c r="M330"/>
      <c r="N330"/>
      <c r="O330"/>
      <c r="P330"/>
      <c r="Q330"/>
    </row>
    <row r="331" spans="12:17" x14ac:dyDescent="0.35">
      <c r="L331"/>
      <c r="M331"/>
      <c r="N331"/>
      <c r="O331"/>
      <c r="P331"/>
      <c r="Q331"/>
    </row>
    <row r="332" spans="12:17" x14ac:dyDescent="0.35">
      <c r="L332"/>
      <c r="M332"/>
      <c r="N332"/>
      <c r="O332"/>
      <c r="P332"/>
      <c r="Q332"/>
    </row>
    <row r="333" spans="12:17" x14ac:dyDescent="0.35">
      <c r="L333"/>
      <c r="M333"/>
      <c r="N333"/>
      <c r="O333"/>
      <c r="P333"/>
      <c r="Q333"/>
    </row>
    <row r="334" spans="12:17" x14ac:dyDescent="0.35">
      <c r="L334"/>
      <c r="M334"/>
      <c r="N334"/>
      <c r="O334"/>
      <c r="P334"/>
      <c r="Q334"/>
    </row>
    <row r="335" spans="12:17" x14ac:dyDescent="0.35">
      <c r="L335"/>
      <c r="M335"/>
      <c r="N335"/>
      <c r="O335"/>
      <c r="P335"/>
      <c r="Q335"/>
    </row>
    <row r="336" spans="12:17" x14ac:dyDescent="0.35">
      <c r="L336"/>
      <c r="M336"/>
      <c r="N336"/>
      <c r="O336"/>
      <c r="P336"/>
      <c r="Q336"/>
    </row>
    <row r="337" spans="12:17" x14ac:dyDescent="0.35">
      <c r="L337"/>
      <c r="M337"/>
      <c r="N337"/>
      <c r="O337"/>
      <c r="P337"/>
      <c r="Q337"/>
    </row>
    <row r="338" spans="12:17" x14ac:dyDescent="0.35">
      <c r="L338"/>
      <c r="M338"/>
      <c r="N338"/>
      <c r="O338"/>
      <c r="P338"/>
      <c r="Q338"/>
    </row>
    <row r="339" spans="12:17" x14ac:dyDescent="0.35">
      <c r="L339"/>
      <c r="M339"/>
      <c r="N339"/>
      <c r="O339"/>
      <c r="P339"/>
      <c r="Q339"/>
    </row>
    <row r="340" spans="12:17" x14ac:dyDescent="0.35">
      <c r="L340"/>
      <c r="M340"/>
      <c r="N340"/>
      <c r="O340"/>
      <c r="P340"/>
      <c r="Q340"/>
    </row>
    <row r="341" spans="12:17" x14ac:dyDescent="0.35">
      <c r="L341"/>
      <c r="M341"/>
      <c r="N341"/>
      <c r="O341"/>
      <c r="P341"/>
      <c r="Q341"/>
    </row>
    <row r="342" spans="12:17" x14ac:dyDescent="0.35">
      <c r="L342"/>
      <c r="M342"/>
      <c r="N342"/>
      <c r="O342"/>
      <c r="P342"/>
      <c r="Q342"/>
    </row>
    <row r="343" spans="12:17" x14ac:dyDescent="0.35">
      <c r="L343"/>
      <c r="M343"/>
      <c r="N343"/>
      <c r="O343"/>
      <c r="P343"/>
      <c r="Q343"/>
    </row>
    <row r="344" spans="12:17" x14ac:dyDescent="0.35">
      <c r="L344"/>
      <c r="M344"/>
      <c r="N344"/>
      <c r="O344"/>
      <c r="P344"/>
      <c r="Q344"/>
    </row>
    <row r="345" spans="12:17" x14ac:dyDescent="0.35">
      <c r="L345"/>
      <c r="M345"/>
      <c r="N345"/>
      <c r="O345"/>
      <c r="P345"/>
      <c r="Q345"/>
    </row>
    <row r="346" spans="12:17" x14ac:dyDescent="0.35">
      <c r="L346"/>
      <c r="M346"/>
      <c r="N346"/>
      <c r="O346"/>
      <c r="P346"/>
      <c r="Q346"/>
    </row>
    <row r="347" spans="12:17" x14ac:dyDescent="0.35">
      <c r="L347"/>
      <c r="M347"/>
      <c r="N347"/>
      <c r="O347"/>
      <c r="P347"/>
      <c r="Q347"/>
    </row>
    <row r="348" spans="12:17" x14ac:dyDescent="0.35">
      <c r="L348"/>
      <c r="M348"/>
      <c r="N348"/>
      <c r="O348"/>
      <c r="P348"/>
      <c r="Q348"/>
    </row>
    <row r="349" spans="12:17" x14ac:dyDescent="0.35">
      <c r="L349"/>
      <c r="M349"/>
      <c r="N349"/>
      <c r="O349"/>
      <c r="P349"/>
      <c r="Q349"/>
    </row>
    <row r="350" spans="12:17" x14ac:dyDescent="0.35">
      <c r="L350"/>
      <c r="M350"/>
      <c r="N350"/>
      <c r="O350"/>
      <c r="P350"/>
      <c r="Q350"/>
    </row>
    <row r="351" spans="12:17" x14ac:dyDescent="0.35">
      <c r="L351"/>
      <c r="M351"/>
      <c r="N351"/>
      <c r="O351"/>
      <c r="P351"/>
      <c r="Q351"/>
    </row>
    <row r="352" spans="12:17" x14ac:dyDescent="0.35">
      <c r="L352"/>
      <c r="M352"/>
      <c r="N352"/>
      <c r="O352"/>
      <c r="P352"/>
      <c r="Q352"/>
    </row>
    <row r="353" spans="12:17" x14ac:dyDescent="0.35">
      <c r="L353"/>
      <c r="M353"/>
      <c r="N353"/>
      <c r="O353"/>
      <c r="P353"/>
      <c r="Q353"/>
    </row>
    <row r="354" spans="12:17" x14ac:dyDescent="0.35">
      <c r="L354"/>
      <c r="M354"/>
      <c r="N354"/>
      <c r="O354"/>
      <c r="P354"/>
      <c r="Q354"/>
    </row>
    <row r="355" spans="12:17" x14ac:dyDescent="0.35">
      <c r="L355"/>
      <c r="M355"/>
      <c r="N355"/>
      <c r="O355"/>
      <c r="P355"/>
      <c r="Q355"/>
    </row>
    <row r="356" spans="12:17" x14ac:dyDescent="0.35">
      <c r="L356"/>
      <c r="M356"/>
      <c r="N356"/>
      <c r="O356"/>
      <c r="P356"/>
      <c r="Q356"/>
    </row>
    <row r="357" spans="12:17" x14ac:dyDescent="0.35">
      <c r="L357"/>
      <c r="M357"/>
      <c r="N357"/>
      <c r="O357"/>
      <c r="P357"/>
      <c r="Q357"/>
    </row>
    <row r="358" spans="12:17" x14ac:dyDescent="0.35">
      <c r="L358"/>
      <c r="M358"/>
      <c r="N358"/>
      <c r="O358"/>
      <c r="P358"/>
      <c r="Q358"/>
    </row>
    <row r="359" spans="12:17" x14ac:dyDescent="0.35">
      <c r="L359"/>
      <c r="M359"/>
      <c r="N359"/>
      <c r="O359"/>
      <c r="P359"/>
      <c r="Q359"/>
    </row>
    <row r="360" spans="12:17" x14ac:dyDescent="0.35">
      <c r="L360"/>
      <c r="M360"/>
      <c r="N360"/>
      <c r="O360"/>
      <c r="P360"/>
      <c r="Q360"/>
    </row>
    <row r="361" spans="12:17" x14ac:dyDescent="0.35">
      <c r="L361"/>
      <c r="M361"/>
      <c r="N361"/>
      <c r="O361"/>
      <c r="P361"/>
      <c r="Q361"/>
    </row>
    <row r="362" spans="12:17" x14ac:dyDescent="0.35">
      <c r="L362"/>
      <c r="M362"/>
      <c r="N362"/>
      <c r="O362"/>
      <c r="P362"/>
      <c r="Q362"/>
    </row>
    <row r="363" spans="12:17" x14ac:dyDescent="0.35">
      <c r="L363"/>
      <c r="M363"/>
      <c r="N363"/>
      <c r="O363"/>
      <c r="P363"/>
      <c r="Q363"/>
    </row>
    <row r="364" spans="12:17" x14ac:dyDescent="0.35">
      <c r="L364"/>
      <c r="M364"/>
      <c r="N364"/>
      <c r="O364"/>
      <c r="P364"/>
      <c r="Q364"/>
    </row>
    <row r="365" spans="12:17" x14ac:dyDescent="0.35">
      <c r="L365"/>
      <c r="M365"/>
      <c r="N365"/>
      <c r="O365"/>
      <c r="P365"/>
      <c r="Q365"/>
    </row>
    <row r="366" spans="12:17" x14ac:dyDescent="0.35">
      <c r="L366"/>
      <c r="M366"/>
      <c r="N366"/>
      <c r="O366"/>
      <c r="P366"/>
      <c r="Q366"/>
    </row>
    <row r="367" spans="12:17" x14ac:dyDescent="0.35">
      <c r="L367"/>
      <c r="M367"/>
      <c r="N367"/>
      <c r="O367"/>
      <c r="P367"/>
      <c r="Q367"/>
    </row>
    <row r="368" spans="12:17" x14ac:dyDescent="0.35">
      <c r="L368"/>
      <c r="M368"/>
      <c r="N368"/>
      <c r="O368"/>
      <c r="P368"/>
      <c r="Q368"/>
    </row>
    <row r="369" spans="12:17" x14ac:dyDescent="0.35">
      <c r="L369"/>
      <c r="M369"/>
      <c r="N369"/>
      <c r="O369"/>
      <c r="P369"/>
      <c r="Q369"/>
    </row>
    <row r="370" spans="12:17" x14ac:dyDescent="0.35">
      <c r="L370"/>
      <c r="M370"/>
      <c r="N370"/>
      <c r="O370"/>
      <c r="P370"/>
      <c r="Q370"/>
    </row>
    <row r="371" spans="12:17" x14ac:dyDescent="0.35">
      <c r="L371"/>
      <c r="M371"/>
      <c r="N371"/>
      <c r="O371"/>
      <c r="P371"/>
      <c r="Q371"/>
    </row>
    <row r="372" spans="12:17" x14ac:dyDescent="0.35">
      <c r="L372"/>
      <c r="M372"/>
      <c r="N372"/>
      <c r="O372"/>
      <c r="P372"/>
      <c r="Q372"/>
    </row>
    <row r="373" spans="12:17" x14ac:dyDescent="0.35">
      <c r="L373"/>
      <c r="M373"/>
      <c r="N373"/>
      <c r="O373"/>
      <c r="P373"/>
      <c r="Q373"/>
    </row>
    <row r="374" spans="12:17" x14ac:dyDescent="0.35">
      <c r="L374"/>
      <c r="M374"/>
      <c r="N374"/>
      <c r="O374"/>
      <c r="P374"/>
      <c r="Q374"/>
    </row>
    <row r="375" spans="12:17" x14ac:dyDescent="0.35">
      <c r="L375"/>
      <c r="M375"/>
      <c r="N375"/>
      <c r="O375"/>
      <c r="P375"/>
      <c r="Q375"/>
    </row>
    <row r="376" spans="12:17" x14ac:dyDescent="0.35">
      <c r="L376"/>
      <c r="M376"/>
      <c r="N376"/>
      <c r="O376"/>
      <c r="P376"/>
      <c r="Q376"/>
    </row>
    <row r="377" spans="12:17" x14ac:dyDescent="0.35">
      <c r="L377"/>
      <c r="M377"/>
      <c r="N377"/>
      <c r="O377"/>
      <c r="P377"/>
      <c r="Q377"/>
    </row>
    <row r="378" spans="12:17" x14ac:dyDescent="0.35">
      <c r="L378"/>
      <c r="M378"/>
      <c r="N378"/>
      <c r="O378"/>
      <c r="P378"/>
      <c r="Q378"/>
    </row>
    <row r="379" spans="12:17" x14ac:dyDescent="0.35">
      <c r="L379"/>
      <c r="M379"/>
      <c r="N379"/>
      <c r="O379"/>
      <c r="P379"/>
      <c r="Q379"/>
    </row>
    <row r="380" spans="12:17" x14ac:dyDescent="0.35">
      <c r="L380"/>
      <c r="M380"/>
      <c r="N380"/>
      <c r="O380"/>
      <c r="P380"/>
      <c r="Q380"/>
    </row>
    <row r="381" spans="12:17" x14ac:dyDescent="0.35">
      <c r="L381"/>
      <c r="M381"/>
      <c r="N381"/>
      <c r="O381"/>
      <c r="P381"/>
      <c r="Q381"/>
    </row>
    <row r="382" spans="12:17" x14ac:dyDescent="0.35">
      <c r="L382"/>
      <c r="M382"/>
      <c r="N382"/>
      <c r="O382"/>
      <c r="P382"/>
      <c r="Q382"/>
    </row>
    <row r="383" spans="12:17" x14ac:dyDescent="0.35">
      <c r="L383"/>
      <c r="M383"/>
      <c r="N383"/>
      <c r="O383"/>
      <c r="P383"/>
      <c r="Q383"/>
    </row>
    <row r="384" spans="12:17" x14ac:dyDescent="0.35">
      <c r="L384"/>
      <c r="M384"/>
      <c r="N384"/>
      <c r="O384"/>
      <c r="P384"/>
      <c r="Q384"/>
    </row>
    <row r="385" spans="12:17" x14ac:dyDescent="0.35">
      <c r="L385"/>
      <c r="M385"/>
      <c r="N385"/>
      <c r="O385"/>
      <c r="P385"/>
      <c r="Q385"/>
    </row>
    <row r="386" spans="12:17" x14ac:dyDescent="0.35">
      <c r="L386"/>
      <c r="M386"/>
      <c r="N386"/>
      <c r="O386"/>
      <c r="P386"/>
      <c r="Q386"/>
    </row>
    <row r="387" spans="12:17" x14ac:dyDescent="0.35">
      <c r="L387"/>
      <c r="M387"/>
      <c r="N387"/>
      <c r="O387"/>
      <c r="P387"/>
      <c r="Q387"/>
    </row>
    <row r="388" spans="12:17" x14ac:dyDescent="0.35">
      <c r="L388"/>
      <c r="M388"/>
      <c r="N388"/>
      <c r="O388"/>
      <c r="P388"/>
      <c r="Q388"/>
    </row>
    <row r="389" spans="12:17" x14ac:dyDescent="0.35">
      <c r="L389"/>
      <c r="M389"/>
      <c r="N389"/>
      <c r="O389"/>
      <c r="P389"/>
      <c r="Q389"/>
    </row>
    <row r="390" spans="12:17" x14ac:dyDescent="0.35">
      <c r="L390"/>
      <c r="M390"/>
      <c r="N390"/>
      <c r="O390"/>
      <c r="P390"/>
      <c r="Q390"/>
    </row>
    <row r="391" spans="12:17" x14ac:dyDescent="0.35">
      <c r="L391"/>
      <c r="M391"/>
      <c r="N391"/>
      <c r="O391"/>
      <c r="P391"/>
      <c r="Q391"/>
    </row>
    <row r="392" spans="12:17" x14ac:dyDescent="0.35">
      <c r="L392"/>
      <c r="M392"/>
      <c r="N392"/>
      <c r="O392"/>
      <c r="P392"/>
      <c r="Q392"/>
    </row>
    <row r="393" spans="12:17" x14ac:dyDescent="0.35">
      <c r="L393"/>
      <c r="M393"/>
      <c r="N393"/>
      <c r="O393"/>
      <c r="P393"/>
      <c r="Q393"/>
    </row>
    <row r="394" spans="12:17" x14ac:dyDescent="0.35">
      <c r="L394"/>
      <c r="M394"/>
      <c r="N394"/>
      <c r="O394"/>
      <c r="P394"/>
      <c r="Q394"/>
    </row>
    <row r="395" spans="12:17" x14ac:dyDescent="0.35">
      <c r="L395"/>
      <c r="M395"/>
      <c r="N395"/>
      <c r="O395"/>
      <c r="P395"/>
      <c r="Q395"/>
    </row>
    <row r="396" spans="12:17" x14ac:dyDescent="0.35">
      <c r="L396"/>
      <c r="M396"/>
      <c r="N396"/>
      <c r="O396"/>
      <c r="P396"/>
      <c r="Q396"/>
    </row>
    <row r="397" spans="12:17" x14ac:dyDescent="0.35">
      <c r="L397"/>
      <c r="M397"/>
      <c r="N397"/>
      <c r="O397"/>
      <c r="P397"/>
      <c r="Q397"/>
    </row>
    <row r="398" spans="12:17" x14ac:dyDescent="0.35">
      <c r="L398"/>
      <c r="M398"/>
      <c r="N398"/>
      <c r="O398"/>
      <c r="P398"/>
      <c r="Q398"/>
    </row>
    <row r="399" spans="12:17" x14ac:dyDescent="0.35">
      <c r="L399"/>
      <c r="M399"/>
      <c r="N399"/>
      <c r="O399"/>
      <c r="P399"/>
      <c r="Q399"/>
    </row>
    <row r="400" spans="12:17" x14ac:dyDescent="0.35">
      <c r="L400"/>
      <c r="M400"/>
      <c r="N400"/>
      <c r="O400"/>
      <c r="P400"/>
      <c r="Q400"/>
    </row>
    <row r="401" spans="12:17" x14ac:dyDescent="0.35">
      <c r="L401"/>
      <c r="M401"/>
      <c r="N401"/>
      <c r="O401"/>
      <c r="P401"/>
      <c r="Q401"/>
    </row>
    <row r="402" spans="12:17" x14ac:dyDescent="0.35">
      <c r="L402"/>
      <c r="M402"/>
      <c r="N402"/>
      <c r="O402"/>
      <c r="P402"/>
      <c r="Q402"/>
    </row>
    <row r="403" spans="12:17" x14ac:dyDescent="0.35">
      <c r="L403"/>
      <c r="M403"/>
      <c r="N403"/>
      <c r="O403"/>
      <c r="P403"/>
      <c r="Q403"/>
    </row>
    <row r="404" spans="12:17" x14ac:dyDescent="0.35">
      <c r="L404"/>
      <c r="M404"/>
      <c r="N404"/>
      <c r="O404"/>
      <c r="P404"/>
      <c r="Q404"/>
    </row>
    <row r="405" spans="12:17" x14ac:dyDescent="0.35">
      <c r="L405"/>
      <c r="M405"/>
      <c r="N405"/>
      <c r="O405"/>
      <c r="P405"/>
      <c r="Q405"/>
    </row>
    <row r="406" spans="12:17" x14ac:dyDescent="0.35">
      <c r="L406"/>
      <c r="M406"/>
      <c r="N406"/>
      <c r="O406"/>
      <c r="P406"/>
      <c r="Q406"/>
    </row>
    <row r="407" spans="12:17" x14ac:dyDescent="0.35">
      <c r="L407"/>
      <c r="M407"/>
      <c r="N407"/>
      <c r="O407"/>
      <c r="P407"/>
      <c r="Q407"/>
    </row>
    <row r="408" spans="12:17" x14ac:dyDescent="0.35">
      <c r="L408"/>
      <c r="M408"/>
      <c r="N408"/>
      <c r="O408"/>
      <c r="P408"/>
      <c r="Q408"/>
    </row>
    <row r="409" spans="12:17" x14ac:dyDescent="0.35">
      <c r="L409"/>
      <c r="M409"/>
      <c r="N409"/>
      <c r="O409"/>
      <c r="P409"/>
      <c r="Q409"/>
    </row>
    <row r="410" spans="12:17" x14ac:dyDescent="0.35">
      <c r="L410"/>
      <c r="M410"/>
      <c r="N410"/>
      <c r="O410"/>
      <c r="P410"/>
      <c r="Q410"/>
    </row>
    <row r="411" spans="12:17" x14ac:dyDescent="0.35">
      <c r="L411"/>
      <c r="M411"/>
      <c r="N411"/>
      <c r="O411"/>
      <c r="P411"/>
      <c r="Q411"/>
    </row>
    <row r="412" spans="12:17" x14ac:dyDescent="0.35">
      <c r="L412"/>
      <c r="M412"/>
      <c r="N412"/>
      <c r="O412"/>
      <c r="P412"/>
      <c r="Q412"/>
    </row>
    <row r="413" spans="12:17" x14ac:dyDescent="0.35">
      <c r="L413"/>
      <c r="M413"/>
      <c r="N413"/>
      <c r="O413"/>
      <c r="P413"/>
      <c r="Q413"/>
    </row>
    <row r="414" spans="12:17" x14ac:dyDescent="0.35">
      <c r="L414"/>
      <c r="M414"/>
      <c r="N414"/>
      <c r="O414"/>
      <c r="P414"/>
      <c r="Q414"/>
    </row>
    <row r="415" spans="12:17" x14ac:dyDescent="0.35">
      <c r="L415"/>
      <c r="M415"/>
      <c r="N415"/>
      <c r="O415"/>
      <c r="P415"/>
      <c r="Q415"/>
    </row>
    <row r="416" spans="12:17" x14ac:dyDescent="0.35">
      <c r="L416"/>
      <c r="M416"/>
      <c r="N416"/>
      <c r="O416"/>
      <c r="P416"/>
      <c r="Q416"/>
    </row>
    <row r="417" spans="12:17" x14ac:dyDescent="0.35">
      <c r="L417"/>
      <c r="M417"/>
      <c r="N417"/>
      <c r="O417"/>
      <c r="P417"/>
      <c r="Q417"/>
    </row>
    <row r="418" spans="12:17" x14ac:dyDescent="0.35">
      <c r="L418"/>
      <c r="M418"/>
      <c r="N418"/>
      <c r="O418"/>
      <c r="P418"/>
      <c r="Q418"/>
    </row>
    <row r="419" spans="12:17" x14ac:dyDescent="0.35">
      <c r="L419"/>
      <c r="M419"/>
      <c r="N419"/>
      <c r="O419"/>
      <c r="P419"/>
      <c r="Q419"/>
    </row>
    <row r="420" spans="12:17" x14ac:dyDescent="0.35">
      <c r="L420"/>
      <c r="M420"/>
      <c r="N420"/>
      <c r="O420"/>
      <c r="P420"/>
      <c r="Q420"/>
    </row>
    <row r="421" spans="12:17" x14ac:dyDescent="0.35">
      <c r="L421"/>
      <c r="M421"/>
      <c r="N421"/>
      <c r="O421"/>
      <c r="P421"/>
      <c r="Q421"/>
    </row>
    <row r="422" spans="12:17" x14ac:dyDescent="0.35">
      <c r="L422"/>
      <c r="M422"/>
      <c r="N422"/>
      <c r="O422"/>
      <c r="P422"/>
      <c r="Q422"/>
    </row>
    <row r="423" spans="12:17" x14ac:dyDescent="0.35">
      <c r="L423"/>
      <c r="M423"/>
      <c r="N423"/>
      <c r="O423"/>
      <c r="P423"/>
      <c r="Q423"/>
    </row>
    <row r="424" spans="12:17" x14ac:dyDescent="0.35">
      <c r="L424"/>
      <c r="M424"/>
      <c r="N424"/>
      <c r="O424"/>
      <c r="P424"/>
      <c r="Q424"/>
    </row>
    <row r="425" spans="12:17" x14ac:dyDescent="0.35">
      <c r="L425"/>
      <c r="M425"/>
      <c r="N425"/>
      <c r="O425"/>
      <c r="P425"/>
      <c r="Q425"/>
    </row>
    <row r="426" spans="12:17" x14ac:dyDescent="0.35">
      <c r="L426"/>
      <c r="M426"/>
      <c r="N426"/>
      <c r="O426"/>
      <c r="P426"/>
      <c r="Q426"/>
    </row>
    <row r="427" spans="12:17" x14ac:dyDescent="0.35">
      <c r="L427"/>
      <c r="M427"/>
      <c r="N427"/>
      <c r="O427"/>
      <c r="P427"/>
      <c r="Q427"/>
    </row>
    <row r="428" spans="12:17" x14ac:dyDescent="0.35">
      <c r="L428"/>
      <c r="M428"/>
      <c r="N428"/>
      <c r="O428"/>
      <c r="P428"/>
      <c r="Q428"/>
    </row>
    <row r="429" spans="12:17" x14ac:dyDescent="0.35">
      <c r="L429"/>
      <c r="M429"/>
      <c r="N429"/>
      <c r="O429"/>
      <c r="P429"/>
      <c r="Q429"/>
    </row>
    <row r="430" spans="12:17" x14ac:dyDescent="0.35">
      <c r="L430"/>
      <c r="M430"/>
      <c r="N430"/>
      <c r="O430"/>
      <c r="P430"/>
      <c r="Q430"/>
    </row>
    <row r="431" spans="12:17" x14ac:dyDescent="0.35">
      <c r="L431"/>
      <c r="M431"/>
      <c r="N431"/>
      <c r="O431"/>
      <c r="P431"/>
      <c r="Q431"/>
    </row>
    <row r="432" spans="12:17" x14ac:dyDescent="0.35">
      <c r="L432"/>
      <c r="M432"/>
      <c r="N432"/>
      <c r="O432"/>
      <c r="P432"/>
      <c r="Q432"/>
    </row>
    <row r="433" spans="12:17" x14ac:dyDescent="0.35">
      <c r="L433"/>
      <c r="M433"/>
      <c r="N433"/>
      <c r="O433"/>
      <c r="P433"/>
      <c r="Q433"/>
    </row>
    <row r="434" spans="12:17" x14ac:dyDescent="0.35">
      <c r="L434"/>
      <c r="M434"/>
      <c r="N434"/>
      <c r="O434"/>
      <c r="P434"/>
      <c r="Q434"/>
    </row>
    <row r="435" spans="12:17" x14ac:dyDescent="0.35">
      <c r="L435"/>
      <c r="M435"/>
      <c r="N435"/>
      <c r="O435"/>
      <c r="P435"/>
      <c r="Q435"/>
    </row>
    <row r="436" spans="12:17" x14ac:dyDescent="0.35">
      <c r="L436"/>
      <c r="M436"/>
      <c r="N436"/>
      <c r="O436"/>
      <c r="P436"/>
      <c r="Q436"/>
    </row>
    <row r="437" spans="12:17" x14ac:dyDescent="0.35">
      <c r="L437"/>
      <c r="M437"/>
      <c r="N437"/>
      <c r="O437"/>
      <c r="P437"/>
      <c r="Q437"/>
    </row>
    <row r="438" spans="12:17" x14ac:dyDescent="0.35">
      <c r="L438"/>
      <c r="M438"/>
      <c r="N438"/>
      <c r="O438"/>
      <c r="P438"/>
      <c r="Q438"/>
    </row>
    <row r="439" spans="12:17" x14ac:dyDescent="0.35">
      <c r="L439"/>
      <c r="M439"/>
      <c r="N439"/>
      <c r="O439"/>
      <c r="P439"/>
      <c r="Q439"/>
    </row>
    <row r="440" spans="12:17" x14ac:dyDescent="0.35">
      <c r="L440"/>
      <c r="M440"/>
      <c r="N440"/>
      <c r="O440"/>
      <c r="P440"/>
      <c r="Q440"/>
    </row>
    <row r="441" spans="12:17" x14ac:dyDescent="0.35">
      <c r="L441"/>
      <c r="M441"/>
      <c r="N441"/>
      <c r="O441"/>
      <c r="P441"/>
      <c r="Q441"/>
    </row>
    <row r="442" spans="12:17" x14ac:dyDescent="0.35">
      <c r="L442"/>
      <c r="M442"/>
      <c r="N442"/>
      <c r="O442"/>
      <c r="P442"/>
      <c r="Q442"/>
    </row>
    <row r="443" spans="12:17" x14ac:dyDescent="0.35">
      <c r="L443"/>
      <c r="M443"/>
      <c r="N443"/>
      <c r="O443"/>
      <c r="P443"/>
      <c r="Q443"/>
    </row>
    <row r="444" spans="12:17" x14ac:dyDescent="0.35">
      <c r="L444"/>
      <c r="M444"/>
      <c r="N444"/>
      <c r="O444"/>
      <c r="P444"/>
      <c r="Q444"/>
    </row>
    <row r="445" spans="12:17" x14ac:dyDescent="0.35">
      <c r="L445"/>
      <c r="M445"/>
      <c r="N445"/>
      <c r="O445"/>
      <c r="P445"/>
      <c r="Q445"/>
    </row>
    <row r="446" spans="12:17" x14ac:dyDescent="0.35">
      <c r="L446"/>
      <c r="M446"/>
      <c r="N446"/>
      <c r="O446"/>
      <c r="P446"/>
      <c r="Q446"/>
    </row>
    <row r="447" spans="12:17" x14ac:dyDescent="0.35">
      <c r="L447"/>
      <c r="M447"/>
      <c r="N447"/>
      <c r="O447"/>
      <c r="P447"/>
      <c r="Q447"/>
    </row>
    <row r="448" spans="12:17" x14ac:dyDescent="0.35">
      <c r="L448"/>
      <c r="M448"/>
      <c r="N448"/>
      <c r="O448"/>
      <c r="P448"/>
      <c r="Q448"/>
    </row>
    <row r="449" spans="12:17" x14ac:dyDescent="0.35">
      <c r="L449"/>
      <c r="M449"/>
      <c r="N449"/>
      <c r="O449"/>
      <c r="P449"/>
      <c r="Q449"/>
    </row>
    <row r="450" spans="12:17" x14ac:dyDescent="0.35">
      <c r="L450"/>
      <c r="M450"/>
      <c r="N450"/>
      <c r="O450"/>
      <c r="P450"/>
      <c r="Q450"/>
    </row>
    <row r="451" spans="12:17" x14ac:dyDescent="0.35">
      <c r="L451"/>
      <c r="M451"/>
      <c r="N451"/>
      <c r="O451"/>
      <c r="P451"/>
      <c r="Q451"/>
    </row>
    <row r="452" spans="12:17" x14ac:dyDescent="0.35">
      <c r="L452"/>
      <c r="M452"/>
      <c r="N452"/>
      <c r="O452"/>
      <c r="P452"/>
      <c r="Q452"/>
    </row>
    <row r="453" spans="12:17" x14ac:dyDescent="0.35">
      <c r="L453"/>
      <c r="M453"/>
      <c r="N453"/>
      <c r="O453"/>
      <c r="P453"/>
      <c r="Q453"/>
    </row>
    <row r="454" spans="12:17" x14ac:dyDescent="0.35">
      <c r="L454"/>
      <c r="M454"/>
      <c r="N454"/>
      <c r="O454"/>
      <c r="P454"/>
      <c r="Q454"/>
    </row>
    <row r="455" spans="12:17" x14ac:dyDescent="0.35">
      <c r="L455"/>
      <c r="M455"/>
      <c r="N455"/>
      <c r="O455"/>
      <c r="P455"/>
      <c r="Q455"/>
    </row>
    <row r="456" spans="12:17" x14ac:dyDescent="0.35">
      <c r="L456"/>
      <c r="M456"/>
      <c r="N456"/>
      <c r="O456"/>
      <c r="P456"/>
      <c r="Q456"/>
    </row>
    <row r="457" spans="12:17" x14ac:dyDescent="0.35">
      <c r="L457"/>
      <c r="M457"/>
      <c r="N457"/>
      <c r="O457"/>
      <c r="P457"/>
      <c r="Q457"/>
    </row>
    <row r="458" spans="12:17" x14ac:dyDescent="0.35">
      <c r="L458"/>
      <c r="M458"/>
      <c r="N458"/>
      <c r="O458"/>
      <c r="P458"/>
      <c r="Q458"/>
    </row>
    <row r="459" spans="12:17" x14ac:dyDescent="0.35">
      <c r="L459"/>
      <c r="M459"/>
      <c r="N459"/>
      <c r="O459"/>
      <c r="P459"/>
      <c r="Q459"/>
    </row>
    <row r="460" spans="12:17" x14ac:dyDescent="0.35">
      <c r="L460"/>
      <c r="M460"/>
      <c r="N460"/>
      <c r="O460"/>
      <c r="P460"/>
      <c r="Q460"/>
    </row>
    <row r="461" spans="12:17" x14ac:dyDescent="0.35">
      <c r="L461"/>
      <c r="M461"/>
      <c r="N461"/>
      <c r="O461"/>
      <c r="P461"/>
      <c r="Q461"/>
    </row>
    <row r="462" spans="12:17" x14ac:dyDescent="0.35">
      <c r="L462"/>
      <c r="M462"/>
      <c r="N462"/>
      <c r="O462"/>
      <c r="P462"/>
      <c r="Q462"/>
    </row>
    <row r="463" spans="12:17" x14ac:dyDescent="0.35">
      <c r="L463"/>
      <c r="M463"/>
      <c r="N463"/>
      <c r="O463"/>
      <c r="P463"/>
      <c r="Q463"/>
    </row>
    <row r="464" spans="12:17" x14ac:dyDescent="0.35">
      <c r="L464"/>
      <c r="M464"/>
      <c r="N464"/>
      <c r="O464"/>
      <c r="P464"/>
      <c r="Q464"/>
    </row>
    <row r="465" spans="12:17" x14ac:dyDescent="0.35">
      <c r="L465"/>
      <c r="M465"/>
      <c r="N465"/>
      <c r="O465"/>
      <c r="P465"/>
      <c r="Q465"/>
    </row>
    <row r="466" spans="12:17" x14ac:dyDescent="0.35">
      <c r="L466"/>
      <c r="M466"/>
      <c r="N466"/>
      <c r="O466"/>
      <c r="P466"/>
      <c r="Q466"/>
    </row>
    <row r="467" spans="12:17" x14ac:dyDescent="0.35">
      <c r="L467"/>
      <c r="M467"/>
      <c r="N467"/>
      <c r="O467"/>
      <c r="P467"/>
      <c r="Q467"/>
    </row>
    <row r="468" spans="12:17" x14ac:dyDescent="0.35">
      <c r="L468"/>
      <c r="M468"/>
      <c r="N468"/>
      <c r="O468"/>
      <c r="P468"/>
      <c r="Q468"/>
    </row>
    <row r="469" spans="12:17" x14ac:dyDescent="0.35">
      <c r="L469"/>
      <c r="M469"/>
      <c r="N469"/>
      <c r="O469"/>
      <c r="P469"/>
      <c r="Q469"/>
    </row>
    <row r="470" spans="12:17" x14ac:dyDescent="0.35">
      <c r="L470"/>
      <c r="M470"/>
      <c r="N470"/>
      <c r="O470"/>
      <c r="P470"/>
      <c r="Q470"/>
    </row>
    <row r="471" spans="12:17" x14ac:dyDescent="0.35">
      <c r="L471"/>
      <c r="M471"/>
      <c r="N471"/>
      <c r="O471"/>
      <c r="P471"/>
      <c r="Q471"/>
    </row>
    <row r="472" spans="12:17" x14ac:dyDescent="0.35">
      <c r="L472"/>
      <c r="M472"/>
      <c r="N472"/>
      <c r="O472"/>
      <c r="P472"/>
      <c r="Q472"/>
    </row>
    <row r="473" spans="12:17" x14ac:dyDescent="0.35">
      <c r="L473"/>
      <c r="M473"/>
      <c r="N473"/>
      <c r="O473"/>
      <c r="P473"/>
      <c r="Q473"/>
    </row>
    <row r="474" spans="12:17" x14ac:dyDescent="0.35">
      <c r="L474"/>
      <c r="M474"/>
      <c r="N474"/>
      <c r="O474"/>
      <c r="P474"/>
      <c r="Q474"/>
    </row>
    <row r="475" spans="12:17" x14ac:dyDescent="0.35">
      <c r="L475"/>
      <c r="M475"/>
      <c r="N475"/>
      <c r="O475"/>
      <c r="P475"/>
      <c r="Q475"/>
    </row>
    <row r="476" spans="12:17" x14ac:dyDescent="0.35">
      <c r="L476"/>
      <c r="M476"/>
      <c r="N476"/>
      <c r="O476"/>
      <c r="P476"/>
      <c r="Q476"/>
    </row>
    <row r="477" spans="12:17" x14ac:dyDescent="0.35">
      <c r="L477"/>
      <c r="M477"/>
      <c r="N477"/>
      <c r="O477"/>
      <c r="P477"/>
      <c r="Q477"/>
    </row>
    <row r="478" spans="12:17" x14ac:dyDescent="0.35">
      <c r="L478"/>
      <c r="M478"/>
      <c r="N478"/>
      <c r="O478"/>
      <c r="P478"/>
      <c r="Q478"/>
    </row>
    <row r="479" spans="12:17" x14ac:dyDescent="0.35">
      <c r="L479"/>
      <c r="M479"/>
      <c r="N479"/>
      <c r="O479"/>
      <c r="P479"/>
      <c r="Q479"/>
    </row>
    <row r="480" spans="12:17" x14ac:dyDescent="0.35">
      <c r="L480"/>
      <c r="M480"/>
      <c r="N480"/>
      <c r="O480"/>
      <c r="P480"/>
      <c r="Q480"/>
    </row>
    <row r="481" spans="12:17" x14ac:dyDescent="0.35">
      <c r="L481"/>
      <c r="M481"/>
      <c r="N481"/>
      <c r="O481"/>
      <c r="P481"/>
      <c r="Q481"/>
    </row>
    <row r="482" spans="12:17" x14ac:dyDescent="0.35">
      <c r="L482"/>
      <c r="M482"/>
      <c r="N482"/>
      <c r="O482"/>
      <c r="P482"/>
      <c r="Q482"/>
    </row>
    <row r="483" spans="12:17" x14ac:dyDescent="0.35">
      <c r="L483"/>
      <c r="M483"/>
      <c r="N483"/>
      <c r="O483"/>
      <c r="P483"/>
      <c r="Q483"/>
    </row>
    <row r="484" spans="12:17" x14ac:dyDescent="0.35">
      <c r="L484"/>
      <c r="M484"/>
      <c r="N484"/>
      <c r="O484"/>
      <c r="P484"/>
      <c r="Q484"/>
    </row>
    <row r="485" spans="12:17" x14ac:dyDescent="0.35">
      <c r="L485"/>
      <c r="M485"/>
      <c r="N485"/>
      <c r="O485"/>
      <c r="P485"/>
      <c r="Q485"/>
    </row>
    <row r="486" spans="12:17" x14ac:dyDescent="0.35">
      <c r="L486"/>
      <c r="M486"/>
      <c r="N486"/>
      <c r="O486"/>
      <c r="P486"/>
      <c r="Q486"/>
    </row>
    <row r="487" spans="12:17" x14ac:dyDescent="0.35">
      <c r="L487"/>
      <c r="M487"/>
      <c r="N487"/>
      <c r="O487"/>
      <c r="P487"/>
      <c r="Q487"/>
    </row>
    <row r="488" spans="12:17" x14ac:dyDescent="0.35">
      <c r="L488"/>
      <c r="M488"/>
      <c r="N488"/>
      <c r="O488"/>
      <c r="P488"/>
      <c r="Q488"/>
    </row>
    <row r="489" spans="12:17" x14ac:dyDescent="0.35">
      <c r="L489"/>
      <c r="M489"/>
      <c r="N489"/>
      <c r="O489"/>
      <c r="P489"/>
      <c r="Q489"/>
    </row>
    <row r="490" spans="12:17" x14ac:dyDescent="0.35">
      <c r="L490"/>
      <c r="M490"/>
      <c r="N490"/>
      <c r="O490"/>
      <c r="P490"/>
      <c r="Q490"/>
    </row>
    <row r="491" spans="12:17" x14ac:dyDescent="0.35">
      <c r="L491"/>
      <c r="M491"/>
      <c r="N491"/>
      <c r="O491"/>
      <c r="P491"/>
      <c r="Q491"/>
    </row>
    <row r="492" spans="12:17" x14ac:dyDescent="0.35">
      <c r="L492"/>
      <c r="M492"/>
      <c r="N492"/>
      <c r="O492"/>
      <c r="P492"/>
      <c r="Q492"/>
    </row>
    <row r="493" spans="12:17" x14ac:dyDescent="0.35">
      <c r="L493"/>
      <c r="M493"/>
      <c r="N493"/>
      <c r="O493"/>
      <c r="P493"/>
      <c r="Q493"/>
    </row>
    <row r="494" spans="12:17" x14ac:dyDescent="0.35">
      <c r="L494"/>
      <c r="M494"/>
      <c r="N494"/>
      <c r="O494"/>
      <c r="P494"/>
      <c r="Q494"/>
    </row>
    <row r="495" spans="12:17" x14ac:dyDescent="0.35">
      <c r="L495"/>
      <c r="M495"/>
      <c r="N495"/>
      <c r="O495"/>
      <c r="P495"/>
      <c r="Q495"/>
    </row>
    <row r="496" spans="12:17" x14ac:dyDescent="0.35">
      <c r="L496"/>
      <c r="M496"/>
      <c r="N496"/>
      <c r="O496"/>
      <c r="P496"/>
      <c r="Q496"/>
    </row>
    <row r="497" spans="12:17" x14ac:dyDescent="0.35">
      <c r="L497"/>
      <c r="M497"/>
      <c r="N497"/>
      <c r="O497"/>
      <c r="P497"/>
      <c r="Q497"/>
    </row>
    <row r="498" spans="12:17" x14ac:dyDescent="0.35">
      <c r="L498"/>
      <c r="M498"/>
      <c r="N498"/>
      <c r="O498"/>
      <c r="P498"/>
      <c r="Q498"/>
    </row>
    <row r="499" spans="12:17" x14ac:dyDescent="0.35">
      <c r="L499"/>
      <c r="M499"/>
      <c r="N499"/>
      <c r="O499"/>
      <c r="P499"/>
      <c r="Q499"/>
    </row>
    <row r="500" spans="12:17" x14ac:dyDescent="0.35">
      <c r="L500"/>
      <c r="M500"/>
      <c r="N500"/>
      <c r="O500"/>
      <c r="P500"/>
      <c r="Q500"/>
    </row>
    <row r="501" spans="12:17" x14ac:dyDescent="0.35">
      <c r="L501"/>
      <c r="M501"/>
      <c r="N501"/>
      <c r="O501"/>
      <c r="P501"/>
      <c r="Q501"/>
    </row>
    <row r="502" spans="12:17" x14ac:dyDescent="0.35">
      <c r="L502"/>
      <c r="M502"/>
      <c r="N502"/>
      <c r="O502"/>
      <c r="P502"/>
      <c r="Q502"/>
    </row>
    <row r="503" spans="12:17" x14ac:dyDescent="0.35">
      <c r="L503"/>
      <c r="M503"/>
      <c r="N503"/>
      <c r="O503"/>
      <c r="P503"/>
      <c r="Q503"/>
    </row>
    <row r="504" spans="12:17" x14ac:dyDescent="0.35">
      <c r="L504"/>
      <c r="M504"/>
      <c r="N504"/>
      <c r="O504"/>
      <c r="P504"/>
      <c r="Q504"/>
    </row>
    <row r="505" spans="12:17" x14ac:dyDescent="0.35">
      <c r="L505"/>
      <c r="M505"/>
      <c r="N505"/>
      <c r="O505"/>
      <c r="P505"/>
      <c r="Q505"/>
    </row>
    <row r="506" spans="12:17" x14ac:dyDescent="0.35">
      <c r="L506"/>
      <c r="M506"/>
      <c r="N506"/>
      <c r="O506"/>
      <c r="P506"/>
      <c r="Q506"/>
    </row>
    <row r="507" spans="12:17" x14ac:dyDescent="0.35">
      <c r="L507"/>
      <c r="M507"/>
      <c r="N507"/>
      <c r="O507"/>
      <c r="P507"/>
      <c r="Q507"/>
    </row>
    <row r="508" spans="12:17" x14ac:dyDescent="0.35">
      <c r="L508"/>
      <c r="M508"/>
      <c r="N508"/>
      <c r="O508"/>
      <c r="P508"/>
      <c r="Q508"/>
    </row>
    <row r="509" spans="12:17" x14ac:dyDescent="0.35">
      <c r="L509"/>
      <c r="M509"/>
      <c r="N509"/>
      <c r="O509"/>
      <c r="P509"/>
      <c r="Q509"/>
    </row>
    <row r="510" spans="12:17" x14ac:dyDescent="0.35">
      <c r="L510"/>
      <c r="M510"/>
      <c r="N510"/>
      <c r="O510"/>
      <c r="P510"/>
      <c r="Q510"/>
    </row>
    <row r="511" spans="12:17" x14ac:dyDescent="0.35">
      <c r="L511"/>
      <c r="M511"/>
      <c r="N511"/>
      <c r="O511"/>
      <c r="P511"/>
      <c r="Q511"/>
    </row>
    <row r="512" spans="12:17" x14ac:dyDescent="0.35">
      <c r="L512"/>
      <c r="M512"/>
      <c r="N512"/>
      <c r="O512"/>
      <c r="P512"/>
      <c r="Q512"/>
    </row>
    <row r="513" spans="12:17" x14ac:dyDescent="0.35">
      <c r="L513"/>
      <c r="M513"/>
      <c r="N513"/>
      <c r="O513"/>
      <c r="P513"/>
      <c r="Q513"/>
    </row>
    <row r="514" spans="12:17" x14ac:dyDescent="0.35">
      <c r="L514"/>
      <c r="M514"/>
      <c r="N514"/>
      <c r="O514"/>
      <c r="P514"/>
      <c r="Q514"/>
    </row>
    <row r="515" spans="12:17" x14ac:dyDescent="0.35">
      <c r="L515"/>
      <c r="M515"/>
      <c r="N515"/>
      <c r="O515"/>
      <c r="P515"/>
      <c r="Q515"/>
    </row>
    <row r="516" spans="12:17" x14ac:dyDescent="0.35">
      <c r="L516"/>
      <c r="M516"/>
      <c r="N516"/>
      <c r="O516"/>
      <c r="P516"/>
      <c r="Q516"/>
    </row>
    <row r="517" spans="12:17" x14ac:dyDescent="0.35">
      <c r="L517"/>
      <c r="M517"/>
      <c r="N517"/>
      <c r="O517"/>
      <c r="P517"/>
      <c r="Q517"/>
    </row>
    <row r="518" spans="12:17" x14ac:dyDescent="0.35">
      <c r="L518"/>
      <c r="M518"/>
      <c r="N518"/>
      <c r="O518"/>
      <c r="P518"/>
      <c r="Q518"/>
    </row>
    <row r="519" spans="12:17" x14ac:dyDescent="0.35">
      <c r="L519"/>
      <c r="M519"/>
      <c r="N519"/>
      <c r="O519"/>
      <c r="P519"/>
      <c r="Q519"/>
    </row>
    <row r="520" spans="12:17" x14ac:dyDescent="0.35">
      <c r="L520"/>
      <c r="M520"/>
      <c r="N520"/>
      <c r="O520"/>
      <c r="P520"/>
      <c r="Q520"/>
    </row>
    <row r="521" spans="12:17" x14ac:dyDescent="0.35">
      <c r="L521"/>
      <c r="M521"/>
      <c r="N521"/>
      <c r="O521"/>
      <c r="P521"/>
      <c r="Q521"/>
    </row>
    <row r="522" spans="12:17" x14ac:dyDescent="0.35">
      <c r="L522"/>
      <c r="M522"/>
      <c r="N522"/>
      <c r="O522"/>
      <c r="P522"/>
      <c r="Q522"/>
    </row>
    <row r="523" spans="12:17" x14ac:dyDescent="0.35">
      <c r="L523"/>
      <c r="M523"/>
      <c r="N523"/>
      <c r="O523"/>
      <c r="P523"/>
      <c r="Q523"/>
    </row>
    <row r="524" spans="12:17" x14ac:dyDescent="0.35">
      <c r="L524"/>
      <c r="M524"/>
      <c r="N524"/>
      <c r="O524"/>
      <c r="P524"/>
      <c r="Q524"/>
    </row>
    <row r="525" spans="12:17" x14ac:dyDescent="0.35">
      <c r="L525"/>
      <c r="M525"/>
      <c r="N525"/>
      <c r="O525"/>
      <c r="P525"/>
      <c r="Q525"/>
    </row>
    <row r="526" spans="12:17" x14ac:dyDescent="0.35">
      <c r="L526"/>
      <c r="M526"/>
      <c r="N526"/>
      <c r="O526"/>
      <c r="P526"/>
      <c r="Q526"/>
    </row>
    <row r="527" spans="12:17" x14ac:dyDescent="0.35">
      <c r="L527"/>
      <c r="M527"/>
      <c r="N527"/>
      <c r="O527"/>
      <c r="P527"/>
      <c r="Q527"/>
    </row>
    <row r="528" spans="12:17" x14ac:dyDescent="0.35">
      <c r="L528"/>
      <c r="M528"/>
      <c r="N528"/>
      <c r="O528"/>
      <c r="P528"/>
      <c r="Q528"/>
    </row>
    <row r="529" spans="12:17" x14ac:dyDescent="0.35">
      <c r="L529"/>
      <c r="M529"/>
      <c r="N529"/>
      <c r="O529"/>
      <c r="P529"/>
      <c r="Q529"/>
    </row>
    <row r="530" spans="12:17" x14ac:dyDescent="0.35">
      <c r="L530"/>
      <c r="M530"/>
      <c r="N530"/>
      <c r="O530"/>
      <c r="P530"/>
      <c r="Q530"/>
    </row>
    <row r="531" spans="12:17" x14ac:dyDescent="0.35">
      <c r="L531"/>
      <c r="M531"/>
      <c r="N531"/>
      <c r="O531"/>
      <c r="P531"/>
      <c r="Q531"/>
    </row>
    <row r="532" spans="12:17" x14ac:dyDescent="0.35">
      <c r="L532"/>
      <c r="M532"/>
      <c r="N532"/>
      <c r="O532"/>
      <c r="P532"/>
      <c r="Q532"/>
    </row>
    <row r="533" spans="12:17" x14ac:dyDescent="0.35">
      <c r="L533"/>
      <c r="M533"/>
      <c r="N533"/>
      <c r="O533"/>
      <c r="P533"/>
      <c r="Q533"/>
    </row>
    <row r="534" spans="12:17" x14ac:dyDescent="0.35">
      <c r="L534"/>
      <c r="M534"/>
      <c r="N534"/>
      <c r="O534"/>
      <c r="P534"/>
      <c r="Q534"/>
    </row>
    <row r="535" spans="12:17" x14ac:dyDescent="0.35">
      <c r="L535"/>
      <c r="M535"/>
      <c r="N535"/>
      <c r="O535"/>
      <c r="P535"/>
      <c r="Q535"/>
    </row>
    <row r="536" spans="12:17" x14ac:dyDescent="0.35">
      <c r="L536"/>
      <c r="M536"/>
      <c r="N536"/>
      <c r="O536"/>
      <c r="P536"/>
      <c r="Q536"/>
    </row>
    <row r="537" spans="12:17" x14ac:dyDescent="0.35">
      <c r="L537"/>
      <c r="M537"/>
      <c r="N537"/>
      <c r="O537"/>
      <c r="P537"/>
      <c r="Q537"/>
    </row>
    <row r="538" spans="12:17" x14ac:dyDescent="0.35">
      <c r="L538"/>
      <c r="M538"/>
      <c r="N538"/>
      <c r="O538"/>
      <c r="P538"/>
      <c r="Q538"/>
    </row>
    <row r="539" spans="12:17" x14ac:dyDescent="0.35">
      <c r="L539"/>
      <c r="M539"/>
      <c r="N539"/>
      <c r="O539"/>
      <c r="P539"/>
      <c r="Q539"/>
    </row>
    <row r="540" spans="12:17" x14ac:dyDescent="0.35">
      <c r="L540"/>
      <c r="M540"/>
      <c r="N540"/>
      <c r="O540"/>
      <c r="P540"/>
      <c r="Q540"/>
    </row>
    <row r="541" spans="12:17" x14ac:dyDescent="0.35">
      <c r="L541"/>
      <c r="M541"/>
      <c r="N541"/>
      <c r="O541"/>
      <c r="P541"/>
      <c r="Q541"/>
    </row>
    <row r="542" spans="12:17" x14ac:dyDescent="0.35">
      <c r="L542"/>
      <c r="M542"/>
      <c r="N542"/>
      <c r="O542"/>
      <c r="P542"/>
      <c r="Q542"/>
    </row>
    <row r="543" spans="12:17" x14ac:dyDescent="0.35">
      <c r="L543"/>
      <c r="M543"/>
      <c r="N543"/>
      <c r="O543"/>
      <c r="P543"/>
      <c r="Q543"/>
    </row>
    <row r="544" spans="12:17" x14ac:dyDescent="0.35">
      <c r="L544"/>
      <c r="M544"/>
      <c r="N544"/>
      <c r="O544"/>
      <c r="P544"/>
      <c r="Q544"/>
    </row>
    <row r="545" spans="12:17" x14ac:dyDescent="0.35">
      <c r="L545"/>
      <c r="M545"/>
      <c r="N545"/>
      <c r="O545"/>
      <c r="P545"/>
      <c r="Q545"/>
    </row>
    <row r="546" spans="12:17" x14ac:dyDescent="0.35">
      <c r="L546"/>
      <c r="M546"/>
      <c r="N546"/>
      <c r="O546"/>
      <c r="P546"/>
      <c r="Q546"/>
    </row>
    <row r="547" spans="12:17" x14ac:dyDescent="0.35">
      <c r="L547"/>
      <c r="M547"/>
      <c r="N547"/>
      <c r="O547"/>
      <c r="P547"/>
      <c r="Q547"/>
    </row>
    <row r="548" spans="12:17" x14ac:dyDescent="0.35">
      <c r="L548"/>
      <c r="M548"/>
      <c r="N548"/>
      <c r="O548"/>
      <c r="P548"/>
      <c r="Q548"/>
    </row>
    <row r="549" spans="12:17" x14ac:dyDescent="0.35">
      <c r="L549"/>
      <c r="M549"/>
      <c r="N549"/>
      <c r="O549"/>
      <c r="P549"/>
      <c r="Q549"/>
    </row>
    <row r="550" spans="12:17" x14ac:dyDescent="0.35">
      <c r="L550"/>
      <c r="M550"/>
      <c r="N550"/>
      <c r="O550"/>
      <c r="P550"/>
      <c r="Q550"/>
    </row>
    <row r="551" spans="12:17" x14ac:dyDescent="0.35">
      <c r="L551"/>
      <c r="M551"/>
      <c r="N551"/>
      <c r="O551"/>
      <c r="P551"/>
      <c r="Q551"/>
    </row>
    <row r="552" spans="12:17" x14ac:dyDescent="0.35">
      <c r="L552"/>
      <c r="M552"/>
      <c r="N552"/>
      <c r="O552"/>
      <c r="P552"/>
      <c r="Q552"/>
    </row>
    <row r="553" spans="12:17" x14ac:dyDescent="0.35">
      <c r="L553"/>
      <c r="M553"/>
      <c r="N553"/>
      <c r="O553"/>
      <c r="P553"/>
      <c r="Q553"/>
    </row>
    <row r="554" spans="12:17" x14ac:dyDescent="0.35">
      <c r="L554"/>
      <c r="M554"/>
      <c r="N554"/>
      <c r="O554"/>
      <c r="P554"/>
      <c r="Q554"/>
    </row>
    <row r="555" spans="12:17" x14ac:dyDescent="0.35">
      <c r="L555"/>
      <c r="M555"/>
      <c r="N555"/>
      <c r="O555"/>
      <c r="P555"/>
      <c r="Q555"/>
    </row>
    <row r="556" spans="12:17" x14ac:dyDescent="0.35">
      <c r="L556"/>
      <c r="M556"/>
      <c r="N556"/>
      <c r="O556"/>
      <c r="P556"/>
      <c r="Q556"/>
    </row>
    <row r="557" spans="12:17" x14ac:dyDescent="0.35">
      <c r="L557"/>
      <c r="M557"/>
      <c r="N557"/>
      <c r="O557"/>
      <c r="P557"/>
      <c r="Q557"/>
    </row>
    <row r="558" spans="12:17" x14ac:dyDescent="0.35">
      <c r="L558"/>
      <c r="M558"/>
      <c r="N558"/>
      <c r="O558"/>
      <c r="P558"/>
      <c r="Q558"/>
    </row>
    <row r="559" spans="12:17" x14ac:dyDescent="0.35">
      <c r="L559"/>
      <c r="M559"/>
      <c r="N559"/>
      <c r="O559"/>
      <c r="P559"/>
      <c r="Q559"/>
    </row>
    <row r="560" spans="12:17" x14ac:dyDescent="0.35">
      <c r="L560"/>
      <c r="M560"/>
      <c r="N560"/>
      <c r="O560"/>
      <c r="P560"/>
      <c r="Q560"/>
    </row>
    <row r="561" spans="12:17" x14ac:dyDescent="0.35">
      <c r="L561"/>
      <c r="M561"/>
      <c r="N561"/>
      <c r="O561"/>
      <c r="P561"/>
      <c r="Q561"/>
    </row>
    <row r="562" spans="12:17" x14ac:dyDescent="0.35">
      <c r="L562"/>
      <c r="M562"/>
      <c r="N562"/>
      <c r="O562"/>
      <c r="P562"/>
      <c r="Q562"/>
    </row>
    <row r="563" spans="12:17" x14ac:dyDescent="0.35">
      <c r="L563"/>
      <c r="M563"/>
      <c r="N563"/>
      <c r="O563"/>
      <c r="P563"/>
      <c r="Q563"/>
    </row>
    <row r="564" spans="12:17" x14ac:dyDescent="0.35">
      <c r="L564"/>
      <c r="M564"/>
      <c r="N564"/>
      <c r="O564"/>
      <c r="P564"/>
      <c r="Q564"/>
    </row>
    <row r="565" spans="12:17" x14ac:dyDescent="0.35">
      <c r="L565"/>
      <c r="M565"/>
      <c r="N565"/>
      <c r="O565"/>
      <c r="P565"/>
      <c r="Q565"/>
    </row>
    <row r="566" spans="12:17" x14ac:dyDescent="0.35">
      <c r="L566"/>
      <c r="M566"/>
      <c r="N566"/>
      <c r="O566"/>
      <c r="P566"/>
      <c r="Q566"/>
    </row>
    <row r="567" spans="12:17" x14ac:dyDescent="0.35">
      <c r="L567"/>
      <c r="M567"/>
      <c r="N567"/>
      <c r="O567"/>
      <c r="P567"/>
      <c r="Q567"/>
    </row>
    <row r="568" spans="12:17" x14ac:dyDescent="0.35">
      <c r="L568"/>
      <c r="M568"/>
      <c r="N568"/>
      <c r="O568"/>
      <c r="P568"/>
      <c r="Q568"/>
    </row>
    <row r="569" spans="12:17" x14ac:dyDescent="0.35">
      <c r="L569"/>
      <c r="M569"/>
      <c r="N569"/>
      <c r="O569"/>
      <c r="P569"/>
      <c r="Q569"/>
    </row>
    <row r="570" spans="12:17" x14ac:dyDescent="0.35">
      <c r="L570"/>
      <c r="M570"/>
      <c r="N570"/>
      <c r="O570"/>
      <c r="P570"/>
      <c r="Q570"/>
    </row>
    <row r="571" spans="12:17" x14ac:dyDescent="0.35">
      <c r="L571"/>
      <c r="M571"/>
      <c r="N571"/>
      <c r="O571"/>
      <c r="P571"/>
      <c r="Q571"/>
    </row>
    <row r="572" spans="12:17" x14ac:dyDescent="0.35">
      <c r="L572"/>
      <c r="M572"/>
      <c r="N572"/>
      <c r="O572"/>
      <c r="P572"/>
      <c r="Q572"/>
    </row>
    <row r="573" spans="12:17" x14ac:dyDescent="0.35">
      <c r="L573"/>
      <c r="M573"/>
      <c r="N573"/>
      <c r="O573"/>
      <c r="P573"/>
      <c r="Q573"/>
    </row>
    <row r="574" spans="12:17" x14ac:dyDescent="0.35">
      <c r="L574"/>
      <c r="M574"/>
      <c r="N574"/>
      <c r="O574"/>
      <c r="P574"/>
      <c r="Q574"/>
    </row>
    <row r="575" spans="12:17" x14ac:dyDescent="0.35">
      <c r="L575"/>
      <c r="M575"/>
      <c r="N575"/>
      <c r="O575"/>
      <c r="P575"/>
      <c r="Q575"/>
    </row>
    <row r="576" spans="12:17" x14ac:dyDescent="0.35">
      <c r="L576"/>
      <c r="M576"/>
      <c r="N576"/>
      <c r="O576"/>
      <c r="P576"/>
      <c r="Q576"/>
    </row>
    <row r="577" spans="12:17" x14ac:dyDescent="0.35">
      <c r="L577"/>
      <c r="M577"/>
      <c r="N577"/>
      <c r="O577"/>
      <c r="P577"/>
      <c r="Q577"/>
    </row>
    <row r="578" spans="12:17" x14ac:dyDescent="0.35">
      <c r="L578"/>
      <c r="M578"/>
      <c r="N578"/>
      <c r="O578"/>
      <c r="P578"/>
      <c r="Q578"/>
    </row>
    <row r="579" spans="12:17" x14ac:dyDescent="0.35">
      <c r="L579"/>
      <c r="M579"/>
      <c r="N579"/>
      <c r="O579"/>
      <c r="P579"/>
      <c r="Q579"/>
    </row>
    <row r="580" spans="12:17" x14ac:dyDescent="0.35">
      <c r="L580"/>
      <c r="M580"/>
      <c r="N580"/>
      <c r="O580"/>
      <c r="P580"/>
      <c r="Q580"/>
    </row>
    <row r="581" spans="12:17" x14ac:dyDescent="0.35">
      <c r="L581"/>
      <c r="M581"/>
      <c r="N581"/>
      <c r="O581"/>
      <c r="P581"/>
      <c r="Q581"/>
    </row>
    <row r="582" spans="12:17" x14ac:dyDescent="0.35">
      <c r="L582"/>
      <c r="M582"/>
      <c r="N582"/>
      <c r="O582"/>
      <c r="P582"/>
      <c r="Q582"/>
    </row>
    <row r="583" spans="12:17" x14ac:dyDescent="0.35">
      <c r="L583"/>
      <c r="M583"/>
      <c r="N583"/>
      <c r="O583"/>
      <c r="P583"/>
      <c r="Q583"/>
    </row>
    <row r="584" spans="12:17" x14ac:dyDescent="0.35">
      <c r="L584"/>
      <c r="M584"/>
      <c r="N584"/>
      <c r="O584"/>
      <c r="P584"/>
      <c r="Q584"/>
    </row>
    <row r="585" spans="12:17" x14ac:dyDescent="0.35">
      <c r="L585"/>
      <c r="M585"/>
      <c r="N585"/>
      <c r="O585"/>
      <c r="P585"/>
      <c r="Q585"/>
    </row>
    <row r="586" spans="12:17" x14ac:dyDescent="0.35">
      <c r="L586"/>
      <c r="M586"/>
      <c r="N586"/>
      <c r="O586"/>
      <c r="P586"/>
      <c r="Q586"/>
    </row>
    <row r="587" spans="12:17" x14ac:dyDescent="0.35">
      <c r="L587"/>
      <c r="M587"/>
      <c r="N587"/>
      <c r="O587"/>
      <c r="P587"/>
      <c r="Q587"/>
    </row>
    <row r="588" spans="12:17" x14ac:dyDescent="0.35">
      <c r="L588"/>
      <c r="M588"/>
      <c r="N588"/>
      <c r="O588"/>
      <c r="P588"/>
      <c r="Q588"/>
    </row>
    <row r="589" spans="12:17" x14ac:dyDescent="0.35">
      <c r="L589"/>
      <c r="M589"/>
      <c r="N589"/>
      <c r="O589"/>
      <c r="P589"/>
      <c r="Q589"/>
    </row>
    <row r="590" spans="12:17" x14ac:dyDescent="0.35">
      <c r="L590"/>
      <c r="M590"/>
      <c r="N590"/>
      <c r="O590"/>
      <c r="P590"/>
      <c r="Q590"/>
    </row>
    <row r="591" spans="12:17" x14ac:dyDescent="0.35">
      <c r="L591"/>
      <c r="M591"/>
      <c r="N591"/>
      <c r="O591"/>
      <c r="P591"/>
      <c r="Q591"/>
    </row>
    <row r="592" spans="12:17" x14ac:dyDescent="0.35">
      <c r="L592"/>
      <c r="M592"/>
      <c r="N592"/>
      <c r="O592"/>
      <c r="P592"/>
      <c r="Q592"/>
    </row>
    <row r="593" spans="12:17" x14ac:dyDescent="0.35">
      <c r="L593"/>
      <c r="M593"/>
      <c r="N593"/>
      <c r="O593"/>
      <c r="P593"/>
      <c r="Q593"/>
    </row>
    <row r="594" spans="12:17" x14ac:dyDescent="0.35">
      <c r="L594"/>
      <c r="M594"/>
      <c r="N594"/>
      <c r="O594"/>
      <c r="P594"/>
      <c r="Q594"/>
    </row>
    <row r="595" spans="12:17" x14ac:dyDescent="0.35">
      <c r="L595"/>
      <c r="M595"/>
      <c r="N595"/>
      <c r="O595"/>
      <c r="P595"/>
      <c r="Q595"/>
    </row>
    <row r="596" spans="12:17" x14ac:dyDescent="0.35">
      <c r="L596"/>
      <c r="M596"/>
      <c r="N596"/>
      <c r="O596"/>
      <c r="P596"/>
      <c r="Q596"/>
    </row>
    <row r="597" spans="12:17" x14ac:dyDescent="0.35">
      <c r="L597"/>
      <c r="M597"/>
      <c r="N597"/>
      <c r="O597"/>
      <c r="P597"/>
      <c r="Q597"/>
    </row>
    <row r="598" spans="12:17" x14ac:dyDescent="0.35">
      <c r="L598"/>
      <c r="M598"/>
      <c r="N598"/>
      <c r="O598"/>
      <c r="P598"/>
      <c r="Q598"/>
    </row>
    <row r="599" spans="12:17" x14ac:dyDescent="0.35">
      <c r="L599"/>
      <c r="M599"/>
      <c r="N599"/>
      <c r="O599"/>
      <c r="P599"/>
      <c r="Q599"/>
    </row>
    <row r="600" spans="12:17" x14ac:dyDescent="0.35">
      <c r="L600"/>
      <c r="M600"/>
      <c r="N600"/>
      <c r="O600"/>
      <c r="P600"/>
      <c r="Q600"/>
    </row>
    <row r="601" spans="12:17" x14ac:dyDescent="0.35">
      <c r="L601"/>
      <c r="M601"/>
      <c r="N601"/>
      <c r="O601"/>
      <c r="P601"/>
      <c r="Q601"/>
    </row>
    <row r="602" spans="12:17" x14ac:dyDescent="0.35">
      <c r="L602"/>
      <c r="M602"/>
      <c r="N602"/>
      <c r="O602"/>
      <c r="P602"/>
      <c r="Q602"/>
    </row>
    <row r="603" spans="12:17" x14ac:dyDescent="0.35">
      <c r="L603"/>
      <c r="M603"/>
      <c r="N603"/>
      <c r="O603"/>
      <c r="P603"/>
      <c r="Q603"/>
    </row>
    <row r="604" spans="12:17" x14ac:dyDescent="0.35">
      <c r="L604"/>
      <c r="M604"/>
      <c r="N604"/>
      <c r="O604"/>
      <c r="P604"/>
      <c r="Q604"/>
    </row>
    <row r="605" spans="12:17" x14ac:dyDescent="0.35">
      <c r="L605"/>
      <c r="M605"/>
      <c r="N605"/>
      <c r="O605"/>
      <c r="P605"/>
      <c r="Q605"/>
    </row>
    <row r="606" spans="12:17" x14ac:dyDescent="0.35">
      <c r="L606"/>
      <c r="M606"/>
      <c r="N606"/>
      <c r="O606"/>
      <c r="P606"/>
      <c r="Q606"/>
    </row>
    <row r="607" spans="12:17" x14ac:dyDescent="0.35">
      <c r="L607"/>
      <c r="M607"/>
      <c r="N607"/>
      <c r="O607"/>
      <c r="P607"/>
      <c r="Q607"/>
    </row>
    <row r="608" spans="12:17" x14ac:dyDescent="0.35">
      <c r="L608"/>
      <c r="M608"/>
      <c r="N608"/>
      <c r="O608"/>
      <c r="P608"/>
      <c r="Q608"/>
    </row>
    <row r="609" spans="12:17" x14ac:dyDescent="0.35">
      <c r="L609"/>
      <c r="M609"/>
      <c r="N609"/>
      <c r="O609"/>
      <c r="P609"/>
      <c r="Q609"/>
    </row>
    <row r="610" spans="12:17" x14ac:dyDescent="0.35">
      <c r="L610"/>
      <c r="M610"/>
      <c r="N610"/>
      <c r="O610"/>
      <c r="P610"/>
      <c r="Q610"/>
    </row>
    <row r="611" spans="12:17" x14ac:dyDescent="0.35">
      <c r="L611"/>
      <c r="M611"/>
      <c r="N611"/>
      <c r="O611"/>
      <c r="P611"/>
      <c r="Q611"/>
    </row>
    <row r="612" spans="12:17" x14ac:dyDescent="0.35">
      <c r="L612"/>
      <c r="M612"/>
      <c r="N612"/>
      <c r="O612"/>
      <c r="P612"/>
      <c r="Q612"/>
    </row>
    <row r="613" spans="12:17" x14ac:dyDescent="0.35">
      <c r="L613"/>
      <c r="M613"/>
      <c r="N613"/>
      <c r="O613"/>
      <c r="P613"/>
      <c r="Q613"/>
    </row>
    <row r="614" spans="12:17" x14ac:dyDescent="0.35">
      <c r="L614"/>
      <c r="M614"/>
      <c r="N614"/>
      <c r="O614"/>
      <c r="P614"/>
      <c r="Q614"/>
    </row>
    <row r="615" spans="12:17" x14ac:dyDescent="0.35">
      <c r="L615"/>
      <c r="M615"/>
      <c r="N615"/>
      <c r="O615"/>
      <c r="P615"/>
      <c r="Q615"/>
    </row>
    <row r="616" spans="12:17" x14ac:dyDescent="0.35">
      <c r="L616"/>
      <c r="M616"/>
      <c r="N616"/>
      <c r="O616"/>
      <c r="P616"/>
      <c r="Q616"/>
    </row>
    <row r="617" spans="12:17" x14ac:dyDescent="0.35">
      <c r="L617"/>
      <c r="M617"/>
      <c r="N617"/>
      <c r="O617"/>
      <c r="P617"/>
      <c r="Q617"/>
    </row>
    <row r="618" spans="12:17" x14ac:dyDescent="0.35">
      <c r="L618"/>
      <c r="M618"/>
      <c r="N618"/>
      <c r="O618"/>
      <c r="P618"/>
      <c r="Q618"/>
    </row>
    <row r="619" spans="12:17" x14ac:dyDescent="0.35">
      <c r="L619"/>
      <c r="M619"/>
      <c r="N619"/>
      <c r="O619"/>
      <c r="P619"/>
      <c r="Q619"/>
    </row>
    <row r="620" spans="12:17" x14ac:dyDescent="0.35">
      <c r="L620"/>
      <c r="M620"/>
      <c r="N620"/>
      <c r="O620"/>
      <c r="P620"/>
      <c r="Q620"/>
    </row>
    <row r="621" spans="12:17" x14ac:dyDescent="0.35">
      <c r="L621"/>
      <c r="M621"/>
      <c r="N621"/>
      <c r="O621"/>
      <c r="P621"/>
      <c r="Q621"/>
    </row>
    <row r="622" spans="12:17" x14ac:dyDescent="0.35">
      <c r="L622"/>
      <c r="M622"/>
      <c r="N622"/>
      <c r="O622"/>
      <c r="P622"/>
      <c r="Q622"/>
    </row>
    <row r="623" spans="12:17" x14ac:dyDescent="0.35">
      <c r="L623"/>
      <c r="M623"/>
      <c r="N623"/>
      <c r="O623"/>
      <c r="P623"/>
      <c r="Q623"/>
    </row>
    <row r="624" spans="12:17" x14ac:dyDescent="0.35">
      <c r="L624"/>
      <c r="M624"/>
      <c r="N624"/>
      <c r="O624"/>
      <c r="P624"/>
      <c r="Q624"/>
    </row>
    <row r="625" spans="12:17" x14ac:dyDescent="0.35">
      <c r="L625"/>
      <c r="M625"/>
      <c r="N625"/>
      <c r="O625"/>
      <c r="P625"/>
      <c r="Q625"/>
    </row>
    <row r="626" spans="12:17" x14ac:dyDescent="0.35">
      <c r="L626"/>
      <c r="M626"/>
      <c r="N626"/>
      <c r="O626"/>
      <c r="P626"/>
      <c r="Q626"/>
    </row>
    <row r="627" spans="12:17" x14ac:dyDescent="0.35">
      <c r="L627"/>
      <c r="M627"/>
      <c r="N627"/>
      <c r="O627"/>
      <c r="P627"/>
      <c r="Q627"/>
    </row>
    <row r="628" spans="12:17" x14ac:dyDescent="0.35">
      <c r="L628"/>
      <c r="M628"/>
      <c r="N628"/>
      <c r="O628"/>
      <c r="P628"/>
      <c r="Q628"/>
    </row>
    <row r="629" spans="12:17" x14ac:dyDescent="0.35">
      <c r="L629"/>
      <c r="M629"/>
      <c r="N629"/>
      <c r="O629"/>
      <c r="P629"/>
      <c r="Q629"/>
    </row>
    <row r="630" spans="12:17" x14ac:dyDescent="0.35">
      <c r="L630"/>
      <c r="M630"/>
      <c r="N630"/>
      <c r="O630"/>
      <c r="P630"/>
      <c r="Q630"/>
    </row>
  </sheetData>
  <pageMargins left="0.7" right="0.7" top="0.75" bottom="0.75" header="0.3" footer="0.3"/>
  <pageSetup orientation="portrait" r:id="rId7"/>
  <drawing r:id="rId8"/>
  <tableParts count="2"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4F2-D751-4D0E-AB2B-4C90FA657036}">
  <dimension ref="C3:G9"/>
  <sheetViews>
    <sheetView workbookViewId="0">
      <selection activeCell="D13" sqref="D13"/>
    </sheetView>
  </sheetViews>
  <sheetFormatPr defaultRowHeight="14.5" x14ac:dyDescent="0.35"/>
  <cols>
    <col min="3" max="3" width="12.08984375" customWidth="1"/>
    <col min="4" max="4" width="19.54296875" customWidth="1"/>
    <col min="5" max="5" width="21.453125" customWidth="1"/>
    <col min="6" max="6" width="24.81640625" customWidth="1"/>
    <col min="7" max="7" width="27.36328125" customWidth="1"/>
    <col min="8" max="8" width="25.26953125" customWidth="1"/>
    <col min="15" max="15" width="8.7265625" customWidth="1"/>
  </cols>
  <sheetData>
    <row r="3" spans="3:7" x14ac:dyDescent="0.35">
      <c r="C3" t="s">
        <v>2958</v>
      </c>
      <c r="D3" t="s">
        <v>2989</v>
      </c>
      <c r="E3" t="s">
        <v>2987</v>
      </c>
      <c r="F3" t="s">
        <v>2990</v>
      </c>
      <c r="G3" t="s">
        <v>2991</v>
      </c>
    </row>
    <row r="4" spans="3:7" x14ac:dyDescent="0.35">
      <c r="C4">
        <v>2020</v>
      </c>
      <c r="D4">
        <v>476</v>
      </c>
      <c r="E4">
        <v>0.14423319327731102</v>
      </c>
      <c r="F4">
        <f>($D4 - MIN($D$4:$D$8)) / (MAX($D$4:$D$8) - MIN($D$4:$D$8))</f>
        <v>0.64150943396226412</v>
      </c>
      <c r="G4">
        <f>($E4 - MIN($E$4:$E$8)) / (MAX($E$4:$E$8) - MIN($E$4:$E$8))</f>
        <v>0.66771090555215085</v>
      </c>
    </row>
    <row r="5" spans="3:7" x14ac:dyDescent="0.35">
      <c r="C5">
        <v>2021</v>
      </c>
      <c r="D5">
        <v>462</v>
      </c>
      <c r="E5">
        <v>0.17598225108225107</v>
      </c>
      <c r="F5">
        <f>($D5 - MIN($D$4:$D$8)) / (MAX($D$4:$D$8) - MIN($D$4:$D$8))</f>
        <v>0.37735849056603776</v>
      </c>
      <c r="G5">
        <f t="shared" ref="G5:G8" si="0">($E5 - MIN($E$4:$E$8)) / (MAX($E$4:$E$8) - MIN($E$4:$E$8))</f>
        <v>1</v>
      </c>
    </row>
    <row r="6" spans="3:7" x14ac:dyDescent="0.35">
      <c r="C6">
        <v>2022</v>
      </c>
      <c r="D6">
        <v>442</v>
      </c>
      <c r="E6">
        <v>8.9803846153846234E-2</v>
      </c>
      <c r="F6">
        <f t="shared" ref="F6:F8" si="1">($D6 - MIN($D$4:$D$8)) / (MAX($D$4:$D$8) - MIN($D$4:$D$8))</f>
        <v>0</v>
      </c>
      <c r="G6">
        <f t="shared" si="0"/>
        <v>9.8047434649729828E-2</v>
      </c>
    </row>
    <row r="7" spans="3:7" x14ac:dyDescent="0.35">
      <c r="C7">
        <v>2023</v>
      </c>
      <c r="D7">
        <v>495</v>
      </c>
      <c r="E7">
        <v>8.0435757575757466E-2</v>
      </c>
      <c r="F7">
        <f t="shared" si="1"/>
        <v>1</v>
      </c>
      <c r="G7">
        <f t="shared" si="0"/>
        <v>0</v>
      </c>
    </row>
    <row r="8" spans="3:7" x14ac:dyDescent="0.35">
      <c r="C8">
        <v>2024</v>
      </c>
      <c r="D8">
        <v>464</v>
      </c>
      <c r="E8">
        <v>9.276659482758616E-2</v>
      </c>
      <c r="F8">
        <f t="shared" si="1"/>
        <v>0.41509433962264153</v>
      </c>
      <c r="G8">
        <f t="shared" si="0"/>
        <v>0.12905588472475607</v>
      </c>
    </row>
    <row r="9" spans="3:7" x14ac:dyDescent="0.35">
      <c r="C9" t="s">
        <v>2959</v>
      </c>
      <c r="D9">
        <v>2339</v>
      </c>
      <c r="E9">
        <v>0.11650769559640881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Practice</vt:lpstr>
      <vt:lpstr>Dashboard</vt:lpstr>
      <vt:lpstr>Information</vt:lpstr>
      <vt:lpstr>normalized item vs discount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Salma Salsabila</cp:lastModifiedBy>
  <cp:revision/>
  <cp:lastPrinted>2025-04-29T07:03:21Z</cp:lastPrinted>
  <dcterms:created xsi:type="dcterms:W3CDTF">2021-08-05T04:57:40Z</dcterms:created>
  <dcterms:modified xsi:type="dcterms:W3CDTF">2025-07-24T02:55:46Z</dcterms:modified>
  <cp:category/>
  <cp:contentStatus/>
</cp:coreProperties>
</file>