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.nathan\Desktop\Artifacts\"/>
    </mc:Choice>
  </mc:AlternateContent>
  <bookViews>
    <workbookView xWindow="0" yWindow="0" windowWidth="20490" windowHeight="7155" tabRatio="500"/>
  </bookViews>
  <sheets>
    <sheet name="Issue Log" sheetId="1" r:id="rId1"/>
    <sheet name="Dashboard" sheetId="2" r:id="rId2"/>
  </sheets>
  <calcPr calcId="152511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8" i="1" l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J23" i="1"/>
  <c r="AZ23" i="1"/>
  <c r="J24" i="1"/>
  <c r="AZ24" i="1"/>
  <c r="J25" i="1"/>
  <c r="AZ25" i="1"/>
  <c r="J26" i="1"/>
  <c r="AZ26" i="1"/>
  <c r="J27" i="1"/>
  <c r="AZ27" i="1"/>
  <c r="J28" i="1"/>
  <c r="AZ28" i="1"/>
  <c r="J29" i="1"/>
  <c r="AZ29" i="1"/>
  <c r="J30" i="1"/>
  <c r="AZ30" i="1"/>
  <c r="J31" i="1"/>
  <c r="AZ31" i="1"/>
  <c r="J32" i="1"/>
  <c r="AZ32" i="1"/>
  <c r="J33" i="1"/>
  <c r="AZ33" i="1"/>
  <c r="J34" i="1"/>
  <c r="AZ34" i="1"/>
  <c r="J35" i="1"/>
  <c r="AZ35" i="1"/>
  <c r="J36" i="1"/>
  <c r="AZ36" i="1"/>
  <c r="J37" i="1"/>
  <c r="AZ37" i="1"/>
  <c r="J38" i="1"/>
  <c r="AZ38" i="1"/>
  <c r="J39" i="1"/>
  <c r="AZ39" i="1"/>
  <c r="J40" i="1"/>
  <c r="AZ40" i="1"/>
  <c r="J41" i="1"/>
  <c r="AZ41" i="1"/>
  <c r="J42" i="1"/>
  <c r="AZ42" i="1"/>
  <c r="J43" i="1"/>
  <c r="AZ43" i="1"/>
  <c r="J44" i="1"/>
  <c r="AZ44" i="1"/>
  <c r="J45" i="1"/>
  <c r="AZ45" i="1"/>
  <c r="J46" i="1"/>
  <c r="AZ46" i="1"/>
  <c r="J47" i="1"/>
  <c r="AZ47" i="1"/>
  <c r="J48" i="1"/>
  <c r="AZ48" i="1"/>
  <c r="J49" i="1"/>
  <c r="AZ49" i="1"/>
  <c r="J50" i="1"/>
  <c r="AZ50" i="1"/>
  <c r="J51" i="1"/>
  <c r="AZ51" i="1"/>
  <c r="J52" i="1"/>
  <c r="AZ52" i="1"/>
  <c r="J53" i="1"/>
  <c r="AZ53" i="1"/>
  <c r="J54" i="1"/>
  <c r="AZ54" i="1"/>
  <c r="J55" i="1"/>
  <c r="AZ55" i="1"/>
  <c r="J56" i="1"/>
  <c r="AZ56" i="1"/>
  <c r="J57" i="1"/>
  <c r="AZ57" i="1"/>
  <c r="J58" i="1"/>
  <c r="AZ58" i="1"/>
  <c r="J59" i="1"/>
  <c r="AZ59" i="1"/>
  <c r="J60" i="1"/>
  <c r="AZ60" i="1"/>
  <c r="J61" i="1"/>
  <c r="AZ61" i="1"/>
  <c r="J62" i="1"/>
  <c r="AZ62" i="1"/>
  <c r="J63" i="1"/>
  <c r="AZ63" i="1"/>
  <c r="J64" i="1"/>
  <c r="AZ64" i="1"/>
  <c r="J65" i="1"/>
  <c r="AZ65" i="1"/>
  <c r="J66" i="1"/>
  <c r="AZ66" i="1"/>
  <c r="J67" i="1"/>
  <c r="AZ67" i="1"/>
  <c r="J68" i="1"/>
  <c r="AZ68" i="1"/>
  <c r="J69" i="1"/>
  <c r="AZ69" i="1"/>
  <c r="J70" i="1"/>
  <c r="AZ70" i="1"/>
  <c r="J71" i="1"/>
  <c r="AZ71" i="1"/>
  <c r="J72" i="1"/>
  <c r="AZ72" i="1"/>
  <c r="J73" i="1"/>
  <c r="AZ73" i="1"/>
  <c r="J74" i="1"/>
  <c r="AZ74" i="1"/>
  <c r="J75" i="1"/>
  <c r="AZ75" i="1"/>
  <c r="J76" i="1"/>
  <c r="AZ76" i="1"/>
  <c r="J77" i="1"/>
  <c r="AZ77" i="1"/>
  <c r="J78" i="1"/>
  <c r="AZ78" i="1"/>
  <c r="J79" i="1"/>
  <c r="AZ79" i="1"/>
  <c r="J80" i="1"/>
  <c r="AZ80" i="1"/>
  <c r="J81" i="1"/>
  <c r="AZ81" i="1"/>
  <c r="J82" i="1"/>
  <c r="AZ82" i="1"/>
  <c r="J83" i="1"/>
  <c r="AZ83" i="1"/>
  <c r="J84" i="1"/>
  <c r="AZ84" i="1"/>
  <c r="J85" i="1"/>
  <c r="AZ85" i="1"/>
  <c r="J86" i="1"/>
  <c r="AZ86" i="1"/>
  <c r="J87" i="1"/>
  <c r="AZ87" i="1"/>
  <c r="J88" i="1"/>
  <c r="AZ88" i="1"/>
  <c r="J89" i="1"/>
  <c r="AZ89" i="1"/>
  <c r="J90" i="1"/>
  <c r="AZ90" i="1"/>
  <c r="J91" i="1"/>
  <c r="AZ91" i="1"/>
  <c r="J92" i="1"/>
  <c r="AZ92" i="1"/>
  <c r="J93" i="1"/>
  <c r="AZ93" i="1"/>
  <c r="J94" i="1"/>
  <c r="AZ94" i="1"/>
  <c r="J95" i="1"/>
  <c r="AZ95" i="1"/>
  <c r="J96" i="1"/>
  <c r="AZ96" i="1"/>
  <c r="J97" i="1"/>
  <c r="AZ97" i="1"/>
  <c r="J98" i="1"/>
  <c r="AZ98" i="1"/>
  <c r="J99" i="1"/>
  <c r="AZ99" i="1"/>
  <c r="J100" i="1"/>
  <c r="AZ100" i="1"/>
  <c r="J101" i="1"/>
  <c r="AZ101" i="1"/>
  <c r="J102" i="1"/>
  <c r="AZ102" i="1"/>
  <c r="J103" i="1"/>
  <c r="AZ103" i="1"/>
  <c r="J104" i="1"/>
  <c r="AZ104" i="1"/>
  <c r="J105" i="1"/>
  <c r="AZ105" i="1"/>
  <c r="J106" i="1"/>
  <c r="AZ106" i="1"/>
  <c r="J107" i="1"/>
  <c r="AZ107" i="1"/>
  <c r="J108" i="1"/>
  <c r="AZ108" i="1"/>
  <c r="J109" i="1"/>
  <c r="AZ109" i="1"/>
  <c r="J110" i="1"/>
  <c r="AZ110" i="1"/>
  <c r="J111" i="1"/>
  <c r="AZ111" i="1"/>
  <c r="J112" i="1"/>
  <c r="AZ112" i="1"/>
  <c r="J113" i="1"/>
  <c r="AZ113" i="1"/>
  <c r="J114" i="1"/>
  <c r="AZ114" i="1"/>
  <c r="J115" i="1"/>
  <c r="AZ115" i="1"/>
  <c r="J116" i="1"/>
  <c r="AZ116" i="1"/>
  <c r="J117" i="1"/>
  <c r="AZ117" i="1"/>
  <c r="J118" i="1"/>
  <c r="AZ118" i="1"/>
  <c r="J119" i="1"/>
  <c r="AZ119" i="1"/>
  <c r="J120" i="1"/>
  <c r="AZ120" i="1"/>
  <c r="J121" i="1"/>
  <c r="AZ121" i="1"/>
  <c r="J122" i="1"/>
  <c r="AZ122" i="1"/>
  <c r="J123" i="1"/>
  <c r="AZ123" i="1"/>
  <c r="J124" i="1"/>
  <c r="AZ124" i="1"/>
  <c r="J125" i="1"/>
  <c r="AZ125" i="1"/>
  <c r="J126" i="1"/>
  <c r="AZ126" i="1"/>
  <c r="J127" i="1"/>
  <c r="AZ127" i="1"/>
  <c r="J128" i="1"/>
  <c r="AZ128" i="1"/>
  <c r="J129" i="1"/>
  <c r="AZ129" i="1"/>
  <c r="J130" i="1"/>
  <c r="AZ130" i="1"/>
  <c r="J131" i="1"/>
  <c r="AZ131" i="1"/>
  <c r="J132" i="1"/>
  <c r="AZ132" i="1"/>
  <c r="J133" i="1"/>
  <c r="AZ133" i="1"/>
  <c r="J134" i="1"/>
  <c r="AZ134" i="1"/>
  <c r="J135" i="1"/>
  <c r="AZ135" i="1"/>
  <c r="J136" i="1"/>
  <c r="AZ136" i="1"/>
  <c r="J137" i="1"/>
  <c r="AZ137" i="1"/>
  <c r="J138" i="1"/>
  <c r="AZ138" i="1"/>
  <c r="J139" i="1"/>
  <c r="AZ139" i="1"/>
  <c r="J140" i="1"/>
  <c r="AZ140" i="1"/>
  <c r="J141" i="1"/>
  <c r="AZ141" i="1"/>
  <c r="J142" i="1"/>
  <c r="AZ142" i="1"/>
  <c r="J143" i="1"/>
  <c r="AZ143" i="1"/>
  <c r="J144" i="1"/>
  <c r="AZ144" i="1"/>
  <c r="J145" i="1"/>
  <c r="AZ145" i="1"/>
  <c r="J146" i="1"/>
  <c r="AZ146" i="1"/>
  <c r="J147" i="1"/>
  <c r="AZ147" i="1"/>
  <c r="J148" i="1"/>
  <c r="AZ148" i="1"/>
  <c r="J149" i="1"/>
  <c r="AZ149" i="1"/>
  <c r="J150" i="1"/>
  <c r="AZ150" i="1"/>
  <c r="J151" i="1"/>
  <c r="AZ151" i="1"/>
  <c r="J152" i="1"/>
  <c r="AZ152" i="1"/>
  <c r="J153" i="1"/>
  <c r="AZ153" i="1"/>
  <c r="J154" i="1"/>
  <c r="AZ154" i="1"/>
  <c r="J155" i="1"/>
  <c r="AZ155" i="1"/>
  <c r="J156" i="1"/>
  <c r="AZ156" i="1"/>
  <c r="J157" i="1"/>
  <c r="AZ157" i="1"/>
  <c r="J158" i="1"/>
  <c r="AZ158" i="1"/>
  <c r="J159" i="1"/>
  <c r="AZ159" i="1"/>
  <c r="J160" i="1"/>
  <c r="AZ160" i="1"/>
  <c r="J161" i="1"/>
  <c r="AZ161" i="1"/>
  <c r="J162" i="1"/>
  <c r="AZ162" i="1"/>
  <c r="J163" i="1"/>
  <c r="AZ163" i="1"/>
  <c r="J164" i="1"/>
  <c r="AZ164" i="1"/>
  <c r="J165" i="1"/>
  <c r="AZ165" i="1"/>
  <c r="J166" i="1"/>
  <c r="AZ166" i="1"/>
  <c r="J167" i="1"/>
  <c r="AZ167" i="1"/>
  <c r="J168" i="1"/>
  <c r="AZ168" i="1"/>
  <c r="J169" i="1"/>
  <c r="AZ169" i="1"/>
  <c r="J170" i="1"/>
  <c r="AZ170" i="1"/>
  <c r="J171" i="1"/>
  <c r="AZ171" i="1"/>
  <c r="J172" i="1"/>
  <c r="AZ172" i="1"/>
  <c r="J173" i="1"/>
  <c r="AZ173" i="1"/>
  <c r="J174" i="1"/>
  <c r="AZ174" i="1"/>
  <c r="J175" i="1"/>
  <c r="AZ175" i="1"/>
  <c r="J176" i="1"/>
  <c r="AZ176" i="1"/>
  <c r="J177" i="1"/>
  <c r="AZ177" i="1"/>
  <c r="J178" i="1"/>
  <c r="AZ178" i="1"/>
  <c r="J179" i="1"/>
  <c r="AZ179" i="1"/>
  <c r="J180" i="1"/>
  <c r="AZ180" i="1"/>
  <c r="J181" i="1"/>
  <c r="AZ181" i="1"/>
  <c r="J182" i="1"/>
  <c r="AZ182" i="1"/>
  <c r="J183" i="1"/>
  <c r="AZ183" i="1"/>
  <c r="J184" i="1"/>
  <c r="AZ184" i="1"/>
  <c r="J185" i="1"/>
  <c r="AZ185" i="1"/>
  <c r="J186" i="1"/>
  <c r="AZ186" i="1"/>
  <c r="J187" i="1"/>
  <c r="AZ187" i="1"/>
  <c r="J188" i="1"/>
  <c r="AZ188" i="1"/>
  <c r="J189" i="1"/>
  <c r="AZ189" i="1"/>
  <c r="J190" i="1"/>
  <c r="AZ190" i="1"/>
  <c r="J191" i="1"/>
  <c r="AZ191" i="1"/>
  <c r="J192" i="1"/>
  <c r="AZ192" i="1"/>
  <c r="J193" i="1"/>
  <c r="AZ193" i="1"/>
  <c r="J194" i="1"/>
  <c r="AZ194" i="1"/>
  <c r="J195" i="1"/>
  <c r="AZ195" i="1"/>
  <c r="J196" i="1"/>
  <c r="AZ196" i="1"/>
  <c r="J197" i="1"/>
  <c r="AZ197" i="1"/>
  <c r="J198" i="1"/>
  <c r="AZ198" i="1"/>
  <c r="J199" i="1"/>
  <c r="AZ199" i="1"/>
  <c r="J200" i="1"/>
  <c r="AZ200" i="1"/>
  <c r="J201" i="1"/>
  <c r="AZ201" i="1"/>
  <c r="J202" i="1"/>
  <c r="AZ202" i="1"/>
  <c r="J203" i="1"/>
  <c r="AZ203" i="1"/>
  <c r="J204" i="1"/>
  <c r="AZ204" i="1"/>
  <c r="J205" i="1"/>
  <c r="AZ205" i="1"/>
  <c r="J206" i="1"/>
  <c r="AZ206" i="1"/>
  <c r="J207" i="1"/>
  <c r="AZ207" i="1"/>
  <c r="J208" i="1"/>
  <c r="AZ208" i="1"/>
  <c r="J209" i="1"/>
  <c r="AZ209" i="1"/>
  <c r="J210" i="1"/>
  <c r="AZ210" i="1"/>
  <c r="J211" i="1"/>
  <c r="AZ211" i="1"/>
  <c r="J212" i="1"/>
  <c r="AZ212" i="1"/>
  <c r="J213" i="1"/>
  <c r="AZ213" i="1"/>
  <c r="J214" i="1"/>
  <c r="AZ214" i="1"/>
  <c r="J215" i="1"/>
  <c r="AZ215" i="1"/>
  <c r="J216" i="1"/>
  <c r="AZ216" i="1"/>
  <c r="J217" i="1"/>
  <c r="AZ217" i="1"/>
  <c r="J218" i="1"/>
  <c r="AZ218" i="1"/>
  <c r="J219" i="1"/>
  <c r="AZ219" i="1"/>
  <c r="J220" i="1"/>
  <c r="AZ220" i="1"/>
  <c r="J221" i="1"/>
  <c r="AZ221" i="1"/>
  <c r="J222" i="1"/>
  <c r="AZ222" i="1"/>
  <c r="J223" i="1"/>
  <c r="AZ223" i="1"/>
  <c r="J224" i="1"/>
  <c r="AZ224" i="1"/>
  <c r="J225" i="1"/>
  <c r="AZ225" i="1"/>
  <c r="J226" i="1"/>
  <c r="AZ226" i="1"/>
  <c r="J227" i="1"/>
  <c r="AZ227" i="1"/>
  <c r="J228" i="1"/>
  <c r="AZ228" i="1"/>
  <c r="J229" i="1"/>
  <c r="AZ229" i="1"/>
  <c r="J230" i="1"/>
  <c r="AZ230" i="1"/>
  <c r="J231" i="1"/>
  <c r="AZ231" i="1"/>
  <c r="J232" i="1"/>
  <c r="AZ232" i="1"/>
  <c r="J233" i="1"/>
  <c r="AZ233" i="1"/>
  <c r="J234" i="1"/>
  <c r="AZ234" i="1"/>
  <c r="J235" i="1"/>
  <c r="AZ235" i="1"/>
  <c r="J236" i="1"/>
  <c r="AZ236" i="1"/>
  <c r="J237" i="1"/>
  <c r="AZ237" i="1"/>
  <c r="J238" i="1"/>
  <c r="AZ238" i="1"/>
  <c r="J239" i="1"/>
  <c r="AZ239" i="1"/>
  <c r="J240" i="1"/>
  <c r="AZ240" i="1"/>
  <c r="J241" i="1"/>
  <c r="AZ241" i="1"/>
  <c r="J242" i="1"/>
  <c r="AZ242" i="1"/>
  <c r="J243" i="1"/>
  <c r="AZ243" i="1"/>
  <c r="J244" i="1"/>
  <c r="AZ244" i="1"/>
  <c r="J245" i="1"/>
  <c r="AZ245" i="1"/>
  <c r="J246" i="1"/>
  <c r="AZ246" i="1"/>
  <c r="J247" i="1"/>
  <c r="AZ247" i="1"/>
  <c r="J248" i="1"/>
  <c r="AZ248" i="1"/>
  <c r="J249" i="1"/>
  <c r="AZ249" i="1"/>
  <c r="J250" i="1"/>
  <c r="AZ250" i="1"/>
  <c r="J251" i="1"/>
  <c r="AZ251" i="1"/>
  <c r="J252" i="1"/>
  <c r="AZ252" i="1"/>
  <c r="J253" i="1"/>
  <c r="AZ253" i="1"/>
  <c r="J254" i="1"/>
  <c r="AZ254" i="1"/>
  <c r="J255" i="1"/>
  <c r="AZ255" i="1"/>
  <c r="J256" i="1"/>
  <c r="AZ256" i="1"/>
  <c r="J257" i="1"/>
  <c r="AZ257" i="1"/>
  <c r="J258" i="1"/>
  <c r="AZ258" i="1"/>
  <c r="J259" i="1"/>
  <c r="AZ259" i="1"/>
  <c r="J260" i="1"/>
  <c r="AZ260" i="1"/>
  <c r="J261" i="1"/>
  <c r="AZ261" i="1"/>
  <c r="J262" i="1"/>
  <c r="AZ262" i="1"/>
  <c r="J263" i="1"/>
  <c r="AZ263" i="1"/>
  <c r="J264" i="1"/>
  <c r="AZ264" i="1"/>
  <c r="J265" i="1"/>
  <c r="AZ265" i="1"/>
  <c r="J266" i="1"/>
  <c r="AZ266" i="1"/>
  <c r="J267" i="1"/>
  <c r="AZ267" i="1"/>
  <c r="J268" i="1"/>
  <c r="AZ268" i="1"/>
  <c r="J269" i="1"/>
  <c r="AZ269" i="1"/>
  <c r="J270" i="1"/>
  <c r="AZ270" i="1"/>
  <c r="J271" i="1"/>
  <c r="AZ271" i="1"/>
  <c r="J272" i="1"/>
  <c r="AZ272" i="1"/>
  <c r="J273" i="1"/>
  <c r="AZ273" i="1"/>
  <c r="J274" i="1"/>
  <c r="AZ274" i="1"/>
  <c r="J275" i="1"/>
  <c r="AZ275" i="1"/>
  <c r="J276" i="1"/>
  <c r="AZ276" i="1"/>
  <c r="J277" i="1"/>
  <c r="AZ277" i="1"/>
  <c r="J278" i="1"/>
  <c r="AZ278" i="1"/>
  <c r="J279" i="1"/>
  <c r="AZ279" i="1"/>
  <c r="J280" i="1"/>
  <c r="AZ280" i="1"/>
  <c r="J281" i="1"/>
  <c r="AZ281" i="1"/>
  <c r="J282" i="1"/>
  <c r="AZ282" i="1"/>
  <c r="J283" i="1"/>
  <c r="AZ283" i="1"/>
  <c r="J284" i="1"/>
  <c r="AZ284" i="1"/>
  <c r="J285" i="1"/>
  <c r="AZ285" i="1"/>
  <c r="J286" i="1"/>
  <c r="AZ286" i="1"/>
  <c r="J287" i="1"/>
  <c r="AZ287" i="1"/>
  <c r="J288" i="1"/>
  <c r="AZ288" i="1"/>
  <c r="J289" i="1"/>
  <c r="AZ289" i="1"/>
  <c r="J290" i="1"/>
  <c r="AZ290" i="1"/>
  <c r="J291" i="1"/>
  <c r="AZ291" i="1"/>
  <c r="J292" i="1"/>
  <c r="AZ292" i="1"/>
  <c r="J293" i="1"/>
  <c r="AZ293" i="1"/>
  <c r="J294" i="1"/>
  <c r="AZ294" i="1"/>
  <c r="J295" i="1"/>
  <c r="AZ295" i="1"/>
  <c r="J296" i="1"/>
  <c r="AZ296" i="1"/>
  <c r="J297" i="1"/>
  <c r="AZ297" i="1"/>
  <c r="J298" i="1"/>
  <c r="AZ298" i="1"/>
  <c r="J299" i="1"/>
  <c r="AZ299" i="1"/>
  <c r="J300" i="1"/>
  <c r="AZ300" i="1"/>
  <c r="J301" i="1"/>
  <c r="AZ301" i="1"/>
  <c r="J302" i="1"/>
  <c r="AZ302" i="1"/>
  <c r="J303" i="1"/>
  <c r="AZ303" i="1"/>
  <c r="J304" i="1"/>
  <c r="AZ304" i="1"/>
  <c r="J305" i="1"/>
  <c r="AZ305" i="1"/>
  <c r="J306" i="1"/>
  <c r="AZ306" i="1"/>
  <c r="J307" i="1"/>
  <c r="AZ307" i="1"/>
  <c r="J308" i="1"/>
  <c r="AZ308" i="1"/>
  <c r="J309" i="1"/>
  <c r="AZ309" i="1"/>
  <c r="J310" i="1"/>
  <c r="AZ310" i="1"/>
  <c r="J311" i="1"/>
  <c r="AZ311" i="1"/>
  <c r="J312" i="1"/>
  <c r="AZ312" i="1"/>
  <c r="J313" i="1"/>
  <c r="AZ313" i="1"/>
  <c r="J314" i="1"/>
  <c r="AZ314" i="1"/>
  <c r="J315" i="1"/>
  <c r="AZ315" i="1"/>
  <c r="J316" i="1"/>
  <c r="AZ316" i="1"/>
  <c r="J317" i="1"/>
  <c r="AZ317" i="1"/>
  <c r="J318" i="1"/>
  <c r="AZ318" i="1"/>
  <c r="J319" i="1"/>
  <c r="AZ319" i="1"/>
  <c r="J320" i="1"/>
  <c r="AZ320" i="1"/>
  <c r="J321" i="1"/>
  <c r="AZ321" i="1"/>
  <c r="J322" i="1"/>
  <c r="AZ322" i="1"/>
  <c r="J323" i="1"/>
  <c r="AZ323" i="1"/>
  <c r="J324" i="1"/>
  <c r="AZ324" i="1"/>
  <c r="J325" i="1"/>
  <c r="AZ325" i="1"/>
  <c r="J326" i="1"/>
  <c r="AZ326" i="1"/>
  <c r="J327" i="1"/>
  <c r="AZ327" i="1"/>
  <c r="J328" i="1"/>
  <c r="AZ328" i="1"/>
  <c r="J329" i="1"/>
  <c r="AZ329" i="1"/>
  <c r="J330" i="1"/>
  <c r="AZ330" i="1"/>
  <c r="J331" i="1"/>
  <c r="AZ331" i="1"/>
  <c r="J332" i="1"/>
  <c r="AZ332" i="1"/>
  <c r="J333" i="1"/>
  <c r="AZ333" i="1"/>
  <c r="J334" i="1"/>
  <c r="AZ334" i="1"/>
  <c r="J335" i="1"/>
  <c r="AZ335" i="1"/>
  <c r="J336" i="1"/>
  <c r="AZ336" i="1"/>
  <c r="J337" i="1"/>
  <c r="AZ337" i="1"/>
  <c r="J338" i="1"/>
  <c r="AZ338" i="1"/>
  <c r="J339" i="1"/>
  <c r="AZ339" i="1"/>
  <c r="J340" i="1"/>
  <c r="AZ340" i="1"/>
  <c r="J341" i="1"/>
  <c r="AZ341" i="1"/>
  <c r="J342" i="1"/>
  <c r="AZ342" i="1"/>
  <c r="J343" i="1"/>
  <c r="AZ343" i="1"/>
  <c r="J344" i="1"/>
  <c r="AZ344" i="1"/>
  <c r="J345" i="1"/>
  <c r="AZ345" i="1"/>
  <c r="J346" i="1"/>
  <c r="AZ346" i="1"/>
  <c r="J347" i="1"/>
  <c r="AZ347" i="1"/>
  <c r="J348" i="1"/>
  <c r="AZ348" i="1"/>
  <c r="J349" i="1"/>
  <c r="AZ349" i="1"/>
  <c r="J350" i="1"/>
  <c r="AZ350" i="1"/>
  <c r="J351" i="1"/>
  <c r="AZ351" i="1"/>
  <c r="J352" i="1"/>
  <c r="AZ352" i="1"/>
  <c r="J353" i="1"/>
  <c r="AZ353" i="1"/>
  <c r="J354" i="1"/>
  <c r="AZ354" i="1"/>
  <c r="J355" i="1"/>
  <c r="AZ355" i="1"/>
  <c r="J356" i="1"/>
  <c r="AZ356" i="1"/>
  <c r="J357" i="1"/>
  <c r="AZ357" i="1"/>
  <c r="J358" i="1"/>
  <c r="AZ358" i="1"/>
  <c r="J359" i="1"/>
  <c r="AZ359" i="1"/>
  <c r="J360" i="1"/>
  <c r="AZ360" i="1"/>
  <c r="J361" i="1"/>
  <c r="AZ361" i="1"/>
  <c r="J362" i="1"/>
  <c r="AZ362" i="1"/>
  <c r="J363" i="1"/>
  <c r="AZ363" i="1"/>
  <c r="J364" i="1"/>
  <c r="AZ364" i="1"/>
  <c r="J365" i="1"/>
  <c r="AZ365" i="1"/>
  <c r="J366" i="1"/>
  <c r="AZ366" i="1"/>
  <c r="J367" i="1"/>
  <c r="AZ367" i="1"/>
  <c r="J368" i="1"/>
  <c r="AZ368" i="1"/>
  <c r="J369" i="1"/>
  <c r="AZ369" i="1"/>
  <c r="J370" i="1"/>
  <c r="AZ370" i="1"/>
  <c r="J371" i="1"/>
  <c r="AZ371" i="1"/>
  <c r="J372" i="1"/>
  <c r="AZ372" i="1"/>
  <c r="J373" i="1"/>
  <c r="AZ373" i="1"/>
  <c r="J374" i="1"/>
  <c r="AZ374" i="1"/>
  <c r="J375" i="1"/>
  <c r="AZ375" i="1"/>
  <c r="J376" i="1"/>
  <c r="AZ376" i="1"/>
  <c r="J377" i="1"/>
  <c r="AZ377" i="1"/>
  <c r="J378" i="1"/>
  <c r="AZ378" i="1"/>
  <c r="J379" i="1"/>
  <c r="AZ379" i="1"/>
  <c r="J380" i="1"/>
  <c r="AZ380" i="1"/>
  <c r="J381" i="1"/>
  <c r="AZ381" i="1"/>
  <c r="J382" i="1"/>
  <c r="AZ382" i="1"/>
  <c r="J383" i="1"/>
  <c r="AZ383" i="1"/>
  <c r="J384" i="1"/>
  <c r="AZ384" i="1"/>
  <c r="J385" i="1"/>
  <c r="AZ385" i="1"/>
  <c r="J386" i="1"/>
  <c r="AZ386" i="1"/>
  <c r="J387" i="1"/>
  <c r="AZ387" i="1"/>
  <c r="J388" i="1"/>
  <c r="AZ388" i="1"/>
  <c r="J389" i="1"/>
  <c r="AZ389" i="1"/>
  <c r="J390" i="1"/>
  <c r="AZ390" i="1"/>
  <c r="J391" i="1"/>
  <c r="AZ391" i="1"/>
  <c r="J392" i="1"/>
  <c r="AZ392" i="1"/>
  <c r="J393" i="1"/>
  <c r="AZ393" i="1"/>
  <c r="J394" i="1"/>
  <c r="AZ394" i="1"/>
  <c r="J395" i="1"/>
  <c r="AZ395" i="1"/>
  <c r="J396" i="1"/>
  <c r="AZ396" i="1"/>
  <c r="J397" i="1"/>
  <c r="AZ397" i="1"/>
  <c r="J398" i="1"/>
  <c r="AZ398" i="1"/>
  <c r="J399" i="1"/>
  <c r="AZ399" i="1"/>
  <c r="J400" i="1"/>
  <c r="AZ400" i="1"/>
  <c r="J401" i="1"/>
  <c r="AZ401" i="1"/>
  <c r="J402" i="1"/>
  <c r="AZ402" i="1"/>
  <c r="J403" i="1"/>
  <c r="AZ403" i="1"/>
  <c r="J404" i="1"/>
  <c r="AZ404" i="1"/>
  <c r="J405" i="1"/>
  <c r="AZ405" i="1"/>
  <c r="J406" i="1"/>
  <c r="AZ406" i="1"/>
  <c r="J407" i="1"/>
  <c r="AZ407" i="1"/>
  <c r="J408" i="1"/>
  <c r="AZ408" i="1"/>
  <c r="J409" i="1"/>
  <c r="AZ409" i="1"/>
  <c r="J410" i="1"/>
  <c r="AZ410" i="1"/>
  <c r="J411" i="1"/>
  <c r="AZ411" i="1"/>
  <c r="J412" i="1"/>
  <c r="AZ412" i="1"/>
  <c r="J413" i="1"/>
  <c r="AZ413" i="1"/>
  <c r="J414" i="1"/>
  <c r="AZ414" i="1"/>
  <c r="J415" i="1"/>
  <c r="AZ415" i="1"/>
  <c r="J416" i="1"/>
  <c r="AZ416" i="1"/>
  <c r="J417" i="1"/>
  <c r="AZ417" i="1"/>
  <c r="J418" i="1"/>
  <c r="AZ418" i="1"/>
  <c r="J419" i="1"/>
  <c r="AZ419" i="1"/>
  <c r="J420" i="1"/>
  <c r="AZ420" i="1"/>
  <c r="J421" i="1"/>
  <c r="AZ421" i="1"/>
  <c r="J422" i="1"/>
  <c r="AZ422" i="1"/>
  <c r="J423" i="1"/>
  <c r="AZ423" i="1"/>
  <c r="J424" i="1"/>
  <c r="AZ424" i="1"/>
  <c r="J425" i="1"/>
  <c r="AZ425" i="1"/>
  <c r="J426" i="1"/>
  <c r="AZ426" i="1"/>
  <c r="J427" i="1"/>
  <c r="AZ427" i="1"/>
  <c r="J428" i="1"/>
  <c r="AZ428" i="1"/>
  <c r="J429" i="1"/>
  <c r="AZ429" i="1"/>
  <c r="J430" i="1"/>
  <c r="AZ430" i="1"/>
  <c r="J431" i="1"/>
  <c r="AZ431" i="1"/>
  <c r="J432" i="1"/>
  <c r="AZ432" i="1"/>
  <c r="J433" i="1"/>
  <c r="AZ433" i="1"/>
  <c r="J434" i="1"/>
  <c r="AZ434" i="1"/>
  <c r="J435" i="1"/>
  <c r="AZ435" i="1"/>
  <c r="J436" i="1"/>
  <c r="AZ436" i="1"/>
  <c r="J437" i="1"/>
  <c r="AZ437" i="1"/>
  <c r="J438" i="1"/>
  <c r="AZ438" i="1"/>
  <c r="J439" i="1"/>
  <c r="AZ439" i="1"/>
  <c r="J440" i="1"/>
  <c r="AZ440" i="1"/>
  <c r="J441" i="1"/>
  <c r="AZ441" i="1"/>
  <c r="J442" i="1"/>
  <c r="AZ442" i="1"/>
  <c r="J443" i="1"/>
  <c r="AZ443" i="1"/>
  <c r="J444" i="1"/>
  <c r="AZ444" i="1"/>
  <c r="J445" i="1"/>
  <c r="AZ445" i="1"/>
  <c r="J446" i="1"/>
  <c r="AZ446" i="1"/>
  <c r="J447" i="1"/>
  <c r="AZ447" i="1"/>
  <c r="J448" i="1"/>
  <c r="AZ448" i="1"/>
  <c r="J449" i="1"/>
  <c r="AZ449" i="1"/>
  <c r="J450" i="1"/>
  <c r="AZ450" i="1"/>
  <c r="J451" i="1"/>
  <c r="AZ451" i="1"/>
  <c r="J452" i="1"/>
  <c r="AZ452" i="1"/>
  <c r="J453" i="1"/>
  <c r="AZ453" i="1"/>
  <c r="J454" i="1"/>
  <c r="AZ454" i="1"/>
  <c r="J455" i="1"/>
  <c r="AZ455" i="1"/>
  <c r="J456" i="1"/>
  <c r="AZ456" i="1"/>
  <c r="J457" i="1"/>
  <c r="AZ457" i="1"/>
  <c r="J458" i="1"/>
  <c r="AZ458" i="1"/>
  <c r="J459" i="1"/>
  <c r="AZ459" i="1"/>
  <c r="J460" i="1"/>
  <c r="AZ460" i="1"/>
  <c r="J461" i="1"/>
  <c r="AZ461" i="1"/>
  <c r="J462" i="1"/>
  <c r="AZ462" i="1"/>
  <c r="J463" i="1"/>
  <c r="AZ463" i="1"/>
  <c r="J464" i="1"/>
  <c r="AZ464" i="1"/>
  <c r="J465" i="1"/>
  <c r="AZ465" i="1"/>
  <c r="J466" i="1"/>
  <c r="AZ466" i="1"/>
  <c r="J467" i="1"/>
  <c r="AZ467" i="1"/>
  <c r="J468" i="1"/>
  <c r="AZ468" i="1"/>
  <c r="J469" i="1"/>
  <c r="AZ469" i="1"/>
  <c r="J470" i="1"/>
  <c r="AZ470" i="1"/>
  <c r="J471" i="1"/>
  <c r="AZ471" i="1"/>
  <c r="J472" i="1"/>
  <c r="AZ472" i="1"/>
  <c r="J473" i="1"/>
  <c r="AZ473" i="1"/>
  <c r="J474" i="1"/>
  <c r="AZ474" i="1"/>
  <c r="J475" i="1"/>
  <c r="AZ475" i="1"/>
  <c r="J476" i="1"/>
  <c r="AZ476" i="1"/>
  <c r="J477" i="1"/>
  <c r="AZ477" i="1"/>
  <c r="J478" i="1"/>
  <c r="AZ478" i="1"/>
  <c r="J479" i="1"/>
  <c r="AZ479" i="1"/>
  <c r="J480" i="1"/>
  <c r="AZ480" i="1"/>
  <c r="J481" i="1"/>
  <c r="AZ481" i="1"/>
  <c r="J482" i="1"/>
  <c r="AZ482" i="1"/>
  <c r="J483" i="1"/>
  <c r="AZ483" i="1"/>
  <c r="J484" i="1"/>
  <c r="AZ484" i="1"/>
  <c r="J485" i="1"/>
  <c r="AZ485" i="1"/>
  <c r="J486" i="1"/>
  <c r="AZ486" i="1"/>
  <c r="J487" i="1"/>
  <c r="AZ487" i="1"/>
  <c r="J488" i="1"/>
  <c r="AZ488" i="1"/>
  <c r="J489" i="1"/>
  <c r="AZ489" i="1"/>
  <c r="J490" i="1"/>
  <c r="AZ490" i="1"/>
  <c r="J491" i="1"/>
  <c r="AZ491" i="1"/>
  <c r="J492" i="1"/>
  <c r="AZ492" i="1"/>
  <c r="J493" i="1"/>
  <c r="AZ493" i="1"/>
  <c r="J494" i="1"/>
  <c r="AZ494" i="1"/>
  <c r="J495" i="1"/>
  <c r="AZ495" i="1"/>
  <c r="J496" i="1"/>
  <c r="AZ496" i="1"/>
  <c r="J497" i="1"/>
  <c r="AZ497" i="1"/>
  <c r="J498" i="1"/>
  <c r="AZ498" i="1"/>
  <c r="J499" i="1"/>
  <c r="AZ499" i="1"/>
  <c r="J500" i="1"/>
  <c r="AZ500" i="1"/>
  <c r="J501" i="1"/>
  <c r="AZ501" i="1"/>
  <c r="J502" i="1"/>
  <c r="AZ502" i="1"/>
  <c r="J503" i="1"/>
  <c r="AZ503" i="1"/>
  <c r="J504" i="1"/>
  <c r="AZ504" i="1"/>
  <c r="J505" i="1"/>
  <c r="AZ505" i="1"/>
  <c r="J506" i="1"/>
  <c r="AZ506" i="1"/>
  <c r="J507" i="1"/>
  <c r="AZ507" i="1"/>
  <c r="J508" i="1"/>
  <c r="AZ508" i="1"/>
  <c r="J509" i="1"/>
  <c r="AZ509" i="1"/>
  <c r="J510" i="1"/>
  <c r="AZ510" i="1"/>
  <c r="J511" i="1"/>
  <c r="AZ511" i="1"/>
  <c r="J512" i="1"/>
  <c r="AZ512" i="1"/>
  <c r="J513" i="1"/>
  <c r="AZ513" i="1"/>
  <c r="J514" i="1"/>
  <c r="AZ514" i="1"/>
  <c r="J515" i="1"/>
  <c r="AZ515" i="1"/>
  <c r="J516" i="1"/>
  <c r="AZ516" i="1"/>
  <c r="J517" i="1"/>
  <c r="AZ517" i="1"/>
  <c r="J518" i="1"/>
  <c r="AZ518" i="1"/>
  <c r="J519" i="1"/>
  <c r="AZ519" i="1"/>
  <c r="J520" i="1"/>
  <c r="AZ520" i="1"/>
  <c r="J521" i="1"/>
  <c r="AZ521" i="1"/>
  <c r="J522" i="1"/>
  <c r="AZ522" i="1"/>
  <c r="J523" i="1"/>
  <c r="AZ523" i="1"/>
  <c r="J524" i="1"/>
  <c r="AZ524" i="1"/>
  <c r="J525" i="1"/>
  <c r="AZ525" i="1"/>
  <c r="J526" i="1"/>
  <c r="AZ526" i="1"/>
  <c r="J527" i="1"/>
  <c r="AZ527" i="1"/>
  <c r="J528" i="1"/>
  <c r="AZ528" i="1"/>
  <c r="J529" i="1"/>
  <c r="AZ529" i="1"/>
  <c r="J530" i="1"/>
  <c r="AZ530" i="1"/>
  <c r="J531" i="1"/>
  <c r="AZ531" i="1"/>
  <c r="J532" i="1"/>
  <c r="AZ532" i="1"/>
  <c r="J533" i="1"/>
  <c r="AZ533" i="1"/>
  <c r="J534" i="1"/>
  <c r="AZ534" i="1"/>
  <c r="J535" i="1"/>
  <c r="AZ535" i="1"/>
  <c r="J536" i="1"/>
  <c r="AZ536" i="1"/>
  <c r="J537" i="1"/>
  <c r="AZ537" i="1"/>
  <c r="J538" i="1"/>
  <c r="AZ538" i="1"/>
  <c r="J539" i="1"/>
  <c r="AZ539" i="1"/>
  <c r="J540" i="1"/>
  <c r="AZ540" i="1"/>
  <c r="J541" i="1"/>
  <c r="AZ541" i="1"/>
  <c r="J542" i="1"/>
  <c r="AZ542" i="1"/>
  <c r="J543" i="1"/>
  <c r="AZ543" i="1"/>
  <c r="J544" i="1"/>
  <c r="AZ544" i="1"/>
  <c r="J545" i="1"/>
  <c r="AZ545" i="1"/>
  <c r="J546" i="1"/>
  <c r="AZ546" i="1"/>
  <c r="J547" i="1"/>
  <c r="AZ547" i="1"/>
  <c r="J548" i="1"/>
  <c r="AZ548" i="1"/>
  <c r="J549" i="1"/>
  <c r="AZ549" i="1"/>
  <c r="J550" i="1"/>
  <c r="AZ550" i="1"/>
  <c r="J551" i="1"/>
  <c r="AZ551" i="1"/>
  <c r="J552" i="1"/>
  <c r="AZ552" i="1"/>
  <c r="J553" i="1"/>
  <c r="AZ553" i="1"/>
  <c r="J554" i="1"/>
  <c r="AZ554" i="1"/>
  <c r="J555" i="1"/>
  <c r="AZ555" i="1"/>
  <c r="J556" i="1"/>
  <c r="AZ556" i="1"/>
  <c r="J557" i="1"/>
  <c r="AZ557" i="1"/>
  <c r="J558" i="1"/>
  <c r="AZ558" i="1"/>
  <c r="J559" i="1"/>
  <c r="AZ559" i="1"/>
  <c r="J560" i="1"/>
  <c r="AZ560" i="1"/>
  <c r="J561" i="1"/>
  <c r="AZ561" i="1"/>
  <c r="J562" i="1"/>
  <c r="AZ562" i="1"/>
  <c r="J563" i="1"/>
  <c r="AZ563" i="1"/>
  <c r="J564" i="1"/>
  <c r="AZ564" i="1"/>
  <c r="J565" i="1"/>
  <c r="AZ565" i="1"/>
  <c r="J566" i="1"/>
  <c r="AZ566" i="1"/>
  <c r="J567" i="1"/>
  <c r="AZ567" i="1"/>
  <c r="J568" i="1"/>
  <c r="AZ568" i="1"/>
  <c r="J569" i="1"/>
  <c r="AZ569" i="1"/>
  <c r="J570" i="1"/>
  <c r="AZ570" i="1"/>
  <c r="J571" i="1"/>
  <c r="AZ571" i="1"/>
  <c r="J572" i="1"/>
  <c r="AZ572" i="1"/>
  <c r="J573" i="1"/>
  <c r="AZ573" i="1"/>
  <c r="J574" i="1"/>
  <c r="AZ574" i="1"/>
  <c r="J575" i="1"/>
  <c r="AZ575" i="1"/>
  <c r="J576" i="1"/>
  <c r="AZ576" i="1"/>
  <c r="J577" i="1"/>
  <c r="AZ577" i="1"/>
  <c r="J578" i="1"/>
  <c r="AZ578" i="1"/>
  <c r="J579" i="1"/>
  <c r="AZ579" i="1"/>
  <c r="J580" i="1"/>
  <c r="AZ580" i="1"/>
  <c r="J581" i="1"/>
  <c r="AZ581" i="1"/>
  <c r="J582" i="1"/>
  <c r="AZ582" i="1"/>
  <c r="J583" i="1"/>
  <c r="AZ583" i="1"/>
  <c r="J584" i="1"/>
  <c r="AZ584" i="1"/>
  <c r="J585" i="1"/>
  <c r="AZ585" i="1"/>
  <c r="J586" i="1"/>
  <c r="AZ586" i="1"/>
  <c r="J587" i="1"/>
  <c r="AZ587" i="1"/>
  <c r="J588" i="1"/>
  <c r="AZ588" i="1"/>
  <c r="J589" i="1"/>
  <c r="AZ589" i="1"/>
  <c r="J590" i="1"/>
  <c r="AZ590" i="1"/>
  <c r="J591" i="1"/>
  <c r="AZ591" i="1"/>
  <c r="J592" i="1"/>
  <c r="AZ592" i="1"/>
  <c r="J593" i="1"/>
  <c r="AZ593" i="1"/>
  <c r="J594" i="1"/>
  <c r="AZ594" i="1"/>
  <c r="J595" i="1"/>
  <c r="AZ595" i="1"/>
  <c r="J596" i="1"/>
  <c r="AZ596" i="1"/>
  <c r="J597" i="1"/>
  <c r="AZ597" i="1"/>
  <c r="J598" i="1"/>
  <c r="AZ598" i="1"/>
  <c r="J599" i="1"/>
  <c r="AZ599" i="1"/>
  <c r="J600" i="1"/>
  <c r="AZ600" i="1"/>
  <c r="J601" i="1"/>
  <c r="AZ601" i="1"/>
  <c r="J602" i="1"/>
  <c r="AZ602" i="1"/>
  <c r="J603" i="1"/>
  <c r="AZ603" i="1"/>
  <c r="J604" i="1"/>
  <c r="AZ604" i="1"/>
  <c r="J605" i="1"/>
  <c r="AZ605" i="1"/>
  <c r="J606" i="1"/>
  <c r="AZ606" i="1"/>
  <c r="J607" i="1"/>
  <c r="AZ607" i="1"/>
  <c r="J608" i="1"/>
  <c r="AZ608" i="1"/>
  <c r="J609" i="1"/>
  <c r="AZ609" i="1"/>
  <c r="J610" i="1"/>
  <c r="AZ610" i="1"/>
  <c r="J611" i="1"/>
  <c r="AZ611" i="1"/>
  <c r="J612" i="1"/>
  <c r="AZ612" i="1"/>
  <c r="J613" i="1"/>
  <c r="AZ613" i="1"/>
  <c r="J614" i="1"/>
  <c r="AZ614" i="1"/>
  <c r="J615" i="1"/>
  <c r="AZ615" i="1"/>
  <c r="J616" i="1"/>
  <c r="AZ616" i="1"/>
  <c r="J617" i="1"/>
  <c r="AZ617" i="1"/>
  <c r="J618" i="1"/>
  <c r="AZ618" i="1"/>
  <c r="J619" i="1"/>
  <c r="AZ619" i="1"/>
  <c r="J620" i="1"/>
  <c r="AZ620" i="1"/>
  <c r="J621" i="1"/>
  <c r="AZ621" i="1"/>
  <c r="J622" i="1"/>
  <c r="AZ622" i="1"/>
  <c r="J623" i="1"/>
  <c r="AZ623" i="1"/>
  <c r="J624" i="1"/>
  <c r="AZ624" i="1"/>
  <c r="J625" i="1"/>
  <c r="AZ625" i="1"/>
  <c r="J626" i="1"/>
  <c r="AZ626" i="1"/>
  <c r="J627" i="1"/>
  <c r="AZ627" i="1"/>
  <c r="J628" i="1"/>
  <c r="AZ628" i="1"/>
  <c r="J629" i="1"/>
  <c r="AZ629" i="1"/>
  <c r="J630" i="1"/>
  <c r="AZ630" i="1"/>
  <c r="J631" i="1"/>
  <c r="AZ631" i="1"/>
  <c r="J632" i="1"/>
  <c r="AZ632" i="1"/>
  <c r="J633" i="1"/>
  <c r="AZ633" i="1"/>
  <c r="J634" i="1"/>
  <c r="AZ634" i="1"/>
  <c r="J635" i="1"/>
  <c r="AZ635" i="1"/>
  <c r="J636" i="1"/>
  <c r="AZ636" i="1"/>
  <c r="J637" i="1"/>
  <c r="AZ637" i="1"/>
  <c r="J638" i="1"/>
  <c r="AZ638" i="1"/>
  <c r="J639" i="1"/>
  <c r="AZ639" i="1"/>
  <c r="J640" i="1"/>
  <c r="AZ640" i="1"/>
  <c r="J641" i="1"/>
  <c r="AZ641" i="1"/>
  <c r="J642" i="1"/>
  <c r="AZ642" i="1"/>
  <c r="J643" i="1"/>
  <c r="AZ643" i="1"/>
  <c r="J644" i="1"/>
  <c r="AZ644" i="1"/>
  <c r="J645" i="1"/>
  <c r="AZ645" i="1"/>
  <c r="J646" i="1"/>
  <c r="AZ646" i="1"/>
  <c r="J647" i="1"/>
  <c r="AZ647" i="1"/>
  <c r="K8" i="2"/>
  <c r="H4" i="2"/>
  <c r="H5" i="2"/>
  <c r="H6" i="2"/>
  <c r="H7" i="2"/>
  <c r="H8" i="2"/>
  <c r="C4" i="2"/>
  <c r="C5" i="2"/>
  <c r="C6" i="2"/>
  <c r="C7" i="2"/>
  <c r="C8" i="2"/>
  <c r="J8" i="2"/>
  <c r="I8" i="2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G8" i="2"/>
  <c r="D4" i="2"/>
  <c r="D5" i="2"/>
  <c r="D6" i="2"/>
  <c r="D7" i="2"/>
  <c r="D8" i="2"/>
  <c r="F8" i="2"/>
  <c r="E8" i="2"/>
  <c r="K7" i="2"/>
  <c r="J7" i="2"/>
  <c r="I7" i="2"/>
  <c r="G7" i="2"/>
  <c r="F7" i="2"/>
  <c r="E7" i="2"/>
  <c r="K6" i="2"/>
  <c r="J6" i="2"/>
  <c r="I6" i="2"/>
  <c r="G6" i="2"/>
  <c r="F6" i="2"/>
  <c r="E6" i="2"/>
  <c r="K5" i="2"/>
  <c r="J5" i="2"/>
  <c r="I5" i="2"/>
  <c r="G5" i="2"/>
  <c r="F5" i="2"/>
  <c r="E5" i="2"/>
  <c r="K4" i="2"/>
  <c r="J4" i="2"/>
  <c r="I4" i="2"/>
  <c r="G4" i="2"/>
  <c r="F4" i="2"/>
  <c r="E4" i="2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</calcChain>
</file>

<file path=xl/sharedStrings.xml><?xml version="1.0" encoding="utf-8"?>
<sst xmlns="http://schemas.openxmlformats.org/spreadsheetml/2006/main" count="201" uniqueCount="85">
  <si>
    <t>Bluedart</t>
  </si>
  <si>
    <t>Server</t>
  </si>
  <si>
    <t xml:space="preserve">INSTANCE </t>
  </si>
  <si>
    <t xml:space="preserve">ACTIVITY </t>
  </si>
  <si>
    <t>Raised By</t>
  </si>
  <si>
    <t>Consultant</t>
  </si>
  <si>
    <t>SEVERITY</t>
  </si>
  <si>
    <t>RECEIVED</t>
  </si>
  <si>
    <t>RESPONDED</t>
  </si>
  <si>
    <t>RESOLVED</t>
  </si>
  <si>
    <t>STATUS</t>
  </si>
  <si>
    <t>Pending On</t>
  </si>
  <si>
    <t>Remarks</t>
  </si>
  <si>
    <t>Responded Difference</t>
  </si>
  <si>
    <t>Resolved Difference</t>
  </si>
  <si>
    <t>Date &amp; Time</t>
  </si>
  <si>
    <t>172.18.1.21</t>
  </si>
  <si>
    <t>BRMSUAT</t>
  </si>
  <si>
    <t>brms uat instance 12c on 1.21</t>
  </si>
  <si>
    <t>Dinesh</t>
  </si>
  <si>
    <t>Rohan S</t>
  </si>
  <si>
    <t>S2</t>
  </si>
  <si>
    <t>N.A</t>
  </si>
  <si>
    <t>new brmsuat instance</t>
  </si>
  <si>
    <t>Done</t>
  </si>
  <si>
    <t>172.21.100.25</t>
  </si>
  <si>
    <t>BLUEDARTDR</t>
  </si>
  <si>
    <t>DR failover test</t>
  </si>
  <si>
    <t>Siraj</t>
  </si>
  <si>
    <t>172.18.62.105</t>
  </si>
  <si>
    <t>C2pc Dev</t>
  </si>
  <si>
    <t>EXPORt Table</t>
  </si>
  <si>
    <t>172.18.1.45</t>
  </si>
  <si>
    <t>Export BRMSUSER_UAT schema and import in bluedart database.</t>
  </si>
  <si>
    <t>Vishal K</t>
  </si>
  <si>
    <t>C2PC Development Database Cleanup</t>
  </si>
  <si>
    <t>Siraj F</t>
  </si>
  <si>
    <t>full export and conditional import on bluedart sunday 1500</t>
  </si>
  <si>
    <t>Prathamesh</t>
  </si>
  <si>
    <t>Bluetest</t>
  </si>
  <si>
    <t>Metadata backup</t>
  </si>
  <si>
    <t>Amit</t>
  </si>
  <si>
    <t>172.18.62.104</t>
  </si>
  <si>
    <t>c2pcdev</t>
  </si>
  <si>
    <t>C2PC Development Database Backup-Meta Data</t>
  </si>
  <si>
    <t>Priya</t>
  </si>
  <si>
    <t>172.18.62.105/39</t>
  </si>
  <si>
    <t>C2PC DEV</t>
  </si>
  <si>
    <t>backup of all schemas for  central and Web logic  database</t>
  </si>
  <si>
    <t>Bluedart/ Actuate</t>
  </si>
  <si>
    <t>restart of BLUEDART and ACTUATE database</t>
  </si>
  <si>
    <t>Ashish Shinde</t>
  </si>
  <si>
    <t>Actuate</t>
  </si>
  <si>
    <t>move the indexes from CUSTDSS2009 tablespace  to ACTU_INDEX1 tablespace</t>
  </si>
  <si>
    <t>online rebuild attached index in FACTDATA1 tablespace</t>
  </si>
  <si>
    <t>172.18.111.152</t>
  </si>
  <si>
    <t>Webdb</t>
  </si>
  <si>
    <t>WEBPORTAL1 schema on webdb</t>
  </si>
  <si>
    <t>webdb online index rebuild on sunday at 1430hrs</t>
  </si>
  <si>
    <t>Vishal Kesarkar</t>
  </si>
  <si>
    <t>S3</t>
  </si>
  <si>
    <t>dr_web listener log</t>
  </si>
  <si>
    <t>Monthly export of bluedatdba tables on bluedart tonight after  0930pm</t>
  </si>
  <si>
    <t>export of brmsuser schema tables &amp; import of brmsuat@172.18.1.21</t>
  </si>
  <si>
    <t>172.18.61.26</t>
  </si>
  <si>
    <t>OEM</t>
  </si>
  <si>
    <t>alerts to be disabled  NEW_DTC</t>
  </si>
  <si>
    <t>172.18.100.244</t>
  </si>
  <si>
    <t>C2PC</t>
  </si>
  <si>
    <t>C2PC Production Database:OEM  alert of 12th august reporting repetitively</t>
  </si>
  <si>
    <t>Darshana</t>
  </si>
  <si>
    <t>Priya P</t>
  </si>
  <si>
    <t>INDEX Rebuilding on actuate</t>
  </si>
  <si>
    <t>Severity</t>
  </si>
  <si>
    <t>Issues</t>
  </si>
  <si>
    <t>Responded</t>
  </si>
  <si>
    <t>Resolved</t>
  </si>
  <si>
    <t>Average Time of Responded</t>
  </si>
  <si>
    <t>Responded SLA%</t>
  </si>
  <si>
    <t>On Time SLA %</t>
  </si>
  <si>
    <t>Average Time of Resolved</t>
  </si>
  <si>
    <t>Resolved SLA %</t>
  </si>
  <si>
    <t>S1</t>
  </si>
  <si>
    <t>S4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</si>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</sst>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\ hh:mm:ss"/>
    <numFmt numFmtId="165" formatCode="dd/mm/yyyy\ hh:mm:ss\ AM/PM"/>
    <numFmt numFmtId="166" formatCode="[h]:mm:ss;@"/>
  </numFmts>
  <fonts count="7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  <fill>
      <patternFill patternType="solid">
        <fgColor rgb="FFC3D69B"/>
        <bgColor rgb="FFFFCC99"/>
      </patternFill>
    </fill>
    <fill>
      <patternFill patternType="solid">
        <fgColor rgb="FFFFFFFF"/>
        <bgColor rgb="FFFDEADA"/>
      </patternFill>
    </fill>
    <fill>
      <patternFill patternType="solid">
        <fgColor rgb="FFDCE6F2"/>
        <bgColor rgb="FFFDEADA"/>
      </patternFill>
    </fill>
    <fill>
      <patternFill patternType="solid">
        <fgColor rgb="FFFDEADA"/>
        <bgColor rgb="FFDCE6F2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6" fillId="5" borderId="8" xfId="0" applyFont="1" applyFill="1" applyBorder="1" applyAlignment="1" applyProtection="1">
      <alignment horizontal="center" vertical="center" wrapText="1"/>
      <protection hidden="1"/>
    </xf>
    <xf numFmtId="0" fontId="6" fillId="5" borderId="7" xfId="0" applyFont="1" applyFill="1" applyBorder="1" applyAlignment="1" applyProtection="1">
      <alignment horizontal="center" vertical="center" wrapText="1"/>
      <protection hidden="1"/>
    </xf>
    <xf numFmtId="0" fontId="6" fillId="5" borderId="6" xfId="0" applyFont="1" applyFill="1" applyBorder="1" applyAlignment="1" applyProtection="1">
      <alignment horizontal="center" vertical="center" wrapText="1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0" fillId="0" borderId="0" xfId="0" applyAlignment="1">
      <alignment horizontal="center"/>
    </xf>
    <xf numFmtId="0" fontId="1" fillId="0" borderId="0" xfId="0" applyFont="1" applyProtection="1">
      <protection locked="0"/>
    </xf>
    <xf numFmtId="164" fontId="2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4" xfId="0" applyFont="1" applyBorder="1"/>
    <xf numFmtId="0" fontId="3" fillId="0" borderId="2" xfId="0" applyFont="1" applyBorder="1" applyAlignment="1" applyProtection="1">
      <alignment horizontal="center"/>
      <protection locked="0"/>
    </xf>
    <xf numFmtId="165" fontId="3" fillId="0" borderId="2" xfId="0" applyNumberFormat="1" applyFont="1" applyBorder="1" applyProtection="1"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0" fontId="0" fillId="0" borderId="2" xfId="0" applyFont="1" applyBorder="1" applyProtection="1">
      <protection locked="0"/>
    </xf>
    <xf numFmtId="0" fontId="4" fillId="4" borderId="2" xfId="0" applyFont="1" applyFill="1" applyBorder="1"/>
    <xf numFmtId="166" fontId="0" fillId="0" borderId="2" xfId="0" applyNumberFormat="1" applyBorder="1" applyAlignment="1" applyProtection="1">
      <alignment horizontal="center"/>
      <protection hidden="1"/>
    </xf>
    <xf numFmtId="0" fontId="0" fillId="0" borderId="0" xfId="0" applyAlignment="1" applyProtection="1">
      <alignment wrapText="1"/>
      <protection locked="0"/>
    </xf>
    <xf numFmtId="166" fontId="0" fillId="0" borderId="0" xfId="0" applyNumberFormat="1" applyProtection="1">
      <protection locked="0"/>
    </xf>
    <xf numFmtId="0" fontId="0" fillId="0" borderId="0" xfId="0" applyProtection="1">
      <protection hidden="1"/>
    </xf>
    <xf numFmtId="0" fontId="4" fillId="4" borderId="2" xfId="0" applyFont="1" applyFill="1" applyBorder="1" applyAlignment="1" applyProtection="1">
      <protection locked="0"/>
    </xf>
    <xf numFmtId="0" fontId="3" fillId="0" borderId="2" xfId="0" applyFont="1" applyBorder="1" applyAlignment="1" applyProtection="1">
      <protection locked="0"/>
    </xf>
    <xf numFmtId="0" fontId="0" fillId="0" borderId="2" xfId="0" applyFont="1" applyBorder="1" applyAlignment="1" applyProtection="1">
      <alignment horizontal="center"/>
      <protection locked="0"/>
    </xf>
    <xf numFmtId="0" fontId="0" fillId="0" borderId="2" xfId="0" applyFont="1" applyBorder="1" applyAlignment="1" applyProtection="1">
      <protection locked="0"/>
    </xf>
    <xf numFmtId="0" fontId="5" fillId="0" borderId="5" xfId="0" applyFont="1" applyBorder="1" applyAlignment="1" applyProtection="1">
      <alignment horizontal="center"/>
      <protection locked="0"/>
    </xf>
    <xf numFmtId="165" fontId="5" fillId="0" borderId="2" xfId="0" applyNumberFormat="1" applyFont="1" applyBorder="1" applyProtection="1">
      <protection locked="0"/>
    </xf>
    <xf numFmtId="165" fontId="0" fillId="0" borderId="2" xfId="0" applyNumberFormat="1" applyFont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 wrapText="1"/>
      <protection hidden="1"/>
    </xf>
    <xf numFmtId="0" fontId="6" fillId="5" borderId="10" xfId="0" applyFont="1" applyFill="1" applyBorder="1" applyAlignment="1" applyProtection="1">
      <alignment horizontal="center" vertical="center" wrapText="1"/>
      <protection hidden="1"/>
    </xf>
    <xf numFmtId="0" fontId="6" fillId="5" borderId="11" xfId="0" applyFont="1" applyFill="1" applyBorder="1" applyAlignment="1" applyProtection="1">
      <alignment horizontal="center" vertical="center" wrapText="1"/>
      <protection hidden="1"/>
    </xf>
    <xf numFmtId="0" fontId="6" fillId="5" borderId="12" xfId="0" applyFont="1" applyFill="1" applyBorder="1" applyAlignment="1" applyProtection="1">
      <alignment horizontal="center" vertical="center" wrapText="1"/>
      <protection hidden="1"/>
    </xf>
    <xf numFmtId="0" fontId="6" fillId="5" borderId="13" xfId="0" applyFont="1" applyFill="1" applyBorder="1" applyAlignment="1" applyProtection="1">
      <alignment horizontal="center" vertical="center" wrapText="1"/>
      <protection hidden="1"/>
    </xf>
    <xf numFmtId="0" fontId="6" fillId="5" borderId="14" xfId="0" applyFont="1" applyFill="1" applyBorder="1" applyAlignment="1" applyProtection="1">
      <alignment horizontal="center" vertical="center" wrapText="1"/>
      <protection hidden="1"/>
    </xf>
    <xf numFmtId="0" fontId="0" fillId="0" borderId="15" xfId="0" applyFont="1" applyBorder="1" applyAlignment="1" applyProtection="1">
      <alignment horizont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vertical="center"/>
      <protection hidden="1"/>
    </xf>
    <xf numFmtId="166" fontId="0" fillId="0" borderId="18" xfId="0" applyNumberFormat="1" applyBorder="1" applyAlignment="1" applyProtection="1">
      <alignment horizontal="center" vertical="center"/>
      <protection hidden="1"/>
    </xf>
    <xf numFmtId="9" fontId="0" fillId="0" borderId="19" xfId="0" applyNumberFormat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 vertical="center"/>
      <protection hidden="1"/>
    </xf>
    <xf numFmtId="9" fontId="0" fillId="0" borderId="18" xfId="0" applyNumberFormat="1" applyBorder="1" applyAlignment="1" applyProtection="1">
      <alignment horizontal="center" vertical="center"/>
      <protection hidden="1"/>
    </xf>
    <xf numFmtId="9" fontId="0" fillId="0" borderId="16" xfId="0" applyNumberFormat="1" applyBorder="1" applyAlignment="1" applyProtection="1">
      <alignment horizontal="center" vertical="center"/>
      <protection hidden="1"/>
    </xf>
    <xf numFmtId="0" fontId="0" fillId="6" borderId="15" xfId="0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20" xfId="0" applyFont="1" applyBorder="1" applyAlignment="1" applyProtection="1">
      <alignment horizontal="center"/>
      <protection hidden="1"/>
    </xf>
    <xf numFmtId="0" fontId="0" fillId="0" borderId="21" xfId="0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9" fontId="0" fillId="0" borderId="21" xfId="0" applyNumberFormat="1" applyBorder="1" applyAlignment="1" applyProtection="1">
      <alignment horizontal="center" vertical="center"/>
      <protection hidden="1"/>
    </xf>
    <xf numFmtId="0" fontId="0" fillId="6" borderId="20" xfId="0" applyFont="1" applyFill="1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22" xfId="0" applyFont="1" applyBorder="1" applyAlignment="1" applyProtection="1">
      <alignment horizontal="center"/>
      <protection hidden="1"/>
    </xf>
    <xf numFmtId="0" fontId="0" fillId="0" borderId="23" xfId="0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9" fontId="0" fillId="0" borderId="23" xfId="0" applyNumberFormat="1" applyBorder="1" applyAlignment="1" applyProtection="1">
      <alignment horizontal="center" vertical="center"/>
      <protection hidden="1"/>
    </xf>
    <xf numFmtId="0" fontId="0" fillId="6" borderId="25" xfId="0" applyFont="1" applyFill="1" applyBorder="1" applyAlignment="1" applyProtection="1">
      <alignment horizontal="center"/>
      <protection hidden="1"/>
    </xf>
    <xf numFmtId="0" fontId="0" fillId="0" borderId="26" xfId="0" applyBorder="1" applyAlignment="1" applyProtection="1">
      <alignment horizontal="center"/>
      <protection hidden="1"/>
    </xf>
    <xf numFmtId="0" fontId="0" fillId="0" borderId="27" xfId="0" applyBorder="1" applyAlignment="1" applyProtection="1">
      <alignment horizontal="center"/>
      <protection hidden="1"/>
    </xf>
    <xf numFmtId="0" fontId="6" fillId="5" borderId="6" xfId="0" applyFont="1" applyFill="1" applyBorder="1" applyAlignment="1" applyProtection="1">
      <alignment horizontal="center" vertical="center"/>
      <protection hidden="1"/>
    </xf>
    <xf numFmtId="0" fontId="0" fillId="5" borderId="14" xfId="0" applyFill="1" applyBorder="1" applyAlignment="1" applyProtection="1">
      <alignment horizontal="center"/>
      <protection hidden="1"/>
    </xf>
    <xf numFmtId="0" fontId="0" fillId="5" borderId="28" xfId="0" applyFill="1" applyBorder="1" applyAlignment="1" applyProtection="1">
      <alignment horizontal="center"/>
      <protection hidden="1"/>
    </xf>
    <xf numFmtId="166" fontId="0" fillId="5" borderId="13" xfId="0" applyNumberFormat="1" applyFill="1" applyBorder="1" applyAlignment="1" applyProtection="1">
      <alignment horizontal="center" vertical="center"/>
      <protection hidden="1"/>
    </xf>
    <xf numFmtId="9" fontId="0" fillId="5" borderId="7" xfId="0" applyNumberFormat="1" applyFill="1" applyBorder="1" applyAlignment="1" applyProtection="1">
      <alignment horizontal="center" vertical="center"/>
      <protection hidden="1"/>
    </xf>
    <xf numFmtId="0" fontId="0" fillId="5" borderId="6" xfId="0" applyFill="1" applyBorder="1" applyAlignment="1" applyProtection="1">
      <alignment horizontal="center" vertical="center"/>
      <protection hidden="1"/>
    </xf>
    <xf numFmtId="9" fontId="0" fillId="5" borderId="13" xfId="0" applyNumberFormat="1" applyFill="1" applyBorder="1" applyAlignment="1" applyProtection="1">
      <alignment horizontal="center" vertical="center"/>
      <protection hidden="1"/>
    </xf>
    <xf numFmtId="9" fontId="0" fillId="5" borderId="14" xfId="0" applyNumberForma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9">
    <dxf>
      <font>
        <sz val="11"/>
        <color rgb="FF000000"/>
        <name val="Calibri"/>
      </font>
      <numFmt numFmtId="0" formatCode="General"/>
      <fill>
        <patternFill>
          <bgColor rgb="FFFF00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00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00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00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00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00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00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00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57240</xdr:colOff>
      <xdr:row>1</xdr:row>
      <xdr:rowOff>15480</xdr:rowOff>
    </xdr:from>
    <xdr:to>
      <xdr:col>2</xdr:col>
      <xdr:colOff>199440</xdr:colOff>
      <xdr:row>4</xdr:row>
      <xdr:rowOff>92160</xdr:rowOff>
    </xdr:to>
    <xdr:pic>
      <xdr:nvPicPr>
        <xdr:cNvPr id="2" name="Pictur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57240" y="205920"/>
          <a:ext cx="2463120" cy="695520"/>
        </a:xfrm>
        <a:prstGeom prst="rect">
          <a:avLst/>
        </a:prstGeom>
        <a:ln w="936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7"/>
  <sheetViews>
    <sheetView showGridLines="0" tabSelected="1" zoomScale="82" zoomScaleNormal="82" workbookViewId="0">
      <selection activeCell="A6" sqref="A6:A7"/>
    </sheetView>
  </sheetViews>
  <sheetFormatPr defaultColWidth="9.140625" defaultRowHeight="15" x14ac:dyDescent="0.25"/>
  <cols>
    <col min="1" max="1" width="16.28515625" style="7" customWidth="1"/>
    <col min="2" max="2" width="16.5703125" style="8" customWidth="1"/>
    <col min="3" max="3" width="83.42578125" style="8" customWidth="1"/>
    <col min="4" max="4" width="15.140625" style="8" customWidth="1"/>
    <col min="5" max="5" width="18.140625" style="8" customWidth="1"/>
    <col min="6" max="6" width="9.85546875" style="7" customWidth="1"/>
    <col min="7" max="7" width="23" style="9" customWidth="1"/>
    <col min="8" max="9" width="23" style="7" customWidth="1"/>
    <col min="10" max="10" width="15" style="7" customWidth="1"/>
    <col min="11" max="11" width="13.7109375" style="8" customWidth="1"/>
    <col min="12" max="12" width="82" style="10" customWidth="1"/>
    <col min="13" max="14" width="16.140625" style="8" customWidth="1"/>
    <col min="15" max="16" width="23.28515625" style="8" customWidth="1"/>
    <col min="17" max="43" width="9.140625" style="8"/>
    <col min="44" max="44" width="66.7109375" style="8" customWidth="1"/>
    <col min="45" max="49" width="9.140625" style="8"/>
    <col min="50" max="50" width="10.42578125" style="8" customWidth="1"/>
    <col min="51" max="52" width="11.5703125" style="8" hidden="1" customWidth="1"/>
    <col min="53" max="64" width="9.140625" style="8"/>
  </cols>
  <sheetData>
    <row r="1" spans="1:53" x14ac:dyDescent="0.25">
      <c r="A1" s="11"/>
    </row>
    <row r="3" spans="1:53" ht="18.75" x14ac:dyDescent="0.3">
      <c r="A3" s="11"/>
      <c r="K3" s="12" t="s">
        <v>0</v>
      </c>
    </row>
    <row r="4" spans="1:53" x14ac:dyDescent="0.25">
      <c r="A4" s="11"/>
    </row>
    <row r="6" spans="1:53" ht="15.75" customHeight="1" x14ac:dyDescent="0.25">
      <c r="A6" s="6" t="s">
        <v>1</v>
      </c>
      <c r="B6" s="6" t="s">
        <v>2</v>
      </c>
      <c r="C6" s="6" t="s">
        <v>3</v>
      </c>
      <c r="D6" s="6" t="s">
        <v>4</v>
      </c>
      <c r="E6" s="6" t="s">
        <v>5</v>
      </c>
      <c r="F6" s="5" t="s">
        <v>6</v>
      </c>
      <c r="G6" s="13" t="s">
        <v>7</v>
      </c>
      <c r="H6" s="14" t="s">
        <v>8</v>
      </c>
      <c r="I6" s="14" t="s">
        <v>9</v>
      </c>
      <c r="J6" s="5" t="s">
        <v>10</v>
      </c>
      <c r="K6" s="4" t="s">
        <v>11</v>
      </c>
      <c r="L6" s="4" t="s">
        <v>12</v>
      </c>
      <c r="M6" s="4" t="s">
        <v>13</v>
      </c>
      <c r="N6" s="4" t="s">
        <v>14</v>
      </c>
    </row>
    <row r="7" spans="1:53" ht="15.75" x14ac:dyDescent="0.25">
      <c r="A7" s="6"/>
      <c r="B7" s="6"/>
      <c r="C7" s="6"/>
      <c r="D7" s="6"/>
      <c r="E7" s="6"/>
      <c r="F7" s="5"/>
      <c r="G7" s="15" t="s">
        <v>15</v>
      </c>
      <c r="H7" s="15" t="s">
        <v>15</v>
      </c>
      <c r="I7" s="15" t="s">
        <v>15</v>
      </c>
      <c r="J7" s="5"/>
      <c r="K7" s="4"/>
      <c r="L7" s="4"/>
      <c r="M7" s="4"/>
      <c r="N7" s="4"/>
    </row>
    <row r="8" spans="1:53" ht="15.75" x14ac:dyDescent="0.25">
      <c r="A8" s="16" t="s">
        <v>16</v>
      </c>
      <c r="B8" s="16" t="s">
        <v>17</v>
      </c>
      <c r="C8" s="16" t="s">
        <v>18</v>
      </c>
      <c r="D8" s="16" t="s">
        <v>19</v>
      </c>
      <c r="E8" s="16" t="s">
        <v>20</v>
      </c>
      <c r="F8" s="17" t="s">
        <v>21</v>
      </c>
      <c r="G8" s="18">
        <v>43774.709074074097</v>
      </c>
      <c r="H8" s="18">
        <v>43774.715324074103</v>
      </c>
      <c r="I8" s="18">
        <v>43774.7500462963</v>
      </c>
      <c r="J8" s="19" t="str">
        <f>IF(AND($I8&gt;$H8,$H8&gt;$G8,$H8&gt;0,$G8&gt;0),"Done",IF(AND($H8&gt;$G8,$G8&gt;0),"In Process",IF(AND($H8="",$G8&gt;0),"Pending Response","")))</f>
        <v>Done</v>
      </c>
      <c r="K8" s="20" t="s">
        <v>22</v>
      </c>
      <c r="L8" s="21"/>
      <c r="M8" s="22">
        <f t="shared" ref="M8:M71" si="0">IF(H8="","",H8-G8)</f>
        <v>6.2500000058207661E-3</v>
      </c>
      <c r="N8" s="22">
        <f t="shared" ref="N8:N71" si="1">IF(I8="","",I8-G8)</f>
        <v>4.0972222202981357E-2</v>
      </c>
      <c r="AR8" s="23"/>
      <c r="AX8" s="24"/>
      <c r="AY8" s="25">
        <f>IFERROR(IF($F8="S1",IF(AND($H8&gt;$G8,(($H8-$G8)&lt;=(Dashboard!$N$4/1440))),1,""),IF($F8="S2",IF(AND($H8&gt;$G8,($H8-$G8)&lt;=(Dashboard!$N$5/1440)),1,""),IF($F8="S3",IF(AND($H8&gt;$G8,($H8-$G8)&lt;=(Dashboard!$N$6/1440)),1,""),IF($F8="S4",IF(AND($H8&gt;$G8,($H8-$G8)&lt;=(Dashboard!$N$7/1440)),1,""))))),"")</f>
        <v>1</v>
      </c>
      <c r="AZ8" s="25">
        <f>IFERROR(IF(J8="Done",IF($F8="S1",IF(AND($I8&gt;$G8,(($I8-$G8)&lt;=(Dashboard!$O$4/1440))),1,""),IF($F8="S2",IF(AND($I8&gt;$G8,($I8-$G8)&lt;=(Dashboard!$O$5/1440)),1,""),IF($F8="S3",IF(AND($I8&gt;$G8,($I8-$G8)&lt;=(Dashboard!$O$6/1440)),1,""),IF($F8="S4",IF(AND($I8&gt;$G8,($I8-$G8)&lt;=(Dashboard!$O$7/1440)),1,"")))))),"")</f>
        <v>1</v>
      </c>
      <c r="BA8" s="24"/>
    </row>
    <row r="9" spans="1:53" ht="15.75" x14ac:dyDescent="0.25">
      <c r="A9" s="16" t="s">
        <v>16</v>
      </c>
      <c r="B9" s="16" t="s">
        <v>17</v>
      </c>
      <c r="C9" s="16" t="s">
        <v>23</v>
      </c>
      <c r="D9" s="16" t="s">
        <v>19</v>
      </c>
      <c r="E9" s="16" t="s">
        <v>20</v>
      </c>
      <c r="F9" s="17" t="s">
        <v>21</v>
      </c>
      <c r="G9" s="18">
        <v>43774.702175925901</v>
      </c>
      <c r="H9" s="18">
        <v>43774.725462962997</v>
      </c>
      <c r="I9" s="18">
        <v>43774.848009259302</v>
      </c>
      <c r="J9" s="19" t="s">
        <v>24</v>
      </c>
      <c r="K9" s="20" t="s">
        <v>22</v>
      </c>
      <c r="L9" s="21"/>
      <c r="M9" s="22">
        <f t="shared" si="0"/>
        <v>2.3287037096451968E-2</v>
      </c>
      <c r="N9" s="22">
        <f t="shared" si="1"/>
        <v>0.14583333340124227</v>
      </c>
      <c r="AX9" s="24"/>
      <c r="AY9" s="25">
        <f>IFERROR(IF($F9="S1",IF(AND($H9&gt;$G9,(($H9-$G9)&lt;=(Dashboard!$N$4/1440))),1,""),IF($F9="S2",IF(AND($H9&gt;$G9,($H9-$G9)&lt;=(Dashboard!$N$5/1440)),1,""),IF($F9="S3",IF(AND($H9&gt;$G9,($H9-$G9)&lt;=(Dashboard!$N$6/1440)),1,""),IF($F9="S4",IF(AND($H9&gt;$G9,($H9-$G9)&lt;=(Dashboard!$N$7/1440)),1,""))))),"")</f>
        <v>1</v>
      </c>
      <c r="AZ9" s="25">
        <f>IFERROR(IF(J9="Done",IF($F9="S1",IF(AND($I9&gt;$G9,(($I9-$G9)&lt;=(Dashboard!$O$4/1440))),1,""),IF($F9="S2",IF(AND($I9&gt;$G9,($I9-$G9)&lt;=(Dashboard!$O$5/1440)),1,""),IF($F9="S3",IF(AND($I9&gt;$G9,($I9-$G9)&lt;=(Dashboard!$O$6/1440)),1,""),IF($F9="S4",IF(AND($I9&gt;$G9,($I9-$G9)&lt;=(Dashboard!$O$7/1440)),1,"")))))),"")</f>
        <v>1</v>
      </c>
      <c r="BA9" s="24"/>
    </row>
    <row r="10" spans="1:53" ht="15.75" x14ac:dyDescent="0.25">
      <c r="A10" s="16" t="s">
        <v>25</v>
      </c>
      <c r="B10" s="16" t="s">
        <v>26</v>
      </c>
      <c r="C10" s="16" t="s">
        <v>27</v>
      </c>
      <c r="D10" s="16" t="s">
        <v>19</v>
      </c>
      <c r="E10" s="16" t="s">
        <v>28</v>
      </c>
      <c r="F10" s="17" t="s">
        <v>21</v>
      </c>
      <c r="G10" s="18">
        <v>43776.687708333302</v>
      </c>
      <c r="H10" s="18">
        <v>43776.692071759302</v>
      </c>
      <c r="I10" s="18">
        <v>43776.803680555597</v>
      </c>
      <c r="J10" s="19" t="s">
        <v>24</v>
      </c>
      <c r="K10" s="20" t="s">
        <v>22</v>
      </c>
      <c r="L10" s="21"/>
      <c r="M10" s="22">
        <f t="shared" si="0"/>
        <v>4.36342600005446E-3</v>
      </c>
      <c r="N10" s="22">
        <f t="shared" si="1"/>
        <v>0.11597222229465842</v>
      </c>
      <c r="AY10" s="25">
        <f>IFERROR(IF($F10="S1",IF(AND($H10&gt;$G10,(($H10-$G10)&lt;=(Dashboard!$N$4/1440))),1,""),IF($F10="S2",IF(AND($H10&gt;$G10,($H10-$G10)&lt;=(Dashboard!$N$5/1440)),1,""),IF($F10="S3",IF(AND($H10&gt;$G10,($H10-$G10)&lt;=(Dashboard!$N$6/1440)),1,""),IF($F10="S4",IF(AND($H10&gt;$G10,($H10-$G10)&lt;=(Dashboard!$N$7/1440)),1,""))))),"")</f>
        <v>1</v>
      </c>
      <c r="AZ10" s="25">
        <f>IFERROR(IF(J10="Done",IF($F10="S1",IF(AND($I10&gt;$G10,(($I10-$G10)&lt;=(Dashboard!$O$4/1440))),1,""),IF($F10="S2",IF(AND($I10&gt;$G10,($I10-$G10)&lt;=(Dashboard!$O$5/1440)),1,""),IF($F10="S3",IF(AND($I10&gt;$G10,($I10-$G10)&lt;=(Dashboard!$O$6/1440)),1,""),IF($F10="S4",IF(AND($I10&gt;$G10,($I10-$G10)&lt;=(Dashboard!$O$7/1440)),1,"")))))),"")</f>
        <v>1</v>
      </c>
      <c r="BA10" s="24"/>
    </row>
    <row r="11" spans="1:53" ht="15.75" x14ac:dyDescent="0.25">
      <c r="A11" s="16" t="s">
        <v>29</v>
      </c>
      <c r="B11" s="16" t="s">
        <v>30</v>
      </c>
      <c r="C11" s="16" t="s">
        <v>31</v>
      </c>
      <c r="D11" s="16" t="s">
        <v>19</v>
      </c>
      <c r="E11" s="16" t="s">
        <v>20</v>
      </c>
      <c r="F11" s="17" t="s">
        <v>21</v>
      </c>
      <c r="G11" s="18">
        <v>43777.507175925901</v>
      </c>
      <c r="H11" s="18">
        <v>43777.508564814802</v>
      </c>
      <c r="I11" s="18">
        <v>43777.548842592601</v>
      </c>
      <c r="J11" s="19" t="s">
        <v>24</v>
      </c>
      <c r="K11" s="20" t="s">
        <v>22</v>
      </c>
      <c r="L11" s="21"/>
      <c r="M11" s="22">
        <f t="shared" si="0"/>
        <v>1.388888900692109E-3</v>
      </c>
      <c r="N11" s="22">
        <f t="shared" si="1"/>
        <v>4.1666666700621136E-2</v>
      </c>
      <c r="AY11" s="25">
        <f>IFERROR(IF($F11="S1",IF(AND($H11&gt;$G11,(($H11-$G11)&lt;=(Dashboard!$N$4/1440))),1,""),IF($F11="S2",IF(AND($H11&gt;$G11,($H11-$G11)&lt;=(Dashboard!$N$5/1440)),1,""),IF($F11="S3",IF(AND($H11&gt;$G11,($H11-$G11)&lt;=(Dashboard!$N$6/1440)),1,""),IF($F11="S4",IF(AND($H11&gt;$G11,($H11-$G11)&lt;=(Dashboard!$N$7/1440)),1,""))))),"")</f>
        <v>1</v>
      </c>
      <c r="AZ11" s="25">
        <f>IFERROR(IF(J11="Done",IF($F11="S1",IF(AND($I11&gt;$G11,(($I11-$G11)&lt;=(Dashboard!$O$4/1440))),1,""),IF($F11="S2",IF(AND($I11&gt;$G11,($I11-$G11)&lt;=(Dashboard!$O$5/1440)),1,""),IF($F11="S3",IF(AND($I11&gt;$G11,($I11-$G11)&lt;=(Dashboard!$O$6/1440)),1,""),IF($F11="S4",IF(AND($I11&gt;$G11,($I11-$G11)&lt;=(Dashboard!$O$7/1440)),1,"")))))),"")</f>
        <v>1</v>
      </c>
      <c r="BA11" s="24"/>
    </row>
    <row r="12" spans="1:53" ht="15.75" x14ac:dyDescent="0.25">
      <c r="A12" s="16" t="s">
        <v>32</v>
      </c>
      <c r="B12" s="16" t="s">
        <v>0</v>
      </c>
      <c r="C12" s="16" t="s">
        <v>33</v>
      </c>
      <c r="D12" s="16" t="s">
        <v>19</v>
      </c>
      <c r="E12" s="16" t="s">
        <v>34</v>
      </c>
      <c r="F12" s="17" t="s">
        <v>21</v>
      </c>
      <c r="G12" s="18">
        <v>43778.173842592601</v>
      </c>
      <c r="H12" s="18">
        <v>43778.250231481499</v>
      </c>
      <c r="I12" s="18">
        <v>43778.298842592601</v>
      </c>
      <c r="J12" s="19" t="s">
        <v>24</v>
      </c>
      <c r="K12" s="20" t="s">
        <v>22</v>
      </c>
      <c r="L12" s="21"/>
      <c r="M12" s="22">
        <f t="shared" si="0"/>
        <v>7.6388888897781726E-2</v>
      </c>
      <c r="N12" s="22">
        <f t="shared" si="1"/>
        <v>0.125</v>
      </c>
      <c r="AY12" s="25">
        <f>IFERROR(IF($F12="S1",IF(AND($H12&gt;$G12,(($H12-$G12)&lt;=(Dashboard!$N$4/1440))),1,""),IF($F12="S2",IF(AND($H12&gt;$G12,($H12-$G12)&lt;=(Dashboard!$N$5/1440)),1,""),IF($F12="S3",IF(AND($H12&gt;$G12,($H12-$G12)&lt;=(Dashboard!$N$6/1440)),1,""),IF($F12="S4",IF(AND($H12&gt;$G12,($H12-$G12)&lt;=(Dashboard!$N$7/1440)),1,""))))),"")</f>
        <v>1</v>
      </c>
      <c r="AZ12" s="25">
        <f>IFERROR(IF(J12="Done",IF($F12="S1",IF(AND($I12&gt;$G12,(($I12-$G12)&lt;=(Dashboard!$O$4/1440))),1,""),IF($F12="S2",IF(AND($I12&gt;$G12,($I12-$G12)&lt;=(Dashboard!$O$5/1440)),1,""),IF($F12="S3",IF(AND($I12&gt;$G12,($I12-$G12)&lt;=(Dashboard!$O$6/1440)),1,""),IF($F12="S4",IF(AND($I12&gt;$G12,($I12-$G12)&lt;=(Dashboard!$O$7/1440)),1,"")))))),"")</f>
        <v>1</v>
      </c>
      <c r="BA12" s="24"/>
    </row>
    <row r="13" spans="1:53" ht="15.75" x14ac:dyDescent="0.25">
      <c r="A13" s="16" t="s">
        <v>29</v>
      </c>
      <c r="B13" s="16" t="s">
        <v>30</v>
      </c>
      <c r="C13" s="16" t="s">
        <v>35</v>
      </c>
      <c r="D13" s="16" t="s">
        <v>19</v>
      </c>
      <c r="E13" s="16" t="s">
        <v>36</v>
      </c>
      <c r="F13" s="17" t="s">
        <v>21</v>
      </c>
      <c r="G13" s="18">
        <v>43779.418611111098</v>
      </c>
      <c r="H13" s="18">
        <v>43779.422083333302</v>
      </c>
      <c r="I13" s="18">
        <v>43779.505416666703</v>
      </c>
      <c r="J13" s="19" t="s">
        <v>24</v>
      </c>
      <c r="K13" s="20" t="s">
        <v>22</v>
      </c>
      <c r="L13" s="21"/>
      <c r="M13" s="22">
        <f t="shared" si="0"/>
        <v>3.4722222044365481E-3</v>
      </c>
      <c r="N13" s="22">
        <f t="shared" si="1"/>
        <v>8.6805555605678819E-2</v>
      </c>
      <c r="AY13" s="25">
        <f>IFERROR(IF($F13="S1",IF(AND($H13&gt;$G13,(($H13-$G13)&lt;=(Dashboard!$N$4/1440))),1,""),IF($F13="S2",IF(AND($H13&gt;$G13,($H13-$G13)&lt;=(Dashboard!$N$5/1440)),1,""),IF($F13="S3",IF(AND($H13&gt;$G13,($H13-$G13)&lt;=(Dashboard!$N$6/1440)),1,""),IF($F13="S4",IF(AND($H13&gt;$G13,($H13-$G13)&lt;=(Dashboard!$N$7/1440)),1,""))))),"")</f>
        <v>1</v>
      </c>
      <c r="AZ13" s="25">
        <f>IFERROR(IF(J13="Done",IF($F13="S1",IF(AND($I13&gt;$G13,(($I13-$G13)&lt;=(Dashboard!$O$4/1440))),1,""),IF($F13="S2",IF(AND($I13&gt;$G13,($I13-$G13)&lt;=(Dashboard!$O$5/1440)),1,""),IF($F13="S3",IF(AND($I13&gt;$G13,($I13-$G13)&lt;=(Dashboard!$O$6/1440)),1,""),IF($F13="S4",IF(AND($I13&gt;$G13,($I13-$G13)&lt;=(Dashboard!$O$7/1440)),1,"")))))),"")</f>
        <v>1</v>
      </c>
      <c r="BA13" s="24"/>
    </row>
    <row r="14" spans="1:53" ht="15.75" x14ac:dyDescent="0.25">
      <c r="A14" s="16" t="s">
        <v>32</v>
      </c>
      <c r="B14" s="16" t="s">
        <v>0</v>
      </c>
      <c r="C14" s="16" t="s">
        <v>37</v>
      </c>
      <c r="D14" s="16" t="s">
        <v>19</v>
      </c>
      <c r="E14" s="16" t="s">
        <v>38</v>
      </c>
      <c r="F14" s="17" t="s">
        <v>21</v>
      </c>
      <c r="G14" s="18">
        <v>43779.483310185198</v>
      </c>
      <c r="H14" s="18">
        <v>43779.5527546296</v>
      </c>
      <c r="I14" s="18">
        <v>43779.636087963001</v>
      </c>
      <c r="J14" s="19" t="s">
        <v>24</v>
      </c>
      <c r="K14" s="20" t="s">
        <v>22</v>
      </c>
      <c r="L14" s="21"/>
      <c r="M14" s="22">
        <f t="shared" si="0"/>
        <v>6.9444444401597138E-2</v>
      </c>
      <c r="N14" s="22">
        <f t="shared" si="1"/>
        <v>0.15277777780283941</v>
      </c>
      <c r="AY14" s="25">
        <f>IFERROR(IF($F14="S1",IF(AND($H14&gt;$G14,(($H14-$G14)&lt;=(Dashboard!$N$4/1440))),1,""),IF($F14="S2",IF(AND($H14&gt;$G14,($H14-$G14)&lt;=(Dashboard!$N$5/1440)),1,""),IF($F14="S3",IF(AND($H14&gt;$G14,($H14-$G14)&lt;=(Dashboard!$N$6/1440)),1,""),IF($F14="S4",IF(AND($H14&gt;$G14,($H14-$G14)&lt;=(Dashboard!$N$7/1440)),1,""))))),"")</f>
        <v>1</v>
      </c>
      <c r="AZ14" s="25">
        <f>IFERROR(IF(J14="Done",IF($F14="S1",IF(AND($I14&gt;$G14,(($I14-$G14)&lt;=(Dashboard!$O$4/1440))),1,""),IF($F14="S2",IF(AND($I14&gt;$G14,($I14-$G14)&lt;=(Dashboard!$O$5/1440)),1,""),IF($F14="S3",IF(AND($I14&gt;$G14,($I14-$G14)&lt;=(Dashboard!$O$6/1440)),1,""),IF($F14="S4",IF(AND($I14&gt;$G14,($I14-$G14)&lt;=(Dashboard!$O$7/1440)),1,"")))))),"")</f>
        <v>1</v>
      </c>
      <c r="BA14" s="24"/>
    </row>
    <row r="15" spans="1:53" ht="15.75" x14ac:dyDescent="0.25">
      <c r="A15" s="16" t="s">
        <v>16</v>
      </c>
      <c r="B15" s="16" t="s">
        <v>39</v>
      </c>
      <c r="C15" s="16" t="s">
        <v>40</v>
      </c>
      <c r="D15" s="16" t="s">
        <v>19</v>
      </c>
      <c r="E15" s="16" t="s">
        <v>41</v>
      </c>
      <c r="F15" s="17" t="s">
        <v>21</v>
      </c>
      <c r="G15" s="18">
        <v>43780.483310185198</v>
      </c>
      <c r="H15" s="18">
        <v>43780.486782407403</v>
      </c>
      <c r="I15" s="18">
        <v>43780.504143518498</v>
      </c>
      <c r="J15" s="19" t="s">
        <v>24</v>
      </c>
      <c r="K15" s="20" t="s">
        <v>22</v>
      </c>
      <c r="L15" s="26"/>
      <c r="M15" s="22">
        <f t="shared" si="0"/>
        <v>3.4722222044365481E-3</v>
      </c>
      <c r="N15" s="22">
        <f t="shared" si="1"/>
        <v>2.0833333299378864E-2</v>
      </c>
      <c r="AY15" s="25">
        <f>IFERROR(IF($F15="S1",IF(AND($H15&gt;$G15,(($H15-$G15)&lt;=(Dashboard!$N$4/1440))),1,""),IF($F15="S2",IF(AND($H15&gt;$G15,($H15-$G15)&lt;=(Dashboard!$N$5/1440)),1,""),IF($F15="S3",IF(AND($H15&gt;$G15,($H15-$G15)&lt;=(Dashboard!$N$6/1440)),1,""),IF($F15="S4",IF(AND($H15&gt;$G15,($H15-$G15)&lt;=(Dashboard!$N$7/1440)),1,""))))),"")</f>
        <v>1</v>
      </c>
      <c r="AZ15" s="25">
        <f>IFERROR(IF(J15="Done",IF($F15="S1",IF(AND($I15&gt;$G15,(($I15-$G15)&lt;=(Dashboard!$O$4/1440))),1,""),IF($F15="S2",IF(AND($I15&gt;$G15,($I15-$G15)&lt;=(Dashboard!$O$5/1440)),1,""),IF($F15="S3",IF(AND($I15&gt;$G15,($I15-$G15)&lt;=(Dashboard!$O$6/1440)),1,""),IF($F15="S4",IF(AND($I15&gt;$G15,($I15-$G15)&lt;=(Dashboard!$O$7/1440)),1,"")))))),"")</f>
        <v>1</v>
      </c>
      <c r="BA15" s="24"/>
    </row>
    <row r="16" spans="1:53" ht="15.75" x14ac:dyDescent="0.25">
      <c r="A16" s="16" t="s">
        <v>42</v>
      </c>
      <c r="B16" s="16" t="s">
        <v>43</v>
      </c>
      <c r="C16" s="16" t="s">
        <v>44</v>
      </c>
      <c r="D16" s="16" t="s">
        <v>19</v>
      </c>
      <c r="E16" s="16" t="s">
        <v>45</v>
      </c>
      <c r="F16" s="17" t="s">
        <v>21</v>
      </c>
      <c r="G16" s="18">
        <v>43781.492337962998</v>
      </c>
      <c r="H16" s="18">
        <v>43781.5215046296</v>
      </c>
      <c r="I16" s="18">
        <v>43781.529837962997</v>
      </c>
      <c r="J16" s="19" t="s">
        <v>24</v>
      </c>
      <c r="K16" s="20" t="s">
        <v>22</v>
      </c>
      <c r="L16" s="21"/>
      <c r="M16" s="22">
        <f t="shared" si="0"/>
        <v>2.9166666601668112E-2</v>
      </c>
      <c r="N16" s="22">
        <f t="shared" si="1"/>
        <v>3.7499999998544808E-2</v>
      </c>
      <c r="AY16" s="25">
        <f>IFERROR(IF($F16="S1",IF(AND($H16&gt;$G16,(($H16-$G16)&lt;=(Dashboard!$N$4/1440))),1,""),IF($F16="S2",IF(AND($H16&gt;$G16,($H16-$G16)&lt;=(Dashboard!$N$5/1440)),1,""),IF($F16="S3",IF(AND($H16&gt;$G16,($H16-$G16)&lt;=(Dashboard!$N$6/1440)),1,""),IF($F16="S4",IF(AND($H16&gt;$G16,($H16-$G16)&lt;=(Dashboard!$N$7/1440)),1,""))))),"")</f>
        <v>1</v>
      </c>
      <c r="AZ16" s="25">
        <f>IFERROR(IF(J16="Done",IF($F16="S1",IF(AND($I16&gt;$G16,(($I16-$G16)&lt;=(Dashboard!$O$4/1440))),1,""),IF($F16="S2",IF(AND($I16&gt;$G16,($I16-$G16)&lt;=(Dashboard!$O$5/1440)),1,""),IF($F16="S3",IF(AND($I16&gt;$G16,($I16-$G16)&lt;=(Dashboard!$O$6/1440)),1,""),IF($F16="S4",IF(AND($I16&gt;$G16,($I16-$G16)&lt;=(Dashboard!$O$7/1440)),1,"")))))),"")</f>
        <v>1</v>
      </c>
      <c r="BA16" s="24"/>
    </row>
    <row r="17" spans="1:53" ht="15.75" x14ac:dyDescent="0.25">
      <c r="A17" s="16" t="s">
        <v>46</v>
      </c>
      <c r="B17" s="16" t="s">
        <v>47</v>
      </c>
      <c r="C17" s="16" t="s">
        <v>48</v>
      </c>
      <c r="D17" s="16" t="s">
        <v>19</v>
      </c>
      <c r="E17" s="16" t="s">
        <v>45</v>
      </c>
      <c r="F17" s="17" t="s">
        <v>21</v>
      </c>
      <c r="G17" s="18">
        <v>43782.511087963001</v>
      </c>
      <c r="H17" s="18">
        <v>43782.5215046296</v>
      </c>
      <c r="I17" s="18">
        <v>43782.5409490741</v>
      </c>
      <c r="J17" s="19" t="s">
        <v>24</v>
      </c>
      <c r="K17" s="20" t="s">
        <v>22</v>
      </c>
      <c r="L17" s="21"/>
      <c r="M17" s="22">
        <f t="shared" si="0"/>
        <v>1.0416666598757729E-2</v>
      </c>
      <c r="N17" s="22">
        <f t="shared" si="1"/>
        <v>2.9861111099307891E-2</v>
      </c>
      <c r="AY17" s="25">
        <f>IFERROR(IF($F17="S1",IF(AND($H17&gt;$G17,(($H17-$G17)&lt;=(Dashboard!$N$4/1440))),1,""),IF($F17="S2",IF(AND($H17&gt;$G17,($H17-$G17)&lt;=(Dashboard!$N$5/1440)),1,""),IF($F17="S3",IF(AND($H17&gt;$G17,($H17-$G17)&lt;=(Dashboard!$N$6/1440)),1,""),IF($F17="S4",IF(AND($H17&gt;$G17,($H17-$G17)&lt;=(Dashboard!$N$7/1440)),1,""))))),"")</f>
        <v>1</v>
      </c>
      <c r="AZ17" s="25">
        <f>IFERROR(IF(J17="Done",IF($F17="S1",IF(AND($I17&gt;$G17,(($I17-$G17)&lt;=(Dashboard!$O$4/1440))),1,""),IF($F17="S2",IF(AND($I17&gt;$G17,($I17-$G17)&lt;=(Dashboard!$O$5/1440)),1,""),IF($F17="S3",IF(AND($I17&gt;$G17,($I17-$G17)&lt;=(Dashboard!$O$6/1440)),1,""),IF($F17="S4",IF(AND($I17&gt;$G17,($I17-$G17)&lt;=(Dashboard!$O$7/1440)),1,"")))))),"")</f>
        <v>1</v>
      </c>
      <c r="BA17" s="24"/>
    </row>
    <row r="18" spans="1:53" ht="15.75" x14ac:dyDescent="0.25">
      <c r="A18" s="16" t="s">
        <v>32</v>
      </c>
      <c r="B18" s="16" t="s">
        <v>49</v>
      </c>
      <c r="C18" s="16" t="s">
        <v>50</v>
      </c>
      <c r="D18" s="16" t="s">
        <v>19</v>
      </c>
      <c r="E18" s="16" t="s">
        <v>51</v>
      </c>
      <c r="F18" s="17" t="s">
        <v>21</v>
      </c>
      <c r="G18" s="18">
        <v>43786.5006712963</v>
      </c>
      <c r="H18" s="18">
        <v>43786.511087963001</v>
      </c>
      <c r="I18" s="18">
        <v>43786.763171296298</v>
      </c>
      <c r="J18" s="19" t="s">
        <v>24</v>
      </c>
      <c r="K18" s="20" t="s">
        <v>22</v>
      </c>
      <c r="L18" s="21"/>
      <c r="M18" s="22">
        <f t="shared" si="0"/>
        <v>1.0416666700621136E-2</v>
      </c>
      <c r="N18" s="22">
        <f t="shared" si="1"/>
        <v>0.26249999999708962</v>
      </c>
      <c r="AW18" s="24"/>
      <c r="AY18" s="25">
        <f>IFERROR(IF($F18="S1",IF(AND($H18&gt;$G18,(($H18-$G18)&lt;=(Dashboard!$N$4/1440))),1,""),IF($F18="S2",IF(AND($H18&gt;$G18,($H18-$G18)&lt;=(Dashboard!$N$5/1440)),1,""),IF($F18="S3",IF(AND($H18&gt;$G18,($H18-$G18)&lt;=(Dashboard!$N$6/1440)),1,""),IF($F18="S4",IF(AND($H18&gt;$G18,($H18-$G18)&lt;=(Dashboard!$N$7/1440)),1,""))))),"")</f>
        <v>1</v>
      </c>
      <c r="AZ18" s="25">
        <f>IFERROR(IF(J18="Done",IF($F18="S1",IF(AND($I18&gt;$G18,(($I18-$G18)&lt;=(Dashboard!$O$4/1440))),1,""),IF($F18="S2",IF(AND($I18&gt;$G18,($I18-$G18)&lt;=(Dashboard!$O$5/1440)),1,""),IF($F18="S3",IF(AND($I18&gt;$G18,($I18-$G18)&lt;=(Dashboard!$O$6/1440)),1,""),IF($F18="S4",IF(AND($I18&gt;$G18,($I18-$G18)&lt;=(Dashboard!$O$7/1440)),1,"")))))),"")</f>
        <v>1</v>
      </c>
      <c r="BA18" s="24"/>
    </row>
    <row r="19" spans="1:53" ht="15.75" x14ac:dyDescent="0.25">
      <c r="A19" s="16" t="s">
        <v>32</v>
      </c>
      <c r="B19" s="16" t="s">
        <v>52</v>
      </c>
      <c r="C19" s="16" t="s">
        <v>53</v>
      </c>
      <c r="D19" s="16" t="s">
        <v>19</v>
      </c>
      <c r="E19" s="16" t="s">
        <v>51</v>
      </c>
      <c r="F19" s="17" t="s">
        <v>21</v>
      </c>
      <c r="G19" s="18">
        <v>43787.792337963001</v>
      </c>
      <c r="H19" s="18">
        <v>43787.8027546296</v>
      </c>
      <c r="I19" s="18">
        <v>43787.856921296298</v>
      </c>
      <c r="J19" s="19" t="s">
        <v>24</v>
      </c>
      <c r="K19" s="20" t="s">
        <v>22</v>
      </c>
      <c r="L19" s="21"/>
      <c r="M19" s="22">
        <f t="shared" si="0"/>
        <v>1.0416666598757729E-2</v>
      </c>
      <c r="N19" s="22">
        <f t="shared" si="1"/>
        <v>6.4583333296468481E-2</v>
      </c>
      <c r="AY19" s="25">
        <f>IFERROR(IF($F19="S1",IF(AND($H19&gt;$G19,(($H19-$G19)&lt;=(Dashboard!$N$4/1440))),1,""),IF($F19="S2",IF(AND($H19&gt;$G19,($H19-$G19)&lt;=(Dashboard!$N$5/1440)),1,""),IF($F19="S3",IF(AND($H19&gt;$G19,($H19-$G19)&lt;=(Dashboard!$N$6/1440)),1,""),IF($F19="S4",IF(AND($H19&gt;$G19,($H19-$G19)&lt;=(Dashboard!$N$7/1440)),1,""))))),"")</f>
        <v>1</v>
      </c>
      <c r="AZ19" s="25">
        <f>IFERROR(IF(J19="Done",IF($F19="S1",IF(AND($I19&gt;$G19,(($I19-$G19)&lt;=(Dashboard!$O$4/1440))),1,""),IF($F19="S2",IF(AND($I19&gt;$G19,($I19-$G19)&lt;=(Dashboard!$O$5/1440)),1,""),IF($F19="S3",IF(AND($I19&gt;$G19,($I19-$G19)&lt;=(Dashboard!$O$6/1440)),1,""),IF($F19="S4",IF(AND($I19&gt;$G19,($I19-$G19)&lt;=(Dashboard!$O$7/1440)),1,"")))))),"")</f>
        <v>1</v>
      </c>
      <c r="BA19" s="24"/>
    </row>
    <row r="20" spans="1:53" ht="15.75" x14ac:dyDescent="0.25">
      <c r="A20" s="16" t="s">
        <v>32</v>
      </c>
      <c r="B20" s="16" t="s">
        <v>52</v>
      </c>
      <c r="C20" s="16" t="s">
        <v>54</v>
      </c>
      <c r="D20" s="16" t="s">
        <v>19</v>
      </c>
      <c r="E20" s="16" t="s">
        <v>28</v>
      </c>
      <c r="F20" s="17" t="s">
        <v>21</v>
      </c>
      <c r="G20" s="18">
        <v>43789.8444212963</v>
      </c>
      <c r="H20" s="18">
        <v>43789.858310185198</v>
      </c>
      <c r="I20" s="18">
        <v>43789.877060185201</v>
      </c>
      <c r="J20" s="19" t="s">
        <v>24</v>
      </c>
      <c r="K20" s="20" t="s">
        <v>22</v>
      </c>
      <c r="L20" s="21"/>
      <c r="M20" s="22">
        <f t="shared" si="0"/>
        <v>1.3888888897781726E-2</v>
      </c>
      <c r="N20" s="22">
        <f t="shared" si="1"/>
        <v>3.2638888900692109E-2</v>
      </c>
      <c r="AY20" s="25">
        <f>IFERROR(IF($F20="S1",IF(AND($H20&gt;$G20,(($H20-$G20)&lt;=(Dashboard!$N$4/1440))),1,""),IF($F20="S2",IF(AND($H20&gt;$G20,($H20-$G20)&lt;=(Dashboard!$N$5/1440)),1,""),IF($F20="S3",IF(AND($H20&gt;$G20,($H20-$G20)&lt;=(Dashboard!$N$6/1440)),1,""),IF($F20="S4",IF(AND($H20&gt;$G20,($H20-$G20)&lt;=(Dashboard!$N$7/1440)),1,""))))),"")</f>
        <v>1</v>
      </c>
      <c r="AZ20" s="25">
        <f>IFERROR(IF(J20="Done",IF($F20="S1",IF(AND($I20&gt;$G20,(($I20-$G20)&lt;=(Dashboard!$O$4/1440))),1,""),IF($F20="S2",IF(AND($I20&gt;$G20,($I20-$G20)&lt;=(Dashboard!$O$5/1440)),1,""),IF($F20="S3",IF(AND($I20&gt;$G20,($I20-$G20)&lt;=(Dashboard!$O$6/1440)),1,""),IF($F20="S4",IF(AND($I20&gt;$G20,($I20-$G20)&lt;=(Dashboard!$O$7/1440)),1,"")))))),"")</f>
        <v>1</v>
      </c>
      <c r="BA20" s="24"/>
    </row>
    <row r="21" spans="1:53" ht="15.75" x14ac:dyDescent="0.25">
      <c r="A21" s="16" t="s">
        <v>55</v>
      </c>
      <c r="B21" s="16" t="s">
        <v>56</v>
      </c>
      <c r="C21" s="16" t="s">
        <v>57</v>
      </c>
      <c r="D21" s="16" t="s">
        <v>19</v>
      </c>
      <c r="E21" s="16" t="s">
        <v>45</v>
      </c>
      <c r="F21" s="17" t="s">
        <v>21</v>
      </c>
      <c r="G21" s="18">
        <v>43790.4069212963</v>
      </c>
      <c r="H21" s="18">
        <v>43790.430208333302</v>
      </c>
      <c r="I21" s="18">
        <v>43790.5083101852</v>
      </c>
      <c r="J21" s="19" t="s">
        <v>24</v>
      </c>
      <c r="K21" s="20" t="s">
        <v>22</v>
      </c>
      <c r="L21" s="26"/>
      <c r="M21" s="22">
        <f t="shared" si="0"/>
        <v>2.3287037001864519E-2</v>
      </c>
      <c r="N21" s="22">
        <f t="shared" si="1"/>
        <v>0.10138888889923692</v>
      </c>
      <c r="AY21" s="25">
        <f>IFERROR(IF($F21="S1",IF(AND($H21&gt;$G21,(($H21-$G21)&lt;=(Dashboard!$N$4/1440))),1,""),IF($F21="S2",IF(AND($H21&gt;$G21,($H21-$G21)&lt;=(Dashboard!$N$5/1440)),1,""),IF($F21="S3",IF(AND($H21&gt;$G21,($H21-$G21)&lt;=(Dashboard!$N$6/1440)),1,""),IF($F21="S4",IF(AND($H21&gt;$G21,($H21-$G21)&lt;=(Dashboard!$N$7/1440)),1,""))))),"")</f>
        <v>1</v>
      </c>
      <c r="AZ21" s="25">
        <f>IFERROR(IF(J21="Done",IF($F21="S1",IF(AND($I21&gt;$G21,(($I21-$G21)&lt;=(Dashboard!$O$4/1440))),1,""),IF($F21="S2",IF(AND($I21&gt;$G21,($I21-$G21)&lt;=(Dashboard!$O$5/1440)),1,""),IF($F21="S3",IF(AND($I21&gt;$G21,($I21-$G21)&lt;=(Dashboard!$O$6/1440)),1,""),IF($F21="S4",IF(AND($I21&gt;$G21,($I21-$G21)&lt;=(Dashboard!$O$7/1440)),1,"")))))),"")</f>
        <v>1</v>
      </c>
      <c r="BA21" s="24"/>
    </row>
    <row r="22" spans="1:53" ht="14.25" customHeight="1" x14ac:dyDescent="0.25">
      <c r="A22" s="16" t="s">
        <v>55</v>
      </c>
      <c r="B22" s="16" t="s">
        <v>56</v>
      </c>
      <c r="C22" s="16" t="s">
        <v>58</v>
      </c>
      <c r="D22" s="16" t="s">
        <v>19</v>
      </c>
      <c r="E22" s="16" t="s">
        <v>59</v>
      </c>
      <c r="F22" s="17" t="s">
        <v>60</v>
      </c>
      <c r="G22" s="18">
        <v>43790.53875</v>
      </c>
      <c r="H22" s="18">
        <v>43790.542222222197</v>
      </c>
      <c r="I22" s="18">
        <v>43793.781990740703</v>
      </c>
      <c r="J22" s="19" t="s">
        <v>24</v>
      </c>
      <c r="K22" s="20" t="s">
        <v>22</v>
      </c>
      <c r="L22" s="27"/>
      <c r="M22" s="22">
        <f t="shared" si="0"/>
        <v>3.4722221971605904E-3</v>
      </c>
      <c r="N22" s="22">
        <f t="shared" si="1"/>
        <v>3.243240740703186</v>
      </c>
      <c r="AY22" s="25">
        <f>IFERROR(IF($F22="S1",IF(AND($H22&gt;$G22,(($H22-$G22)&lt;=(Dashboard!$N$4/1440))),1,""),IF($F22="S2",IF(AND($H22&gt;$G22,($H22-$G22)&lt;=(Dashboard!$N$5/1440)),1,""),IF($F22="S3",IF(AND($H22&gt;$G22,($H22-$G22)&lt;=(Dashboard!$N$6/1440)),1,""),IF($F22="S4",IF(AND($H22&gt;$G22,($H22-$G22)&lt;=(Dashboard!$N$7/1440)),1,""))))),"")</f>
        <v>1</v>
      </c>
      <c r="AZ22" s="25" t="str">
        <f>IFERROR(IF(J22="Done",IF($F22="S1",IF(AND($I22&gt;$G22,(($I22-$G22)&lt;=(Dashboard!$O$4/1440))),1,""),IF($F22="S2",IF(AND($I22&gt;$G22,($I22-$G22)&lt;=(Dashboard!$O$5/1440)),1,""),IF($F22="S3",IF(AND($I22&gt;$G22,($I22-$G22)&lt;=(Dashboard!$O$6/1440)),1,""),IF($F22="S4",IF(AND($I22&gt;$G22,($I22-$G22)&lt;=(Dashboard!$O$7/1440)),1,"")))))),"")</f>
        <v/>
      </c>
      <c r="BA22" s="24"/>
    </row>
    <row r="23" spans="1:53" x14ac:dyDescent="0.25">
      <c r="A23" s="16" t="s">
        <v>55</v>
      </c>
      <c r="B23" s="16" t="s">
        <v>56</v>
      </c>
      <c r="C23" s="16" t="s">
        <v>61</v>
      </c>
      <c r="D23" s="16" t="s">
        <v>19</v>
      </c>
      <c r="E23" s="16" t="s">
        <v>36</v>
      </c>
      <c r="F23" s="28" t="s">
        <v>21</v>
      </c>
      <c r="G23" s="18">
        <v>43790.589861111097</v>
      </c>
      <c r="H23" s="18">
        <v>43790.612083333297</v>
      </c>
      <c r="I23" s="18">
        <v>43790.614525463003</v>
      </c>
      <c r="J23" s="19" t="str">
        <f t="shared" ref="J23:J86" si="2">IF(AND($I23&gt;$H23,$H23&gt;$G23,$H23&gt;0,$G23&gt;0),"Done",IF(AND($H23&gt;$G23,$G23&gt;0),"In Process",IF(AND($H23="",$G23&gt;0),"Pending Response","")))</f>
        <v>Done</v>
      </c>
      <c r="K23" s="20" t="s">
        <v>22</v>
      </c>
      <c r="L23" s="29"/>
      <c r="M23" s="22">
        <f t="shared" si="0"/>
        <v>2.2222222200070973E-2</v>
      </c>
      <c r="N23" s="22">
        <f t="shared" si="1"/>
        <v>2.4664351905812509E-2</v>
      </c>
      <c r="AY23" s="25">
        <f>IFERROR(IF($F23="S1",IF(AND($H23&gt;$G23,(($H23-$G23)&lt;=(Dashboard!$N$4/1440))),1,""),IF($F23="S2",IF(AND($H23&gt;$G23,($H23-$G23)&lt;=(Dashboard!$N$5/1440)),1,""),IF($F23="S3",IF(AND($H23&gt;$G23,($H23-$G23)&lt;=(Dashboard!$N$6/1440)),1,""),IF($F23="S4",IF(AND($H23&gt;$G23,($H23-$G23)&lt;=(Dashboard!$N$7/1440)),1,""))))),"")</f>
        <v>1</v>
      </c>
      <c r="AZ23" s="25">
        <f>IFERROR(IF(J23="Done",IF($F23="S1",IF(AND($I23&gt;$G23,(($I23-$G23)&lt;=(Dashboard!$O$4/1440))),1,""),IF($F23="S2",IF(AND($I23&gt;$G23,($I23-$G23)&lt;=(Dashboard!$O$5/1440)),1,""),IF($F23="S3",IF(AND($I23&gt;$G23,($I23-$G23)&lt;=(Dashboard!$O$6/1440)),1,""),IF($F23="S4",IF(AND($I23&gt;$G23,($I23-$G23)&lt;=(Dashboard!$O$7/1440)),1,"")))))),"")</f>
        <v>1</v>
      </c>
      <c r="BA23" s="24"/>
    </row>
    <row r="24" spans="1:53" x14ac:dyDescent="0.25">
      <c r="A24" s="16" t="s">
        <v>32</v>
      </c>
      <c r="B24" s="16" t="s">
        <v>0</v>
      </c>
      <c r="C24" s="16" t="s">
        <v>62</v>
      </c>
      <c r="D24" s="16" t="s">
        <v>19</v>
      </c>
      <c r="E24" s="16" t="s">
        <v>28</v>
      </c>
      <c r="F24" s="30" t="s">
        <v>60</v>
      </c>
      <c r="G24" s="31">
        <v>43791.661273148202</v>
      </c>
      <c r="H24" s="31">
        <v>43791.665439814802</v>
      </c>
      <c r="I24" s="31">
        <v>43791.964097222197</v>
      </c>
      <c r="J24" s="19" t="str">
        <f t="shared" si="2"/>
        <v>Done</v>
      </c>
      <c r="K24" s="20" t="s">
        <v>22</v>
      </c>
      <c r="L24" s="29"/>
      <c r="M24" s="22">
        <f t="shared" si="0"/>
        <v>4.1666666002129205E-3</v>
      </c>
      <c r="N24" s="22">
        <f t="shared" si="1"/>
        <v>0.30282407399499789</v>
      </c>
      <c r="AY24" s="25">
        <f>IFERROR(IF($F24="S1",IF(AND($H24&gt;$G24,(($H24-$G24)&lt;=(Dashboard!$N$4/1440))),1,""),IF($F24="S2",IF(AND($H24&gt;$G24,($H24-$G24)&lt;=(Dashboard!$N$5/1440)),1,""),IF($F24="S3",IF(AND($H24&gt;$G24,($H24-$G24)&lt;=(Dashboard!$N$6/1440)),1,""),IF($F24="S4",IF(AND($H24&gt;$G24,($H24-$G24)&lt;=(Dashboard!$N$7/1440)),1,""))))),"")</f>
        <v>1</v>
      </c>
      <c r="AZ24" s="25">
        <f>IFERROR(IF(J24="Done",IF($F24="S1",IF(AND($I24&gt;$G24,(($I24-$G24)&lt;=(Dashboard!$O$4/1440))),1,""),IF($F24="S2",IF(AND($I24&gt;$G24,($I24-$G24)&lt;=(Dashboard!$O$5/1440)),1,""),IF($F24="S3",IF(AND($I24&gt;$G24,($I24-$G24)&lt;=(Dashboard!$O$6/1440)),1,""),IF($F24="S4",IF(AND($I24&gt;$G24,($I24-$G24)&lt;=(Dashboard!$O$7/1440)),1,"")))))),"")</f>
        <v>1</v>
      </c>
      <c r="BA24" s="24"/>
    </row>
    <row r="25" spans="1:53" x14ac:dyDescent="0.25">
      <c r="A25" s="16" t="s">
        <v>16</v>
      </c>
      <c r="B25" s="16" t="s">
        <v>17</v>
      </c>
      <c r="C25" s="16" t="s">
        <v>63</v>
      </c>
      <c r="D25" s="16" t="s">
        <v>19</v>
      </c>
      <c r="E25" s="16" t="s">
        <v>41</v>
      </c>
      <c r="F25" s="30" t="s">
        <v>60</v>
      </c>
      <c r="G25" s="31">
        <v>43793.800289351901</v>
      </c>
      <c r="H25" s="31">
        <v>43793.804456018501</v>
      </c>
      <c r="I25" s="31">
        <v>43794.223124999997</v>
      </c>
      <c r="J25" s="19" t="str">
        <f t="shared" si="2"/>
        <v>Done</v>
      </c>
      <c r="K25" s="20" t="s">
        <v>22</v>
      </c>
      <c r="L25" s="29"/>
      <c r="M25" s="22">
        <f t="shared" si="0"/>
        <v>4.1666666002129205E-3</v>
      </c>
      <c r="N25" s="22">
        <f t="shared" si="1"/>
        <v>0.42283564809622476</v>
      </c>
      <c r="AY25" s="25">
        <f>IFERROR(IF($F25="S1",IF(AND($H25&gt;$G25,(($H25-$G25)&lt;=(Dashboard!$N$4/1440))),1,""),IF($F25="S2",IF(AND($H25&gt;$G25,($H25-$G25)&lt;=(Dashboard!$N$5/1440)),1,""),IF($F25="S3",IF(AND($H25&gt;$G25,($H25-$G25)&lt;=(Dashboard!$N$6/1440)),1,""),IF($F25="S4",IF(AND($H25&gt;$G25,($H25-$G25)&lt;=(Dashboard!$N$7/1440)),1,""))))),"")</f>
        <v>1</v>
      </c>
      <c r="AZ25" s="25">
        <f>IFERROR(IF(J25="Done",IF($F25="S1",IF(AND($I25&gt;$G25,(($I25-$G25)&lt;=(Dashboard!$O$4/1440))),1,""),IF($F25="S2",IF(AND($I25&gt;$G25,($I25-$G25)&lt;=(Dashboard!$O$5/1440)),1,""),IF($F25="S3",IF(AND($I25&gt;$G25,($I25-$G25)&lt;=(Dashboard!$O$6/1440)),1,""),IF($F25="S4",IF(AND($I25&gt;$G25,($I25-$G25)&lt;=(Dashboard!$O$7/1440)),1,"")))))),"")</f>
        <v>1</v>
      </c>
      <c r="BA25" s="24"/>
    </row>
    <row r="26" spans="1:53" x14ac:dyDescent="0.25">
      <c r="A26" s="16" t="s">
        <v>64</v>
      </c>
      <c r="B26" s="16" t="s">
        <v>65</v>
      </c>
      <c r="C26" s="16" t="s">
        <v>66</v>
      </c>
      <c r="D26" s="16" t="s">
        <v>19</v>
      </c>
      <c r="E26" s="16" t="s">
        <v>41</v>
      </c>
      <c r="F26" s="28" t="s">
        <v>21</v>
      </c>
      <c r="G26" s="31">
        <v>43794.444733796299</v>
      </c>
      <c r="H26" s="31">
        <v>43794.463483796302</v>
      </c>
      <c r="I26" s="31">
        <v>43794.525983796302</v>
      </c>
      <c r="J26" s="19" t="str">
        <f t="shared" si="2"/>
        <v>Done</v>
      </c>
      <c r="K26" s="20" t="s">
        <v>22</v>
      </c>
      <c r="L26" s="29"/>
      <c r="M26" s="22">
        <f t="shared" si="0"/>
        <v>1.8750000002910383E-2</v>
      </c>
      <c r="N26" s="22">
        <f t="shared" si="1"/>
        <v>8.1250000002910383E-2</v>
      </c>
      <c r="AY26" s="25">
        <f>IFERROR(IF($F26="S1",IF(AND($H26&gt;$G26,(($H26-$G26)&lt;=(Dashboard!$N$4/1440))),1,""),IF($F26="S2",IF(AND($H26&gt;$G26,($H26-$G26)&lt;=(Dashboard!$N$5/1440)),1,""),IF($F26="S3",IF(AND($H26&gt;$G26,($H26-$G26)&lt;=(Dashboard!$N$6/1440)),1,""),IF($F26="S4",IF(AND($H26&gt;$G26,($H26-$G26)&lt;=(Dashboard!$N$7/1440)),1,""))))),"")</f>
        <v>1</v>
      </c>
      <c r="AZ26" s="25">
        <f>IFERROR(IF(J26="Done",IF($F26="S1",IF(AND($I26&gt;$G26,(($I26-$G26)&lt;=(Dashboard!$O$4/1440))),1,""),IF($F26="S2",IF(AND($I26&gt;$G26,($I26-$G26)&lt;=(Dashboard!$O$5/1440)),1,""),IF($F26="S3",IF(AND($I26&gt;$G26,($I26-$G26)&lt;=(Dashboard!$O$6/1440)),1,""),IF($F26="S4",IF(AND($I26&gt;$G26,($I26-$G26)&lt;=(Dashboard!$O$7/1440)),1,"")))))),"")</f>
        <v>1</v>
      </c>
      <c r="BA26" s="24"/>
    </row>
    <row r="27" spans="1:53" x14ac:dyDescent="0.25">
      <c r="A27" s="16" t="s">
        <v>67</v>
      </c>
      <c r="B27" s="16" t="s">
        <v>68</v>
      </c>
      <c r="C27" s="16" t="s">
        <v>69</v>
      </c>
      <c r="D27" s="16" t="s">
        <v>70</v>
      </c>
      <c r="E27" s="16" t="s">
        <v>71</v>
      </c>
      <c r="F27" s="28" t="s">
        <v>21</v>
      </c>
      <c r="G27" s="31">
        <v>43796.486111111102</v>
      </c>
      <c r="H27" s="31">
        <v>43796.506944444503</v>
      </c>
      <c r="I27" s="31">
        <v>43796.517361111102</v>
      </c>
      <c r="J27" s="19" t="str">
        <f t="shared" si="2"/>
        <v>Done</v>
      </c>
      <c r="K27" s="20"/>
      <c r="L27" s="29"/>
      <c r="M27" s="22">
        <f t="shared" si="0"/>
        <v>2.0833333401242271E-2</v>
      </c>
      <c r="N27" s="22">
        <f t="shared" si="1"/>
        <v>3.125E-2</v>
      </c>
      <c r="AY27" s="25">
        <f>IFERROR(IF($F27="S1",IF(AND($H27&gt;$G27,(($H27-$G27)&lt;=(Dashboard!$N$4/1440))),1,""),IF($F27="S2",IF(AND($H27&gt;$G27,($H27-$G27)&lt;=(Dashboard!$N$5/1440)),1,""),IF($F27="S3",IF(AND($H27&gt;$G27,($H27-$G27)&lt;=(Dashboard!$N$6/1440)),1,""),IF($F27="S4",IF(AND($H27&gt;$G27,($H27-$G27)&lt;=(Dashboard!$N$7/1440)),1,""))))),"")</f>
        <v>1</v>
      </c>
      <c r="AZ27" s="25">
        <f>IFERROR(IF(J27="Done",IF($F27="S1",IF(AND($I27&gt;$G27,(($I27-$G27)&lt;=(Dashboard!$O$4/1440))),1,""),IF($F27="S2",IF(AND($I27&gt;$G27,($I27-$G27)&lt;=(Dashboard!$O$5/1440)),1,""),IF($F27="S3",IF(AND($I27&gt;$G27,($I27-$G27)&lt;=(Dashboard!$O$6/1440)),1,""),IF($F27="S4",IF(AND($I27&gt;$G27,($I27-$G27)&lt;=(Dashboard!$O$7/1440)),1,"")))))),"")</f>
        <v>1</v>
      </c>
      <c r="BA27" s="24"/>
    </row>
    <row r="28" spans="1:53" x14ac:dyDescent="0.25">
      <c r="A28" s="16" t="s">
        <v>32</v>
      </c>
      <c r="B28" s="16" t="s">
        <v>52</v>
      </c>
      <c r="C28" s="16" t="s">
        <v>72</v>
      </c>
      <c r="D28" s="16" t="s">
        <v>19</v>
      </c>
      <c r="E28" s="16" t="s">
        <v>20</v>
      </c>
      <c r="F28" s="28" t="s">
        <v>21</v>
      </c>
      <c r="G28" s="31">
        <v>43799.802777777797</v>
      </c>
      <c r="H28" s="31">
        <v>43799.823611111096</v>
      </c>
      <c r="I28" s="31">
        <v>43799.966666666704</v>
      </c>
      <c r="J28" s="19" t="str">
        <f t="shared" si="2"/>
        <v>Done</v>
      </c>
      <c r="K28" s="20"/>
      <c r="L28" s="29"/>
      <c r="M28" s="22">
        <f t="shared" si="0"/>
        <v>2.0833333299378864E-2</v>
      </c>
      <c r="N28" s="22">
        <f t="shared" si="1"/>
        <v>0.16388888890651288</v>
      </c>
      <c r="AY28" s="25">
        <f>IFERROR(IF($F28="S1",IF(AND($H28&gt;$G28,(($H28-$G28)&lt;=(Dashboard!$N$4/1440))),1,""),IF($F28="S2",IF(AND($H28&gt;$G28,($H28-$G28)&lt;=(Dashboard!$N$5/1440)),1,""),IF($F28="S3",IF(AND($H28&gt;$G28,($H28-$G28)&lt;=(Dashboard!$N$6/1440)),1,""),IF($F28="S4",IF(AND($H28&gt;$G28,($H28-$G28)&lt;=(Dashboard!$N$7/1440)),1,""))))),"")</f>
        <v>1</v>
      </c>
      <c r="AZ28" s="25">
        <f>IFERROR(IF(J28="Done",IF($F28="S1",IF(AND($I28&gt;$G28,(($I28-$G28)&lt;=(Dashboard!$O$4/1440))),1,""),IF($F28="S2",IF(AND($I28&gt;$G28,($I28-$G28)&lt;=(Dashboard!$O$5/1440)),1,""),IF($F28="S3",IF(AND($I28&gt;$G28,($I28-$G28)&lt;=(Dashboard!$O$6/1440)),1,""),IF($F28="S4",IF(AND($I28&gt;$G28,($I28-$G28)&lt;=(Dashboard!$O$7/1440)),1,"")))))),"")</f>
        <v>1</v>
      </c>
      <c r="BA28" s="24"/>
    </row>
    <row r="29" spans="1:53" x14ac:dyDescent="0.25">
      <c r="A29" s="16"/>
      <c r="B29" s="16"/>
      <c r="C29" s="16"/>
      <c r="D29" s="16"/>
      <c r="E29" s="16"/>
      <c r="F29" s="28"/>
      <c r="G29" s="32"/>
      <c r="H29" s="32"/>
      <c r="I29" s="32"/>
      <c r="J29" s="19" t="str">
        <f t="shared" si="2"/>
        <v/>
      </c>
      <c r="K29" s="20"/>
      <c r="L29" s="29"/>
      <c r="M29" s="22" t="str">
        <f t="shared" si="0"/>
        <v/>
      </c>
      <c r="N29" s="22" t="str">
        <f t="shared" si="1"/>
        <v/>
      </c>
      <c r="AY29" s="25" t="b">
        <f>IFERROR(IF($F29="S1",IF(AND($H29&gt;$G29,(($H29-$G29)&lt;=(Dashboard!$N$4/1440))),1,""),IF($F29="S2",IF(AND($H29&gt;$G29,($H29-$G29)&lt;=(Dashboard!$N$5/1440)),1,""),IF($F29="S3",IF(AND($H29&gt;$G29,($H29-$G29)&lt;=(Dashboard!$N$6/1440)),1,""),IF($F29="S4",IF(AND($H29&gt;$G29,($H29-$G29)&lt;=(Dashboard!$N$7/1440)),1,""))))),"")</f>
        <v>0</v>
      </c>
      <c r="AZ29" s="25" t="b">
        <f>IFERROR(IF(J29="Done",IF($F29="S1",IF(AND($I29&gt;$G29,(($I29-$G29)&lt;=(Dashboard!$O$4/1440))),1,""),IF($F29="S2",IF(AND($I29&gt;$G29,($I29-$G29)&lt;=(Dashboard!$O$5/1440)),1,""),IF($F29="S3",IF(AND($I29&gt;$G29,($I29-$G29)&lt;=(Dashboard!$O$6/1440)),1,""),IF($F29="S4",IF(AND($I29&gt;$G29,($I29-$G29)&lt;=(Dashboard!$O$7/1440)),1,"")))))),"")</f>
        <v>0</v>
      </c>
      <c r="BA29" s="24"/>
    </row>
    <row r="30" spans="1:53" x14ac:dyDescent="0.25">
      <c r="A30" s="16"/>
      <c r="B30" s="16"/>
      <c r="C30" s="16"/>
      <c r="D30" s="16"/>
      <c r="E30" s="16"/>
      <c r="F30" s="28"/>
      <c r="G30" s="32"/>
      <c r="H30" s="32"/>
      <c r="I30" s="32"/>
      <c r="J30" s="19" t="str">
        <f t="shared" si="2"/>
        <v/>
      </c>
      <c r="K30" s="20"/>
      <c r="L30" s="29"/>
      <c r="M30" s="22" t="str">
        <f t="shared" si="0"/>
        <v/>
      </c>
      <c r="N30" s="22" t="str">
        <f t="shared" si="1"/>
        <v/>
      </c>
      <c r="AY30" s="25" t="b">
        <f>IFERROR(IF($F30="S1",IF(AND($H30&gt;$G30,(($H30-$G30)&lt;=(Dashboard!$N$4/1440))),1,""),IF($F30="S2",IF(AND($H30&gt;$G30,($H30-$G30)&lt;=(Dashboard!$N$5/1440)),1,""),IF($F30="S3",IF(AND($H30&gt;$G30,($H30-$G30)&lt;=(Dashboard!$N$6/1440)),1,""),IF($F30="S4",IF(AND($H30&gt;$G30,($H30-$G30)&lt;=(Dashboard!$N$7/1440)),1,""))))),"")</f>
        <v>0</v>
      </c>
      <c r="AZ30" s="25" t="b">
        <f>IFERROR(IF(J30="Done",IF($F30="S1",IF(AND($I30&gt;$G30,(($I30-$G30)&lt;=(Dashboard!$O$4/1440))),1,""),IF($F30="S2",IF(AND($I30&gt;$G30,($I30-$G30)&lt;=(Dashboard!$O$5/1440)),1,""),IF($F30="S3",IF(AND($I30&gt;$G30,($I30-$G30)&lt;=(Dashboard!$O$6/1440)),1,""),IF($F30="S4",IF(AND($I30&gt;$G30,($I30-$G30)&lt;=(Dashboard!$O$7/1440)),1,"")))))),"")</f>
        <v>0</v>
      </c>
      <c r="BA30" s="24"/>
    </row>
    <row r="31" spans="1:53" x14ac:dyDescent="0.25">
      <c r="A31" s="33"/>
      <c r="B31" s="20"/>
      <c r="C31" s="20"/>
      <c r="D31" s="20"/>
      <c r="E31" s="20"/>
      <c r="F31" s="28"/>
      <c r="G31" s="32"/>
      <c r="H31" s="32"/>
      <c r="I31" s="32"/>
      <c r="J31" s="19" t="str">
        <f t="shared" si="2"/>
        <v/>
      </c>
      <c r="K31" s="20"/>
      <c r="L31" s="29"/>
      <c r="M31" s="22" t="str">
        <f t="shared" si="0"/>
        <v/>
      </c>
      <c r="N31" s="22" t="str">
        <f t="shared" si="1"/>
        <v/>
      </c>
      <c r="AY31" s="25" t="b">
        <f>IFERROR(IF($F31="S1",IF(AND($H31&gt;$G31,(($H31-$G31)&lt;=(Dashboard!$N$4/1440))),1,""),IF($F31="S2",IF(AND($H31&gt;$G31,($H31-$G31)&lt;=(Dashboard!$N$5/1440)),1,""),IF($F31="S3",IF(AND($H31&gt;$G31,($H31-$G31)&lt;=(Dashboard!$N$6/1440)),1,""),IF($F31="S4",IF(AND($H31&gt;$G31,($H31-$G31)&lt;=(Dashboard!$N$7/1440)),1,""))))),"")</f>
        <v>0</v>
      </c>
      <c r="AZ31" s="25" t="b">
        <f>IFERROR(IF(J31="Done",IF($F31="S1",IF(AND($I31&gt;$G31,(($I31-$G31)&lt;=(Dashboard!$O$4/1440))),1,""),IF($F31="S2",IF(AND($I31&gt;$G31,($I31-$G31)&lt;=(Dashboard!$O$5/1440)),1,""),IF($F31="S3",IF(AND($I31&gt;$G31,($I31-$G31)&lt;=(Dashboard!$O$6/1440)),1,""),IF($F31="S4",IF(AND($I31&gt;$G31,($I31-$G31)&lt;=(Dashboard!$O$7/1440)),1,"")))))),"")</f>
        <v>0</v>
      </c>
      <c r="BA31" s="24"/>
    </row>
    <row r="32" spans="1:53" x14ac:dyDescent="0.25">
      <c r="A32" s="33"/>
      <c r="B32" s="20"/>
      <c r="C32" s="20"/>
      <c r="D32" s="20"/>
      <c r="E32" s="20"/>
      <c r="F32" s="28"/>
      <c r="G32" s="32"/>
      <c r="H32" s="32"/>
      <c r="I32" s="32"/>
      <c r="J32" s="19" t="str">
        <f t="shared" si="2"/>
        <v/>
      </c>
      <c r="K32" s="20"/>
      <c r="L32" s="29"/>
      <c r="M32" s="22" t="str">
        <f t="shared" si="0"/>
        <v/>
      </c>
      <c r="N32" s="22" t="str">
        <f t="shared" si="1"/>
        <v/>
      </c>
      <c r="AY32" s="25" t="b">
        <f>IFERROR(IF($F32="S1",IF(AND($H32&gt;$G32,(($H32-$G32)&lt;=(Dashboard!$N$4/1440))),1,""),IF($F32="S2",IF(AND($H32&gt;$G32,($H32-$G32)&lt;=(Dashboard!$N$5/1440)),1,""),IF($F32="S3",IF(AND($H32&gt;$G32,($H32-$G32)&lt;=(Dashboard!$N$6/1440)),1,""),IF($F32="S4",IF(AND($H32&gt;$G32,($H32-$G32)&lt;=(Dashboard!$N$7/1440)),1,""))))),"")</f>
        <v>0</v>
      </c>
      <c r="AZ32" s="25" t="b">
        <f>IFERROR(IF(J32="Done",IF($F32="S1",IF(AND($I32&gt;$G32,(($I32-$G32)&lt;=(Dashboard!$O$4/1440))),1,""),IF($F32="S2",IF(AND($I32&gt;$G32,($I32-$G32)&lt;=(Dashboard!$O$5/1440)),1,""),IF($F32="S3",IF(AND($I32&gt;$G32,($I32-$G32)&lt;=(Dashboard!$O$6/1440)),1,""),IF($F32="S4",IF(AND($I32&gt;$G32,($I32-$G32)&lt;=(Dashboard!$O$7/1440)),1,"")))))),"")</f>
        <v>0</v>
      </c>
      <c r="BA32" s="24"/>
    </row>
    <row r="33" spans="1:53" x14ac:dyDescent="0.25">
      <c r="A33" s="33"/>
      <c r="B33" s="20"/>
      <c r="C33" s="20"/>
      <c r="D33" s="20"/>
      <c r="E33" s="20"/>
      <c r="F33" s="28"/>
      <c r="G33" s="32"/>
      <c r="H33" s="32"/>
      <c r="I33" s="32"/>
      <c r="J33" s="19" t="str">
        <f t="shared" si="2"/>
        <v/>
      </c>
      <c r="K33" s="20"/>
      <c r="L33" s="29"/>
      <c r="M33" s="22" t="str">
        <f t="shared" si="0"/>
        <v/>
      </c>
      <c r="N33" s="22" t="str">
        <f t="shared" si="1"/>
        <v/>
      </c>
      <c r="AY33" s="25" t="b">
        <f>IFERROR(IF($F33="S1",IF(AND($H33&gt;$G33,(($H33-$G33)&lt;=(Dashboard!$N$4/1440))),1,""),IF($F33="S2",IF(AND($H33&gt;$G33,($H33-$G33)&lt;=(Dashboard!$N$5/1440)),1,""),IF($F33="S3",IF(AND($H33&gt;$G33,($H33-$G33)&lt;=(Dashboard!$N$6/1440)),1,""),IF($F33="S4",IF(AND($H33&gt;$G33,($H33-$G33)&lt;=(Dashboard!$N$7/1440)),1,""))))),"")</f>
        <v>0</v>
      </c>
      <c r="AZ33" s="25" t="b">
        <f>IFERROR(IF(J33="Done",IF($F33="S1",IF(AND($I33&gt;$G33,(($I33-$G33)&lt;=(Dashboard!$O$4/1440))),1,""),IF($F33="S2",IF(AND($I33&gt;$G33,($I33-$G33)&lt;=(Dashboard!$O$5/1440)),1,""),IF($F33="S3",IF(AND($I33&gt;$G33,($I33-$G33)&lt;=(Dashboard!$O$6/1440)),1,""),IF($F33="S4",IF(AND($I33&gt;$G33,($I33-$G33)&lt;=(Dashboard!$O$7/1440)),1,"")))))),"")</f>
        <v>0</v>
      </c>
      <c r="BA33" s="24"/>
    </row>
    <row r="34" spans="1:53" x14ac:dyDescent="0.25">
      <c r="A34" s="33"/>
      <c r="B34" s="20"/>
      <c r="C34" s="20"/>
      <c r="D34" s="20"/>
      <c r="E34" s="20"/>
      <c r="F34" s="28"/>
      <c r="G34" s="32"/>
      <c r="H34" s="32"/>
      <c r="I34" s="32"/>
      <c r="J34" s="19" t="str">
        <f t="shared" si="2"/>
        <v/>
      </c>
      <c r="K34" s="20"/>
      <c r="L34" s="29"/>
      <c r="M34" s="22" t="str">
        <f t="shared" si="0"/>
        <v/>
      </c>
      <c r="N34" s="22" t="str">
        <f t="shared" si="1"/>
        <v/>
      </c>
      <c r="AY34" s="25" t="b">
        <f>IFERROR(IF($F34="S1",IF(AND($H34&gt;$G34,(($H34-$G34)&lt;=(Dashboard!$N$4/1440))),1,""),IF($F34="S2",IF(AND($H34&gt;$G34,($H34-$G34)&lt;=(Dashboard!$N$5/1440)),1,""),IF($F34="S3",IF(AND($H34&gt;$G34,($H34-$G34)&lt;=(Dashboard!$N$6/1440)),1,""),IF($F34="S4",IF(AND($H34&gt;$G34,($H34-$G34)&lt;=(Dashboard!$N$7/1440)),1,""))))),"")</f>
        <v>0</v>
      </c>
      <c r="AZ34" s="25" t="b">
        <f>IFERROR(IF(J34="Done",IF($F34="S1",IF(AND($I34&gt;$G34,(($I34-$G34)&lt;=(Dashboard!$O$4/1440))),1,""),IF($F34="S2",IF(AND($I34&gt;$G34,($I34-$G34)&lt;=(Dashboard!$O$5/1440)),1,""),IF($F34="S3",IF(AND($I34&gt;$G34,($I34-$G34)&lt;=(Dashboard!$O$6/1440)),1,""),IF($F34="S4",IF(AND($I34&gt;$G34,($I34-$G34)&lt;=(Dashboard!$O$7/1440)),1,"")))))),"")</f>
        <v>0</v>
      </c>
      <c r="BA34" s="24"/>
    </row>
    <row r="35" spans="1:53" x14ac:dyDescent="0.25">
      <c r="A35" s="33"/>
      <c r="B35" s="20"/>
      <c r="C35" s="20"/>
      <c r="D35" s="20"/>
      <c r="E35" s="20"/>
      <c r="F35" s="28"/>
      <c r="G35" s="32"/>
      <c r="H35" s="32"/>
      <c r="I35" s="32"/>
      <c r="J35" s="19" t="str">
        <f t="shared" si="2"/>
        <v/>
      </c>
      <c r="K35" s="20"/>
      <c r="L35" s="29"/>
      <c r="M35" s="22" t="str">
        <f t="shared" si="0"/>
        <v/>
      </c>
      <c r="N35" s="22" t="str">
        <f t="shared" si="1"/>
        <v/>
      </c>
      <c r="AY35" s="25" t="b">
        <f>IFERROR(IF($F35="S1",IF(AND($H35&gt;$G35,(($H35-$G35)&lt;=(Dashboard!$N$4/1440))),1,""),IF($F35="S2",IF(AND($H35&gt;$G35,($H35-$G35)&lt;=(Dashboard!$N$5/1440)),1,""),IF($F35="S3",IF(AND($H35&gt;$G35,($H35-$G35)&lt;=(Dashboard!$N$6/1440)),1,""),IF($F35="S4",IF(AND($H35&gt;$G35,($H35-$G35)&lt;=(Dashboard!$N$7/1440)),1,""))))),"")</f>
        <v>0</v>
      </c>
      <c r="AZ35" s="25" t="b">
        <f>IFERROR(IF(J35="Done",IF($F35="S1",IF(AND($I35&gt;$G35,(($I35-$G35)&lt;=(Dashboard!$O$4/1440))),1,""),IF($F35="S2",IF(AND($I35&gt;$G35,($I35-$G35)&lt;=(Dashboard!$O$5/1440)),1,""),IF($F35="S3",IF(AND($I35&gt;$G35,($I35-$G35)&lt;=(Dashboard!$O$6/1440)),1,""),IF($F35="S4",IF(AND($I35&gt;$G35,($I35-$G35)&lt;=(Dashboard!$O$7/1440)),1,"")))))),"")</f>
        <v>0</v>
      </c>
      <c r="BA35" s="24"/>
    </row>
    <row r="36" spans="1:53" x14ac:dyDescent="0.25">
      <c r="A36" s="33"/>
      <c r="B36" s="20"/>
      <c r="C36" s="20"/>
      <c r="D36" s="20"/>
      <c r="E36" s="20"/>
      <c r="F36" s="28"/>
      <c r="G36" s="32"/>
      <c r="H36" s="32"/>
      <c r="I36" s="32"/>
      <c r="J36" s="19" t="str">
        <f t="shared" si="2"/>
        <v/>
      </c>
      <c r="K36" s="20"/>
      <c r="L36" s="29"/>
      <c r="M36" s="22" t="str">
        <f t="shared" si="0"/>
        <v/>
      </c>
      <c r="N36" s="22" t="str">
        <f t="shared" si="1"/>
        <v/>
      </c>
      <c r="AY36" s="25" t="b">
        <f>IFERROR(IF($F36="S1",IF(AND($H36&gt;$G36,(($H36-$G36)&lt;=(Dashboard!$N$4/1440))),1,""),IF($F36="S2",IF(AND($H36&gt;$G36,($H36-$G36)&lt;=(Dashboard!$N$5/1440)),1,""),IF($F36="S3",IF(AND($H36&gt;$G36,($H36-$G36)&lt;=(Dashboard!$N$6/1440)),1,""),IF($F36="S4",IF(AND($H36&gt;$G36,($H36-$G36)&lt;=(Dashboard!$N$7/1440)),1,""))))),"")</f>
        <v>0</v>
      </c>
      <c r="AZ36" s="25" t="b">
        <f>IFERROR(IF(J36="Done",IF($F36="S1",IF(AND($I36&gt;$G36,(($I36-$G36)&lt;=(Dashboard!$O$4/1440))),1,""),IF($F36="S2",IF(AND($I36&gt;$G36,($I36-$G36)&lt;=(Dashboard!$O$5/1440)),1,""),IF($F36="S3",IF(AND($I36&gt;$G36,($I36-$G36)&lt;=(Dashboard!$O$6/1440)),1,""),IF($F36="S4",IF(AND($I36&gt;$G36,($I36-$G36)&lt;=(Dashboard!$O$7/1440)),1,"")))))),"")</f>
        <v>0</v>
      </c>
      <c r="BA36" s="24"/>
    </row>
    <row r="37" spans="1:53" x14ac:dyDescent="0.25">
      <c r="A37" s="33"/>
      <c r="B37" s="20"/>
      <c r="C37" s="20"/>
      <c r="D37" s="20"/>
      <c r="E37" s="20"/>
      <c r="F37" s="28"/>
      <c r="G37" s="32"/>
      <c r="H37" s="32"/>
      <c r="I37" s="32"/>
      <c r="J37" s="19" t="str">
        <f t="shared" si="2"/>
        <v/>
      </c>
      <c r="K37" s="20"/>
      <c r="L37" s="29"/>
      <c r="M37" s="22" t="str">
        <f t="shared" si="0"/>
        <v/>
      </c>
      <c r="N37" s="22" t="str">
        <f t="shared" si="1"/>
        <v/>
      </c>
      <c r="AY37" s="25" t="b">
        <f>IFERROR(IF($F37="S1",IF(AND($H37&gt;$G37,(($H37-$G37)&lt;=(Dashboard!$N$4/1440))),1,""),IF($F37="S2",IF(AND($H37&gt;$G37,($H37-$G37)&lt;=(Dashboard!$N$5/1440)),1,""),IF($F37="S3",IF(AND($H37&gt;$G37,($H37-$G37)&lt;=(Dashboard!$N$6/1440)),1,""),IF($F37="S4",IF(AND($H37&gt;$G37,($H37-$G37)&lt;=(Dashboard!$N$7/1440)),1,""))))),"")</f>
        <v>0</v>
      </c>
      <c r="AZ37" s="25" t="b">
        <f>IFERROR(IF(J37="Done",IF($F37="S1",IF(AND($I37&gt;$G37,(($I37-$G37)&lt;=(Dashboard!$O$4/1440))),1,""),IF($F37="S2",IF(AND($I37&gt;$G37,($I37-$G37)&lt;=(Dashboard!$O$5/1440)),1,""),IF($F37="S3",IF(AND($I37&gt;$G37,($I37-$G37)&lt;=(Dashboard!$O$6/1440)),1,""),IF($F37="S4",IF(AND($I37&gt;$G37,($I37-$G37)&lt;=(Dashboard!$O$7/1440)),1,"")))))),"")</f>
        <v>0</v>
      </c>
      <c r="BA37" s="24"/>
    </row>
    <row r="38" spans="1:53" x14ac:dyDescent="0.25">
      <c r="A38" s="33"/>
      <c r="B38" s="20"/>
      <c r="C38" s="20"/>
      <c r="D38" s="20"/>
      <c r="E38" s="20"/>
      <c r="F38" s="28"/>
      <c r="G38" s="32"/>
      <c r="H38" s="32"/>
      <c r="I38" s="32"/>
      <c r="J38" s="19" t="str">
        <f t="shared" si="2"/>
        <v/>
      </c>
      <c r="K38" s="20"/>
      <c r="L38" s="29"/>
      <c r="M38" s="22" t="str">
        <f t="shared" si="0"/>
        <v/>
      </c>
      <c r="N38" s="22" t="str">
        <f t="shared" si="1"/>
        <v/>
      </c>
      <c r="AY38" s="25" t="b">
        <f>IFERROR(IF($F38="S1",IF(AND($H38&gt;$G38,(($H38-$G38)&lt;=(Dashboard!$N$4/1440))),1,""),IF($F38="S2",IF(AND($H38&gt;$G38,($H38-$G38)&lt;=(Dashboard!$N$5/1440)),1,""),IF($F38="S3",IF(AND($H38&gt;$G38,($H38-$G38)&lt;=(Dashboard!$N$6/1440)),1,""),IF($F38="S4",IF(AND($H38&gt;$G38,($H38-$G38)&lt;=(Dashboard!$N$7/1440)),1,""))))),"")</f>
        <v>0</v>
      </c>
      <c r="AZ38" s="25" t="b">
        <f>IFERROR(IF(J38="Done",IF($F38="S1",IF(AND($I38&gt;$G38,(($I38-$G38)&lt;=(Dashboard!$O$4/1440))),1,""),IF($F38="S2",IF(AND($I38&gt;$G38,($I38-$G38)&lt;=(Dashboard!$O$5/1440)),1,""),IF($F38="S3",IF(AND($I38&gt;$G38,($I38-$G38)&lt;=(Dashboard!$O$6/1440)),1,""),IF($F38="S4",IF(AND($I38&gt;$G38,($I38-$G38)&lt;=(Dashboard!$O$7/1440)),1,"")))))),"")</f>
        <v>0</v>
      </c>
      <c r="BA38" s="24"/>
    </row>
    <row r="39" spans="1:53" x14ac:dyDescent="0.25">
      <c r="A39" s="33"/>
      <c r="B39" s="20"/>
      <c r="C39" s="20"/>
      <c r="D39" s="20"/>
      <c r="E39" s="20"/>
      <c r="F39" s="28"/>
      <c r="G39" s="32"/>
      <c r="H39" s="32"/>
      <c r="I39" s="32"/>
      <c r="J39" s="19" t="str">
        <f t="shared" si="2"/>
        <v/>
      </c>
      <c r="K39" s="20"/>
      <c r="L39" s="29"/>
      <c r="M39" s="22" t="str">
        <f t="shared" si="0"/>
        <v/>
      </c>
      <c r="N39" s="22" t="str">
        <f t="shared" si="1"/>
        <v/>
      </c>
      <c r="AY39" s="25" t="b">
        <f>IFERROR(IF($F39="S1",IF(AND($H39&gt;$G39,(($H39-$G39)&lt;=(Dashboard!$N$4/1440))),1,""),IF($F39="S2",IF(AND($H39&gt;$G39,($H39-$G39)&lt;=(Dashboard!$N$5/1440)),1,""),IF($F39="S3",IF(AND($H39&gt;$G39,($H39-$G39)&lt;=(Dashboard!$N$6/1440)),1,""),IF($F39="S4",IF(AND($H39&gt;$G39,($H39-$G39)&lt;=(Dashboard!$N$7/1440)),1,""))))),"")</f>
        <v>0</v>
      </c>
      <c r="AZ39" s="25" t="b">
        <f>IFERROR(IF(J39="Done",IF($F39="S1",IF(AND($I39&gt;$G39,(($I39-$G39)&lt;=(Dashboard!$O$4/1440))),1,""),IF($F39="S2",IF(AND($I39&gt;$G39,($I39-$G39)&lt;=(Dashboard!$O$5/1440)),1,""),IF($F39="S3",IF(AND($I39&gt;$G39,($I39-$G39)&lt;=(Dashboard!$O$6/1440)),1,""),IF($F39="S4",IF(AND($I39&gt;$G39,($I39-$G39)&lt;=(Dashboard!$O$7/1440)),1,"")))))),"")</f>
        <v>0</v>
      </c>
      <c r="BA39" s="24"/>
    </row>
    <row r="40" spans="1:53" x14ac:dyDescent="0.25">
      <c r="A40" s="33"/>
      <c r="B40" s="20"/>
      <c r="C40" s="20"/>
      <c r="D40" s="20"/>
      <c r="E40" s="20"/>
      <c r="F40" s="28"/>
      <c r="G40" s="32"/>
      <c r="H40" s="32"/>
      <c r="I40" s="32"/>
      <c r="J40" s="19" t="str">
        <f t="shared" si="2"/>
        <v/>
      </c>
      <c r="K40" s="20"/>
      <c r="L40" s="29"/>
      <c r="M40" s="22" t="str">
        <f t="shared" si="0"/>
        <v/>
      </c>
      <c r="N40" s="22" t="str">
        <f t="shared" si="1"/>
        <v/>
      </c>
      <c r="AY40" s="25" t="b">
        <f>IFERROR(IF($F40="S1",IF(AND($H40&gt;$G40,(($H40-$G40)&lt;=(Dashboard!$N$4/1440))),1,""),IF($F40="S2",IF(AND($H40&gt;$G40,($H40-$G40)&lt;=(Dashboard!$N$5/1440)),1,""),IF($F40="S3",IF(AND($H40&gt;$G40,($H40-$G40)&lt;=(Dashboard!$N$6/1440)),1,""),IF($F40="S4",IF(AND($H40&gt;$G40,($H40-$G40)&lt;=(Dashboard!$N$7/1440)),1,""))))),"")</f>
        <v>0</v>
      </c>
      <c r="AZ40" s="25" t="b">
        <f>IFERROR(IF(J40="Done",IF($F40="S1",IF(AND($I40&gt;$G40,(($I40-$G40)&lt;=(Dashboard!$O$4/1440))),1,""),IF($F40="S2",IF(AND($I40&gt;$G40,($I40-$G40)&lt;=(Dashboard!$O$5/1440)),1,""),IF($F40="S3",IF(AND($I40&gt;$G40,($I40-$G40)&lt;=(Dashboard!$O$6/1440)),1,""),IF($F40="S4",IF(AND($I40&gt;$G40,($I40-$G40)&lt;=(Dashboard!$O$7/1440)),1,"")))))),"")</f>
        <v>0</v>
      </c>
      <c r="BA40" s="24"/>
    </row>
    <row r="41" spans="1:53" x14ac:dyDescent="0.25">
      <c r="A41" s="33"/>
      <c r="B41" s="20"/>
      <c r="C41" s="20"/>
      <c r="D41" s="20"/>
      <c r="E41" s="20"/>
      <c r="F41" s="28"/>
      <c r="G41" s="32"/>
      <c r="H41" s="32"/>
      <c r="I41" s="32"/>
      <c r="J41" s="19" t="str">
        <f t="shared" si="2"/>
        <v/>
      </c>
      <c r="K41" s="20"/>
      <c r="L41" s="29"/>
      <c r="M41" s="22" t="str">
        <f t="shared" si="0"/>
        <v/>
      </c>
      <c r="N41" s="22" t="str">
        <f t="shared" si="1"/>
        <v/>
      </c>
      <c r="AY41" s="25" t="b">
        <f>IFERROR(IF($F41="S1",IF(AND($H41&gt;$G41,(($H41-$G41)&lt;=(Dashboard!$N$4/1440))),1,""),IF($F41="S2",IF(AND($H41&gt;$G41,($H41-$G41)&lt;=(Dashboard!$N$5/1440)),1,""),IF($F41="S3",IF(AND($H41&gt;$G41,($H41-$G41)&lt;=(Dashboard!$N$6/1440)),1,""),IF($F41="S4",IF(AND($H41&gt;$G41,($H41-$G41)&lt;=(Dashboard!$N$7/1440)),1,""))))),"")</f>
        <v>0</v>
      </c>
      <c r="AZ41" s="25" t="b">
        <f>IFERROR(IF(J41="Done",IF($F41="S1",IF(AND($I41&gt;$G41,(($I41-$G41)&lt;=(Dashboard!$O$4/1440))),1,""),IF($F41="S2",IF(AND($I41&gt;$G41,($I41-$G41)&lt;=(Dashboard!$O$5/1440)),1,""),IF($F41="S3",IF(AND($I41&gt;$G41,($I41-$G41)&lt;=(Dashboard!$O$6/1440)),1,""),IF($F41="S4",IF(AND($I41&gt;$G41,($I41-$G41)&lt;=(Dashboard!$O$7/1440)),1,"")))))),"")</f>
        <v>0</v>
      </c>
      <c r="BA41" s="24"/>
    </row>
    <row r="42" spans="1:53" x14ac:dyDescent="0.25">
      <c r="A42" s="33"/>
      <c r="B42" s="20"/>
      <c r="C42" s="20"/>
      <c r="D42" s="20"/>
      <c r="E42" s="20"/>
      <c r="F42" s="28"/>
      <c r="G42" s="32"/>
      <c r="H42" s="32"/>
      <c r="I42" s="32"/>
      <c r="J42" s="19" t="str">
        <f t="shared" si="2"/>
        <v/>
      </c>
      <c r="K42" s="20"/>
      <c r="L42" s="29"/>
      <c r="M42" s="22" t="str">
        <f t="shared" si="0"/>
        <v/>
      </c>
      <c r="N42" s="22" t="str">
        <f t="shared" si="1"/>
        <v/>
      </c>
      <c r="AY42" s="25" t="b">
        <f>IFERROR(IF($F42="S1",IF(AND($H42&gt;$G42,(($H42-$G42)&lt;=(Dashboard!$N$4/1440))),1,""),IF($F42="S2",IF(AND($H42&gt;$G42,($H42-$G42)&lt;=(Dashboard!$N$5/1440)),1,""),IF($F42="S3",IF(AND($H42&gt;$G42,($H42-$G42)&lt;=(Dashboard!$N$6/1440)),1,""),IF($F42="S4",IF(AND($H42&gt;$G42,($H42-$G42)&lt;=(Dashboard!$N$7/1440)),1,""))))),"")</f>
        <v>0</v>
      </c>
      <c r="AZ42" s="25" t="b">
        <f>IFERROR(IF(J42="Done",IF($F42="S1",IF(AND($I42&gt;$G42,(($I42-$G42)&lt;=(Dashboard!$O$4/1440))),1,""),IF($F42="S2",IF(AND($I42&gt;$G42,($I42-$G42)&lt;=(Dashboard!$O$5/1440)),1,""),IF($F42="S3",IF(AND($I42&gt;$G42,($I42-$G42)&lt;=(Dashboard!$O$6/1440)),1,""),IF($F42="S4",IF(AND($I42&gt;$G42,($I42-$G42)&lt;=(Dashboard!$O$7/1440)),1,"")))))),"")</f>
        <v>0</v>
      </c>
      <c r="BA42" s="24"/>
    </row>
    <row r="43" spans="1:53" x14ac:dyDescent="0.25">
      <c r="A43" s="33"/>
      <c r="B43" s="20"/>
      <c r="C43" s="20"/>
      <c r="D43" s="20"/>
      <c r="E43" s="20"/>
      <c r="F43" s="28"/>
      <c r="G43" s="32"/>
      <c r="H43" s="32"/>
      <c r="I43" s="32"/>
      <c r="J43" s="19" t="str">
        <f t="shared" si="2"/>
        <v/>
      </c>
      <c r="K43" s="20"/>
      <c r="L43" s="29"/>
      <c r="M43" s="22" t="str">
        <f t="shared" si="0"/>
        <v/>
      </c>
      <c r="N43" s="22" t="str">
        <f t="shared" si="1"/>
        <v/>
      </c>
      <c r="AY43" s="25" t="b">
        <f>IFERROR(IF($F43="S1",IF(AND($H43&gt;$G43,(($H43-$G43)&lt;=(Dashboard!$N$4/1440))),1,""),IF($F43="S2",IF(AND($H43&gt;$G43,($H43-$G43)&lt;=(Dashboard!$N$5/1440)),1,""),IF($F43="S3",IF(AND($H43&gt;$G43,($H43-$G43)&lt;=(Dashboard!$N$6/1440)),1,""),IF($F43="S4",IF(AND($H43&gt;$G43,($H43-$G43)&lt;=(Dashboard!$N$7/1440)),1,""))))),"")</f>
        <v>0</v>
      </c>
      <c r="AZ43" s="25" t="b">
        <f>IFERROR(IF(J43="Done",IF($F43="S1",IF(AND($I43&gt;$G43,(($I43-$G43)&lt;=(Dashboard!$O$4/1440))),1,""),IF($F43="S2",IF(AND($I43&gt;$G43,($I43-$G43)&lt;=(Dashboard!$O$5/1440)),1,""),IF($F43="S3",IF(AND($I43&gt;$G43,($I43-$G43)&lt;=(Dashboard!$O$6/1440)),1,""),IF($F43="S4",IF(AND($I43&gt;$G43,($I43-$G43)&lt;=(Dashboard!$O$7/1440)),1,"")))))),"")</f>
        <v>0</v>
      </c>
      <c r="BA43" s="24"/>
    </row>
    <row r="44" spans="1:53" x14ac:dyDescent="0.25">
      <c r="A44" s="33"/>
      <c r="B44" s="20"/>
      <c r="C44" s="20"/>
      <c r="D44" s="20"/>
      <c r="E44" s="20"/>
      <c r="F44" s="28"/>
      <c r="G44" s="32"/>
      <c r="H44" s="32"/>
      <c r="I44" s="32"/>
      <c r="J44" s="19" t="str">
        <f t="shared" si="2"/>
        <v/>
      </c>
      <c r="K44" s="20"/>
      <c r="L44" s="29"/>
      <c r="M44" s="22" t="str">
        <f t="shared" si="0"/>
        <v/>
      </c>
      <c r="N44" s="22" t="str">
        <f t="shared" si="1"/>
        <v/>
      </c>
      <c r="AY44" s="25" t="b">
        <f>IFERROR(IF($F44="S1",IF(AND($H44&gt;$G44,(($H44-$G44)&lt;=(Dashboard!$N$4/1440))),1,""),IF($F44="S2",IF(AND($H44&gt;$G44,($H44-$G44)&lt;=(Dashboard!$N$5/1440)),1,""),IF($F44="S3",IF(AND($H44&gt;$G44,($H44-$G44)&lt;=(Dashboard!$N$6/1440)),1,""),IF($F44="S4",IF(AND($H44&gt;$G44,($H44-$G44)&lt;=(Dashboard!$N$7/1440)),1,""))))),"")</f>
        <v>0</v>
      </c>
      <c r="AZ44" s="25" t="b">
        <f>IFERROR(IF(J44="Done",IF($F44="S1",IF(AND($I44&gt;$G44,(($I44-$G44)&lt;=(Dashboard!$O$4/1440))),1,""),IF($F44="S2",IF(AND($I44&gt;$G44,($I44-$G44)&lt;=(Dashboard!$O$5/1440)),1,""),IF($F44="S3",IF(AND($I44&gt;$G44,($I44-$G44)&lt;=(Dashboard!$O$6/1440)),1,""),IF($F44="S4",IF(AND($I44&gt;$G44,($I44-$G44)&lt;=(Dashboard!$O$7/1440)),1,"")))))),"")</f>
        <v>0</v>
      </c>
      <c r="BA44" s="24"/>
    </row>
    <row r="45" spans="1:53" x14ac:dyDescent="0.25">
      <c r="A45" s="33"/>
      <c r="B45" s="20"/>
      <c r="C45" s="20"/>
      <c r="D45" s="20"/>
      <c r="E45" s="20"/>
      <c r="F45" s="28"/>
      <c r="G45" s="32"/>
      <c r="H45" s="32"/>
      <c r="I45" s="32"/>
      <c r="J45" s="19" t="str">
        <f t="shared" si="2"/>
        <v/>
      </c>
      <c r="K45" s="20"/>
      <c r="L45" s="29"/>
      <c r="M45" s="22" t="str">
        <f t="shared" si="0"/>
        <v/>
      </c>
      <c r="N45" s="22" t="str">
        <f t="shared" si="1"/>
        <v/>
      </c>
      <c r="AY45" s="25" t="b">
        <f>IFERROR(IF($F45="S1",IF(AND($H45&gt;$G45,(($H45-$G45)&lt;=(Dashboard!$N$4/1440))),1,""),IF($F45="S2",IF(AND($H45&gt;$G45,($H45-$G45)&lt;=(Dashboard!$N$5/1440)),1,""),IF($F45="S3",IF(AND($H45&gt;$G45,($H45-$G45)&lt;=(Dashboard!$N$6/1440)),1,""),IF($F45="S4",IF(AND($H45&gt;$G45,($H45-$G45)&lt;=(Dashboard!$N$7/1440)),1,""))))),"")</f>
        <v>0</v>
      </c>
      <c r="AZ45" s="25" t="b">
        <f>IFERROR(IF(J45="Done",IF($F45="S1",IF(AND($I45&gt;$G45,(($I45-$G45)&lt;=(Dashboard!$O$4/1440))),1,""),IF($F45="S2",IF(AND($I45&gt;$G45,($I45-$G45)&lt;=(Dashboard!$O$5/1440)),1,""),IF($F45="S3",IF(AND($I45&gt;$G45,($I45-$G45)&lt;=(Dashboard!$O$6/1440)),1,""),IF($F45="S4",IF(AND($I45&gt;$G45,($I45-$G45)&lt;=(Dashboard!$O$7/1440)),1,"")))))),"")</f>
        <v>0</v>
      </c>
      <c r="BA45" s="24"/>
    </row>
    <row r="46" spans="1:53" x14ac:dyDescent="0.25">
      <c r="A46" s="33"/>
      <c r="B46" s="20"/>
      <c r="C46" s="20"/>
      <c r="D46" s="20"/>
      <c r="E46" s="20"/>
      <c r="F46" s="28"/>
      <c r="G46" s="32"/>
      <c r="H46" s="32"/>
      <c r="I46" s="32"/>
      <c r="J46" s="19" t="str">
        <f t="shared" si="2"/>
        <v/>
      </c>
      <c r="K46" s="20"/>
      <c r="L46" s="29"/>
      <c r="M46" s="22" t="str">
        <f t="shared" si="0"/>
        <v/>
      </c>
      <c r="N46" s="22" t="str">
        <f t="shared" si="1"/>
        <v/>
      </c>
      <c r="AY46" s="25" t="b">
        <f>IFERROR(IF($F46="S1",IF(AND($H46&gt;$G46,(($H46-$G46)&lt;=(Dashboard!$N$4/1440))),1,""),IF($F46="S2",IF(AND($H46&gt;$G46,($H46-$G46)&lt;=(Dashboard!$N$5/1440)),1,""),IF($F46="S3",IF(AND($H46&gt;$G46,($H46-$G46)&lt;=(Dashboard!$N$6/1440)),1,""),IF($F46="S4",IF(AND($H46&gt;$G46,($H46-$G46)&lt;=(Dashboard!$N$7/1440)),1,""))))),"")</f>
        <v>0</v>
      </c>
      <c r="AZ46" s="25" t="b">
        <f>IFERROR(IF(J46="Done",IF($F46="S1",IF(AND($I46&gt;$G46,(($I46-$G46)&lt;=(Dashboard!$O$4/1440))),1,""),IF($F46="S2",IF(AND($I46&gt;$G46,($I46-$G46)&lt;=(Dashboard!$O$5/1440)),1,""),IF($F46="S3",IF(AND($I46&gt;$G46,($I46-$G46)&lt;=(Dashboard!$O$6/1440)),1,""),IF($F46="S4",IF(AND($I46&gt;$G46,($I46-$G46)&lt;=(Dashboard!$O$7/1440)),1,"")))))),"")</f>
        <v>0</v>
      </c>
      <c r="BA46" s="24"/>
    </row>
    <row r="47" spans="1:53" x14ac:dyDescent="0.25">
      <c r="A47" s="33"/>
      <c r="B47" s="20"/>
      <c r="C47" s="20"/>
      <c r="D47" s="20"/>
      <c r="E47" s="20"/>
      <c r="F47" s="28"/>
      <c r="G47" s="32"/>
      <c r="H47" s="32"/>
      <c r="I47" s="32"/>
      <c r="J47" s="19" t="str">
        <f t="shared" si="2"/>
        <v/>
      </c>
      <c r="K47" s="20"/>
      <c r="L47" s="29"/>
      <c r="M47" s="22" t="str">
        <f t="shared" si="0"/>
        <v/>
      </c>
      <c r="N47" s="22" t="str">
        <f t="shared" si="1"/>
        <v/>
      </c>
      <c r="AY47" s="25" t="b">
        <f>IFERROR(IF($F47="S1",IF(AND($H47&gt;$G47,(($H47-$G47)&lt;=(Dashboard!$N$4/1440))),1,""),IF($F47="S2",IF(AND($H47&gt;$G47,($H47-$G47)&lt;=(Dashboard!$N$5/1440)),1,""),IF($F47="S3",IF(AND($H47&gt;$G47,($H47-$G47)&lt;=(Dashboard!$N$6/1440)),1,""),IF($F47="S4",IF(AND($H47&gt;$G47,($H47-$G47)&lt;=(Dashboard!$N$7/1440)),1,""))))),"")</f>
        <v>0</v>
      </c>
      <c r="AZ47" s="25" t="b">
        <f>IFERROR(IF(J47="Done",IF($F47="S1",IF(AND($I47&gt;$G47,(($I47-$G47)&lt;=(Dashboard!$O$4/1440))),1,""),IF($F47="S2",IF(AND($I47&gt;$G47,($I47-$G47)&lt;=(Dashboard!$O$5/1440)),1,""),IF($F47="S3",IF(AND($I47&gt;$G47,($I47-$G47)&lt;=(Dashboard!$O$6/1440)),1,""),IF($F47="S4",IF(AND($I47&gt;$G47,($I47-$G47)&lt;=(Dashboard!$O$7/1440)),1,"")))))),"")</f>
        <v>0</v>
      </c>
      <c r="BA47" s="24"/>
    </row>
    <row r="48" spans="1:53" x14ac:dyDescent="0.25">
      <c r="A48" s="33"/>
      <c r="B48" s="20"/>
      <c r="C48" s="20"/>
      <c r="D48" s="20"/>
      <c r="E48" s="20"/>
      <c r="F48" s="28"/>
      <c r="G48" s="32"/>
      <c r="H48" s="32"/>
      <c r="I48" s="32"/>
      <c r="J48" s="19" t="str">
        <f t="shared" si="2"/>
        <v/>
      </c>
      <c r="K48" s="20"/>
      <c r="L48" s="29"/>
      <c r="M48" s="22" t="str">
        <f t="shared" si="0"/>
        <v/>
      </c>
      <c r="N48" s="22" t="str">
        <f t="shared" si="1"/>
        <v/>
      </c>
      <c r="AY48" s="25" t="b">
        <f>IFERROR(IF($F48="S1",IF(AND($H48&gt;$G48,(($H48-$G48)&lt;=(Dashboard!$N$4/1440))),1,""),IF($F48="S2",IF(AND($H48&gt;$G48,($H48-$G48)&lt;=(Dashboard!$N$5/1440)),1,""),IF($F48="S3",IF(AND($H48&gt;$G48,($H48-$G48)&lt;=(Dashboard!$N$6/1440)),1,""),IF($F48="S4",IF(AND($H48&gt;$G48,($H48-$G48)&lt;=(Dashboard!$N$7/1440)),1,""))))),"")</f>
        <v>0</v>
      </c>
      <c r="AZ48" s="25" t="b">
        <f>IFERROR(IF(J48="Done",IF($F48="S1",IF(AND($I48&gt;$G48,(($I48-$G48)&lt;=(Dashboard!$O$4/1440))),1,""),IF($F48="S2",IF(AND($I48&gt;$G48,($I48-$G48)&lt;=(Dashboard!$O$5/1440)),1,""),IF($F48="S3",IF(AND($I48&gt;$G48,($I48-$G48)&lt;=(Dashboard!$O$6/1440)),1,""),IF($F48="S4",IF(AND($I48&gt;$G48,($I48-$G48)&lt;=(Dashboard!$O$7/1440)),1,"")))))),"")</f>
        <v>0</v>
      </c>
      <c r="BA48" s="24"/>
    </row>
    <row r="49" spans="1:53" x14ac:dyDescent="0.25">
      <c r="A49" s="33"/>
      <c r="B49" s="20"/>
      <c r="C49" s="20"/>
      <c r="D49" s="20"/>
      <c r="E49" s="20"/>
      <c r="F49" s="28"/>
      <c r="G49" s="32"/>
      <c r="H49" s="32"/>
      <c r="I49" s="32"/>
      <c r="J49" s="19" t="str">
        <f t="shared" si="2"/>
        <v/>
      </c>
      <c r="K49" s="20"/>
      <c r="L49" s="29"/>
      <c r="M49" s="22" t="str">
        <f t="shared" si="0"/>
        <v/>
      </c>
      <c r="N49" s="22" t="str">
        <f t="shared" si="1"/>
        <v/>
      </c>
      <c r="AY49" s="25" t="b">
        <f>IFERROR(IF($F49="S1",IF(AND($H49&gt;$G49,(($H49-$G49)&lt;=(Dashboard!$N$4/1440))),1,""),IF($F49="S2",IF(AND($H49&gt;$G49,($H49-$G49)&lt;=(Dashboard!$N$5/1440)),1,""),IF($F49="S3",IF(AND($H49&gt;$G49,($H49-$G49)&lt;=(Dashboard!$N$6/1440)),1,""),IF($F49="S4",IF(AND($H49&gt;$G49,($H49-$G49)&lt;=(Dashboard!$N$7/1440)),1,""))))),"")</f>
        <v>0</v>
      </c>
      <c r="AZ49" s="25" t="b">
        <f>IFERROR(IF(J49="Done",IF($F49="S1",IF(AND($I49&gt;$G49,(($I49-$G49)&lt;=(Dashboard!$O$4/1440))),1,""),IF($F49="S2",IF(AND($I49&gt;$G49,($I49-$G49)&lt;=(Dashboard!$O$5/1440)),1,""),IF($F49="S3",IF(AND($I49&gt;$G49,($I49-$G49)&lt;=(Dashboard!$O$6/1440)),1,""),IF($F49="S4",IF(AND($I49&gt;$G49,($I49-$G49)&lt;=(Dashboard!$O$7/1440)),1,"")))))),"")</f>
        <v>0</v>
      </c>
      <c r="BA49" s="24"/>
    </row>
    <row r="50" spans="1:53" x14ac:dyDescent="0.25">
      <c r="A50" s="33"/>
      <c r="B50" s="20"/>
      <c r="C50" s="20"/>
      <c r="D50" s="20"/>
      <c r="E50" s="20"/>
      <c r="F50" s="28"/>
      <c r="G50" s="32"/>
      <c r="H50" s="32"/>
      <c r="I50" s="32"/>
      <c r="J50" s="19" t="str">
        <f t="shared" si="2"/>
        <v/>
      </c>
      <c r="K50" s="20"/>
      <c r="L50" s="29"/>
      <c r="M50" s="22" t="str">
        <f t="shared" si="0"/>
        <v/>
      </c>
      <c r="N50" s="22" t="str">
        <f t="shared" si="1"/>
        <v/>
      </c>
      <c r="AY50" s="25" t="b">
        <f>IFERROR(IF($F50="S1",IF(AND($H50&gt;$G50,(($H50-$G50)&lt;=(Dashboard!$N$4/1440))),1,""),IF($F50="S2",IF(AND($H50&gt;$G50,($H50-$G50)&lt;=(Dashboard!$N$5/1440)),1,""),IF($F50="S3",IF(AND($H50&gt;$G50,($H50-$G50)&lt;=(Dashboard!$N$6/1440)),1,""),IF($F50="S4",IF(AND($H50&gt;$G50,($H50-$G50)&lt;=(Dashboard!$N$7/1440)),1,""))))),"")</f>
        <v>0</v>
      </c>
      <c r="AZ50" s="25" t="b">
        <f>IFERROR(IF(J50="Done",IF($F50="S1",IF(AND($I50&gt;$G50,(($I50-$G50)&lt;=(Dashboard!$O$4/1440))),1,""),IF($F50="S2",IF(AND($I50&gt;$G50,($I50-$G50)&lt;=(Dashboard!$O$5/1440)),1,""),IF($F50="S3",IF(AND($I50&gt;$G50,($I50-$G50)&lt;=(Dashboard!$O$6/1440)),1,""),IF($F50="S4",IF(AND($I50&gt;$G50,($I50-$G50)&lt;=(Dashboard!$O$7/1440)),1,"")))))),"")</f>
        <v>0</v>
      </c>
      <c r="BA50" s="24"/>
    </row>
    <row r="51" spans="1:53" x14ac:dyDescent="0.25">
      <c r="A51" s="33"/>
      <c r="B51" s="20"/>
      <c r="C51" s="20"/>
      <c r="D51" s="20"/>
      <c r="E51" s="20"/>
      <c r="F51" s="28"/>
      <c r="G51" s="32"/>
      <c r="H51" s="32"/>
      <c r="I51" s="32"/>
      <c r="J51" s="19" t="str">
        <f t="shared" si="2"/>
        <v/>
      </c>
      <c r="K51" s="20"/>
      <c r="L51" s="29"/>
      <c r="M51" s="22" t="str">
        <f t="shared" si="0"/>
        <v/>
      </c>
      <c r="N51" s="22" t="str">
        <f t="shared" si="1"/>
        <v/>
      </c>
      <c r="AY51" s="25" t="b">
        <f>IFERROR(IF($F51="S1",IF(AND($H51&gt;$G51,(($H51-$G51)&lt;=(Dashboard!$N$4/1440))),1,""),IF($F51="S2",IF(AND($H51&gt;$G51,($H51-$G51)&lt;=(Dashboard!$N$5/1440)),1,""),IF($F51="S3",IF(AND($H51&gt;$G51,($H51-$G51)&lt;=(Dashboard!$N$6/1440)),1,""),IF($F51="S4",IF(AND($H51&gt;$G51,($H51-$G51)&lt;=(Dashboard!$N$7/1440)),1,""))))),"")</f>
        <v>0</v>
      </c>
      <c r="AZ51" s="25" t="b">
        <f>IFERROR(IF(J51="Done",IF($F51="S1",IF(AND($I51&gt;$G51,(($I51-$G51)&lt;=(Dashboard!$O$4/1440))),1,""),IF($F51="S2",IF(AND($I51&gt;$G51,($I51-$G51)&lt;=(Dashboard!$O$5/1440)),1,""),IF($F51="S3",IF(AND($I51&gt;$G51,($I51-$G51)&lt;=(Dashboard!$O$6/1440)),1,""),IF($F51="S4",IF(AND($I51&gt;$G51,($I51-$G51)&lt;=(Dashboard!$O$7/1440)),1,"")))))),"")</f>
        <v>0</v>
      </c>
      <c r="BA51" s="24"/>
    </row>
    <row r="52" spans="1:53" x14ac:dyDescent="0.25">
      <c r="A52" s="33"/>
      <c r="B52" s="20"/>
      <c r="C52" s="20"/>
      <c r="D52" s="20"/>
      <c r="E52" s="20"/>
      <c r="F52" s="28"/>
      <c r="G52" s="32"/>
      <c r="H52" s="32"/>
      <c r="I52" s="32"/>
      <c r="J52" s="19" t="str">
        <f t="shared" si="2"/>
        <v/>
      </c>
      <c r="K52" s="20"/>
      <c r="L52" s="29"/>
      <c r="M52" s="22" t="str">
        <f t="shared" si="0"/>
        <v/>
      </c>
      <c r="N52" s="22" t="str">
        <f t="shared" si="1"/>
        <v/>
      </c>
      <c r="AY52" s="25" t="b">
        <f>IFERROR(IF($F52="S1",IF(AND($H52&gt;$G52,(($H52-$G52)&lt;=(Dashboard!$N$4/1440))),1,""),IF($F52="S2",IF(AND($H52&gt;$G52,($H52-$G52)&lt;=(Dashboard!$N$5/1440)),1,""),IF($F52="S3",IF(AND($H52&gt;$G52,($H52-$G52)&lt;=(Dashboard!$N$6/1440)),1,""),IF($F52="S4",IF(AND($H52&gt;$G52,($H52-$G52)&lt;=(Dashboard!$N$7/1440)),1,""))))),"")</f>
        <v>0</v>
      </c>
      <c r="AZ52" s="25" t="b">
        <f>IFERROR(IF(J52="Done",IF($F52="S1",IF(AND($I52&gt;$G52,(($I52-$G52)&lt;=(Dashboard!$O$4/1440))),1,""),IF($F52="S2",IF(AND($I52&gt;$G52,($I52-$G52)&lt;=(Dashboard!$O$5/1440)),1,""),IF($F52="S3",IF(AND($I52&gt;$G52,($I52-$G52)&lt;=(Dashboard!$O$6/1440)),1,""),IF($F52="S4",IF(AND($I52&gt;$G52,($I52-$G52)&lt;=(Dashboard!$O$7/1440)),1,"")))))),"")</f>
        <v>0</v>
      </c>
      <c r="BA52" s="24"/>
    </row>
    <row r="53" spans="1:53" x14ac:dyDescent="0.25">
      <c r="A53" s="33"/>
      <c r="B53" s="20"/>
      <c r="C53" s="20"/>
      <c r="D53" s="20"/>
      <c r="E53" s="20"/>
      <c r="F53" s="28"/>
      <c r="G53" s="32"/>
      <c r="H53" s="32"/>
      <c r="I53" s="32"/>
      <c r="J53" s="19" t="str">
        <f t="shared" si="2"/>
        <v/>
      </c>
      <c r="K53" s="20"/>
      <c r="L53" s="29"/>
      <c r="M53" s="22" t="str">
        <f t="shared" si="0"/>
        <v/>
      </c>
      <c r="N53" s="22" t="str">
        <f t="shared" si="1"/>
        <v/>
      </c>
      <c r="AY53" s="25" t="b">
        <f>IFERROR(IF($F53="S1",IF(AND($H53&gt;$G53,(($H53-$G53)&lt;=(Dashboard!$N$4/1440))),1,""),IF($F53="S2",IF(AND($H53&gt;$G53,($H53-$G53)&lt;=(Dashboard!$N$5/1440)),1,""),IF($F53="S3",IF(AND($H53&gt;$G53,($H53-$G53)&lt;=(Dashboard!$N$6/1440)),1,""),IF($F53="S4",IF(AND($H53&gt;$G53,($H53-$G53)&lt;=(Dashboard!$N$7/1440)),1,""))))),"")</f>
        <v>0</v>
      </c>
      <c r="AZ53" s="25" t="b">
        <f>IFERROR(IF(J53="Done",IF($F53="S1",IF(AND($I53&gt;$G53,(($I53-$G53)&lt;=(Dashboard!$O$4/1440))),1,""),IF($F53="S2",IF(AND($I53&gt;$G53,($I53-$G53)&lt;=(Dashboard!$O$5/1440)),1,""),IF($F53="S3",IF(AND($I53&gt;$G53,($I53-$G53)&lt;=(Dashboard!$O$6/1440)),1,""),IF($F53="S4",IF(AND($I53&gt;$G53,($I53-$G53)&lt;=(Dashboard!$O$7/1440)),1,"")))))),"")</f>
        <v>0</v>
      </c>
      <c r="BA53" s="24"/>
    </row>
    <row r="54" spans="1:53" x14ac:dyDescent="0.25">
      <c r="A54" s="33"/>
      <c r="B54" s="20"/>
      <c r="C54" s="20"/>
      <c r="D54" s="20"/>
      <c r="E54" s="20"/>
      <c r="F54" s="28"/>
      <c r="G54" s="32"/>
      <c r="H54" s="32"/>
      <c r="I54" s="32"/>
      <c r="J54" s="19" t="str">
        <f t="shared" si="2"/>
        <v/>
      </c>
      <c r="K54" s="20"/>
      <c r="L54" s="29"/>
      <c r="M54" s="22" t="str">
        <f t="shared" si="0"/>
        <v/>
      </c>
      <c r="N54" s="22" t="str">
        <f t="shared" si="1"/>
        <v/>
      </c>
      <c r="AY54" s="25" t="b">
        <f>IFERROR(IF($F54="S1",IF(AND($H54&gt;$G54,(($H54-$G54)&lt;=(Dashboard!$N$4/1440))),1,""),IF($F54="S2",IF(AND($H54&gt;$G54,($H54-$G54)&lt;=(Dashboard!$N$5/1440)),1,""),IF($F54="S3",IF(AND($H54&gt;$G54,($H54-$G54)&lt;=(Dashboard!$N$6/1440)),1,""),IF($F54="S4",IF(AND($H54&gt;$G54,($H54-$G54)&lt;=(Dashboard!$N$7/1440)),1,""))))),"")</f>
        <v>0</v>
      </c>
      <c r="AZ54" s="25" t="b">
        <f>IFERROR(IF(J54="Done",IF($F54="S1",IF(AND($I54&gt;$G54,(($I54-$G54)&lt;=(Dashboard!$O$4/1440))),1,""),IF($F54="S2",IF(AND($I54&gt;$G54,($I54-$G54)&lt;=(Dashboard!$O$5/1440)),1,""),IF($F54="S3",IF(AND($I54&gt;$G54,($I54-$G54)&lt;=(Dashboard!$O$6/1440)),1,""),IF($F54="S4",IF(AND($I54&gt;$G54,($I54-$G54)&lt;=(Dashboard!$O$7/1440)),1,"")))))),"")</f>
        <v>0</v>
      </c>
      <c r="BA54" s="24"/>
    </row>
    <row r="55" spans="1:53" x14ac:dyDescent="0.25">
      <c r="A55" s="33"/>
      <c r="B55" s="20"/>
      <c r="C55" s="20"/>
      <c r="D55" s="20"/>
      <c r="E55" s="20"/>
      <c r="F55" s="28"/>
      <c r="G55" s="32"/>
      <c r="H55" s="32"/>
      <c r="I55" s="32"/>
      <c r="J55" s="19" t="str">
        <f t="shared" si="2"/>
        <v/>
      </c>
      <c r="K55" s="20"/>
      <c r="L55" s="29"/>
      <c r="M55" s="22" t="str">
        <f t="shared" si="0"/>
        <v/>
      </c>
      <c r="N55" s="22" t="str">
        <f t="shared" si="1"/>
        <v/>
      </c>
      <c r="AY55" s="25" t="b">
        <f>IFERROR(IF($F55="S1",IF(AND($H55&gt;$G55,(($H55-$G55)&lt;=(Dashboard!$N$4/1440))),1,""),IF($F55="S2",IF(AND($H55&gt;$G55,($H55-$G55)&lt;=(Dashboard!$N$5/1440)),1,""),IF($F55="S3",IF(AND($H55&gt;$G55,($H55-$G55)&lt;=(Dashboard!$N$6/1440)),1,""),IF($F55="S4",IF(AND($H55&gt;$G55,($H55-$G55)&lt;=(Dashboard!$N$7/1440)),1,""))))),"")</f>
        <v>0</v>
      </c>
      <c r="AZ55" s="25" t="b">
        <f>IFERROR(IF(J55="Done",IF($F55="S1",IF(AND($I55&gt;$G55,(($I55-$G55)&lt;=(Dashboard!$O$4/1440))),1,""),IF($F55="S2",IF(AND($I55&gt;$G55,($I55-$G55)&lt;=(Dashboard!$O$5/1440)),1,""),IF($F55="S3",IF(AND($I55&gt;$G55,($I55-$G55)&lt;=(Dashboard!$O$6/1440)),1,""),IF($F55="S4",IF(AND($I55&gt;$G55,($I55-$G55)&lt;=(Dashboard!$O$7/1440)),1,"")))))),"")</f>
        <v>0</v>
      </c>
      <c r="BA55" s="24"/>
    </row>
    <row r="56" spans="1:53" x14ac:dyDescent="0.25">
      <c r="A56" s="33"/>
      <c r="B56" s="20"/>
      <c r="C56" s="20"/>
      <c r="D56" s="20"/>
      <c r="E56" s="20"/>
      <c r="F56" s="28"/>
      <c r="G56" s="32"/>
      <c r="H56" s="32"/>
      <c r="I56" s="32"/>
      <c r="J56" s="19" t="str">
        <f t="shared" si="2"/>
        <v/>
      </c>
      <c r="K56" s="20"/>
      <c r="L56" s="29"/>
      <c r="M56" s="22" t="str">
        <f t="shared" si="0"/>
        <v/>
      </c>
      <c r="N56" s="22" t="str">
        <f t="shared" si="1"/>
        <v/>
      </c>
      <c r="AY56" s="25" t="b">
        <f>IFERROR(IF($F56="S1",IF(AND($H56&gt;$G56,(($H56-$G56)&lt;=(Dashboard!$N$4/1440))),1,""),IF($F56="S2",IF(AND($H56&gt;$G56,($H56-$G56)&lt;=(Dashboard!$N$5/1440)),1,""),IF($F56="S3",IF(AND($H56&gt;$G56,($H56-$G56)&lt;=(Dashboard!$N$6/1440)),1,""),IF($F56="S4",IF(AND($H56&gt;$G56,($H56-$G56)&lt;=(Dashboard!$N$7/1440)),1,""))))),"")</f>
        <v>0</v>
      </c>
      <c r="AZ56" s="25" t="b">
        <f>IFERROR(IF(J56="Done",IF($F56="S1",IF(AND($I56&gt;$G56,(($I56-$G56)&lt;=(Dashboard!$O$4/1440))),1,""),IF($F56="S2",IF(AND($I56&gt;$G56,($I56-$G56)&lt;=(Dashboard!$O$5/1440)),1,""),IF($F56="S3",IF(AND($I56&gt;$G56,($I56-$G56)&lt;=(Dashboard!$O$6/1440)),1,""),IF($F56="S4",IF(AND($I56&gt;$G56,($I56-$G56)&lt;=(Dashboard!$O$7/1440)),1,"")))))),"")</f>
        <v>0</v>
      </c>
      <c r="BA56" s="24"/>
    </row>
    <row r="57" spans="1:53" x14ac:dyDescent="0.25">
      <c r="A57" s="33"/>
      <c r="B57" s="20"/>
      <c r="C57" s="20"/>
      <c r="D57" s="20"/>
      <c r="E57" s="20"/>
      <c r="F57" s="28"/>
      <c r="G57" s="32"/>
      <c r="H57" s="32"/>
      <c r="I57" s="32"/>
      <c r="J57" s="19" t="str">
        <f t="shared" si="2"/>
        <v/>
      </c>
      <c r="K57" s="20"/>
      <c r="L57" s="29"/>
      <c r="M57" s="22" t="str">
        <f t="shared" si="0"/>
        <v/>
      </c>
      <c r="N57" s="22" t="str">
        <f t="shared" si="1"/>
        <v/>
      </c>
      <c r="AY57" s="25" t="b">
        <f>IFERROR(IF($F57="S1",IF(AND($H57&gt;$G57,(($H57-$G57)&lt;=(Dashboard!$N$4/1440))),1,""),IF($F57="S2",IF(AND($H57&gt;$G57,($H57-$G57)&lt;=(Dashboard!$N$5/1440)),1,""),IF($F57="S3",IF(AND($H57&gt;$G57,($H57-$G57)&lt;=(Dashboard!$N$6/1440)),1,""),IF($F57="S4",IF(AND($H57&gt;$G57,($H57-$G57)&lt;=(Dashboard!$N$7/1440)),1,""))))),"")</f>
        <v>0</v>
      </c>
      <c r="AZ57" s="25" t="b">
        <f>IFERROR(IF(J57="Done",IF($F57="S1",IF(AND($I57&gt;$G57,(($I57-$G57)&lt;=(Dashboard!$O$4/1440))),1,""),IF($F57="S2",IF(AND($I57&gt;$G57,($I57-$G57)&lt;=(Dashboard!$O$5/1440)),1,""),IF($F57="S3",IF(AND($I57&gt;$G57,($I57-$G57)&lt;=(Dashboard!$O$6/1440)),1,""),IF($F57="S4",IF(AND($I57&gt;$G57,($I57-$G57)&lt;=(Dashboard!$O$7/1440)),1,"")))))),"")</f>
        <v>0</v>
      </c>
      <c r="BA57" s="24"/>
    </row>
    <row r="58" spans="1:53" x14ac:dyDescent="0.25">
      <c r="A58" s="33"/>
      <c r="B58" s="20"/>
      <c r="C58" s="20"/>
      <c r="D58" s="20"/>
      <c r="E58" s="20"/>
      <c r="F58" s="28"/>
      <c r="G58" s="32"/>
      <c r="H58" s="32"/>
      <c r="I58" s="32"/>
      <c r="J58" s="19" t="str">
        <f t="shared" si="2"/>
        <v/>
      </c>
      <c r="K58" s="20"/>
      <c r="L58" s="29"/>
      <c r="M58" s="22" t="str">
        <f t="shared" si="0"/>
        <v/>
      </c>
      <c r="N58" s="22" t="str">
        <f t="shared" si="1"/>
        <v/>
      </c>
      <c r="AY58" s="25" t="b">
        <f>IFERROR(IF($F58="S1",IF(AND($H58&gt;$G58,(($H58-$G58)&lt;=(Dashboard!$N$4/1440))),1,""),IF($F58="S2",IF(AND($H58&gt;$G58,($H58-$G58)&lt;=(Dashboard!$N$5/1440)),1,""),IF($F58="S3",IF(AND($H58&gt;$G58,($H58-$G58)&lt;=(Dashboard!$N$6/1440)),1,""),IF($F58="S4",IF(AND($H58&gt;$G58,($H58-$G58)&lt;=(Dashboard!$N$7/1440)),1,""))))),"")</f>
        <v>0</v>
      </c>
      <c r="AZ58" s="25" t="b">
        <f>IFERROR(IF(J58="Done",IF($F58="S1",IF(AND($I58&gt;$G58,(($I58-$G58)&lt;=(Dashboard!$O$4/1440))),1,""),IF($F58="S2",IF(AND($I58&gt;$G58,($I58-$G58)&lt;=(Dashboard!$O$5/1440)),1,""),IF($F58="S3",IF(AND($I58&gt;$G58,($I58-$G58)&lt;=(Dashboard!$O$6/1440)),1,""),IF($F58="S4",IF(AND($I58&gt;$G58,($I58-$G58)&lt;=(Dashboard!$O$7/1440)),1,"")))))),"")</f>
        <v>0</v>
      </c>
      <c r="BA58" s="24"/>
    </row>
    <row r="59" spans="1:53" x14ac:dyDescent="0.25">
      <c r="A59" s="33"/>
      <c r="B59" s="20"/>
      <c r="C59" s="20"/>
      <c r="D59" s="20"/>
      <c r="E59" s="20"/>
      <c r="F59" s="28"/>
      <c r="G59" s="32"/>
      <c r="H59" s="32"/>
      <c r="I59" s="32"/>
      <c r="J59" s="19" t="str">
        <f t="shared" si="2"/>
        <v/>
      </c>
      <c r="K59" s="20"/>
      <c r="L59" s="29"/>
      <c r="M59" s="22" t="str">
        <f t="shared" si="0"/>
        <v/>
      </c>
      <c r="N59" s="22" t="str">
        <f t="shared" si="1"/>
        <v/>
      </c>
      <c r="AY59" s="25" t="b">
        <f>IFERROR(IF($F59="S1",IF(AND($H59&gt;$G59,(($H59-$G59)&lt;=(Dashboard!$N$4/1440))),1,""),IF($F59="S2",IF(AND($H59&gt;$G59,($H59-$G59)&lt;=(Dashboard!$N$5/1440)),1,""),IF($F59="S3",IF(AND($H59&gt;$G59,($H59-$G59)&lt;=(Dashboard!$N$6/1440)),1,""),IF($F59="S4",IF(AND($H59&gt;$G59,($H59-$G59)&lt;=(Dashboard!$N$7/1440)),1,""))))),"")</f>
        <v>0</v>
      </c>
      <c r="AZ59" s="25" t="b">
        <f>IFERROR(IF(J59="Done",IF($F59="S1",IF(AND($I59&gt;$G59,(($I59-$G59)&lt;=(Dashboard!$O$4/1440))),1,""),IF($F59="S2",IF(AND($I59&gt;$G59,($I59-$G59)&lt;=(Dashboard!$O$5/1440)),1,""),IF($F59="S3",IF(AND($I59&gt;$G59,($I59-$G59)&lt;=(Dashboard!$O$6/1440)),1,""),IF($F59="S4",IF(AND($I59&gt;$G59,($I59-$G59)&lt;=(Dashboard!$O$7/1440)),1,"")))))),"")</f>
        <v>0</v>
      </c>
      <c r="BA59" s="24"/>
    </row>
    <row r="60" spans="1:53" x14ac:dyDescent="0.25">
      <c r="A60" s="33"/>
      <c r="B60" s="20"/>
      <c r="C60" s="20"/>
      <c r="D60" s="20"/>
      <c r="E60" s="20"/>
      <c r="F60" s="28"/>
      <c r="G60" s="32"/>
      <c r="H60" s="32"/>
      <c r="I60" s="32"/>
      <c r="J60" s="19" t="str">
        <f t="shared" si="2"/>
        <v/>
      </c>
      <c r="K60" s="20"/>
      <c r="L60" s="29"/>
      <c r="M60" s="22" t="str">
        <f t="shared" si="0"/>
        <v/>
      </c>
      <c r="N60" s="22" t="str">
        <f t="shared" si="1"/>
        <v/>
      </c>
      <c r="AY60" s="25" t="b">
        <f>IFERROR(IF($F60="S1",IF(AND($H60&gt;$G60,(($H60-$G60)&lt;=(Dashboard!$N$4/1440))),1,""),IF($F60="S2",IF(AND($H60&gt;$G60,($H60-$G60)&lt;=(Dashboard!$N$5/1440)),1,""),IF($F60="S3",IF(AND($H60&gt;$G60,($H60-$G60)&lt;=(Dashboard!$N$6/1440)),1,""),IF($F60="S4",IF(AND($H60&gt;$G60,($H60-$G60)&lt;=(Dashboard!$N$7/1440)),1,""))))),"")</f>
        <v>0</v>
      </c>
      <c r="AZ60" s="25" t="b">
        <f>IFERROR(IF(J60="Done",IF($F60="S1",IF(AND($I60&gt;$G60,(($I60-$G60)&lt;=(Dashboard!$O$4/1440))),1,""),IF($F60="S2",IF(AND($I60&gt;$G60,($I60-$G60)&lt;=(Dashboard!$O$5/1440)),1,""),IF($F60="S3",IF(AND($I60&gt;$G60,($I60-$G60)&lt;=(Dashboard!$O$6/1440)),1,""),IF($F60="S4",IF(AND($I60&gt;$G60,($I60-$G60)&lt;=(Dashboard!$O$7/1440)),1,"")))))),"")</f>
        <v>0</v>
      </c>
      <c r="BA60" s="24"/>
    </row>
    <row r="61" spans="1:53" x14ac:dyDescent="0.25">
      <c r="A61" s="33"/>
      <c r="B61" s="20"/>
      <c r="C61" s="20"/>
      <c r="D61" s="20"/>
      <c r="E61" s="20"/>
      <c r="F61" s="28"/>
      <c r="G61" s="32"/>
      <c r="H61" s="32"/>
      <c r="I61" s="32"/>
      <c r="J61" s="19" t="str">
        <f t="shared" si="2"/>
        <v/>
      </c>
      <c r="K61" s="20"/>
      <c r="L61" s="29"/>
      <c r="M61" s="22" t="str">
        <f t="shared" si="0"/>
        <v/>
      </c>
      <c r="N61" s="22" t="str">
        <f t="shared" si="1"/>
        <v/>
      </c>
      <c r="AY61" s="25" t="b">
        <f>IFERROR(IF($F61="S1",IF(AND($H61&gt;$G61,(($H61-$G61)&lt;=(Dashboard!$N$4/1440))),1,""),IF($F61="S2",IF(AND($H61&gt;$G61,($H61-$G61)&lt;=(Dashboard!$N$5/1440)),1,""),IF($F61="S3",IF(AND($H61&gt;$G61,($H61-$G61)&lt;=(Dashboard!$N$6/1440)),1,""),IF($F61="S4",IF(AND($H61&gt;$G61,($H61-$G61)&lt;=(Dashboard!$N$7/1440)),1,""))))),"")</f>
        <v>0</v>
      </c>
      <c r="AZ61" s="25" t="b">
        <f>IFERROR(IF(J61="Done",IF($F61="S1",IF(AND($I61&gt;$G61,(($I61-$G61)&lt;=(Dashboard!$O$4/1440))),1,""),IF($F61="S2",IF(AND($I61&gt;$G61,($I61-$G61)&lt;=(Dashboard!$O$5/1440)),1,""),IF($F61="S3",IF(AND($I61&gt;$G61,($I61-$G61)&lt;=(Dashboard!$O$6/1440)),1,""),IF($F61="S4",IF(AND($I61&gt;$G61,($I61-$G61)&lt;=(Dashboard!$O$7/1440)),1,"")))))),"")</f>
        <v>0</v>
      </c>
      <c r="BA61" s="24"/>
    </row>
    <row r="62" spans="1:53" x14ac:dyDescent="0.25">
      <c r="A62" s="33"/>
      <c r="B62" s="20"/>
      <c r="C62" s="20"/>
      <c r="D62" s="20"/>
      <c r="E62" s="20"/>
      <c r="F62" s="28"/>
      <c r="G62" s="32"/>
      <c r="H62" s="32"/>
      <c r="I62" s="32"/>
      <c r="J62" s="19" t="str">
        <f t="shared" si="2"/>
        <v/>
      </c>
      <c r="K62" s="20"/>
      <c r="L62" s="29"/>
      <c r="M62" s="22" t="str">
        <f t="shared" si="0"/>
        <v/>
      </c>
      <c r="N62" s="22" t="str">
        <f t="shared" si="1"/>
        <v/>
      </c>
      <c r="AY62" s="25" t="b">
        <f>IFERROR(IF($F62="S1",IF(AND($H62&gt;$G62,(($H62-$G62)&lt;=(Dashboard!$N$4/1440))),1,""),IF($F62="S2",IF(AND($H62&gt;$G62,($H62-$G62)&lt;=(Dashboard!$N$5/1440)),1,""),IF($F62="S3",IF(AND($H62&gt;$G62,($H62-$G62)&lt;=(Dashboard!$N$6/1440)),1,""),IF($F62="S4",IF(AND($H62&gt;$G62,($H62-$G62)&lt;=(Dashboard!$N$7/1440)),1,""))))),"")</f>
        <v>0</v>
      </c>
      <c r="AZ62" s="25" t="b">
        <f>IFERROR(IF(J62="Done",IF($F62="S1",IF(AND($I62&gt;$G62,(($I62-$G62)&lt;=(Dashboard!$O$4/1440))),1,""),IF($F62="S2",IF(AND($I62&gt;$G62,($I62-$G62)&lt;=(Dashboard!$O$5/1440)),1,""),IF($F62="S3",IF(AND($I62&gt;$G62,($I62-$G62)&lt;=(Dashboard!$O$6/1440)),1,""),IF($F62="S4",IF(AND($I62&gt;$G62,($I62-$G62)&lt;=(Dashboard!$O$7/1440)),1,"")))))),"")</f>
        <v>0</v>
      </c>
      <c r="BA62" s="24"/>
    </row>
    <row r="63" spans="1:53" x14ac:dyDescent="0.25">
      <c r="A63" s="33"/>
      <c r="B63" s="20"/>
      <c r="C63" s="20"/>
      <c r="D63" s="20"/>
      <c r="E63" s="20"/>
      <c r="F63" s="28"/>
      <c r="G63" s="32"/>
      <c r="H63" s="32"/>
      <c r="I63" s="32"/>
      <c r="J63" s="19" t="str">
        <f t="shared" si="2"/>
        <v/>
      </c>
      <c r="K63" s="20"/>
      <c r="L63" s="29"/>
      <c r="M63" s="22" t="str">
        <f t="shared" si="0"/>
        <v/>
      </c>
      <c r="N63" s="22" t="str">
        <f t="shared" si="1"/>
        <v/>
      </c>
      <c r="AY63" s="25" t="b">
        <f>IFERROR(IF($F63="S1",IF(AND($H63&gt;$G63,(($H63-$G63)&lt;=(Dashboard!$N$4/1440))),1,""),IF($F63="S2",IF(AND($H63&gt;$G63,($H63-$G63)&lt;=(Dashboard!$N$5/1440)),1,""),IF($F63="S3",IF(AND($H63&gt;$G63,($H63-$G63)&lt;=(Dashboard!$N$6/1440)),1,""),IF($F63="S4",IF(AND($H63&gt;$G63,($H63-$G63)&lt;=(Dashboard!$N$7/1440)),1,""))))),"")</f>
        <v>0</v>
      </c>
      <c r="AZ63" s="25" t="b">
        <f>IFERROR(IF(J63="Done",IF($F63="S1",IF(AND($I63&gt;$G63,(($I63-$G63)&lt;=(Dashboard!$O$4/1440))),1,""),IF($F63="S2",IF(AND($I63&gt;$G63,($I63-$G63)&lt;=(Dashboard!$O$5/1440)),1,""),IF($F63="S3",IF(AND($I63&gt;$G63,($I63-$G63)&lt;=(Dashboard!$O$6/1440)),1,""),IF($F63="S4",IF(AND($I63&gt;$G63,($I63-$G63)&lt;=(Dashboard!$O$7/1440)),1,"")))))),"")</f>
        <v>0</v>
      </c>
      <c r="BA63" s="24"/>
    </row>
    <row r="64" spans="1:53" x14ac:dyDescent="0.25">
      <c r="A64" s="33"/>
      <c r="B64" s="20"/>
      <c r="C64" s="20"/>
      <c r="D64" s="20"/>
      <c r="E64" s="20"/>
      <c r="F64" s="28"/>
      <c r="G64" s="32"/>
      <c r="H64" s="32"/>
      <c r="I64" s="32"/>
      <c r="J64" s="19" t="str">
        <f t="shared" si="2"/>
        <v/>
      </c>
      <c r="K64" s="20"/>
      <c r="L64" s="29"/>
      <c r="M64" s="22" t="str">
        <f t="shared" si="0"/>
        <v/>
      </c>
      <c r="N64" s="22" t="str">
        <f t="shared" si="1"/>
        <v/>
      </c>
      <c r="AY64" s="25" t="b">
        <f>IFERROR(IF($F64="S1",IF(AND($H64&gt;$G64,(($H64-$G64)&lt;=(Dashboard!$N$4/1440))),1,""),IF($F64="S2",IF(AND($H64&gt;$G64,($H64-$G64)&lt;=(Dashboard!$N$5/1440)),1,""),IF($F64="S3",IF(AND($H64&gt;$G64,($H64-$G64)&lt;=(Dashboard!$N$6/1440)),1,""),IF($F64="S4",IF(AND($H64&gt;$G64,($H64-$G64)&lt;=(Dashboard!$N$7/1440)),1,""))))),"")</f>
        <v>0</v>
      </c>
      <c r="AZ64" s="25" t="b">
        <f>IFERROR(IF(J64="Done",IF($F64="S1",IF(AND($I64&gt;$G64,(($I64-$G64)&lt;=(Dashboard!$O$4/1440))),1,""),IF($F64="S2",IF(AND($I64&gt;$G64,($I64-$G64)&lt;=(Dashboard!$O$5/1440)),1,""),IF($F64="S3",IF(AND($I64&gt;$G64,($I64-$G64)&lt;=(Dashboard!$O$6/1440)),1,""),IF($F64="S4",IF(AND($I64&gt;$G64,($I64-$G64)&lt;=(Dashboard!$O$7/1440)),1,"")))))),"")</f>
        <v>0</v>
      </c>
      <c r="BA64" s="24"/>
    </row>
    <row r="65" spans="1:53" x14ac:dyDescent="0.25">
      <c r="A65" s="33"/>
      <c r="B65" s="20"/>
      <c r="C65" s="20"/>
      <c r="D65" s="20"/>
      <c r="E65" s="20"/>
      <c r="F65" s="28"/>
      <c r="G65" s="32"/>
      <c r="H65" s="32"/>
      <c r="I65" s="32"/>
      <c r="J65" s="19" t="str">
        <f t="shared" si="2"/>
        <v/>
      </c>
      <c r="K65" s="20"/>
      <c r="L65" s="29"/>
      <c r="M65" s="22" t="str">
        <f t="shared" si="0"/>
        <v/>
      </c>
      <c r="N65" s="22" t="str">
        <f t="shared" si="1"/>
        <v/>
      </c>
      <c r="AY65" s="25" t="b">
        <f>IFERROR(IF($F65="S1",IF(AND($H65&gt;$G65,(($H65-$G65)&lt;=(Dashboard!$N$4/1440))),1,""),IF($F65="S2",IF(AND($H65&gt;$G65,($H65-$G65)&lt;=(Dashboard!$N$5/1440)),1,""),IF($F65="S3",IF(AND($H65&gt;$G65,($H65-$G65)&lt;=(Dashboard!$N$6/1440)),1,""),IF($F65="S4",IF(AND($H65&gt;$G65,($H65-$G65)&lt;=(Dashboard!$N$7/1440)),1,""))))),"")</f>
        <v>0</v>
      </c>
      <c r="AZ65" s="25" t="b">
        <f>IFERROR(IF(J65="Done",IF($F65="S1",IF(AND($I65&gt;$G65,(($I65-$G65)&lt;=(Dashboard!$O$4/1440))),1,""),IF($F65="S2",IF(AND($I65&gt;$G65,($I65-$G65)&lt;=(Dashboard!$O$5/1440)),1,""),IF($F65="S3",IF(AND($I65&gt;$G65,($I65-$G65)&lt;=(Dashboard!$O$6/1440)),1,""),IF($F65="S4",IF(AND($I65&gt;$G65,($I65-$G65)&lt;=(Dashboard!$O$7/1440)),1,"")))))),"")</f>
        <v>0</v>
      </c>
      <c r="BA65" s="24"/>
    </row>
    <row r="66" spans="1:53" x14ac:dyDescent="0.25">
      <c r="A66" s="33"/>
      <c r="B66" s="20"/>
      <c r="C66" s="20"/>
      <c r="D66" s="20"/>
      <c r="E66" s="20"/>
      <c r="F66" s="28"/>
      <c r="G66" s="32"/>
      <c r="H66" s="32"/>
      <c r="I66" s="32"/>
      <c r="J66" s="19" t="str">
        <f t="shared" si="2"/>
        <v/>
      </c>
      <c r="K66" s="20"/>
      <c r="L66" s="29"/>
      <c r="M66" s="22" t="str">
        <f t="shared" si="0"/>
        <v/>
      </c>
      <c r="N66" s="22" t="str">
        <f t="shared" si="1"/>
        <v/>
      </c>
      <c r="AY66" s="25" t="b">
        <f>IFERROR(IF($F66="S1",IF(AND($H66&gt;$G66,(($H66-$G66)&lt;=(Dashboard!$N$4/1440))),1,""),IF($F66="S2",IF(AND($H66&gt;$G66,($H66-$G66)&lt;=(Dashboard!$N$5/1440)),1,""),IF($F66="S3",IF(AND($H66&gt;$G66,($H66-$G66)&lt;=(Dashboard!$N$6/1440)),1,""),IF($F66="S4",IF(AND($H66&gt;$G66,($H66-$G66)&lt;=(Dashboard!$N$7/1440)),1,""))))),"")</f>
        <v>0</v>
      </c>
      <c r="AZ66" s="25" t="b">
        <f>IFERROR(IF(J66="Done",IF($F66="S1",IF(AND($I66&gt;$G66,(($I66-$G66)&lt;=(Dashboard!$O$4/1440))),1,""),IF($F66="S2",IF(AND($I66&gt;$G66,($I66-$G66)&lt;=(Dashboard!$O$5/1440)),1,""),IF($F66="S3",IF(AND($I66&gt;$G66,($I66-$G66)&lt;=(Dashboard!$O$6/1440)),1,""),IF($F66="S4",IF(AND($I66&gt;$G66,($I66-$G66)&lt;=(Dashboard!$O$7/1440)),1,"")))))),"")</f>
        <v>0</v>
      </c>
      <c r="BA66" s="24"/>
    </row>
    <row r="67" spans="1:53" x14ac:dyDescent="0.25">
      <c r="A67" s="33"/>
      <c r="B67" s="20"/>
      <c r="C67" s="20"/>
      <c r="D67" s="20"/>
      <c r="E67" s="20"/>
      <c r="F67" s="28"/>
      <c r="G67" s="32"/>
      <c r="H67" s="32"/>
      <c r="I67" s="32"/>
      <c r="J67" s="19" t="str">
        <f t="shared" si="2"/>
        <v/>
      </c>
      <c r="K67" s="20"/>
      <c r="L67" s="29"/>
      <c r="M67" s="22" t="str">
        <f t="shared" si="0"/>
        <v/>
      </c>
      <c r="N67" s="22" t="str">
        <f t="shared" si="1"/>
        <v/>
      </c>
      <c r="AY67" s="25" t="b">
        <f>IFERROR(IF($F67="S1",IF(AND($H67&gt;$G67,(($H67-$G67)&lt;=(Dashboard!$N$4/1440))),1,""),IF($F67="S2",IF(AND($H67&gt;$G67,($H67-$G67)&lt;=(Dashboard!$N$5/1440)),1,""),IF($F67="S3",IF(AND($H67&gt;$G67,($H67-$G67)&lt;=(Dashboard!$N$6/1440)),1,""),IF($F67="S4",IF(AND($H67&gt;$G67,($H67-$G67)&lt;=(Dashboard!$N$7/1440)),1,""))))),"")</f>
        <v>0</v>
      </c>
      <c r="AZ67" s="25" t="b">
        <f>IFERROR(IF(J67="Done",IF($F67="S1",IF(AND($I67&gt;$G67,(($I67-$G67)&lt;=(Dashboard!$O$4/1440))),1,""),IF($F67="S2",IF(AND($I67&gt;$G67,($I67-$G67)&lt;=(Dashboard!$O$5/1440)),1,""),IF($F67="S3",IF(AND($I67&gt;$G67,($I67-$G67)&lt;=(Dashboard!$O$6/1440)),1,""),IF($F67="S4",IF(AND($I67&gt;$G67,($I67-$G67)&lt;=(Dashboard!$O$7/1440)),1,"")))))),"")</f>
        <v>0</v>
      </c>
      <c r="BA67" s="24"/>
    </row>
    <row r="68" spans="1:53" x14ac:dyDescent="0.25">
      <c r="A68" s="33"/>
      <c r="B68" s="20"/>
      <c r="C68" s="20"/>
      <c r="D68" s="20"/>
      <c r="E68" s="20"/>
      <c r="F68" s="28"/>
      <c r="G68" s="32"/>
      <c r="H68" s="32"/>
      <c r="I68" s="32"/>
      <c r="J68" s="19" t="str">
        <f t="shared" si="2"/>
        <v/>
      </c>
      <c r="K68" s="20"/>
      <c r="L68" s="29"/>
      <c r="M68" s="22" t="str">
        <f t="shared" si="0"/>
        <v/>
      </c>
      <c r="N68" s="22" t="str">
        <f t="shared" si="1"/>
        <v/>
      </c>
      <c r="AY68" s="25" t="b">
        <f>IFERROR(IF($F68="S1",IF(AND($H68&gt;$G68,(($H68-$G68)&lt;=(Dashboard!$N$4/1440))),1,""),IF($F68="S2",IF(AND($H68&gt;$G68,($H68-$G68)&lt;=(Dashboard!$N$5/1440)),1,""),IF($F68="S3",IF(AND($H68&gt;$G68,($H68-$G68)&lt;=(Dashboard!$N$6/1440)),1,""),IF($F68="S4",IF(AND($H68&gt;$G68,($H68-$G68)&lt;=(Dashboard!$N$7/1440)),1,""))))),"")</f>
        <v>0</v>
      </c>
      <c r="AZ68" s="25" t="b">
        <f>IFERROR(IF(J68="Done",IF($F68="S1",IF(AND($I68&gt;$G68,(($I68-$G68)&lt;=(Dashboard!$O$4/1440))),1,""),IF($F68="S2",IF(AND($I68&gt;$G68,($I68-$G68)&lt;=(Dashboard!$O$5/1440)),1,""),IF($F68="S3",IF(AND($I68&gt;$G68,($I68-$G68)&lt;=(Dashboard!$O$6/1440)),1,""),IF($F68="S4",IF(AND($I68&gt;$G68,($I68-$G68)&lt;=(Dashboard!$O$7/1440)),1,"")))))),"")</f>
        <v>0</v>
      </c>
      <c r="BA68" s="24"/>
    </row>
    <row r="69" spans="1:53" x14ac:dyDescent="0.25">
      <c r="A69" s="33"/>
      <c r="B69" s="20"/>
      <c r="C69" s="20"/>
      <c r="D69" s="20"/>
      <c r="E69" s="20"/>
      <c r="F69" s="28"/>
      <c r="G69" s="32"/>
      <c r="H69" s="32"/>
      <c r="I69" s="32"/>
      <c r="J69" s="19" t="str">
        <f t="shared" si="2"/>
        <v/>
      </c>
      <c r="K69" s="20"/>
      <c r="L69" s="29"/>
      <c r="M69" s="22" t="str">
        <f t="shared" si="0"/>
        <v/>
      </c>
      <c r="N69" s="22" t="str">
        <f t="shared" si="1"/>
        <v/>
      </c>
      <c r="AY69" s="25" t="b">
        <f>IFERROR(IF($F69="S1",IF(AND($H69&gt;$G69,(($H69-$G69)&lt;=(Dashboard!$N$4/1440))),1,""),IF($F69="S2",IF(AND($H69&gt;$G69,($H69-$G69)&lt;=(Dashboard!$N$5/1440)),1,""),IF($F69="S3",IF(AND($H69&gt;$G69,($H69-$G69)&lt;=(Dashboard!$N$6/1440)),1,""),IF($F69="S4",IF(AND($H69&gt;$G69,($H69-$G69)&lt;=(Dashboard!$N$7/1440)),1,""))))),"")</f>
        <v>0</v>
      </c>
      <c r="AZ69" s="25" t="b">
        <f>IFERROR(IF(J69="Done",IF($F69="S1",IF(AND($I69&gt;$G69,(($I69-$G69)&lt;=(Dashboard!$O$4/1440))),1,""),IF($F69="S2",IF(AND($I69&gt;$G69,($I69-$G69)&lt;=(Dashboard!$O$5/1440)),1,""),IF($F69="S3",IF(AND($I69&gt;$G69,($I69-$G69)&lt;=(Dashboard!$O$6/1440)),1,""),IF($F69="S4",IF(AND($I69&gt;$G69,($I69-$G69)&lt;=(Dashboard!$O$7/1440)),1,"")))))),"")</f>
        <v>0</v>
      </c>
      <c r="BA69" s="24"/>
    </row>
    <row r="70" spans="1:53" x14ac:dyDescent="0.25">
      <c r="A70" s="33"/>
      <c r="B70" s="20"/>
      <c r="C70" s="20"/>
      <c r="D70" s="20"/>
      <c r="E70" s="20"/>
      <c r="F70" s="28"/>
      <c r="G70" s="32"/>
      <c r="H70" s="32"/>
      <c r="I70" s="32"/>
      <c r="J70" s="19" t="str">
        <f t="shared" si="2"/>
        <v/>
      </c>
      <c r="K70" s="20"/>
      <c r="L70" s="29"/>
      <c r="M70" s="22" t="str">
        <f t="shared" si="0"/>
        <v/>
      </c>
      <c r="N70" s="22" t="str">
        <f t="shared" si="1"/>
        <v/>
      </c>
      <c r="AY70" s="25" t="b">
        <f>IFERROR(IF($F70="S1",IF(AND($H70&gt;$G70,(($H70-$G70)&lt;=(Dashboard!$N$4/1440))),1,""),IF($F70="S2",IF(AND($H70&gt;$G70,($H70-$G70)&lt;=(Dashboard!$N$5/1440)),1,""),IF($F70="S3",IF(AND($H70&gt;$G70,($H70-$G70)&lt;=(Dashboard!$N$6/1440)),1,""),IF($F70="S4",IF(AND($H70&gt;$G70,($H70-$G70)&lt;=(Dashboard!$N$7/1440)),1,""))))),"")</f>
        <v>0</v>
      </c>
      <c r="AZ70" s="25" t="b">
        <f>IFERROR(IF(J70="Done",IF($F70="S1",IF(AND($I70&gt;$G70,(($I70-$G70)&lt;=(Dashboard!$O$4/1440))),1,""),IF($F70="S2",IF(AND($I70&gt;$G70,($I70-$G70)&lt;=(Dashboard!$O$5/1440)),1,""),IF($F70="S3",IF(AND($I70&gt;$G70,($I70-$G70)&lt;=(Dashboard!$O$6/1440)),1,""),IF($F70="S4",IF(AND($I70&gt;$G70,($I70-$G70)&lt;=(Dashboard!$O$7/1440)),1,"")))))),"")</f>
        <v>0</v>
      </c>
      <c r="BA70" s="24"/>
    </row>
    <row r="71" spans="1:53" x14ac:dyDescent="0.25">
      <c r="A71" s="33"/>
      <c r="B71" s="20"/>
      <c r="C71" s="20"/>
      <c r="D71" s="20"/>
      <c r="E71" s="20"/>
      <c r="F71" s="28"/>
      <c r="G71" s="32"/>
      <c r="H71" s="32"/>
      <c r="I71" s="32"/>
      <c r="J71" s="19" t="str">
        <f t="shared" si="2"/>
        <v/>
      </c>
      <c r="K71" s="20"/>
      <c r="L71" s="29"/>
      <c r="M71" s="22" t="str">
        <f t="shared" si="0"/>
        <v/>
      </c>
      <c r="N71" s="22" t="str">
        <f t="shared" si="1"/>
        <v/>
      </c>
      <c r="AY71" s="25" t="b">
        <f>IFERROR(IF($F71="S1",IF(AND($H71&gt;$G71,(($H71-$G71)&lt;=(Dashboard!$N$4/1440))),1,""),IF($F71="S2",IF(AND($H71&gt;$G71,($H71-$G71)&lt;=(Dashboard!$N$5/1440)),1,""),IF($F71="S3",IF(AND($H71&gt;$G71,($H71-$G71)&lt;=(Dashboard!$N$6/1440)),1,""),IF($F71="S4",IF(AND($H71&gt;$G71,($H71-$G71)&lt;=(Dashboard!$N$7/1440)),1,""))))),"")</f>
        <v>0</v>
      </c>
      <c r="AZ71" s="25" t="b">
        <f>IFERROR(IF(J71="Done",IF($F71="S1",IF(AND($I71&gt;$G71,(($I71-$G71)&lt;=(Dashboard!$O$4/1440))),1,""),IF($F71="S2",IF(AND($I71&gt;$G71,($I71-$G71)&lt;=(Dashboard!$O$5/1440)),1,""),IF($F71="S3",IF(AND($I71&gt;$G71,($I71-$G71)&lt;=(Dashboard!$O$6/1440)),1,""),IF($F71="S4",IF(AND($I71&gt;$G71,($I71-$G71)&lt;=(Dashboard!$O$7/1440)),1,"")))))),"")</f>
        <v>0</v>
      </c>
      <c r="BA71" s="24"/>
    </row>
    <row r="72" spans="1:53" x14ac:dyDescent="0.25">
      <c r="A72" s="33"/>
      <c r="B72" s="20"/>
      <c r="C72" s="20"/>
      <c r="D72" s="20"/>
      <c r="E72" s="20"/>
      <c r="F72" s="28"/>
      <c r="G72" s="32"/>
      <c r="H72" s="32"/>
      <c r="I72" s="32"/>
      <c r="J72" s="19" t="str">
        <f t="shared" si="2"/>
        <v/>
      </c>
      <c r="K72" s="20"/>
      <c r="L72" s="29"/>
      <c r="M72" s="22" t="str">
        <f t="shared" ref="M72:M135" si="3">IF(H72="","",H72-G72)</f>
        <v/>
      </c>
      <c r="N72" s="22" t="str">
        <f t="shared" ref="N72:N135" si="4">IF(I72="","",I72-G72)</f>
        <v/>
      </c>
      <c r="AY72" s="25" t="b">
        <f>IFERROR(IF($F72="S1",IF(AND($H72&gt;$G72,(($H72-$G72)&lt;=(Dashboard!$N$4/1440))),1,""),IF($F72="S2",IF(AND($H72&gt;$G72,($H72-$G72)&lt;=(Dashboard!$N$5/1440)),1,""),IF($F72="S3",IF(AND($H72&gt;$G72,($H72-$G72)&lt;=(Dashboard!$N$6/1440)),1,""),IF($F72="S4",IF(AND($H72&gt;$G72,($H72-$G72)&lt;=(Dashboard!$N$7/1440)),1,""))))),"")</f>
        <v>0</v>
      </c>
      <c r="AZ72" s="25" t="b">
        <f>IFERROR(IF(J72="Done",IF($F72="S1",IF(AND($I72&gt;$G72,(($I72-$G72)&lt;=(Dashboard!$O$4/1440))),1,""),IF($F72="S2",IF(AND($I72&gt;$G72,($I72-$G72)&lt;=(Dashboard!$O$5/1440)),1,""),IF($F72="S3",IF(AND($I72&gt;$G72,($I72-$G72)&lt;=(Dashboard!$O$6/1440)),1,""),IF($F72="S4",IF(AND($I72&gt;$G72,($I72-$G72)&lt;=(Dashboard!$O$7/1440)),1,"")))))),"")</f>
        <v>0</v>
      </c>
      <c r="BA72" s="24"/>
    </row>
    <row r="73" spans="1:53" x14ac:dyDescent="0.25">
      <c r="A73" s="33"/>
      <c r="B73" s="20"/>
      <c r="C73" s="20"/>
      <c r="D73" s="20"/>
      <c r="E73" s="20"/>
      <c r="F73" s="28"/>
      <c r="G73" s="32"/>
      <c r="H73" s="32"/>
      <c r="I73" s="32"/>
      <c r="J73" s="19" t="str">
        <f t="shared" si="2"/>
        <v/>
      </c>
      <c r="K73" s="20"/>
      <c r="L73" s="29"/>
      <c r="M73" s="22" t="str">
        <f t="shared" si="3"/>
        <v/>
      </c>
      <c r="N73" s="22" t="str">
        <f t="shared" si="4"/>
        <v/>
      </c>
      <c r="AY73" s="25" t="b">
        <f>IFERROR(IF($F73="S1",IF(AND($H73&gt;$G73,(($H73-$G73)&lt;=(Dashboard!$N$4/1440))),1,""),IF($F73="S2",IF(AND($H73&gt;$G73,($H73-$G73)&lt;=(Dashboard!$N$5/1440)),1,""),IF($F73="S3",IF(AND($H73&gt;$G73,($H73-$G73)&lt;=(Dashboard!$N$6/1440)),1,""),IF($F73="S4",IF(AND($H73&gt;$G73,($H73-$G73)&lt;=(Dashboard!$N$7/1440)),1,""))))),"")</f>
        <v>0</v>
      </c>
      <c r="AZ73" s="25" t="b">
        <f>IFERROR(IF(J73="Done",IF($F73="S1",IF(AND($I73&gt;$G73,(($I73-$G73)&lt;=(Dashboard!$O$4/1440))),1,""),IF($F73="S2",IF(AND($I73&gt;$G73,($I73-$G73)&lt;=(Dashboard!$O$5/1440)),1,""),IF($F73="S3",IF(AND($I73&gt;$G73,($I73-$G73)&lt;=(Dashboard!$O$6/1440)),1,""),IF($F73="S4",IF(AND($I73&gt;$G73,($I73-$G73)&lt;=(Dashboard!$O$7/1440)),1,"")))))),"")</f>
        <v>0</v>
      </c>
      <c r="BA73" s="24"/>
    </row>
    <row r="74" spans="1:53" x14ac:dyDescent="0.25">
      <c r="A74" s="33"/>
      <c r="B74" s="20"/>
      <c r="C74" s="20"/>
      <c r="D74" s="20"/>
      <c r="E74" s="20"/>
      <c r="F74" s="28"/>
      <c r="G74" s="32"/>
      <c r="H74" s="32"/>
      <c r="I74" s="32"/>
      <c r="J74" s="19" t="str">
        <f t="shared" si="2"/>
        <v/>
      </c>
      <c r="K74" s="20"/>
      <c r="L74" s="29"/>
      <c r="M74" s="22" t="str">
        <f t="shared" si="3"/>
        <v/>
      </c>
      <c r="N74" s="22" t="str">
        <f t="shared" si="4"/>
        <v/>
      </c>
      <c r="AY74" s="25" t="b">
        <f>IFERROR(IF($F74="S1",IF(AND($H74&gt;$G74,(($H74-$G74)&lt;=(Dashboard!$N$4/1440))),1,""),IF($F74="S2",IF(AND($H74&gt;$G74,($H74-$G74)&lt;=(Dashboard!$N$5/1440)),1,""),IF($F74="S3",IF(AND($H74&gt;$G74,($H74-$G74)&lt;=(Dashboard!$N$6/1440)),1,""),IF($F74="S4",IF(AND($H74&gt;$G74,($H74-$G74)&lt;=(Dashboard!$N$7/1440)),1,""))))),"")</f>
        <v>0</v>
      </c>
      <c r="AZ74" s="25" t="b">
        <f>IFERROR(IF(J74="Done",IF($F74="S1",IF(AND($I74&gt;$G74,(($I74-$G74)&lt;=(Dashboard!$O$4/1440))),1,""),IF($F74="S2",IF(AND($I74&gt;$G74,($I74-$G74)&lt;=(Dashboard!$O$5/1440)),1,""),IF($F74="S3",IF(AND($I74&gt;$G74,($I74-$G74)&lt;=(Dashboard!$O$6/1440)),1,""),IF($F74="S4",IF(AND($I74&gt;$G74,($I74-$G74)&lt;=(Dashboard!$O$7/1440)),1,"")))))),"")</f>
        <v>0</v>
      </c>
      <c r="BA74" s="24"/>
    </row>
    <row r="75" spans="1:53" x14ac:dyDescent="0.25">
      <c r="A75" s="33"/>
      <c r="B75" s="20"/>
      <c r="C75" s="20"/>
      <c r="D75" s="20"/>
      <c r="E75" s="20"/>
      <c r="F75" s="28"/>
      <c r="G75" s="32"/>
      <c r="H75" s="32"/>
      <c r="I75" s="32"/>
      <c r="J75" s="19" t="str">
        <f t="shared" si="2"/>
        <v/>
      </c>
      <c r="K75" s="20"/>
      <c r="L75" s="29"/>
      <c r="M75" s="22" t="str">
        <f t="shared" si="3"/>
        <v/>
      </c>
      <c r="N75" s="22" t="str">
        <f t="shared" si="4"/>
        <v/>
      </c>
      <c r="AY75" s="25" t="b">
        <f>IFERROR(IF($F75="S1",IF(AND($H75&gt;$G75,(($H75-$G75)&lt;=(Dashboard!$N$4/1440))),1,""),IF($F75="S2",IF(AND($H75&gt;$G75,($H75-$G75)&lt;=(Dashboard!$N$5/1440)),1,""),IF($F75="S3",IF(AND($H75&gt;$G75,($H75-$G75)&lt;=(Dashboard!$N$6/1440)),1,""),IF($F75="S4",IF(AND($H75&gt;$G75,($H75-$G75)&lt;=(Dashboard!$N$7/1440)),1,""))))),"")</f>
        <v>0</v>
      </c>
      <c r="AZ75" s="25" t="b">
        <f>IFERROR(IF(J75="Done",IF($F75="S1",IF(AND($I75&gt;$G75,(($I75-$G75)&lt;=(Dashboard!$O$4/1440))),1,""),IF($F75="S2",IF(AND($I75&gt;$G75,($I75-$G75)&lt;=(Dashboard!$O$5/1440)),1,""),IF($F75="S3",IF(AND($I75&gt;$G75,($I75-$G75)&lt;=(Dashboard!$O$6/1440)),1,""),IF($F75="S4",IF(AND($I75&gt;$G75,($I75-$G75)&lt;=(Dashboard!$O$7/1440)),1,"")))))),"")</f>
        <v>0</v>
      </c>
      <c r="BA75" s="24"/>
    </row>
    <row r="76" spans="1:53" x14ac:dyDescent="0.25">
      <c r="A76" s="33"/>
      <c r="B76" s="20"/>
      <c r="C76" s="20"/>
      <c r="D76" s="20"/>
      <c r="E76" s="20"/>
      <c r="F76" s="28"/>
      <c r="G76" s="32"/>
      <c r="H76" s="32"/>
      <c r="I76" s="32"/>
      <c r="J76" s="19" t="str">
        <f t="shared" si="2"/>
        <v/>
      </c>
      <c r="K76" s="20"/>
      <c r="L76" s="29"/>
      <c r="M76" s="22" t="str">
        <f t="shared" si="3"/>
        <v/>
      </c>
      <c r="N76" s="22" t="str">
        <f t="shared" si="4"/>
        <v/>
      </c>
      <c r="AY76" s="25" t="b">
        <f>IFERROR(IF($F76="S1",IF(AND($H76&gt;$G76,(($H76-$G76)&lt;=(Dashboard!$N$4/1440))),1,""),IF($F76="S2",IF(AND($H76&gt;$G76,($H76-$G76)&lt;=(Dashboard!$N$5/1440)),1,""),IF($F76="S3",IF(AND($H76&gt;$G76,($H76-$G76)&lt;=(Dashboard!$N$6/1440)),1,""),IF($F76="S4",IF(AND($H76&gt;$G76,($H76-$G76)&lt;=(Dashboard!$N$7/1440)),1,""))))),"")</f>
        <v>0</v>
      </c>
      <c r="AZ76" s="25" t="b">
        <f>IFERROR(IF(J76="Done",IF($F76="S1",IF(AND($I76&gt;$G76,(($I76-$G76)&lt;=(Dashboard!$O$4/1440))),1,""),IF($F76="S2",IF(AND($I76&gt;$G76,($I76-$G76)&lt;=(Dashboard!$O$5/1440)),1,""),IF($F76="S3",IF(AND($I76&gt;$G76,($I76-$G76)&lt;=(Dashboard!$O$6/1440)),1,""),IF($F76="S4",IF(AND($I76&gt;$G76,($I76-$G76)&lt;=(Dashboard!$O$7/1440)),1,"")))))),"")</f>
        <v>0</v>
      </c>
      <c r="BA76" s="24"/>
    </row>
    <row r="77" spans="1:53" x14ac:dyDescent="0.25">
      <c r="A77" s="33"/>
      <c r="B77" s="20"/>
      <c r="C77" s="20"/>
      <c r="D77" s="20"/>
      <c r="E77" s="20"/>
      <c r="F77" s="28"/>
      <c r="G77" s="32"/>
      <c r="H77" s="32"/>
      <c r="I77" s="32"/>
      <c r="J77" s="19" t="str">
        <f t="shared" si="2"/>
        <v/>
      </c>
      <c r="K77" s="20"/>
      <c r="L77" s="29"/>
      <c r="M77" s="22" t="str">
        <f t="shared" si="3"/>
        <v/>
      </c>
      <c r="N77" s="22" t="str">
        <f t="shared" si="4"/>
        <v/>
      </c>
      <c r="AY77" s="25" t="b">
        <f>IFERROR(IF($F77="S1",IF(AND($H77&gt;$G77,(($H77-$G77)&lt;=(Dashboard!$N$4/1440))),1,""),IF($F77="S2",IF(AND($H77&gt;$G77,($H77-$G77)&lt;=(Dashboard!$N$5/1440)),1,""),IF($F77="S3",IF(AND($H77&gt;$G77,($H77-$G77)&lt;=(Dashboard!$N$6/1440)),1,""),IF($F77="S4",IF(AND($H77&gt;$G77,($H77-$G77)&lt;=(Dashboard!$N$7/1440)),1,""))))),"")</f>
        <v>0</v>
      </c>
      <c r="AZ77" s="25" t="b">
        <f>IFERROR(IF(J77="Done",IF($F77="S1",IF(AND($I77&gt;$G77,(($I77-$G77)&lt;=(Dashboard!$O$4/1440))),1,""),IF($F77="S2",IF(AND($I77&gt;$G77,($I77-$G77)&lt;=(Dashboard!$O$5/1440)),1,""),IF($F77="S3",IF(AND($I77&gt;$G77,($I77-$G77)&lt;=(Dashboard!$O$6/1440)),1,""),IF($F77="S4",IF(AND($I77&gt;$G77,($I77-$G77)&lt;=(Dashboard!$O$7/1440)),1,"")))))),"")</f>
        <v>0</v>
      </c>
      <c r="BA77" s="24"/>
    </row>
    <row r="78" spans="1:53" x14ac:dyDescent="0.25">
      <c r="A78" s="33"/>
      <c r="B78" s="20"/>
      <c r="C78" s="20"/>
      <c r="D78" s="20"/>
      <c r="E78" s="20"/>
      <c r="F78" s="28"/>
      <c r="G78" s="32"/>
      <c r="H78" s="32"/>
      <c r="I78" s="32"/>
      <c r="J78" s="19" t="str">
        <f t="shared" si="2"/>
        <v/>
      </c>
      <c r="K78" s="20"/>
      <c r="L78" s="29"/>
      <c r="M78" s="22" t="str">
        <f t="shared" si="3"/>
        <v/>
      </c>
      <c r="N78" s="22" t="str">
        <f t="shared" si="4"/>
        <v/>
      </c>
      <c r="AY78" s="25" t="b">
        <f>IFERROR(IF($F78="S1",IF(AND($H78&gt;$G78,(($H78-$G78)&lt;=(Dashboard!$N$4/1440))),1,""),IF($F78="S2",IF(AND($H78&gt;$G78,($H78-$G78)&lt;=(Dashboard!$N$5/1440)),1,""),IF($F78="S3",IF(AND($H78&gt;$G78,($H78-$G78)&lt;=(Dashboard!$N$6/1440)),1,""),IF($F78="S4",IF(AND($H78&gt;$G78,($H78-$G78)&lt;=(Dashboard!$N$7/1440)),1,""))))),"")</f>
        <v>0</v>
      </c>
      <c r="AZ78" s="25" t="b">
        <f>IFERROR(IF(J78="Done",IF($F78="S1",IF(AND($I78&gt;$G78,(($I78-$G78)&lt;=(Dashboard!$O$4/1440))),1,""),IF($F78="S2",IF(AND($I78&gt;$G78,($I78-$G78)&lt;=(Dashboard!$O$5/1440)),1,""),IF($F78="S3",IF(AND($I78&gt;$G78,($I78-$G78)&lt;=(Dashboard!$O$6/1440)),1,""),IF($F78="S4",IF(AND($I78&gt;$G78,($I78-$G78)&lt;=(Dashboard!$O$7/1440)),1,"")))))),"")</f>
        <v>0</v>
      </c>
      <c r="BA78" s="24"/>
    </row>
    <row r="79" spans="1:53" x14ac:dyDescent="0.25">
      <c r="A79" s="33"/>
      <c r="B79" s="20"/>
      <c r="C79" s="20"/>
      <c r="D79" s="20"/>
      <c r="E79" s="20"/>
      <c r="F79" s="28"/>
      <c r="G79" s="32"/>
      <c r="H79" s="32"/>
      <c r="I79" s="32"/>
      <c r="J79" s="19" t="str">
        <f t="shared" si="2"/>
        <v/>
      </c>
      <c r="K79" s="20"/>
      <c r="L79" s="29"/>
      <c r="M79" s="22" t="str">
        <f t="shared" si="3"/>
        <v/>
      </c>
      <c r="N79" s="22" t="str">
        <f t="shared" si="4"/>
        <v/>
      </c>
      <c r="AY79" s="25" t="b">
        <f>IFERROR(IF($F79="S1",IF(AND($H79&gt;$G79,(($H79-$G79)&lt;=(Dashboard!$N$4/1440))),1,""),IF($F79="S2",IF(AND($H79&gt;$G79,($H79-$G79)&lt;=(Dashboard!$N$5/1440)),1,""),IF($F79="S3",IF(AND($H79&gt;$G79,($H79-$G79)&lt;=(Dashboard!$N$6/1440)),1,""),IF($F79="S4",IF(AND($H79&gt;$G79,($H79-$G79)&lt;=(Dashboard!$N$7/1440)),1,""))))),"")</f>
        <v>0</v>
      </c>
      <c r="AZ79" s="25" t="b">
        <f>IFERROR(IF(J79="Done",IF($F79="S1",IF(AND($I79&gt;$G79,(($I79-$G79)&lt;=(Dashboard!$O$4/1440))),1,""),IF($F79="S2",IF(AND($I79&gt;$G79,($I79-$G79)&lt;=(Dashboard!$O$5/1440)),1,""),IF($F79="S3",IF(AND($I79&gt;$G79,($I79-$G79)&lt;=(Dashboard!$O$6/1440)),1,""),IF($F79="S4",IF(AND($I79&gt;$G79,($I79-$G79)&lt;=(Dashboard!$O$7/1440)),1,"")))))),"")</f>
        <v>0</v>
      </c>
      <c r="BA79" s="24"/>
    </row>
    <row r="80" spans="1:53" x14ac:dyDescent="0.25">
      <c r="A80" s="33"/>
      <c r="B80" s="20"/>
      <c r="C80" s="20"/>
      <c r="D80" s="20"/>
      <c r="E80" s="20"/>
      <c r="F80" s="28"/>
      <c r="G80" s="32"/>
      <c r="H80" s="32"/>
      <c r="I80" s="32"/>
      <c r="J80" s="19" t="str">
        <f t="shared" si="2"/>
        <v/>
      </c>
      <c r="K80" s="20"/>
      <c r="L80" s="29"/>
      <c r="M80" s="22" t="str">
        <f t="shared" si="3"/>
        <v/>
      </c>
      <c r="N80" s="22" t="str">
        <f t="shared" si="4"/>
        <v/>
      </c>
      <c r="AY80" s="25" t="b">
        <f>IFERROR(IF($F80="S1",IF(AND($H80&gt;$G80,(($H80-$G80)&lt;=(Dashboard!$N$4/1440))),1,""),IF($F80="S2",IF(AND($H80&gt;$G80,($H80-$G80)&lt;=(Dashboard!$N$5/1440)),1,""),IF($F80="S3",IF(AND($H80&gt;$G80,($H80-$G80)&lt;=(Dashboard!$N$6/1440)),1,""),IF($F80="S4",IF(AND($H80&gt;$G80,($H80-$G80)&lt;=(Dashboard!$N$7/1440)),1,""))))),"")</f>
        <v>0</v>
      </c>
      <c r="AZ80" s="25" t="b">
        <f>IFERROR(IF(J80="Done",IF($F80="S1",IF(AND($I80&gt;$G80,(($I80-$G80)&lt;=(Dashboard!$O$4/1440))),1,""),IF($F80="S2",IF(AND($I80&gt;$G80,($I80-$G80)&lt;=(Dashboard!$O$5/1440)),1,""),IF($F80="S3",IF(AND($I80&gt;$G80,($I80-$G80)&lt;=(Dashboard!$O$6/1440)),1,""),IF($F80="S4",IF(AND($I80&gt;$G80,($I80-$G80)&lt;=(Dashboard!$O$7/1440)),1,"")))))),"")</f>
        <v>0</v>
      </c>
      <c r="BA80" s="24"/>
    </row>
    <row r="81" spans="1:53" x14ac:dyDescent="0.25">
      <c r="A81" s="33"/>
      <c r="B81" s="20"/>
      <c r="C81" s="20"/>
      <c r="D81" s="20"/>
      <c r="E81" s="20"/>
      <c r="F81" s="28"/>
      <c r="G81" s="32"/>
      <c r="H81" s="32"/>
      <c r="I81" s="32"/>
      <c r="J81" s="19" t="str">
        <f t="shared" si="2"/>
        <v/>
      </c>
      <c r="K81" s="20"/>
      <c r="L81" s="29"/>
      <c r="M81" s="22" t="str">
        <f t="shared" si="3"/>
        <v/>
      </c>
      <c r="N81" s="22" t="str">
        <f t="shared" si="4"/>
        <v/>
      </c>
      <c r="AY81" s="25" t="b">
        <f>IFERROR(IF($F81="S1",IF(AND($H81&gt;$G81,(($H81-$G81)&lt;=(Dashboard!$N$4/1440))),1,""),IF($F81="S2",IF(AND($H81&gt;$G81,($H81-$G81)&lt;=(Dashboard!$N$5/1440)),1,""),IF($F81="S3",IF(AND($H81&gt;$G81,($H81-$G81)&lt;=(Dashboard!$N$6/1440)),1,""),IF($F81="S4",IF(AND($H81&gt;$G81,($H81-$G81)&lt;=(Dashboard!$N$7/1440)),1,""))))),"")</f>
        <v>0</v>
      </c>
      <c r="AZ81" s="25" t="b">
        <f>IFERROR(IF(J81="Done",IF($F81="S1",IF(AND($I81&gt;$G81,(($I81-$G81)&lt;=(Dashboard!$O$4/1440))),1,""),IF($F81="S2",IF(AND($I81&gt;$G81,($I81-$G81)&lt;=(Dashboard!$O$5/1440)),1,""),IF($F81="S3",IF(AND($I81&gt;$G81,($I81-$G81)&lt;=(Dashboard!$O$6/1440)),1,""),IF($F81="S4",IF(AND($I81&gt;$G81,($I81-$G81)&lt;=(Dashboard!$O$7/1440)),1,"")))))),"")</f>
        <v>0</v>
      </c>
      <c r="BA81" s="24"/>
    </row>
    <row r="82" spans="1:53" x14ac:dyDescent="0.25">
      <c r="A82" s="33"/>
      <c r="B82" s="20"/>
      <c r="C82" s="20"/>
      <c r="D82" s="20"/>
      <c r="E82" s="20"/>
      <c r="F82" s="28"/>
      <c r="G82" s="32"/>
      <c r="H82" s="32"/>
      <c r="I82" s="32"/>
      <c r="J82" s="19" t="str">
        <f t="shared" si="2"/>
        <v/>
      </c>
      <c r="K82" s="20"/>
      <c r="L82" s="29"/>
      <c r="M82" s="22" t="str">
        <f t="shared" si="3"/>
        <v/>
      </c>
      <c r="N82" s="22" t="str">
        <f t="shared" si="4"/>
        <v/>
      </c>
      <c r="AY82" s="25" t="b">
        <f>IFERROR(IF($F82="S1",IF(AND($H82&gt;$G82,(($H82-$G82)&lt;=(Dashboard!$N$4/1440))),1,""),IF($F82="S2",IF(AND($H82&gt;$G82,($H82-$G82)&lt;=(Dashboard!$N$5/1440)),1,""),IF($F82="S3",IF(AND($H82&gt;$G82,($H82-$G82)&lt;=(Dashboard!$N$6/1440)),1,""),IF($F82="S4",IF(AND($H82&gt;$G82,($H82-$G82)&lt;=(Dashboard!$N$7/1440)),1,""))))),"")</f>
        <v>0</v>
      </c>
      <c r="AZ82" s="25" t="b">
        <f>IFERROR(IF(J82="Done",IF($F82="S1",IF(AND($I82&gt;$G82,(($I82-$G82)&lt;=(Dashboard!$O$4/1440))),1,""),IF($F82="S2",IF(AND($I82&gt;$G82,($I82-$G82)&lt;=(Dashboard!$O$5/1440)),1,""),IF($F82="S3",IF(AND($I82&gt;$G82,($I82-$G82)&lt;=(Dashboard!$O$6/1440)),1,""),IF($F82="S4",IF(AND($I82&gt;$G82,($I82-$G82)&lt;=(Dashboard!$O$7/1440)),1,"")))))),"")</f>
        <v>0</v>
      </c>
      <c r="BA82" s="24"/>
    </row>
    <row r="83" spans="1:53" x14ac:dyDescent="0.25">
      <c r="A83" s="33"/>
      <c r="B83" s="20"/>
      <c r="C83" s="20"/>
      <c r="D83" s="20"/>
      <c r="E83" s="20"/>
      <c r="F83" s="28"/>
      <c r="G83" s="32"/>
      <c r="H83" s="32"/>
      <c r="I83" s="32"/>
      <c r="J83" s="19" t="str">
        <f t="shared" si="2"/>
        <v/>
      </c>
      <c r="K83" s="20"/>
      <c r="L83" s="29"/>
      <c r="M83" s="22" t="str">
        <f t="shared" si="3"/>
        <v/>
      </c>
      <c r="N83" s="22" t="str">
        <f t="shared" si="4"/>
        <v/>
      </c>
      <c r="AY83" s="25" t="b">
        <f>IFERROR(IF($F83="S1",IF(AND($H83&gt;$G83,(($H83-$G83)&lt;=(Dashboard!$N$4/1440))),1,""),IF($F83="S2",IF(AND($H83&gt;$G83,($H83-$G83)&lt;=(Dashboard!$N$5/1440)),1,""),IF($F83="S3",IF(AND($H83&gt;$G83,($H83-$G83)&lt;=(Dashboard!$N$6/1440)),1,""),IF($F83="S4",IF(AND($H83&gt;$G83,($H83-$G83)&lt;=(Dashboard!$N$7/1440)),1,""))))),"")</f>
        <v>0</v>
      </c>
      <c r="AZ83" s="25" t="b">
        <f>IFERROR(IF(J83="Done",IF($F83="S1",IF(AND($I83&gt;$G83,(($I83-$G83)&lt;=(Dashboard!$O$4/1440))),1,""),IF($F83="S2",IF(AND($I83&gt;$G83,($I83-$G83)&lt;=(Dashboard!$O$5/1440)),1,""),IF($F83="S3",IF(AND($I83&gt;$G83,($I83-$G83)&lt;=(Dashboard!$O$6/1440)),1,""),IF($F83="S4",IF(AND($I83&gt;$G83,($I83-$G83)&lt;=(Dashboard!$O$7/1440)),1,"")))))),"")</f>
        <v>0</v>
      </c>
      <c r="BA83" s="24"/>
    </row>
    <row r="84" spans="1:53" x14ac:dyDescent="0.25">
      <c r="A84" s="33"/>
      <c r="B84" s="20"/>
      <c r="C84" s="20"/>
      <c r="D84" s="20"/>
      <c r="E84" s="20"/>
      <c r="F84" s="28"/>
      <c r="G84" s="32"/>
      <c r="H84" s="32"/>
      <c r="I84" s="32"/>
      <c r="J84" s="19" t="str">
        <f t="shared" si="2"/>
        <v/>
      </c>
      <c r="K84" s="20"/>
      <c r="L84" s="29"/>
      <c r="M84" s="22" t="str">
        <f t="shared" si="3"/>
        <v/>
      </c>
      <c r="N84" s="22" t="str">
        <f t="shared" si="4"/>
        <v/>
      </c>
      <c r="AY84" s="25" t="b">
        <f>IFERROR(IF($F84="S1",IF(AND($H84&gt;$G84,(($H84-$G84)&lt;=(Dashboard!$N$4/1440))),1,""),IF($F84="S2",IF(AND($H84&gt;$G84,($H84-$G84)&lt;=(Dashboard!$N$5/1440)),1,""),IF($F84="S3",IF(AND($H84&gt;$G84,($H84-$G84)&lt;=(Dashboard!$N$6/1440)),1,""),IF($F84="S4",IF(AND($H84&gt;$G84,($H84-$G84)&lt;=(Dashboard!$N$7/1440)),1,""))))),"")</f>
        <v>0</v>
      </c>
      <c r="AZ84" s="25" t="b">
        <f>IFERROR(IF(J84="Done",IF($F84="S1",IF(AND($I84&gt;$G84,(($I84-$G84)&lt;=(Dashboard!$O$4/1440))),1,""),IF($F84="S2",IF(AND($I84&gt;$G84,($I84-$G84)&lt;=(Dashboard!$O$5/1440)),1,""),IF($F84="S3",IF(AND($I84&gt;$G84,($I84-$G84)&lt;=(Dashboard!$O$6/1440)),1,""),IF($F84="S4",IF(AND($I84&gt;$G84,($I84-$G84)&lt;=(Dashboard!$O$7/1440)),1,"")))))),"")</f>
        <v>0</v>
      </c>
      <c r="BA84" s="24"/>
    </row>
    <row r="85" spans="1:53" x14ac:dyDescent="0.25">
      <c r="A85" s="33"/>
      <c r="B85" s="20"/>
      <c r="C85" s="20"/>
      <c r="D85" s="20"/>
      <c r="E85" s="20"/>
      <c r="F85" s="28"/>
      <c r="G85" s="32"/>
      <c r="H85" s="32"/>
      <c r="I85" s="32"/>
      <c r="J85" s="19" t="str">
        <f t="shared" si="2"/>
        <v/>
      </c>
      <c r="K85" s="20"/>
      <c r="L85" s="29"/>
      <c r="M85" s="22" t="str">
        <f t="shared" si="3"/>
        <v/>
      </c>
      <c r="N85" s="22" t="str">
        <f t="shared" si="4"/>
        <v/>
      </c>
      <c r="AY85" s="25" t="b">
        <f>IFERROR(IF($F85="S1",IF(AND($H85&gt;$G85,(($H85-$G85)&lt;=(Dashboard!$N$4/1440))),1,""),IF($F85="S2",IF(AND($H85&gt;$G85,($H85-$G85)&lt;=(Dashboard!$N$5/1440)),1,""),IF($F85="S3",IF(AND($H85&gt;$G85,($H85-$G85)&lt;=(Dashboard!$N$6/1440)),1,""),IF($F85="S4",IF(AND($H85&gt;$G85,($H85-$G85)&lt;=(Dashboard!$N$7/1440)),1,""))))),"")</f>
        <v>0</v>
      </c>
      <c r="AZ85" s="25" t="b">
        <f>IFERROR(IF(J85="Done",IF($F85="S1",IF(AND($I85&gt;$G85,(($I85-$G85)&lt;=(Dashboard!$O$4/1440))),1,""),IF($F85="S2",IF(AND($I85&gt;$G85,($I85-$G85)&lt;=(Dashboard!$O$5/1440)),1,""),IF($F85="S3",IF(AND($I85&gt;$G85,($I85-$G85)&lt;=(Dashboard!$O$6/1440)),1,""),IF($F85="S4",IF(AND($I85&gt;$G85,($I85-$G85)&lt;=(Dashboard!$O$7/1440)),1,"")))))),"")</f>
        <v>0</v>
      </c>
      <c r="BA85" s="24"/>
    </row>
    <row r="86" spans="1:53" x14ac:dyDescent="0.25">
      <c r="A86" s="33"/>
      <c r="B86" s="20"/>
      <c r="C86" s="20"/>
      <c r="D86" s="20"/>
      <c r="E86" s="20"/>
      <c r="F86" s="28"/>
      <c r="G86" s="32"/>
      <c r="H86" s="32"/>
      <c r="I86" s="32"/>
      <c r="J86" s="19" t="str">
        <f t="shared" si="2"/>
        <v/>
      </c>
      <c r="K86" s="20"/>
      <c r="L86" s="29"/>
      <c r="M86" s="22" t="str">
        <f t="shared" si="3"/>
        <v/>
      </c>
      <c r="N86" s="22" t="str">
        <f t="shared" si="4"/>
        <v/>
      </c>
      <c r="AY86" s="25" t="b">
        <f>IFERROR(IF($F86="S1",IF(AND($H86&gt;$G86,(($H86-$G86)&lt;=(Dashboard!$N$4/1440))),1,""),IF($F86="S2",IF(AND($H86&gt;$G86,($H86-$G86)&lt;=(Dashboard!$N$5/1440)),1,""),IF($F86="S3",IF(AND($H86&gt;$G86,($H86-$G86)&lt;=(Dashboard!$N$6/1440)),1,""),IF($F86="S4",IF(AND($H86&gt;$G86,($H86-$G86)&lt;=(Dashboard!$N$7/1440)),1,""))))),"")</f>
        <v>0</v>
      </c>
      <c r="AZ86" s="25" t="b">
        <f>IFERROR(IF(J86="Done",IF($F86="S1",IF(AND($I86&gt;$G86,(($I86-$G86)&lt;=(Dashboard!$O$4/1440))),1,""),IF($F86="S2",IF(AND($I86&gt;$G86,($I86-$G86)&lt;=(Dashboard!$O$5/1440)),1,""),IF($F86="S3",IF(AND($I86&gt;$G86,($I86-$G86)&lt;=(Dashboard!$O$6/1440)),1,""),IF($F86="S4",IF(AND($I86&gt;$G86,($I86-$G86)&lt;=(Dashboard!$O$7/1440)),1,"")))))),"")</f>
        <v>0</v>
      </c>
      <c r="BA86" s="24"/>
    </row>
    <row r="87" spans="1:53" x14ac:dyDescent="0.25">
      <c r="A87" s="33"/>
      <c r="B87" s="20"/>
      <c r="C87" s="20"/>
      <c r="D87" s="20"/>
      <c r="E87" s="20"/>
      <c r="F87" s="28"/>
      <c r="G87" s="32"/>
      <c r="H87" s="32"/>
      <c r="I87" s="32"/>
      <c r="J87" s="19" t="str">
        <f t="shared" ref="J87:J150" si="5">IF(AND($I87&gt;$H87,$H87&gt;$G87,$H87&gt;0,$G87&gt;0),"Done",IF(AND($H87&gt;$G87,$G87&gt;0),"In Process",IF(AND($H87="",$G87&gt;0),"Pending Response","")))</f>
        <v/>
      </c>
      <c r="K87" s="20"/>
      <c r="L87" s="29"/>
      <c r="M87" s="22" t="str">
        <f t="shared" si="3"/>
        <v/>
      </c>
      <c r="N87" s="22" t="str">
        <f t="shared" si="4"/>
        <v/>
      </c>
      <c r="AY87" s="25" t="b">
        <f>IFERROR(IF($F87="S1",IF(AND($H87&gt;$G87,(($H87-$G87)&lt;=(Dashboard!$N$4/1440))),1,""),IF($F87="S2",IF(AND($H87&gt;$G87,($H87-$G87)&lt;=(Dashboard!$N$5/1440)),1,""),IF($F87="S3",IF(AND($H87&gt;$G87,($H87-$G87)&lt;=(Dashboard!$N$6/1440)),1,""),IF($F87="S4",IF(AND($H87&gt;$G87,($H87-$G87)&lt;=(Dashboard!$N$7/1440)),1,""))))),"")</f>
        <v>0</v>
      </c>
      <c r="AZ87" s="25" t="b">
        <f>IFERROR(IF(J87="Done",IF($F87="S1",IF(AND($I87&gt;$G87,(($I87-$G87)&lt;=(Dashboard!$O$4/1440))),1,""),IF($F87="S2",IF(AND($I87&gt;$G87,($I87-$G87)&lt;=(Dashboard!$O$5/1440)),1,""),IF($F87="S3",IF(AND($I87&gt;$G87,($I87-$G87)&lt;=(Dashboard!$O$6/1440)),1,""),IF($F87="S4",IF(AND($I87&gt;$G87,($I87-$G87)&lt;=(Dashboard!$O$7/1440)),1,"")))))),"")</f>
        <v>0</v>
      </c>
      <c r="BA87" s="24"/>
    </row>
    <row r="88" spans="1:53" x14ac:dyDescent="0.25">
      <c r="A88" s="33"/>
      <c r="B88" s="20"/>
      <c r="C88" s="20"/>
      <c r="D88" s="20"/>
      <c r="E88" s="20"/>
      <c r="F88" s="28"/>
      <c r="G88" s="32"/>
      <c r="H88" s="32"/>
      <c r="I88" s="32"/>
      <c r="J88" s="19" t="str">
        <f t="shared" si="5"/>
        <v/>
      </c>
      <c r="K88" s="20"/>
      <c r="L88" s="29"/>
      <c r="M88" s="22" t="str">
        <f t="shared" si="3"/>
        <v/>
      </c>
      <c r="N88" s="22" t="str">
        <f t="shared" si="4"/>
        <v/>
      </c>
      <c r="AY88" s="25" t="b">
        <f>IFERROR(IF($F88="S1",IF(AND($H88&gt;$G88,(($H88-$G88)&lt;=(Dashboard!$N$4/1440))),1,""),IF($F88="S2",IF(AND($H88&gt;$G88,($H88-$G88)&lt;=(Dashboard!$N$5/1440)),1,""),IF($F88="S3",IF(AND($H88&gt;$G88,($H88-$G88)&lt;=(Dashboard!$N$6/1440)),1,""),IF($F88="S4",IF(AND($H88&gt;$G88,($H88-$G88)&lt;=(Dashboard!$N$7/1440)),1,""))))),"")</f>
        <v>0</v>
      </c>
      <c r="AZ88" s="25" t="b">
        <f>IFERROR(IF(J88="Done",IF($F88="S1",IF(AND($I88&gt;$G88,(($I88-$G88)&lt;=(Dashboard!$O$4/1440))),1,""),IF($F88="S2",IF(AND($I88&gt;$G88,($I88-$G88)&lt;=(Dashboard!$O$5/1440)),1,""),IF($F88="S3",IF(AND($I88&gt;$G88,($I88-$G88)&lt;=(Dashboard!$O$6/1440)),1,""),IF($F88="S4",IF(AND($I88&gt;$G88,($I88-$G88)&lt;=(Dashboard!$O$7/1440)),1,"")))))),"")</f>
        <v>0</v>
      </c>
      <c r="BA88" s="24"/>
    </row>
    <row r="89" spans="1:53" x14ac:dyDescent="0.25">
      <c r="A89" s="33"/>
      <c r="B89" s="20"/>
      <c r="C89" s="20"/>
      <c r="D89" s="20"/>
      <c r="E89" s="20"/>
      <c r="F89" s="28"/>
      <c r="G89" s="32"/>
      <c r="H89" s="32"/>
      <c r="I89" s="32"/>
      <c r="J89" s="19" t="str">
        <f t="shared" si="5"/>
        <v/>
      </c>
      <c r="K89" s="20"/>
      <c r="L89" s="29"/>
      <c r="M89" s="22" t="str">
        <f t="shared" si="3"/>
        <v/>
      </c>
      <c r="N89" s="22" t="str">
        <f t="shared" si="4"/>
        <v/>
      </c>
      <c r="AY89" s="25" t="b">
        <f>IFERROR(IF($F89="S1",IF(AND($H89&gt;$G89,(($H89-$G89)&lt;=(Dashboard!$N$4/1440))),1,""),IF($F89="S2",IF(AND($H89&gt;$G89,($H89-$G89)&lt;=(Dashboard!$N$5/1440)),1,""),IF($F89="S3",IF(AND($H89&gt;$G89,($H89-$G89)&lt;=(Dashboard!$N$6/1440)),1,""),IF($F89="S4",IF(AND($H89&gt;$G89,($H89-$G89)&lt;=(Dashboard!$N$7/1440)),1,""))))),"")</f>
        <v>0</v>
      </c>
      <c r="AZ89" s="25" t="b">
        <f>IFERROR(IF(J89="Done",IF($F89="S1",IF(AND($I89&gt;$G89,(($I89-$G89)&lt;=(Dashboard!$O$4/1440))),1,""),IF($F89="S2",IF(AND($I89&gt;$G89,($I89-$G89)&lt;=(Dashboard!$O$5/1440)),1,""),IF($F89="S3",IF(AND($I89&gt;$G89,($I89-$G89)&lt;=(Dashboard!$O$6/1440)),1,""),IF($F89="S4",IF(AND($I89&gt;$G89,($I89-$G89)&lt;=(Dashboard!$O$7/1440)),1,"")))))),"")</f>
        <v>0</v>
      </c>
      <c r="BA89" s="24"/>
    </row>
    <row r="90" spans="1:53" x14ac:dyDescent="0.25">
      <c r="A90" s="33"/>
      <c r="B90" s="20"/>
      <c r="C90" s="20"/>
      <c r="D90" s="20"/>
      <c r="E90" s="20"/>
      <c r="F90" s="28"/>
      <c r="G90" s="32"/>
      <c r="H90" s="32"/>
      <c r="I90" s="32"/>
      <c r="J90" s="19" t="str">
        <f t="shared" si="5"/>
        <v/>
      </c>
      <c r="K90" s="20"/>
      <c r="L90" s="29"/>
      <c r="M90" s="22" t="str">
        <f t="shared" si="3"/>
        <v/>
      </c>
      <c r="N90" s="22" t="str">
        <f t="shared" si="4"/>
        <v/>
      </c>
      <c r="AY90" s="25" t="b">
        <f>IFERROR(IF($F90="S1",IF(AND($H90&gt;$G90,(($H90-$G90)&lt;=(Dashboard!$N$4/1440))),1,""),IF($F90="S2",IF(AND($H90&gt;$G90,($H90-$G90)&lt;=(Dashboard!$N$5/1440)),1,""),IF($F90="S3",IF(AND($H90&gt;$G90,($H90-$G90)&lt;=(Dashboard!$N$6/1440)),1,""),IF($F90="S4",IF(AND($H90&gt;$G90,($H90-$G90)&lt;=(Dashboard!$N$7/1440)),1,""))))),"")</f>
        <v>0</v>
      </c>
      <c r="AZ90" s="25" t="b">
        <f>IFERROR(IF(J90="Done",IF($F90="S1",IF(AND($I90&gt;$G90,(($I90-$G90)&lt;=(Dashboard!$O$4/1440))),1,""),IF($F90="S2",IF(AND($I90&gt;$G90,($I90-$G90)&lt;=(Dashboard!$O$5/1440)),1,""),IF($F90="S3",IF(AND($I90&gt;$G90,($I90-$G90)&lt;=(Dashboard!$O$6/1440)),1,""),IF($F90="S4",IF(AND($I90&gt;$G90,($I90-$G90)&lt;=(Dashboard!$O$7/1440)),1,"")))))),"")</f>
        <v>0</v>
      </c>
      <c r="BA90" s="24"/>
    </row>
    <row r="91" spans="1:53" x14ac:dyDescent="0.25">
      <c r="A91" s="33"/>
      <c r="B91" s="20"/>
      <c r="C91" s="20"/>
      <c r="D91" s="20"/>
      <c r="E91" s="20"/>
      <c r="F91" s="28"/>
      <c r="G91" s="32"/>
      <c r="H91" s="32"/>
      <c r="I91" s="32"/>
      <c r="J91" s="19" t="str">
        <f t="shared" si="5"/>
        <v/>
      </c>
      <c r="K91" s="20"/>
      <c r="L91" s="29"/>
      <c r="M91" s="22" t="str">
        <f t="shared" si="3"/>
        <v/>
      </c>
      <c r="N91" s="22" t="str">
        <f t="shared" si="4"/>
        <v/>
      </c>
      <c r="AY91" s="25" t="b">
        <f>IFERROR(IF($F91="S1",IF(AND($H91&gt;$G91,(($H91-$G91)&lt;=(Dashboard!$N$4/1440))),1,""),IF($F91="S2",IF(AND($H91&gt;$G91,($H91-$G91)&lt;=(Dashboard!$N$5/1440)),1,""),IF($F91="S3",IF(AND($H91&gt;$G91,($H91-$G91)&lt;=(Dashboard!$N$6/1440)),1,""),IF($F91="S4",IF(AND($H91&gt;$G91,($H91-$G91)&lt;=(Dashboard!$N$7/1440)),1,""))))),"")</f>
        <v>0</v>
      </c>
      <c r="AZ91" s="25" t="b">
        <f>IFERROR(IF(J91="Done",IF($F91="S1",IF(AND($I91&gt;$G91,(($I91-$G91)&lt;=(Dashboard!$O$4/1440))),1,""),IF($F91="S2",IF(AND($I91&gt;$G91,($I91-$G91)&lt;=(Dashboard!$O$5/1440)),1,""),IF($F91="S3",IF(AND($I91&gt;$G91,($I91-$G91)&lt;=(Dashboard!$O$6/1440)),1,""),IF($F91="S4",IF(AND($I91&gt;$G91,($I91-$G91)&lt;=(Dashboard!$O$7/1440)),1,"")))))),"")</f>
        <v>0</v>
      </c>
      <c r="BA91" s="24"/>
    </row>
    <row r="92" spans="1:53" x14ac:dyDescent="0.25">
      <c r="A92" s="33"/>
      <c r="B92" s="20"/>
      <c r="C92" s="20"/>
      <c r="D92" s="20"/>
      <c r="E92" s="20"/>
      <c r="F92" s="28"/>
      <c r="G92" s="32"/>
      <c r="H92" s="32"/>
      <c r="I92" s="32"/>
      <c r="J92" s="19" t="str">
        <f t="shared" si="5"/>
        <v/>
      </c>
      <c r="K92" s="20"/>
      <c r="L92" s="29"/>
      <c r="M92" s="22" t="str">
        <f t="shared" si="3"/>
        <v/>
      </c>
      <c r="N92" s="22" t="str">
        <f t="shared" si="4"/>
        <v/>
      </c>
      <c r="AY92" s="25" t="b">
        <f>IFERROR(IF($F92="S1",IF(AND($H92&gt;$G92,(($H92-$G92)&lt;=(Dashboard!$N$4/1440))),1,""),IF($F92="S2",IF(AND($H92&gt;$G92,($H92-$G92)&lt;=(Dashboard!$N$5/1440)),1,""),IF($F92="S3",IF(AND($H92&gt;$G92,($H92-$G92)&lt;=(Dashboard!$N$6/1440)),1,""),IF($F92="S4",IF(AND($H92&gt;$G92,($H92-$G92)&lt;=(Dashboard!$N$7/1440)),1,""))))),"")</f>
        <v>0</v>
      </c>
      <c r="AZ92" s="25" t="b">
        <f>IFERROR(IF(J92="Done",IF($F92="S1",IF(AND($I92&gt;$G92,(($I92-$G92)&lt;=(Dashboard!$O$4/1440))),1,""),IF($F92="S2",IF(AND($I92&gt;$G92,($I92-$G92)&lt;=(Dashboard!$O$5/1440)),1,""),IF($F92="S3",IF(AND($I92&gt;$G92,($I92-$G92)&lt;=(Dashboard!$O$6/1440)),1,""),IF($F92="S4",IF(AND($I92&gt;$G92,($I92-$G92)&lt;=(Dashboard!$O$7/1440)),1,"")))))),"")</f>
        <v>0</v>
      </c>
      <c r="BA92" s="24"/>
    </row>
    <row r="93" spans="1:53" x14ac:dyDescent="0.25">
      <c r="A93" s="33"/>
      <c r="B93" s="20"/>
      <c r="C93" s="20"/>
      <c r="D93" s="20"/>
      <c r="E93" s="20"/>
      <c r="F93" s="28"/>
      <c r="G93" s="32"/>
      <c r="H93" s="32"/>
      <c r="I93" s="32"/>
      <c r="J93" s="19" t="str">
        <f t="shared" si="5"/>
        <v/>
      </c>
      <c r="K93" s="20"/>
      <c r="L93" s="29"/>
      <c r="M93" s="22" t="str">
        <f t="shared" si="3"/>
        <v/>
      </c>
      <c r="N93" s="22" t="str">
        <f t="shared" si="4"/>
        <v/>
      </c>
      <c r="AY93" s="25" t="b">
        <f>IFERROR(IF($F93="S1",IF(AND($H93&gt;$G93,(($H93-$G93)&lt;=(Dashboard!$N$4/1440))),1,""),IF($F93="S2",IF(AND($H93&gt;$G93,($H93-$G93)&lt;=(Dashboard!$N$5/1440)),1,""),IF($F93="S3",IF(AND($H93&gt;$G93,($H93-$G93)&lt;=(Dashboard!$N$6/1440)),1,""),IF($F93="S4",IF(AND($H93&gt;$G93,($H93-$G93)&lt;=(Dashboard!$N$7/1440)),1,""))))),"")</f>
        <v>0</v>
      </c>
      <c r="AZ93" s="25" t="b">
        <f>IFERROR(IF(J93="Done",IF($F93="S1",IF(AND($I93&gt;$G93,(($I93-$G93)&lt;=(Dashboard!$O$4/1440))),1,""),IF($F93="S2",IF(AND($I93&gt;$G93,($I93-$G93)&lt;=(Dashboard!$O$5/1440)),1,""),IF($F93="S3",IF(AND($I93&gt;$G93,($I93-$G93)&lt;=(Dashboard!$O$6/1440)),1,""),IF($F93="S4",IF(AND($I93&gt;$G93,($I93-$G93)&lt;=(Dashboard!$O$7/1440)),1,"")))))),"")</f>
        <v>0</v>
      </c>
      <c r="BA93" s="24"/>
    </row>
    <row r="94" spans="1:53" x14ac:dyDescent="0.25">
      <c r="A94" s="33"/>
      <c r="B94" s="20"/>
      <c r="C94" s="20"/>
      <c r="D94" s="20"/>
      <c r="E94" s="20"/>
      <c r="F94" s="28"/>
      <c r="G94" s="32"/>
      <c r="H94" s="32"/>
      <c r="I94" s="32"/>
      <c r="J94" s="19" t="str">
        <f t="shared" si="5"/>
        <v/>
      </c>
      <c r="K94" s="20"/>
      <c r="L94" s="29"/>
      <c r="M94" s="22" t="str">
        <f t="shared" si="3"/>
        <v/>
      </c>
      <c r="N94" s="22" t="str">
        <f t="shared" si="4"/>
        <v/>
      </c>
      <c r="AY94" s="25" t="b">
        <f>IFERROR(IF($F94="S1",IF(AND($H94&gt;$G94,(($H94-$G94)&lt;=(Dashboard!$N$4/1440))),1,""),IF($F94="S2",IF(AND($H94&gt;$G94,($H94-$G94)&lt;=(Dashboard!$N$5/1440)),1,""),IF($F94="S3",IF(AND($H94&gt;$G94,($H94-$G94)&lt;=(Dashboard!$N$6/1440)),1,""),IF($F94="S4",IF(AND($H94&gt;$G94,($H94-$G94)&lt;=(Dashboard!$N$7/1440)),1,""))))),"")</f>
        <v>0</v>
      </c>
      <c r="AZ94" s="25" t="b">
        <f>IFERROR(IF(J94="Done",IF($F94="S1",IF(AND($I94&gt;$G94,(($I94-$G94)&lt;=(Dashboard!$O$4/1440))),1,""),IF($F94="S2",IF(AND($I94&gt;$G94,($I94-$G94)&lt;=(Dashboard!$O$5/1440)),1,""),IF($F94="S3",IF(AND($I94&gt;$G94,($I94-$G94)&lt;=(Dashboard!$O$6/1440)),1,""),IF($F94="S4",IF(AND($I94&gt;$G94,($I94-$G94)&lt;=(Dashboard!$O$7/1440)),1,"")))))),"")</f>
        <v>0</v>
      </c>
      <c r="BA94" s="24"/>
    </row>
    <row r="95" spans="1:53" x14ac:dyDescent="0.25">
      <c r="A95" s="33"/>
      <c r="B95" s="20"/>
      <c r="C95" s="20"/>
      <c r="D95" s="20"/>
      <c r="E95" s="20"/>
      <c r="F95" s="28"/>
      <c r="G95" s="32"/>
      <c r="H95" s="32"/>
      <c r="I95" s="32"/>
      <c r="J95" s="19" t="str">
        <f t="shared" si="5"/>
        <v/>
      </c>
      <c r="K95" s="20"/>
      <c r="L95" s="29"/>
      <c r="M95" s="22" t="str">
        <f t="shared" si="3"/>
        <v/>
      </c>
      <c r="N95" s="22" t="str">
        <f t="shared" si="4"/>
        <v/>
      </c>
      <c r="AY95" s="25" t="b">
        <f>IFERROR(IF($F95="S1",IF(AND($H95&gt;$G95,(($H95-$G95)&lt;=(Dashboard!$N$4/1440))),1,""),IF($F95="S2",IF(AND($H95&gt;$G95,($H95-$G95)&lt;=(Dashboard!$N$5/1440)),1,""),IF($F95="S3",IF(AND($H95&gt;$G95,($H95-$G95)&lt;=(Dashboard!$N$6/1440)),1,""),IF($F95="S4",IF(AND($H95&gt;$G95,($H95-$G95)&lt;=(Dashboard!$N$7/1440)),1,""))))),"")</f>
        <v>0</v>
      </c>
      <c r="AZ95" s="25" t="b">
        <f>IFERROR(IF(J95="Done",IF($F95="S1",IF(AND($I95&gt;$G95,(($I95-$G95)&lt;=(Dashboard!$O$4/1440))),1,""),IF($F95="S2",IF(AND($I95&gt;$G95,($I95-$G95)&lt;=(Dashboard!$O$5/1440)),1,""),IF($F95="S3",IF(AND($I95&gt;$G95,($I95-$G95)&lt;=(Dashboard!$O$6/1440)),1,""),IF($F95="S4",IF(AND($I95&gt;$G95,($I95-$G95)&lt;=(Dashboard!$O$7/1440)),1,"")))))),"")</f>
        <v>0</v>
      </c>
      <c r="BA95" s="24"/>
    </row>
    <row r="96" spans="1:53" x14ac:dyDescent="0.25">
      <c r="A96" s="33"/>
      <c r="B96" s="20"/>
      <c r="C96" s="20"/>
      <c r="D96" s="20"/>
      <c r="E96" s="20"/>
      <c r="F96" s="28"/>
      <c r="G96" s="32"/>
      <c r="H96" s="32"/>
      <c r="I96" s="32"/>
      <c r="J96" s="19" t="str">
        <f t="shared" si="5"/>
        <v/>
      </c>
      <c r="K96" s="20"/>
      <c r="L96" s="29"/>
      <c r="M96" s="22" t="str">
        <f t="shared" si="3"/>
        <v/>
      </c>
      <c r="N96" s="22" t="str">
        <f t="shared" si="4"/>
        <v/>
      </c>
      <c r="AY96" s="25" t="b">
        <f>IFERROR(IF($F96="S1",IF(AND($H96&gt;$G96,(($H96-$G96)&lt;=(Dashboard!$N$4/1440))),1,""),IF($F96="S2",IF(AND($H96&gt;$G96,($H96-$G96)&lt;=(Dashboard!$N$5/1440)),1,""),IF($F96="S3",IF(AND($H96&gt;$G96,($H96-$G96)&lt;=(Dashboard!$N$6/1440)),1,""),IF($F96="S4",IF(AND($H96&gt;$G96,($H96-$G96)&lt;=(Dashboard!$N$7/1440)),1,""))))),"")</f>
        <v>0</v>
      </c>
      <c r="AZ96" s="25" t="b">
        <f>IFERROR(IF(J96="Done",IF($F96="S1",IF(AND($I96&gt;$G96,(($I96-$G96)&lt;=(Dashboard!$O$4/1440))),1,""),IF($F96="S2",IF(AND($I96&gt;$G96,($I96-$G96)&lt;=(Dashboard!$O$5/1440)),1,""),IF($F96="S3",IF(AND($I96&gt;$G96,($I96-$G96)&lt;=(Dashboard!$O$6/1440)),1,""),IF($F96="S4",IF(AND($I96&gt;$G96,($I96-$G96)&lt;=(Dashboard!$O$7/1440)),1,"")))))),"")</f>
        <v>0</v>
      </c>
      <c r="BA96" s="24"/>
    </row>
    <row r="97" spans="1:53" x14ac:dyDescent="0.25">
      <c r="A97" s="33"/>
      <c r="B97" s="20"/>
      <c r="C97" s="20"/>
      <c r="D97" s="20"/>
      <c r="E97" s="20"/>
      <c r="F97" s="28"/>
      <c r="G97" s="32"/>
      <c r="H97" s="32"/>
      <c r="I97" s="32"/>
      <c r="J97" s="19" t="str">
        <f t="shared" si="5"/>
        <v/>
      </c>
      <c r="K97" s="20"/>
      <c r="L97" s="29"/>
      <c r="M97" s="22" t="str">
        <f t="shared" si="3"/>
        <v/>
      </c>
      <c r="N97" s="22" t="str">
        <f t="shared" si="4"/>
        <v/>
      </c>
      <c r="AY97" s="25" t="b">
        <f>IFERROR(IF($F97="S1",IF(AND($H97&gt;$G97,(($H97-$G97)&lt;=(Dashboard!$N$4/1440))),1,""),IF($F97="S2",IF(AND($H97&gt;$G97,($H97-$G97)&lt;=(Dashboard!$N$5/1440)),1,""),IF($F97="S3",IF(AND($H97&gt;$G97,($H97-$G97)&lt;=(Dashboard!$N$6/1440)),1,""),IF($F97="S4",IF(AND($H97&gt;$G97,($H97-$G97)&lt;=(Dashboard!$N$7/1440)),1,""))))),"")</f>
        <v>0</v>
      </c>
      <c r="AZ97" s="25" t="b">
        <f>IFERROR(IF(J97="Done",IF($F97="S1",IF(AND($I97&gt;$G97,(($I97-$G97)&lt;=(Dashboard!$O$4/1440))),1,""),IF($F97="S2",IF(AND($I97&gt;$G97,($I97-$G97)&lt;=(Dashboard!$O$5/1440)),1,""),IF($F97="S3",IF(AND($I97&gt;$G97,($I97-$G97)&lt;=(Dashboard!$O$6/1440)),1,""),IF($F97="S4",IF(AND($I97&gt;$G97,($I97-$G97)&lt;=(Dashboard!$O$7/1440)),1,"")))))),"")</f>
        <v>0</v>
      </c>
      <c r="BA97" s="24"/>
    </row>
    <row r="98" spans="1:53" x14ac:dyDescent="0.25">
      <c r="A98" s="33"/>
      <c r="B98" s="20"/>
      <c r="C98" s="20"/>
      <c r="D98" s="20"/>
      <c r="E98" s="20"/>
      <c r="F98" s="28"/>
      <c r="G98" s="32"/>
      <c r="H98" s="32"/>
      <c r="I98" s="32"/>
      <c r="J98" s="19" t="str">
        <f t="shared" si="5"/>
        <v/>
      </c>
      <c r="K98" s="20"/>
      <c r="L98" s="29"/>
      <c r="M98" s="22" t="str">
        <f t="shared" si="3"/>
        <v/>
      </c>
      <c r="N98" s="22" t="str">
        <f t="shared" si="4"/>
        <v/>
      </c>
      <c r="AY98" s="25" t="b">
        <f>IFERROR(IF($F98="S1",IF(AND($H98&gt;$G98,(($H98-$G98)&lt;=(Dashboard!$N$4/1440))),1,""),IF($F98="S2",IF(AND($H98&gt;$G98,($H98-$G98)&lt;=(Dashboard!$N$5/1440)),1,""),IF($F98="S3",IF(AND($H98&gt;$G98,($H98-$G98)&lt;=(Dashboard!$N$6/1440)),1,""),IF($F98="S4",IF(AND($H98&gt;$G98,($H98-$G98)&lt;=(Dashboard!$N$7/1440)),1,""))))),"")</f>
        <v>0</v>
      </c>
      <c r="AZ98" s="25" t="b">
        <f>IFERROR(IF(J98="Done",IF($F98="S1",IF(AND($I98&gt;$G98,(($I98-$G98)&lt;=(Dashboard!$O$4/1440))),1,""),IF($F98="S2",IF(AND($I98&gt;$G98,($I98-$G98)&lt;=(Dashboard!$O$5/1440)),1,""),IF($F98="S3",IF(AND($I98&gt;$G98,($I98-$G98)&lt;=(Dashboard!$O$6/1440)),1,""),IF($F98="S4",IF(AND($I98&gt;$G98,($I98-$G98)&lt;=(Dashboard!$O$7/1440)),1,"")))))),"")</f>
        <v>0</v>
      </c>
      <c r="BA98" s="24"/>
    </row>
    <row r="99" spans="1:53" x14ac:dyDescent="0.25">
      <c r="A99" s="33"/>
      <c r="B99" s="20"/>
      <c r="C99" s="20"/>
      <c r="D99" s="20"/>
      <c r="E99" s="20"/>
      <c r="F99" s="28"/>
      <c r="G99" s="32"/>
      <c r="H99" s="32"/>
      <c r="I99" s="32"/>
      <c r="J99" s="19" t="str">
        <f t="shared" si="5"/>
        <v/>
      </c>
      <c r="K99" s="20"/>
      <c r="L99" s="29"/>
      <c r="M99" s="22" t="str">
        <f t="shared" si="3"/>
        <v/>
      </c>
      <c r="N99" s="22" t="str">
        <f t="shared" si="4"/>
        <v/>
      </c>
      <c r="AY99" s="25" t="b">
        <f>IFERROR(IF($F99="S1",IF(AND($H99&gt;$G99,(($H99-$G99)&lt;=(Dashboard!$N$4/1440))),1,""),IF($F99="S2",IF(AND($H99&gt;$G99,($H99-$G99)&lt;=(Dashboard!$N$5/1440)),1,""),IF($F99="S3",IF(AND($H99&gt;$G99,($H99-$G99)&lt;=(Dashboard!$N$6/1440)),1,""),IF($F99="S4",IF(AND($H99&gt;$G99,($H99-$G99)&lt;=(Dashboard!$N$7/1440)),1,""))))),"")</f>
        <v>0</v>
      </c>
      <c r="AZ99" s="25" t="b">
        <f>IFERROR(IF(J99="Done",IF($F99="S1",IF(AND($I99&gt;$G99,(($I99-$G99)&lt;=(Dashboard!$O$4/1440))),1,""),IF($F99="S2",IF(AND($I99&gt;$G99,($I99-$G99)&lt;=(Dashboard!$O$5/1440)),1,""),IF($F99="S3",IF(AND($I99&gt;$G99,($I99-$G99)&lt;=(Dashboard!$O$6/1440)),1,""),IF($F99="S4",IF(AND($I99&gt;$G99,($I99-$G99)&lt;=(Dashboard!$O$7/1440)),1,"")))))),"")</f>
        <v>0</v>
      </c>
      <c r="BA99" s="24"/>
    </row>
    <row r="100" spans="1:53" x14ac:dyDescent="0.25">
      <c r="A100" s="33"/>
      <c r="B100" s="20"/>
      <c r="C100" s="20"/>
      <c r="D100" s="20"/>
      <c r="E100" s="20"/>
      <c r="F100" s="28"/>
      <c r="G100" s="32"/>
      <c r="H100" s="32"/>
      <c r="I100" s="32"/>
      <c r="J100" s="19" t="str">
        <f t="shared" si="5"/>
        <v/>
      </c>
      <c r="K100" s="20"/>
      <c r="L100" s="29"/>
      <c r="M100" s="22" t="str">
        <f t="shared" si="3"/>
        <v/>
      </c>
      <c r="N100" s="22" t="str">
        <f t="shared" si="4"/>
        <v/>
      </c>
      <c r="AY100" s="25" t="b">
        <f>IFERROR(IF($F100="S1",IF(AND($H100&gt;$G100,(($H100-$G100)&lt;=(Dashboard!$N$4/1440))),1,""),IF($F100="S2",IF(AND($H100&gt;$G100,($H100-$G100)&lt;=(Dashboard!$N$5/1440)),1,""),IF($F100="S3",IF(AND($H100&gt;$G100,($H100-$G100)&lt;=(Dashboard!$N$6/1440)),1,""),IF($F100="S4",IF(AND($H100&gt;$G100,($H100-$G100)&lt;=(Dashboard!$N$7/1440)),1,""))))),"")</f>
        <v>0</v>
      </c>
      <c r="AZ100" s="25" t="b">
        <f>IFERROR(IF(J100="Done",IF($F100="S1",IF(AND($I100&gt;$G100,(($I100-$G100)&lt;=(Dashboard!$O$4/1440))),1,""),IF($F100="S2",IF(AND($I100&gt;$G100,($I100-$G100)&lt;=(Dashboard!$O$5/1440)),1,""),IF($F100="S3",IF(AND($I100&gt;$G100,($I100-$G100)&lt;=(Dashboard!$O$6/1440)),1,""),IF($F100="S4",IF(AND($I100&gt;$G100,($I100-$G100)&lt;=(Dashboard!$O$7/1440)),1,"")))))),"")</f>
        <v>0</v>
      </c>
      <c r="BA100" s="24"/>
    </row>
    <row r="101" spans="1:53" x14ac:dyDescent="0.25">
      <c r="A101" s="33"/>
      <c r="B101" s="20"/>
      <c r="C101" s="20"/>
      <c r="D101" s="20"/>
      <c r="E101" s="20"/>
      <c r="F101" s="28"/>
      <c r="G101" s="32"/>
      <c r="H101" s="32"/>
      <c r="I101" s="32"/>
      <c r="J101" s="19" t="str">
        <f t="shared" si="5"/>
        <v/>
      </c>
      <c r="K101" s="20"/>
      <c r="L101" s="29"/>
      <c r="M101" s="22" t="str">
        <f t="shared" si="3"/>
        <v/>
      </c>
      <c r="N101" s="22" t="str">
        <f t="shared" si="4"/>
        <v/>
      </c>
      <c r="AY101" s="25" t="b">
        <f>IFERROR(IF($F101="S1",IF(AND($H101&gt;$G101,(($H101-$G101)&lt;=(Dashboard!$N$4/1440))),1,""),IF($F101="S2",IF(AND($H101&gt;$G101,($H101-$G101)&lt;=(Dashboard!$N$5/1440)),1,""),IF($F101="S3",IF(AND($H101&gt;$G101,($H101-$G101)&lt;=(Dashboard!$N$6/1440)),1,""),IF($F101="S4",IF(AND($H101&gt;$G101,($H101-$G101)&lt;=(Dashboard!$N$7/1440)),1,""))))),"")</f>
        <v>0</v>
      </c>
      <c r="AZ101" s="25" t="b">
        <f>IFERROR(IF(J101="Done",IF($F101="S1",IF(AND($I101&gt;$G101,(($I101-$G101)&lt;=(Dashboard!$O$4/1440))),1,""),IF($F101="S2",IF(AND($I101&gt;$G101,($I101-$G101)&lt;=(Dashboard!$O$5/1440)),1,""),IF($F101="S3",IF(AND($I101&gt;$G101,($I101-$G101)&lt;=(Dashboard!$O$6/1440)),1,""),IF($F101="S4",IF(AND($I101&gt;$G101,($I101-$G101)&lt;=(Dashboard!$O$7/1440)),1,"")))))),"")</f>
        <v>0</v>
      </c>
      <c r="BA101" s="24"/>
    </row>
    <row r="102" spans="1:53" x14ac:dyDescent="0.25">
      <c r="A102" s="33"/>
      <c r="B102" s="20"/>
      <c r="C102" s="20"/>
      <c r="D102" s="20"/>
      <c r="E102" s="20"/>
      <c r="F102" s="28"/>
      <c r="G102" s="32"/>
      <c r="H102" s="32"/>
      <c r="I102" s="32"/>
      <c r="J102" s="19" t="str">
        <f t="shared" si="5"/>
        <v/>
      </c>
      <c r="K102" s="20"/>
      <c r="L102" s="29"/>
      <c r="M102" s="22" t="str">
        <f t="shared" si="3"/>
        <v/>
      </c>
      <c r="N102" s="22" t="str">
        <f t="shared" si="4"/>
        <v/>
      </c>
      <c r="AY102" s="25" t="b">
        <f>IFERROR(IF($F102="S1",IF(AND($H102&gt;$G102,(($H102-$G102)&lt;=(Dashboard!$N$4/1440))),1,""),IF($F102="S2",IF(AND($H102&gt;$G102,($H102-$G102)&lt;=(Dashboard!$N$5/1440)),1,""),IF($F102="S3",IF(AND($H102&gt;$G102,($H102-$G102)&lt;=(Dashboard!$N$6/1440)),1,""),IF($F102="S4",IF(AND($H102&gt;$G102,($H102-$G102)&lt;=(Dashboard!$N$7/1440)),1,""))))),"")</f>
        <v>0</v>
      </c>
      <c r="AZ102" s="25" t="b">
        <f>IFERROR(IF(J102="Done",IF($F102="S1",IF(AND($I102&gt;$G102,(($I102-$G102)&lt;=(Dashboard!$O$4/1440))),1,""),IF($F102="S2",IF(AND($I102&gt;$G102,($I102-$G102)&lt;=(Dashboard!$O$5/1440)),1,""),IF($F102="S3",IF(AND($I102&gt;$G102,($I102-$G102)&lt;=(Dashboard!$O$6/1440)),1,""),IF($F102="S4",IF(AND($I102&gt;$G102,($I102-$G102)&lt;=(Dashboard!$O$7/1440)),1,"")))))),"")</f>
        <v>0</v>
      </c>
      <c r="BA102" s="24"/>
    </row>
    <row r="103" spans="1:53" x14ac:dyDescent="0.25">
      <c r="A103" s="33"/>
      <c r="B103" s="20"/>
      <c r="C103" s="20"/>
      <c r="D103" s="20"/>
      <c r="E103" s="20"/>
      <c r="F103" s="28"/>
      <c r="G103" s="32"/>
      <c r="H103" s="32"/>
      <c r="I103" s="32"/>
      <c r="J103" s="19" t="str">
        <f t="shared" si="5"/>
        <v/>
      </c>
      <c r="K103" s="20"/>
      <c r="L103" s="29"/>
      <c r="M103" s="22" t="str">
        <f t="shared" si="3"/>
        <v/>
      </c>
      <c r="N103" s="22" t="str">
        <f t="shared" si="4"/>
        <v/>
      </c>
      <c r="AY103" s="25" t="b">
        <f>IFERROR(IF($F103="S1",IF(AND($H103&gt;$G103,(($H103-$G103)&lt;=(Dashboard!$N$4/1440))),1,""),IF($F103="S2",IF(AND($H103&gt;$G103,($H103-$G103)&lt;=(Dashboard!$N$5/1440)),1,""),IF($F103="S3",IF(AND($H103&gt;$G103,($H103-$G103)&lt;=(Dashboard!$N$6/1440)),1,""),IF($F103="S4",IF(AND($H103&gt;$G103,($H103-$G103)&lt;=(Dashboard!$N$7/1440)),1,""))))),"")</f>
        <v>0</v>
      </c>
      <c r="AZ103" s="25" t="b">
        <f>IFERROR(IF(J103="Done",IF($F103="S1",IF(AND($I103&gt;$G103,(($I103-$G103)&lt;=(Dashboard!$O$4/1440))),1,""),IF($F103="S2",IF(AND($I103&gt;$G103,($I103-$G103)&lt;=(Dashboard!$O$5/1440)),1,""),IF($F103="S3",IF(AND($I103&gt;$G103,($I103-$G103)&lt;=(Dashboard!$O$6/1440)),1,""),IF($F103="S4",IF(AND($I103&gt;$G103,($I103-$G103)&lt;=(Dashboard!$O$7/1440)),1,"")))))),"")</f>
        <v>0</v>
      </c>
      <c r="BA103" s="24"/>
    </row>
    <row r="104" spans="1:53" x14ac:dyDescent="0.25">
      <c r="A104" s="33"/>
      <c r="B104" s="20"/>
      <c r="C104" s="20"/>
      <c r="D104" s="20"/>
      <c r="E104" s="20"/>
      <c r="F104" s="28"/>
      <c r="G104" s="32"/>
      <c r="H104" s="32"/>
      <c r="I104" s="32"/>
      <c r="J104" s="19" t="str">
        <f t="shared" si="5"/>
        <v/>
      </c>
      <c r="K104" s="20"/>
      <c r="L104" s="29"/>
      <c r="M104" s="22" t="str">
        <f t="shared" si="3"/>
        <v/>
      </c>
      <c r="N104" s="22" t="str">
        <f t="shared" si="4"/>
        <v/>
      </c>
      <c r="AY104" s="25" t="b">
        <f>IFERROR(IF($F104="S1",IF(AND($H104&gt;$G104,(($H104-$G104)&lt;=(Dashboard!$N$4/1440))),1,""),IF($F104="S2",IF(AND($H104&gt;$G104,($H104-$G104)&lt;=(Dashboard!$N$5/1440)),1,""),IF($F104="S3",IF(AND($H104&gt;$G104,($H104-$G104)&lt;=(Dashboard!$N$6/1440)),1,""),IF($F104="S4",IF(AND($H104&gt;$G104,($H104-$G104)&lt;=(Dashboard!$N$7/1440)),1,""))))),"")</f>
        <v>0</v>
      </c>
      <c r="AZ104" s="25" t="b">
        <f>IFERROR(IF(J104="Done",IF($F104="S1",IF(AND($I104&gt;$G104,(($I104-$G104)&lt;=(Dashboard!$O$4/1440))),1,""),IF($F104="S2",IF(AND($I104&gt;$G104,($I104-$G104)&lt;=(Dashboard!$O$5/1440)),1,""),IF($F104="S3",IF(AND($I104&gt;$G104,($I104-$G104)&lt;=(Dashboard!$O$6/1440)),1,""),IF($F104="S4",IF(AND($I104&gt;$G104,($I104-$G104)&lt;=(Dashboard!$O$7/1440)),1,"")))))),"")</f>
        <v>0</v>
      </c>
      <c r="BA104" s="24"/>
    </row>
    <row r="105" spans="1:53" x14ac:dyDescent="0.25">
      <c r="A105" s="33"/>
      <c r="B105" s="20"/>
      <c r="C105" s="20"/>
      <c r="D105" s="20"/>
      <c r="E105" s="20"/>
      <c r="F105" s="28"/>
      <c r="G105" s="32"/>
      <c r="H105" s="32"/>
      <c r="I105" s="32"/>
      <c r="J105" s="19" t="str">
        <f t="shared" si="5"/>
        <v/>
      </c>
      <c r="K105" s="20"/>
      <c r="L105" s="29"/>
      <c r="M105" s="22" t="str">
        <f t="shared" si="3"/>
        <v/>
      </c>
      <c r="N105" s="22" t="str">
        <f t="shared" si="4"/>
        <v/>
      </c>
      <c r="AY105" s="25" t="b">
        <f>IFERROR(IF($F105="S1",IF(AND($H105&gt;$G105,(($H105-$G105)&lt;=(Dashboard!$N$4/1440))),1,""),IF($F105="S2",IF(AND($H105&gt;$G105,($H105-$G105)&lt;=(Dashboard!$N$5/1440)),1,""),IF($F105="S3",IF(AND($H105&gt;$G105,($H105-$G105)&lt;=(Dashboard!$N$6/1440)),1,""),IF($F105="S4",IF(AND($H105&gt;$G105,($H105-$G105)&lt;=(Dashboard!$N$7/1440)),1,""))))),"")</f>
        <v>0</v>
      </c>
      <c r="AZ105" s="25" t="b">
        <f>IFERROR(IF(J105="Done",IF($F105="S1",IF(AND($I105&gt;$G105,(($I105-$G105)&lt;=(Dashboard!$O$4/1440))),1,""),IF($F105="S2",IF(AND($I105&gt;$G105,($I105-$G105)&lt;=(Dashboard!$O$5/1440)),1,""),IF($F105="S3",IF(AND($I105&gt;$G105,($I105-$G105)&lt;=(Dashboard!$O$6/1440)),1,""),IF($F105="S4",IF(AND($I105&gt;$G105,($I105-$G105)&lt;=(Dashboard!$O$7/1440)),1,"")))))),"")</f>
        <v>0</v>
      </c>
      <c r="BA105" s="24"/>
    </row>
    <row r="106" spans="1:53" x14ac:dyDescent="0.25">
      <c r="A106" s="33"/>
      <c r="B106" s="20"/>
      <c r="C106" s="20"/>
      <c r="D106" s="20"/>
      <c r="E106" s="20"/>
      <c r="F106" s="28"/>
      <c r="G106" s="32"/>
      <c r="H106" s="32"/>
      <c r="I106" s="32"/>
      <c r="J106" s="19" t="str">
        <f t="shared" si="5"/>
        <v/>
      </c>
      <c r="K106" s="20"/>
      <c r="L106" s="29"/>
      <c r="M106" s="22" t="str">
        <f t="shared" si="3"/>
        <v/>
      </c>
      <c r="N106" s="22" t="str">
        <f t="shared" si="4"/>
        <v/>
      </c>
      <c r="AY106" s="25" t="b">
        <f>IFERROR(IF($F106="S1",IF(AND($H106&gt;$G106,(($H106-$G106)&lt;=(Dashboard!$N$4/1440))),1,""),IF($F106="S2",IF(AND($H106&gt;$G106,($H106-$G106)&lt;=(Dashboard!$N$5/1440)),1,""),IF($F106="S3",IF(AND($H106&gt;$G106,($H106-$G106)&lt;=(Dashboard!$N$6/1440)),1,""),IF($F106="S4",IF(AND($H106&gt;$G106,($H106-$G106)&lt;=(Dashboard!$N$7/1440)),1,""))))),"")</f>
        <v>0</v>
      </c>
      <c r="AZ106" s="25" t="b">
        <f>IFERROR(IF(J106="Done",IF($F106="S1",IF(AND($I106&gt;$G106,(($I106-$G106)&lt;=(Dashboard!$O$4/1440))),1,""),IF($F106="S2",IF(AND($I106&gt;$G106,($I106-$G106)&lt;=(Dashboard!$O$5/1440)),1,""),IF($F106="S3",IF(AND($I106&gt;$G106,($I106-$G106)&lt;=(Dashboard!$O$6/1440)),1,""),IF($F106="S4",IF(AND($I106&gt;$G106,($I106-$G106)&lt;=(Dashboard!$O$7/1440)),1,"")))))),"")</f>
        <v>0</v>
      </c>
      <c r="BA106" s="24"/>
    </row>
    <row r="107" spans="1:53" x14ac:dyDescent="0.25">
      <c r="A107" s="33"/>
      <c r="B107" s="20"/>
      <c r="C107" s="20"/>
      <c r="D107" s="20"/>
      <c r="E107" s="20"/>
      <c r="F107" s="28"/>
      <c r="G107" s="32"/>
      <c r="H107" s="32"/>
      <c r="I107" s="32"/>
      <c r="J107" s="19" t="str">
        <f t="shared" si="5"/>
        <v/>
      </c>
      <c r="K107" s="20"/>
      <c r="L107" s="29"/>
      <c r="M107" s="22" t="str">
        <f t="shared" si="3"/>
        <v/>
      </c>
      <c r="N107" s="22" t="str">
        <f t="shared" si="4"/>
        <v/>
      </c>
      <c r="AY107" s="25" t="b">
        <f>IFERROR(IF($F107="S1",IF(AND($H107&gt;$G107,(($H107-$G107)&lt;=(Dashboard!$N$4/1440))),1,""),IF($F107="S2",IF(AND($H107&gt;$G107,($H107-$G107)&lt;=(Dashboard!$N$5/1440)),1,""),IF($F107="S3",IF(AND($H107&gt;$G107,($H107-$G107)&lt;=(Dashboard!$N$6/1440)),1,""),IF($F107="S4",IF(AND($H107&gt;$G107,($H107-$G107)&lt;=(Dashboard!$N$7/1440)),1,""))))),"")</f>
        <v>0</v>
      </c>
      <c r="AZ107" s="25" t="b">
        <f>IFERROR(IF(J107="Done",IF($F107="S1",IF(AND($I107&gt;$G107,(($I107-$G107)&lt;=(Dashboard!$O$4/1440))),1,""),IF($F107="S2",IF(AND($I107&gt;$G107,($I107-$G107)&lt;=(Dashboard!$O$5/1440)),1,""),IF($F107="S3",IF(AND($I107&gt;$G107,($I107-$G107)&lt;=(Dashboard!$O$6/1440)),1,""),IF($F107="S4",IF(AND($I107&gt;$G107,($I107-$G107)&lt;=(Dashboard!$O$7/1440)),1,"")))))),"")</f>
        <v>0</v>
      </c>
      <c r="BA107" s="24"/>
    </row>
    <row r="108" spans="1:53" x14ac:dyDescent="0.25">
      <c r="A108" s="33"/>
      <c r="B108" s="20"/>
      <c r="C108" s="20"/>
      <c r="D108" s="20"/>
      <c r="E108" s="20"/>
      <c r="F108" s="28"/>
      <c r="G108" s="32"/>
      <c r="H108" s="32"/>
      <c r="I108" s="32"/>
      <c r="J108" s="19" t="str">
        <f t="shared" si="5"/>
        <v/>
      </c>
      <c r="K108" s="20"/>
      <c r="L108" s="29"/>
      <c r="M108" s="22" t="str">
        <f t="shared" si="3"/>
        <v/>
      </c>
      <c r="N108" s="22" t="str">
        <f t="shared" si="4"/>
        <v/>
      </c>
      <c r="AY108" s="25" t="b">
        <f>IFERROR(IF($F108="S1",IF(AND($H108&gt;$G108,(($H108-$G108)&lt;=(Dashboard!$N$4/1440))),1,""),IF($F108="S2",IF(AND($H108&gt;$G108,($H108-$G108)&lt;=(Dashboard!$N$5/1440)),1,""),IF($F108="S3",IF(AND($H108&gt;$G108,($H108-$G108)&lt;=(Dashboard!$N$6/1440)),1,""),IF($F108="S4",IF(AND($H108&gt;$G108,($H108-$G108)&lt;=(Dashboard!$N$7/1440)),1,""))))),"")</f>
        <v>0</v>
      </c>
      <c r="AZ108" s="25" t="b">
        <f>IFERROR(IF(J108="Done",IF($F108="S1",IF(AND($I108&gt;$G108,(($I108-$G108)&lt;=(Dashboard!$O$4/1440))),1,""),IF($F108="S2",IF(AND($I108&gt;$G108,($I108-$G108)&lt;=(Dashboard!$O$5/1440)),1,""),IF($F108="S3",IF(AND($I108&gt;$G108,($I108-$G108)&lt;=(Dashboard!$O$6/1440)),1,""),IF($F108="S4",IF(AND($I108&gt;$G108,($I108-$G108)&lt;=(Dashboard!$O$7/1440)),1,"")))))),"")</f>
        <v>0</v>
      </c>
      <c r="BA108" s="24"/>
    </row>
    <row r="109" spans="1:53" x14ac:dyDescent="0.25">
      <c r="A109" s="33"/>
      <c r="B109" s="20"/>
      <c r="C109" s="20"/>
      <c r="D109" s="20"/>
      <c r="E109" s="20"/>
      <c r="F109" s="28"/>
      <c r="G109" s="32"/>
      <c r="H109" s="32"/>
      <c r="I109" s="32"/>
      <c r="J109" s="19" t="str">
        <f t="shared" si="5"/>
        <v/>
      </c>
      <c r="K109" s="20"/>
      <c r="L109" s="29"/>
      <c r="M109" s="22" t="str">
        <f t="shared" si="3"/>
        <v/>
      </c>
      <c r="N109" s="22" t="str">
        <f t="shared" si="4"/>
        <v/>
      </c>
      <c r="AY109" s="25" t="b">
        <f>IFERROR(IF($F109="S1",IF(AND($H109&gt;$G109,(($H109-$G109)&lt;=(Dashboard!$N$4/1440))),1,""),IF($F109="S2",IF(AND($H109&gt;$G109,($H109-$G109)&lt;=(Dashboard!$N$5/1440)),1,""),IF($F109="S3",IF(AND($H109&gt;$G109,($H109-$G109)&lt;=(Dashboard!$N$6/1440)),1,""),IF($F109="S4",IF(AND($H109&gt;$G109,($H109-$G109)&lt;=(Dashboard!$N$7/1440)),1,""))))),"")</f>
        <v>0</v>
      </c>
      <c r="AZ109" s="25" t="b">
        <f>IFERROR(IF(J109="Done",IF($F109="S1",IF(AND($I109&gt;$G109,(($I109-$G109)&lt;=(Dashboard!$O$4/1440))),1,""),IF($F109="S2",IF(AND($I109&gt;$G109,($I109-$G109)&lt;=(Dashboard!$O$5/1440)),1,""),IF($F109="S3",IF(AND($I109&gt;$G109,($I109-$G109)&lt;=(Dashboard!$O$6/1440)),1,""),IF($F109="S4",IF(AND($I109&gt;$G109,($I109-$G109)&lt;=(Dashboard!$O$7/1440)),1,"")))))),"")</f>
        <v>0</v>
      </c>
      <c r="BA109" s="24"/>
    </row>
    <row r="110" spans="1:53" x14ac:dyDescent="0.25">
      <c r="A110" s="33"/>
      <c r="B110" s="20"/>
      <c r="C110" s="20"/>
      <c r="D110" s="20"/>
      <c r="E110" s="20"/>
      <c r="F110" s="28"/>
      <c r="G110" s="32"/>
      <c r="H110" s="32"/>
      <c r="I110" s="32"/>
      <c r="J110" s="19" t="str">
        <f t="shared" si="5"/>
        <v/>
      </c>
      <c r="K110" s="20"/>
      <c r="L110" s="29"/>
      <c r="M110" s="22" t="str">
        <f t="shared" si="3"/>
        <v/>
      </c>
      <c r="N110" s="22" t="str">
        <f t="shared" si="4"/>
        <v/>
      </c>
      <c r="AY110" s="25" t="b">
        <f>IFERROR(IF($F110="S1",IF(AND($H110&gt;$G110,(($H110-$G110)&lt;=(Dashboard!$N$4/1440))),1,""),IF($F110="S2",IF(AND($H110&gt;$G110,($H110-$G110)&lt;=(Dashboard!$N$5/1440)),1,""),IF($F110="S3",IF(AND($H110&gt;$G110,($H110-$G110)&lt;=(Dashboard!$N$6/1440)),1,""),IF($F110="S4",IF(AND($H110&gt;$G110,($H110-$G110)&lt;=(Dashboard!$N$7/1440)),1,""))))),"")</f>
        <v>0</v>
      </c>
      <c r="AZ110" s="25" t="b">
        <f>IFERROR(IF(J110="Done",IF($F110="S1",IF(AND($I110&gt;$G110,(($I110-$G110)&lt;=(Dashboard!$O$4/1440))),1,""),IF($F110="S2",IF(AND($I110&gt;$G110,($I110-$G110)&lt;=(Dashboard!$O$5/1440)),1,""),IF($F110="S3",IF(AND($I110&gt;$G110,($I110-$G110)&lt;=(Dashboard!$O$6/1440)),1,""),IF($F110="S4",IF(AND($I110&gt;$G110,($I110-$G110)&lt;=(Dashboard!$O$7/1440)),1,"")))))),"")</f>
        <v>0</v>
      </c>
      <c r="BA110" s="24"/>
    </row>
    <row r="111" spans="1:53" x14ac:dyDescent="0.25">
      <c r="A111" s="33"/>
      <c r="B111" s="20"/>
      <c r="C111" s="20"/>
      <c r="D111" s="20"/>
      <c r="E111" s="20"/>
      <c r="F111" s="28"/>
      <c r="G111" s="32"/>
      <c r="H111" s="32"/>
      <c r="I111" s="32"/>
      <c r="J111" s="19" t="str">
        <f t="shared" si="5"/>
        <v/>
      </c>
      <c r="K111" s="20"/>
      <c r="L111" s="29"/>
      <c r="M111" s="22" t="str">
        <f t="shared" si="3"/>
        <v/>
      </c>
      <c r="N111" s="22" t="str">
        <f t="shared" si="4"/>
        <v/>
      </c>
      <c r="AY111" s="25" t="b">
        <f>IFERROR(IF($F111="S1",IF(AND($H111&gt;$G111,(($H111-$G111)&lt;=(Dashboard!$N$4/1440))),1,""),IF($F111="S2",IF(AND($H111&gt;$G111,($H111-$G111)&lt;=(Dashboard!$N$5/1440)),1,""),IF($F111="S3",IF(AND($H111&gt;$G111,($H111-$G111)&lt;=(Dashboard!$N$6/1440)),1,""),IF($F111="S4",IF(AND($H111&gt;$G111,($H111-$G111)&lt;=(Dashboard!$N$7/1440)),1,""))))),"")</f>
        <v>0</v>
      </c>
      <c r="AZ111" s="25" t="b">
        <f>IFERROR(IF(J111="Done",IF($F111="S1",IF(AND($I111&gt;$G111,(($I111-$G111)&lt;=(Dashboard!$O$4/1440))),1,""),IF($F111="S2",IF(AND($I111&gt;$G111,($I111-$G111)&lt;=(Dashboard!$O$5/1440)),1,""),IF($F111="S3",IF(AND($I111&gt;$G111,($I111-$G111)&lt;=(Dashboard!$O$6/1440)),1,""),IF($F111="S4",IF(AND($I111&gt;$G111,($I111-$G111)&lt;=(Dashboard!$O$7/1440)),1,"")))))),"")</f>
        <v>0</v>
      </c>
      <c r="BA111" s="24"/>
    </row>
    <row r="112" spans="1:53" x14ac:dyDescent="0.25">
      <c r="A112" s="33"/>
      <c r="B112" s="20"/>
      <c r="C112" s="20"/>
      <c r="D112" s="20"/>
      <c r="E112" s="20"/>
      <c r="F112" s="28"/>
      <c r="G112" s="32"/>
      <c r="H112" s="32"/>
      <c r="I112" s="32"/>
      <c r="J112" s="19" t="str">
        <f t="shared" si="5"/>
        <v/>
      </c>
      <c r="K112" s="20"/>
      <c r="L112" s="29"/>
      <c r="M112" s="22" t="str">
        <f t="shared" si="3"/>
        <v/>
      </c>
      <c r="N112" s="22" t="str">
        <f t="shared" si="4"/>
        <v/>
      </c>
      <c r="AY112" s="25" t="b">
        <f>IFERROR(IF($F112="S1",IF(AND($H112&gt;$G112,(($H112-$G112)&lt;=(Dashboard!$N$4/1440))),1,""),IF($F112="S2",IF(AND($H112&gt;$G112,($H112-$G112)&lt;=(Dashboard!$N$5/1440)),1,""),IF($F112="S3",IF(AND($H112&gt;$G112,($H112-$G112)&lt;=(Dashboard!$N$6/1440)),1,""),IF($F112="S4",IF(AND($H112&gt;$G112,($H112-$G112)&lt;=(Dashboard!$N$7/1440)),1,""))))),"")</f>
        <v>0</v>
      </c>
      <c r="AZ112" s="25" t="b">
        <f>IFERROR(IF(J112="Done",IF($F112="S1",IF(AND($I112&gt;$G112,(($I112-$G112)&lt;=(Dashboard!$O$4/1440))),1,""),IF($F112="S2",IF(AND($I112&gt;$G112,($I112-$G112)&lt;=(Dashboard!$O$5/1440)),1,""),IF($F112="S3",IF(AND($I112&gt;$G112,($I112-$G112)&lt;=(Dashboard!$O$6/1440)),1,""),IF($F112="S4",IF(AND($I112&gt;$G112,($I112-$G112)&lt;=(Dashboard!$O$7/1440)),1,"")))))),"")</f>
        <v>0</v>
      </c>
      <c r="BA112" s="24"/>
    </row>
    <row r="113" spans="1:53" x14ac:dyDescent="0.25">
      <c r="A113" s="33"/>
      <c r="B113" s="20"/>
      <c r="C113" s="20"/>
      <c r="D113" s="20"/>
      <c r="E113" s="20"/>
      <c r="F113" s="28"/>
      <c r="G113" s="32"/>
      <c r="H113" s="32"/>
      <c r="I113" s="32"/>
      <c r="J113" s="19" t="str">
        <f t="shared" si="5"/>
        <v/>
      </c>
      <c r="K113" s="20"/>
      <c r="L113" s="29"/>
      <c r="M113" s="22" t="str">
        <f t="shared" si="3"/>
        <v/>
      </c>
      <c r="N113" s="22" t="str">
        <f t="shared" si="4"/>
        <v/>
      </c>
      <c r="AY113" s="25" t="b">
        <f>IFERROR(IF($F113="S1",IF(AND($H113&gt;$G113,(($H113-$G113)&lt;=(Dashboard!$N$4/1440))),1,""),IF($F113="S2",IF(AND($H113&gt;$G113,($H113-$G113)&lt;=(Dashboard!$N$5/1440)),1,""),IF($F113="S3",IF(AND($H113&gt;$G113,($H113-$G113)&lt;=(Dashboard!$N$6/1440)),1,""),IF($F113="S4",IF(AND($H113&gt;$G113,($H113-$G113)&lt;=(Dashboard!$N$7/1440)),1,""))))),"")</f>
        <v>0</v>
      </c>
      <c r="AZ113" s="25" t="b">
        <f>IFERROR(IF(J113="Done",IF($F113="S1",IF(AND($I113&gt;$G113,(($I113-$G113)&lt;=(Dashboard!$O$4/1440))),1,""),IF($F113="S2",IF(AND($I113&gt;$G113,($I113-$G113)&lt;=(Dashboard!$O$5/1440)),1,""),IF($F113="S3",IF(AND($I113&gt;$G113,($I113-$G113)&lt;=(Dashboard!$O$6/1440)),1,""),IF($F113="S4",IF(AND($I113&gt;$G113,($I113-$G113)&lt;=(Dashboard!$O$7/1440)),1,"")))))),"")</f>
        <v>0</v>
      </c>
      <c r="BA113" s="24"/>
    </row>
    <row r="114" spans="1:53" x14ac:dyDescent="0.25">
      <c r="A114" s="33"/>
      <c r="B114" s="20"/>
      <c r="C114" s="20"/>
      <c r="D114" s="20"/>
      <c r="E114" s="20"/>
      <c r="F114" s="28"/>
      <c r="G114" s="32"/>
      <c r="H114" s="32"/>
      <c r="I114" s="32"/>
      <c r="J114" s="19" t="str">
        <f t="shared" si="5"/>
        <v/>
      </c>
      <c r="K114" s="20"/>
      <c r="L114" s="29"/>
      <c r="M114" s="22" t="str">
        <f t="shared" si="3"/>
        <v/>
      </c>
      <c r="N114" s="22" t="str">
        <f t="shared" si="4"/>
        <v/>
      </c>
      <c r="AY114" s="25" t="b">
        <f>IFERROR(IF($F114="S1",IF(AND($H114&gt;$G114,(($H114-$G114)&lt;=(Dashboard!$N$4/1440))),1,""),IF($F114="S2",IF(AND($H114&gt;$G114,($H114-$G114)&lt;=(Dashboard!$N$5/1440)),1,""),IF($F114="S3",IF(AND($H114&gt;$G114,($H114-$G114)&lt;=(Dashboard!$N$6/1440)),1,""),IF($F114="S4",IF(AND($H114&gt;$G114,($H114-$G114)&lt;=(Dashboard!$N$7/1440)),1,""))))),"")</f>
        <v>0</v>
      </c>
      <c r="AZ114" s="25" t="b">
        <f>IFERROR(IF(J114="Done",IF($F114="S1",IF(AND($I114&gt;$G114,(($I114-$G114)&lt;=(Dashboard!$O$4/1440))),1,""),IF($F114="S2",IF(AND($I114&gt;$G114,($I114-$G114)&lt;=(Dashboard!$O$5/1440)),1,""),IF($F114="S3",IF(AND($I114&gt;$G114,($I114-$G114)&lt;=(Dashboard!$O$6/1440)),1,""),IF($F114="S4",IF(AND($I114&gt;$G114,($I114-$G114)&lt;=(Dashboard!$O$7/1440)),1,"")))))),"")</f>
        <v>0</v>
      </c>
      <c r="BA114" s="24"/>
    </row>
    <row r="115" spans="1:53" x14ac:dyDescent="0.25">
      <c r="A115" s="33"/>
      <c r="B115" s="20"/>
      <c r="C115" s="20"/>
      <c r="D115" s="20"/>
      <c r="E115" s="20"/>
      <c r="F115" s="28"/>
      <c r="G115" s="32"/>
      <c r="H115" s="32"/>
      <c r="I115" s="32"/>
      <c r="J115" s="19" t="str">
        <f t="shared" si="5"/>
        <v/>
      </c>
      <c r="K115" s="20"/>
      <c r="L115" s="29"/>
      <c r="M115" s="22" t="str">
        <f t="shared" si="3"/>
        <v/>
      </c>
      <c r="N115" s="22" t="str">
        <f t="shared" si="4"/>
        <v/>
      </c>
      <c r="AY115" s="25" t="b">
        <f>IFERROR(IF($F115="S1",IF(AND($H115&gt;$G115,(($H115-$G115)&lt;=(Dashboard!$N$4/1440))),1,""),IF($F115="S2",IF(AND($H115&gt;$G115,($H115-$G115)&lt;=(Dashboard!$N$5/1440)),1,""),IF($F115="S3",IF(AND($H115&gt;$G115,($H115-$G115)&lt;=(Dashboard!$N$6/1440)),1,""),IF($F115="S4",IF(AND($H115&gt;$G115,($H115-$G115)&lt;=(Dashboard!$N$7/1440)),1,""))))),"")</f>
        <v>0</v>
      </c>
      <c r="AZ115" s="25" t="b">
        <f>IFERROR(IF(J115="Done",IF($F115="S1",IF(AND($I115&gt;$G115,(($I115-$G115)&lt;=(Dashboard!$O$4/1440))),1,""),IF($F115="S2",IF(AND($I115&gt;$G115,($I115-$G115)&lt;=(Dashboard!$O$5/1440)),1,""),IF($F115="S3",IF(AND($I115&gt;$G115,($I115-$G115)&lt;=(Dashboard!$O$6/1440)),1,""),IF($F115="S4",IF(AND($I115&gt;$G115,($I115-$G115)&lt;=(Dashboard!$O$7/1440)),1,"")))))),"")</f>
        <v>0</v>
      </c>
      <c r="BA115" s="24"/>
    </row>
    <row r="116" spans="1:53" x14ac:dyDescent="0.25">
      <c r="A116" s="33"/>
      <c r="B116" s="20"/>
      <c r="C116" s="20"/>
      <c r="D116" s="20"/>
      <c r="E116" s="20"/>
      <c r="F116" s="28"/>
      <c r="G116" s="32"/>
      <c r="H116" s="32"/>
      <c r="I116" s="32"/>
      <c r="J116" s="19" t="str">
        <f t="shared" si="5"/>
        <v/>
      </c>
      <c r="K116" s="20"/>
      <c r="L116" s="29"/>
      <c r="M116" s="22" t="str">
        <f t="shared" si="3"/>
        <v/>
      </c>
      <c r="N116" s="22" t="str">
        <f t="shared" si="4"/>
        <v/>
      </c>
      <c r="AY116" s="25" t="b">
        <f>IFERROR(IF($F116="S1",IF(AND($H116&gt;$G116,(($H116-$G116)&lt;=(Dashboard!$N$4/1440))),1,""),IF($F116="S2",IF(AND($H116&gt;$G116,($H116-$G116)&lt;=(Dashboard!$N$5/1440)),1,""),IF($F116="S3",IF(AND($H116&gt;$G116,($H116-$G116)&lt;=(Dashboard!$N$6/1440)),1,""),IF($F116="S4",IF(AND($H116&gt;$G116,($H116-$G116)&lt;=(Dashboard!$N$7/1440)),1,""))))),"")</f>
        <v>0</v>
      </c>
      <c r="AZ116" s="25" t="b">
        <f>IFERROR(IF(J116="Done",IF($F116="S1",IF(AND($I116&gt;$G116,(($I116-$G116)&lt;=(Dashboard!$O$4/1440))),1,""),IF($F116="S2",IF(AND($I116&gt;$G116,($I116-$G116)&lt;=(Dashboard!$O$5/1440)),1,""),IF($F116="S3",IF(AND($I116&gt;$G116,($I116-$G116)&lt;=(Dashboard!$O$6/1440)),1,""),IF($F116="S4",IF(AND($I116&gt;$G116,($I116-$G116)&lt;=(Dashboard!$O$7/1440)),1,"")))))),"")</f>
        <v>0</v>
      </c>
      <c r="BA116" s="24"/>
    </row>
    <row r="117" spans="1:53" x14ac:dyDescent="0.25">
      <c r="A117" s="33"/>
      <c r="B117" s="20"/>
      <c r="C117" s="20"/>
      <c r="D117" s="20"/>
      <c r="E117" s="20"/>
      <c r="F117" s="28"/>
      <c r="G117" s="32"/>
      <c r="H117" s="32"/>
      <c r="I117" s="32"/>
      <c r="J117" s="19" t="str">
        <f t="shared" si="5"/>
        <v/>
      </c>
      <c r="K117" s="20"/>
      <c r="L117" s="29"/>
      <c r="M117" s="22" t="str">
        <f t="shared" si="3"/>
        <v/>
      </c>
      <c r="N117" s="22" t="str">
        <f t="shared" si="4"/>
        <v/>
      </c>
      <c r="AY117" s="25" t="b">
        <f>IFERROR(IF($F117="S1",IF(AND($H117&gt;$G117,(($H117-$G117)&lt;=(Dashboard!$N$4/1440))),1,""),IF($F117="S2",IF(AND($H117&gt;$G117,($H117-$G117)&lt;=(Dashboard!$N$5/1440)),1,""),IF($F117="S3",IF(AND($H117&gt;$G117,($H117-$G117)&lt;=(Dashboard!$N$6/1440)),1,""),IF($F117="S4",IF(AND($H117&gt;$G117,($H117-$G117)&lt;=(Dashboard!$N$7/1440)),1,""))))),"")</f>
        <v>0</v>
      </c>
      <c r="AZ117" s="25" t="b">
        <f>IFERROR(IF(J117="Done",IF($F117="S1",IF(AND($I117&gt;$G117,(($I117-$G117)&lt;=(Dashboard!$O$4/1440))),1,""),IF($F117="S2",IF(AND($I117&gt;$G117,($I117-$G117)&lt;=(Dashboard!$O$5/1440)),1,""),IF($F117="S3",IF(AND($I117&gt;$G117,($I117-$G117)&lt;=(Dashboard!$O$6/1440)),1,""),IF($F117="S4",IF(AND($I117&gt;$G117,($I117-$G117)&lt;=(Dashboard!$O$7/1440)),1,"")))))),"")</f>
        <v>0</v>
      </c>
      <c r="BA117" s="24"/>
    </row>
    <row r="118" spans="1:53" x14ac:dyDescent="0.25">
      <c r="A118" s="33"/>
      <c r="B118" s="20"/>
      <c r="C118" s="20"/>
      <c r="D118" s="20"/>
      <c r="E118" s="20"/>
      <c r="F118" s="28"/>
      <c r="G118" s="32"/>
      <c r="H118" s="32"/>
      <c r="I118" s="32"/>
      <c r="J118" s="19" t="str">
        <f t="shared" si="5"/>
        <v/>
      </c>
      <c r="K118" s="20"/>
      <c r="L118" s="29"/>
      <c r="M118" s="22" t="str">
        <f t="shared" si="3"/>
        <v/>
      </c>
      <c r="N118" s="22" t="str">
        <f t="shared" si="4"/>
        <v/>
      </c>
      <c r="AY118" s="25" t="b">
        <f>IFERROR(IF($F118="S1",IF(AND($H118&gt;$G118,(($H118-$G118)&lt;=(Dashboard!$N$4/1440))),1,""),IF($F118="S2",IF(AND($H118&gt;$G118,($H118-$G118)&lt;=(Dashboard!$N$5/1440)),1,""),IF($F118="S3",IF(AND($H118&gt;$G118,($H118-$G118)&lt;=(Dashboard!$N$6/1440)),1,""),IF($F118="S4",IF(AND($H118&gt;$G118,($H118-$G118)&lt;=(Dashboard!$N$7/1440)),1,""))))),"")</f>
        <v>0</v>
      </c>
      <c r="AZ118" s="25" t="b">
        <f>IFERROR(IF(J118="Done",IF($F118="S1",IF(AND($I118&gt;$G118,(($I118-$G118)&lt;=(Dashboard!$O$4/1440))),1,""),IF($F118="S2",IF(AND($I118&gt;$G118,($I118-$G118)&lt;=(Dashboard!$O$5/1440)),1,""),IF($F118="S3",IF(AND($I118&gt;$G118,($I118-$G118)&lt;=(Dashboard!$O$6/1440)),1,""),IF($F118="S4",IF(AND($I118&gt;$G118,($I118-$G118)&lt;=(Dashboard!$O$7/1440)),1,"")))))),"")</f>
        <v>0</v>
      </c>
      <c r="BA118" s="24"/>
    </row>
    <row r="119" spans="1:53" x14ac:dyDescent="0.25">
      <c r="A119" s="33"/>
      <c r="B119" s="20"/>
      <c r="C119" s="20"/>
      <c r="D119" s="20"/>
      <c r="E119" s="20"/>
      <c r="F119" s="28"/>
      <c r="G119" s="32"/>
      <c r="H119" s="32"/>
      <c r="I119" s="32"/>
      <c r="J119" s="19" t="str">
        <f t="shared" si="5"/>
        <v/>
      </c>
      <c r="K119" s="20"/>
      <c r="L119" s="29"/>
      <c r="M119" s="22" t="str">
        <f t="shared" si="3"/>
        <v/>
      </c>
      <c r="N119" s="22" t="str">
        <f t="shared" si="4"/>
        <v/>
      </c>
      <c r="AY119" s="25" t="b">
        <f>IFERROR(IF($F119="S1",IF(AND($H119&gt;$G119,(($H119-$G119)&lt;=(Dashboard!$N$4/1440))),1,""),IF($F119="S2",IF(AND($H119&gt;$G119,($H119-$G119)&lt;=(Dashboard!$N$5/1440)),1,""),IF($F119="S3",IF(AND($H119&gt;$G119,($H119-$G119)&lt;=(Dashboard!$N$6/1440)),1,""),IF($F119="S4",IF(AND($H119&gt;$G119,($H119-$G119)&lt;=(Dashboard!$N$7/1440)),1,""))))),"")</f>
        <v>0</v>
      </c>
      <c r="AZ119" s="25" t="b">
        <f>IFERROR(IF(J119="Done",IF($F119="S1",IF(AND($I119&gt;$G119,(($I119-$G119)&lt;=(Dashboard!$O$4/1440))),1,""),IF($F119="S2",IF(AND($I119&gt;$G119,($I119-$G119)&lt;=(Dashboard!$O$5/1440)),1,""),IF($F119="S3",IF(AND($I119&gt;$G119,($I119-$G119)&lt;=(Dashboard!$O$6/1440)),1,""),IF($F119="S4",IF(AND($I119&gt;$G119,($I119-$G119)&lt;=(Dashboard!$O$7/1440)),1,"")))))),"")</f>
        <v>0</v>
      </c>
      <c r="BA119" s="24"/>
    </row>
    <row r="120" spans="1:53" x14ac:dyDescent="0.25">
      <c r="A120" s="33"/>
      <c r="B120" s="20"/>
      <c r="C120" s="20"/>
      <c r="D120" s="20"/>
      <c r="E120" s="20"/>
      <c r="F120" s="28"/>
      <c r="G120" s="32"/>
      <c r="H120" s="32"/>
      <c r="I120" s="32"/>
      <c r="J120" s="19" t="str">
        <f t="shared" si="5"/>
        <v/>
      </c>
      <c r="K120" s="20"/>
      <c r="L120" s="29"/>
      <c r="M120" s="22" t="str">
        <f t="shared" si="3"/>
        <v/>
      </c>
      <c r="N120" s="22" t="str">
        <f t="shared" si="4"/>
        <v/>
      </c>
      <c r="AY120" s="25" t="b">
        <f>IFERROR(IF($F120="S1",IF(AND($H120&gt;$G120,(($H120-$G120)&lt;=(Dashboard!$N$4/1440))),1,""),IF($F120="S2",IF(AND($H120&gt;$G120,($H120-$G120)&lt;=(Dashboard!$N$5/1440)),1,""),IF($F120="S3",IF(AND($H120&gt;$G120,($H120-$G120)&lt;=(Dashboard!$N$6/1440)),1,""),IF($F120="S4",IF(AND($H120&gt;$G120,($H120-$G120)&lt;=(Dashboard!$N$7/1440)),1,""))))),"")</f>
        <v>0</v>
      </c>
      <c r="AZ120" s="25" t="b">
        <f>IFERROR(IF(J120="Done",IF($F120="S1",IF(AND($I120&gt;$G120,(($I120-$G120)&lt;=(Dashboard!$O$4/1440))),1,""),IF($F120="S2",IF(AND($I120&gt;$G120,($I120-$G120)&lt;=(Dashboard!$O$5/1440)),1,""),IF($F120="S3",IF(AND($I120&gt;$G120,($I120-$G120)&lt;=(Dashboard!$O$6/1440)),1,""),IF($F120="S4",IF(AND($I120&gt;$G120,($I120-$G120)&lt;=(Dashboard!$O$7/1440)),1,"")))))),"")</f>
        <v>0</v>
      </c>
      <c r="BA120" s="24"/>
    </row>
    <row r="121" spans="1:53" x14ac:dyDescent="0.25">
      <c r="A121" s="33"/>
      <c r="B121" s="20"/>
      <c r="C121" s="20"/>
      <c r="D121" s="20"/>
      <c r="E121" s="20"/>
      <c r="F121" s="28"/>
      <c r="G121" s="32"/>
      <c r="H121" s="32"/>
      <c r="I121" s="32"/>
      <c r="J121" s="19" t="str">
        <f t="shared" si="5"/>
        <v/>
      </c>
      <c r="K121" s="20"/>
      <c r="L121" s="29"/>
      <c r="M121" s="22" t="str">
        <f t="shared" si="3"/>
        <v/>
      </c>
      <c r="N121" s="22" t="str">
        <f t="shared" si="4"/>
        <v/>
      </c>
      <c r="AY121" s="25" t="b">
        <f>IFERROR(IF($F121="S1",IF(AND($H121&gt;$G121,(($H121-$G121)&lt;=(Dashboard!$N$4/1440))),1,""),IF($F121="S2",IF(AND($H121&gt;$G121,($H121-$G121)&lt;=(Dashboard!$N$5/1440)),1,""),IF($F121="S3",IF(AND($H121&gt;$G121,($H121-$G121)&lt;=(Dashboard!$N$6/1440)),1,""),IF($F121="S4",IF(AND($H121&gt;$G121,($H121-$G121)&lt;=(Dashboard!$N$7/1440)),1,""))))),"")</f>
        <v>0</v>
      </c>
      <c r="AZ121" s="25" t="b">
        <f>IFERROR(IF(J121="Done",IF($F121="S1",IF(AND($I121&gt;$G121,(($I121-$G121)&lt;=(Dashboard!$O$4/1440))),1,""),IF($F121="S2",IF(AND($I121&gt;$G121,($I121-$G121)&lt;=(Dashboard!$O$5/1440)),1,""),IF($F121="S3",IF(AND($I121&gt;$G121,($I121-$G121)&lt;=(Dashboard!$O$6/1440)),1,""),IF($F121="S4",IF(AND($I121&gt;$G121,($I121-$G121)&lt;=(Dashboard!$O$7/1440)),1,"")))))),"")</f>
        <v>0</v>
      </c>
      <c r="BA121" s="24"/>
    </row>
    <row r="122" spans="1:53" x14ac:dyDescent="0.25">
      <c r="A122" s="33"/>
      <c r="B122" s="20"/>
      <c r="C122" s="20"/>
      <c r="D122" s="20"/>
      <c r="E122" s="20"/>
      <c r="F122" s="28"/>
      <c r="G122" s="32"/>
      <c r="H122" s="32"/>
      <c r="I122" s="32"/>
      <c r="J122" s="19" t="str">
        <f t="shared" si="5"/>
        <v/>
      </c>
      <c r="K122" s="20"/>
      <c r="L122" s="29"/>
      <c r="M122" s="22" t="str">
        <f t="shared" si="3"/>
        <v/>
      </c>
      <c r="N122" s="22" t="str">
        <f t="shared" si="4"/>
        <v/>
      </c>
      <c r="AY122" s="25" t="b">
        <f>IFERROR(IF($F122="S1",IF(AND($H122&gt;$G122,(($H122-$G122)&lt;=(Dashboard!$N$4/1440))),1,""),IF($F122="S2",IF(AND($H122&gt;$G122,($H122-$G122)&lt;=(Dashboard!$N$5/1440)),1,""),IF($F122="S3",IF(AND($H122&gt;$G122,($H122-$G122)&lt;=(Dashboard!$N$6/1440)),1,""),IF($F122="S4",IF(AND($H122&gt;$G122,($H122-$G122)&lt;=(Dashboard!$N$7/1440)),1,""))))),"")</f>
        <v>0</v>
      </c>
      <c r="AZ122" s="25" t="b">
        <f>IFERROR(IF(J122="Done",IF($F122="S1",IF(AND($I122&gt;$G122,(($I122-$G122)&lt;=(Dashboard!$O$4/1440))),1,""),IF($F122="S2",IF(AND($I122&gt;$G122,($I122-$G122)&lt;=(Dashboard!$O$5/1440)),1,""),IF($F122="S3",IF(AND($I122&gt;$G122,($I122-$G122)&lt;=(Dashboard!$O$6/1440)),1,""),IF($F122="S4",IF(AND($I122&gt;$G122,($I122-$G122)&lt;=(Dashboard!$O$7/1440)),1,"")))))),"")</f>
        <v>0</v>
      </c>
      <c r="BA122" s="24"/>
    </row>
    <row r="123" spans="1:53" x14ac:dyDescent="0.25">
      <c r="A123" s="33"/>
      <c r="B123" s="20"/>
      <c r="C123" s="20"/>
      <c r="D123" s="20"/>
      <c r="E123" s="20"/>
      <c r="F123" s="28"/>
      <c r="G123" s="32"/>
      <c r="H123" s="32"/>
      <c r="I123" s="32"/>
      <c r="J123" s="19" t="str">
        <f t="shared" si="5"/>
        <v/>
      </c>
      <c r="K123" s="20"/>
      <c r="L123" s="29"/>
      <c r="M123" s="22" t="str">
        <f t="shared" si="3"/>
        <v/>
      </c>
      <c r="N123" s="22" t="str">
        <f t="shared" si="4"/>
        <v/>
      </c>
      <c r="AY123" s="25" t="b">
        <f>IFERROR(IF($F123="S1",IF(AND($H123&gt;$G123,(($H123-$G123)&lt;=(Dashboard!$N$4/1440))),1,""),IF($F123="S2",IF(AND($H123&gt;$G123,($H123-$G123)&lt;=(Dashboard!$N$5/1440)),1,""),IF($F123="S3",IF(AND($H123&gt;$G123,($H123-$G123)&lt;=(Dashboard!$N$6/1440)),1,""),IF($F123="S4",IF(AND($H123&gt;$G123,($H123-$G123)&lt;=(Dashboard!$N$7/1440)),1,""))))),"")</f>
        <v>0</v>
      </c>
      <c r="AZ123" s="25" t="b">
        <f>IFERROR(IF(J123="Done",IF($F123="S1",IF(AND($I123&gt;$G123,(($I123-$G123)&lt;=(Dashboard!$O$4/1440))),1,""),IF($F123="S2",IF(AND($I123&gt;$G123,($I123-$G123)&lt;=(Dashboard!$O$5/1440)),1,""),IF($F123="S3",IF(AND($I123&gt;$G123,($I123-$G123)&lt;=(Dashboard!$O$6/1440)),1,""),IF($F123="S4",IF(AND($I123&gt;$G123,($I123-$G123)&lt;=(Dashboard!$O$7/1440)),1,"")))))),"")</f>
        <v>0</v>
      </c>
      <c r="BA123" s="24"/>
    </row>
    <row r="124" spans="1:53" x14ac:dyDescent="0.25">
      <c r="A124" s="33"/>
      <c r="B124" s="20"/>
      <c r="C124" s="20"/>
      <c r="D124" s="20"/>
      <c r="E124" s="20"/>
      <c r="F124" s="28"/>
      <c r="G124" s="32"/>
      <c r="H124" s="32"/>
      <c r="I124" s="32"/>
      <c r="J124" s="19" t="str">
        <f t="shared" si="5"/>
        <v/>
      </c>
      <c r="K124" s="20"/>
      <c r="L124" s="29"/>
      <c r="M124" s="22" t="str">
        <f t="shared" si="3"/>
        <v/>
      </c>
      <c r="N124" s="22" t="str">
        <f t="shared" si="4"/>
        <v/>
      </c>
      <c r="AY124" s="25" t="b">
        <f>IFERROR(IF($F124="S1",IF(AND($H124&gt;$G124,(($H124-$G124)&lt;=(Dashboard!$N$4/1440))),1,""),IF($F124="S2",IF(AND($H124&gt;$G124,($H124-$G124)&lt;=(Dashboard!$N$5/1440)),1,""),IF($F124="S3",IF(AND($H124&gt;$G124,($H124-$G124)&lt;=(Dashboard!$N$6/1440)),1,""),IF($F124="S4",IF(AND($H124&gt;$G124,($H124-$G124)&lt;=(Dashboard!$N$7/1440)),1,""))))),"")</f>
        <v>0</v>
      </c>
      <c r="AZ124" s="25" t="b">
        <f>IFERROR(IF(J124="Done",IF($F124="S1",IF(AND($I124&gt;$G124,(($I124-$G124)&lt;=(Dashboard!$O$4/1440))),1,""),IF($F124="S2",IF(AND($I124&gt;$G124,($I124-$G124)&lt;=(Dashboard!$O$5/1440)),1,""),IF($F124="S3",IF(AND($I124&gt;$G124,($I124-$G124)&lt;=(Dashboard!$O$6/1440)),1,""),IF($F124="S4",IF(AND($I124&gt;$G124,($I124-$G124)&lt;=(Dashboard!$O$7/1440)),1,"")))))),"")</f>
        <v>0</v>
      </c>
      <c r="BA124" s="24"/>
    </row>
    <row r="125" spans="1:53" x14ac:dyDescent="0.25">
      <c r="A125" s="33"/>
      <c r="B125" s="20"/>
      <c r="C125" s="20"/>
      <c r="D125" s="20"/>
      <c r="E125" s="20"/>
      <c r="F125" s="28"/>
      <c r="G125" s="32"/>
      <c r="H125" s="32"/>
      <c r="I125" s="32"/>
      <c r="J125" s="19" t="str">
        <f t="shared" si="5"/>
        <v/>
      </c>
      <c r="K125" s="20"/>
      <c r="L125" s="29"/>
      <c r="M125" s="22" t="str">
        <f t="shared" si="3"/>
        <v/>
      </c>
      <c r="N125" s="22" t="str">
        <f t="shared" si="4"/>
        <v/>
      </c>
      <c r="AY125" s="25" t="b">
        <f>IFERROR(IF($F125="S1",IF(AND($H125&gt;$G125,(($H125-$G125)&lt;=(Dashboard!$N$4/1440))),1,""),IF($F125="S2",IF(AND($H125&gt;$G125,($H125-$G125)&lt;=(Dashboard!$N$5/1440)),1,""),IF($F125="S3",IF(AND($H125&gt;$G125,($H125-$G125)&lt;=(Dashboard!$N$6/1440)),1,""),IF($F125="S4",IF(AND($H125&gt;$G125,($H125-$G125)&lt;=(Dashboard!$N$7/1440)),1,""))))),"")</f>
        <v>0</v>
      </c>
      <c r="AZ125" s="25" t="b">
        <f>IFERROR(IF(J125="Done",IF($F125="S1",IF(AND($I125&gt;$G125,(($I125-$G125)&lt;=(Dashboard!$O$4/1440))),1,""),IF($F125="S2",IF(AND($I125&gt;$G125,($I125-$G125)&lt;=(Dashboard!$O$5/1440)),1,""),IF($F125="S3",IF(AND($I125&gt;$G125,($I125-$G125)&lt;=(Dashboard!$O$6/1440)),1,""),IF($F125="S4",IF(AND($I125&gt;$G125,($I125-$G125)&lt;=(Dashboard!$O$7/1440)),1,"")))))),"")</f>
        <v>0</v>
      </c>
      <c r="BA125" s="24"/>
    </row>
    <row r="126" spans="1:53" x14ac:dyDescent="0.25">
      <c r="A126" s="33"/>
      <c r="B126" s="20"/>
      <c r="C126" s="20"/>
      <c r="D126" s="20"/>
      <c r="E126" s="20"/>
      <c r="F126" s="28"/>
      <c r="G126" s="32"/>
      <c r="H126" s="32"/>
      <c r="I126" s="32"/>
      <c r="J126" s="19" t="str">
        <f t="shared" si="5"/>
        <v/>
      </c>
      <c r="K126" s="20"/>
      <c r="L126" s="29"/>
      <c r="M126" s="22" t="str">
        <f t="shared" si="3"/>
        <v/>
      </c>
      <c r="N126" s="22" t="str">
        <f t="shared" si="4"/>
        <v/>
      </c>
      <c r="AY126" s="25" t="b">
        <f>IFERROR(IF($F126="S1",IF(AND($H126&gt;$G126,(($H126-$G126)&lt;=(Dashboard!$N$4/1440))),1,""),IF($F126="S2",IF(AND($H126&gt;$G126,($H126-$G126)&lt;=(Dashboard!$N$5/1440)),1,""),IF($F126="S3",IF(AND($H126&gt;$G126,($H126-$G126)&lt;=(Dashboard!$N$6/1440)),1,""),IF($F126="S4",IF(AND($H126&gt;$G126,($H126-$G126)&lt;=(Dashboard!$N$7/1440)),1,""))))),"")</f>
        <v>0</v>
      </c>
      <c r="AZ126" s="25" t="b">
        <f>IFERROR(IF(J126="Done",IF($F126="S1",IF(AND($I126&gt;$G126,(($I126-$G126)&lt;=(Dashboard!$O$4/1440))),1,""),IF($F126="S2",IF(AND($I126&gt;$G126,($I126-$G126)&lt;=(Dashboard!$O$5/1440)),1,""),IF($F126="S3",IF(AND($I126&gt;$G126,($I126-$G126)&lt;=(Dashboard!$O$6/1440)),1,""),IF($F126="S4",IF(AND($I126&gt;$G126,($I126-$G126)&lt;=(Dashboard!$O$7/1440)),1,"")))))),"")</f>
        <v>0</v>
      </c>
      <c r="BA126" s="24"/>
    </row>
    <row r="127" spans="1:53" x14ac:dyDescent="0.25">
      <c r="A127" s="33"/>
      <c r="B127" s="20"/>
      <c r="C127" s="20"/>
      <c r="D127" s="20"/>
      <c r="E127" s="20"/>
      <c r="F127" s="28"/>
      <c r="G127" s="32"/>
      <c r="H127" s="32"/>
      <c r="I127" s="32"/>
      <c r="J127" s="19" t="str">
        <f t="shared" si="5"/>
        <v/>
      </c>
      <c r="K127" s="20"/>
      <c r="L127" s="29"/>
      <c r="M127" s="22" t="str">
        <f t="shared" si="3"/>
        <v/>
      </c>
      <c r="N127" s="22" t="str">
        <f t="shared" si="4"/>
        <v/>
      </c>
      <c r="AY127" s="25" t="b">
        <f>IFERROR(IF($F127="S1",IF(AND($H127&gt;$G127,(($H127-$G127)&lt;=(Dashboard!$N$4/1440))),1,""),IF($F127="S2",IF(AND($H127&gt;$G127,($H127-$G127)&lt;=(Dashboard!$N$5/1440)),1,""),IF($F127="S3",IF(AND($H127&gt;$G127,($H127-$G127)&lt;=(Dashboard!$N$6/1440)),1,""),IF($F127="S4",IF(AND($H127&gt;$G127,($H127-$G127)&lt;=(Dashboard!$N$7/1440)),1,""))))),"")</f>
        <v>0</v>
      </c>
      <c r="AZ127" s="25" t="b">
        <f>IFERROR(IF(J127="Done",IF($F127="S1",IF(AND($I127&gt;$G127,(($I127-$G127)&lt;=(Dashboard!$O$4/1440))),1,""),IF($F127="S2",IF(AND($I127&gt;$G127,($I127-$G127)&lt;=(Dashboard!$O$5/1440)),1,""),IF($F127="S3",IF(AND($I127&gt;$G127,($I127-$G127)&lt;=(Dashboard!$O$6/1440)),1,""),IF($F127="S4",IF(AND($I127&gt;$G127,($I127-$G127)&lt;=(Dashboard!$O$7/1440)),1,"")))))),"")</f>
        <v>0</v>
      </c>
      <c r="BA127" s="24"/>
    </row>
    <row r="128" spans="1:53" x14ac:dyDescent="0.25">
      <c r="A128" s="33"/>
      <c r="B128" s="20"/>
      <c r="C128" s="20"/>
      <c r="D128" s="20"/>
      <c r="E128" s="20"/>
      <c r="F128" s="28"/>
      <c r="G128" s="32"/>
      <c r="H128" s="32"/>
      <c r="I128" s="32"/>
      <c r="J128" s="19" t="str">
        <f t="shared" si="5"/>
        <v/>
      </c>
      <c r="K128" s="20"/>
      <c r="L128" s="29"/>
      <c r="M128" s="22" t="str">
        <f t="shared" si="3"/>
        <v/>
      </c>
      <c r="N128" s="22" t="str">
        <f t="shared" si="4"/>
        <v/>
      </c>
      <c r="AY128" s="25" t="b">
        <f>IFERROR(IF($F128="S1",IF(AND($H128&gt;$G128,(($H128-$G128)&lt;=(Dashboard!$N$4/1440))),1,""),IF($F128="S2",IF(AND($H128&gt;$G128,($H128-$G128)&lt;=(Dashboard!$N$5/1440)),1,""),IF($F128="S3",IF(AND($H128&gt;$G128,($H128-$G128)&lt;=(Dashboard!$N$6/1440)),1,""),IF($F128="S4",IF(AND($H128&gt;$G128,($H128-$G128)&lt;=(Dashboard!$N$7/1440)),1,""))))),"")</f>
        <v>0</v>
      </c>
      <c r="AZ128" s="25" t="b">
        <f>IFERROR(IF(J128="Done",IF($F128="S1",IF(AND($I128&gt;$G128,(($I128-$G128)&lt;=(Dashboard!$O$4/1440))),1,""),IF($F128="S2",IF(AND($I128&gt;$G128,($I128-$G128)&lt;=(Dashboard!$O$5/1440)),1,""),IF($F128="S3",IF(AND($I128&gt;$G128,($I128-$G128)&lt;=(Dashboard!$O$6/1440)),1,""),IF($F128="S4",IF(AND($I128&gt;$G128,($I128-$G128)&lt;=(Dashboard!$O$7/1440)),1,"")))))),"")</f>
        <v>0</v>
      </c>
      <c r="BA128" s="24"/>
    </row>
    <row r="129" spans="1:53" x14ac:dyDescent="0.25">
      <c r="A129" s="33"/>
      <c r="B129" s="20"/>
      <c r="C129" s="20"/>
      <c r="D129" s="20"/>
      <c r="E129" s="20"/>
      <c r="F129" s="28"/>
      <c r="G129" s="32"/>
      <c r="H129" s="32"/>
      <c r="I129" s="32"/>
      <c r="J129" s="19" t="str">
        <f t="shared" si="5"/>
        <v/>
      </c>
      <c r="K129" s="20"/>
      <c r="L129" s="29"/>
      <c r="M129" s="22" t="str">
        <f t="shared" si="3"/>
        <v/>
      </c>
      <c r="N129" s="22" t="str">
        <f t="shared" si="4"/>
        <v/>
      </c>
      <c r="AY129" s="25" t="b">
        <f>IFERROR(IF($F129="S1",IF(AND($H129&gt;$G129,(($H129-$G129)&lt;=(Dashboard!$N$4/1440))),1,""),IF($F129="S2",IF(AND($H129&gt;$G129,($H129-$G129)&lt;=(Dashboard!$N$5/1440)),1,""),IF($F129="S3",IF(AND($H129&gt;$G129,($H129-$G129)&lt;=(Dashboard!$N$6/1440)),1,""),IF($F129="S4",IF(AND($H129&gt;$G129,($H129-$G129)&lt;=(Dashboard!$N$7/1440)),1,""))))),"")</f>
        <v>0</v>
      </c>
      <c r="AZ129" s="25" t="b">
        <f>IFERROR(IF(J129="Done",IF($F129="S1",IF(AND($I129&gt;$G129,(($I129-$G129)&lt;=(Dashboard!$O$4/1440))),1,""),IF($F129="S2",IF(AND($I129&gt;$G129,($I129-$G129)&lt;=(Dashboard!$O$5/1440)),1,""),IF($F129="S3",IF(AND($I129&gt;$G129,($I129-$G129)&lt;=(Dashboard!$O$6/1440)),1,""),IF($F129="S4",IF(AND($I129&gt;$G129,($I129-$G129)&lt;=(Dashboard!$O$7/1440)),1,"")))))),"")</f>
        <v>0</v>
      </c>
      <c r="BA129" s="24"/>
    </row>
    <row r="130" spans="1:53" x14ac:dyDescent="0.25">
      <c r="A130" s="33"/>
      <c r="B130" s="20"/>
      <c r="C130" s="20"/>
      <c r="D130" s="20"/>
      <c r="E130" s="20"/>
      <c r="F130" s="28"/>
      <c r="G130" s="32"/>
      <c r="H130" s="32"/>
      <c r="I130" s="32"/>
      <c r="J130" s="19" t="str">
        <f t="shared" si="5"/>
        <v/>
      </c>
      <c r="K130" s="20"/>
      <c r="L130" s="29"/>
      <c r="M130" s="22" t="str">
        <f t="shared" si="3"/>
        <v/>
      </c>
      <c r="N130" s="22" t="str">
        <f t="shared" si="4"/>
        <v/>
      </c>
      <c r="AY130" s="25" t="b">
        <f>IFERROR(IF($F130="S1",IF(AND($H130&gt;$G130,(($H130-$G130)&lt;=(Dashboard!$N$4/1440))),1,""),IF($F130="S2",IF(AND($H130&gt;$G130,($H130-$G130)&lt;=(Dashboard!$N$5/1440)),1,""),IF($F130="S3",IF(AND($H130&gt;$G130,($H130-$G130)&lt;=(Dashboard!$N$6/1440)),1,""),IF($F130="S4",IF(AND($H130&gt;$G130,($H130-$G130)&lt;=(Dashboard!$N$7/1440)),1,""))))),"")</f>
        <v>0</v>
      </c>
      <c r="AZ130" s="25" t="b">
        <f>IFERROR(IF(J130="Done",IF($F130="S1",IF(AND($I130&gt;$G130,(($I130-$G130)&lt;=(Dashboard!$O$4/1440))),1,""),IF($F130="S2",IF(AND($I130&gt;$G130,($I130-$G130)&lt;=(Dashboard!$O$5/1440)),1,""),IF($F130="S3",IF(AND($I130&gt;$G130,($I130-$G130)&lt;=(Dashboard!$O$6/1440)),1,""),IF($F130="S4",IF(AND($I130&gt;$G130,($I130-$G130)&lt;=(Dashboard!$O$7/1440)),1,"")))))),"")</f>
        <v>0</v>
      </c>
      <c r="BA130" s="24"/>
    </row>
    <row r="131" spans="1:53" x14ac:dyDescent="0.25">
      <c r="A131" s="33"/>
      <c r="B131" s="20"/>
      <c r="C131" s="20"/>
      <c r="D131" s="20"/>
      <c r="E131" s="20"/>
      <c r="F131" s="28"/>
      <c r="G131" s="32"/>
      <c r="H131" s="32"/>
      <c r="I131" s="32"/>
      <c r="J131" s="19" t="str">
        <f t="shared" si="5"/>
        <v/>
      </c>
      <c r="K131" s="20"/>
      <c r="L131" s="29"/>
      <c r="M131" s="22" t="str">
        <f t="shared" si="3"/>
        <v/>
      </c>
      <c r="N131" s="22" t="str">
        <f t="shared" si="4"/>
        <v/>
      </c>
      <c r="AY131" s="25" t="b">
        <f>IFERROR(IF($F131="S1",IF(AND($H131&gt;$G131,(($H131-$G131)&lt;=(Dashboard!$N$4/1440))),1,""),IF($F131="S2",IF(AND($H131&gt;$G131,($H131-$G131)&lt;=(Dashboard!$N$5/1440)),1,""),IF($F131="S3",IF(AND($H131&gt;$G131,($H131-$G131)&lt;=(Dashboard!$N$6/1440)),1,""),IF($F131="S4",IF(AND($H131&gt;$G131,($H131-$G131)&lt;=(Dashboard!$N$7/1440)),1,""))))),"")</f>
        <v>0</v>
      </c>
      <c r="AZ131" s="25" t="b">
        <f>IFERROR(IF(J131="Done",IF($F131="S1",IF(AND($I131&gt;$G131,(($I131-$G131)&lt;=(Dashboard!$O$4/1440))),1,""),IF($F131="S2",IF(AND($I131&gt;$G131,($I131-$G131)&lt;=(Dashboard!$O$5/1440)),1,""),IF($F131="S3",IF(AND($I131&gt;$G131,($I131-$G131)&lt;=(Dashboard!$O$6/1440)),1,""),IF($F131="S4",IF(AND($I131&gt;$G131,($I131-$G131)&lt;=(Dashboard!$O$7/1440)),1,"")))))),"")</f>
        <v>0</v>
      </c>
      <c r="BA131" s="24"/>
    </row>
    <row r="132" spans="1:53" x14ac:dyDescent="0.25">
      <c r="A132" s="33"/>
      <c r="B132" s="20"/>
      <c r="C132" s="20"/>
      <c r="D132" s="20"/>
      <c r="E132" s="20"/>
      <c r="F132" s="28"/>
      <c r="G132" s="32"/>
      <c r="H132" s="32"/>
      <c r="I132" s="32"/>
      <c r="J132" s="19" t="str">
        <f t="shared" si="5"/>
        <v/>
      </c>
      <c r="K132" s="20"/>
      <c r="L132" s="29"/>
      <c r="M132" s="22" t="str">
        <f t="shared" si="3"/>
        <v/>
      </c>
      <c r="N132" s="22" t="str">
        <f t="shared" si="4"/>
        <v/>
      </c>
      <c r="AY132" s="25" t="b">
        <f>IFERROR(IF($F132="S1",IF(AND($H132&gt;$G132,(($H132-$G132)&lt;=(Dashboard!$N$4/1440))),1,""),IF($F132="S2",IF(AND($H132&gt;$G132,($H132-$G132)&lt;=(Dashboard!$N$5/1440)),1,""),IF($F132="S3",IF(AND($H132&gt;$G132,($H132-$G132)&lt;=(Dashboard!$N$6/1440)),1,""),IF($F132="S4",IF(AND($H132&gt;$G132,($H132-$G132)&lt;=(Dashboard!$N$7/1440)),1,""))))),"")</f>
        <v>0</v>
      </c>
      <c r="AZ132" s="25" t="b">
        <f>IFERROR(IF(J132="Done",IF($F132="S1",IF(AND($I132&gt;$G132,(($I132-$G132)&lt;=(Dashboard!$O$4/1440))),1,""),IF($F132="S2",IF(AND($I132&gt;$G132,($I132-$G132)&lt;=(Dashboard!$O$5/1440)),1,""),IF($F132="S3",IF(AND($I132&gt;$G132,($I132-$G132)&lt;=(Dashboard!$O$6/1440)),1,""),IF($F132="S4",IF(AND($I132&gt;$G132,($I132-$G132)&lt;=(Dashboard!$O$7/1440)),1,"")))))),"")</f>
        <v>0</v>
      </c>
      <c r="BA132" s="24"/>
    </row>
    <row r="133" spans="1:53" x14ac:dyDescent="0.25">
      <c r="A133" s="33"/>
      <c r="B133" s="20"/>
      <c r="C133" s="20"/>
      <c r="D133" s="20"/>
      <c r="E133" s="20"/>
      <c r="F133" s="28"/>
      <c r="G133" s="32"/>
      <c r="H133" s="32"/>
      <c r="I133" s="32"/>
      <c r="J133" s="19" t="str">
        <f t="shared" si="5"/>
        <v/>
      </c>
      <c r="K133" s="20"/>
      <c r="L133" s="29"/>
      <c r="M133" s="22" t="str">
        <f t="shared" si="3"/>
        <v/>
      </c>
      <c r="N133" s="22" t="str">
        <f t="shared" si="4"/>
        <v/>
      </c>
      <c r="AY133" s="25" t="b">
        <f>IFERROR(IF($F133="S1",IF(AND($H133&gt;$G133,(($H133-$G133)&lt;=(Dashboard!$N$4/1440))),1,""),IF($F133="S2",IF(AND($H133&gt;$G133,($H133-$G133)&lt;=(Dashboard!$N$5/1440)),1,""),IF($F133="S3",IF(AND($H133&gt;$G133,($H133-$G133)&lt;=(Dashboard!$N$6/1440)),1,""),IF($F133="S4",IF(AND($H133&gt;$G133,($H133-$G133)&lt;=(Dashboard!$N$7/1440)),1,""))))),"")</f>
        <v>0</v>
      </c>
      <c r="AZ133" s="25" t="b">
        <f>IFERROR(IF(J133="Done",IF($F133="S1",IF(AND($I133&gt;$G133,(($I133-$G133)&lt;=(Dashboard!$O$4/1440))),1,""),IF($F133="S2",IF(AND($I133&gt;$G133,($I133-$G133)&lt;=(Dashboard!$O$5/1440)),1,""),IF($F133="S3",IF(AND($I133&gt;$G133,($I133-$G133)&lt;=(Dashboard!$O$6/1440)),1,""),IF($F133="S4",IF(AND($I133&gt;$G133,($I133-$G133)&lt;=(Dashboard!$O$7/1440)),1,"")))))),"")</f>
        <v>0</v>
      </c>
      <c r="BA133" s="24"/>
    </row>
    <row r="134" spans="1:53" x14ac:dyDescent="0.25">
      <c r="A134" s="33"/>
      <c r="B134" s="20"/>
      <c r="C134" s="20"/>
      <c r="D134" s="20"/>
      <c r="E134" s="20"/>
      <c r="F134" s="28"/>
      <c r="G134" s="32"/>
      <c r="H134" s="32"/>
      <c r="I134" s="32"/>
      <c r="J134" s="19" t="str">
        <f t="shared" si="5"/>
        <v/>
      </c>
      <c r="K134" s="20"/>
      <c r="L134" s="29"/>
      <c r="M134" s="22" t="str">
        <f t="shared" si="3"/>
        <v/>
      </c>
      <c r="N134" s="22" t="str">
        <f t="shared" si="4"/>
        <v/>
      </c>
      <c r="AY134" s="25" t="b">
        <f>IFERROR(IF($F134="S1",IF(AND($H134&gt;$G134,(($H134-$G134)&lt;=(Dashboard!$N$4/1440))),1,""),IF($F134="S2",IF(AND($H134&gt;$G134,($H134-$G134)&lt;=(Dashboard!$N$5/1440)),1,""),IF($F134="S3",IF(AND($H134&gt;$G134,($H134-$G134)&lt;=(Dashboard!$N$6/1440)),1,""),IF($F134="S4",IF(AND($H134&gt;$G134,($H134-$G134)&lt;=(Dashboard!$N$7/1440)),1,""))))),"")</f>
        <v>0</v>
      </c>
      <c r="AZ134" s="25" t="b">
        <f>IFERROR(IF(J134="Done",IF($F134="S1",IF(AND($I134&gt;$G134,(($I134-$G134)&lt;=(Dashboard!$O$4/1440))),1,""),IF($F134="S2",IF(AND($I134&gt;$G134,($I134-$G134)&lt;=(Dashboard!$O$5/1440)),1,""),IF($F134="S3",IF(AND($I134&gt;$G134,($I134-$G134)&lt;=(Dashboard!$O$6/1440)),1,""),IF($F134="S4",IF(AND($I134&gt;$G134,($I134-$G134)&lt;=(Dashboard!$O$7/1440)),1,"")))))),"")</f>
        <v>0</v>
      </c>
      <c r="BA134" s="24"/>
    </row>
    <row r="135" spans="1:53" x14ac:dyDescent="0.25">
      <c r="A135" s="33"/>
      <c r="B135" s="20"/>
      <c r="C135" s="20"/>
      <c r="D135" s="20"/>
      <c r="E135" s="20"/>
      <c r="F135" s="28"/>
      <c r="G135" s="32"/>
      <c r="H135" s="32"/>
      <c r="I135" s="32"/>
      <c r="J135" s="19" t="str">
        <f t="shared" si="5"/>
        <v/>
      </c>
      <c r="K135" s="20"/>
      <c r="L135" s="29"/>
      <c r="M135" s="22" t="str">
        <f t="shared" si="3"/>
        <v/>
      </c>
      <c r="N135" s="22" t="str">
        <f t="shared" si="4"/>
        <v/>
      </c>
      <c r="AY135" s="25" t="b">
        <f>IFERROR(IF($F135="S1",IF(AND($H135&gt;$G135,(($H135-$G135)&lt;=(Dashboard!$N$4/1440))),1,""),IF($F135="S2",IF(AND($H135&gt;$G135,($H135-$G135)&lt;=(Dashboard!$N$5/1440)),1,""),IF($F135="S3",IF(AND($H135&gt;$G135,($H135-$G135)&lt;=(Dashboard!$N$6/1440)),1,""),IF($F135="S4",IF(AND($H135&gt;$G135,($H135-$G135)&lt;=(Dashboard!$N$7/1440)),1,""))))),"")</f>
        <v>0</v>
      </c>
      <c r="AZ135" s="25" t="b">
        <f>IFERROR(IF(J135="Done",IF($F135="S1",IF(AND($I135&gt;$G135,(($I135-$G135)&lt;=(Dashboard!$O$4/1440))),1,""),IF($F135="S2",IF(AND($I135&gt;$G135,($I135-$G135)&lt;=(Dashboard!$O$5/1440)),1,""),IF($F135="S3",IF(AND($I135&gt;$G135,($I135-$G135)&lt;=(Dashboard!$O$6/1440)),1,""),IF($F135="S4",IF(AND($I135&gt;$G135,($I135-$G135)&lt;=(Dashboard!$O$7/1440)),1,"")))))),"")</f>
        <v>0</v>
      </c>
      <c r="BA135" s="24"/>
    </row>
    <row r="136" spans="1:53" x14ac:dyDescent="0.25">
      <c r="A136" s="33"/>
      <c r="B136" s="20"/>
      <c r="C136" s="20"/>
      <c r="D136" s="20"/>
      <c r="E136" s="20"/>
      <c r="F136" s="28"/>
      <c r="G136" s="32"/>
      <c r="H136" s="32"/>
      <c r="I136" s="32"/>
      <c r="J136" s="19" t="str">
        <f t="shared" si="5"/>
        <v/>
      </c>
      <c r="K136" s="20"/>
      <c r="L136" s="29"/>
      <c r="M136" s="22" t="str">
        <f t="shared" ref="M136:M199" si="6">IF(H136="","",H136-G136)</f>
        <v/>
      </c>
      <c r="N136" s="22" t="str">
        <f t="shared" ref="N136:N199" si="7">IF(I136="","",I136-G136)</f>
        <v/>
      </c>
      <c r="AY136" s="25" t="b">
        <f>IFERROR(IF($F136="S1",IF(AND($H136&gt;$G136,(($H136-$G136)&lt;=(Dashboard!$N$4/1440))),1,""),IF($F136="S2",IF(AND($H136&gt;$G136,($H136-$G136)&lt;=(Dashboard!$N$5/1440)),1,""),IF($F136="S3",IF(AND($H136&gt;$G136,($H136-$G136)&lt;=(Dashboard!$N$6/1440)),1,""),IF($F136="S4",IF(AND($H136&gt;$G136,($H136-$G136)&lt;=(Dashboard!$N$7/1440)),1,""))))),"")</f>
        <v>0</v>
      </c>
      <c r="AZ136" s="25" t="b">
        <f>IFERROR(IF(J136="Done",IF($F136="S1",IF(AND($I136&gt;$G136,(($I136-$G136)&lt;=(Dashboard!$O$4/1440))),1,""),IF($F136="S2",IF(AND($I136&gt;$G136,($I136-$G136)&lt;=(Dashboard!$O$5/1440)),1,""),IF($F136="S3",IF(AND($I136&gt;$G136,($I136-$G136)&lt;=(Dashboard!$O$6/1440)),1,""),IF($F136="S4",IF(AND($I136&gt;$G136,($I136-$G136)&lt;=(Dashboard!$O$7/1440)),1,"")))))),"")</f>
        <v>0</v>
      </c>
      <c r="BA136" s="24"/>
    </row>
    <row r="137" spans="1:53" x14ac:dyDescent="0.25">
      <c r="A137" s="33"/>
      <c r="B137" s="20"/>
      <c r="C137" s="20"/>
      <c r="D137" s="20"/>
      <c r="E137" s="20"/>
      <c r="F137" s="28"/>
      <c r="G137" s="32"/>
      <c r="H137" s="32"/>
      <c r="I137" s="32"/>
      <c r="J137" s="19" t="str">
        <f t="shared" si="5"/>
        <v/>
      </c>
      <c r="K137" s="20"/>
      <c r="L137" s="29"/>
      <c r="M137" s="22" t="str">
        <f t="shared" si="6"/>
        <v/>
      </c>
      <c r="N137" s="22" t="str">
        <f t="shared" si="7"/>
        <v/>
      </c>
      <c r="AY137" s="25" t="b">
        <f>IFERROR(IF($F137="S1",IF(AND($H137&gt;$G137,(($H137-$G137)&lt;=(Dashboard!$N$4/1440))),1,""),IF($F137="S2",IF(AND($H137&gt;$G137,($H137-$G137)&lt;=(Dashboard!$N$5/1440)),1,""),IF($F137="S3",IF(AND($H137&gt;$G137,($H137-$G137)&lt;=(Dashboard!$N$6/1440)),1,""),IF($F137="S4",IF(AND($H137&gt;$G137,($H137-$G137)&lt;=(Dashboard!$N$7/1440)),1,""))))),"")</f>
        <v>0</v>
      </c>
      <c r="AZ137" s="25" t="b">
        <f>IFERROR(IF(J137="Done",IF($F137="S1",IF(AND($I137&gt;$G137,(($I137-$G137)&lt;=(Dashboard!$O$4/1440))),1,""),IF($F137="S2",IF(AND($I137&gt;$G137,($I137-$G137)&lt;=(Dashboard!$O$5/1440)),1,""),IF($F137="S3",IF(AND($I137&gt;$G137,($I137-$G137)&lt;=(Dashboard!$O$6/1440)),1,""),IF($F137="S4",IF(AND($I137&gt;$G137,($I137-$G137)&lt;=(Dashboard!$O$7/1440)),1,"")))))),"")</f>
        <v>0</v>
      </c>
      <c r="BA137" s="24"/>
    </row>
    <row r="138" spans="1:53" x14ac:dyDescent="0.25">
      <c r="A138" s="33"/>
      <c r="B138" s="20"/>
      <c r="C138" s="20"/>
      <c r="D138" s="20"/>
      <c r="E138" s="20"/>
      <c r="F138" s="28"/>
      <c r="G138" s="32"/>
      <c r="H138" s="32"/>
      <c r="I138" s="32"/>
      <c r="J138" s="19" t="str">
        <f t="shared" si="5"/>
        <v/>
      </c>
      <c r="K138" s="20"/>
      <c r="L138" s="29"/>
      <c r="M138" s="22" t="str">
        <f t="shared" si="6"/>
        <v/>
      </c>
      <c r="N138" s="22" t="str">
        <f t="shared" si="7"/>
        <v/>
      </c>
      <c r="AY138" s="25" t="b">
        <f>IFERROR(IF($F138="S1",IF(AND($H138&gt;$G138,(($H138-$G138)&lt;=(Dashboard!$N$4/1440))),1,""),IF($F138="S2",IF(AND($H138&gt;$G138,($H138-$G138)&lt;=(Dashboard!$N$5/1440)),1,""),IF($F138="S3",IF(AND($H138&gt;$G138,($H138-$G138)&lt;=(Dashboard!$N$6/1440)),1,""),IF($F138="S4",IF(AND($H138&gt;$G138,($H138-$G138)&lt;=(Dashboard!$N$7/1440)),1,""))))),"")</f>
        <v>0</v>
      </c>
      <c r="AZ138" s="25" t="b">
        <f>IFERROR(IF(J138="Done",IF($F138="S1",IF(AND($I138&gt;$G138,(($I138-$G138)&lt;=(Dashboard!$O$4/1440))),1,""),IF($F138="S2",IF(AND($I138&gt;$G138,($I138-$G138)&lt;=(Dashboard!$O$5/1440)),1,""),IF($F138="S3",IF(AND($I138&gt;$G138,($I138-$G138)&lt;=(Dashboard!$O$6/1440)),1,""),IF($F138="S4",IF(AND($I138&gt;$G138,($I138-$G138)&lt;=(Dashboard!$O$7/1440)),1,"")))))),"")</f>
        <v>0</v>
      </c>
      <c r="BA138" s="24"/>
    </row>
    <row r="139" spans="1:53" x14ac:dyDescent="0.25">
      <c r="A139" s="33"/>
      <c r="B139" s="20"/>
      <c r="C139" s="20"/>
      <c r="D139" s="20"/>
      <c r="E139" s="20"/>
      <c r="F139" s="28"/>
      <c r="G139" s="32"/>
      <c r="H139" s="32"/>
      <c r="I139" s="32"/>
      <c r="J139" s="19" t="str">
        <f t="shared" si="5"/>
        <v/>
      </c>
      <c r="K139" s="20"/>
      <c r="L139" s="29"/>
      <c r="M139" s="22" t="str">
        <f t="shared" si="6"/>
        <v/>
      </c>
      <c r="N139" s="22" t="str">
        <f t="shared" si="7"/>
        <v/>
      </c>
      <c r="AY139" s="25" t="b">
        <f>IFERROR(IF($F139="S1",IF(AND($H139&gt;$G139,(($H139-$G139)&lt;=(Dashboard!$N$4/1440))),1,""),IF($F139="S2",IF(AND($H139&gt;$G139,($H139-$G139)&lt;=(Dashboard!$N$5/1440)),1,""),IF($F139="S3",IF(AND($H139&gt;$G139,($H139-$G139)&lt;=(Dashboard!$N$6/1440)),1,""),IF($F139="S4",IF(AND($H139&gt;$G139,($H139-$G139)&lt;=(Dashboard!$N$7/1440)),1,""))))),"")</f>
        <v>0</v>
      </c>
      <c r="AZ139" s="25" t="b">
        <f>IFERROR(IF(J139="Done",IF($F139="S1",IF(AND($I139&gt;$G139,(($I139-$G139)&lt;=(Dashboard!$O$4/1440))),1,""),IF($F139="S2",IF(AND($I139&gt;$G139,($I139-$G139)&lt;=(Dashboard!$O$5/1440)),1,""),IF($F139="S3",IF(AND($I139&gt;$G139,($I139-$G139)&lt;=(Dashboard!$O$6/1440)),1,""),IF($F139="S4",IF(AND($I139&gt;$G139,($I139-$G139)&lt;=(Dashboard!$O$7/1440)),1,"")))))),"")</f>
        <v>0</v>
      </c>
      <c r="BA139" s="24"/>
    </row>
    <row r="140" spans="1:53" x14ac:dyDescent="0.25">
      <c r="A140" s="33"/>
      <c r="B140" s="20"/>
      <c r="C140" s="20"/>
      <c r="D140" s="20"/>
      <c r="E140" s="20"/>
      <c r="F140" s="28"/>
      <c r="G140" s="32"/>
      <c r="H140" s="32"/>
      <c r="I140" s="32"/>
      <c r="J140" s="19" t="str">
        <f t="shared" si="5"/>
        <v/>
      </c>
      <c r="K140" s="20"/>
      <c r="L140" s="29"/>
      <c r="M140" s="22" t="str">
        <f t="shared" si="6"/>
        <v/>
      </c>
      <c r="N140" s="22" t="str">
        <f t="shared" si="7"/>
        <v/>
      </c>
      <c r="AY140" s="25" t="b">
        <f>IFERROR(IF($F140="S1",IF(AND($H140&gt;$G140,(($H140-$G140)&lt;=(Dashboard!$N$4/1440))),1,""),IF($F140="S2",IF(AND($H140&gt;$G140,($H140-$G140)&lt;=(Dashboard!$N$5/1440)),1,""),IF($F140="S3",IF(AND($H140&gt;$G140,($H140-$G140)&lt;=(Dashboard!$N$6/1440)),1,""),IF($F140="S4",IF(AND($H140&gt;$G140,($H140-$G140)&lt;=(Dashboard!$N$7/1440)),1,""))))),"")</f>
        <v>0</v>
      </c>
      <c r="AZ140" s="25" t="b">
        <f>IFERROR(IF(J140="Done",IF($F140="S1",IF(AND($I140&gt;$G140,(($I140-$G140)&lt;=(Dashboard!$O$4/1440))),1,""),IF($F140="S2",IF(AND($I140&gt;$G140,($I140-$G140)&lt;=(Dashboard!$O$5/1440)),1,""),IF($F140="S3",IF(AND($I140&gt;$G140,($I140-$G140)&lt;=(Dashboard!$O$6/1440)),1,""),IF($F140="S4",IF(AND($I140&gt;$G140,($I140-$G140)&lt;=(Dashboard!$O$7/1440)),1,"")))))),"")</f>
        <v>0</v>
      </c>
      <c r="BA140" s="24"/>
    </row>
    <row r="141" spans="1:53" x14ac:dyDescent="0.25">
      <c r="A141" s="33"/>
      <c r="B141" s="20"/>
      <c r="C141" s="20"/>
      <c r="D141" s="20"/>
      <c r="E141" s="20"/>
      <c r="F141" s="28"/>
      <c r="G141" s="32"/>
      <c r="H141" s="32"/>
      <c r="I141" s="32"/>
      <c r="J141" s="19" t="str">
        <f t="shared" si="5"/>
        <v/>
      </c>
      <c r="K141" s="20"/>
      <c r="L141" s="29"/>
      <c r="M141" s="22" t="str">
        <f t="shared" si="6"/>
        <v/>
      </c>
      <c r="N141" s="22" t="str">
        <f t="shared" si="7"/>
        <v/>
      </c>
      <c r="AY141" s="25" t="b">
        <f>IFERROR(IF($F141="S1",IF(AND($H141&gt;$G141,(($H141-$G141)&lt;=(Dashboard!$N$4/1440))),1,""),IF($F141="S2",IF(AND($H141&gt;$G141,($H141-$G141)&lt;=(Dashboard!$N$5/1440)),1,""),IF($F141="S3",IF(AND($H141&gt;$G141,($H141-$G141)&lt;=(Dashboard!$N$6/1440)),1,""),IF($F141="S4",IF(AND($H141&gt;$G141,($H141-$G141)&lt;=(Dashboard!$N$7/1440)),1,""))))),"")</f>
        <v>0</v>
      </c>
      <c r="AZ141" s="25" t="b">
        <f>IFERROR(IF(J141="Done",IF($F141="S1",IF(AND($I141&gt;$G141,(($I141-$G141)&lt;=(Dashboard!$O$4/1440))),1,""),IF($F141="S2",IF(AND($I141&gt;$G141,($I141-$G141)&lt;=(Dashboard!$O$5/1440)),1,""),IF($F141="S3",IF(AND($I141&gt;$G141,($I141-$G141)&lt;=(Dashboard!$O$6/1440)),1,""),IF($F141="S4",IF(AND($I141&gt;$G141,($I141-$G141)&lt;=(Dashboard!$O$7/1440)),1,"")))))),"")</f>
        <v>0</v>
      </c>
      <c r="BA141" s="24"/>
    </row>
    <row r="142" spans="1:53" x14ac:dyDescent="0.25">
      <c r="A142" s="33"/>
      <c r="B142" s="20"/>
      <c r="C142" s="20"/>
      <c r="D142" s="20"/>
      <c r="E142" s="20"/>
      <c r="F142" s="28"/>
      <c r="G142" s="32"/>
      <c r="H142" s="32"/>
      <c r="I142" s="32"/>
      <c r="J142" s="19" t="str">
        <f t="shared" si="5"/>
        <v/>
      </c>
      <c r="K142" s="20"/>
      <c r="L142" s="29"/>
      <c r="M142" s="22" t="str">
        <f t="shared" si="6"/>
        <v/>
      </c>
      <c r="N142" s="22" t="str">
        <f t="shared" si="7"/>
        <v/>
      </c>
      <c r="AY142" s="25" t="b">
        <f>IFERROR(IF($F142="S1",IF(AND($H142&gt;$G142,(($H142-$G142)&lt;=(Dashboard!$N$4/1440))),1,""),IF($F142="S2",IF(AND($H142&gt;$G142,($H142-$G142)&lt;=(Dashboard!$N$5/1440)),1,""),IF($F142="S3",IF(AND($H142&gt;$G142,($H142-$G142)&lt;=(Dashboard!$N$6/1440)),1,""),IF($F142="S4",IF(AND($H142&gt;$G142,($H142-$G142)&lt;=(Dashboard!$N$7/1440)),1,""))))),"")</f>
        <v>0</v>
      </c>
      <c r="AZ142" s="25" t="b">
        <f>IFERROR(IF(J142="Done",IF($F142="S1",IF(AND($I142&gt;$G142,(($I142-$G142)&lt;=(Dashboard!$O$4/1440))),1,""),IF($F142="S2",IF(AND($I142&gt;$G142,($I142-$G142)&lt;=(Dashboard!$O$5/1440)),1,""),IF($F142="S3",IF(AND($I142&gt;$G142,($I142-$G142)&lt;=(Dashboard!$O$6/1440)),1,""),IF($F142="S4",IF(AND($I142&gt;$G142,($I142-$G142)&lt;=(Dashboard!$O$7/1440)),1,"")))))),"")</f>
        <v>0</v>
      </c>
      <c r="BA142" s="24"/>
    </row>
    <row r="143" spans="1:53" x14ac:dyDescent="0.25">
      <c r="A143" s="33"/>
      <c r="B143" s="20"/>
      <c r="C143" s="20"/>
      <c r="D143" s="20"/>
      <c r="E143" s="20"/>
      <c r="F143" s="28"/>
      <c r="G143" s="32"/>
      <c r="H143" s="32"/>
      <c r="I143" s="32"/>
      <c r="J143" s="19" t="str">
        <f t="shared" si="5"/>
        <v/>
      </c>
      <c r="K143" s="20"/>
      <c r="L143" s="29"/>
      <c r="M143" s="22" t="str">
        <f t="shared" si="6"/>
        <v/>
      </c>
      <c r="N143" s="22" t="str">
        <f t="shared" si="7"/>
        <v/>
      </c>
      <c r="AY143" s="25" t="b">
        <f>IFERROR(IF($F143="S1",IF(AND($H143&gt;$G143,(($H143-$G143)&lt;=(Dashboard!$N$4/1440))),1,""),IF($F143="S2",IF(AND($H143&gt;$G143,($H143-$G143)&lt;=(Dashboard!$N$5/1440)),1,""),IF($F143="S3",IF(AND($H143&gt;$G143,($H143-$G143)&lt;=(Dashboard!$N$6/1440)),1,""),IF($F143="S4",IF(AND($H143&gt;$G143,($H143-$G143)&lt;=(Dashboard!$N$7/1440)),1,""))))),"")</f>
        <v>0</v>
      </c>
      <c r="AZ143" s="25" t="b">
        <f>IFERROR(IF(J143="Done",IF($F143="S1",IF(AND($I143&gt;$G143,(($I143-$G143)&lt;=(Dashboard!$O$4/1440))),1,""),IF($F143="S2",IF(AND($I143&gt;$G143,($I143-$G143)&lt;=(Dashboard!$O$5/1440)),1,""),IF($F143="S3",IF(AND($I143&gt;$G143,($I143-$G143)&lt;=(Dashboard!$O$6/1440)),1,""),IF($F143="S4",IF(AND($I143&gt;$G143,($I143-$G143)&lt;=(Dashboard!$O$7/1440)),1,"")))))),"")</f>
        <v>0</v>
      </c>
      <c r="BA143" s="24"/>
    </row>
    <row r="144" spans="1:53" x14ac:dyDescent="0.25">
      <c r="A144" s="33"/>
      <c r="B144" s="20"/>
      <c r="C144" s="20"/>
      <c r="D144" s="20"/>
      <c r="E144" s="20"/>
      <c r="F144" s="28"/>
      <c r="G144" s="32"/>
      <c r="H144" s="32"/>
      <c r="I144" s="32"/>
      <c r="J144" s="19" t="str">
        <f t="shared" si="5"/>
        <v/>
      </c>
      <c r="K144" s="20"/>
      <c r="L144" s="29"/>
      <c r="M144" s="22" t="str">
        <f t="shared" si="6"/>
        <v/>
      </c>
      <c r="N144" s="22" t="str">
        <f t="shared" si="7"/>
        <v/>
      </c>
      <c r="AY144" s="25" t="b">
        <f>IFERROR(IF($F144="S1",IF(AND($H144&gt;$G144,(($H144-$G144)&lt;=(Dashboard!$N$4/1440))),1,""),IF($F144="S2",IF(AND($H144&gt;$G144,($H144-$G144)&lt;=(Dashboard!$N$5/1440)),1,""),IF($F144="S3",IF(AND($H144&gt;$G144,($H144-$G144)&lt;=(Dashboard!$N$6/1440)),1,""),IF($F144="S4",IF(AND($H144&gt;$G144,($H144-$G144)&lt;=(Dashboard!$N$7/1440)),1,""))))),"")</f>
        <v>0</v>
      </c>
      <c r="AZ144" s="25" t="b">
        <f>IFERROR(IF(J144="Done",IF($F144="S1",IF(AND($I144&gt;$G144,(($I144-$G144)&lt;=(Dashboard!$O$4/1440))),1,""),IF($F144="S2",IF(AND($I144&gt;$G144,($I144-$G144)&lt;=(Dashboard!$O$5/1440)),1,""),IF($F144="S3",IF(AND($I144&gt;$G144,($I144-$G144)&lt;=(Dashboard!$O$6/1440)),1,""),IF($F144="S4",IF(AND($I144&gt;$G144,($I144-$G144)&lt;=(Dashboard!$O$7/1440)),1,"")))))),"")</f>
        <v>0</v>
      </c>
      <c r="BA144" s="24"/>
    </row>
    <row r="145" spans="1:53" x14ac:dyDescent="0.25">
      <c r="A145" s="33"/>
      <c r="B145" s="20"/>
      <c r="C145" s="20"/>
      <c r="D145" s="20"/>
      <c r="E145" s="20"/>
      <c r="F145" s="28"/>
      <c r="G145" s="32"/>
      <c r="H145" s="32"/>
      <c r="I145" s="32"/>
      <c r="J145" s="19" t="str">
        <f t="shared" si="5"/>
        <v/>
      </c>
      <c r="K145" s="20"/>
      <c r="L145" s="29"/>
      <c r="M145" s="22" t="str">
        <f t="shared" si="6"/>
        <v/>
      </c>
      <c r="N145" s="22" t="str">
        <f t="shared" si="7"/>
        <v/>
      </c>
      <c r="AY145" s="25" t="b">
        <f>IFERROR(IF($F145="S1",IF(AND($H145&gt;$G145,(($H145-$G145)&lt;=(Dashboard!$N$4/1440))),1,""),IF($F145="S2",IF(AND($H145&gt;$G145,($H145-$G145)&lt;=(Dashboard!$N$5/1440)),1,""),IF($F145="S3",IF(AND($H145&gt;$G145,($H145-$G145)&lt;=(Dashboard!$N$6/1440)),1,""),IF($F145="S4",IF(AND($H145&gt;$G145,($H145-$G145)&lt;=(Dashboard!$N$7/1440)),1,""))))),"")</f>
        <v>0</v>
      </c>
      <c r="AZ145" s="25" t="b">
        <f>IFERROR(IF(J145="Done",IF($F145="S1",IF(AND($I145&gt;$G145,(($I145-$G145)&lt;=(Dashboard!$O$4/1440))),1,""),IF($F145="S2",IF(AND($I145&gt;$G145,($I145-$G145)&lt;=(Dashboard!$O$5/1440)),1,""),IF($F145="S3",IF(AND($I145&gt;$G145,($I145-$G145)&lt;=(Dashboard!$O$6/1440)),1,""),IF($F145="S4",IF(AND($I145&gt;$G145,($I145-$G145)&lt;=(Dashboard!$O$7/1440)),1,"")))))),"")</f>
        <v>0</v>
      </c>
      <c r="BA145" s="24"/>
    </row>
    <row r="146" spans="1:53" x14ac:dyDescent="0.25">
      <c r="A146" s="33"/>
      <c r="B146" s="20"/>
      <c r="C146" s="20"/>
      <c r="D146" s="20"/>
      <c r="E146" s="20"/>
      <c r="F146" s="28"/>
      <c r="G146" s="32"/>
      <c r="H146" s="32"/>
      <c r="I146" s="32"/>
      <c r="J146" s="19" t="str">
        <f t="shared" si="5"/>
        <v/>
      </c>
      <c r="K146" s="20"/>
      <c r="L146" s="29"/>
      <c r="M146" s="22" t="str">
        <f t="shared" si="6"/>
        <v/>
      </c>
      <c r="N146" s="22" t="str">
        <f t="shared" si="7"/>
        <v/>
      </c>
      <c r="AY146" s="25" t="b">
        <f>IFERROR(IF($F146="S1",IF(AND($H146&gt;$G146,(($H146-$G146)&lt;=(Dashboard!$N$4/1440))),1,""),IF($F146="S2",IF(AND($H146&gt;$G146,($H146-$G146)&lt;=(Dashboard!$N$5/1440)),1,""),IF($F146="S3",IF(AND($H146&gt;$G146,($H146-$G146)&lt;=(Dashboard!$N$6/1440)),1,""),IF($F146="S4",IF(AND($H146&gt;$G146,($H146-$G146)&lt;=(Dashboard!$N$7/1440)),1,""))))),"")</f>
        <v>0</v>
      </c>
      <c r="AZ146" s="25" t="b">
        <f>IFERROR(IF(J146="Done",IF($F146="S1",IF(AND($I146&gt;$G146,(($I146-$G146)&lt;=(Dashboard!$O$4/1440))),1,""),IF($F146="S2",IF(AND($I146&gt;$G146,($I146-$G146)&lt;=(Dashboard!$O$5/1440)),1,""),IF($F146="S3",IF(AND($I146&gt;$G146,($I146-$G146)&lt;=(Dashboard!$O$6/1440)),1,""),IF($F146="S4",IF(AND($I146&gt;$G146,($I146-$G146)&lt;=(Dashboard!$O$7/1440)),1,"")))))),"")</f>
        <v>0</v>
      </c>
      <c r="BA146" s="24"/>
    </row>
    <row r="147" spans="1:53" x14ac:dyDescent="0.25">
      <c r="A147" s="33"/>
      <c r="B147" s="20"/>
      <c r="C147" s="20"/>
      <c r="D147" s="20"/>
      <c r="E147" s="20"/>
      <c r="F147" s="28"/>
      <c r="G147" s="32"/>
      <c r="H147" s="32"/>
      <c r="I147" s="32"/>
      <c r="J147" s="19" t="str">
        <f t="shared" si="5"/>
        <v/>
      </c>
      <c r="K147" s="20"/>
      <c r="L147" s="29"/>
      <c r="M147" s="22" t="str">
        <f t="shared" si="6"/>
        <v/>
      </c>
      <c r="N147" s="22" t="str">
        <f t="shared" si="7"/>
        <v/>
      </c>
      <c r="AY147" s="25" t="b">
        <f>IFERROR(IF($F147="S1",IF(AND($H147&gt;$G147,(($H147-$G147)&lt;=(Dashboard!$N$4/1440))),1,""),IF($F147="S2",IF(AND($H147&gt;$G147,($H147-$G147)&lt;=(Dashboard!$N$5/1440)),1,""),IF($F147="S3",IF(AND($H147&gt;$G147,($H147-$G147)&lt;=(Dashboard!$N$6/1440)),1,""),IF($F147="S4",IF(AND($H147&gt;$G147,($H147-$G147)&lt;=(Dashboard!$N$7/1440)),1,""))))),"")</f>
        <v>0</v>
      </c>
      <c r="AZ147" s="25" t="b">
        <f>IFERROR(IF(J147="Done",IF($F147="S1",IF(AND($I147&gt;$G147,(($I147-$G147)&lt;=(Dashboard!$O$4/1440))),1,""),IF($F147="S2",IF(AND($I147&gt;$G147,($I147-$G147)&lt;=(Dashboard!$O$5/1440)),1,""),IF($F147="S3",IF(AND($I147&gt;$G147,($I147-$G147)&lt;=(Dashboard!$O$6/1440)),1,""),IF($F147="S4",IF(AND($I147&gt;$G147,($I147-$G147)&lt;=(Dashboard!$O$7/1440)),1,"")))))),"")</f>
        <v>0</v>
      </c>
      <c r="BA147" s="24"/>
    </row>
    <row r="148" spans="1:53" x14ac:dyDescent="0.25">
      <c r="A148" s="33"/>
      <c r="B148" s="20"/>
      <c r="C148" s="20"/>
      <c r="D148" s="20"/>
      <c r="E148" s="20"/>
      <c r="F148" s="28"/>
      <c r="G148" s="32"/>
      <c r="H148" s="32"/>
      <c r="I148" s="32"/>
      <c r="J148" s="19" t="str">
        <f t="shared" si="5"/>
        <v/>
      </c>
      <c r="K148" s="20"/>
      <c r="L148" s="29"/>
      <c r="M148" s="22" t="str">
        <f t="shared" si="6"/>
        <v/>
      </c>
      <c r="N148" s="22" t="str">
        <f t="shared" si="7"/>
        <v/>
      </c>
      <c r="AY148" s="25" t="b">
        <f>IFERROR(IF($F148="S1",IF(AND($H148&gt;$G148,(($H148-$G148)&lt;=(Dashboard!$N$4/1440))),1,""),IF($F148="S2",IF(AND($H148&gt;$G148,($H148-$G148)&lt;=(Dashboard!$N$5/1440)),1,""),IF($F148="S3",IF(AND($H148&gt;$G148,($H148-$G148)&lt;=(Dashboard!$N$6/1440)),1,""),IF($F148="S4",IF(AND($H148&gt;$G148,($H148-$G148)&lt;=(Dashboard!$N$7/1440)),1,""))))),"")</f>
        <v>0</v>
      </c>
      <c r="AZ148" s="25" t="b">
        <f>IFERROR(IF(J148="Done",IF($F148="S1",IF(AND($I148&gt;$G148,(($I148-$G148)&lt;=(Dashboard!$O$4/1440))),1,""),IF($F148="S2",IF(AND($I148&gt;$G148,($I148-$G148)&lt;=(Dashboard!$O$5/1440)),1,""),IF($F148="S3",IF(AND($I148&gt;$G148,($I148-$G148)&lt;=(Dashboard!$O$6/1440)),1,""),IF($F148="S4",IF(AND($I148&gt;$G148,($I148-$G148)&lt;=(Dashboard!$O$7/1440)),1,"")))))),"")</f>
        <v>0</v>
      </c>
      <c r="BA148" s="24"/>
    </row>
    <row r="149" spans="1:53" x14ac:dyDescent="0.25">
      <c r="A149" s="33"/>
      <c r="B149" s="20"/>
      <c r="C149" s="20"/>
      <c r="D149" s="20"/>
      <c r="E149" s="20"/>
      <c r="F149" s="28"/>
      <c r="G149" s="32"/>
      <c r="H149" s="32"/>
      <c r="I149" s="32"/>
      <c r="J149" s="19" t="str">
        <f t="shared" si="5"/>
        <v/>
      </c>
      <c r="K149" s="20"/>
      <c r="L149" s="29"/>
      <c r="M149" s="22" t="str">
        <f t="shared" si="6"/>
        <v/>
      </c>
      <c r="N149" s="22" t="str">
        <f t="shared" si="7"/>
        <v/>
      </c>
      <c r="AY149" s="25" t="b">
        <f>IFERROR(IF($F149="S1",IF(AND($H149&gt;$G149,(($H149-$G149)&lt;=(Dashboard!$N$4/1440))),1,""),IF($F149="S2",IF(AND($H149&gt;$G149,($H149-$G149)&lt;=(Dashboard!$N$5/1440)),1,""),IF($F149="S3",IF(AND($H149&gt;$G149,($H149-$G149)&lt;=(Dashboard!$N$6/1440)),1,""),IF($F149="S4",IF(AND($H149&gt;$G149,($H149-$G149)&lt;=(Dashboard!$N$7/1440)),1,""))))),"")</f>
        <v>0</v>
      </c>
      <c r="AZ149" s="25" t="b">
        <f>IFERROR(IF(J149="Done",IF($F149="S1",IF(AND($I149&gt;$G149,(($I149-$G149)&lt;=(Dashboard!$O$4/1440))),1,""),IF($F149="S2",IF(AND($I149&gt;$G149,($I149-$G149)&lt;=(Dashboard!$O$5/1440)),1,""),IF($F149="S3",IF(AND($I149&gt;$G149,($I149-$G149)&lt;=(Dashboard!$O$6/1440)),1,""),IF($F149="S4",IF(AND($I149&gt;$G149,($I149-$G149)&lt;=(Dashboard!$O$7/1440)),1,"")))))),"")</f>
        <v>0</v>
      </c>
      <c r="BA149" s="24"/>
    </row>
    <row r="150" spans="1:53" x14ac:dyDescent="0.25">
      <c r="A150" s="33"/>
      <c r="B150" s="20"/>
      <c r="C150" s="20"/>
      <c r="D150" s="20"/>
      <c r="E150" s="20"/>
      <c r="F150" s="28"/>
      <c r="G150" s="32"/>
      <c r="H150" s="32"/>
      <c r="I150" s="32"/>
      <c r="J150" s="19" t="str">
        <f t="shared" si="5"/>
        <v/>
      </c>
      <c r="K150" s="20"/>
      <c r="L150" s="29"/>
      <c r="M150" s="22" t="str">
        <f t="shared" si="6"/>
        <v/>
      </c>
      <c r="N150" s="22" t="str">
        <f t="shared" si="7"/>
        <v/>
      </c>
      <c r="AY150" s="25" t="b">
        <f>IFERROR(IF($F150="S1",IF(AND($H150&gt;$G150,(($H150-$G150)&lt;=(Dashboard!$N$4/1440))),1,""),IF($F150="S2",IF(AND($H150&gt;$G150,($H150-$G150)&lt;=(Dashboard!$N$5/1440)),1,""),IF($F150="S3",IF(AND($H150&gt;$G150,($H150-$G150)&lt;=(Dashboard!$N$6/1440)),1,""),IF($F150="S4",IF(AND($H150&gt;$G150,($H150-$G150)&lt;=(Dashboard!$N$7/1440)),1,""))))),"")</f>
        <v>0</v>
      </c>
      <c r="AZ150" s="25" t="b">
        <f>IFERROR(IF(J150="Done",IF($F150="S1",IF(AND($I150&gt;$G150,(($I150-$G150)&lt;=(Dashboard!$O$4/1440))),1,""),IF($F150="S2",IF(AND($I150&gt;$G150,($I150-$G150)&lt;=(Dashboard!$O$5/1440)),1,""),IF($F150="S3",IF(AND($I150&gt;$G150,($I150-$G150)&lt;=(Dashboard!$O$6/1440)),1,""),IF($F150="S4",IF(AND($I150&gt;$G150,($I150-$G150)&lt;=(Dashboard!$O$7/1440)),1,"")))))),"")</f>
        <v>0</v>
      </c>
      <c r="BA150" s="24"/>
    </row>
    <row r="151" spans="1:53" x14ac:dyDescent="0.25">
      <c r="A151" s="33"/>
      <c r="B151" s="20"/>
      <c r="C151" s="20"/>
      <c r="D151" s="20"/>
      <c r="E151" s="20"/>
      <c r="F151" s="28"/>
      <c r="G151" s="32"/>
      <c r="H151" s="32"/>
      <c r="I151" s="32"/>
      <c r="J151" s="19" t="str">
        <f t="shared" ref="J151:J214" si="8">IF(AND($I151&gt;$H151,$H151&gt;$G151,$H151&gt;0,$G151&gt;0),"Done",IF(AND($H151&gt;$G151,$G151&gt;0),"In Process",IF(AND($H151="",$G151&gt;0),"Pending Response","")))</f>
        <v/>
      </c>
      <c r="K151" s="20"/>
      <c r="L151" s="29"/>
      <c r="M151" s="22" t="str">
        <f t="shared" si="6"/>
        <v/>
      </c>
      <c r="N151" s="22" t="str">
        <f t="shared" si="7"/>
        <v/>
      </c>
      <c r="AY151" s="25" t="b">
        <f>IFERROR(IF($F151="S1",IF(AND($H151&gt;$G151,(($H151-$G151)&lt;=(Dashboard!$N$4/1440))),1,""),IF($F151="S2",IF(AND($H151&gt;$G151,($H151-$G151)&lt;=(Dashboard!$N$5/1440)),1,""),IF($F151="S3",IF(AND($H151&gt;$G151,($H151-$G151)&lt;=(Dashboard!$N$6/1440)),1,""),IF($F151="S4",IF(AND($H151&gt;$G151,($H151-$G151)&lt;=(Dashboard!$N$7/1440)),1,""))))),"")</f>
        <v>0</v>
      </c>
      <c r="AZ151" s="25" t="b">
        <f>IFERROR(IF(J151="Done",IF($F151="S1",IF(AND($I151&gt;$G151,(($I151-$G151)&lt;=(Dashboard!$O$4/1440))),1,""),IF($F151="S2",IF(AND($I151&gt;$G151,($I151-$G151)&lt;=(Dashboard!$O$5/1440)),1,""),IF($F151="S3",IF(AND($I151&gt;$G151,($I151-$G151)&lt;=(Dashboard!$O$6/1440)),1,""),IF($F151="S4",IF(AND($I151&gt;$G151,($I151-$G151)&lt;=(Dashboard!$O$7/1440)),1,"")))))),"")</f>
        <v>0</v>
      </c>
      <c r="BA151" s="24"/>
    </row>
    <row r="152" spans="1:53" x14ac:dyDescent="0.25">
      <c r="A152" s="33"/>
      <c r="B152" s="20"/>
      <c r="C152" s="20"/>
      <c r="D152" s="20"/>
      <c r="E152" s="20"/>
      <c r="F152" s="28"/>
      <c r="G152" s="32"/>
      <c r="H152" s="32"/>
      <c r="I152" s="32"/>
      <c r="J152" s="19" t="str">
        <f t="shared" si="8"/>
        <v/>
      </c>
      <c r="K152" s="20"/>
      <c r="L152" s="29"/>
      <c r="M152" s="22" t="str">
        <f t="shared" si="6"/>
        <v/>
      </c>
      <c r="N152" s="22" t="str">
        <f t="shared" si="7"/>
        <v/>
      </c>
      <c r="AY152" s="25" t="b">
        <f>IFERROR(IF($F152="S1",IF(AND($H152&gt;$G152,(($H152-$G152)&lt;=(Dashboard!$N$4/1440))),1,""),IF($F152="S2",IF(AND($H152&gt;$G152,($H152-$G152)&lt;=(Dashboard!$N$5/1440)),1,""),IF($F152="S3",IF(AND($H152&gt;$G152,($H152-$G152)&lt;=(Dashboard!$N$6/1440)),1,""),IF($F152="S4",IF(AND($H152&gt;$G152,($H152-$G152)&lt;=(Dashboard!$N$7/1440)),1,""))))),"")</f>
        <v>0</v>
      </c>
      <c r="AZ152" s="25" t="b">
        <f>IFERROR(IF(J152="Done",IF($F152="S1",IF(AND($I152&gt;$G152,(($I152-$G152)&lt;=(Dashboard!$O$4/1440))),1,""),IF($F152="S2",IF(AND($I152&gt;$G152,($I152-$G152)&lt;=(Dashboard!$O$5/1440)),1,""),IF($F152="S3",IF(AND($I152&gt;$G152,($I152-$G152)&lt;=(Dashboard!$O$6/1440)),1,""),IF($F152="S4",IF(AND($I152&gt;$G152,($I152-$G152)&lt;=(Dashboard!$O$7/1440)),1,"")))))),"")</f>
        <v>0</v>
      </c>
      <c r="BA152" s="24"/>
    </row>
    <row r="153" spans="1:53" x14ac:dyDescent="0.25">
      <c r="A153" s="33"/>
      <c r="B153" s="20"/>
      <c r="C153" s="20"/>
      <c r="D153" s="20"/>
      <c r="E153" s="20"/>
      <c r="F153" s="28"/>
      <c r="G153" s="32"/>
      <c r="H153" s="32"/>
      <c r="I153" s="32"/>
      <c r="J153" s="19" t="str">
        <f t="shared" si="8"/>
        <v/>
      </c>
      <c r="K153" s="20"/>
      <c r="L153" s="29"/>
      <c r="M153" s="22" t="str">
        <f t="shared" si="6"/>
        <v/>
      </c>
      <c r="N153" s="22" t="str">
        <f t="shared" si="7"/>
        <v/>
      </c>
      <c r="AY153" s="25" t="b">
        <f>IFERROR(IF($F153="S1",IF(AND($H153&gt;$G153,(($H153-$G153)&lt;=(Dashboard!$N$4/1440))),1,""),IF($F153="S2",IF(AND($H153&gt;$G153,($H153-$G153)&lt;=(Dashboard!$N$5/1440)),1,""),IF($F153="S3",IF(AND($H153&gt;$G153,($H153-$G153)&lt;=(Dashboard!$N$6/1440)),1,""),IF($F153="S4",IF(AND($H153&gt;$G153,($H153-$G153)&lt;=(Dashboard!$N$7/1440)),1,""))))),"")</f>
        <v>0</v>
      </c>
      <c r="AZ153" s="25" t="b">
        <f>IFERROR(IF(J153="Done",IF($F153="S1",IF(AND($I153&gt;$G153,(($I153-$G153)&lt;=(Dashboard!$O$4/1440))),1,""),IF($F153="S2",IF(AND($I153&gt;$G153,($I153-$G153)&lt;=(Dashboard!$O$5/1440)),1,""),IF($F153="S3",IF(AND($I153&gt;$G153,($I153-$G153)&lt;=(Dashboard!$O$6/1440)),1,""),IF($F153="S4",IF(AND($I153&gt;$G153,($I153-$G153)&lt;=(Dashboard!$O$7/1440)),1,"")))))),"")</f>
        <v>0</v>
      </c>
      <c r="BA153" s="24"/>
    </row>
    <row r="154" spans="1:53" x14ac:dyDescent="0.25">
      <c r="A154" s="33"/>
      <c r="B154" s="20"/>
      <c r="C154" s="20"/>
      <c r="D154" s="20"/>
      <c r="E154" s="20"/>
      <c r="F154" s="28"/>
      <c r="G154" s="32"/>
      <c r="H154" s="32"/>
      <c r="I154" s="32"/>
      <c r="J154" s="19" t="str">
        <f t="shared" si="8"/>
        <v/>
      </c>
      <c r="K154" s="20"/>
      <c r="L154" s="29"/>
      <c r="M154" s="22" t="str">
        <f t="shared" si="6"/>
        <v/>
      </c>
      <c r="N154" s="22" t="str">
        <f t="shared" si="7"/>
        <v/>
      </c>
      <c r="AY154" s="25" t="b">
        <f>IFERROR(IF($F154="S1",IF(AND($H154&gt;$G154,(($H154-$G154)&lt;=(Dashboard!$N$4/1440))),1,""),IF($F154="S2",IF(AND($H154&gt;$G154,($H154-$G154)&lt;=(Dashboard!$N$5/1440)),1,""),IF($F154="S3",IF(AND($H154&gt;$G154,($H154-$G154)&lt;=(Dashboard!$N$6/1440)),1,""),IF($F154="S4",IF(AND($H154&gt;$G154,($H154-$G154)&lt;=(Dashboard!$N$7/1440)),1,""))))),"")</f>
        <v>0</v>
      </c>
      <c r="AZ154" s="25" t="b">
        <f>IFERROR(IF(J154="Done",IF($F154="S1",IF(AND($I154&gt;$G154,(($I154-$G154)&lt;=(Dashboard!$O$4/1440))),1,""),IF($F154="S2",IF(AND($I154&gt;$G154,($I154-$G154)&lt;=(Dashboard!$O$5/1440)),1,""),IF($F154="S3",IF(AND($I154&gt;$G154,($I154-$G154)&lt;=(Dashboard!$O$6/1440)),1,""),IF($F154="S4",IF(AND($I154&gt;$G154,($I154-$G154)&lt;=(Dashboard!$O$7/1440)),1,"")))))),"")</f>
        <v>0</v>
      </c>
      <c r="BA154" s="24"/>
    </row>
    <row r="155" spans="1:53" x14ac:dyDescent="0.25">
      <c r="A155" s="33"/>
      <c r="B155" s="20"/>
      <c r="C155" s="20"/>
      <c r="D155" s="20"/>
      <c r="E155" s="20"/>
      <c r="F155" s="28"/>
      <c r="G155" s="32"/>
      <c r="H155" s="32"/>
      <c r="I155" s="32"/>
      <c r="J155" s="19" t="str">
        <f t="shared" si="8"/>
        <v/>
      </c>
      <c r="K155" s="20"/>
      <c r="L155" s="29"/>
      <c r="M155" s="22" t="str">
        <f t="shared" si="6"/>
        <v/>
      </c>
      <c r="N155" s="22" t="str">
        <f t="shared" si="7"/>
        <v/>
      </c>
      <c r="AY155" s="25" t="b">
        <f>IFERROR(IF($F155="S1",IF(AND($H155&gt;$G155,(($H155-$G155)&lt;=(Dashboard!$N$4/1440))),1,""),IF($F155="S2",IF(AND($H155&gt;$G155,($H155-$G155)&lt;=(Dashboard!$N$5/1440)),1,""),IF($F155="S3",IF(AND($H155&gt;$G155,($H155-$G155)&lt;=(Dashboard!$N$6/1440)),1,""),IF($F155="S4",IF(AND($H155&gt;$G155,($H155-$G155)&lt;=(Dashboard!$N$7/1440)),1,""))))),"")</f>
        <v>0</v>
      </c>
      <c r="AZ155" s="25" t="b">
        <f>IFERROR(IF(J155="Done",IF($F155="S1",IF(AND($I155&gt;$G155,(($I155-$G155)&lt;=(Dashboard!$O$4/1440))),1,""),IF($F155="S2",IF(AND($I155&gt;$G155,($I155-$G155)&lt;=(Dashboard!$O$5/1440)),1,""),IF($F155="S3",IF(AND($I155&gt;$G155,($I155-$G155)&lt;=(Dashboard!$O$6/1440)),1,""),IF($F155="S4",IF(AND($I155&gt;$G155,($I155-$G155)&lt;=(Dashboard!$O$7/1440)),1,"")))))),"")</f>
        <v>0</v>
      </c>
      <c r="BA155" s="24"/>
    </row>
    <row r="156" spans="1:53" x14ac:dyDescent="0.25">
      <c r="A156" s="33"/>
      <c r="B156" s="20"/>
      <c r="C156" s="20"/>
      <c r="D156" s="20"/>
      <c r="E156" s="20"/>
      <c r="F156" s="28"/>
      <c r="G156" s="32"/>
      <c r="H156" s="32"/>
      <c r="I156" s="32"/>
      <c r="J156" s="19" t="str">
        <f t="shared" si="8"/>
        <v/>
      </c>
      <c r="K156" s="20"/>
      <c r="L156" s="29"/>
      <c r="M156" s="22" t="str">
        <f t="shared" si="6"/>
        <v/>
      </c>
      <c r="N156" s="22" t="str">
        <f t="shared" si="7"/>
        <v/>
      </c>
      <c r="AY156" s="25" t="b">
        <f>IFERROR(IF($F156="S1",IF(AND($H156&gt;$G156,(($H156-$G156)&lt;=(Dashboard!$N$4/1440))),1,""),IF($F156="S2",IF(AND($H156&gt;$G156,($H156-$G156)&lt;=(Dashboard!$N$5/1440)),1,""),IF($F156="S3",IF(AND($H156&gt;$G156,($H156-$G156)&lt;=(Dashboard!$N$6/1440)),1,""),IF($F156="S4",IF(AND($H156&gt;$G156,($H156-$G156)&lt;=(Dashboard!$N$7/1440)),1,""))))),"")</f>
        <v>0</v>
      </c>
      <c r="AZ156" s="25" t="b">
        <f>IFERROR(IF(J156="Done",IF($F156="S1",IF(AND($I156&gt;$G156,(($I156-$G156)&lt;=(Dashboard!$O$4/1440))),1,""),IF($F156="S2",IF(AND($I156&gt;$G156,($I156-$G156)&lt;=(Dashboard!$O$5/1440)),1,""),IF($F156="S3",IF(AND($I156&gt;$G156,($I156-$G156)&lt;=(Dashboard!$O$6/1440)),1,""),IF($F156="S4",IF(AND($I156&gt;$G156,($I156-$G156)&lt;=(Dashboard!$O$7/1440)),1,"")))))),"")</f>
        <v>0</v>
      </c>
      <c r="BA156" s="24"/>
    </row>
    <row r="157" spans="1:53" x14ac:dyDescent="0.25">
      <c r="A157" s="33"/>
      <c r="B157" s="20"/>
      <c r="C157" s="20"/>
      <c r="D157" s="20"/>
      <c r="E157" s="20"/>
      <c r="F157" s="28"/>
      <c r="G157" s="32"/>
      <c r="H157" s="32"/>
      <c r="I157" s="32"/>
      <c r="J157" s="19" t="str">
        <f t="shared" si="8"/>
        <v/>
      </c>
      <c r="K157" s="20"/>
      <c r="L157" s="29"/>
      <c r="M157" s="22" t="str">
        <f t="shared" si="6"/>
        <v/>
      </c>
      <c r="N157" s="22" t="str">
        <f t="shared" si="7"/>
        <v/>
      </c>
      <c r="AY157" s="25" t="b">
        <f>IFERROR(IF($F157="S1",IF(AND($H157&gt;$G157,(($H157-$G157)&lt;=(Dashboard!$N$4/1440))),1,""),IF($F157="S2",IF(AND($H157&gt;$G157,($H157-$G157)&lt;=(Dashboard!$N$5/1440)),1,""),IF($F157="S3",IF(AND($H157&gt;$G157,($H157-$G157)&lt;=(Dashboard!$N$6/1440)),1,""),IF($F157="S4",IF(AND($H157&gt;$G157,($H157-$G157)&lt;=(Dashboard!$N$7/1440)),1,""))))),"")</f>
        <v>0</v>
      </c>
      <c r="AZ157" s="25" t="b">
        <f>IFERROR(IF(J157="Done",IF($F157="S1",IF(AND($I157&gt;$G157,(($I157-$G157)&lt;=(Dashboard!$O$4/1440))),1,""),IF($F157="S2",IF(AND($I157&gt;$G157,($I157-$G157)&lt;=(Dashboard!$O$5/1440)),1,""),IF($F157="S3",IF(AND($I157&gt;$G157,($I157-$G157)&lt;=(Dashboard!$O$6/1440)),1,""),IF($F157="S4",IF(AND($I157&gt;$G157,($I157-$G157)&lt;=(Dashboard!$O$7/1440)),1,"")))))),"")</f>
        <v>0</v>
      </c>
      <c r="BA157" s="24"/>
    </row>
    <row r="158" spans="1:53" x14ac:dyDescent="0.25">
      <c r="A158" s="33"/>
      <c r="B158" s="20"/>
      <c r="C158" s="20"/>
      <c r="D158" s="20"/>
      <c r="E158" s="20"/>
      <c r="F158" s="28"/>
      <c r="G158" s="32"/>
      <c r="H158" s="32"/>
      <c r="I158" s="32"/>
      <c r="J158" s="19" t="str">
        <f t="shared" si="8"/>
        <v/>
      </c>
      <c r="K158" s="20"/>
      <c r="L158" s="29"/>
      <c r="M158" s="22" t="str">
        <f t="shared" si="6"/>
        <v/>
      </c>
      <c r="N158" s="22" t="str">
        <f t="shared" si="7"/>
        <v/>
      </c>
      <c r="AY158" s="25" t="b">
        <f>IFERROR(IF($F158="S1",IF(AND($H158&gt;$G158,(($H158-$G158)&lt;=(Dashboard!$N$4/1440))),1,""),IF($F158="S2",IF(AND($H158&gt;$G158,($H158-$G158)&lt;=(Dashboard!$N$5/1440)),1,""),IF($F158="S3",IF(AND($H158&gt;$G158,($H158-$G158)&lt;=(Dashboard!$N$6/1440)),1,""),IF($F158="S4",IF(AND($H158&gt;$G158,($H158-$G158)&lt;=(Dashboard!$N$7/1440)),1,""))))),"")</f>
        <v>0</v>
      </c>
      <c r="AZ158" s="25" t="b">
        <f>IFERROR(IF(J158="Done",IF($F158="S1",IF(AND($I158&gt;$G158,(($I158-$G158)&lt;=(Dashboard!$O$4/1440))),1,""),IF($F158="S2",IF(AND($I158&gt;$G158,($I158-$G158)&lt;=(Dashboard!$O$5/1440)),1,""),IF($F158="S3",IF(AND($I158&gt;$G158,($I158-$G158)&lt;=(Dashboard!$O$6/1440)),1,""),IF($F158="S4",IF(AND($I158&gt;$G158,($I158-$G158)&lt;=(Dashboard!$O$7/1440)),1,"")))))),"")</f>
        <v>0</v>
      </c>
      <c r="BA158" s="24"/>
    </row>
    <row r="159" spans="1:53" x14ac:dyDescent="0.25">
      <c r="A159" s="33"/>
      <c r="B159" s="20"/>
      <c r="C159" s="20"/>
      <c r="D159" s="20"/>
      <c r="E159" s="20"/>
      <c r="F159" s="28"/>
      <c r="G159" s="32"/>
      <c r="H159" s="32"/>
      <c r="I159" s="32"/>
      <c r="J159" s="19" t="str">
        <f t="shared" si="8"/>
        <v/>
      </c>
      <c r="K159" s="20"/>
      <c r="L159" s="29"/>
      <c r="M159" s="22" t="str">
        <f t="shared" si="6"/>
        <v/>
      </c>
      <c r="N159" s="22" t="str">
        <f t="shared" si="7"/>
        <v/>
      </c>
      <c r="AY159" s="25" t="b">
        <f>IFERROR(IF($F159="S1",IF(AND($H159&gt;$G159,(($H159-$G159)&lt;=(Dashboard!$N$4/1440))),1,""),IF($F159="S2",IF(AND($H159&gt;$G159,($H159-$G159)&lt;=(Dashboard!$N$5/1440)),1,""),IF($F159="S3",IF(AND($H159&gt;$G159,($H159-$G159)&lt;=(Dashboard!$N$6/1440)),1,""),IF($F159="S4",IF(AND($H159&gt;$G159,($H159-$G159)&lt;=(Dashboard!$N$7/1440)),1,""))))),"")</f>
        <v>0</v>
      </c>
      <c r="AZ159" s="25" t="b">
        <f>IFERROR(IF(J159="Done",IF($F159="S1",IF(AND($I159&gt;$G159,(($I159-$G159)&lt;=(Dashboard!$O$4/1440))),1,""),IF($F159="S2",IF(AND($I159&gt;$G159,($I159-$G159)&lt;=(Dashboard!$O$5/1440)),1,""),IF($F159="S3",IF(AND($I159&gt;$G159,($I159-$G159)&lt;=(Dashboard!$O$6/1440)),1,""),IF($F159="S4",IF(AND($I159&gt;$G159,($I159-$G159)&lt;=(Dashboard!$O$7/1440)),1,"")))))),"")</f>
        <v>0</v>
      </c>
      <c r="BA159" s="24"/>
    </row>
    <row r="160" spans="1:53" x14ac:dyDescent="0.25">
      <c r="A160" s="33"/>
      <c r="B160" s="20"/>
      <c r="C160" s="20"/>
      <c r="D160" s="20"/>
      <c r="E160" s="20"/>
      <c r="F160" s="28"/>
      <c r="G160" s="32"/>
      <c r="H160" s="32"/>
      <c r="I160" s="32"/>
      <c r="J160" s="19" t="str">
        <f t="shared" si="8"/>
        <v/>
      </c>
      <c r="K160" s="20"/>
      <c r="L160" s="29"/>
      <c r="M160" s="22" t="str">
        <f t="shared" si="6"/>
        <v/>
      </c>
      <c r="N160" s="22" t="str">
        <f t="shared" si="7"/>
        <v/>
      </c>
      <c r="AY160" s="25" t="b">
        <f>IFERROR(IF($F160="S1",IF(AND($H160&gt;$G160,(($H160-$G160)&lt;=(Dashboard!$N$4/1440))),1,""),IF($F160="S2",IF(AND($H160&gt;$G160,($H160-$G160)&lt;=(Dashboard!$N$5/1440)),1,""),IF($F160="S3",IF(AND($H160&gt;$G160,($H160-$G160)&lt;=(Dashboard!$N$6/1440)),1,""),IF($F160="S4",IF(AND($H160&gt;$G160,($H160-$G160)&lt;=(Dashboard!$N$7/1440)),1,""))))),"")</f>
        <v>0</v>
      </c>
      <c r="AZ160" s="25" t="b">
        <f>IFERROR(IF(J160="Done",IF($F160="S1",IF(AND($I160&gt;$G160,(($I160-$G160)&lt;=(Dashboard!$O$4/1440))),1,""),IF($F160="S2",IF(AND($I160&gt;$G160,($I160-$G160)&lt;=(Dashboard!$O$5/1440)),1,""),IF($F160="S3",IF(AND($I160&gt;$G160,($I160-$G160)&lt;=(Dashboard!$O$6/1440)),1,""),IF($F160="S4",IF(AND($I160&gt;$G160,($I160-$G160)&lt;=(Dashboard!$O$7/1440)),1,"")))))),"")</f>
        <v>0</v>
      </c>
      <c r="BA160" s="24"/>
    </row>
    <row r="161" spans="1:53" x14ac:dyDescent="0.25">
      <c r="A161" s="33"/>
      <c r="B161" s="20"/>
      <c r="C161" s="20"/>
      <c r="D161" s="20"/>
      <c r="E161" s="20"/>
      <c r="F161" s="28"/>
      <c r="G161" s="32"/>
      <c r="H161" s="32"/>
      <c r="I161" s="32"/>
      <c r="J161" s="19" t="str">
        <f t="shared" si="8"/>
        <v/>
      </c>
      <c r="K161" s="20"/>
      <c r="L161" s="29"/>
      <c r="M161" s="22" t="str">
        <f t="shared" si="6"/>
        <v/>
      </c>
      <c r="N161" s="22" t="str">
        <f t="shared" si="7"/>
        <v/>
      </c>
      <c r="AY161" s="25" t="b">
        <f>IFERROR(IF($F161="S1",IF(AND($H161&gt;$G161,(($H161-$G161)&lt;=(Dashboard!$N$4/1440))),1,""),IF($F161="S2",IF(AND($H161&gt;$G161,($H161-$G161)&lt;=(Dashboard!$N$5/1440)),1,""),IF($F161="S3",IF(AND($H161&gt;$G161,($H161-$G161)&lt;=(Dashboard!$N$6/1440)),1,""),IF($F161="S4",IF(AND($H161&gt;$G161,($H161-$G161)&lt;=(Dashboard!$N$7/1440)),1,""))))),"")</f>
        <v>0</v>
      </c>
      <c r="AZ161" s="25" t="b">
        <f>IFERROR(IF(J161="Done",IF($F161="S1",IF(AND($I161&gt;$G161,(($I161-$G161)&lt;=(Dashboard!$O$4/1440))),1,""),IF($F161="S2",IF(AND($I161&gt;$G161,($I161-$G161)&lt;=(Dashboard!$O$5/1440)),1,""),IF($F161="S3",IF(AND($I161&gt;$G161,($I161-$G161)&lt;=(Dashboard!$O$6/1440)),1,""),IF($F161="S4",IF(AND($I161&gt;$G161,($I161-$G161)&lt;=(Dashboard!$O$7/1440)),1,"")))))),"")</f>
        <v>0</v>
      </c>
      <c r="BA161" s="24"/>
    </row>
    <row r="162" spans="1:53" x14ac:dyDescent="0.25">
      <c r="A162" s="33"/>
      <c r="B162" s="20"/>
      <c r="C162" s="20"/>
      <c r="D162" s="20"/>
      <c r="E162" s="20"/>
      <c r="F162" s="28"/>
      <c r="G162" s="32"/>
      <c r="H162" s="32"/>
      <c r="I162" s="32"/>
      <c r="J162" s="19" t="str">
        <f t="shared" si="8"/>
        <v/>
      </c>
      <c r="K162" s="20"/>
      <c r="L162" s="29"/>
      <c r="M162" s="22" t="str">
        <f t="shared" si="6"/>
        <v/>
      </c>
      <c r="N162" s="22" t="str">
        <f t="shared" si="7"/>
        <v/>
      </c>
      <c r="AY162" s="25" t="b">
        <f>IFERROR(IF($F162="S1",IF(AND($H162&gt;$G162,(($H162-$G162)&lt;=(Dashboard!$N$4/1440))),1,""),IF($F162="S2",IF(AND($H162&gt;$G162,($H162-$G162)&lt;=(Dashboard!$N$5/1440)),1,""),IF($F162="S3",IF(AND($H162&gt;$G162,($H162-$G162)&lt;=(Dashboard!$N$6/1440)),1,""),IF($F162="S4",IF(AND($H162&gt;$G162,($H162-$G162)&lt;=(Dashboard!$N$7/1440)),1,""))))),"")</f>
        <v>0</v>
      </c>
      <c r="AZ162" s="25" t="b">
        <f>IFERROR(IF(J162="Done",IF($F162="S1",IF(AND($I162&gt;$G162,(($I162-$G162)&lt;=(Dashboard!$O$4/1440))),1,""),IF($F162="S2",IF(AND($I162&gt;$G162,($I162-$G162)&lt;=(Dashboard!$O$5/1440)),1,""),IF($F162="S3",IF(AND($I162&gt;$G162,($I162-$G162)&lt;=(Dashboard!$O$6/1440)),1,""),IF($F162="S4",IF(AND($I162&gt;$G162,($I162-$G162)&lt;=(Dashboard!$O$7/1440)),1,"")))))),"")</f>
        <v>0</v>
      </c>
      <c r="BA162" s="24"/>
    </row>
    <row r="163" spans="1:53" x14ac:dyDescent="0.25">
      <c r="A163" s="33"/>
      <c r="B163" s="20"/>
      <c r="C163" s="20"/>
      <c r="D163" s="20"/>
      <c r="E163" s="20"/>
      <c r="F163" s="28"/>
      <c r="G163" s="32"/>
      <c r="H163" s="32"/>
      <c r="I163" s="32"/>
      <c r="J163" s="19" t="str">
        <f t="shared" si="8"/>
        <v/>
      </c>
      <c r="K163" s="20"/>
      <c r="L163" s="29"/>
      <c r="M163" s="22" t="str">
        <f t="shared" si="6"/>
        <v/>
      </c>
      <c r="N163" s="22" t="str">
        <f t="shared" si="7"/>
        <v/>
      </c>
      <c r="AY163" s="25" t="b">
        <f>IFERROR(IF($F163="S1",IF(AND($H163&gt;$G163,(($H163-$G163)&lt;=(Dashboard!$N$4/1440))),1,""),IF($F163="S2",IF(AND($H163&gt;$G163,($H163-$G163)&lt;=(Dashboard!$N$5/1440)),1,""),IF($F163="S3",IF(AND($H163&gt;$G163,($H163-$G163)&lt;=(Dashboard!$N$6/1440)),1,""),IF($F163="S4",IF(AND($H163&gt;$G163,($H163-$G163)&lt;=(Dashboard!$N$7/1440)),1,""))))),"")</f>
        <v>0</v>
      </c>
      <c r="AZ163" s="25" t="b">
        <f>IFERROR(IF(J163="Done",IF($F163="S1",IF(AND($I163&gt;$G163,(($I163-$G163)&lt;=(Dashboard!$O$4/1440))),1,""),IF($F163="S2",IF(AND($I163&gt;$G163,($I163-$G163)&lt;=(Dashboard!$O$5/1440)),1,""),IF($F163="S3",IF(AND($I163&gt;$G163,($I163-$G163)&lt;=(Dashboard!$O$6/1440)),1,""),IF($F163="S4",IF(AND($I163&gt;$G163,($I163-$G163)&lt;=(Dashboard!$O$7/1440)),1,"")))))),"")</f>
        <v>0</v>
      </c>
      <c r="BA163" s="24"/>
    </row>
    <row r="164" spans="1:53" x14ac:dyDescent="0.25">
      <c r="A164" s="33"/>
      <c r="B164" s="20"/>
      <c r="C164" s="20"/>
      <c r="D164" s="20"/>
      <c r="E164" s="20"/>
      <c r="F164" s="28"/>
      <c r="G164" s="32"/>
      <c r="H164" s="32"/>
      <c r="I164" s="32"/>
      <c r="J164" s="19" t="str">
        <f t="shared" si="8"/>
        <v/>
      </c>
      <c r="K164" s="20"/>
      <c r="L164" s="29"/>
      <c r="M164" s="22" t="str">
        <f t="shared" si="6"/>
        <v/>
      </c>
      <c r="N164" s="22" t="str">
        <f t="shared" si="7"/>
        <v/>
      </c>
      <c r="AY164" s="25" t="b">
        <f>IFERROR(IF($F164="S1",IF(AND($H164&gt;$G164,(($H164-$G164)&lt;=(Dashboard!$N$4/1440))),1,""),IF($F164="S2",IF(AND($H164&gt;$G164,($H164-$G164)&lt;=(Dashboard!$N$5/1440)),1,""),IF($F164="S3",IF(AND($H164&gt;$G164,($H164-$G164)&lt;=(Dashboard!$N$6/1440)),1,""),IF($F164="S4",IF(AND($H164&gt;$G164,($H164-$G164)&lt;=(Dashboard!$N$7/1440)),1,""))))),"")</f>
        <v>0</v>
      </c>
      <c r="AZ164" s="25" t="b">
        <f>IFERROR(IF(J164="Done",IF($F164="S1",IF(AND($I164&gt;$G164,(($I164-$G164)&lt;=(Dashboard!$O$4/1440))),1,""),IF($F164="S2",IF(AND($I164&gt;$G164,($I164-$G164)&lt;=(Dashboard!$O$5/1440)),1,""),IF($F164="S3",IF(AND($I164&gt;$G164,($I164-$G164)&lt;=(Dashboard!$O$6/1440)),1,""),IF($F164="S4",IF(AND($I164&gt;$G164,($I164-$G164)&lt;=(Dashboard!$O$7/1440)),1,"")))))),"")</f>
        <v>0</v>
      </c>
      <c r="BA164" s="24"/>
    </row>
    <row r="165" spans="1:53" x14ac:dyDescent="0.25">
      <c r="A165" s="33"/>
      <c r="B165" s="20"/>
      <c r="C165" s="20"/>
      <c r="D165" s="20"/>
      <c r="E165" s="20"/>
      <c r="F165" s="28"/>
      <c r="G165" s="32"/>
      <c r="H165" s="32"/>
      <c r="I165" s="32"/>
      <c r="J165" s="19" t="str">
        <f t="shared" si="8"/>
        <v/>
      </c>
      <c r="K165" s="20"/>
      <c r="L165" s="29"/>
      <c r="M165" s="22" t="str">
        <f t="shared" si="6"/>
        <v/>
      </c>
      <c r="N165" s="22" t="str">
        <f t="shared" si="7"/>
        <v/>
      </c>
      <c r="AY165" s="25" t="b">
        <f>IFERROR(IF($F165="S1",IF(AND($H165&gt;$G165,(($H165-$G165)&lt;=(Dashboard!$N$4/1440))),1,""),IF($F165="S2",IF(AND($H165&gt;$G165,($H165-$G165)&lt;=(Dashboard!$N$5/1440)),1,""),IF($F165="S3",IF(AND($H165&gt;$G165,($H165-$G165)&lt;=(Dashboard!$N$6/1440)),1,""),IF($F165="S4",IF(AND($H165&gt;$G165,($H165-$G165)&lt;=(Dashboard!$N$7/1440)),1,""))))),"")</f>
        <v>0</v>
      </c>
      <c r="AZ165" s="25" t="b">
        <f>IFERROR(IF(J165="Done",IF($F165="S1",IF(AND($I165&gt;$G165,(($I165-$G165)&lt;=(Dashboard!$O$4/1440))),1,""),IF($F165="S2",IF(AND($I165&gt;$G165,($I165-$G165)&lt;=(Dashboard!$O$5/1440)),1,""),IF($F165="S3",IF(AND($I165&gt;$G165,($I165-$G165)&lt;=(Dashboard!$O$6/1440)),1,""),IF($F165="S4",IF(AND($I165&gt;$G165,($I165-$G165)&lt;=(Dashboard!$O$7/1440)),1,"")))))),"")</f>
        <v>0</v>
      </c>
      <c r="BA165" s="24"/>
    </row>
    <row r="166" spans="1:53" x14ac:dyDescent="0.25">
      <c r="A166" s="33"/>
      <c r="B166" s="20"/>
      <c r="C166" s="20"/>
      <c r="D166" s="20"/>
      <c r="E166" s="20"/>
      <c r="F166" s="28"/>
      <c r="G166" s="32"/>
      <c r="H166" s="32"/>
      <c r="I166" s="32"/>
      <c r="J166" s="19" t="str">
        <f t="shared" si="8"/>
        <v/>
      </c>
      <c r="K166" s="20"/>
      <c r="L166" s="29"/>
      <c r="M166" s="22" t="str">
        <f t="shared" si="6"/>
        <v/>
      </c>
      <c r="N166" s="22" t="str">
        <f t="shared" si="7"/>
        <v/>
      </c>
      <c r="AY166" s="25" t="b">
        <f>IFERROR(IF($F166="S1",IF(AND($H166&gt;$G166,(($H166-$G166)&lt;=(Dashboard!$N$4/1440))),1,""),IF($F166="S2",IF(AND($H166&gt;$G166,($H166-$G166)&lt;=(Dashboard!$N$5/1440)),1,""),IF($F166="S3",IF(AND($H166&gt;$G166,($H166-$G166)&lt;=(Dashboard!$N$6/1440)),1,""),IF($F166="S4",IF(AND($H166&gt;$G166,($H166-$G166)&lt;=(Dashboard!$N$7/1440)),1,""))))),"")</f>
        <v>0</v>
      </c>
      <c r="AZ166" s="25" t="b">
        <f>IFERROR(IF(J166="Done",IF($F166="S1",IF(AND($I166&gt;$G166,(($I166-$G166)&lt;=(Dashboard!$O$4/1440))),1,""),IF($F166="S2",IF(AND($I166&gt;$G166,($I166-$G166)&lt;=(Dashboard!$O$5/1440)),1,""),IF($F166="S3",IF(AND($I166&gt;$G166,($I166-$G166)&lt;=(Dashboard!$O$6/1440)),1,""),IF($F166="S4",IF(AND($I166&gt;$G166,($I166-$G166)&lt;=(Dashboard!$O$7/1440)),1,"")))))),"")</f>
        <v>0</v>
      </c>
      <c r="BA166" s="24"/>
    </row>
    <row r="167" spans="1:53" x14ac:dyDescent="0.25">
      <c r="A167" s="33"/>
      <c r="B167" s="20"/>
      <c r="C167" s="20"/>
      <c r="D167" s="20"/>
      <c r="E167" s="20"/>
      <c r="F167" s="28"/>
      <c r="G167" s="32"/>
      <c r="H167" s="32"/>
      <c r="I167" s="32"/>
      <c r="J167" s="19" t="str">
        <f t="shared" si="8"/>
        <v/>
      </c>
      <c r="K167" s="20"/>
      <c r="L167" s="29"/>
      <c r="M167" s="22" t="str">
        <f t="shared" si="6"/>
        <v/>
      </c>
      <c r="N167" s="22" t="str">
        <f t="shared" si="7"/>
        <v/>
      </c>
      <c r="AY167" s="25" t="b">
        <f>IFERROR(IF($F167="S1",IF(AND($H167&gt;$G167,(($H167-$G167)&lt;=(Dashboard!$N$4/1440))),1,""),IF($F167="S2",IF(AND($H167&gt;$G167,($H167-$G167)&lt;=(Dashboard!$N$5/1440)),1,""),IF($F167="S3",IF(AND($H167&gt;$G167,($H167-$G167)&lt;=(Dashboard!$N$6/1440)),1,""),IF($F167="S4",IF(AND($H167&gt;$G167,($H167-$G167)&lt;=(Dashboard!$N$7/1440)),1,""))))),"")</f>
        <v>0</v>
      </c>
      <c r="AZ167" s="25" t="b">
        <f>IFERROR(IF(J167="Done",IF($F167="S1",IF(AND($I167&gt;$G167,(($I167-$G167)&lt;=(Dashboard!$O$4/1440))),1,""),IF($F167="S2",IF(AND($I167&gt;$G167,($I167-$G167)&lt;=(Dashboard!$O$5/1440)),1,""),IF($F167="S3",IF(AND($I167&gt;$G167,($I167-$G167)&lt;=(Dashboard!$O$6/1440)),1,""),IF($F167="S4",IF(AND($I167&gt;$G167,($I167-$G167)&lt;=(Dashboard!$O$7/1440)),1,"")))))),"")</f>
        <v>0</v>
      </c>
      <c r="BA167" s="24"/>
    </row>
    <row r="168" spans="1:53" x14ac:dyDescent="0.25">
      <c r="A168" s="33"/>
      <c r="B168" s="20"/>
      <c r="C168" s="20"/>
      <c r="D168" s="20"/>
      <c r="E168" s="20"/>
      <c r="F168" s="28"/>
      <c r="G168" s="32"/>
      <c r="H168" s="32"/>
      <c r="I168" s="32"/>
      <c r="J168" s="19" t="str">
        <f t="shared" si="8"/>
        <v/>
      </c>
      <c r="K168" s="20"/>
      <c r="L168" s="29"/>
      <c r="M168" s="22" t="str">
        <f t="shared" si="6"/>
        <v/>
      </c>
      <c r="N168" s="22" t="str">
        <f t="shared" si="7"/>
        <v/>
      </c>
      <c r="AY168" s="25" t="b">
        <f>IFERROR(IF($F168="S1",IF(AND($H168&gt;$G168,(($H168-$G168)&lt;=(Dashboard!$N$4/1440))),1,""),IF($F168="S2",IF(AND($H168&gt;$G168,($H168-$G168)&lt;=(Dashboard!$N$5/1440)),1,""),IF($F168="S3",IF(AND($H168&gt;$G168,($H168-$G168)&lt;=(Dashboard!$N$6/1440)),1,""),IF($F168="S4",IF(AND($H168&gt;$G168,($H168-$G168)&lt;=(Dashboard!$N$7/1440)),1,""))))),"")</f>
        <v>0</v>
      </c>
      <c r="AZ168" s="25" t="b">
        <f>IFERROR(IF(J168="Done",IF($F168="S1",IF(AND($I168&gt;$G168,(($I168-$G168)&lt;=(Dashboard!$O$4/1440))),1,""),IF($F168="S2",IF(AND($I168&gt;$G168,($I168-$G168)&lt;=(Dashboard!$O$5/1440)),1,""),IF($F168="S3",IF(AND($I168&gt;$G168,($I168-$G168)&lt;=(Dashboard!$O$6/1440)),1,""),IF($F168="S4",IF(AND($I168&gt;$G168,($I168-$G168)&lt;=(Dashboard!$O$7/1440)),1,"")))))),"")</f>
        <v>0</v>
      </c>
      <c r="BA168" s="24"/>
    </row>
    <row r="169" spans="1:53" x14ac:dyDescent="0.25">
      <c r="A169" s="33"/>
      <c r="B169" s="20"/>
      <c r="C169" s="20"/>
      <c r="D169" s="20"/>
      <c r="E169" s="20"/>
      <c r="F169" s="28"/>
      <c r="G169" s="32"/>
      <c r="H169" s="32"/>
      <c r="I169" s="32"/>
      <c r="J169" s="19" t="str">
        <f t="shared" si="8"/>
        <v/>
      </c>
      <c r="K169" s="20"/>
      <c r="L169" s="29"/>
      <c r="M169" s="22" t="str">
        <f t="shared" si="6"/>
        <v/>
      </c>
      <c r="N169" s="22" t="str">
        <f t="shared" si="7"/>
        <v/>
      </c>
      <c r="AY169" s="25" t="b">
        <f>IFERROR(IF($F169="S1",IF(AND($H169&gt;$G169,(($H169-$G169)&lt;=(Dashboard!$N$4/1440))),1,""),IF($F169="S2",IF(AND($H169&gt;$G169,($H169-$G169)&lt;=(Dashboard!$N$5/1440)),1,""),IF($F169="S3",IF(AND($H169&gt;$G169,($H169-$G169)&lt;=(Dashboard!$N$6/1440)),1,""),IF($F169="S4",IF(AND($H169&gt;$G169,($H169-$G169)&lt;=(Dashboard!$N$7/1440)),1,""))))),"")</f>
        <v>0</v>
      </c>
      <c r="AZ169" s="25" t="b">
        <f>IFERROR(IF(J169="Done",IF($F169="S1",IF(AND($I169&gt;$G169,(($I169-$G169)&lt;=(Dashboard!$O$4/1440))),1,""),IF($F169="S2",IF(AND($I169&gt;$G169,($I169-$G169)&lt;=(Dashboard!$O$5/1440)),1,""),IF($F169="S3",IF(AND($I169&gt;$G169,($I169-$G169)&lt;=(Dashboard!$O$6/1440)),1,""),IF($F169="S4",IF(AND($I169&gt;$G169,($I169-$G169)&lt;=(Dashboard!$O$7/1440)),1,"")))))),"")</f>
        <v>0</v>
      </c>
      <c r="BA169" s="24"/>
    </row>
    <row r="170" spans="1:53" x14ac:dyDescent="0.25">
      <c r="A170" s="33"/>
      <c r="B170" s="20"/>
      <c r="C170" s="20"/>
      <c r="D170" s="20"/>
      <c r="E170" s="20"/>
      <c r="F170" s="28"/>
      <c r="G170" s="32"/>
      <c r="H170" s="32"/>
      <c r="I170" s="32"/>
      <c r="J170" s="19" t="str">
        <f t="shared" si="8"/>
        <v/>
      </c>
      <c r="K170" s="20"/>
      <c r="L170" s="29"/>
      <c r="M170" s="22" t="str">
        <f t="shared" si="6"/>
        <v/>
      </c>
      <c r="N170" s="22" t="str">
        <f t="shared" si="7"/>
        <v/>
      </c>
      <c r="AY170" s="25" t="b">
        <f>IFERROR(IF($F170="S1",IF(AND($H170&gt;$G170,(($H170-$G170)&lt;=(Dashboard!$N$4/1440))),1,""),IF($F170="S2",IF(AND($H170&gt;$G170,($H170-$G170)&lt;=(Dashboard!$N$5/1440)),1,""),IF($F170="S3",IF(AND($H170&gt;$G170,($H170-$G170)&lt;=(Dashboard!$N$6/1440)),1,""),IF($F170="S4",IF(AND($H170&gt;$G170,($H170-$G170)&lt;=(Dashboard!$N$7/1440)),1,""))))),"")</f>
        <v>0</v>
      </c>
      <c r="AZ170" s="25" t="b">
        <f>IFERROR(IF(J170="Done",IF($F170="S1",IF(AND($I170&gt;$G170,(($I170-$G170)&lt;=(Dashboard!$O$4/1440))),1,""),IF($F170="S2",IF(AND($I170&gt;$G170,($I170-$G170)&lt;=(Dashboard!$O$5/1440)),1,""),IF($F170="S3",IF(AND($I170&gt;$G170,($I170-$G170)&lt;=(Dashboard!$O$6/1440)),1,""),IF($F170="S4",IF(AND($I170&gt;$G170,($I170-$G170)&lt;=(Dashboard!$O$7/1440)),1,"")))))),"")</f>
        <v>0</v>
      </c>
      <c r="BA170" s="24"/>
    </row>
    <row r="171" spans="1:53" x14ac:dyDescent="0.25">
      <c r="A171" s="33"/>
      <c r="B171" s="20"/>
      <c r="C171" s="20"/>
      <c r="D171" s="20"/>
      <c r="E171" s="20"/>
      <c r="F171" s="28"/>
      <c r="G171" s="32"/>
      <c r="H171" s="32"/>
      <c r="I171" s="32"/>
      <c r="J171" s="19" t="str">
        <f t="shared" si="8"/>
        <v/>
      </c>
      <c r="K171" s="20"/>
      <c r="L171" s="29"/>
      <c r="M171" s="22" t="str">
        <f t="shared" si="6"/>
        <v/>
      </c>
      <c r="N171" s="22" t="str">
        <f t="shared" si="7"/>
        <v/>
      </c>
      <c r="AY171" s="25" t="b">
        <f>IFERROR(IF($F171="S1",IF(AND($H171&gt;$G171,(($H171-$G171)&lt;=(Dashboard!$N$4/1440))),1,""),IF($F171="S2",IF(AND($H171&gt;$G171,($H171-$G171)&lt;=(Dashboard!$N$5/1440)),1,""),IF($F171="S3",IF(AND($H171&gt;$G171,($H171-$G171)&lt;=(Dashboard!$N$6/1440)),1,""),IF($F171="S4",IF(AND($H171&gt;$G171,($H171-$G171)&lt;=(Dashboard!$N$7/1440)),1,""))))),"")</f>
        <v>0</v>
      </c>
      <c r="AZ171" s="25" t="b">
        <f>IFERROR(IF(J171="Done",IF($F171="S1",IF(AND($I171&gt;$G171,(($I171-$G171)&lt;=(Dashboard!$O$4/1440))),1,""),IF($F171="S2",IF(AND($I171&gt;$G171,($I171-$G171)&lt;=(Dashboard!$O$5/1440)),1,""),IF($F171="S3",IF(AND($I171&gt;$G171,($I171-$G171)&lt;=(Dashboard!$O$6/1440)),1,""),IF($F171="S4",IF(AND($I171&gt;$G171,($I171-$G171)&lt;=(Dashboard!$O$7/1440)),1,"")))))),"")</f>
        <v>0</v>
      </c>
      <c r="BA171" s="24"/>
    </row>
    <row r="172" spans="1:53" x14ac:dyDescent="0.25">
      <c r="A172" s="33"/>
      <c r="B172" s="20"/>
      <c r="C172" s="20"/>
      <c r="D172" s="20"/>
      <c r="E172" s="20"/>
      <c r="F172" s="28"/>
      <c r="G172" s="32"/>
      <c r="H172" s="32"/>
      <c r="I172" s="32"/>
      <c r="J172" s="19" t="str">
        <f t="shared" si="8"/>
        <v/>
      </c>
      <c r="K172" s="20"/>
      <c r="L172" s="29"/>
      <c r="M172" s="22" t="str">
        <f t="shared" si="6"/>
        <v/>
      </c>
      <c r="N172" s="22" t="str">
        <f t="shared" si="7"/>
        <v/>
      </c>
      <c r="AY172" s="25" t="b">
        <f>IFERROR(IF($F172="S1",IF(AND($H172&gt;$G172,(($H172-$G172)&lt;=(Dashboard!$N$4/1440))),1,""),IF($F172="S2",IF(AND($H172&gt;$G172,($H172-$G172)&lt;=(Dashboard!$N$5/1440)),1,""),IF($F172="S3",IF(AND($H172&gt;$G172,($H172-$G172)&lt;=(Dashboard!$N$6/1440)),1,""),IF($F172="S4",IF(AND($H172&gt;$G172,($H172-$G172)&lt;=(Dashboard!$N$7/1440)),1,""))))),"")</f>
        <v>0</v>
      </c>
      <c r="AZ172" s="25" t="b">
        <f>IFERROR(IF(J172="Done",IF($F172="S1",IF(AND($I172&gt;$G172,(($I172-$G172)&lt;=(Dashboard!$O$4/1440))),1,""),IF($F172="S2",IF(AND($I172&gt;$G172,($I172-$G172)&lt;=(Dashboard!$O$5/1440)),1,""),IF($F172="S3",IF(AND($I172&gt;$G172,($I172-$G172)&lt;=(Dashboard!$O$6/1440)),1,""),IF($F172="S4",IF(AND($I172&gt;$G172,($I172-$G172)&lt;=(Dashboard!$O$7/1440)),1,"")))))),"")</f>
        <v>0</v>
      </c>
      <c r="BA172" s="24"/>
    </row>
    <row r="173" spans="1:53" x14ac:dyDescent="0.25">
      <c r="A173" s="33"/>
      <c r="B173" s="20"/>
      <c r="C173" s="20"/>
      <c r="D173" s="20"/>
      <c r="E173" s="20"/>
      <c r="F173" s="28"/>
      <c r="G173" s="32"/>
      <c r="H173" s="32"/>
      <c r="I173" s="32"/>
      <c r="J173" s="19" t="str">
        <f t="shared" si="8"/>
        <v/>
      </c>
      <c r="K173" s="20"/>
      <c r="L173" s="29"/>
      <c r="M173" s="22" t="str">
        <f t="shared" si="6"/>
        <v/>
      </c>
      <c r="N173" s="22" t="str">
        <f t="shared" si="7"/>
        <v/>
      </c>
      <c r="AY173" s="25" t="b">
        <f>IFERROR(IF($F173="S1",IF(AND($H173&gt;$G173,(($H173-$G173)&lt;=(Dashboard!$N$4/1440))),1,""),IF($F173="S2",IF(AND($H173&gt;$G173,($H173-$G173)&lt;=(Dashboard!$N$5/1440)),1,""),IF($F173="S3",IF(AND($H173&gt;$G173,($H173-$G173)&lt;=(Dashboard!$N$6/1440)),1,""),IF($F173="S4",IF(AND($H173&gt;$G173,($H173-$G173)&lt;=(Dashboard!$N$7/1440)),1,""))))),"")</f>
        <v>0</v>
      </c>
      <c r="AZ173" s="25" t="b">
        <f>IFERROR(IF(J173="Done",IF($F173="S1",IF(AND($I173&gt;$G173,(($I173-$G173)&lt;=(Dashboard!$O$4/1440))),1,""),IF($F173="S2",IF(AND($I173&gt;$G173,($I173-$G173)&lt;=(Dashboard!$O$5/1440)),1,""),IF($F173="S3",IF(AND($I173&gt;$G173,($I173-$G173)&lt;=(Dashboard!$O$6/1440)),1,""),IF($F173="S4",IF(AND($I173&gt;$G173,($I173-$G173)&lt;=(Dashboard!$O$7/1440)),1,"")))))),"")</f>
        <v>0</v>
      </c>
      <c r="BA173" s="24"/>
    </row>
    <row r="174" spans="1:53" x14ac:dyDescent="0.25">
      <c r="A174" s="33"/>
      <c r="B174" s="20"/>
      <c r="C174" s="20"/>
      <c r="D174" s="20"/>
      <c r="E174" s="20"/>
      <c r="F174" s="28"/>
      <c r="G174" s="32"/>
      <c r="H174" s="32"/>
      <c r="I174" s="32"/>
      <c r="J174" s="19" t="str">
        <f t="shared" si="8"/>
        <v/>
      </c>
      <c r="K174" s="20"/>
      <c r="L174" s="29"/>
      <c r="M174" s="22" t="str">
        <f t="shared" si="6"/>
        <v/>
      </c>
      <c r="N174" s="22" t="str">
        <f t="shared" si="7"/>
        <v/>
      </c>
      <c r="AY174" s="25" t="b">
        <f>IFERROR(IF($F174="S1",IF(AND($H174&gt;$G174,(($H174-$G174)&lt;=(Dashboard!$N$4/1440))),1,""),IF($F174="S2",IF(AND($H174&gt;$G174,($H174-$G174)&lt;=(Dashboard!$N$5/1440)),1,""),IF($F174="S3",IF(AND($H174&gt;$G174,($H174-$G174)&lt;=(Dashboard!$N$6/1440)),1,""),IF($F174="S4",IF(AND($H174&gt;$G174,($H174-$G174)&lt;=(Dashboard!$N$7/1440)),1,""))))),"")</f>
        <v>0</v>
      </c>
      <c r="AZ174" s="25" t="b">
        <f>IFERROR(IF(J174="Done",IF($F174="S1",IF(AND($I174&gt;$G174,(($I174-$G174)&lt;=(Dashboard!$O$4/1440))),1,""),IF($F174="S2",IF(AND($I174&gt;$G174,($I174-$G174)&lt;=(Dashboard!$O$5/1440)),1,""),IF($F174="S3",IF(AND($I174&gt;$G174,($I174-$G174)&lt;=(Dashboard!$O$6/1440)),1,""),IF($F174="S4",IF(AND($I174&gt;$G174,($I174-$G174)&lt;=(Dashboard!$O$7/1440)),1,"")))))),"")</f>
        <v>0</v>
      </c>
      <c r="BA174" s="24"/>
    </row>
    <row r="175" spans="1:53" x14ac:dyDescent="0.25">
      <c r="A175" s="33"/>
      <c r="B175" s="20"/>
      <c r="C175" s="20"/>
      <c r="D175" s="20"/>
      <c r="E175" s="20"/>
      <c r="F175" s="28"/>
      <c r="G175" s="32"/>
      <c r="H175" s="32"/>
      <c r="I175" s="32"/>
      <c r="J175" s="19" t="str">
        <f t="shared" si="8"/>
        <v/>
      </c>
      <c r="K175" s="20"/>
      <c r="L175" s="29"/>
      <c r="M175" s="22" t="str">
        <f t="shared" si="6"/>
        <v/>
      </c>
      <c r="N175" s="22" t="str">
        <f t="shared" si="7"/>
        <v/>
      </c>
      <c r="AY175" s="25" t="b">
        <f>IFERROR(IF($F175="S1",IF(AND($H175&gt;$G175,(($H175-$G175)&lt;=(Dashboard!$N$4/1440))),1,""),IF($F175="S2",IF(AND($H175&gt;$G175,($H175-$G175)&lt;=(Dashboard!$N$5/1440)),1,""),IF($F175="S3",IF(AND($H175&gt;$G175,($H175-$G175)&lt;=(Dashboard!$N$6/1440)),1,""),IF($F175="S4",IF(AND($H175&gt;$G175,($H175-$G175)&lt;=(Dashboard!$N$7/1440)),1,""))))),"")</f>
        <v>0</v>
      </c>
      <c r="AZ175" s="25" t="b">
        <f>IFERROR(IF(J175="Done",IF($F175="S1",IF(AND($I175&gt;$G175,(($I175-$G175)&lt;=(Dashboard!$O$4/1440))),1,""),IF($F175="S2",IF(AND($I175&gt;$G175,($I175-$G175)&lt;=(Dashboard!$O$5/1440)),1,""),IF($F175="S3",IF(AND($I175&gt;$G175,($I175-$G175)&lt;=(Dashboard!$O$6/1440)),1,""),IF($F175="S4",IF(AND($I175&gt;$G175,($I175-$G175)&lt;=(Dashboard!$O$7/1440)),1,"")))))),"")</f>
        <v>0</v>
      </c>
      <c r="BA175" s="24"/>
    </row>
    <row r="176" spans="1:53" x14ac:dyDescent="0.25">
      <c r="A176" s="33"/>
      <c r="B176" s="20"/>
      <c r="C176" s="20"/>
      <c r="D176" s="20"/>
      <c r="E176" s="20"/>
      <c r="F176" s="28"/>
      <c r="G176" s="32"/>
      <c r="H176" s="32"/>
      <c r="I176" s="32"/>
      <c r="J176" s="19" t="str">
        <f t="shared" si="8"/>
        <v/>
      </c>
      <c r="K176" s="20"/>
      <c r="L176" s="29"/>
      <c r="M176" s="22" t="str">
        <f t="shared" si="6"/>
        <v/>
      </c>
      <c r="N176" s="22" t="str">
        <f t="shared" si="7"/>
        <v/>
      </c>
      <c r="AY176" s="25" t="b">
        <f>IFERROR(IF($F176="S1",IF(AND($H176&gt;$G176,(($H176-$G176)&lt;=(Dashboard!$N$4/1440))),1,""),IF($F176="S2",IF(AND($H176&gt;$G176,($H176-$G176)&lt;=(Dashboard!$N$5/1440)),1,""),IF($F176="S3",IF(AND($H176&gt;$G176,($H176-$G176)&lt;=(Dashboard!$N$6/1440)),1,""),IF($F176="S4",IF(AND($H176&gt;$G176,($H176-$G176)&lt;=(Dashboard!$N$7/1440)),1,""))))),"")</f>
        <v>0</v>
      </c>
      <c r="AZ176" s="25" t="b">
        <f>IFERROR(IF(J176="Done",IF($F176="S1",IF(AND($I176&gt;$G176,(($I176-$G176)&lt;=(Dashboard!$O$4/1440))),1,""),IF($F176="S2",IF(AND($I176&gt;$G176,($I176-$G176)&lt;=(Dashboard!$O$5/1440)),1,""),IF($F176="S3",IF(AND($I176&gt;$G176,($I176-$G176)&lt;=(Dashboard!$O$6/1440)),1,""),IF($F176="S4",IF(AND($I176&gt;$G176,($I176-$G176)&lt;=(Dashboard!$O$7/1440)),1,"")))))),"")</f>
        <v>0</v>
      </c>
      <c r="BA176" s="24"/>
    </row>
    <row r="177" spans="1:53" x14ac:dyDescent="0.25">
      <c r="A177" s="33"/>
      <c r="B177" s="20"/>
      <c r="C177" s="20"/>
      <c r="D177" s="20"/>
      <c r="E177" s="20"/>
      <c r="F177" s="28"/>
      <c r="G177" s="32"/>
      <c r="H177" s="32"/>
      <c r="I177" s="32"/>
      <c r="J177" s="19" t="str">
        <f t="shared" si="8"/>
        <v/>
      </c>
      <c r="K177" s="20"/>
      <c r="L177" s="29"/>
      <c r="M177" s="22" t="str">
        <f t="shared" si="6"/>
        <v/>
      </c>
      <c r="N177" s="22" t="str">
        <f t="shared" si="7"/>
        <v/>
      </c>
      <c r="AY177" s="25" t="b">
        <f>IFERROR(IF($F177="S1",IF(AND($H177&gt;$G177,(($H177-$G177)&lt;=(Dashboard!$N$4/1440))),1,""),IF($F177="S2",IF(AND($H177&gt;$G177,($H177-$G177)&lt;=(Dashboard!$N$5/1440)),1,""),IF($F177="S3",IF(AND($H177&gt;$G177,($H177-$G177)&lt;=(Dashboard!$N$6/1440)),1,""),IF($F177="S4",IF(AND($H177&gt;$G177,($H177-$G177)&lt;=(Dashboard!$N$7/1440)),1,""))))),"")</f>
        <v>0</v>
      </c>
      <c r="AZ177" s="25" t="b">
        <f>IFERROR(IF(J177="Done",IF($F177="S1",IF(AND($I177&gt;$G177,(($I177-$G177)&lt;=(Dashboard!$O$4/1440))),1,""),IF($F177="S2",IF(AND($I177&gt;$G177,($I177-$G177)&lt;=(Dashboard!$O$5/1440)),1,""),IF($F177="S3",IF(AND($I177&gt;$G177,($I177-$G177)&lt;=(Dashboard!$O$6/1440)),1,""),IF($F177="S4",IF(AND($I177&gt;$G177,($I177-$G177)&lt;=(Dashboard!$O$7/1440)),1,"")))))),"")</f>
        <v>0</v>
      </c>
      <c r="BA177" s="24"/>
    </row>
    <row r="178" spans="1:53" x14ac:dyDescent="0.25">
      <c r="A178" s="33"/>
      <c r="B178" s="20"/>
      <c r="C178" s="20"/>
      <c r="D178" s="20"/>
      <c r="E178" s="20"/>
      <c r="F178" s="28"/>
      <c r="G178" s="32"/>
      <c r="H178" s="32"/>
      <c r="I178" s="32"/>
      <c r="J178" s="19" t="str">
        <f t="shared" si="8"/>
        <v/>
      </c>
      <c r="K178" s="20"/>
      <c r="L178" s="29"/>
      <c r="M178" s="22" t="str">
        <f t="shared" si="6"/>
        <v/>
      </c>
      <c r="N178" s="22" t="str">
        <f t="shared" si="7"/>
        <v/>
      </c>
      <c r="AY178" s="25" t="b">
        <f>IFERROR(IF($F178="S1",IF(AND($H178&gt;$G178,(($H178-$G178)&lt;=(Dashboard!$N$4/1440))),1,""),IF($F178="S2",IF(AND($H178&gt;$G178,($H178-$G178)&lt;=(Dashboard!$N$5/1440)),1,""),IF($F178="S3",IF(AND($H178&gt;$G178,($H178-$G178)&lt;=(Dashboard!$N$6/1440)),1,""),IF($F178="S4",IF(AND($H178&gt;$G178,($H178-$G178)&lt;=(Dashboard!$N$7/1440)),1,""))))),"")</f>
        <v>0</v>
      </c>
      <c r="AZ178" s="25" t="b">
        <f>IFERROR(IF(J178="Done",IF($F178="S1",IF(AND($I178&gt;$G178,(($I178-$G178)&lt;=(Dashboard!$O$4/1440))),1,""),IF($F178="S2",IF(AND($I178&gt;$G178,($I178-$G178)&lt;=(Dashboard!$O$5/1440)),1,""),IF($F178="S3",IF(AND($I178&gt;$G178,($I178-$G178)&lt;=(Dashboard!$O$6/1440)),1,""),IF($F178="S4",IF(AND($I178&gt;$G178,($I178-$G178)&lt;=(Dashboard!$O$7/1440)),1,"")))))),"")</f>
        <v>0</v>
      </c>
      <c r="BA178" s="24"/>
    </row>
    <row r="179" spans="1:53" x14ac:dyDescent="0.25">
      <c r="A179" s="33"/>
      <c r="B179" s="20"/>
      <c r="C179" s="20"/>
      <c r="D179" s="20"/>
      <c r="E179" s="20"/>
      <c r="F179" s="28"/>
      <c r="G179" s="32"/>
      <c r="H179" s="32"/>
      <c r="I179" s="32"/>
      <c r="J179" s="19" t="str">
        <f t="shared" si="8"/>
        <v/>
      </c>
      <c r="K179" s="20"/>
      <c r="L179" s="29"/>
      <c r="M179" s="22" t="str">
        <f t="shared" si="6"/>
        <v/>
      </c>
      <c r="N179" s="22" t="str">
        <f t="shared" si="7"/>
        <v/>
      </c>
      <c r="AY179" s="25" t="b">
        <f>IFERROR(IF($F179="S1",IF(AND($H179&gt;$G179,(($H179-$G179)&lt;=(Dashboard!$N$4/1440))),1,""),IF($F179="S2",IF(AND($H179&gt;$G179,($H179-$G179)&lt;=(Dashboard!$N$5/1440)),1,""),IF($F179="S3",IF(AND($H179&gt;$G179,($H179-$G179)&lt;=(Dashboard!$N$6/1440)),1,""),IF($F179="S4",IF(AND($H179&gt;$G179,($H179-$G179)&lt;=(Dashboard!$N$7/1440)),1,""))))),"")</f>
        <v>0</v>
      </c>
      <c r="AZ179" s="25" t="b">
        <f>IFERROR(IF(J179="Done",IF($F179="S1",IF(AND($I179&gt;$G179,(($I179-$G179)&lt;=(Dashboard!$O$4/1440))),1,""),IF($F179="S2",IF(AND($I179&gt;$G179,($I179-$G179)&lt;=(Dashboard!$O$5/1440)),1,""),IF($F179="S3",IF(AND($I179&gt;$G179,($I179-$G179)&lt;=(Dashboard!$O$6/1440)),1,""),IF($F179="S4",IF(AND($I179&gt;$G179,($I179-$G179)&lt;=(Dashboard!$O$7/1440)),1,"")))))),"")</f>
        <v>0</v>
      </c>
      <c r="BA179" s="24"/>
    </row>
    <row r="180" spans="1:53" x14ac:dyDescent="0.25">
      <c r="A180" s="33"/>
      <c r="B180" s="20"/>
      <c r="C180" s="20"/>
      <c r="D180" s="20"/>
      <c r="E180" s="20"/>
      <c r="F180" s="28"/>
      <c r="G180" s="32"/>
      <c r="H180" s="32"/>
      <c r="I180" s="32"/>
      <c r="J180" s="19" t="str">
        <f t="shared" si="8"/>
        <v/>
      </c>
      <c r="K180" s="20"/>
      <c r="L180" s="29"/>
      <c r="M180" s="22" t="str">
        <f t="shared" si="6"/>
        <v/>
      </c>
      <c r="N180" s="22" t="str">
        <f t="shared" si="7"/>
        <v/>
      </c>
      <c r="AY180" s="25" t="b">
        <f>IFERROR(IF($F180="S1",IF(AND($H180&gt;$G180,(($H180-$G180)&lt;=(Dashboard!$N$4/1440))),1,""),IF($F180="S2",IF(AND($H180&gt;$G180,($H180-$G180)&lt;=(Dashboard!$N$5/1440)),1,""),IF($F180="S3",IF(AND($H180&gt;$G180,($H180-$G180)&lt;=(Dashboard!$N$6/1440)),1,""),IF($F180="S4",IF(AND($H180&gt;$G180,($H180-$G180)&lt;=(Dashboard!$N$7/1440)),1,""))))),"")</f>
        <v>0</v>
      </c>
      <c r="AZ180" s="25" t="b">
        <f>IFERROR(IF(J180="Done",IF($F180="S1",IF(AND($I180&gt;$G180,(($I180-$G180)&lt;=(Dashboard!$O$4/1440))),1,""),IF($F180="S2",IF(AND($I180&gt;$G180,($I180-$G180)&lt;=(Dashboard!$O$5/1440)),1,""),IF($F180="S3",IF(AND($I180&gt;$G180,($I180-$G180)&lt;=(Dashboard!$O$6/1440)),1,""),IF($F180="S4",IF(AND($I180&gt;$G180,($I180-$G180)&lt;=(Dashboard!$O$7/1440)),1,"")))))),"")</f>
        <v>0</v>
      </c>
      <c r="BA180" s="24"/>
    </row>
    <row r="181" spans="1:53" x14ac:dyDescent="0.25">
      <c r="A181" s="33"/>
      <c r="B181" s="20"/>
      <c r="C181" s="20"/>
      <c r="D181" s="20"/>
      <c r="E181" s="20"/>
      <c r="F181" s="28"/>
      <c r="G181" s="32"/>
      <c r="H181" s="32"/>
      <c r="I181" s="32"/>
      <c r="J181" s="19" t="str">
        <f t="shared" si="8"/>
        <v/>
      </c>
      <c r="K181" s="20"/>
      <c r="L181" s="29"/>
      <c r="M181" s="22" t="str">
        <f t="shared" si="6"/>
        <v/>
      </c>
      <c r="N181" s="22" t="str">
        <f t="shared" si="7"/>
        <v/>
      </c>
      <c r="AY181" s="25" t="b">
        <f>IFERROR(IF($F181="S1",IF(AND($H181&gt;$G181,(($H181-$G181)&lt;=(Dashboard!$N$4/1440))),1,""),IF($F181="S2",IF(AND($H181&gt;$G181,($H181-$G181)&lt;=(Dashboard!$N$5/1440)),1,""),IF($F181="S3",IF(AND($H181&gt;$G181,($H181-$G181)&lt;=(Dashboard!$N$6/1440)),1,""),IF($F181="S4",IF(AND($H181&gt;$G181,($H181-$G181)&lt;=(Dashboard!$N$7/1440)),1,""))))),"")</f>
        <v>0</v>
      </c>
      <c r="AZ181" s="25" t="b">
        <f>IFERROR(IF(J181="Done",IF($F181="S1",IF(AND($I181&gt;$G181,(($I181-$G181)&lt;=(Dashboard!$O$4/1440))),1,""),IF($F181="S2",IF(AND($I181&gt;$G181,($I181-$G181)&lt;=(Dashboard!$O$5/1440)),1,""),IF($F181="S3",IF(AND($I181&gt;$G181,($I181-$G181)&lt;=(Dashboard!$O$6/1440)),1,""),IF($F181="S4",IF(AND($I181&gt;$G181,($I181-$G181)&lt;=(Dashboard!$O$7/1440)),1,"")))))),"")</f>
        <v>0</v>
      </c>
      <c r="BA181" s="24"/>
    </row>
    <row r="182" spans="1:53" x14ac:dyDescent="0.25">
      <c r="A182" s="33"/>
      <c r="B182" s="20"/>
      <c r="C182" s="20"/>
      <c r="D182" s="20"/>
      <c r="E182" s="20"/>
      <c r="F182" s="28"/>
      <c r="G182" s="32"/>
      <c r="H182" s="32"/>
      <c r="I182" s="32"/>
      <c r="J182" s="19" t="str">
        <f t="shared" si="8"/>
        <v/>
      </c>
      <c r="K182" s="20"/>
      <c r="L182" s="29"/>
      <c r="M182" s="22" t="str">
        <f t="shared" si="6"/>
        <v/>
      </c>
      <c r="N182" s="22" t="str">
        <f t="shared" si="7"/>
        <v/>
      </c>
      <c r="AY182" s="25" t="b">
        <f>IFERROR(IF($F182="S1",IF(AND($H182&gt;$G182,(($H182-$G182)&lt;=(Dashboard!$N$4/1440))),1,""),IF($F182="S2",IF(AND($H182&gt;$G182,($H182-$G182)&lt;=(Dashboard!$N$5/1440)),1,""),IF($F182="S3",IF(AND($H182&gt;$G182,($H182-$G182)&lt;=(Dashboard!$N$6/1440)),1,""),IF($F182="S4",IF(AND($H182&gt;$G182,($H182-$G182)&lt;=(Dashboard!$N$7/1440)),1,""))))),"")</f>
        <v>0</v>
      </c>
      <c r="AZ182" s="25" t="b">
        <f>IFERROR(IF(J182="Done",IF($F182="S1",IF(AND($I182&gt;$G182,(($I182-$G182)&lt;=(Dashboard!$O$4/1440))),1,""),IF($F182="S2",IF(AND($I182&gt;$G182,($I182-$G182)&lt;=(Dashboard!$O$5/1440)),1,""),IF($F182="S3",IF(AND($I182&gt;$G182,($I182-$G182)&lt;=(Dashboard!$O$6/1440)),1,""),IF($F182="S4",IF(AND($I182&gt;$G182,($I182-$G182)&lt;=(Dashboard!$O$7/1440)),1,"")))))),"")</f>
        <v>0</v>
      </c>
      <c r="BA182" s="24"/>
    </row>
    <row r="183" spans="1:53" x14ac:dyDescent="0.25">
      <c r="A183" s="33"/>
      <c r="B183" s="20"/>
      <c r="C183" s="20"/>
      <c r="D183" s="20"/>
      <c r="E183" s="20"/>
      <c r="F183" s="28"/>
      <c r="G183" s="32"/>
      <c r="H183" s="32"/>
      <c r="I183" s="32"/>
      <c r="J183" s="19" t="str">
        <f t="shared" si="8"/>
        <v/>
      </c>
      <c r="K183" s="20"/>
      <c r="L183" s="29"/>
      <c r="M183" s="22" t="str">
        <f t="shared" si="6"/>
        <v/>
      </c>
      <c r="N183" s="22" t="str">
        <f t="shared" si="7"/>
        <v/>
      </c>
      <c r="AY183" s="25" t="b">
        <f>IFERROR(IF($F183="S1",IF(AND($H183&gt;$G183,(($H183-$G183)&lt;=(Dashboard!$N$4/1440))),1,""),IF($F183="S2",IF(AND($H183&gt;$G183,($H183-$G183)&lt;=(Dashboard!$N$5/1440)),1,""),IF($F183="S3",IF(AND($H183&gt;$G183,($H183-$G183)&lt;=(Dashboard!$N$6/1440)),1,""),IF($F183="S4",IF(AND($H183&gt;$G183,($H183-$G183)&lt;=(Dashboard!$N$7/1440)),1,""))))),"")</f>
        <v>0</v>
      </c>
      <c r="AZ183" s="25" t="b">
        <f>IFERROR(IF(J183="Done",IF($F183="S1",IF(AND($I183&gt;$G183,(($I183-$G183)&lt;=(Dashboard!$O$4/1440))),1,""),IF($F183="S2",IF(AND($I183&gt;$G183,($I183-$G183)&lt;=(Dashboard!$O$5/1440)),1,""),IF($F183="S3",IF(AND($I183&gt;$G183,($I183-$G183)&lt;=(Dashboard!$O$6/1440)),1,""),IF($F183="S4",IF(AND($I183&gt;$G183,($I183-$G183)&lt;=(Dashboard!$O$7/1440)),1,"")))))),"")</f>
        <v>0</v>
      </c>
      <c r="BA183" s="24"/>
    </row>
    <row r="184" spans="1:53" x14ac:dyDescent="0.25">
      <c r="A184" s="33"/>
      <c r="B184" s="20"/>
      <c r="C184" s="20"/>
      <c r="D184" s="20"/>
      <c r="E184" s="20"/>
      <c r="F184" s="28"/>
      <c r="G184" s="32"/>
      <c r="H184" s="32"/>
      <c r="I184" s="32"/>
      <c r="J184" s="19" t="str">
        <f t="shared" si="8"/>
        <v/>
      </c>
      <c r="K184" s="20"/>
      <c r="L184" s="29"/>
      <c r="M184" s="22" t="str">
        <f t="shared" si="6"/>
        <v/>
      </c>
      <c r="N184" s="22" t="str">
        <f t="shared" si="7"/>
        <v/>
      </c>
      <c r="AY184" s="25" t="b">
        <f>IFERROR(IF($F184="S1",IF(AND($H184&gt;$G184,(($H184-$G184)&lt;=(Dashboard!$N$4/1440))),1,""),IF($F184="S2",IF(AND($H184&gt;$G184,($H184-$G184)&lt;=(Dashboard!$N$5/1440)),1,""),IF($F184="S3",IF(AND($H184&gt;$G184,($H184-$G184)&lt;=(Dashboard!$N$6/1440)),1,""),IF($F184="S4",IF(AND($H184&gt;$G184,($H184-$G184)&lt;=(Dashboard!$N$7/1440)),1,""))))),"")</f>
        <v>0</v>
      </c>
      <c r="AZ184" s="25" t="b">
        <f>IFERROR(IF(J184="Done",IF($F184="S1",IF(AND($I184&gt;$G184,(($I184-$G184)&lt;=(Dashboard!$O$4/1440))),1,""),IF($F184="S2",IF(AND($I184&gt;$G184,($I184-$G184)&lt;=(Dashboard!$O$5/1440)),1,""),IF($F184="S3",IF(AND($I184&gt;$G184,($I184-$G184)&lt;=(Dashboard!$O$6/1440)),1,""),IF($F184="S4",IF(AND($I184&gt;$G184,($I184-$G184)&lt;=(Dashboard!$O$7/1440)),1,"")))))),"")</f>
        <v>0</v>
      </c>
      <c r="BA184" s="24"/>
    </row>
    <row r="185" spans="1:53" x14ac:dyDescent="0.25">
      <c r="A185" s="33"/>
      <c r="B185" s="20"/>
      <c r="C185" s="20"/>
      <c r="D185" s="20"/>
      <c r="E185" s="20"/>
      <c r="F185" s="28"/>
      <c r="G185" s="32"/>
      <c r="H185" s="32"/>
      <c r="I185" s="32"/>
      <c r="J185" s="19" t="str">
        <f t="shared" si="8"/>
        <v/>
      </c>
      <c r="K185" s="20"/>
      <c r="L185" s="29"/>
      <c r="M185" s="22" t="str">
        <f t="shared" si="6"/>
        <v/>
      </c>
      <c r="N185" s="22" t="str">
        <f t="shared" si="7"/>
        <v/>
      </c>
      <c r="AY185" s="25" t="b">
        <f>IFERROR(IF($F185="S1",IF(AND($H185&gt;$G185,(($H185-$G185)&lt;=(Dashboard!$N$4/1440))),1,""),IF($F185="S2",IF(AND($H185&gt;$G185,($H185-$G185)&lt;=(Dashboard!$N$5/1440)),1,""),IF($F185="S3",IF(AND($H185&gt;$G185,($H185-$G185)&lt;=(Dashboard!$N$6/1440)),1,""),IF($F185="S4",IF(AND($H185&gt;$G185,($H185-$G185)&lt;=(Dashboard!$N$7/1440)),1,""))))),"")</f>
        <v>0</v>
      </c>
      <c r="AZ185" s="25" t="b">
        <f>IFERROR(IF(J185="Done",IF($F185="S1",IF(AND($I185&gt;$G185,(($I185-$G185)&lt;=(Dashboard!$O$4/1440))),1,""),IF($F185="S2",IF(AND($I185&gt;$G185,($I185-$G185)&lt;=(Dashboard!$O$5/1440)),1,""),IF($F185="S3",IF(AND($I185&gt;$G185,($I185-$G185)&lt;=(Dashboard!$O$6/1440)),1,""),IF($F185="S4",IF(AND($I185&gt;$G185,($I185-$G185)&lt;=(Dashboard!$O$7/1440)),1,"")))))),"")</f>
        <v>0</v>
      </c>
      <c r="BA185" s="24"/>
    </row>
    <row r="186" spans="1:53" x14ac:dyDescent="0.25">
      <c r="A186" s="33"/>
      <c r="B186" s="20"/>
      <c r="C186" s="20"/>
      <c r="D186" s="20"/>
      <c r="E186" s="20"/>
      <c r="F186" s="28"/>
      <c r="G186" s="32"/>
      <c r="H186" s="32"/>
      <c r="I186" s="32"/>
      <c r="J186" s="19" t="str">
        <f t="shared" si="8"/>
        <v/>
      </c>
      <c r="K186" s="20"/>
      <c r="L186" s="29"/>
      <c r="M186" s="22" t="str">
        <f t="shared" si="6"/>
        <v/>
      </c>
      <c r="N186" s="22" t="str">
        <f t="shared" si="7"/>
        <v/>
      </c>
      <c r="AY186" s="25" t="b">
        <f>IFERROR(IF($F186="S1",IF(AND($H186&gt;$G186,(($H186-$G186)&lt;=(Dashboard!$N$4/1440))),1,""),IF($F186="S2",IF(AND($H186&gt;$G186,($H186-$G186)&lt;=(Dashboard!$N$5/1440)),1,""),IF($F186="S3",IF(AND($H186&gt;$G186,($H186-$G186)&lt;=(Dashboard!$N$6/1440)),1,""),IF($F186="S4",IF(AND($H186&gt;$G186,($H186-$G186)&lt;=(Dashboard!$N$7/1440)),1,""))))),"")</f>
        <v>0</v>
      </c>
      <c r="AZ186" s="25" t="b">
        <f>IFERROR(IF(J186="Done",IF($F186="S1",IF(AND($I186&gt;$G186,(($I186-$G186)&lt;=(Dashboard!$O$4/1440))),1,""),IF($F186="S2",IF(AND($I186&gt;$G186,($I186-$G186)&lt;=(Dashboard!$O$5/1440)),1,""),IF($F186="S3",IF(AND($I186&gt;$G186,($I186-$G186)&lt;=(Dashboard!$O$6/1440)),1,""),IF($F186="S4",IF(AND($I186&gt;$G186,($I186-$G186)&lt;=(Dashboard!$O$7/1440)),1,"")))))),"")</f>
        <v>0</v>
      </c>
      <c r="BA186" s="24"/>
    </row>
    <row r="187" spans="1:53" x14ac:dyDescent="0.25">
      <c r="A187" s="33"/>
      <c r="B187" s="20"/>
      <c r="C187" s="20"/>
      <c r="D187" s="20"/>
      <c r="E187" s="20"/>
      <c r="F187" s="28"/>
      <c r="G187" s="32"/>
      <c r="H187" s="32"/>
      <c r="I187" s="32"/>
      <c r="J187" s="19" t="str">
        <f t="shared" si="8"/>
        <v/>
      </c>
      <c r="K187" s="20"/>
      <c r="L187" s="29"/>
      <c r="M187" s="22" t="str">
        <f t="shared" si="6"/>
        <v/>
      </c>
      <c r="N187" s="22" t="str">
        <f t="shared" si="7"/>
        <v/>
      </c>
      <c r="AY187" s="25" t="b">
        <f>IFERROR(IF($F187="S1",IF(AND($H187&gt;$G187,(($H187-$G187)&lt;=(Dashboard!$N$4/1440))),1,""),IF($F187="S2",IF(AND($H187&gt;$G187,($H187-$G187)&lt;=(Dashboard!$N$5/1440)),1,""),IF($F187="S3",IF(AND($H187&gt;$G187,($H187-$G187)&lt;=(Dashboard!$N$6/1440)),1,""),IF($F187="S4",IF(AND($H187&gt;$G187,($H187-$G187)&lt;=(Dashboard!$N$7/1440)),1,""))))),"")</f>
        <v>0</v>
      </c>
      <c r="AZ187" s="25" t="b">
        <f>IFERROR(IF(J187="Done",IF($F187="S1",IF(AND($I187&gt;$G187,(($I187-$G187)&lt;=(Dashboard!$O$4/1440))),1,""),IF($F187="S2",IF(AND($I187&gt;$G187,($I187-$G187)&lt;=(Dashboard!$O$5/1440)),1,""),IF($F187="S3",IF(AND($I187&gt;$G187,($I187-$G187)&lt;=(Dashboard!$O$6/1440)),1,""),IF($F187="S4",IF(AND($I187&gt;$G187,($I187-$G187)&lt;=(Dashboard!$O$7/1440)),1,"")))))),"")</f>
        <v>0</v>
      </c>
      <c r="BA187" s="24"/>
    </row>
    <row r="188" spans="1:53" x14ac:dyDescent="0.25">
      <c r="A188" s="33"/>
      <c r="B188" s="20"/>
      <c r="C188" s="20"/>
      <c r="D188" s="20"/>
      <c r="E188" s="20"/>
      <c r="F188" s="28"/>
      <c r="G188" s="32"/>
      <c r="H188" s="32"/>
      <c r="I188" s="32"/>
      <c r="J188" s="19" t="str">
        <f t="shared" si="8"/>
        <v/>
      </c>
      <c r="K188" s="20"/>
      <c r="L188" s="29"/>
      <c r="M188" s="22" t="str">
        <f t="shared" si="6"/>
        <v/>
      </c>
      <c r="N188" s="22" t="str">
        <f t="shared" si="7"/>
        <v/>
      </c>
      <c r="AY188" s="25" t="b">
        <f>IFERROR(IF($F188="S1",IF(AND($H188&gt;$G188,(($H188-$G188)&lt;=(Dashboard!$N$4/1440))),1,""),IF($F188="S2",IF(AND($H188&gt;$G188,($H188-$G188)&lt;=(Dashboard!$N$5/1440)),1,""),IF($F188="S3",IF(AND($H188&gt;$G188,($H188-$G188)&lt;=(Dashboard!$N$6/1440)),1,""),IF($F188="S4",IF(AND($H188&gt;$G188,($H188-$G188)&lt;=(Dashboard!$N$7/1440)),1,""))))),"")</f>
        <v>0</v>
      </c>
      <c r="AZ188" s="25" t="b">
        <f>IFERROR(IF(J188="Done",IF($F188="S1",IF(AND($I188&gt;$G188,(($I188-$G188)&lt;=(Dashboard!$O$4/1440))),1,""),IF($F188="S2",IF(AND($I188&gt;$G188,($I188-$G188)&lt;=(Dashboard!$O$5/1440)),1,""),IF($F188="S3",IF(AND($I188&gt;$G188,($I188-$G188)&lt;=(Dashboard!$O$6/1440)),1,""),IF($F188="S4",IF(AND($I188&gt;$G188,($I188-$G188)&lt;=(Dashboard!$O$7/1440)),1,"")))))),"")</f>
        <v>0</v>
      </c>
      <c r="BA188" s="24"/>
    </row>
    <row r="189" spans="1:53" x14ac:dyDescent="0.25">
      <c r="A189" s="33"/>
      <c r="B189" s="20"/>
      <c r="C189" s="20"/>
      <c r="D189" s="20"/>
      <c r="E189" s="20"/>
      <c r="F189" s="28"/>
      <c r="G189" s="32"/>
      <c r="H189" s="32"/>
      <c r="I189" s="32"/>
      <c r="J189" s="19" t="str">
        <f t="shared" si="8"/>
        <v/>
      </c>
      <c r="K189" s="20"/>
      <c r="L189" s="29"/>
      <c r="M189" s="22" t="str">
        <f t="shared" si="6"/>
        <v/>
      </c>
      <c r="N189" s="22" t="str">
        <f t="shared" si="7"/>
        <v/>
      </c>
      <c r="AY189" s="25" t="b">
        <f>IFERROR(IF($F189="S1",IF(AND($H189&gt;$G189,(($H189-$G189)&lt;=(Dashboard!$N$4/1440))),1,""),IF($F189="S2",IF(AND($H189&gt;$G189,($H189-$G189)&lt;=(Dashboard!$N$5/1440)),1,""),IF($F189="S3",IF(AND($H189&gt;$G189,($H189-$G189)&lt;=(Dashboard!$N$6/1440)),1,""),IF($F189="S4",IF(AND($H189&gt;$G189,($H189-$G189)&lt;=(Dashboard!$N$7/1440)),1,""))))),"")</f>
        <v>0</v>
      </c>
      <c r="AZ189" s="25" t="b">
        <f>IFERROR(IF(J189="Done",IF($F189="S1",IF(AND($I189&gt;$G189,(($I189-$G189)&lt;=(Dashboard!$O$4/1440))),1,""),IF($F189="S2",IF(AND($I189&gt;$G189,($I189-$G189)&lt;=(Dashboard!$O$5/1440)),1,""),IF($F189="S3",IF(AND($I189&gt;$G189,($I189-$G189)&lt;=(Dashboard!$O$6/1440)),1,""),IF($F189="S4",IF(AND($I189&gt;$G189,($I189-$G189)&lt;=(Dashboard!$O$7/1440)),1,"")))))),"")</f>
        <v>0</v>
      </c>
      <c r="BA189" s="24"/>
    </row>
    <row r="190" spans="1:53" x14ac:dyDescent="0.25">
      <c r="A190" s="33"/>
      <c r="B190" s="20"/>
      <c r="C190" s="20"/>
      <c r="D190" s="20"/>
      <c r="E190" s="20"/>
      <c r="F190" s="28"/>
      <c r="G190" s="32"/>
      <c r="H190" s="32"/>
      <c r="I190" s="32"/>
      <c r="J190" s="19" t="str">
        <f t="shared" si="8"/>
        <v/>
      </c>
      <c r="K190" s="20"/>
      <c r="L190" s="29"/>
      <c r="M190" s="22" t="str">
        <f t="shared" si="6"/>
        <v/>
      </c>
      <c r="N190" s="22" t="str">
        <f t="shared" si="7"/>
        <v/>
      </c>
      <c r="AY190" s="25" t="b">
        <f>IFERROR(IF($F190="S1",IF(AND($H190&gt;$G190,(($H190-$G190)&lt;=(Dashboard!$N$4/1440))),1,""),IF($F190="S2",IF(AND($H190&gt;$G190,($H190-$G190)&lt;=(Dashboard!$N$5/1440)),1,""),IF($F190="S3",IF(AND($H190&gt;$G190,($H190-$G190)&lt;=(Dashboard!$N$6/1440)),1,""),IF($F190="S4",IF(AND($H190&gt;$G190,($H190-$G190)&lt;=(Dashboard!$N$7/1440)),1,""))))),"")</f>
        <v>0</v>
      </c>
      <c r="AZ190" s="25" t="b">
        <f>IFERROR(IF(J190="Done",IF($F190="S1",IF(AND($I190&gt;$G190,(($I190-$G190)&lt;=(Dashboard!$O$4/1440))),1,""),IF($F190="S2",IF(AND($I190&gt;$G190,($I190-$G190)&lt;=(Dashboard!$O$5/1440)),1,""),IF($F190="S3",IF(AND($I190&gt;$G190,($I190-$G190)&lt;=(Dashboard!$O$6/1440)),1,""),IF($F190="S4",IF(AND($I190&gt;$G190,($I190-$G190)&lt;=(Dashboard!$O$7/1440)),1,"")))))),"")</f>
        <v>0</v>
      </c>
      <c r="BA190" s="24"/>
    </row>
    <row r="191" spans="1:53" x14ac:dyDescent="0.25">
      <c r="A191" s="33"/>
      <c r="B191" s="20"/>
      <c r="C191" s="20"/>
      <c r="D191" s="20"/>
      <c r="E191" s="20"/>
      <c r="F191" s="28"/>
      <c r="G191" s="32"/>
      <c r="H191" s="32"/>
      <c r="I191" s="32"/>
      <c r="J191" s="19" t="str">
        <f t="shared" si="8"/>
        <v/>
      </c>
      <c r="K191" s="20"/>
      <c r="L191" s="29"/>
      <c r="M191" s="22" t="str">
        <f t="shared" si="6"/>
        <v/>
      </c>
      <c r="N191" s="22" t="str">
        <f t="shared" si="7"/>
        <v/>
      </c>
      <c r="AY191" s="25" t="b">
        <f>IFERROR(IF($F191="S1",IF(AND($H191&gt;$G191,(($H191-$G191)&lt;=(Dashboard!$N$4/1440))),1,""),IF($F191="S2",IF(AND($H191&gt;$G191,($H191-$G191)&lt;=(Dashboard!$N$5/1440)),1,""),IF($F191="S3",IF(AND($H191&gt;$G191,($H191-$G191)&lt;=(Dashboard!$N$6/1440)),1,""),IF($F191="S4",IF(AND($H191&gt;$G191,($H191-$G191)&lt;=(Dashboard!$N$7/1440)),1,""))))),"")</f>
        <v>0</v>
      </c>
      <c r="AZ191" s="25" t="b">
        <f>IFERROR(IF(J191="Done",IF($F191="S1",IF(AND($I191&gt;$G191,(($I191-$G191)&lt;=(Dashboard!$O$4/1440))),1,""),IF($F191="S2",IF(AND($I191&gt;$G191,($I191-$G191)&lt;=(Dashboard!$O$5/1440)),1,""),IF($F191="S3",IF(AND($I191&gt;$G191,($I191-$G191)&lt;=(Dashboard!$O$6/1440)),1,""),IF($F191="S4",IF(AND($I191&gt;$G191,($I191-$G191)&lt;=(Dashboard!$O$7/1440)),1,"")))))),"")</f>
        <v>0</v>
      </c>
      <c r="BA191" s="24"/>
    </row>
    <row r="192" spans="1:53" x14ac:dyDescent="0.25">
      <c r="A192" s="33"/>
      <c r="B192" s="20"/>
      <c r="C192" s="20"/>
      <c r="D192" s="20"/>
      <c r="E192" s="20"/>
      <c r="F192" s="28"/>
      <c r="G192" s="32"/>
      <c r="H192" s="32"/>
      <c r="I192" s="32"/>
      <c r="J192" s="19" t="str">
        <f t="shared" si="8"/>
        <v/>
      </c>
      <c r="K192" s="20"/>
      <c r="L192" s="29"/>
      <c r="M192" s="22" t="str">
        <f t="shared" si="6"/>
        <v/>
      </c>
      <c r="N192" s="22" t="str">
        <f t="shared" si="7"/>
        <v/>
      </c>
      <c r="AY192" s="25" t="b">
        <f>IFERROR(IF($F192="S1",IF(AND($H192&gt;$G192,(($H192-$G192)&lt;=(Dashboard!$N$4/1440))),1,""),IF($F192="S2",IF(AND($H192&gt;$G192,($H192-$G192)&lt;=(Dashboard!$N$5/1440)),1,""),IF($F192="S3",IF(AND($H192&gt;$G192,($H192-$G192)&lt;=(Dashboard!$N$6/1440)),1,""),IF($F192="S4",IF(AND($H192&gt;$G192,($H192-$G192)&lt;=(Dashboard!$N$7/1440)),1,""))))),"")</f>
        <v>0</v>
      </c>
      <c r="AZ192" s="25" t="b">
        <f>IFERROR(IF(J192="Done",IF($F192="S1",IF(AND($I192&gt;$G192,(($I192-$G192)&lt;=(Dashboard!$O$4/1440))),1,""),IF($F192="S2",IF(AND($I192&gt;$G192,($I192-$G192)&lt;=(Dashboard!$O$5/1440)),1,""),IF($F192="S3",IF(AND($I192&gt;$G192,($I192-$G192)&lt;=(Dashboard!$O$6/1440)),1,""),IF($F192="S4",IF(AND($I192&gt;$G192,($I192-$G192)&lt;=(Dashboard!$O$7/1440)),1,"")))))),"")</f>
        <v>0</v>
      </c>
      <c r="BA192" s="24"/>
    </row>
    <row r="193" spans="1:53" x14ac:dyDescent="0.25">
      <c r="A193" s="33"/>
      <c r="B193" s="20"/>
      <c r="C193" s="20"/>
      <c r="D193" s="20"/>
      <c r="E193" s="20"/>
      <c r="F193" s="28"/>
      <c r="G193" s="32"/>
      <c r="H193" s="32"/>
      <c r="I193" s="32"/>
      <c r="J193" s="19" t="str">
        <f t="shared" si="8"/>
        <v/>
      </c>
      <c r="K193" s="20"/>
      <c r="L193" s="29"/>
      <c r="M193" s="22" t="str">
        <f t="shared" si="6"/>
        <v/>
      </c>
      <c r="N193" s="22" t="str">
        <f t="shared" si="7"/>
        <v/>
      </c>
      <c r="AY193" s="25" t="b">
        <f>IFERROR(IF($F193="S1",IF(AND($H193&gt;$G193,(($H193-$G193)&lt;=(Dashboard!$N$4/1440))),1,""),IF($F193="S2",IF(AND($H193&gt;$G193,($H193-$G193)&lt;=(Dashboard!$N$5/1440)),1,""),IF($F193="S3",IF(AND($H193&gt;$G193,($H193-$G193)&lt;=(Dashboard!$N$6/1440)),1,""),IF($F193="S4",IF(AND($H193&gt;$G193,($H193-$G193)&lt;=(Dashboard!$N$7/1440)),1,""))))),"")</f>
        <v>0</v>
      </c>
      <c r="AZ193" s="25" t="b">
        <f>IFERROR(IF(J193="Done",IF($F193="S1",IF(AND($I193&gt;$G193,(($I193-$G193)&lt;=(Dashboard!$O$4/1440))),1,""),IF($F193="S2",IF(AND($I193&gt;$G193,($I193-$G193)&lt;=(Dashboard!$O$5/1440)),1,""),IF($F193="S3",IF(AND($I193&gt;$G193,($I193-$G193)&lt;=(Dashboard!$O$6/1440)),1,""),IF($F193="S4",IF(AND($I193&gt;$G193,($I193-$G193)&lt;=(Dashboard!$O$7/1440)),1,"")))))),"")</f>
        <v>0</v>
      </c>
      <c r="BA193" s="24"/>
    </row>
    <row r="194" spans="1:53" x14ac:dyDescent="0.25">
      <c r="A194" s="33"/>
      <c r="B194" s="20"/>
      <c r="C194" s="20"/>
      <c r="D194" s="20"/>
      <c r="E194" s="20"/>
      <c r="F194" s="28"/>
      <c r="G194" s="32"/>
      <c r="H194" s="32"/>
      <c r="I194" s="32"/>
      <c r="J194" s="19" t="str">
        <f t="shared" si="8"/>
        <v/>
      </c>
      <c r="K194" s="20"/>
      <c r="L194" s="29"/>
      <c r="M194" s="22" t="str">
        <f t="shared" si="6"/>
        <v/>
      </c>
      <c r="N194" s="22" t="str">
        <f t="shared" si="7"/>
        <v/>
      </c>
      <c r="AY194" s="25" t="b">
        <f>IFERROR(IF($F194="S1",IF(AND($H194&gt;$G194,(($H194-$G194)&lt;=(Dashboard!$N$4/1440))),1,""),IF($F194="S2",IF(AND($H194&gt;$G194,($H194-$G194)&lt;=(Dashboard!$N$5/1440)),1,""),IF($F194="S3",IF(AND($H194&gt;$G194,($H194-$G194)&lt;=(Dashboard!$N$6/1440)),1,""),IF($F194="S4",IF(AND($H194&gt;$G194,($H194-$G194)&lt;=(Dashboard!$N$7/1440)),1,""))))),"")</f>
        <v>0</v>
      </c>
      <c r="AZ194" s="25" t="b">
        <f>IFERROR(IF(J194="Done",IF($F194="S1",IF(AND($I194&gt;$G194,(($I194-$G194)&lt;=(Dashboard!$O$4/1440))),1,""),IF($F194="S2",IF(AND($I194&gt;$G194,($I194-$G194)&lt;=(Dashboard!$O$5/1440)),1,""),IF($F194="S3",IF(AND($I194&gt;$G194,($I194-$G194)&lt;=(Dashboard!$O$6/1440)),1,""),IF($F194="S4",IF(AND($I194&gt;$G194,($I194-$G194)&lt;=(Dashboard!$O$7/1440)),1,"")))))),"")</f>
        <v>0</v>
      </c>
      <c r="BA194" s="24"/>
    </row>
    <row r="195" spans="1:53" x14ac:dyDescent="0.25">
      <c r="A195" s="33"/>
      <c r="B195" s="20"/>
      <c r="C195" s="20"/>
      <c r="D195" s="20"/>
      <c r="E195" s="20"/>
      <c r="F195" s="28"/>
      <c r="G195" s="32"/>
      <c r="H195" s="32"/>
      <c r="I195" s="32"/>
      <c r="J195" s="19" t="str">
        <f t="shared" si="8"/>
        <v/>
      </c>
      <c r="K195" s="20"/>
      <c r="L195" s="29"/>
      <c r="M195" s="22" t="str">
        <f t="shared" si="6"/>
        <v/>
      </c>
      <c r="N195" s="22" t="str">
        <f t="shared" si="7"/>
        <v/>
      </c>
      <c r="AY195" s="25" t="b">
        <f>IFERROR(IF($F195="S1",IF(AND($H195&gt;$G195,(($H195-$G195)&lt;=(Dashboard!$N$4/1440))),1,""),IF($F195="S2",IF(AND($H195&gt;$G195,($H195-$G195)&lt;=(Dashboard!$N$5/1440)),1,""),IF($F195="S3",IF(AND($H195&gt;$G195,($H195-$G195)&lt;=(Dashboard!$N$6/1440)),1,""),IF($F195="S4",IF(AND($H195&gt;$G195,($H195-$G195)&lt;=(Dashboard!$N$7/1440)),1,""))))),"")</f>
        <v>0</v>
      </c>
      <c r="AZ195" s="25" t="b">
        <f>IFERROR(IF(J195="Done",IF($F195="S1",IF(AND($I195&gt;$G195,(($I195-$G195)&lt;=(Dashboard!$O$4/1440))),1,""),IF($F195="S2",IF(AND($I195&gt;$G195,($I195-$G195)&lt;=(Dashboard!$O$5/1440)),1,""),IF($F195="S3",IF(AND($I195&gt;$G195,($I195-$G195)&lt;=(Dashboard!$O$6/1440)),1,""),IF($F195="S4",IF(AND($I195&gt;$G195,($I195-$G195)&lt;=(Dashboard!$O$7/1440)),1,"")))))),"")</f>
        <v>0</v>
      </c>
      <c r="BA195" s="24"/>
    </row>
    <row r="196" spans="1:53" x14ac:dyDescent="0.25">
      <c r="A196" s="33"/>
      <c r="B196" s="20"/>
      <c r="C196" s="20"/>
      <c r="D196" s="20"/>
      <c r="E196" s="20"/>
      <c r="F196" s="28"/>
      <c r="G196" s="32"/>
      <c r="H196" s="32"/>
      <c r="I196" s="32"/>
      <c r="J196" s="19" t="str">
        <f t="shared" si="8"/>
        <v/>
      </c>
      <c r="K196" s="20"/>
      <c r="L196" s="29"/>
      <c r="M196" s="22" t="str">
        <f t="shared" si="6"/>
        <v/>
      </c>
      <c r="N196" s="22" t="str">
        <f t="shared" si="7"/>
        <v/>
      </c>
      <c r="AY196" s="25" t="b">
        <f>IFERROR(IF($F196="S1",IF(AND($H196&gt;$G196,(($H196-$G196)&lt;=(Dashboard!$N$4/1440))),1,""),IF($F196="S2",IF(AND($H196&gt;$G196,($H196-$G196)&lt;=(Dashboard!$N$5/1440)),1,""),IF($F196="S3",IF(AND($H196&gt;$G196,($H196-$G196)&lt;=(Dashboard!$N$6/1440)),1,""),IF($F196="S4",IF(AND($H196&gt;$G196,($H196-$G196)&lt;=(Dashboard!$N$7/1440)),1,""))))),"")</f>
        <v>0</v>
      </c>
      <c r="AZ196" s="25" t="b">
        <f>IFERROR(IF(J196="Done",IF($F196="S1",IF(AND($I196&gt;$G196,(($I196-$G196)&lt;=(Dashboard!$O$4/1440))),1,""),IF($F196="S2",IF(AND($I196&gt;$G196,($I196-$G196)&lt;=(Dashboard!$O$5/1440)),1,""),IF($F196="S3",IF(AND($I196&gt;$G196,($I196-$G196)&lt;=(Dashboard!$O$6/1440)),1,""),IF($F196="S4",IF(AND($I196&gt;$G196,($I196-$G196)&lt;=(Dashboard!$O$7/1440)),1,"")))))),"")</f>
        <v>0</v>
      </c>
      <c r="BA196" s="24"/>
    </row>
    <row r="197" spans="1:53" x14ac:dyDescent="0.25">
      <c r="A197" s="33"/>
      <c r="B197" s="20"/>
      <c r="C197" s="20"/>
      <c r="D197" s="20"/>
      <c r="E197" s="20"/>
      <c r="F197" s="28"/>
      <c r="G197" s="32"/>
      <c r="H197" s="32"/>
      <c r="I197" s="32"/>
      <c r="J197" s="19" t="str">
        <f t="shared" si="8"/>
        <v/>
      </c>
      <c r="K197" s="20"/>
      <c r="L197" s="29"/>
      <c r="M197" s="22" t="str">
        <f t="shared" si="6"/>
        <v/>
      </c>
      <c r="N197" s="22" t="str">
        <f t="shared" si="7"/>
        <v/>
      </c>
      <c r="AY197" s="25" t="b">
        <f>IFERROR(IF($F197="S1",IF(AND($H197&gt;$G197,(($H197-$G197)&lt;=(Dashboard!$N$4/1440))),1,""),IF($F197="S2",IF(AND($H197&gt;$G197,($H197-$G197)&lt;=(Dashboard!$N$5/1440)),1,""),IF($F197="S3",IF(AND($H197&gt;$G197,($H197-$G197)&lt;=(Dashboard!$N$6/1440)),1,""),IF($F197="S4",IF(AND($H197&gt;$G197,($H197-$G197)&lt;=(Dashboard!$N$7/1440)),1,""))))),"")</f>
        <v>0</v>
      </c>
      <c r="AZ197" s="25" t="b">
        <f>IFERROR(IF(J197="Done",IF($F197="S1",IF(AND($I197&gt;$G197,(($I197-$G197)&lt;=(Dashboard!$O$4/1440))),1,""),IF($F197="S2",IF(AND($I197&gt;$G197,($I197-$G197)&lt;=(Dashboard!$O$5/1440)),1,""),IF($F197="S3",IF(AND($I197&gt;$G197,($I197-$G197)&lt;=(Dashboard!$O$6/1440)),1,""),IF($F197="S4",IF(AND($I197&gt;$G197,($I197-$G197)&lt;=(Dashboard!$O$7/1440)),1,"")))))),"")</f>
        <v>0</v>
      </c>
      <c r="BA197" s="24"/>
    </row>
    <row r="198" spans="1:53" x14ac:dyDescent="0.25">
      <c r="A198" s="33"/>
      <c r="B198" s="20"/>
      <c r="C198" s="20"/>
      <c r="D198" s="20"/>
      <c r="E198" s="20"/>
      <c r="F198" s="28"/>
      <c r="G198" s="32"/>
      <c r="H198" s="32"/>
      <c r="I198" s="32"/>
      <c r="J198" s="19" t="str">
        <f t="shared" si="8"/>
        <v/>
      </c>
      <c r="K198" s="20"/>
      <c r="L198" s="29"/>
      <c r="M198" s="22" t="str">
        <f t="shared" si="6"/>
        <v/>
      </c>
      <c r="N198" s="22" t="str">
        <f t="shared" si="7"/>
        <v/>
      </c>
      <c r="AY198" s="25" t="b">
        <f>IFERROR(IF($F198="S1",IF(AND($H198&gt;$G198,(($H198-$G198)&lt;=(Dashboard!$N$4/1440))),1,""),IF($F198="S2",IF(AND($H198&gt;$G198,($H198-$G198)&lt;=(Dashboard!$N$5/1440)),1,""),IF($F198="S3",IF(AND($H198&gt;$G198,($H198-$G198)&lt;=(Dashboard!$N$6/1440)),1,""),IF($F198="S4",IF(AND($H198&gt;$G198,($H198-$G198)&lt;=(Dashboard!$N$7/1440)),1,""))))),"")</f>
        <v>0</v>
      </c>
      <c r="AZ198" s="25" t="b">
        <f>IFERROR(IF(J198="Done",IF($F198="S1",IF(AND($I198&gt;$G198,(($I198-$G198)&lt;=(Dashboard!$O$4/1440))),1,""),IF($F198="S2",IF(AND($I198&gt;$G198,($I198-$G198)&lt;=(Dashboard!$O$5/1440)),1,""),IF($F198="S3",IF(AND($I198&gt;$G198,($I198-$G198)&lt;=(Dashboard!$O$6/1440)),1,""),IF($F198="S4",IF(AND($I198&gt;$G198,($I198-$G198)&lt;=(Dashboard!$O$7/1440)),1,"")))))),"")</f>
        <v>0</v>
      </c>
      <c r="BA198" s="24"/>
    </row>
    <row r="199" spans="1:53" x14ac:dyDescent="0.25">
      <c r="A199" s="33"/>
      <c r="B199" s="20"/>
      <c r="C199" s="20"/>
      <c r="D199" s="20"/>
      <c r="E199" s="20"/>
      <c r="F199" s="28"/>
      <c r="G199" s="32"/>
      <c r="H199" s="32"/>
      <c r="I199" s="32"/>
      <c r="J199" s="19" t="str">
        <f t="shared" si="8"/>
        <v/>
      </c>
      <c r="K199" s="20"/>
      <c r="L199" s="29"/>
      <c r="M199" s="22" t="str">
        <f t="shared" si="6"/>
        <v/>
      </c>
      <c r="N199" s="22" t="str">
        <f t="shared" si="7"/>
        <v/>
      </c>
      <c r="AY199" s="25" t="b">
        <f>IFERROR(IF($F199="S1",IF(AND($H199&gt;$G199,(($H199-$G199)&lt;=(Dashboard!$N$4/1440))),1,""),IF($F199="S2",IF(AND($H199&gt;$G199,($H199-$G199)&lt;=(Dashboard!$N$5/1440)),1,""),IF($F199="S3",IF(AND($H199&gt;$G199,($H199-$G199)&lt;=(Dashboard!$N$6/1440)),1,""),IF($F199="S4",IF(AND($H199&gt;$G199,($H199-$G199)&lt;=(Dashboard!$N$7/1440)),1,""))))),"")</f>
        <v>0</v>
      </c>
      <c r="AZ199" s="25" t="b">
        <f>IFERROR(IF(J199="Done",IF($F199="S1",IF(AND($I199&gt;$G199,(($I199-$G199)&lt;=(Dashboard!$O$4/1440))),1,""),IF($F199="S2",IF(AND($I199&gt;$G199,($I199-$G199)&lt;=(Dashboard!$O$5/1440)),1,""),IF($F199="S3",IF(AND($I199&gt;$G199,($I199-$G199)&lt;=(Dashboard!$O$6/1440)),1,""),IF($F199="S4",IF(AND($I199&gt;$G199,($I199-$G199)&lt;=(Dashboard!$O$7/1440)),1,"")))))),"")</f>
        <v>0</v>
      </c>
      <c r="BA199" s="24"/>
    </row>
    <row r="200" spans="1:53" x14ac:dyDescent="0.25">
      <c r="A200" s="33"/>
      <c r="B200" s="20"/>
      <c r="C200" s="20"/>
      <c r="D200" s="20"/>
      <c r="E200" s="20"/>
      <c r="F200" s="28"/>
      <c r="G200" s="32"/>
      <c r="H200" s="32"/>
      <c r="I200" s="32"/>
      <c r="J200" s="19" t="str">
        <f t="shared" si="8"/>
        <v/>
      </c>
      <c r="K200" s="20"/>
      <c r="L200" s="29"/>
      <c r="M200" s="22" t="str">
        <f t="shared" ref="M200:M263" si="9">IF(H200="","",H200-G200)</f>
        <v/>
      </c>
      <c r="N200" s="22" t="str">
        <f t="shared" ref="N200:N263" si="10">IF(I200="","",I200-G200)</f>
        <v/>
      </c>
      <c r="AY200" s="25" t="b">
        <f>IFERROR(IF($F200="S1",IF(AND($H200&gt;$G200,(($H200-$G200)&lt;=(Dashboard!$N$4/1440))),1,""),IF($F200="S2",IF(AND($H200&gt;$G200,($H200-$G200)&lt;=(Dashboard!$N$5/1440)),1,""),IF($F200="S3",IF(AND($H200&gt;$G200,($H200-$G200)&lt;=(Dashboard!$N$6/1440)),1,""),IF($F200="S4",IF(AND($H200&gt;$G200,($H200-$G200)&lt;=(Dashboard!$N$7/1440)),1,""))))),"")</f>
        <v>0</v>
      </c>
      <c r="AZ200" s="25" t="b">
        <f>IFERROR(IF(J200="Done",IF($F200="S1",IF(AND($I200&gt;$G200,(($I200-$G200)&lt;=(Dashboard!$O$4/1440))),1,""),IF($F200="S2",IF(AND($I200&gt;$G200,($I200-$G200)&lt;=(Dashboard!$O$5/1440)),1,""),IF($F200="S3",IF(AND($I200&gt;$G200,($I200-$G200)&lt;=(Dashboard!$O$6/1440)),1,""),IF($F200="S4",IF(AND($I200&gt;$G200,($I200-$G200)&lt;=(Dashboard!$O$7/1440)),1,"")))))),"")</f>
        <v>0</v>
      </c>
      <c r="BA200" s="24"/>
    </row>
    <row r="201" spans="1:53" x14ac:dyDescent="0.25">
      <c r="A201" s="33"/>
      <c r="B201" s="20"/>
      <c r="C201" s="20"/>
      <c r="D201" s="20"/>
      <c r="E201" s="20"/>
      <c r="F201" s="28"/>
      <c r="G201" s="32"/>
      <c r="H201" s="32"/>
      <c r="I201" s="32"/>
      <c r="J201" s="19" t="str">
        <f t="shared" si="8"/>
        <v/>
      </c>
      <c r="K201" s="20"/>
      <c r="L201" s="29"/>
      <c r="M201" s="22" t="str">
        <f t="shared" si="9"/>
        <v/>
      </c>
      <c r="N201" s="22" t="str">
        <f t="shared" si="10"/>
        <v/>
      </c>
      <c r="AY201" s="25" t="b">
        <f>IFERROR(IF($F201="S1",IF(AND($H201&gt;$G201,(($H201-$G201)&lt;=(Dashboard!$N$4/1440))),1,""),IF($F201="S2",IF(AND($H201&gt;$G201,($H201-$G201)&lt;=(Dashboard!$N$5/1440)),1,""),IF($F201="S3",IF(AND($H201&gt;$G201,($H201-$G201)&lt;=(Dashboard!$N$6/1440)),1,""),IF($F201="S4",IF(AND($H201&gt;$G201,($H201-$G201)&lt;=(Dashboard!$N$7/1440)),1,""))))),"")</f>
        <v>0</v>
      </c>
      <c r="AZ201" s="25" t="b">
        <f>IFERROR(IF(J201="Done",IF($F201="S1",IF(AND($I201&gt;$G201,(($I201-$G201)&lt;=(Dashboard!$O$4/1440))),1,""),IF($F201="S2",IF(AND($I201&gt;$G201,($I201-$G201)&lt;=(Dashboard!$O$5/1440)),1,""),IF($F201="S3",IF(AND($I201&gt;$G201,($I201-$G201)&lt;=(Dashboard!$O$6/1440)),1,""),IF($F201="S4",IF(AND($I201&gt;$G201,($I201-$G201)&lt;=(Dashboard!$O$7/1440)),1,"")))))),"")</f>
        <v>0</v>
      </c>
      <c r="BA201" s="24"/>
    </row>
    <row r="202" spans="1:53" x14ac:dyDescent="0.25">
      <c r="A202" s="33"/>
      <c r="B202" s="20"/>
      <c r="C202" s="20"/>
      <c r="D202" s="20"/>
      <c r="E202" s="20"/>
      <c r="F202" s="28"/>
      <c r="G202" s="32"/>
      <c r="H202" s="32"/>
      <c r="I202" s="32"/>
      <c r="J202" s="19" t="str">
        <f t="shared" si="8"/>
        <v/>
      </c>
      <c r="K202" s="20"/>
      <c r="L202" s="29"/>
      <c r="M202" s="22" t="str">
        <f t="shared" si="9"/>
        <v/>
      </c>
      <c r="N202" s="22" t="str">
        <f t="shared" si="10"/>
        <v/>
      </c>
      <c r="AY202" s="25" t="b">
        <f>IFERROR(IF($F202="S1",IF(AND($H202&gt;$G202,(($H202-$G202)&lt;=(Dashboard!$N$4/1440))),1,""),IF($F202="S2",IF(AND($H202&gt;$G202,($H202-$G202)&lt;=(Dashboard!$N$5/1440)),1,""),IF($F202="S3",IF(AND($H202&gt;$G202,($H202-$G202)&lt;=(Dashboard!$N$6/1440)),1,""),IF($F202="S4",IF(AND($H202&gt;$G202,($H202-$G202)&lt;=(Dashboard!$N$7/1440)),1,""))))),"")</f>
        <v>0</v>
      </c>
      <c r="AZ202" s="25" t="b">
        <f>IFERROR(IF(J202="Done",IF($F202="S1",IF(AND($I202&gt;$G202,(($I202-$G202)&lt;=(Dashboard!$O$4/1440))),1,""),IF($F202="S2",IF(AND($I202&gt;$G202,($I202-$G202)&lt;=(Dashboard!$O$5/1440)),1,""),IF($F202="S3",IF(AND($I202&gt;$G202,($I202-$G202)&lt;=(Dashboard!$O$6/1440)),1,""),IF($F202="S4",IF(AND($I202&gt;$G202,($I202-$G202)&lt;=(Dashboard!$O$7/1440)),1,"")))))),"")</f>
        <v>0</v>
      </c>
      <c r="BA202" s="24"/>
    </row>
    <row r="203" spans="1:53" x14ac:dyDescent="0.25">
      <c r="A203" s="33"/>
      <c r="B203" s="20"/>
      <c r="C203" s="20"/>
      <c r="D203" s="20"/>
      <c r="E203" s="20"/>
      <c r="F203" s="28"/>
      <c r="G203" s="32"/>
      <c r="H203" s="32"/>
      <c r="I203" s="32"/>
      <c r="J203" s="19" t="str">
        <f t="shared" si="8"/>
        <v/>
      </c>
      <c r="K203" s="20"/>
      <c r="L203" s="29"/>
      <c r="M203" s="22" t="str">
        <f t="shared" si="9"/>
        <v/>
      </c>
      <c r="N203" s="22" t="str">
        <f t="shared" si="10"/>
        <v/>
      </c>
      <c r="AY203" s="25" t="b">
        <f>IFERROR(IF($F203="S1",IF(AND($H203&gt;$G203,(($H203-$G203)&lt;=(Dashboard!$N$4/1440))),1,""),IF($F203="S2",IF(AND($H203&gt;$G203,($H203-$G203)&lt;=(Dashboard!$N$5/1440)),1,""),IF($F203="S3",IF(AND($H203&gt;$G203,($H203-$G203)&lt;=(Dashboard!$N$6/1440)),1,""),IF($F203="S4",IF(AND($H203&gt;$G203,($H203-$G203)&lt;=(Dashboard!$N$7/1440)),1,""))))),"")</f>
        <v>0</v>
      </c>
      <c r="AZ203" s="25" t="b">
        <f>IFERROR(IF(J203="Done",IF($F203="S1",IF(AND($I203&gt;$G203,(($I203-$G203)&lt;=(Dashboard!$O$4/1440))),1,""),IF($F203="S2",IF(AND($I203&gt;$G203,($I203-$G203)&lt;=(Dashboard!$O$5/1440)),1,""),IF($F203="S3",IF(AND($I203&gt;$G203,($I203-$G203)&lt;=(Dashboard!$O$6/1440)),1,""),IF($F203="S4",IF(AND($I203&gt;$G203,($I203-$G203)&lt;=(Dashboard!$O$7/1440)),1,"")))))),"")</f>
        <v>0</v>
      </c>
      <c r="BA203" s="24"/>
    </row>
    <row r="204" spans="1:53" x14ac:dyDescent="0.25">
      <c r="A204" s="33"/>
      <c r="B204" s="20"/>
      <c r="C204" s="20"/>
      <c r="D204" s="20"/>
      <c r="E204" s="20"/>
      <c r="F204" s="28"/>
      <c r="G204" s="32"/>
      <c r="H204" s="32"/>
      <c r="I204" s="32"/>
      <c r="J204" s="19" t="str">
        <f t="shared" si="8"/>
        <v/>
      </c>
      <c r="K204" s="20"/>
      <c r="L204" s="29"/>
      <c r="M204" s="22" t="str">
        <f t="shared" si="9"/>
        <v/>
      </c>
      <c r="N204" s="22" t="str">
        <f t="shared" si="10"/>
        <v/>
      </c>
      <c r="AY204" s="25" t="b">
        <f>IFERROR(IF($F204="S1",IF(AND($H204&gt;$G204,(($H204-$G204)&lt;=(Dashboard!$N$4/1440))),1,""),IF($F204="S2",IF(AND($H204&gt;$G204,($H204-$G204)&lt;=(Dashboard!$N$5/1440)),1,""),IF($F204="S3",IF(AND($H204&gt;$G204,($H204-$G204)&lt;=(Dashboard!$N$6/1440)),1,""),IF($F204="S4",IF(AND($H204&gt;$G204,($H204-$G204)&lt;=(Dashboard!$N$7/1440)),1,""))))),"")</f>
        <v>0</v>
      </c>
      <c r="AZ204" s="25" t="b">
        <f>IFERROR(IF(J204="Done",IF($F204="S1",IF(AND($I204&gt;$G204,(($I204-$G204)&lt;=(Dashboard!$O$4/1440))),1,""),IF($F204="S2",IF(AND($I204&gt;$G204,($I204-$G204)&lt;=(Dashboard!$O$5/1440)),1,""),IF($F204="S3",IF(AND($I204&gt;$G204,($I204-$G204)&lt;=(Dashboard!$O$6/1440)),1,""),IF($F204="S4",IF(AND($I204&gt;$G204,($I204-$G204)&lt;=(Dashboard!$O$7/1440)),1,"")))))),"")</f>
        <v>0</v>
      </c>
      <c r="BA204" s="24"/>
    </row>
    <row r="205" spans="1:53" x14ac:dyDescent="0.25">
      <c r="A205" s="33"/>
      <c r="B205" s="20"/>
      <c r="C205" s="20"/>
      <c r="D205" s="20"/>
      <c r="E205" s="20"/>
      <c r="F205" s="28"/>
      <c r="G205" s="32"/>
      <c r="H205" s="32"/>
      <c r="I205" s="32"/>
      <c r="J205" s="19" t="str">
        <f t="shared" si="8"/>
        <v/>
      </c>
      <c r="K205" s="20"/>
      <c r="L205" s="29"/>
      <c r="M205" s="22" t="str">
        <f t="shared" si="9"/>
        <v/>
      </c>
      <c r="N205" s="22" t="str">
        <f t="shared" si="10"/>
        <v/>
      </c>
      <c r="AY205" s="25" t="b">
        <f>IFERROR(IF($F205="S1",IF(AND($H205&gt;$G205,(($H205-$G205)&lt;=(Dashboard!$N$4/1440))),1,""),IF($F205="S2",IF(AND($H205&gt;$G205,($H205-$G205)&lt;=(Dashboard!$N$5/1440)),1,""),IF($F205="S3",IF(AND($H205&gt;$G205,($H205-$G205)&lt;=(Dashboard!$N$6/1440)),1,""),IF($F205="S4",IF(AND($H205&gt;$G205,($H205-$G205)&lt;=(Dashboard!$N$7/1440)),1,""))))),"")</f>
        <v>0</v>
      </c>
      <c r="AZ205" s="25" t="b">
        <f>IFERROR(IF(J205="Done",IF($F205="S1",IF(AND($I205&gt;$G205,(($I205-$G205)&lt;=(Dashboard!$O$4/1440))),1,""),IF($F205="S2",IF(AND($I205&gt;$G205,($I205-$G205)&lt;=(Dashboard!$O$5/1440)),1,""),IF($F205="S3",IF(AND($I205&gt;$G205,($I205-$G205)&lt;=(Dashboard!$O$6/1440)),1,""),IF($F205="S4",IF(AND($I205&gt;$G205,($I205-$G205)&lt;=(Dashboard!$O$7/1440)),1,"")))))),"")</f>
        <v>0</v>
      </c>
      <c r="BA205" s="24"/>
    </row>
    <row r="206" spans="1:53" x14ac:dyDescent="0.25">
      <c r="A206" s="33"/>
      <c r="B206" s="20"/>
      <c r="C206" s="20"/>
      <c r="D206" s="20"/>
      <c r="E206" s="20"/>
      <c r="F206" s="28"/>
      <c r="G206" s="32"/>
      <c r="H206" s="32"/>
      <c r="I206" s="32"/>
      <c r="J206" s="19" t="str">
        <f t="shared" si="8"/>
        <v/>
      </c>
      <c r="K206" s="20"/>
      <c r="L206" s="29"/>
      <c r="M206" s="22" t="str">
        <f t="shared" si="9"/>
        <v/>
      </c>
      <c r="N206" s="22" t="str">
        <f t="shared" si="10"/>
        <v/>
      </c>
      <c r="AY206" s="25" t="b">
        <f>IFERROR(IF($F206="S1",IF(AND($H206&gt;$G206,(($H206-$G206)&lt;=(Dashboard!$N$4/1440))),1,""),IF($F206="S2",IF(AND($H206&gt;$G206,($H206-$G206)&lt;=(Dashboard!$N$5/1440)),1,""),IF($F206="S3",IF(AND($H206&gt;$G206,($H206-$G206)&lt;=(Dashboard!$N$6/1440)),1,""),IF($F206="S4",IF(AND($H206&gt;$G206,($H206-$G206)&lt;=(Dashboard!$N$7/1440)),1,""))))),"")</f>
        <v>0</v>
      </c>
      <c r="AZ206" s="25" t="b">
        <f>IFERROR(IF(J206="Done",IF($F206="S1",IF(AND($I206&gt;$G206,(($I206-$G206)&lt;=(Dashboard!$O$4/1440))),1,""),IF($F206="S2",IF(AND($I206&gt;$G206,($I206-$G206)&lt;=(Dashboard!$O$5/1440)),1,""),IF($F206="S3",IF(AND($I206&gt;$G206,($I206-$G206)&lt;=(Dashboard!$O$6/1440)),1,""),IF($F206="S4",IF(AND($I206&gt;$G206,($I206-$G206)&lt;=(Dashboard!$O$7/1440)),1,"")))))),"")</f>
        <v>0</v>
      </c>
      <c r="BA206" s="24"/>
    </row>
    <row r="207" spans="1:53" x14ac:dyDescent="0.25">
      <c r="A207" s="33"/>
      <c r="B207" s="20"/>
      <c r="C207" s="20"/>
      <c r="D207" s="20"/>
      <c r="E207" s="20"/>
      <c r="F207" s="28"/>
      <c r="G207" s="32"/>
      <c r="H207" s="32"/>
      <c r="I207" s="32"/>
      <c r="J207" s="19" t="str">
        <f t="shared" si="8"/>
        <v/>
      </c>
      <c r="K207" s="20"/>
      <c r="L207" s="29"/>
      <c r="M207" s="22" t="str">
        <f t="shared" si="9"/>
        <v/>
      </c>
      <c r="N207" s="22" t="str">
        <f t="shared" si="10"/>
        <v/>
      </c>
      <c r="AY207" s="25" t="b">
        <f>IFERROR(IF($F207="S1",IF(AND($H207&gt;$G207,(($H207-$G207)&lt;=(Dashboard!$N$4/1440))),1,""),IF($F207="S2",IF(AND($H207&gt;$G207,($H207-$G207)&lt;=(Dashboard!$N$5/1440)),1,""),IF($F207="S3",IF(AND($H207&gt;$G207,($H207-$G207)&lt;=(Dashboard!$N$6/1440)),1,""),IF($F207="S4",IF(AND($H207&gt;$G207,($H207-$G207)&lt;=(Dashboard!$N$7/1440)),1,""))))),"")</f>
        <v>0</v>
      </c>
      <c r="AZ207" s="25" t="b">
        <f>IFERROR(IF(J207="Done",IF($F207="S1",IF(AND($I207&gt;$G207,(($I207-$G207)&lt;=(Dashboard!$O$4/1440))),1,""),IF($F207="S2",IF(AND($I207&gt;$G207,($I207-$G207)&lt;=(Dashboard!$O$5/1440)),1,""),IF($F207="S3",IF(AND($I207&gt;$G207,($I207-$G207)&lt;=(Dashboard!$O$6/1440)),1,""),IF($F207="S4",IF(AND($I207&gt;$G207,($I207-$G207)&lt;=(Dashboard!$O$7/1440)),1,"")))))),"")</f>
        <v>0</v>
      </c>
      <c r="BA207" s="24"/>
    </row>
    <row r="208" spans="1:53" x14ac:dyDescent="0.25">
      <c r="A208" s="33"/>
      <c r="B208" s="20"/>
      <c r="C208" s="20"/>
      <c r="D208" s="20"/>
      <c r="E208" s="20"/>
      <c r="F208" s="28"/>
      <c r="G208" s="32"/>
      <c r="H208" s="32"/>
      <c r="I208" s="32"/>
      <c r="J208" s="19" t="str">
        <f t="shared" si="8"/>
        <v/>
      </c>
      <c r="K208" s="20"/>
      <c r="L208" s="29"/>
      <c r="M208" s="22" t="str">
        <f t="shared" si="9"/>
        <v/>
      </c>
      <c r="N208" s="22" t="str">
        <f t="shared" si="10"/>
        <v/>
      </c>
      <c r="AY208" s="25" t="b">
        <f>IFERROR(IF($F208="S1",IF(AND($H208&gt;$G208,(($H208-$G208)&lt;=(Dashboard!$N$4/1440))),1,""),IF($F208="S2",IF(AND($H208&gt;$G208,($H208-$G208)&lt;=(Dashboard!$N$5/1440)),1,""),IF($F208="S3",IF(AND($H208&gt;$G208,($H208-$G208)&lt;=(Dashboard!$N$6/1440)),1,""),IF($F208="S4",IF(AND($H208&gt;$G208,($H208-$G208)&lt;=(Dashboard!$N$7/1440)),1,""))))),"")</f>
        <v>0</v>
      </c>
      <c r="AZ208" s="25" t="b">
        <f>IFERROR(IF(J208="Done",IF($F208="S1",IF(AND($I208&gt;$G208,(($I208-$G208)&lt;=(Dashboard!$O$4/1440))),1,""),IF($F208="S2",IF(AND($I208&gt;$G208,($I208-$G208)&lt;=(Dashboard!$O$5/1440)),1,""),IF($F208="S3",IF(AND($I208&gt;$G208,($I208-$G208)&lt;=(Dashboard!$O$6/1440)),1,""),IF($F208="S4",IF(AND($I208&gt;$G208,($I208-$G208)&lt;=(Dashboard!$O$7/1440)),1,"")))))),"")</f>
        <v>0</v>
      </c>
      <c r="BA208" s="24"/>
    </row>
    <row r="209" spans="1:53" x14ac:dyDescent="0.25">
      <c r="A209" s="33"/>
      <c r="B209" s="20"/>
      <c r="C209" s="20"/>
      <c r="D209" s="20"/>
      <c r="E209" s="20"/>
      <c r="F209" s="28"/>
      <c r="G209" s="32"/>
      <c r="H209" s="32"/>
      <c r="I209" s="32"/>
      <c r="J209" s="19" t="str">
        <f t="shared" si="8"/>
        <v/>
      </c>
      <c r="K209" s="20"/>
      <c r="L209" s="29"/>
      <c r="M209" s="22" t="str">
        <f t="shared" si="9"/>
        <v/>
      </c>
      <c r="N209" s="22" t="str">
        <f t="shared" si="10"/>
        <v/>
      </c>
      <c r="AY209" s="25" t="b">
        <f>IFERROR(IF($F209="S1",IF(AND($H209&gt;$G209,(($H209-$G209)&lt;=(Dashboard!$N$4/1440))),1,""),IF($F209="S2",IF(AND($H209&gt;$G209,($H209-$G209)&lt;=(Dashboard!$N$5/1440)),1,""),IF($F209="S3",IF(AND($H209&gt;$G209,($H209-$G209)&lt;=(Dashboard!$N$6/1440)),1,""),IF($F209="S4",IF(AND($H209&gt;$G209,($H209-$G209)&lt;=(Dashboard!$N$7/1440)),1,""))))),"")</f>
        <v>0</v>
      </c>
      <c r="AZ209" s="25" t="b">
        <f>IFERROR(IF(J209="Done",IF($F209="S1",IF(AND($I209&gt;$G209,(($I209-$G209)&lt;=(Dashboard!$O$4/1440))),1,""),IF($F209="S2",IF(AND($I209&gt;$G209,($I209-$G209)&lt;=(Dashboard!$O$5/1440)),1,""),IF($F209="S3",IF(AND($I209&gt;$G209,($I209-$G209)&lt;=(Dashboard!$O$6/1440)),1,""),IF($F209="S4",IF(AND($I209&gt;$G209,($I209-$G209)&lt;=(Dashboard!$O$7/1440)),1,"")))))),"")</f>
        <v>0</v>
      </c>
      <c r="BA209" s="24"/>
    </row>
    <row r="210" spans="1:53" x14ac:dyDescent="0.25">
      <c r="A210" s="33"/>
      <c r="B210" s="20"/>
      <c r="C210" s="20"/>
      <c r="D210" s="20"/>
      <c r="E210" s="20"/>
      <c r="F210" s="28"/>
      <c r="G210" s="32"/>
      <c r="H210" s="32"/>
      <c r="I210" s="32"/>
      <c r="J210" s="19" t="str">
        <f t="shared" si="8"/>
        <v/>
      </c>
      <c r="K210" s="20"/>
      <c r="L210" s="29"/>
      <c r="M210" s="22" t="str">
        <f t="shared" si="9"/>
        <v/>
      </c>
      <c r="N210" s="22" t="str">
        <f t="shared" si="10"/>
        <v/>
      </c>
      <c r="AY210" s="25" t="b">
        <f>IFERROR(IF($F210="S1",IF(AND($H210&gt;$G210,(($H210-$G210)&lt;=(Dashboard!$N$4/1440))),1,""),IF($F210="S2",IF(AND($H210&gt;$G210,($H210-$G210)&lt;=(Dashboard!$N$5/1440)),1,""),IF($F210="S3",IF(AND($H210&gt;$G210,($H210-$G210)&lt;=(Dashboard!$N$6/1440)),1,""),IF($F210="S4",IF(AND($H210&gt;$G210,($H210-$G210)&lt;=(Dashboard!$N$7/1440)),1,""))))),"")</f>
        <v>0</v>
      </c>
      <c r="AZ210" s="25" t="b">
        <f>IFERROR(IF(J210="Done",IF($F210="S1",IF(AND($I210&gt;$G210,(($I210-$G210)&lt;=(Dashboard!$O$4/1440))),1,""),IF($F210="S2",IF(AND($I210&gt;$G210,($I210-$G210)&lt;=(Dashboard!$O$5/1440)),1,""),IF($F210="S3",IF(AND($I210&gt;$G210,($I210-$G210)&lt;=(Dashboard!$O$6/1440)),1,""),IF($F210="S4",IF(AND($I210&gt;$G210,($I210-$G210)&lt;=(Dashboard!$O$7/1440)),1,"")))))),"")</f>
        <v>0</v>
      </c>
      <c r="BA210" s="24"/>
    </row>
    <row r="211" spans="1:53" x14ac:dyDescent="0.25">
      <c r="A211" s="33"/>
      <c r="B211" s="20"/>
      <c r="C211" s="20"/>
      <c r="D211" s="20"/>
      <c r="E211" s="20"/>
      <c r="F211" s="28"/>
      <c r="G211" s="32"/>
      <c r="H211" s="32"/>
      <c r="I211" s="32"/>
      <c r="J211" s="19" t="str">
        <f t="shared" si="8"/>
        <v/>
      </c>
      <c r="K211" s="20"/>
      <c r="L211" s="29"/>
      <c r="M211" s="22" t="str">
        <f t="shared" si="9"/>
        <v/>
      </c>
      <c r="N211" s="22" t="str">
        <f t="shared" si="10"/>
        <v/>
      </c>
      <c r="AY211" s="25" t="b">
        <f>IFERROR(IF($F211="S1",IF(AND($H211&gt;$G211,(($H211-$G211)&lt;=(Dashboard!$N$4/1440))),1,""),IF($F211="S2",IF(AND($H211&gt;$G211,($H211-$G211)&lt;=(Dashboard!$N$5/1440)),1,""),IF($F211="S3",IF(AND($H211&gt;$G211,($H211-$G211)&lt;=(Dashboard!$N$6/1440)),1,""),IF($F211="S4",IF(AND($H211&gt;$G211,($H211-$G211)&lt;=(Dashboard!$N$7/1440)),1,""))))),"")</f>
        <v>0</v>
      </c>
      <c r="AZ211" s="25" t="b">
        <f>IFERROR(IF(J211="Done",IF($F211="S1",IF(AND($I211&gt;$G211,(($I211-$G211)&lt;=(Dashboard!$O$4/1440))),1,""),IF($F211="S2",IF(AND($I211&gt;$G211,($I211-$G211)&lt;=(Dashboard!$O$5/1440)),1,""),IF($F211="S3",IF(AND($I211&gt;$G211,($I211-$G211)&lt;=(Dashboard!$O$6/1440)),1,""),IF($F211="S4",IF(AND($I211&gt;$G211,($I211-$G211)&lt;=(Dashboard!$O$7/1440)),1,"")))))),"")</f>
        <v>0</v>
      </c>
      <c r="BA211" s="24"/>
    </row>
    <row r="212" spans="1:53" x14ac:dyDescent="0.25">
      <c r="A212" s="33"/>
      <c r="B212" s="20"/>
      <c r="C212" s="20"/>
      <c r="D212" s="20"/>
      <c r="E212" s="20"/>
      <c r="F212" s="28"/>
      <c r="G212" s="32"/>
      <c r="H212" s="32"/>
      <c r="I212" s="32"/>
      <c r="J212" s="19" t="str">
        <f t="shared" si="8"/>
        <v/>
      </c>
      <c r="K212" s="20"/>
      <c r="L212" s="29"/>
      <c r="M212" s="22" t="str">
        <f t="shared" si="9"/>
        <v/>
      </c>
      <c r="N212" s="22" t="str">
        <f t="shared" si="10"/>
        <v/>
      </c>
      <c r="AY212" s="25" t="b">
        <f>IFERROR(IF($F212="S1",IF(AND($H212&gt;$G212,(($H212-$G212)&lt;=(Dashboard!$N$4/1440))),1,""),IF($F212="S2",IF(AND($H212&gt;$G212,($H212-$G212)&lt;=(Dashboard!$N$5/1440)),1,""),IF($F212="S3",IF(AND($H212&gt;$G212,($H212-$G212)&lt;=(Dashboard!$N$6/1440)),1,""),IF($F212="S4",IF(AND($H212&gt;$G212,($H212-$G212)&lt;=(Dashboard!$N$7/1440)),1,""))))),"")</f>
        <v>0</v>
      </c>
      <c r="AZ212" s="25" t="b">
        <f>IFERROR(IF(J212="Done",IF($F212="S1",IF(AND($I212&gt;$G212,(($I212-$G212)&lt;=(Dashboard!$O$4/1440))),1,""),IF($F212="S2",IF(AND($I212&gt;$G212,($I212-$G212)&lt;=(Dashboard!$O$5/1440)),1,""),IF($F212="S3",IF(AND($I212&gt;$G212,($I212-$G212)&lt;=(Dashboard!$O$6/1440)),1,""),IF($F212="S4",IF(AND($I212&gt;$G212,($I212-$G212)&lt;=(Dashboard!$O$7/1440)),1,"")))))),"")</f>
        <v>0</v>
      </c>
      <c r="BA212" s="24"/>
    </row>
    <row r="213" spans="1:53" x14ac:dyDescent="0.25">
      <c r="A213" s="33"/>
      <c r="B213" s="20"/>
      <c r="C213" s="20"/>
      <c r="D213" s="20"/>
      <c r="E213" s="20"/>
      <c r="F213" s="28"/>
      <c r="G213" s="32"/>
      <c r="H213" s="32"/>
      <c r="I213" s="32"/>
      <c r="J213" s="19" t="str">
        <f t="shared" si="8"/>
        <v/>
      </c>
      <c r="K213" s="20"/>
      <c r="L213" s="29"/>
      <c r="M213" s="22" t="str">
        <f t="shared" si="9"/>
        <v/>
      </c>
      <c r="N213" s="22" t="str">
        <f t="shared" si="10"/>
        <v/>
      </c>
      <c r="AY213" s="25" t="b">
        <f>IFERROR(IF($F213="S1",IF(AND($H213&gt;$G213,(($H213-$G213)&lt;=(Dashboard!$N$4/1440))),1,""),IF($F213="S2",IF(AND($H213&gt;$G213,($H213-$G213)&lt;=(Dashboard!$N$5/1440)),1,""),IF($F213="S3",IF(AND($H213&gt;$G213,($H213-$G213)&lt;=(Dashboard!$N$6/1440)),1,""),IF($F213="S4",IF(AND($H213&gt;$G213,($H213-$G213)&lt;=(Dashboard!$N$7/1440)),1,""))))),"")</f>
        <v>0</v>
      </c>
      <c r="AZ213" s="25" t="b">
        <f>IFERROR(IF(J213="Done",IF($F213="S1",IF(AND($I213&gt;$G213,(($I213-$G213)&lt;=(Dashboard!$O$4/1440))),1,""),IF($F213="S2",IF(AND($I213&gt;$G213,($I213-$G213)&lt;=(Dashboard!$O$5/1440)),1,""),IF($F213="S3",IF(AND($I213&gt;$G213,($I213-$G213)&lt;=(Dashboard!$O$6/1440)),1,""),IF($F213="S4",IF(AND($I213&gt;$G213,($I213-$G213)&lt;=(Dashboard!$O$7/1440)),1,"")))))),"")</f>
        <v>0</v>
      </c>
      <c r="BA213" s="24"/>
    </row>
    <row r="214" spans="1:53" x14ac:dyDescent="0.25">
      <c r="A214" s="33"/>
      <c r="B214" s="20"/>
      <c r="C214" s="20"/>
      <c r="D214" s="20"/>
      <c r="E214" s="20"/>
      <c r="F214" s="28"/>
      <c r="G214" s="32"/>
      <c r="H214" s="32"/>
      <c r="I214" s="32"/>
      <c r="J214" s="19" t="str">
        <f t="shared" si="8"/>
        <v/>
      </c>
      <c r="K214" s="20"/>
      <c r="L214" s="29"/>
      <c r="M214" s="22" t="str">
        <f t="shared" si="9"/>
        <v/>
      </c>
      <c r="N214" s="22" t="str">
        <f t="shared" si="10"/>
        <v/>
      </c>
      <c r="AY214" s="25" t="b">
        <f>IFERROR(IF($F214="S1",IF(AND($H214&gt;$G214,(($H214-$G214)&lt;=(Dashboard!$N$4/1440))),1,""),IF($F214="S2",IF(AND($H214&gt;$G214,($H214-$G214)&lt;=(Dashboard!$N$5/1440)),1,""),IF($F214="S3",IF(AND($H214&gt;$G214,($H214-$G214)&lt;=(Dashboard!$N$6/1440)),1,""),IF($F214="S4",IF(AND($H214&gt;$G214,($H214-$G214)&lt;=(Dashboard!$N$7/1440)),1,""))))),"")</f>
        <v>0</v>
      </c>
      <c r="AZ214" s="25" t="b">
        <f>IFERROR(IF(J214="Done",IF($F214="S1",IF(AND($I214&gt;$G214,(($I214-$G214)&lt;=(Dashboard!$O$4/1440))),1,""),IF($F214="S2",IF(AND($I214&gt;$G214,($I214-$G214)&lt;=(Dashboard!$O$5/1440)),1,""),IF($F214="S3",IF(AND($I214&gt;$G214,($I214-$G214)&lt;=(Dashboard!$O$6/1440)),1,""),IF($F214="S4",IF(AND($I214&gt;$G214,($I214-$G214)&lt;=(Dashboard!$O$7/1440)),1,"")))))),"")</f>
        <v>0</v>
      </c>
      <c r="BA214" s="24"/>
    </row>
    <row r="215" spans="1:53" x14ac:dyDescent="0.25">
      <c r="A215" s="33"/>
      <c r="B215" s="20"/>
      <c r="C215" s="20"/>
      <c r="D215" s="20"/>
      <c r="E215" s="20"/>
      <c r="F215" s="28"/>
      <c r="G215" s="32"/>
      <c r="H215" s="32"/>
      <c r="I215" s="32"/>
      <c r="J215" s="19" t="str">
        <f t="shared" ref="J215:J278" si="11">IF(AND($I215&gt;$H215,$H215&gt;$G215,$H215&gt;0,$G215&gt;0),"Done",IF(AND($H215&gt;$G215,$G215&gt;0),"In Process",IF(AND($H215="",$G215&gt;0),"Pending Response","")))</f>
        <v/>
      </c>
      <c r="K215" s="20"/>
      <c r="L215" s="29"/>
      <c r="M215" s="22" t="str">
        <f t="shared" si="9"/>
        <v/>
      </c>
      <c r="N215" s="22" t="str">
        <f t="shared" si="10"/>
        <v/>
      </c>
      <c r="AY215" s="25" t="b">
        <f>IFERROR(IF($F215="S1",IF(AND($H215&gt;$G215,(($H215-$G215)&lt;=(Dashboard!$N$4/1440))),1,""),IF($F215="S2",IF(AND($H215&gt;$G215,($H215-$G215)&lt;=(Dashboard!$N$5/1440)),1,""),IF($F215="S3",IF(AND($H215&gt;$G215,($H215-$G215)&lt;=(Dashboard!$N$6/1440)),1,""),IF($F215="S4",IF(AND($H215&gt;$G215,($H215-$G215)&lt;=(Dashboard!$N$7/1440)),1,""))))),"")</f>
        <v>0</v>
      </c>
      <c r="AZ215" s="25" t="b">
        <f>IFERROR(IF(J215="Done",IF($F215="S1",IF(AND($I215&gt;$G215,(($I215-$G215)&lt;=(Dashboard!$O$4/1440))),1,""),IF($F215="S2",IF(AND($I215&gt;$G215,($I215-$G215)&lt;=(Dashboard!$O$5/1440)),1,""),IF($F215="S3",IF(AND($I215&gt;$G215,($I215-$G215)&lt;=(Dashboard!$O$6/1440)),1,""),IF($F215="S4",IF(AND($I215&gt;$G215,($I215-$G215)&lt;=(Dashboard!$O$7/1440)),1,"")))))),"")</f>
        <v>0</v>
      </c>
      <c r="BA215" s="24"/>
    </row>
    <row r="216" spans="1:53" x14ac:dyDescent="0.25">
      <c r="A216" s="33"/>
      <c r="B216" s="20"/>
      <c r="C216" s="20"/>
      <c r="D216" s="20"/>
      <c r="E216" s="20"/>
      <c r="F216" s="28"/>
      <c r="G216" s="32"/>
      <c r="H216" s="32"/>
      <c r="I216" s="32"/>
      <c r="J216" s="19" t="str">
        <f t="shared" si="11"/>
        <v/>
      </c>
      <c r="K216" s="20"/>
      <c r="L216" s="29"/>
      <c r="M216" s="22" t="str">
        <f t="shared" si="9"/>
        <v/>
      </c>
      <c r="N216" s="22" t="str">
        <f t="shared" si="10"/>
        <v/>
      </c>
      <c r="AY216" s="25" t="b">
        <f>IFERROR(IF($F216="S1",IF(AND($H216&gt;$G216,(($H216-$G216)&lt;=(Dashboard!$N$4/1440))),1,""),IF($F216="S2",IF(AND($H216&gt;$G216,($H216-$G216)&lt;=(Dashboard!$N$5/1440)),1,""),IF($F216="S3",IF(AND($H216&gt;$G216,($H216-$G216)&lt;=(Dashboard!$N$6/1440)),1,""),IF($F216="S4",IF(AND($H216&gt;$G216,($H216-$G216)&lt;=(Dashboard!$N$7/1440)),1,""))))),"")</f>
        <v>0</v>
      </c>
      <c r="AZ216" s="25" t="b">
        <f>IFERROR(IF(J216="Done",IF($F216="S1",IF(AND($I216&gt;$G216,(($I216-$G216)&lt;=(Dashboard!$O$4/1440))),1,""),IF($F216="S2",IF(AND($I216&gt;$G216,($I216-$G216)&lt;=(Dashboard!$O$5/1440)),1,""),IF($F216="S3",IF(AND($I216&gt;$G216,($I216-$G216)&lt;=(Dashboard!$O$6/1440)),1,""),IF($F216="S4",IF(AND($I216&gt;$G216,($I216-$G216)&lt;=(Dashboard!$O$7/1440)),1,"")))))),"")</f>
        <v>0</v>
      </c>
      <c r="BA216" s="24"/>
    </row>
    <row r="217" spans="1:53" x14ac:dyDescent="0.25">
      <c r="A217" s="33"/>
      <c r="B217" s="20"/>
      <c r="C217" s="20"/>
      <c r="D217" s="20"/>
      <c r="E217" s="20"/>
      <c r="F217" s="28"/>
      <c r="G217" s="32"/>
      <c r="H217" s="32"/>
      <c r="I217" s="32"/>
      <c r="J217" s="19" t="str">
        <f t="shared" si="11"/>
        <v/>
      </c>
      <c r="K217" s="20"/>
      <c r="L217" s="29"/>
      <c r="M217" s="22" t="str">
        <f t="shared" si="9"/>
        <v/>
      </c>
      <c r="N217" s="22" t="str">
        <f t="shared" si="10"/>
        <v/>
      </c>
      <c r="AY217" s="25" t="b">
        <f>IFERROR(IF($F217="S1",IF(AND($H217&gt;$G217,(($H217-$G217)&lt;=(Dashboard!$N$4/1440))),1,""),IF($F217="S2",IF(AND($H217&gt;$G217,($H217-$G217)&lt;=(Dashboard!$N$5/1440)),1,""),IF($F217="S3",IF(AND($H217&gt;$G217,($H217-$G217)&lt;=(Dashboard!$N$6/1440)),1,""),IF($F217="S4",IF(AND($H217&gt;$G217,($H217-$G217)&lt;=(Dashboard!$N$7/1440)),1,""))))),"")</f>
        <v>0</v>
      </c>
      <c r="AZ217" s="25" t="b">
        <f>IFERROR(IF(J217="Done",IF($F217="S1",IF(AND($I217&gt;$G217,(($I217-$G217)&lt;=(Dashboard!$O$4/1440))),1,""),IF($F217="S2",IF(AND($I217&gt;$G217,($I217-$G217)&lt;=(Dashboard!$O$5/1440)),1,""),IF($F217="S3",IF(AND($I217&gt;$G217,($I217-$G217)&lt;=(Dashboard!$O$6/1440)),1,""),IF($F217="S4",IF(AND($I217&gt;$G217,($I217-$G217)&lt;=(Dashboard!$O$7/1440)),1,"")))))),"")</f>
        <v>0</v>
      </c>
      <c r="BA217" s="24"/>
    </row>
    <row r="218" spans="1:53" x14ac:dyDescent="0.25">
      <c r="A218" s="33"/>
      <c r="B218" s="20"/>
      <c r="C218" s="20"/>
      <c r="D218" s="20"/>
      <c r="E218" s="20"/>
      <c r="F218" s="28"/>
      <c r="G218" s="32"/>
      <c r="H218" s="32"/>
      <c r="I218" s="32"/>
      <c r="J218" s="19" t="str">
        <f t="shared" si="11"/>
        <v/>
      </c>
      <c r="K218" s="20"/>
      <c r="L218" s="29"/>
      <c r="M218" s="22" t="str">
        <f t="shared" si="9"/>
        <v/>
      </c>
      <c r="N218" s="22" t="str">
        <f t="shared" si="10"/>
        <v/>
      </c>
      <c r="AY218" s="25" t="b">
        <f>IFERROR(IF($F218="S1",IF(AND($H218&gt;$G218,(($H218-$G218)&lt;=(Dashboard!$N$4/1440))),1,""),IF($F218="S2",IF(AND($H218&gt;$G218,($H218-$G218)&lt;=(Dashboard!$N$5/1440)),1,""),IF($F218="S3",IF(AND($H218&gt;$G218,($H218-$G218)&lt;=(Dashboard!$N$6/1440)),1,""),IF($F218="S4",IF(AND($H218&gt;$G218,($H218-$G218)&lt;=(Dashboard!$N$7/1440)),1,""))))),"")</f>
        <v>0</v>
      </c>
      <c r="AZ218" s="25" t="b">
        <f>IFERROR(IF(J218="Done",IF($F218="S1",IF(AND($I218&gt;$G218,(($I218-$G218)&lt;=(Dashboard!$O$4/1440))),1,""),IF($F218="S2",IF(AND($I218&gt;$G218,($I218-$G218)&lt;=(Dashboard!$O$5/1440)),1,""),IF($F218="S3",IF(AND($I218&gt;$G218,($I218-$G218)&lt;=(Dashboard!$O$6/1440)),1,""),IF($F218="S4",IF(AND($I218&gt;$G218,($I218-$G218)&lt;=(Dashboard!$O$7/1440)),1,"")))))),"")</f>
        <v>0</v>
      </c>
      <c r="BA218" s="24"/>
    </row>
    <row r="219" spans="1:53" x14ac:dyDescent="0.25">
      <c r="A219" s="33"/>
      <c r="B219" s="20"/>
      <c r="C219" s="20"/>
      <c r="D219" s="20"/>
      <c r="E219" s="20"/>
      <c r="F219" s="28"/>
      <c r="G219" s="32"/>
      <c r="H219" s="32"/>
      <c r="I219" s="32"/>
      <c r="J219" s="19" t="str">
        <f t="shared" si="11"/>
        <v/>
      </c>
      <c r="K219" s="20"/>
      <c r="L219" s="29"/>
      <c r="M219" s="22" t="str">
        <f t="shared" si="9"/>
        <v/>
      </c>
      <c r="N219" s="22" t="str">
        <f t="shared" si="10"/>
        <v/>
      </c>
      <c r="AY219" s="25" t="b">
        <f>IFERROR(IF($F219="S1",IF(AND($H219&gt;$G219,(($H219-$G219)&lt;=(Dashboard!$N$4/1440))),1,""),IF($F219="S2",IF(AND($H219&gt;$G219,($H219-$G219)&lt;=(Dashboard!$N$5/1440)),1,""),IF($F219="S3",IF(AND($H219&gt;$G219,($H219-$G219)&lt;=(Dashboard!$N$6/1440)),1,""),IF($F219="S4",IF(AND($H219&gt;$G219,($H219-$G219)&lt;=(Dashboard!$N$7/1440)),1,""))))),"")</f>
        <v>0</v>
      </c>
      <c r="AZ219" s="25" t="b">
        <f>IFERROR(IF(J219="Done",IF($F219="S1",IF(AND($I219&gt;$G219,(($I219-$G219)&lt;=(Dashboard!$O$4/1440))),1,""),IF($F219="S2",IF(AND($I219&gt;$G219,($I219-$G219)&lt;=(Dashboard!$O$5/1440)),1,""),IF($F219="S3",IF(AND($I219&gt;$G219,($I219-$G219)&lt;=(Dashboard!$O$6/1440)),1,""),IF($F219="S4",IF(AND($I219&gt;$G219,($I219-$G219)&lt;=(Dashboard!$O$7/1440)),1,"")))))),"")</f>
        <v>0</v>
      </c>
      <c r="BA219" s="24"/>
    </row>
    <row r="220" spans="1:53" x14ac:dyDescent="0.25">
      <c r="A220" s="33"/>
      <c r="B220" s="20"/>
      <c r="C220" s="20"/>
      <c r="D220" s="20"/>
      <c r="E220" s="20"/>
      <c r="F220" s="28"/>
      <c r="G220" s="32"/>
      <c r="H220" s="32"/>
      <c r="I220" s="32"/>
      <c r="J220" s="19" t="str">
        <f t="shared" si="11"/>
        <v/>
      </c>
      <c r="K220" s="20"/>
      <c r="L220" s="29"/>
      <c r="M220" s="22" t="str">
        <f t="shared" si="9"/>
        <v/>
      </c>
      <c r="N220" s="22" t="str">
        <f t="shared" si="10"/>
        <v/>
      </c>
      <c r="AY220" s="25" t="b">
        <f>IFERROR(IF($F220="S1",IF(AND($H220&gt;$G220,(($H220-$G220)&lt;=(Dashboard!$N$4/1440))),1,""),IF($F220="S2",IF(AND($H220&gt;$G220,($H220-$G220)&lt;=(Dashboard!$N$5/1440)),1,""),IF($F220="S3",IF(AND($H220&gt;$G220,($H220-$G220)&lt;=(Dashboard!$N$6/1440)),1,""),IF($F220="S4",IF(AND($H220&gt;$G220,($H220-$G220)&lt;=(Dashboard!$N$7/1440)),1,""))))),"")</f>
        <v>0</v>
      </c>
      <c r="AZ220" s="25" t="b">
        <f>IFERROR(IF(J220="Done",IF($F220="S1",IF(AND($I220&gt;$G220,(($I220-$G220)&lt;=(Dashboard!$O$4/1440))),1,""),IF($F220="S2",IF(AND($I220&gt;$G220,($I220-$G220)&lt;=(Dashboard!$O$5/1440)),1,""),IF($F220="S3",IF(AND($I220&gt;$G220,($I220-$G220)&lt;=(Dashboard!$O$6/1440)),1,""),IF($F220="S4",IF(AND($I220&gt;$G220,($I220-$G220)&lt;=(Dashboard!$O$7/1440)),1,"")))))),"")</f>
        <v>0</v>
      </c>
      <c r="BA220" s="24"/>
    </row>
    <row r="221" spans="1:53" x14ac:dyDescent="0.25">
      <c r="A221" s="33"/>
      <c r="B221" s="20"/>
      <c r="C221" s="20"/>
      <c r="D221" s="20"/>
      <c r="E221" s="20"/>
      <c r="F221" s="28"/>
      <c r="G221" s="32"/>
      <c r="H221" s="32"/>
      <c r="I221" s="32"/>
      <c r="J221" s="19" t="str">
        <f t="shared" si="11"/>
        <v/>
      </c>
      <c r="K221" s="20"/>
      <c r="L221" s="29"/>
      <c r="M221" s="22" t="str">
        <f t="shared" si="9"/>
        <v/>
      </c>
      <c r="N221" s="22" t="str">
        <f t="shared" si="10"/>
        <v/>
      </c>
      <c r="AY221" s="25" t="b">
        <f>IFERROR(IF($F221="S1",IF(AND($H221&gt;$G221,(($H221-$G221)&lt;=(Dashboard!$N$4/1440))),1,""),IF($F221="S2",IF(AND($H221&gt;$G221,($H221-$G221)&lt;=(Dashboard!$N$5/1440)),1,""),IF($F221="S3",IF(AND($H221&gt;$G221,($H221-$G221)&lt;=(Dashboard!$N$6/1440)),1,""),IF($F221="S4",IF(AND($H221&gt;$G221,($H221-$G221)&lt;=(Dashboard!$N$7/1440)),1,""))))),"")</f>
        <v>0</v>
      </c>
      <c r="AZ221" s="25" t="b">
        <f>IFERROR(IF(J221="Done",IF($F221="S1",IF(AND($I221&gt;$G221,(($I221-$G221)&lt;=(Dashboard!$O$4/1440))),1,""),IF($F221="S2",IF(AND($I221&gt;$G221,($I221-$G221)&lt;=(Dashboard!$O$5/1440)),1,""),IF($F221="S3",IF(AND($I221&gt;$G221,($I221-$G221)&lt;=(Dashboard!$O$6/1440)),1,""),IF($F221="S4",IF(AND($I221&gt;$G221,($I221-$G221)&lt;=(Dashboard!$O$7/1440)),1,"")))))),"")</f>
        <v>0</v>
      </c>
      <c r="BA221" s="24"/>
    </row>
    <row r="222" spans="1:53" x14ac:dyDescent="0.25">
      <c r="A222" s="33"/>
      <c r="B222" s="20"/>
      <c r="C222" s="20"/>
      <c r="D222" s="20"/>
      <c r="E222" s="20"/>
      <c r="F222" s="28"/>
      <c r="G222" s="32"/>
      <c r="H222" s="32"/>
      <c r="I222" s="32"/>
      <c r="J222" s="19" t="str">
        <f t="shared" si="11"/>
        <v/>
      </c>
      <c r="K222" s="20"/>
      <c r="L222" s="29"/>
      <c r="M222" s="22" t="str">
        <f t="shared" si="9"/>
        <v/>
      </c>
      <c r="N222" s="22" t="str">
        <f t="shared" si="10"/>
        <v/>
      </c>
      <c r="AY222" s="25" t="b">
        <f>IFERROR(IF($F222="S1",IF(AND($H222&gt;$G222,(($H222-$G222)&lt;=(Dashboard!$N$4/1440))),1,""),IF($F222="S2",IF(AND($H222&gt;$G222,($H222-$G222)&lt;=(Dashboard!$N$5/1440)),1,""),IF($F222="S3",IF(AND($H222&gt;$G222,($H222-$G222)&lt;=(Dashboard!$N$6/1440)),1,""),IF($F222="S4",IF(AND($H222&gt;$G222,($H222-$G222)&lt;=(Dashboard!$N$7/1440)),1,""))))),"")</f>
        <v>0</v>
      </c>
      <c r="AZ222" s="25" t="b">
        <f>IFERROR(IF(J222="Done",IF($F222="S1",IF(AND($I222&gt;$G222,(($I222-$G222)&lt;=(Dashboard!$O$4/1440))),1,""),IF($F222="S2",IF(AND($I222&gt;$G222,($I222-$G222)&lt;=(Dashboard!$O$5/1440)),1,""),IF($F222="S3",IF(AND($I222&gt;$G222,($I222-$G222)&lt;=(Dashboard!$O$6/1440)),1,""),IF($F222="S4",IF(AND($I222&gt;$G222,($I222-$G222)&lt;=(Dashboard!$O$7/1440)),1,"")))))),"")</f>
        <v>0</v>
      </c>
      <c r="BA222" s="24"/>
    </row>
    <row r="223" spans="1:53" x14ac:dyDescent="0.25">
      <c r="A223" s="33"/>
      <c r="B223" s="20"/>
      <c r="C223" s="20"/>
      <c r="D223" s="20"/>
      <c r="E223" s="20"/>
      <c r="F223" s="28"/>
      <c r="G223" s="32"/>
      <c r="H223" s="32"/>
      <c r="I223" s="32"/>
      <c r="J223" s="19" t="str">
        <f t="shared" si="11"/>
        <v/>
      </c>
      <c r="K223" s="20"/>
      <c r="L223" s="29"/>
      <c r="M223" s="22" t="str">
        <f t="shared" si="9"/>
        <v/>
      </c>
      <c r="N223" s="22" t="str">
        <f t="shared" si="10"/>
        <v/>
      </c>
      <c r="AY223" s="25" t="b">
        <f>IFERROR(IF($F223="S1",IF(AND($H223&gt;$G223,(($H223-$G223)&lt;=(Dashboard!$N$4/1440))),1,""),IF($F223="S2",IF(AND($H223&gt;$G223,($H223-$G223)&lt;=(Dashboard!$N$5/1440)),1,""),IF($F223="S3",IF(AND($H223&gt;$G223,($H223-$G223)&lt;=(Dashboard!$N$6/1440)),1,""),IF($F223="S4",IF(AND($H223&gt;$G223,($H223-$G223)&lt;=(Dashboard!$N$7/1440)),1,""))))),"")</f>
        <v>0</v>
      </c>
      <c r="AZ223" s="25" t="b">
        <f>IFERROR(IF(J223="Done",IF($F223="S1",IF(AND($I223&gt;$G223,(($I223-$G223)&lt;=(Dashboard!$O$4/1440))),1,""),IF($F223="S2",IF(AND($I223&gt;$G223,($I223-$G223)&lt;=(Dashboard!$O$5/1440)),1,""),IF($F223="S3",IF(AND($I223&gt;$G223,($I223-$G223)&lt;=(Dashboard!$O$6/1440)),1,""),IF($F223="S4",IF(AND($I223&gt;$G223,($I223-$G223)&lt;=(Dashboard!$O$7/1440)),1,"")))))),"")</f>
        <v>0</v>
      </c>
      <c r="BA223" s="24"/>
    </row>
    <row r="224" spans="1:53" x14ac:dyDescent="0.25">
      <c r="A224" s="33"/>
      <c r="B224" s="20"/>
      <c r="C224" s="20"/>
      <c r="D224" s="20"/>
      <c r="E224" s="20"/>
      <c r="F224" s="28"/>
      <c r="G224" s="32"/>
      <c r="H224" s="32"/>
      <c r="I224" s="32"/>
      <c r="J224" s="19" t="str">
        <f t="shared" si="11"/>
        <v/>
      </c>
      <c r="K224" s="20"/>
      <c r="L224" s="29"/>
      <c r="M224" s="22" t="str">
        <f t="shared" si="9"/>
        <v/>
      </c>
      <c r="N224" s="22" t="str">
        <f t="shared" si="10"/>
        <v/>
      </c>
      <c r="AY224" s="25" t="b">
        <f>IFERROR(IF($F224="S1",IF(AND($H224&gt;$G224,(($H224-$G224)&lt;=(Dashboard!$N$4/1440))),1,""),IF($F224="S2",IF(AND($H224&gt;$G224,($H224-$G224)&lt;=(Dashboard!$N$5/1440)),1,""),IF($F224="S3",IF(AND($H224&gt;$G224,($H224-$G224)&lt;=(Dashboard!$N$6/1440)),1,""),IF($F224="S4",IF(AND($H224&gt;$G224,($H224-$G224)&lt;=(Dashboard!$N$7/1440)),1,""))))),"")</f>
        <v>0</v>
      </c>
      <c r="AZ224" s="25" t="b">
        <f>IFERROR(IF(J224="Done",IF($F224="S1",IF(AND($I224&gt;$G224,(($I224-$G224)&lt;=(Dashboard!$O$4/1440))),1,""),IF($F224="S2",IF(AND($I224&gt;$G224,($I224-$G224)&lt;=(Dashboard!$O$5/1440)),1,""),IF($F224="S3",IF(AND($I224&gt;$G224,($I224-$G224)&lt;=(Dashboard!$O$6/1440)),1,""),IF($F224="S4",IF(AND($I224&gt;$G224,($I224-$G224)&lt;=(Dashboard!$O$7/1440)),1,"")))))),"")</f>
        <v>0</v>
      </c>
      <c r="BA224" s="24"/>
    </row>
    <row r="225" spans="1:53" x14ac:dyDescent="0.25">
      <c r="A225" s="33"/>
      <c r="B225" s="20"/>
      <c r="C225" s="20"/>
      <c r="D225" s="20"/>
      <c r="E225" s="20"/>
      <c r="F225" s="28"/>
      <c r="G225" s="32"/>
      <c r="H225" s="32"/>
      <c r="I225" s="32"/>
      <c r="J225" s="19" t="str">
        <f t="shared" si="11"/>
        <v/>
      </c>
      <c r="K225" s="20"/>
      <c r="L225" s="29"/>
      <c r="M225" s="22" t="str">
        <f t="shared" si="9"/>
        <v/>
      </c>
      <c r="N225" s="22" t="str">
        <f t="shared" si="10"/>
        <v/>
      </c>
      <c r="AY225" s="25" t="b">
        <f>IFERROR(IF($F225="S1",IF(AND($H225&gt;$G225,(($H225-$G225)&lt;=(Dashboard!$N$4/1440))),1,""),IF($F225="S2",IF(AND($H225&gt;$G225,($H225-$G225)&lt;=(Dashboard!$N$5/1440)),1,""),IF($F225="S3",IF(AND($H225&gt;$G225,($H225-$G225)&lt;=(Dashboard!$N$6/1440)),1,""),IF($F225="S4",IF(AND($H225&gt;$G225,($H225-$G225)&lt;=(Dashboard!$N$7/1440)),1,""))))),"")</f>
        <v>0</v>
      </c>
      <c r="AZ225" s="25" t="b">
        <f>IFERROR(IF(J225="Done",IF($F225="S1",IF(AND($I225&gt;$G225,(($I225-$G225)&lt;=(Dashboard!$O$4/1440))),1,""),IF($F225="S2",IF(AND($I225&gt;$G225,($I225-$G225)&lt;=(Dashboard!$O$5/1440)),1,""),IF($F225="S3",IF(AND($I225&gt;$G225,($I225-$G225)&lt;=(Dashboard!$O$6/1440)),1,""),IF($F225="S4",IF(AND($I225&gt;$G225,($I225-$G225)&lt;=(Dashboard!$O$7/1440)),1,"")))))),"")</f>
        <v>0</v>
      </c>
      <c r="BA225" s="24"/>
    </row>
    <row r="226" spans="1:53" x14ac:dyDescent="0.25">
      <c r="A226" s="33"/>
      <c r="B226" s="20"/>
      <c r="C226" s="20"/>
      <c r="D226" s="20"/>
      <c r="E226" s="20"/>
      <c r="F226" s="28"/>
      <c r="G226" s="32"/>
      <c r="H226" s="32"/>
      <c r="I226" s="32"/>
      <c r="J226" s="19" t="str">
        <f t="shared" si="11"/>
        <v/>
      </c>
      <c r="K226" s="20"/>
      <c r="L226" s="29"/>
      <c r="M226" s="22" t="str">
        <f t="shared" si="9"/>
        <v/>
      </c>
      <c r="N226" s="22" t="str">
        <f t="shared" si="10"/>
        <v/>
      </c>
      <c r="AY226" s="25" t="b">
        <f>IFERROR(IF($F226="S1",IF(AND($H226&gt;$G226,(($H226-$G226)&lt;=(Dashboard!$N$4/1440))),1,""),IF($F226="S2",IF(AND($H226&gt;$G226,($H226-$G226)&lt;=(Dashboard!$N$5/1440)),1,""),IF($F226="S3",IF(AND($H226&gt;$G226,($H226-$G226)&lt;=(Dashboard!$N$6/1440)),1,""),IF($F226="S4",IF(AND($H226&gt;$G226,($H226-$G226)&lt;=(Dashboard!$N$7/1440)),1,""))))),"")</f>
        <v>0</v>
      </c>
      <c r="AZ226" s="25" t="b">
        <f>IFERROR(IF(J226="Done",IF($F226="S1",IF(AND($I226&gt;$G226,(($I226-$G226)&lt;=(Dashboard!$O$4/1440))),1,""),IF($F226="S2",IF(AND($I226&gt;$G226,($I226-$G226)&lt;=(Dashboard!$O$5/1440)),1,""),IF($F226="S3",IF(AND($I226&gt;$G226,($I226-$G226)&lt;=(Dashboard!$O$6/1440)),1,""),IF($F226="S4",IF(AND($I226&gt;$G226,($I226-$G226)&lt;=(Dashboard!$O$7/1440)),1,"")))))),"")</f>
        <v>0</v>
      </c>
      <c r="BA226" s="24"/>
    </row>
    <row r="227" spans="1:53" x14ac:dyDescent="0.25">
      <c r="A227" s="33"/>
      <c r="B227" s="20"/>
      <c r="C227" s="20"/>
      <c r="D227" s="20"/>
      <c r="E227" s="20"/>
      <c r="F227" s="28"/>
      <c r="G227" s="32"/>
      <c r="H227" s="32"/>
      <c r="I227" s="32"/>
      <c r="J227" s="19" t="str">
        <f t="shared" si="11"/>
        <v/>
      </c>
      <c r="K227" s="20"/>
      <c r="L227" s="29"/>
      <c r="M227" s="22" t="str">
        <f t="shared" si="9"/>
        <v/>
      </c>
      <c r="N227" s="22" t="str">
        <f t="shared" si="10"/>
        <v/>
      </c>
      <c r="AY227" s="25" t="b">
        <f>IFERROR(IF($F227="S1",IF(AND($H227&gt;$G227,(($H227-$G227)&lt;=(Dashboard!$N$4/1440))),1,""),IF($F227="S2",IF(AND($H227&gt;$G227,($H227-$G227)&lt;=(Dashboard!$N$5/1440)),1,""),IF($F227="S3",IF(AND($H227&gt;$G227,($H227-$G227)&lt;=(Dashboard!$N$6/1440)),1,""),IF($F227="S4",IF(AND($H227&gt;$G227,($H227-$G227)&lt;=(Dashboard!$N$7/1440)),1,""))))),"")</f>
        <v>0</v>
      </c>
      <c r="AZ227" s="25" t="b">
        <f>IFERROR(IF(J227="Done",IF($F227="S1",IF(AND($I227&gt;$G227,(($I227-$G227)&lt;=(Dashboard!$O$4/1440))),1,""),IF($F227="S2",IF(AND($I227&gt;$G227,($I227-$G227)&lt;=(Dashboard!$O$5/1440)),1,""),IF($F227="S3",IF(AND($I227&gt;$G227,($I227-$G227)&lt;=(Dashboard!$O$6/1440)),1,""),IF($F227="S4",IF(AND($I227&gt;$G227,($I227-$G227)&lt;=(Dashboard!$O$7/1440)),1,"")))))),"")</f>
        <v>0</v>
      </c>
      <c r="BA227" s="24"/>
    </row>
    <row r="228" spans="1:53" x14ac:dyDescent="0.25">
      <c r="A228" s="33"/>
      <c r="B228" s="20"/>
      <c r="C228" s="20"/>
      <c r="D228" s="20"/>
      <c r="E228" s="20"/>
      <c r="F228" s="28"/>
      <c r="G228" s="32"/>
      <c r="H228" s="32"/>
      <c r="I228" s="32"/>
      <c r="J228" s="19" t="str">
        <f t="shared" si="11"/>
        <v/>
      </c>
      <c r="K228" s="20"/>
      <c r="L228" s="29"/>
      <c r="M228" s="22" t="str">
        <f t="shared" si="9"/>
        <v/>
      </c>
      <c r="N228" s="22" t="str">
        <f t="shared" si="10"/>
        <v/>
      </c>
      <c r="AY228" s="25" t="b">
        <f>IFERROR(IF($F228="S1",IF(AND($H228&gt;$G228,(($H228-$G228)&lt;=(Dashboard!$N$4/1440))),1,""),IF($F228="S2",IF(AND($H228&gt;$G228,($H228-$G228)&lt;=(Dashboard!$N$5/1440)),1,""),IF($F228="S3",IF(AND($H228&gt;$G228,($H228-$G228)&lt;=(Dashboard!$N$6/1440)),1,""),IF($F228="S4",IF(AND($H228&gt;$G228,($H228-$G228)&lt;=(Dashboard!$N$7/1440)),1,""))))),"")</f>
        <v>0</v>
      </c>
      <c r="AZ228" s="25" t="b">
        <f>IFERROR(IF(J228="Done",IF($F228="S1",IF(AND($I228&gt;$G228,(($I228-$G228)&lt;=(Dashboard!$O$4/1440))),1,""),IF($F228="S2",IF(AND($I228&gt;$G228,($I228-$G228)&lt;=(Dashboard!$O$5/1440)),1,""),IF($F228="S3",IF(AND($I228&gt;$G228,($I228-$G228)&lt;=(Dashboard!$O$6/1440)),1,""),IF($F228="S4",IF(AND($I228&gt;$G228,($I228-$G228)&lt;=(Dashboard!$O$7/1440)),1,"")))))),"")</f>
        <v>0</v>
      </c>
      <c r="BA228" s="24"/>
    </row>
    <row r="229" spans="1:53" x14ac:dyDescent="0.25">
      <c r="A229" s="33"/>
      <c r="B229" s="20"/>
      <c r="C229" s="20"/>
      <c r="D229" s="20"/>
      <c r="E229" s="20"/>
      <c r="F229" s="28"/>
      <c r="G229" s="32"/>
      <c r="H229" s="32"/>
      <c r="I229" s="32"/>
      <c r="J229" s="19" t="str">
        <f t="shared" si="11"/>
        <v/>
      </c>
      <c r="K229" s="20"/>
      <c r="L229" s="29"/>
      <c r="M229" s="22" t="str">
        <f t="shared" si="9"/>
        <v/>
      </c>
      <c r="N229" s="22" t="str">
        <f t="shared" si="10"/>
        <v/>
      </c>
      <c r="AY229" s="25" t="b">
        <f>IFERROR(IF($F229="S1",IF(AND($H229&gt;$G229,(($H229-$G229)&lt;=(Dashboard!$N$4/1440))),1,""),IF($F229="S2",IF(AND($H229&gt;$G229,($H229-$G229)&lt;=(Dashboard!$N$5/1440)),1,""),IF($F229="S3",IF(AND($H229&gt;$G229,($H229-$G229)&lt;=(Dashboard!$N$6/1440)),1,""),IF($F229="S4",IF(AND($H229&gt;$G229,($H229-$G229)&lt;=(Dashboard!$N$7/1440)),1,""))))),"")</f>
        <v>0</v>
      </c>
      <c r="AZ229" s="25" t="b">
        <f>IFERROR(IF(J229="Done",IF($F229="S1",IF(AND($I229&gt;$G229,(($I229-$G229)&lt;=(Dashboard!$O$4/1440))),1,""),IF($F229="S2",IF(AND($I229&gt;$G229,($I229-$G229)&lt;=(Dashboard!$O$5/1440)),1,""),IF($F229="S3",IF(AND($I229&gt;$G229,($I229-$G229)&lt;=(Dashboard!$O$6/1440)),1,""),IF($F229="S4",IF(AND($I229&gt;$G229,($I229-$G229)&lt;=(Dashboard!$O$7/1440)),1,"")))))),"")</f>
        <v>0</v>
      </c>
      <c r="BA229" s="24"/>
    </row>
    <row r="230" spans="1:53" x14ac:dyDescent="0.25">
      <c r="A230" s="33"/>
      <c r="B230" s="20"/>
      <c r="C230" s="20"/>
      <c r="D230" s="20"/>
      <c r="E230" s="20"/>
      <c r="F230" s="28"/>
      <c r="G230" s="32"/>
      <c r="H230" s="32"/>
      <c r="I230" s="32"/>
      <c r="J230" s="19" t="str">
        <f t="shared" si="11"/>
        <v/>
      </c>
      <c r="K230" s="20"/>
      <c r="L230" s="29"/>
      <c r="M230" s="22" t="str">
        <f t="shared" si="9"/>
        <v/>
      </c>
      <c r="N230" s="22" t="str">
        <f t="shared" si="10"/>
        <v/>
      </c>
      <c r="AY230" s="25" t="b">
        <f>IFERROR(IF($F230="S1",IF(AND($H230&gt;$G230,(($H230-$G230)&lt;=(Dashboard!$N$4/1440))),1,""),IF($F230="S2",IF(AND($H230&gt;$G230,($H230-$G230)&lt;=(Dashboard!$N$5/1440)),1,""),IF($F230="S3",IF(AND($H230&gt;$G230,($H230-$G230)&lt;=(Dashboard!$N$6/1440)),1,""),IF($F230="S4",IF(AND($H230&gt;$G230,($H230-$G230)&lt;=(Dashboard!$N$7/1440)),1,""))))),"")</f>
        <v>0</v>
      </c>
      <c r="AZ230" s="25" t="b">
        <f>IFERROR(IF(J230="Done",IF($F230="S1",IF(AND($I230&gt;$G230,(($I230-$G230)&lt;=(Dashboard!$O$4/1440))),1,""),IF($F230="S2",IF(AND($I230&gt;$G230,($I230-$G230)&lt;=(Dashboard!$O$5/1440)),1,""),IF($F230="S3",IF(AND($I230&gt;$G230,($I230-$G230)&lt;=(Dashboard!$O$6/1440)),1,""),IF($F230="S4",IF(AND($I230&gt;$G230,($I230-$G230)&lt;=(Dashboard!$O$7/1440)),1,"")))))),"")</f>
        <v>0</v>
      </c>
      <c r="BA230" s="24"/>
    </row>
    <row r="231" spans="1:53" x14ac:dyDescent="0.25">
      <c r="A231" s="33"/>
      <c r="B231" s="20"/>
      <c r="C231" s="20"/>
      <c r="D231" s="20"/>
      <c r="E231" s="20"/>
      <c r="F231" s="28"/>
      <c r="G231" s="32"/>
      <c r="H231" s="32"/>
      <c r="I231" s="32"/>
      <c r="J231" s="19" t="str">
        <f t="shared" si="11"/>
        <v/>
      </c>
      <c r="K231" s="20"/>
      <c r="L231" s="29"/>
      <c r="M231" s="22" t="str">
        <f t="shared" si="9"/>
        <v/>
      </c>
      <c r="N231" s="22" t="str">
        <f t="shared" si="10"/>
        <v/>
      </c>
      <c r="AY231" s="25" t="b">
        <f>IFERROR(IF($F231="S1",IF(AND($H231&gt;$G231,(($H231-$G231)&lt;=(Dashboard!$N$4/1440))),1,""),IF($F231="S2",IF(AND($H231&gt;$G231,($H231-$G231)&lt;=(Dashboard!$N$5/1440)),1,""),IF($F231="S3",IF(AND($H231&gt;$G231,($H231-$G231)&lt;=(Dashboard!$N$6/1440)),1,""),IF($F231="S4",IF(AND($H231&gt;$G231,($H231-$G231)&lt;=(Dashboard!$N$7/1440)),1,""))))),"")</f>
        <v>0</v>
      </c>
      <c r="AZ231" s="25" t="b">
        <f>IFERROR(IF(J231="Done",IF($F231="S1",IF(AND($I231&gt;$G231,(($I231-$G231)&lt;=(Dashboard!$O$4/1440))),1,""),IF($F231="S2",IF(AND($I231&gt;$G231,($I231-$G231)&lt;=(Dashboard!$O$5/1440)),1,""),IF($F231="S3",IF(AND($I231&gt;$G231,($I231-$G231)&lt;=(Dashboard!$O$6/1440)),1,""),IF($F231="S4",IF(AND($I231&gt;$G231,($I231-$G231)&lt;=(Dashboard!$O$7/1440)),1,"")))))),"")</f>
        <v>0</v>
      </c>
      <c r="BA231" s="24"/>
    </row>
    <row r="232" spans="1:53" x14ac:dyDescent="0.25">
      <c r="A232" s="33"/>
      <c r="B232" s="20"/>
      <c r="C232" s="20"/>
      <c r="D232" s="20"/>
      <c r="E232" s="20"/>
      <c r="F232" s="28"/>
      <c r="G232" s="32"/>
      <c r="H232" s="32"/>
      <c r="I232" s="32"/>
      <c r="J232" s="19" t="str">
        <f t="shared" si="11"/>
        <v/>
      </c>
      <c r="K232" s="20"/>
      <c r="L232" s="29"/>
      <c r="M232" s="22" t="str">
        <f t="shared" si="9"/>
        <v/>
      </c>
      <c r="N232" s="22" t="str">
        <f t="shared" si="10"/>
        <v/>
      </c>
      <c r="AY232" s="25" t="b">
        <f>IFERROR(IF($F232="S1",IF(AND($H232&gt;$G232,(($H232-$G232)&lt;=(Dashboard!$N$4/1440))),1,""),IF($F232="S2",IF(AND($H232&gt;$G232,($H232-$G232)&lt;=(Dashboard!$N$5/1440)),1,""),IF($F232="S3",IF(AND($H232&gt;$G232,($H232-$G232)&lt;=(Dashboard!$N$6/1440)),1,""),IF($F232="S4",IF(AND($H232&gt;$G232,($H232-$G232)&lt;=(Dashboard!$N$7/1440)),1,""))))),"")</f>
        <v>0</v>
      </c>
      <c r="AZ232" s="25" t="b">
        <f>IFERROR(IF(J232="Done",IF($F232="S1",IF(AND($I232&gt;$G232,(($I232-$G232)&lt;=(Dashboard!$O$4/1440))),1,""),IF($F232="S2",IF(AND($I232&gt;$G232,($I232-$G232)&lt;=(Dashboard!$O$5/1440)),1,""),IF($F232="S3",IF(AND($I232&gt;$G232,($I232-$G232)&lt;=(Dashboard!$O$6/1440)),1,""),IF($F232="S4",IF(AND($I232&gt;$G232,($I232-$G232)&lt;=(Dashboard!$O$7/1440)),1,"")))))),"")</f>
        <v>0</v>
      </c>
      <c r="BA232" s="24"/>
    </row>
    <row r="233" spans="1:53" x14ac:dyDescent="0.25">
      <c r="A233" s="33"/>
      <c r="B233" s="20"/>
      <c r="C233" s="20"/>
      <c r="D233" s="20"/>
      <c r="E233" s="20"/>
      <c r="F233" s="28"/>
      <c r="G233" s="32"/>
      <c r="H233" s="32"/>
      <c r="I233" s="32"/>
      <c r="J233" s="19" t="str">
        <f t="shared" si="11"/>
        <v/>
      </c>
      <c r="K233" s="20"/>
      <c r="L233" s="29"/>
      <c r="M233" s="22" t="str">
        <f t="shared" si="9"/>
        <v/>
      </c>
      <c r="N233" s="22" t="str">
        <f t="shared" si="10"/>
        <v/>
      </c>
      <c r="AY233" s="25" t="b">
        <f>IFERROR(IF($F233="S1",IF(AND($H233&gt;$G233,(($H233-$G233)&lt;=(Dashboard!$N$4/1440))),1,""),IF($F233="S2",IF(AND($H233&gt;$G233,($H233-$G233)&lt;=(Dashboard!$N$5/1440)),1,""),IF($F233="S3",IF(AND($H233&gt;$G233,($H233-$G233)&lt;=(Dashboard!$N$6/1440)),1,""),IF($F233="S4",IF(AND($H233&gt;$G233,($H233-$G233)&lt;=(Dashboard!$N$7/1440)),1,""))))),"")</f>
        <v>0</v>
      </c>
      <c r="AZ233" s="25" t="b">
        <f>IFERROR(IF(J233="Done",IF($F233="S1",IF(AND($I233&gt;$G233,(($I233-$G233)&lt;=(Dashboard!$O$4/1440))),1,""),IF($F233="S2",IF(AND($I233&gt;$G233,($I233-$G233)&lt;=(Dashboard!$O$5/1440)),1,""),IF($F233="S3",IF(AND($I233&gt;$G233,($I233-$G233)&lt;=(Dashboard!$O$6/1440)),1,""),IF($F233="S4",IF(AND($I233&gt;$G233,($I233-$G233)&lt;=(Dashboard!$O$7/1440)),1,"")))))),"")</f>
        <v>0</v>
      </c>
      <c r="BA233" s="24"/>
    </row>
    <row r="234" spans="1:53" x14ac:dyDescent="0.25">
      <c r="A234" s="33"/>
      <c r="B234" s="20"/>
      <c r="C234" s="20"/>
      <c r="D234" s="20"/>
      <c r="E234" s="20"/>
      <c r="F234" s="28"/>
      <c r="G234" s="32"/>
      <c r="H234" s="32"/>
      <c r="I234" s="32"/>
      <c r="J234" s="19" t="str">
        <f t="shared" si="11"/>
        <v/>
      </c>
      <c r="K234" s="20"/>
      <c r="L234" s="29"/>
      <c r="M234" s="22" t="str">
        <f t="shared" si="9"/>
        <v/>
      </c>
      <c r="N234" s="22" t="str">
        <f t="shared" si="10"/>
        <v/>
      </c>
      <c r="AY234" s="25" t="b">
        <f>IFERROR(IF($F234="S1",IF(AND($H234&gt;$G234,(($H234-$G234)&lt;=(Dashboard!$N$4/1440))),1,""),IF($F234="S2",IF(AND($H234&gt;$G234,($H234-$G234)&lt;=(Dashboard!$N$5/1440)),1,""),IF($F234="S3",IF(AND($H234&gt;$G234,($H234-$G234)&lt;=(Dashboard!$N$6/1440)),1,""),IF($F234="S4",IF(AND($H234&gt;$G234,($H234-$G234)&lt;=(Dashboard!$N$7/1440)),1,""))))),"")</f>
        <v>0</v>
      </c>
      <c r="AZ234" s="25" t="b">
        <f>IFERROR(IF(J234="Done",IF($F234="S1",IF(AND($I234&gt;$G234,(($I234-$G234)&lt;=(Dashboard!$O$4/1440))),1,""),IF($F234="S2",IF(AND($I234&gt;$G234,($I234-$G234)&lt;=(Dashboard!$O$5/1440)),1,""),IF($F234="S3",IF(AND($I234&gt;$G234,($I234-$G234)&lt;=(Dashboard!$O$6/1440)),1,""),IF($F234="S4",IF(AND($I234&gt;$G234,($I234-$G234)&lt;=(Dashboard!$O$7/1440)),1,"")))))),"")</f>
        <v>0</v>
      </c>
      <c r="BA234" s="24"/>
    </row>
    <row r="235" spans="1:53" x14ac:dyDescent="0.25">
      <c r="A235" s="33"/>
      <c r="B235" s="20"/>
      <c r="C235" s="20"/>
      <c r="D235" s="20"/>
      <c r="E235" s="20"/>
      <c r="F235" s="28"/>
      <c r="G235" s="32"/>
      <c r="H235" s="32"/>
      <c r="I235" s="32"/>
      <c r="J235" s="19" t="str">
        <f t="shared" si="11"/>
        <v/>
      </c>
      <c r="K235" s="20"/>
      <c r="L235" s="29"/>
      <c r="M235" s="22" t="str">
        <f t="shared" si="9"/>
        <v/>
      </c>
      <c r="N235" s="22" t="str">
        <f t="shared" si="10"/>
        <v/>
      </c>
      <c r="AY235" s="25" t="b">
        <f>IFERROR(IF($F235="S1",IF(AND($H235&gt;$G235,(($H235-$G235)&lt;=(Dashboard!$N$4/1440))),1,""),IF($F235="S2",IF(AND($H235&gt;$G235,($H235-$G235)&lt;=(Dashboard!$N$5/1440)),1,""),IF($F235="S3",IF(AND($H235&gt;$G235,($H235-$G235)&lt;=(Dashboard!$N$6/1440)),1,""),IF($F235="S4",IF(AND($H235&gt;$G235,($H235-$G235)&lt;=(Dashboard!$N$7/1440)),1,""))))),"")</f>
        <v>0</v>
      </c>
      <c r="AZ235" s="25" t="b">
        <f>IFERROR(IF(J235="Done",IF($F235="S1",IF(AND($I235&gt;$G235,(($I235-$G235)&lt;=(Dashboard!$O$4/1440))),1,""),IF($F235="S2",IF(AND($I235&gt;$G235,($I235-$G235)&lt;=(Dashboard!$O$5/1440)),1,""),IF($F235="S3",IF(AND($I235&gt;$G235,($I235-$G235)&lt;=(Dashboard!$O$6/1440)),1,""),IF($F235="S4",IF(AND($I235&gt;$G235,($I235-$G235)&lt;=(Dashboard!$O$7/1440)),1,"")))))),"")</f>
        <v>0</v>
      </c>
      <c r="BA235" s="24"/>
    </row>
    <row r="236" spans="1:53" x14ac:dyDescent="0.25">
      <c r="A236" s="33"/>
      <c r="B236" s="20"/>
      <c r="C236" s="20"/>
      <c r="D236" s="20"/>
      <c r="E236" s="20"/>
      <c r="F236" s="28"/>
      <c r="G236" s="32"/>
      <c r="H236" s="32"/>
      <c r="I236" s="32"/>
      <c r="J236" s="19" t="str">
        <f t="shared" si="11"/>
        <v/>
      </c>
      <c r="K236" s="20"/>
      <c r="L236" s="29"/>
      <c r="M236" s="22" t="str">
        <f t="shared" si="9"/>
        <v/>
      </c>
      <c r="N236" s="22" t="str">
        <f t="shared" si="10"/>
        <v/>
      </c>
      <c r="AY236" s="25" t="b">
        <f>IFERROR(IF($F236="S1",IF(AND($H236&gt;$G236,(($H236-$G236)&lt;=(Dashboard!$N$4/1440))),1,""),IF($F236="S2",IF(AND($H236&gt;$G236,($H236-$G236)&lt;=(Dashboard!$N$5/1440)),1,""),IF($F236="S3",IF(AND($H236&gt;$G236,($H236-$G236)&lt;=(Dashboard!$N$6/1440)),1,""),IF($F236="S4",IF(AND($H236&gt;$G236,($H236-$G236)&lt;=(Dashboard!$N$7/1440)),1,""))))),"")</f>
        <v>0</v>
      </c>
      <c r="AZ236" s="25" t="b">
        <f>IFERROR(IF(J236="Done",IF($F236="S1",IF(AND($I236&gt;$G236,(($I236-$G236)&lt;=(Dashboard!$O$4/1440))),1,""),IF($F236="S2",IF(AND($I236&gt;$G236,($I236-$G236)&lt;=(Dashboard!$O$5/1440)),1,""),IF($F236="S3",IF(AND($I236&gt;$G236,($I236-$G236)&lt;=(Dashboard!$O$6/1440)),1,""),IF($F236="S4",IF(AND($I236&gt;$G236,($I236-$G236)&lt;=(Dashboard!$O$7/1440)),1,"")))))),"")</f>
        <v>0</v>
      </c>
      <c r="BA236" s="24"/>
    </row>
    <row r="237" spans="1:53" x14ac:dyDescent="0.25">
      <c r="A237" s="33"/>
      <c r="B237" s="20"/>
      <c r="C237" s="20"/>
      <c r="D237" s="20"/>
      <c r="E237" s="20"/>
      <c r="F237" s="28"/>
      <c r="G237" s="32"/>
      <c r="H237" s="32"/>
      <c r="I237" s="32"/>
      <c r="J237" s="19" t="str">
        <f t="shared" si="11"/>
        <v/>
      </c>
      <c r="K237" s="20"/>
      <c r="L237" s="29"/>
      <c r="M237" s="22" t="str">
        <f t="shared" si="9"/>
        <v/>
      </c>
      <c r="N237" s="22" t="str">
        <f t="shared" si="10"/>
        <v/>
      </c>
      <c r="AY237" s="25" t="b">
        <f>IFERROR(IF($F237="S1",IF(AND($H237&gt;$G237,(($H237-$G237)&lt;=(Dashboard!$N$4/1440))),1,""),IF($F237="S2",IF(AND($H237&gt;$G237,($H237-$G237)&lt;=(Dashboard!$N$5/1440)),1,""),IF($F237="S3",IF(AND($H237&gt;$G237,($H237-$G237)&lt;=(Dashboard!$N$6/1440)),1,""),IF($F237="S4",IF(AND($H237&gt;$G237,($H237-$G237)&lt;=(Dashboard!$N$7/1440)),1,""))))),"")</f>
        <v>0</v>
      </c>
      <c r="AZ237" s="25" t="b">
        <f>IFERROR(IF(J237="Done",IF($F237="S1",IF(AND($I237&gt;$G237,(($I237-$G237)&lt;=(Dashboard!$O$4/1440))),1,""),IF($F237="S2",IF(AND($I237&gt;$G237,($I237-$G237)&lt;=(Dashboard!$O$5/1440)),1,""),IF($F237="S3",IF(AND($I237&gt;$G237,($I237-$G237)&lt;=(Dashboard!$O$6/1440)),1,""),IF($F237="S4",IF(AND($I237&gt;$G237,($I237-$G237)&lt;=(Dashboard!$O$7/1440)),1,"")))))),"")</f>
        <v>0</v>
      </c>
      <c r="BA237" s="24"/>
    </row>
    <row r="238" spans="1:53" x14ac:dyDescent="0.25">
      <c r="A238" s="33"/>
      <c r="B238" s="20"/>
      <c r="C238" s="20"/>
      <c r="D238" s="20"/>
      <c r="E238" s="20"/>
      <c r="F238" s="28"/>
      <c r="G238" s="32"/>
      <c r="H238" s="32"/>
      <c r="I238" s="32"/>
      <c r="J238" s="19" t="str">
        <f t="shared" si="11"/>
        <v/>
      </c>
      <c r="K238" s="20"/>
      <c r="L238" s="29"/>
      <c r="M238" s="22" t="str">
        <f t="shared" si="9"/>
        <v/>
      </c>
      <c r="N238" s="22" t="str">
        <f t="shared" si="10"/>
        <v/>
      </c>
      <c r="AY238" s="25" t="b">
        <f>IFERROR(IF($F238="S1",IF(AND($H238&gt;$G238,(($H238-$G238)&lt;=(Dashboard!$N$4/1440))),1,""),IF($F238="S2",IF(AND($H238&gt;$G238,($H238-$G238)&lt;=(Dashboard!$N$5/1440)),1,""),IF($F238="S3",IF(AND($H238&gt;$G238,($H238-$G238)&lt;=(Dashboard!$N$6/1440)),1,""),IF($F238="S4",IF(AND($H238&gt;$G238,($H238-$G238)&lt;=(Dashboard!$N$7/1440)),1,""))))),"")</f>
        <v>0</v>
      </c>
      <c r="AZ238" s="25" t="b">
        <f>IFERROR(IF(J238="Done",IF($F238="S1",IF(AND($I238&gt;$G238,(($I238-$G238)&lt;=(Dashboard!$O$4/1440))),1,""),IF($F238="S2",IF(AND($I238&gt;$G238,($I238-$G238)&lt;=(Dashboard!$O$5/1440)),1,""),IF($F238="S3",IF(AND($I238&gt;$G238,($I238-$G238)&lt;=(Dashboard!$O$6/1440)),1,""),IF($F238="S4",IF(AND($I238&gt;$G238,($I238-$G238)&lt;=(Dashboard!$O$7/1440)),1,"")))))),"")</f>
        <v>0</v>
      </c>
      <c r="BA238" s="24"/>
    </row>
    <row r="239" spans="1:53" x14ac:dyDescent="0.25">
      <c r="A239" s="33"/>
      <c r="B239" s="20"/>
      <c r="C239" s="20"/>
      <c r="D239" s="20"/>
      <c r="E239" s="20"/>
      <c r="F239" s="28"/>
      <c r="G239" s="32"/>
      <c r="H239" s="32"/>
      <c r="I239" s="32"/>
      <c r="J239" s="19" t="str">
        <f t="shared" si="11"/>
        <v/>
      </c>
      <c r="K239" s="20"/>
      <c r="L239" s="29"/>
      <c r="M239" s="22" t="str">
        <f t="shared" si="9"/>
        <v/>
      </c>
      <c r="N239" s="22" t="str">
        <f t="shared" si="10"/>
        <v/>
      </c>
      <c r="AY239" s="25" t="b">
        <f>IFERROR(IF($F239="S1",IF(AND($H239&gt;$G239,(($H239-$G239)&lt;=(Dashboard!$N$4/1440))),1,""),IF($F239="S2",IF(AND($H239&gt;$G239,($H239-$G239)&lt;=(Dashboard!$N$5/1440)),1,""),IF($F239="S3",IF(AND($H239&gt;$G239,($H239-$G239)&lt;=(Dashboard!$N$6/1440)),1,""),IF($F239="S4",IF(AND($H239&gt;$G239,($H239-$G239)&lt;=(Dashboard!$N$7/1440)),1,""))))),"")</f>
        <v>0</v>
      </c>
      <c r="AZ239" s="25" t="b">
        <f>IFERROR(IF(J239="Done",IF($F239="S1",IF(AND($I239&gt;$G239,(($I239-$G239)&lt;=(Dashboard!$O$4/1440))),1,""),IF($F239="S2",IF(AND($I239&gt;$G239,($I239-$G239)&lt;=(Dashboard!$O$5/1440)),1,""),IF($F239="S3",IF(AND($I239&gt;$G239,($I239-$G239)&lt;=(Dashboard!$O$6/1440)),1,""),IF($F239="S4",IF(AND($I239&gt;$G239,($I239-$G239)&lt;=(Dashboard!$O$7/1440)),1,"")))))),"")</f>
        <v>0</v>
      </c>
      <c r="BA239" s="24"/>
    </row>
    <row r="240" spans="1:53" x14ac:dyDescent="0.25">
      <c r="A240" s="33"/>
      <c r="B240" s="20"/>
      <c r="C240" s="20"/>
      <c r="D240" s="20"/>
      <c r="E240" s="20"/>
      <c r="F240" s="28"/>
      <c r="G240" s="32"/>
      <c r="H240" s="32"/>
      <c r="I240" s="32"/>
      <c r="J240" s="19" t="str">
        <f t="shared" si="11"/>
        <v/>
      </c>
      <c r="K240" s="20"/>
      <c r="L240" s="29"/>
      <c r="M240" s="22" t="str">
        <f t="shared" si="9"/>
        <v/>
      </c>
      <c r="N240" s="22" t="str">
        <f t="shared" si="10"/>
        <v/>
      </c>
      <c r="AY240" s="25" t="b">
        <f>IFERROR(IF($F240="S1",IF(AND($H240&gt;$G240,(($H240-$G240)&lt;=(Dashboard!$N$4/1440))),1,""),IF($F240="S2",IF(AND($H240&gt;$G240,($H240-$G240)&lt;=(Dashboard!$N$5/1440)),1,""),IF($F240="S3",IF(AND($H240&gt;$G240,($H240-$G240)&lt;=(Dashboard!$N$6/1440)),1,""),IF($F240="S4",IF(AND($H240&gt;$G240,($H240-$G240)&lt;=(Dashboard!$N$7/1440)),1,""))))),"")</f>
        <v>0</v>
      </c>
      <c r="AZ240" s="25" t="b">
        <f>IFERROR(IF(J240="Done",IF($F240="S1",IF(AND($I240&gt;$G240,(($I240-$G240)&lt;=(Dashboard!$O$4/1440))),1,""),IF($F240="S2",IF(AND($I240&gt;$G240,($I240-$G240)&lt;=(Dashboard!$O$5/1440)),1,""),IF($F240="S3",IF(AND($I240&gt;$G240,($I240-$G240)&lt;=(Dashboard!$O$6/1440)),1,""),IF($F240="S4",IF(AND($I240&gt;$G240,($I240-$G240)&lt;=(Dashboard!$O$7/1440)),1,"")))))),"")</f>
        <v>0</v>
      </c>
      <c r="BA240" s="24"/>
    </row>
    <row r="241" spans="1:53" x14ac:dyDescent="0.25">
      <c r="A241" s="33"/>
      <c r="B241" s="20"/>
      <c r="C241" s="20"/>
      <c r="D241" s="20"/>
      <c r="E241" s="20"/>
      <c r="F241" s="28"/>
      <c r="G241" s="32"/>
      <c r="H241" s="32"/>
      <c r="I241" s="32"/>
      <c r="J241" s="19" t="str">
        <f t="shared" si="11"/>
        <v/>
      </c>
      <c r="K241" s="20"/>
      <c r="L241" s="29"/>
      <c r="M241" s="22" t="str">
        <f t="shared" si="9"/>
        <v/>
      </c>
      <c r="N241" s="22" t="str">
        <f t="shared" si="10"/>
        <v/>
      </c>
      <c r="AY241" s="25" t="b">
        <f>IFERROR(IF($F241="S1",IF(AND($H241&gt;$G241,(($H241-$G241)&lt;=(Dashboard!$N$4/1440))),1,""),IF($F241="S2",IF(AND($H241&gt;$G241,($H241-$G241)&lt;=(Dashboard!$N$5/1440)),1,""),IF($F241="S3",IF(AND($H241&gt;$G241,($H241-$G241)&lt;=(Dashboard!$N$6/1440)),1,""),IF($F241="S4",IF(AND($H241&gt;$G241,($H241-$G241)&lt;=(Dashboard!$N$7/1440)),1,""))))),"")</f>
        <v>0</v>
      </c>
      <c r="AZ241" s="25" t="b">
        <f>IFERROR(IF(J241="Done",IF($F241="S1",IF(AND($I241&gt;$G241,(($I241-$G241)&lt;=(Dashboard!$O$4/1440))),1,""),IF($F241="S2",IF(AND($I241&gt;$G241,($I241-$G241)&lt;=(Dashboard!$O$5/1440)),1,""),IF($F241="S3",IF(AND($I241&gt;$G241,($I241-$G241)&lt;=(Dashboard!$O$6/1440)),1,""),IF($F241="S4",IF(AND($I241&gt;$G241,($I241-$G241)&lt;=(Dashboard!$O$7/1440)),1,"")))))),"")</f>
        <v>0</v>
      </c>
      <c r="BA241" s="24"/>
    </row>
    <row r="242" spans="1:53" x14ac:dyDescent="0.25">
      <c r="A242" s="33"/>
      <c r="B242" s="20"/>
      <c r="C242" s="20"/>
      <c r="D242" s="20"/>
      <c r="E242" s="20"/>
      <c r="F242" s="28"/>
      <c r="G242" s="32"/>
      <c r="H242" s="32"/>
      <c r="I242" s="32"/>
      <c r="J242" s="19" t="str">
        <f t="shared" si="11"/>
        <v/>
      </c>
      <c r="K242" s="20"/>
      <c r="L242" s="29"/>
      <c r="M242" s="22" t="str">
        <f t="shared" si="9"/>
        <v/>
      </c>
      <c r="N242" s="22" t="str">
        <f t="shared" si="10"/>
        <v/>
      </c>
      <c r="AY242" s="25" t="b">
        <f>IFERROR(IF($F242="S1",IF(AND($H242&gt;$G242,(($H242-$G242)&lt;=(Dashboard!$N$4/1440))),1,""),IF($F242="S2",IF(AND($H242&gt;$G242,($H242-$G242)&lt;=(Dashboard!$N$5/1440)),1,""),IF($F242="S3",IF(AND($H242&gt;$G242,($H242-$G242)&lt;=(Dashboard!$N$6/1440)),1,""),IF($F242="S4",IF(AND($H242&gt;$G242,($H242-$G242)&lt;=(Dashboard!$N$7/1440)),1,""))))),"")</f>
        <v>0</v>
      </c>
      <c r="AZ242" s="25" t="b">
        <f>IFERROR(IF(J242="Done",IF($F242="S1",IF(AND($I242&gt;$G242,(($I242-$G242)&lt;=(Dashboard!$O$4/1440))),1,""),IF($F242="S2",IF(AND($I242&gt;$G242,($I242-$G242)&lt;=(Dashboard!$O$5/1440)),1,""),IF($F242="S3",IF(AND($I242&gt;$G242,($I242-$G242)&lt;=(Dashboard!$O$6/1440)),1,""),IF($F242="S4",IF(AND($I242&gt;$G242,($I242-$G242)&lt;=(Dashboard!$O$7/1440)),1,"")))))),"")</f>
        <v>0</v>
      </c>
      <c r="BA242" s="24"/>
    </row>
    <row r="243" spans="1:53" x14ac:dyDescent="0.25">
      <c r="A243" s="33"/>
      <c r="B243" s="20"/>
      <c r="C243" s="20"/>
      <c r="D243" s="20"/>
      <c r="E243" s="20"/>
      <c r="F243" s="28"/>
      <c r="G243" s="32"/>
      <c r="H243" s="32"/>
      <c r="I243" s="32"/>
      <c r="J243" s="19" t="str">
        <f t="shared" si="11"/>
        <v/>
      </c>
      <c r="K243" s="20"/>
      <c r="L243" s="29"/>
      <c r="M243" s="22" t="str">
        <f t="shared" si="9"/>
        <v/>
      </c>
      <c r="N243" s="22" t="str">
        <f t="shared" si="10"/>
        <v/>
      </c>
      <c r="AY243" s="25" t="b">
        <f>IFERROR(IF($F243="S1",IF(AND($H243&gt;$G243,(($H243-$G243)&lt;=(Dashboard!$N$4/1440))),1,""),IF($F243="S2",IF(AND($H243&gt;$G243,($H243-$G243)&lt;=(Dashboard!$N$5/1440)),1,""),IF($F243="S3",IF(AND($H243&gt;$G243,($H243-$G243)&lt;=(Dashboard!$N$6/1440)),1,""),IF($F243="S4",IF(AND($H243&gt;$G243,($H243-$G243)&lt;=(Dashboard!$N$7/1440)),1,""))))),"")</f>
        <v>0</v>
      </c>
      <c r="AZ243" s="25" t="b">
        <f>IFERROR(IF(J243="Done",IF($F243="S1",IF(AND($I243&gt;$G243,(($I243-$G243)&lt;=(Dashboard!$O$4/1440))),1,""),IF($F243="S2",IF(AND($I243&gt;$G243,($I243-$G243)&lt;=(Dashboard!$O$5/1440)),1,""),IF($F243="S3",IF(AND($I243&gt;$G243,($I243-$G243)&lt;=(Dashboard!$O$6/1440)),1,""),IF($F243="S4",IF(AND($I243&gt;$G243,($I243-$G243)&lt;=(Dashboard!$O$7/1440)),1,"")))))),"")</f>
        <v>0</v>
      </c>
      <c r="BA243" s="24"/>
    </row>
    <row r="244" spans="1:53" x14ac:dyDescent="0.25">
      <c r="A244" s="33"/>
      <c r="B244" s="20"/>
      <c r="C244" s="20"/>
      <c r="D244" s="20"/>
      <c r="E244" s="20"/>
      <c r="F244" s="28"/>
      <c r="G244" s="32"/>
      <c r="H244" s="32"/>
      <c r="I244" s="32"/>
      <c r="J244" s="19" t="str">
        <f t="shared" si="11"/>
        <v/>
      </c>
      <c r="K244" s="20"/>
      <c r="L244" s="29"/>
      <c r="M244" s="22" t="str">
        <f t="shared" si="9"/>
        <v/>
      </c>
      <c r="N244" s="22" t="str">
        <f t="shared" si="10"/>
        <v/>
      </c>
      <c r="AY244" s="25" t="b">
        <f>IFERROR(IF($F244="S1",IF(AND($H244&gt;$G244,(($H244-$G244)&lt;=(Dashboard!$N$4/1440))),1,""),IF($F244="S2",IF(AND($H244&gt;$G244,($H244-$G244)&lt;=(Dashboard!$N$5/1440)),1,""),IF($F244="S3",IF(AND($H244&gt;$G244,($H244-$G244)&lt;=(Dashboard!$N$6/1440)),1,""),IF($F244="S4",IF(AND($H244&gt;$G244,($H244-$G244)&lt;=(Dashboard!$N$7/1440)),1,""))))),"")</f>
        <v>0</v>
      </c>
      <c r="AZ244" s="25" t="b">
        <f>IFERROR(IF(J244="Done",IF($F244="S1",IF(AND($I244&gt;$G244,(($I244-$G244)&lt;=(Dashboard!$O$4/1440))),1,""),IF($F244="S2",IF(AND($I244&gt;$G244,($I244-$G244)&lt;=(Dashboard!$O$5/1440)),1,""),IF($F244="S3",IF(AND($I244&gt;$G244,($I244-$G244)&lt;=(Dashboard!$O$6/1440)),1,""),IF($F244="S4",IF(AND($I244&gt;$G244,($I244-$G244)&lt;=(Dashboard!$O$7/1440)),1,"")))))),"")</f>
        <v>0</v>
      </c>
      <c r="BA244" s="24"/>
    </row>
    <row r="245" spans="1:53" x14ac:dyDescent="0.25">
      <c r="A245" s="33"/>
      <c r="B245" s="20"/>
      <c r="C245" s="20"/>
      <c r="D245" s="20"/>
      <c r="E245" s="20"/>
      <c r="F245" s="28"/>
      <c r="G245" s="32"/>
      <c r="H245" s="32"/>
      <c r="I245" s="32"/>
      <c r="J245" s="19" t="str">
        <f t="shared" si="11"/>
        <v/>
      </c>
      <c r="K245" s="20"/>
      <c r="L245" s="29"/>
      <c r="M245" s="22" t="str">
        <f t="shared" si="9"/>
        <v/>
      </c>
      <c r="N245" s="22" t="str">
        <f t="shared" si="10"/>
        <v/>
      </c>
      <c r="AY245" s="25" t="b">
        <f>IFERROR(IF($F245="S1",IF(AND($H245&gt;$G245,(($H245-$G245)&lt;=(Dashboard!$N$4/1440))),1,""),IF($F245="S2",IF(AND($H245&gt;$G245,($H245-$G245)&lt;=(Dashboard!$N$5/1440)),1,""),IF($F245="S3",IF(AND($H245&gt;$G245,($H245-$G245)&lt;=(Dashboard!$N$6/1440)),1,""),IF($F245="S4",IF(AND($H245&gt;$G245,($H245-$G245)&lt;=(Dashboard!$N$7/1440)),1,""))))),"")</f>
        <v>0</v>
      </c>
      <c r="AZ245" s="25" t="b">
        <f>IFERROR(IF(J245="Done",IF($F245="S1",IF(AND($I245&gt;$G245,(($I245-$G245)&lt;=(Dashboard!$O$4/1440))),1,""),IF($F245="S2",IF(AND($I245&gt;$G245,($I245-$G245)&lt;=(Dashboard!$O$5/1440)),1,""),IF($F245="S3",IF(AND($I245&gt;$G245,($I245-$G245)&lt;=(Dashboard!$O$6/1440)),1,""),IF($F245="S4",IF(AND($I245&gt;$G245,($I245-$G245)&lt;=(Dashboard!$O$7/1440)),1,"")))))),"")</f>
        <v>0</v>
      </c>
      <c r="BA245" s="24"/>
    </row>
    <row r="246" spans="1:53" x14ac:dyDescent="0.25">
      <c r="A246" s="33"/>
      <c r="B246" s="20"/>
      <c r="C246" s="20"/>
      <c r="D246" s="20"/>
      <c r="E246" s="20"/>
      <c r="F246" s="28"/>
      <c r="G246" s="32"/>
      <c r="H246" s="32"/>
      <c r="I246" s="32"/>
      <c r="J246" s="19" t="str">
        <f t="shared" si="11"/>
        <v/>
      </c>
      <c r="K246" s="20"/>
      <c r="L246" s="29"/>
      <c r="M246" s="22" t="str">
        <f t="shared" si="9"/>
        <v/>
      </c>
      <c r="N246" s="22" t="str">
        <f t="shared" si="10"/>
        <v/>
      </c>
      <c r="AY246" s="25" t="b">
        <f>IFERROR(IF($F246="S1",IF(AND($H246&gt;$G246,(($H246-$G246)&lt;=(Dashboard!$N$4/1440))),1,""),IF($F246="S2",IF(AND($H246&gt;$G246,($H246-$G246)&lt;=(Dashboard!$N$5/1440)),1,""),IF($F246="S3",IF(AND($H246&gt;$G246,($H246-$G246)&lt;=(Dashboard!$N$6/1440)),1,""),IF($F246="S4",IF(AND($H246&gt;$G246,($H246-$G246)&lt;=(Dashboard!$N$7/1440)),1,""))))),"")</f>
        <v>0</v>
      </c>
      <c r="AZ246" s="25" t="b">
        <f>IFERROR(IF(J246="Done",IF($F246="S1",IF(AND($I246&gt;$G246,(($I246-$G246)&lt;=(Dashboard!$O$4/1440))),1,""),IF($F246="S2",IF(AND($I246&gt;$G246,($I246-$G246)&lt;=(Dashboard!$O$5/1440)),1,""),IF($F246="S3",IF(AND($I246&gt;$G246,($I246-$G246)&lt;=(Dashboard!$O$6/1440)),1,""),IF($F246="S4",IF(AND($I246&gt;$G246,($I246-$G246)&lt;=(Dashboard!$O$7/1440)),1,"")))))),"")</f>
        <v>0</v>
      </c>
      <c r="BA246" s="24"/>
    </row>
    <row r="247" spans="1:53" x14ac:dyDescent="0.25">
      <c r="A247" s="33"/>
      <c r="B247" s="20"/>
      <c r="C247" s="20"/>
      <c r="D247" s="20"/>
      <c r="E247" s="20"/>
      <c r="F247" s="28"/>
      <c r="G247" s="32"/>
      <c r="H247" s="32"/>
      <c r="I247" s="32"/>
      <c r="J247" s="19" t="str">
        <f t="shared" si="11"/>
        <v/>
      </c>
      <c r="K247" s="20"/>
      <c r="L247" s="29"/>
      <c r="M247" s="22" t="str">
        <f t="shared" si="9"/>
        <v/>
      </c>
      <c r="N247" s="22" t="str">
        <f t="shared" si="10"/>
        <v/>
      </c>
      <c r="AY247" s="25" t="b">
        <f>IFERROR(IF($F247="S1",IF(AND($H247&gt;$G247,(($H247-$G247)&lt;=(Dashboard!$N$4/1440))),1,""),IF($F247="S2",IF(AND($H247&gt;$G247,($H247-$G247)&lt;=(Dashboard!$N$5/1440)),1,""),IF($F247="S3",IF(AND($H247&gt;$G247,($H247-$G247)&lt;=(Dashboard!$N$6/1440)),1,""),IF($F247="S4",IF(AND($H247&gt;$G247,($H247-$G247)&lt;=(Dashboard!$N$7/1440)),1,""))))),"")</f>
        <v>0</v>
      </c>
      <c r="AZ247" s="25" t="b">
        <f>IFERROR(IF(J247="Done",IF($F247="S1",IF(AND($I247&gt;$G247,(($I247-$G247)&lt;=(Dashboard!$O$4/1440))),1,""),IF($F247="S2",IF(AND($I247&gt;$G247,($I247-$G247)&lt;=(Dashboard!$O$5/1440)),1,""),IF($F247="S3",IF(AND($I247&gt;$G247,($I247-$G247)&lt;=(Dashboard!$O$6/1440)),1,""),IF($F247="S4",IF(AND($I247&gt;$G247,($I247-$G247)&lt;=(Dashboard!$O$7/1440)),1,"")))))),"")</f>
        <v>0</v>
      </c>
      <c r="BA247" s="24"/>
    </row>
    <row r="248" spans="1:53" x14ac:dyDescent="0.25">
      <c r="A248" s="33"/>
      <c r="B248" s="20"/>
      <c r="C248" s="20"/>
      <c r="D248" s="20"/>
      <c r="E248" s="20"/>
      <c r="F248" s="28"/>
      <c r="G248" s="32"/>
      <c r="H248" s="32"/>
      <c r="I248" s="32"/>
      <c r="J248" s="19" t="str">
        <f t="shared" si="11"/>
        <v/>
      </c>
      <c r="K248" s="20"/>
      <c r="L248" s="29"/>
      <c r="M248" s="22" t="str">
        <f t="shared" si="9"/>
        <v/>
      </c>
      <c r="N248" s="22" t="str">
        <f t="shared" si="10"/>
        <v/>
      </c>
      <c r="AY248" s="25" t="b">
        <f>IFERROR(IF($F248="S1",IF(AND($H248&gt;$G248,(($H248-$G248)&lt;=(Dashboard!$N$4/1440))),1,""),IF($F248="S2",IF(AND($H248&gt;$G248,($H248-$G248)&lt;=(Dashboard!$N$5/1440)),1,""),IF($F248="S3",IF(AND($H248&gt;$G248,($H248-$G248)&lt;=(Dashboard!$N$6/1440)),1,""),IF($F248="S4",IF(AND($H248&gt;$G248,($H248-$G248)&lt;=(Dashboard!$N$7/1440)),1,""))))),"")</f>
        <v>0</v>
      </c>
      <c r="AZ248" s="25" t="b">
        <f>IFERROR(IF(J248="Done",IF($F248="S1",IF(AND($I248&gt;$G248,(($I248-$G248)&lt;=(Dashboard!$O$4/1440))),1,""),IF($F248="S2",IF(AND($I248&gt;$G248,($I248-$G248)&lt;=(Dashboard!$O$5/1440)),1,""),IF($F248="S3",IF(AND($I248&gt;$G248,($I248-$G248)&lt;=(Dashboard!$O$6/1440)),1,""),IF($F248="S4",IF(AND($I248&gt;$G248,($I248-$G248)&lt;=(Dashboard!$O$7/1440)),1,"")))))),"")</f>
        <v>0</v>
      </c>
      <c r="BA248" s="24"/>
    </row>
    <row r="249" spans="1:53" x14ac:dyDescent="0.25">
      <c r="A249" s="33"/>
      <c r="B249" s="20"/>
      <c r="C249" s="20"/>
      <c r="D249" s="20"/>
      <c r="E249" s="20"/>
      <c r="F249" s="28"/>
      <c r="G249" s="32"/>
      <c r="H249" s="32"/>
      <c r="I249" s="32"/>
      <c r="J249" s="19" t="str">
        <f t="shared" si="11"/>
        <v/>
      </c>
      <c r="K249" s="20"/>
      <c r="L249" s="29"/>
      <c r="M249" s="22" t="str">
        <f t="shared" si="9"/>
        <v/>
      </c>
      <c r="N249" s="22" t="str">
        <f t="shared" si="10"/>
        <v/>
      </c>
      <c r="AY249" s="25" t="b">
        <f>IFERROR(IF($F249="S1",IF(AND($H249&gt;$G249,(($H249-$G249)&lt;=(Dashboard!$N$4/1440))),1,""),IF($F249="S2",IF(AND($H249&gt;$G249,($H249-$G249)&lt;=(Dashboard!$N$5/1440)),1,""),IF($F249="S3",IF(AND($H249&gt;$G249,($H249-$G249)&lt;=(Dashboard!$N$6/1440)),1,""),IF($F249="S4",IF(AND($H249&gt;$G249,($H249-$G249)&lt;=(Dashboard!$N$7/1440)),1,""))))),"")</f>
        <v>0</v>
      </c>
      <c r="AZ249" s="25" t="b">
        <f>IFERROR(IF(J249="Done",IF($F249="S1",IF(AND($I249&gt;$G249,(($I249-$G249)&lt;=(Dashboard!$O$4/1440))),1,""),IF($F249="S2",IF(AND($I249&gt;$G249,($I249-$G249)&lt;=(Dashboard!$O$5/1440)),1,""),IF($F249="S3",IF(AND($I249&gt;$G249,($I249-$G249)&lt;=(Dashboard!$O$6/1440)),1,""),IF($F249="S4",IF(AND($I249&gt;$G249,($I249-$G249)&lt;=(Dashboard!$O$7/1440)),1,"")))))),"")</f>
        <v>0</v>
      </c>
      <c r="BA249" s="24"/>
    </row>
    <row r="250" spans="1:53" x14ac:dyDescent="0.25">
      <c r="A250" s="33"/>
      <c r="B250" s="20"/>
      <c r="C250" s="20"/>
      <c r="D250" s="20"/>
      <c r="E250" s="20"/>
      <c r="F250" s="28"/>
      <c r="G250" s="32"/>
      <c r="H250" s="32"/>
      <c r="I250" s="32"/>
      <c r="J250" s="19" t="str">
        <f t="shared" si="11"/>
        <v/>
      </c>
      <c r="K250" s="20"/>
      <c r="L250" s="29"/>
      <c r="M250" s="22" t="str">
        <f t="shared" si="9"/>
        <v/>
      </c>
      <c r="N250" s="22" t="str">
        <f t="shared" si="10"/>
        <v/>
      </c>
      <c r="AY250" s="25" t="b">
        <f>IFERROR(IF($F250="S1",IF(AND($H250&gt;$G250,(($H250-$G250)&lt;=(Dashboard!$N$4/1440))),1,""),IF($F250="S2",IF(AND($H250&gt;$G250,($H250-$G250)&lt;=(Dashboard!$N$5/1440)),1,""),IF($F250="S3",IF(AND($H250&gt;$G250,($H250-$G250)&lt;=(Dashboard!$N$6/1440)),1,""),IF($F250="S4",IF(AND($H250&gt;$G250,($H250-$G250)&lt;=(Dashboard!$N$7/1440)),1,""))))),"")</f>
        <v>0</v>
      </c>
      <c r="AZ250" s="25" t="b">
        <f>IFERROR(IF(J250="Done",IF($F250="S1",IF(AND($I250&gt;$G250,(($I250-$G250)&lt;=(Dashboard!$O$4/1440))),1,""),IF($F250="S2",IF(AND($I250&gt;$G250,($I250-$G250)&lt;=(Dashboard!$O$5/1440)),1,""),IF($F250="S3",IF(AND($I250&gt;$G250,($I250-$G250)&lt;=(Dashboard!$O$6/1440)),1,""),IF($F250="S4",IF(AND($I250&gt;$G250,($I250-$G250)&lt;=(Dashboard!$O$7/1440)),1,"")))))),"")</f>
        <v>0</v>
      </c>
      <c r="BA250" s="24"/>
    </row>
    <row r="251" spans="1:53" x14ac:dyDescent="0.25">
      <c r="A251" s="33"/>
      <c r="B251" s="20"/>
      <c r="C251" s="20"/>
      <c r="D251" s="20"/>
      <c r="E251" s="20"/>
      <c r="F251" s="28"/>
      <c r="G251" s="32"/>
      <c r="H251" s="32"/>
      <c r="I251" s="32"/>
      <c r="J251" s="19" t="str">
        <f t="shared" si="11"/>
        <v/>
      </c>
      <c r="K251" s="20"/>
      <c r="L251" s="29"/>
      <c r="M251" s="22" t="str">
        <f t="shared" si="9"/>
        <v/>
      </c>
      <c r="N251" s="22" t="str">
        <f t="shared" si="10"/>
        <v/>
      </c>
      <c r="AY251" s="25" t="b">
        <f>IFERROR(IF($F251="S1",IF(AND($H251&gt;$G251,(($H251-$G251)&lt;=(Dashboard!$N$4/1440))),1,""),IF($F251="S2",IF(AND($H251&gt;$G251,($H251-$G251)&lt;=(Dashboard!$N$5/1440)),1,""),IF($F251="S3",IF(AND($H251&gt;$G251,($H251-$G251)&lt;=(Dashboard!$N$6/1440)),1,""),IF($F251="S4",IF(AND($H251&gt;$G251,($H251-$G251)&lt;=(Dashboard!$N$7/1440)),1,""))))),"")</f>
        <v>0</v>
      </c>
      <c r="AZ251" s="25" t="b">
        <f>IFERROR(IF(J251="Done",IF($F251="S1",IF(AND($I251&gt;$G251,(($I251-$G251)&lt;=(Dashboard!$O$4/1440))),1,""),IF($F251="S2",IF(AND($I251&gt;$G251,($I251-$G251)&lt;=(Dashboard!$O$5/1440)),1,""),IF($F251="S3",IF(AND($I251&gt;$G251,($I251-$G251)&lt;=(Dashboard!$O$6/1440)),1,""),IF($F251="S4",IF(AND($I251&gt;$G251,($I251-$G251)&lt;=(Dashboard!$O$7/1440)),1,"")))))),"")</f>
        <v>0</v>
      </c>
      <c r="BA251" s="24"/>
    </row>
    <row r="252" spans="1:53" x14ac:dyDescent="0.25">
      <c r="A252" s="33"/>
      <c r="B252" s="20"/>
      <c r="C252" s="20"/>
      <c r="D252" s="20"/>
      <c r="E252" s="20"/>
      <c r="F252" s="28"/>
      <c r="G252" s="32"/>
      <c r="H252" s="32"/>
      <c r="I252" s="32"/>
      <c r="J252" s="19" t="str">
        <f t="shared" si="11"/>
        <v/>
      </c>
      <c r="K252" s="20"/>
      <c r="L252" s="29"/>
      <c r="M252" s="22" t="str">
        <f t="shared" si="9"/>
        <v/>
      </c>
      <c r="N252" s="22" t="str">
        <f t="shared" si="10"/>
        <v/>
      </c>
      <c r="AY252" s="25" t="b">
        <f>IFERROR(IF($F252="S1",IF(AND($H252&gt;$G252,(($H252-$G252)&lt;=(Dashboard!$N$4/1440))),1,""),IF($F252="S2",IF(AND($H252&gt;$G252,($H252-$G252)&lt;=(Dashboard!$N$5/1440)),1,""),IF($F252="S3",IF(AND($H252&gt;$G252,($H252-$G252)&lt;=(Dashboard!$N$6/1440)),1,""),IF($F252="S4",IF(AND($H252&gt;$G252,($H252-$G252)&lt;=(Dashboard!$N$7/1440)),1,""))))),"")</f>
        <v>0</v>
      </c>
      <c r="AZ252" s="25" t="b">
        <f>IFERROR(IF(J252="Done",IF($F252="S1",IF(AND($I252&gt;$G252,(($I252-$G252)&lt;=(Dashboard!$O$4/1440))),1,""),IF($F252="S2",IF(AND($I252&gt;$G252,($I252-$G252)&lt;=(Dashboard!$O$5/1440)),1,""),IF($F252="S3",IF(AND($I252&gt;$G252,($I252-$G252)&lt;=(Dashboard!$O$6/1440)),1,""),IF($F252="S4",IF(AND($I252&gt;$G252,($I252-$G252)&lt;=(Dashboard!$O$7/1440)),1,"")))))),"")</f>
        <v>0</v>
      </c>
      <c r="BA252" s="24"/>
    </row>
    <row r="253" spans="1:53" x14ac:dyDescent="0.25">
      <c r="A253" s="33"/>
      <c r="B253" s="20"/>
      <c r="C253" s="20"/>
      <c r="D253" s="20"/>
      <c r="E253" s="20"/>
      <c r="F253" s="28"/>
      <c r="G253" s="32"/>
      <c r="H253" s="32"/>
      <c r="I253" s="32"/>
      <c r="J253" s="19" t="str">
        <f t="shared" si="11"/>
        <v/>
      </c>
      <c r="K253" s="20"/>
      <c r="L253" s="29"/>
      <c r="M253" s="22" t="str">
        <f t="shared" si="9"/>
        <v/>
      </c>
      <c r="N253" s="22" t="str">
        <f t="shared" si="10"/>
        <v/>
      </c>
      <c r="AY253" s="25" t="b">
        <f>IFERROR(IF($F253="S1",IF(AND($H253&gt;$G253,(($H253-$G253)&lt;=(Dashboard!$N$4/1440))),1,""),IF($F253="S2",IF(AND($H253&gt;$G253,($H253-$G253)&lt;=(Dashboard!$N$5/1440)),1,""),IF($F253="S3",IF(AND($H253&gt;$G253,($H253-$G253)&lt;=(Dashboard!$N$6/1440)),1,""),IF($F253="S4",IF(AND($H253&gt;$G253,($H253-$G253)&lt;=(Dashboard!$N$7/1440)),1,""))))),"")</f>
        <v>0</v>
      </c>
      <c r="AZ253" s="25" t="b">
        <f>IFERROR(IF(J253="Done",IF($F253="S1",IF(AND($I253&gt;$G253,(($I253-$G253)&lt;=(Dashboard!$O$4/1440))),1,""),IF($F253="S2",IF(AND($I253&gt;$G253,($I253-$G253)&lt;=(Dashboard!$O$5/1440)),1,""),IF($F253="S3",IF(AND($I253&gt;$G253,($I253-$G253)&lt;=(Dashboard!$O$6/1440)),1,""),IF($F253="S4",IF(AND($I253&gt;$G253,($I253-$G253)&lt;=(Dashboard!$O$7/1440)),1,"")))))),"")</f>
        <v>0</v>
      </c>
      <c r="BA253" s="24"/>
    </row>
    <row r="254" spans="1:53" x14ac:dyDescent="0.25">
      <c r="A254" s="33"/>
      <c r="B254" s="20"/>
      <c r="C254" s="20"/>
      <c r="D254" s="20"/>
      <c r="E254" s="20"/>
      <c r="F254" s="28"/>
      <c r="G254" s="32"/>
      <c r="H254" s="32"/>
      <c r="I254" s="32"/>
      <c r="J254" s="19" t="str">
        <f t="shared" si="11"/>
        <v/>
      </c>
      <c r="K254" s="20"/>
      <c r="L254" s="29"/>
      <c r="M254" s="22" t="str">
        <f t="shared" si="9"/>
        <v/>
      </c>
      <c r="N254" s="22" t="str">
        <f t="shared" si="10"/>
        <v/>
      </c>
      <c r="AY254" s="25" t="b">
        <f>IFERROR(IF($F254="S1",IF(AND($H254&gt;$G254,(($H254-$G254)&lt;=(Dashboard!$N$4/1440))),1,""),IF($F254="S2",IF(AND($H254&gt;$G254,($H254-$G254)&lt;=(Dashboard!$N$5/1440)),1,""),IF($F254="S3",IF(AND($H254&gt;$G254,($H254-$G254)&lt;=(Dashboard!$N$6/1440)),1,""),IF($F254="S4",IF(AND($H254&gt;$G254,($H254-$G254)&lt;=(Dashboard!$N$7/1440)),1,""))))),"")</f>
        <v>0</v>
      </c>
      <c r="AZ254" s="25" t="b">
        <f>IFERROR(IF(J254="Done",IF($F254="S1",IF(AND($I254&gt;$G254,(($I254-$G254)&lt;=(Dashboard!$O$4/1440))),1,""),IF($F254="S2",IF(AND($I254&gt;$G254,($I254-$G254)&lt;=(Dashboard!$O$5/1440)),1,""),IF($F254="S3",IF(AND($I254&gt;$G254,($I254-$G254)&lt;=(Dashboard!$O$6/1440)),1,""),IF($F254="S4",IF(AND($I254&gt;$G254,($I254-$G254)&lt;=(Dashboard!$O$7/1440)),1,"")))))),"")</f>
        <v>0</v>
      </c>
      <c r="BA254" s="24"/>
    </row>
    <row r="255" spans="1:53" x14ac:dyDescent="0.25">
      <c r="A255" s="33"/>
      <c r="B255" s="20"/>
      <c r="C255" s="20"/>
      <c r="D255" s="20"/>
      <c r="E255" s="20"/>
      <c r="F255" s="28"/>
      <c r="G255" s="32"/>
      <c r="H255" s="32"/>
      <c r="I255" s="32"/>
      <c r="J255" s="19" t="str">
        <f t="shared" si="11"/>
        <v/>
      </c>
      <c r="K255" s="20"/>
      <c r="L255" s="29"/>
      <c r="M255" s="22" t="str">
        <f t="shared" si="9"/>
        <v/>
      </c>
      <c r="N255" s="22" t="str">
        <f t="shared" si="10"/>
        <v/>
      </c>
      <c r="AY255" s="25" t="b">
        <f>IFERROR(IF($F255="S1",IF(AND($H255&gt;$G255,(($H255-$G255)&lt;=(Dashboard!$N$4/1440))),1,""),IF($F255="S2",IF(AND($H255&gt;$G255,($H255-$G255)&lt;=(Dashboard!$N$5/1440)),1,""),IF($F255="S3",IF(AND($H255&gt;$G255,($H255-$G255)&lt;=(Dashboard!$N$6/1440)),1,""),IF($F255="S4",IF(AND($H255&gt;$G255,($H255-$G255)&lt;=(Dashboard!$N$7/1440)),1,""))))),"")</f>
        <v>0</v>
      </c>
      <c r="AZ255" s="25" t="b">
        <f>IFERROR(IF(J255="Done",IF($F255="S1",IF(AND($I255&gt;$G255,(($I255-$G255)&lt;=(Dashboard!$O$4/1440))),1,""),IF($F255="S2",IF(AND($I255&gt;$G255,($I255-$G255)&lt;=(Dashboard!$O$5/1440)),1,""),IF($F255="S3",IF(AND($I255&gt;$G255,($I255-$G255)&lt;=(Dashboard!$O$6/1440)),1,""),IF($F255="S4",IF(AND($I255&gt;$G255,($I255-$G255)&lt;=(Dashboard!$O$7/1440)),1,"")))))),"")</f>
        <v>0</v>
      </c>
      <c r="BA255" s="24"/>
    </row>
    <row r="256" spans="1:53" x14ac:dyDescent="0.25">
      <c r="A256" s="33"/>
      <c r="B256" s="20"/>
      <c r="C256" s="20"/>
      <c r="D256" s="20"/>
      <c r="E256" s="20"/>
      <c r="F256" s="28"/>
      <c r="G256" s="32"/>
      <c r="H256" s="32"/>
      <c r="I256" s="32"/>
      <c r="J256" s="19" t="str">
        <f t="shared" si="11"/>
        <v/>
      </c>
      <c r="K256" s="20"/>
      <c r="L256" s="29"/>
      <c r="M256" s="22" t="str">
        <f t="shared" si="9"/>
        <v/>
      </c>
      <c r="N256" s="22" t="str">
        <f t="shared" si="10"/>
        <v/>
      </c>
      <c r="AY256" s="25" t="b">
        <f>IFERROR(IF($F256="S1",IF(AND($H256&gt;$G256,(($H256-$G256)&lt;=(Dashboard!$N$4/1440))),1,""),IF($F256="S2",IF(AND($H256&gt;$G256,($H256-$G256)&lt;=(Dashboard!$N$5/1440)),1,""),IF($F256="S3",IF(AND($H256&gt;$G256,($H256-$G256)&lt;=(Dashboard!$N$6/1440)),1,""),IF($F256="S4",IF(AND($H256&gt;$G256,($H256-$G256)&lt;=(Dashboard!$N$7/1440)),1,""))))),"")</f>
        <v>0</v>
      </c>
      <c r="AZ256" s="25" t="b">
        <f>IFERROR(IF(J256="Done",IF($F256="S1",IF(AND($I256&gt;$G256,(($I256-$G256)&lt;=(Dashboard!$O$4/1440))),1,""),IF($F256="S2",IF(AND($I256&gt;$G256,($I256-$G256)&lt;=(Dashboard!$O$5/1440)),1,""),IF($F256="S3",IF(AND($I256&gt;$G256,($I256-$G256)&lt;=(Dashboard!$O$6/1440)),1,""),IF($F256="S4",IF(AND($I256&gt;$G256,($I256-$G256)&lt;=(Dashboard!$O$7/1440)),1,"")))))),"")</f>
        <v>0</v>
      </c>
      <c r="BA256" s="24"/>
    </row>
    <row r="257" spans="1:53" x14ac:dyDescent="0.25">
      <c r="A257" s="33"/>
      <c r="B257" s="20"/>
      <c r="C257" s="20"/>
      <c r="D257" s="20"/>
      <c r="E257" s="20"/>
      <c r="F257" s="28"/>
      <c r="G257" s="32"/>
      <c r="H257" s="32"/>
      <c r="I257" s="32"/>
      <c r="J257" s="19" t="str">
        <f t="shared" si="11"/>
        <v/>
      </c>
      <c r="K257" s="20"/>
      <c r="L257" s="29"/>
      <c r="M257" s="22" t="str">
        <f t="shared" si="9"/>
        <v/>
      </c>
      <c r="N257" s="22" t="str">
        <f t="shared" si="10"/>
        <v/>
      </c>
      <c r="AY257" s="25" t="b">
        <f>IFERROR(IF($F257="S1",IF(AND($H257&gt;$G257,(($H257-$G257)&lt;=(Dashboard!$N$4/1440))),1,""),IF($F257="S2",IF(AND($H257&gt;$G257,($H257-$G257)&lt;=(Dashboard!$N$5/1440)),1,""),IF($F257="S3",IF(AND($H257&gt;$G257,($H257-$G257)&lt;=(Dashboard!$N$6/1440)),1,""),IF($F257="S4",IF(AND($H257&gt;$G257,($H257-$G257)&lt;=(Dashboard!$N$7/1440)),1,""))))),"")</f>
        <v>0</v>
      </c>
      <c r="AZ257" s="25" t="b">
        <f>IFERROR(IF(J257="Done",IF($F257="S1",IF(AND($I257&gt;$G257,(($I257-$G257)&lt;=(Dashboard!$O$4/1440))),1,""),IF($F257="S2",IF(AND($I257&gt;$G257,($I257-$G257)&lt;=(Dashboard!$O$5/1440)),1,""),IF($F257="S3",IF(AND($I257&gt;$G257,($I257-$G257)&lt;=(Dashboard!$O$6/1440)),1,""),IF($F257="S4",IF(AND($I257&gt;$G257,($I257-$G257)&lt;=(Dashboard!$O$7/1440)),1,"")))))),"")</f>
        <v>0</v>
      </c>
      <c r="BA257" s="24"/>
    </row>
    <row r="258" spans="1:53" x14ac:dyDescent="0.25">
      <c r="A258" s="33"/>
      <c r="B258" s="20"/>
      <c r="C258" s="20"/>
      <c r="D258" s="20"/>
      <c r="E258" s="20"/>
      <c r="F258" s="28"/>
      <c r="G258" s="32"/>
      <c r="H258" s="32"/>
      <c r="I258" s="32"/>
      <c r="J258" s="19" t="str">
        <f t="shared" si="11"/>
        <v/>
      </c>
      <c r="K258" s="20"/>
      <c r="L258" s="29"/>
      <c r="M258" s="22" t="str">
        <f t="shared" si="9"/>
        <v/>
      </c>
      <c r="N258" s="22" t="str">
        <f t="shared" si="10"/>
        <v/>
      </c>
      <c r="AY258" s="25" t="b">
        <f>IFERROR(IF($F258="S1",IF(AND($H258&gt;$G258,(($H258-$G258)&lt;=(Dashboard!$N$4/1440))),1,""),IF($F258="S2",IF(AND($H258&gt;$G258,($H258-$G258)&lt;=(Dashboard!$N$5/1440)),1,""),IF($F258="S3",IF(AND($H258&gt;$G258,($H258-$G258)&lt;=(Dashboard!$N$6/1440)),1,""),IF($F258="S4",IF(AND($H258&gt;$G258,($H258-$G258)&lt;=(Dashboard!$N$7/1440)),1,""))))),"")</f>
        <v>0</v>
      </c>
      <c r="AZ258" s="25" t="b">
        <f>IFERROR(IF(J258="Done",IF($F258="S1",IF(AND($I258&gt;$G258,(($I258-$G258)&lt;=(Dashboard!$O$4/1440))),1,""),IF($F258="S2",IF(AND($I258&gt;$G258,($I258-$G258)&lt;=(Dashboard!$O$5/1440)),1,""),IF($F258="S3",IF(AND($I258&gt;$G258,($I258-$G258)&lt;=(Dashboard!$O$6/1440)),1,""),IF($F258="S4",IF(AND($I258&gt;$G258,($I258-$G258)&lt;=(Dashboard!$O$7/1440)),1,"")))))),"")</f>
        <v>0</v>
      </c>
      <c r="BA258" s="24"/>
    </row>
    <row r="259" spans="1:53" x14ac:dyDescent="0.25">
      <c r="A259" s="33"/>
      <c r="B259" s="20"/>
      <c r="C259" s="20"/>
      <c r="D259" s="20"/>
      <c r="E259" s="20"/>
      <c r="F259" s="28"/>
      <c r="G259" s="32"/>
      <c r="H259" s="32"/>
      <c r="I259" s="32"/>
      <c r="J259" s="19" t="str">
        <f t="shared" si="11"/>
        <v/>
      </c>
      <c r="K259" s="20"/>
      <c r="L259" s="29"/>
      <c r="M259" s="22" t="str">
        <f t="shared" si="9"/>
        <v/>
      </c>
      <c r="N259" s="22" t="str">
        <f t="shared" si="10"/>
        <v/>
      </c>
      <c r="AY259" s="25" t="b">
        <f>IFERROR(IF($F259="S1",IF(AND($H259&gt;$G259,(($H259-$G259)&lt;=(Dashboard!$N$4/1440))),1,""),IF($F259="S2",IF(AND($H259&gt;$G259,($H259-$G259)&lt;=(Dashboard!$N$5/1440)),1,""),IF($F259="S3",IF(AND($H259&gt;$G259,($H259-$G259)&lt;=(Dashboard!$N$6/1440)),1,""),IF($F259="S4",IF(AND($H259&gt;$G259,($H259-$G259)&lt;=(Dashboard!$N$7/1440)),1,""))))),"")</f>
        <v>0</v>
      </c>
      <c r="AZ259" s="25" t="b">
        <f>IFERROR(IF(J259="Done",IF($F259="S1",IF(AND($I259&gt;$G259,(($I259-$G259)&lt;=(Dashboard!$O$4/1440))),1,""),IF($F259="S2",IF(AND($I259&gt;$G259,($I259-$G259)&lt;=(Dashboard!$O$5/1440)),1,""),IF($F259="S3",IF(AND($I259&gt;$G259,($I259-$G259)&lt;=(Dashboard!$O$6/1440)),1,""),IF($F259="S4",IF(AND($I259&gt;$G259,($I259-$G259)&lt;=(Dashboard!$O$7/1440)),1,"")))))),"")</f>
        <v>0</v>
      </c>
      <c r="BA259" s="24"/>
    </row>
    <row r="260" spans="1:53" x14ac:dyDescent="0.25">
      <c r="A260" s="33"/>
      <c r="B260" s="20"/>
      <c r="C260" s="20"/>
      <c r="D260" s="20"/>
      <c r="E260" s="20"/>
      <c r="F260" s="28"/>
      <c r="G260" s="32"/>
      <c r="H260" s="32"/>
      <c r="I260" s="32"/>
      <c r="J260" s="19" t="str">
        <f t="shared" si="11"/>
        <v/>
      </c>
      <c r="K260" s="20"/>
      <c r="L260" s="29"/>
      <c r="M260" s="22" t="str">
        <f t="shared" si="9"/>
        <v/>
      </c>
      <c r="N260" s="22" t="str">
        <f t="shared" si="10"/>
        <v/>
      </c>
      <c r="AY260" s="25" t="b">
        <f>IFERROR(IF($F260="S1",IF(AND($H260&gt;$G260,(($H260-$G260)&lt;=(Dashboard!$N$4/1440))),1,""),IF($F260="S2",IF(AND($H260&gt;$G260,($H260-$G260)&lt;=(Dashboard!$N$5/1440)),1,""),IF($F260="S3",IF(AND($H260&gt;$G260,($H260-$G260)&lt;=(Dashboard!$N$6/1440)),1,""),IF($F260="S4",IF(AND($H260&gt;$G260,($H260-$G260)&lt;=(Dashboard!$N$7/1440)),1,""))))),"")</f>
        <v>0</v>
      </c>
      <c r="AZ260" s="25" t="b">
        <f>IFERROR(IF(J260="Done",IF($F260="S1",IF(AND($I260&gt;$G260,(($I260-$G260)&lt;=(Dashboard!$O$4/1440))),1,""),IF($F260="S2",IF(AND($I260&gt;$G260,($I260-$G260)&lt;=(Dashboard!$O$5/1440)),1,""),IF($F260="S3",IF(AND($I260&gt;$G260,($I260-$G260)&lt;=(Dashboard!$O$6/1440)),1,""),IF($F260="S4",IF(AND($I260&gt;$G260,($I260-$G260)&lt;=(Dashboard!$O$7/1440)),1,"")))))),"")</f>
        <v>0</v>
      </c>
      <c r="BA260" s="24"/>
    </row>
    <row r="261" spans="1:53" x14ac:dyDescent="0.25">
      <c r="A261" s="33"/>
      <c r="B261" s="20"/>
      <c r="C261" s="20"/>
      <c r="D261" s="20"/>
      <c r="E261" s="20"/>
      <c r="F261" s="28"/>
      <c r="G261" s="32"/>
      <c r="H261" s="32"/>
      <c r="I261" s="32"/>
      <c r="J261" s="19" t="str">
        <f t="shared" si="11"/>
        <v/>
      </c>
      <c r="K261" s="20"/>
      <c r="L261" s="29"/>
      <c r="M261" s="22" t="str">
        <f t="shared" si="9"/>
        <v/>
      </c>
      <c r="N261" s="22" t="str">
        <f t="shared" si="10"/>
        <v/>
      </c>
      <c r="AY261" s="25" t="b">
        <f>IFERROR(IF($F261="S1",IF(AND($H261&gt;$G261,(($H261-$G261)&lt;=(Dashboard!$N$4/1440))),1,""),IF($F261="S2",IF(AND($H261&gt;$G261,($H261-$G261)&lt;=(Dashboard!$N$5/1440)),1,""),IF($F261="S3",IF(AND($H261&gt;$G261,($H261-$G261)&lt;=(Dashboard!$N$6/1440)),1,""),IF($F261="S4",IF(AND($H261&gt;$G261,($H261-$G261)&lt;=(Dashboard!$N$7/1440)),1,""))))),"")</f>
        <v>0</v>
      </c>
      <c r="AZ261" s="25" t="b">
        <f>IFERROR(IF(J261="Done",IF($F261="S1",IF(AND($I261&gt;$G261,(($I261-$G261)&lt;=(Dashboard!$O$4/1440))),1,""),IF($F261="S2",IF(AND($I261&gt;$G261,($I261-$G261)&lt;=(Dashboard!$O$5/1440)),1,""),IF($F261="S3",IF(AND($I261&gt;$G261,($I261-$G261)&lt;=(Dashboard!$O$6/1440)),1,""),IF($F261="S4",IF(AND($I261&gt;$G261,($I261-$G261)&lt;=(Dashboard!$O$7/1440)),1,"")))))),"")</f>
        <v>0</v>
      </c>
      <c r="BA261" s="24"/>
    </row>
    <row r="262" spans="1:53" x14ac:dyDescent="0.25">
      <c r="A262" s="33"/>
      <c r="B262" s="20"/>
      <c r="C262" s="20"/>
      <c r="D262" s="20"/>
      <c r="E262" s="20"/>
      <c r="F262" s="28"/>
      <c r="G262" s="32"/>
      <c r="H262" s="32"/>
      <c r="I262" s="32"/>
      <c r="J262" s="19" t="str">
        <f t="shared" si="11"/>
        <v/>
      </c>
      <c r="K262" s="20"/>
      <c r="L262" s="29"/>
      <c r="M262" s="22" t="str">
        <f t="shared" si="9"/>
        <v/>
      </c>
      <c r="N262" s="22" t="str">
        <f t="shared" si="10"/>
        <v/>
      </c>
      <c r="AY262" s="25" t="b">
        <f>IFERROR(IF($F262="S1",IF(AND($H262&gt;$G262,(($H262-$G262)&lt;=(Dashboard!$N$4/1440))),1,""),IF($F262="S2",IF(AND($H262&gt;$G262,($H262-$G262)&lt;=(Dashboard!$N$5/1440)),1,""),IF($F262="S3",IF(AND($H262&gt;$G262,($H262-$G262)&lt;=(Dashboard!$N$6/1440)),1,""),IF($F262="S4",IF(AND($H262&gt;$G262,($H262-$G262)&lt;=(Dashboard!$N$7/1440)),1,""))))),"")</f>
        <v>0</v>
      </c>
      <c r="AZ262" s="25" t="b">
        <f>IFERROR(IF(J262="Done",IF($F262="S1",IF(AND($I262&gt;$G262,(($I262-$G262)&lt;=(Dashboard!$O$4/1440))),1,""),IF($F262="S2",IF(AND($I262&gt;$G262,($I262-$G262)&lt;=(Dashboard!$O$5/1440)),1,""),IF($F262="S3",IF(AND($I262&gt;$G262,($I262-$G262)&lt;=(Dashboard!$O$6/1440)),1,""),IF($F262="S4",IF(AND($I262&gt;$G262,($I262-$G262)&lt;=(Dashboard!$O$7/1440)),1,"")))))),"")</f>
        <v>0</v>
      </c>
      <c r="BA262" s="24"/>
    </row>
    <row r="263" spans="1:53" x14ac:dyDescent="0.25">
      <c r="A263" s="33"/>
      <c r="B263" s="20"/>
      <c r="C263" s="20"/>
      <c r="D263" s="20"/>
      <c r="E263" s="20"/>
      <c r="F263" s="28"/>
      <c r="G263" s="32"/>
      <c r="H263" s="32"/>
      <c r="I263" s="32"/>
      <c r="J263" s="19" t="str">
        <f t="shared" si="11"/>
        <v/>
      </c>
      <c r="K263" s="20"/>
      <c r="L263" s="29"/>
      <c r="M263" s="22" t="str">
        <f t="shared" si="9"/>
        <v/>
      </c>
      <c r="N263" s="22" t="str">
        <f t="shared" si="10"/>
        <v/>
      </c>
      <c r="AY263" s="25" t="b">
        <f>IFERROR(IF($F263="S1",IF(AND($H263&gt;$G263,(($H263-$G263)&lt;=(Dashboard!$N$4/1440))),1,""),IF($F263="S2",IF(AND($H263&gt;$G263,($H263-$G263)&lt;=(Dashboard!$N$5/1440)),1,""),IF($F263="S3",IF(AND($H263&gt;$G263,($H263-$G263)&lt;=(Dashboard!$N$6/1440)),1,""),IF($F263="S4",IF(AND($H263&gt;$G263,($H263-$G263)&lt;=(Dashboard!$N$7/1440)),1,""))))),"")</f>
        <v>0</v>
      </c>
      <c r="AZ263" s="25" t="b">
        <f>IFERROR(IF(J263="Done",IF($F263="S1",IF(AND($I263&gt;$G263,(($I263-$G263)&lt;=(Dashboard!$O$4/1440))),1,""),IF($F263="S2",IF(AND($I263&gt;$G263,($I263-$G263)&lt;=(Dashboard!$O$5/1440)),1,""),IF($F263="S3",IF(AND($I263&gt;$G263,($I263-$G263)&lt;=(Dashboard!$O$6/1440)),1,""),IF($F263="S4",IF(AND($I263&gt;$G263,($I263-$G263)&lt;=(Dashboard!$O$7/1440)),1,"")))))),"")</f>
        <v>0</v>
      </c>
      <c r="BA263" s="24"/>
    </row>
    <row r="264" spans="1:53" x14ac:dyDescent="0.25">
      <c r="A264" s="33"/>
      <c r="B264" s="20"/>
      <c r="C264" s="20"/>
      <c r="D264" s="20"/>
      <c r="E264" s="20"/>
      <c r="F264" s="28"/>
      <c r="G264" s="32"/>
      <c r="H264" s="32"/>
      <c r="I264" s="32"/>
      <c r="J264" s="19" t="str">
        <f t="shared" si="11"/>
        <v/>
      </c>
      <c r="K264" s="20"/>
      <c r="L264" s="29"/>
      <c r="M264" s="22" t="str">
        <f t="shared" ref="M264:M327" si="12">IF(H264="","",H264-G264)</f>
        <v/>
      </c>
      <c r="N264" s="22" t="str">
        <f t="shared" ref="N264:N327" si="13">IF(I264="","",I264-G264)</f>
        <v/>
      </c>
      <c r="AY264" s="25" t="b">
        <f>IFERROR(IF($F264="S1",IF(AND($H264&gt;$G264,(($H264-$G264)&lt;=(Dashboard!$N$4/1440))),1,""),IF($F264="S2",IF(AND($H264&gt;$G264,($H264-$G264)&lt;=(Dashboard!$N$5/1440)),1,""),IF($F264="S3",IF(AND($H264&gt;$G264,($H264-$G264)&lt;=(Dashboard!$N$6/1440)),1,""),IF($F264="S4",IF(AND($H264&gt;$G264,($H264-$G264)&lt;=(Dashboard!$N$7/1440)),1,""))))),"")</f>
        <v>0</v>
      </c>
      <c r="AZ264" s="25" t="b">
        <f>IFERROR(IF(J264="Done",IF($F264="S1",IF(AND($I264&gt;$G264,(($I264-$G264)&lt;=(Dashboard!$O$4/1440))),1,""),IF($F264="S2",IF(AND($I264&gt;$G264,($I264-$G264)&lt;=(Dashboard!$O$5/1440)),1,""),IF($F264="S3",IF(AND($I264&gt;$G264,($I264-$G264)&lt;=(Dashboard!$O$6/1440)),1,""),IF($F264="S4",IF(AND($I264&gt;$G264,($I264-$G264)&lt;=(Dashboard!$O$7/1440)),1,"")))))),"")</f>
        <v>0</v>
      </c>
      <c r="BA264" s="24"/>
    </row>
    <row r="265" spans="1:53" x14ac:dyDescent="0.25">
      <c r="A265" s="33"/>
      <c r="B265" s="20"/>
      <c r="C265" s="20"/>
      <c r="D265" s="20"/>
      <c r="E265" s="20"/>
      <c r="F265" s="28"/>
      <c r="G265" s="32"/>
      <c r="H265" s="32"/>
      <c r="I265" s="32"/>
      <c r="J265" s="19" t="str">
        <f t="shared" si="11"/>
        <v/>
      </c>
      <c r="K265" s="20"/>
      <c r="L265" s="29"/>
      <c r="M265" s="22" t="str">
        <f t="shared" si="12"/>
        <v/>
      </c>
      <c r="N265" s="22" t="str">
        <f t="shared" si="13"/>
        <v/>
      </c>
      <c r="AY265" s="25" t="b">
        <f>IFERROR(IF($F265="S1",IF(AND($H265&gt;$G265,(($H265-$G265)&lt;=(Dashboard!$N$4/1440))),1,""),IF($F265="S2",IF(AND($H265&gt;$G265,($H265-$G265)&lt;=(Dashboard!$N$5/1440)),1,""),IF($F265="S3",IF(AND($H265&gt;$G265,($H265-$G265)&lt;=(Dashboard!$N$6/1440)),1,""),IF($F265="S4",IF(AND($H265&gt;$G265,($H265-$G265)&lt;=(Dashboard!$N$7/1440)),1,""))))),"")</f>
        <v>0</v>
      </c>
      <c r="AZ265" s="25" t="b">
        <f>IFERROR(IF(J265="Done",IF($F265="S1",IF(AND($I265&gt;$G265,(($I265-$G265)&lt;=(Dashboard!$O$4/1440))),1,""),IF($F265="S2",IF(AND($I265&gt;$G265,($I265-$G265)&lt;=(Dashboard!$O$5/1440)),1,""),IF($F265="S3",IF(AND($I265&gt;$G265,($I265-$G265)&lt;=(Dashboard!$O$6/1440)),1,""),IF($F265="S4",IF(AND($I265&gt;$G265,($I265-$G265)&lt;=(Dashboard!$O$7/1440)),1,"")))))),"")</f>
        <v>0</v>
      </c>
      <c r="BA265" s="24"/>
    </row>
    <row r="266" spans="1:53" x14ac:dyDescent="0.25">
      <c r="A266" s="33"/>
      <c r="B266" s="20"/>
      <c r="C266" s="20"/>
      <c r="D266" s="20"/>
      <c r="E266" s="20"/>
      <c r="F266" s="28"/>
      <c r="G266" s="32"/>
      <c r="H266" s="32"/>
      <c r="I266" s="32"/>
      <c r="J266" s="19" t="str">
        <f t="shared" si="11"/>
        <v/>
      </c>
      <c r="K266" s="20"/>
      <c r="L266" s="29"/>
      <c r="M266" s="22" t="str">
        <f t="shared" si="12"/>
        <v/>
      </c>
      <c r="N266" s="22" t="str">
        <f t="shared" si="13"/>
        <v/>
      </c>
      <c r="AY266" s="25" t="b">
        <f>IFERROR(IF($F266="S1",IF(AND($H266&gt;$G266,(($H266-$G266)&lt;=(Dashboard!$N$4/1440))),1,""),IF($F266="S2",IF(AND($H266&gt;$G266,($H266-$G266)&lt;=(Dashboard!$N$5/1440)),1,""),IF($F266="S3",IF(AND($H266&gt;$G266,($H266-$G266)&lt;=(Dashboard!$N$6/1440)),1,""),IF($F266="S4",IF(AND($H266&gt;$G266,($H266-$G266)&lt;=(Dashboard!$N$7/1440)),1,""))))),"")</f>
        <v>0</v>
      </c>
      <c r="AZ266" s="25" t="b">
        <f>IFERROR(IF(J266="Done",IF($F266="S1",IF(AND($I266&gt;$G266,(($I266-$G266)&lt;=(Dashboard!$O$4/1440))),1,""),IF($F266="S2",IF(AND($I266&gt;$G266,($I266-$G266)&lt;=(Dashboard!$O$5/1440)),1,""),IF($F266="S3",IF(AND($I266&gt;$G266,($I266-$G266)&lt;=(Dashboard!$O$6/1440)),1,""),IF($F266="S4",IF(AND($I266&gt;$G266,($I266-$G266)&lt;=(Dashboard!$O$7/1440)),1,"")))))),"")</f>
        <v>0</v>
      </c>
      <c r="BA266" s="24"/>
    </row>
    <row r="267" spans="1:53" x14ac:dyDescent="0.25">
      <c r="A267" s="33"/>
      <c r="B267" s="20"/>
      <c r="C267" s="20"/>
      <c r="D267" s="20"/>
      <c r="E267" s="20"/>
      <c r="F267" s="28"/>
      <c r="G267" s="32"/>
      <c r="H267" s="32"/>
      <c r="I267" s="32"/>
      <c r="J267" s="19" t="str">
        <f t="shared" si="11"/>
        <v/>
      </c>
      <c r="K267" s="20"/>
      <c r="L267" s="29"/>
      <c r="M267" s="22" t="str">
        <f t="shared" si="12"/>
        <v/>
      </c>
      <c r="N267" s="22" t="str">
        <f t="shared" si="13"/>
        <v/>
      </c>
      <c r="AY267" s="25" t="b">
        <f>IFERROR(IF($F267="S1",IF(AND($H267&gt;$G267,(($H267-$G267)&lt;=(Dashboard!$N$4/1440))),1,""),IF($F267="S2",IF(AND($H267&gt;$G267,($H267-$G267)&lt;=(Dashboard!$N$5/1440)),1,""),IF($F267="S3",IF(AND($H267&gt;$G267,($H267-$G267)&lt;=(Dashboard!$N$6/1440)),1,""),IF($F267="S4",IF(AND($H267&gt;$G267,($H267-$G267)&lt;=(Dashboard!$N$7/1440)),1,""))))),"")</f>
        <v>0</v>
      </c>
      <c r="AZ267" s="25" t="b">
        <f>IFERROR(IF(J267="Done",IF($F267="S1",IF(AND($I267&gt;$G267,(($I267-$G267)&lt;=(Dashboard!$O$4/1440))),1,""),IF($F267="S2",IF(AND($I267&gt;$G267,($I267-$G267)&lt;=(Dashboard!$O$5/1440)),1,""),IF($F267="S3",IF(AND($I267&gt;$G267,($I267-$G267)&lt;=(Dashboard!$O$6/1440)),1,""),IF($F267="S4",IF(AND($I267&gt;$G267,($I267-$G267)&lt;=(Dashboard!$O$7/1440)),1,"")))))),"")</f>
        <v>0</v>
      </c>
      <c r="BA267" s="24"/>
    </row>
    <row r="268" spans="1:53" x14ac:dyDescent="0.25">
      <c r="A268" s="33"/>
      <c r="B268" s="20"/>
      <c r="C268" s="20"/>
      <c r="D268" s="20"/>
      <c r="E268" s="20"/>
      <c r="F268" s="28"/>
      <c r="G268" s="32"/>
      <c r="H268" s="32"/>
      <c r="I268" s="32"/>
      <c r="J268" s="19" t="str">
        <f t="shared" si="11"/>
        <v/>
      </c>
      <c r="K268" s="20"/>
      <c r="L268" s="29"/>
      <c r="M268" s="22" t="str">
        <f t="shared" si="12"/>
        <v/>
      </c>
      <c r="N268" s="22" t="str">
        <f t="shared" si="13"/>
        <v/>
      </c>
      <c r="AY268" s="25" t="b">
        <f>IFERROR(IF($F268="S1",IF(AND($H268&gt;$G268,(($H268-$G268)&lt;=(Dashboard!$N$4/1440))),1,""),IF($F268="S2",IF(AND($H268&gt;$G268,($H268-$G268)&lt;=(Dashboard!$N$5/1440)),1,""),IF($F268="S3",IF(AND($H268&gt;$G268,($H268-$G268)&lt;=(Dashboard!$N$6/1440)),1,""),IF($F268="S4",IF(AND($H268&gt;$G268,($H268-$G268)&lt;=(Dashboard!$N$7/1440)),1,""))))),"")</f>
        <v>0</v>
      </c>
      <c r="AZ268" s="25" t="b">
        <f>IFERROR(IF(J268="Done",IF($F268="S1",IF(AND($I268&gt;$G268,(($I268-$G268)&lt;=(Dashboard!$O$4/1440))),1,""),IF($F268="S2",IF(AND($I268&gt;$G268,($I268-$G268)&lt;=(Dashboard!$O$5/1440)),1,""),IF($F268="S3",IF(AND($I268&gt;$G268,($I268-$G268)&lt;=(Dashboard!$O$6/1440)),1,""),IF($F268="S4",IF(AND($I268&gt;$G268,($I268-$G268)&lt;=(Dashboard!$O$7/1440)),1,"")))))),"")</f>
        <v>0</v>
      </c>
      <c r="BA268" s="24"/>
    </row>
    <row r="269" spans="1:53" x14ac:dyDescent="0.25">
      <c r="A269" s="33"/>
      <c r="B269" s="20"/>
      <c r="C269" s="20"/>
      <c r="D269" s="20"/>
      <c r="E269" s="20"/>
      <c r="F269" s="28"/>
      <c r="G269" s="32"/>
      <c r="H269" s="32"/>
      <c r="I269" s="32"/>
      <c r="J269" s="19" t="str">
        <f t="shared" si="11"/>
        <v/>
      </c>
      <c r="K269" s="20"/>
      <c r="L269" s="29"/>
      <c r="M269" s="22" t="str">
        <f t="shared" si="12"/>
        <v/>
      </c>
      <c r="N269" s="22" t="str">
        <f t="shared" si="13"/>
        <v/>
      </c>
      <c r="AY269" s="25" t="b">
        <f>IFERROR(IF($F269="S1",IF(AND($H269&gt;$G269,(($H269-$G269)&lt;=(Dashboard!$N$4/1440))),1,""),IF($F269="S2",IF(AND($H269&gt;$G269,($H269-$G269)&lt;=(Dashboard!$N$5/1440)),1,""),IF($F269="S3",IF(AND($H269&gt;$G269,($H269-$G269)&lt;=(Dashboard!$N$6/1440)),1,""),IF($F269="S4",IF(AND($H269&gt;$G269,($H269-$G269)&lt;=(Dashboard!$N$7/1440)),1,""))))),"")</f>
        <v>0</v>
      </c>
      <c r="AZ269" s="25" t="b">
        <f>IFERROR(IF(J269="Done",IF($F269="S1",IF(AND($I269&gt;$G269,(($I269-$G269)&lt;=(Dashboard!$O$4/1440))),1,""),IF($F269="S2",IF(AND($I269&gt;$G269,($I269-$G269)&lt;=(Dashboard!$O$5/1440)),1,""),IF($F269="S3",IF(AND($I269&gt;$G269,($I269-$G269)&lt;=(Dashboard!$O$6/1440)),1,""),IF($F269="S4",IF(AND($I269&gt;$G269,($I269-$G269)&lt;=(Dashboard!$O$7/1440)),1,"")))))),"")</f>
        <v>0</v>
      </c>
      <c r="BA269" s="24"/>
    </row>
    <row r="270" spans="1:53" x14ac:dyDescent="0.25">
      <c r="A270" s="33"/>
      <c r="B270" s="20"/>
      <c r="C270" s="20"/>
      <c r="D270" s="20"/>
      <c r="E270" s="20"/>
      <c r="F270" s="28"/>
      <c r="G270" s="32"/>
      <c r="H270" s="32"/>
      <c r="I270" s="32"/>
      <c r="J270" s="19" t="str">
        <f t="shared" si="11"/>
        <v/>
      </c>
      <c r="K270" s="20"/>
      <c r="L270" s="29"/>
      <c r="M270" s="22" t="str">
        <f t="shared" si="12"/>
        <v/>
      </c>
      <c r="N270" s="22" t="str">
        <f t="shared" si="13"/>
        <v/>
      </c>
      <c r="AY270" s="25" t="b">
        <f>IFERROR(IF($F270="S1",IF(AND($H270&gt;$G270,(($H270-$G270)&lt;=(Dashboard!$N$4/1440))),1,""),IF($F270="S2",IF(AND($H270&gt;$G270,($H270-$G270)&lt;=(Dashboard!$N$5/1440)),1,""),IF($F270="S3",IF(AND($H270&gt;$G270,($H270-$G270)&lt;=(Dashboard!$N$6/1440)),1,""),IF($F270="S4",IF(AND($H270&gt;$G270,($H270-$G270)&lt;=(Dashboard!$N$7/1440)),1,""))))),"")</f>
        <v>0</v>
      </c>
      <c r="AZ270" s="25" t="b">
        <f>IFERROR(IF(J270="Done",IF($F270="S1",IF(AND($I270&gt;$G270,(($I270-$G270)&lt;=(Dashboard!$O$4/1440))),1,""),IF($F270="S2",IF(AND($I270&gt;$G270,($I270-$G270)&lt;=(Dashboard!$O$5/1440)),1,""),IF($F270="S3",IF(AND($I270&gt;$G270,($I270-$G270)&lt;=(Dashboard!$O$6/1440)),1,""),IF($F270="S4",IF(AND($I270&gt;$G270,($I270-$G270)&lt;=(Dashboard!$O$7/1440)),1,"")))))),"")</f>
        <v>0</v>
      </c>
      <c r="BA270" s="24"/>
    </row>
    <row r="271" spans="1:53" x14ac:dyDescent="0.25">
      <c r="A271" s="33"/>
      <c r="B271" s="20"/>
      <c r="C271" s="20"/>
      <c r="D271" s="20"/>
      <c r="E271" s="20"/>
      <c r="F271" s="28"/>
      <c r="G271" s="32"/>
      <c r="H271" s="32"/>
      <c r="I271" s="32"/>
      <c r="J271" s="19" t="str">
        <f t="shared" si="11"/>
        <v/>
      </c>
      <c r="K271" s="20"/>
      <c r="L271" s="29"/>
      <c r="M271" s="22" t="str">
        <f t="shared" si="12"/>
        <v/>
      </c>
      <c r="N271" s="22" t="str">
        <f t="shared" si="13"/>
        <v/>
      </c>
      <c r="AY271" s="25" t="b">
        <f>IFERROR(IF($F271="S1",IF(AND($H271&gt;$G271,(($H271-$G271)&lt;=(Dashboard!$N$4/1440))),1,""),IF($F271="S2",IF(AND($H271&gt;$G271,($H271-$G271)&lt;=(Dashboard!$N$5/1440)),1,""),IF($F271="S3",IF(AND($H271&gt;$G271,($H271-$G271)&lt;=(Dashboard!$N$6/1440)),1,""),IF($F271="S4",IF(AND($H271&gt;$G271,($H271-$G271)&lt;=(Dashboard!$N$7/1440)),1,""))))),"")</f>
        <v>0</v>
      </c>
      <c r="AZ271" s="25" t="b">
        <f>IFERROR(IF(J271="Done",IF($F271="S1",IF(AND($I271&gt;$G271,(($I271-$G271)&lt;=(Dashboard!$O$4/1440))),1,""),IF($F271="S2",IF(AND($I271&gt;$G271,($I271-$G271)&lt;=(Dashboard!$O$5/1440)),1,""),IF($F271="S3",IF(AND($I271&gt;$G271,($I271-$G271)&lt;=(Dashboard!$O$6/1440)),1,""),IF($F271="S4",IF(AND($I271&gt;$G271,($I271-$G271)&lt;=(Dashboard!$O$7/1440)),1,"")))))),"")</f>
        <v>0</v>
      </c>
      <c r="BA271" s="24"/>
    </row>
    <row r="272" spans="1:53" x14ac:dyDescent="0.25">
      <c r="A272" s="33"/>
      <c r="B272" s="20"/>
      <c r="C272" s="20"/>
      <c r="D272" s="20"/>
      <c r="E272" s="20"/>
      <c r="F272" s="28"/>
      <c r="G272" s="32"/>
      <c r="H272" s="32"/>
      <c r="I272" s="32"/>
      <c r="J272" s="19" t="str">
        <f t="shared" si="11"/>
        <v/>
      </c>
      <c r="K272" s="20"/>
      <c r="L272" s="29"/>
      <c r="M272" s="22" t="str">
        <f t="shared" si="12"/>
        <v/>
      </c>
      <c r="N272" s="22" t="str">
        <f t="shared" si="13"/>
        <v/>
      </c>
      <c r="AY272" s="25" t="b">
        <f>IFERROR(IF($F272="S1",IF(AND($H272&gt;$G272,(($H272-$G272)&lt;=(Dashboard!$N$4/1440))),1,""),IF($F272="S2",IF(AND($H272&gt;$G272,($H272-$G272)&lt;=(Dashboard!$N$5/1440)),1,""),IF($F272="S3",IF(AND($H272&gt;$G272,($H272-$G272)&lt;=(Dashboard!$N$6/1440)),1,""),IF($F272="S4",IF(AND($H272&gt;$G272,($H272-$G272)&lt;=(Dashboard!$N$7/1440)),1,""))))),"")</f>
        <v>0</v>
      </c>
      <c r="AZ272" s="25" t="b">
        <f>IFERROR(IF(J272="Done",IF($F272="S1",IF(AND($I272&gt;$G272,(($I272-$G272)&lt;=(Dashboard!$O$4/1440))),1,""),IF($F272="S2",IF(AND($I272&gt;$G272,($I272-$G272)&lt;=(Dashboard!$O$5/1440)),1,""),IF($F272="S3",IF(AND($I272&gt;$G272,($I272-$G272)&lt;=(Dashboard!$O$6/1440)),1,""),IF($F272="S4",IF(AND($I272&gt;$G272,($I272-$G272)&lt;=(Dashboard!$O$7/1440)),1,"")))))),"")</f>
        <v>0</v>
      </c>
      <c r="BA272" s="24"/>
    </row>
    <row r="273" spans="1:53" x14ac:dyDescent="0.25">
      <c r="A273" s="33"/>
      <c r="B273" s="20"/>
      <c r="C273" s="20"/>
      <c r="D273" s="20"/>
      <c r="E273" s="20"/>
      <c r="F273" s="28"/>
      <c r="G273" s="32"/>
      <c r="H273" s="32"/>
      <c r="I273" s="32"/>
      <c r="J273" s="19" t="str">
        <f t="shared" si="11"/>
        <v/>
      </c>
      <c r="K273" s="20"/>
      <c r="L273" s="29"/>
      <c r="M273" s="22" t="str">
        <f t="shared" si="12"/>
        <v/>
      </c>
      <c r="N273" s="22" t="str">
        <f t="shared" si="13"/>
        <v/>
      </c>
      <c r="AY273" s="25" t="b">
        <f>IFERROR(IF($F273="S1",IF(AND($H273&gt;$G273,(($H273-$G273)&lt;=(Dashboard!$N$4/1440))),1,""),IF($F273="S2",IF(AND($H273&gt;$G273,($H273-$G273)&lt;=(Dashboard!$N$5/1440)),1,""),IF($F273="S3",IF(AND($H273&gt;$G273,($H273-$G273)&lt;=(Dashboard!$N$6/1440)),1,""),IF($F273="S4",IF(AND($H273&gt;$G273,($H273-$G273)&lt;=(Dashboard!$N$7/1440)),1,""))))),"")</f>
        <v>0</v>
      </c>
      <c r="AZ273" s="25" t="b">
        <f>IFERROR(IF(J273="Done",IF($F273="S1",IF(AND($I273&gt;$G273,(($I273-$G273)&lt;=(Dashboard!$O$4/1440))),1,""),IF($F273="S2",IF(AND($I273&gt;$G273,($I273-$G273)&lt;=(Dashboard!$O$5/1440)),1,""),IF($F273="S3",IF(AND($I273&gt;$G273,($I273-$G273)&lt;=(Dashboard!$O$6/1440)),1,""),IF($F273="S4",IF(AND($I273&gt;$G273,($I273-$G273)&lt;=(Dashboard!$O$7/1440)),1,"")))))),"")</f>
        <v>0</v>
      </c>
      <c r="BA273" s="24"/>
    </row>
    <row r="274" spans="1:53" x14ac:dyDescent="0.25">
      <c r="A274" s="33"/>
      <c r="B274" s="20"/>
      <c r="C274" s="20"/>
      <c r="D274" s="20"/>
      <c r="E274" s="20"/>
      <c r="F274" s="28"/>
      <c r="G274" s="32"/>
      <c r="H274" s="32"/>
      <c r="I274" s="32"/>
      <c r="J274" s="19" t="str">
        <f t="shared" si="11"/>
        <v/>
      </c>
      <c r="K274" s="20"/>
      <c r="L274" s="29"/>
      <c r="M274" s="22" t="str">
        <f t="shared" si="12"/>
        <v/>
      </c>
      <c r="N274" s="22" t="str">
        <f t="shared" si="13"/>
        <v/>
      </c>
      <c r="AY274" s="25" t="b">
        <f>IFERROR(IF($F274="S1",IF(AND($H274&gt;$G274,(($H274-$G274)&lt;=(Dashboard!$N$4/1440))),1,""),IF($F274="S2",IF(AND($H274&gt;$G274,($H274-$G274)&lt;=(Dashboard!$N$5/1440)),1,""),IF($F274="S3",IF(AND($H274&gt;$G274,($H274-$G274)&lt;=(Dashboard!$N$6/1440)),1,""),IF($F274="S4",IF(AND($H274&gt;$G274,($H274-$G274)&lt;=(Dashboard!$N$7/1440)),1,""))))),"")</f>
        <v>0</v>
      </c>
      <c r="AZ274" s="25" t="b">
        <f>IFERROR(IF(J274="Done",IF($F274="S1",IF(AND($I274&gt;$G274,(($I274-$G274)&lt;=(Dashboard!$O$4/1440))),1,""),IF($F274="S2",IF(AND($I274&gt;$G274,($I274-$G274)&lt;=(Dashboard!$O$5/1440)),1,""),IF($F274="S3",IF(AND($I274&gt;$G274,($I274-$G274)&lt;=(Dashboard!$O$6/1440)),1,""),IF($F274="S4",IF(AND($I274&gt;$G274,($I274-$G274)&lt;=(Dashboard!$O$7/1440)),1,"")))))),"")</f>
        <v>0</v>
      </c>
      <c r="BA274" s="24"/>
    </row>
    <row r="275" spans="1:53" x14ac:dyDescent="0.25">
      <c r="A275" s="33"/>
      <c r="B275" s="20"/>
      <c r="C275" s="20"/>
      <c r="D275" s="20"/>
      <c r="E275" s="20"/>
      <c r="F275" s="28"/>
      <c r="G275" s="32"/>
      <c r="H275" s="32"/>
      <c r="I275" s="32"/>
      <c r="J275" s="19" t="str">
        <f t="shared" si="11"/>
        <v/>
      </c>
      <c r="K275" s="20"/>
      <c r="L275" s="29"/>
      <c r="M275" s="22" t="str">
        <f t="shared" si="12"/>
        <v/>
      </c>
      <c r="N275" s="22" t="str">
        <f t="shared" si="13"/>
        <v/>
      </c>
      <c r="AY275" s="25" t="b">
        <f>IFERROR(IF($F275="S1",IF(AND($H275&gt;$G275,(($H275-$G275)&lt;=(Dashboard!$N$4/1440))),1,""),IF($F275="S2",IF(AND($H275&gt;$G275,($H275-$G275)&lt;=(Dashboard!$N$5/1440)),1,""),IF($F275="S3",IF(AND($H275&gt;$G275,($H275-$G275)&lt;=(Dashboard!$N$6/1440)),1,""),IF($F275="S4",IF(AND($H275&gt;$G275,($H275-$G275)&lt;=(Dashboard!$N$7/1440)),1,""))))),"")</f>
        <v>0</v>
      </c>
      <c r="AZ275" s="25" t="b">
        <f>IFERROR(IF(J275="Done",IF($F275="S1",IF(AND($I275&gt;$G275,(($I275-$G275)&lt;=(Dashboard!$O$4/1440))),1,""),IF($F275="S2",IF(AND($I275&gt;$G275,($I275-$G275)&lt;=(Dashboard!$O$5/1440)),1,""),IF($F275="S3",IF(AND($I275&gt;$G275,($I275-$G275)&lt;=(Dashboard!$O$6/1440)),1,""),IF($F275="S4",IF(AND($I275&gt;$G275,($I275-$G275)&lt;=(Dashboard!$O$7/1440)),1,"")))))),"")</f>
        <v>0</v>
      </c>
      <c r="BA275" s="24"/>
    </row>
    <row r="276" spans="1:53" x14ac:dyDescent="0.25">
      <c r="A276" s="33"/>
      <c r="B276" s="20"/>
      <c r="C276" s="20"/>
      <c r="D276" s="20"/>
      <c r="E276" s="20"/>
      <c r="F276" s="28"/>
      <c r="G276" s="32"/>
      <c r="H276" s="32"/>
      <c r="I276" s="32"/>
      <c r="J276" s="19" t="str">
        <f t="shared" si="11"/>
        <v/>
      </c>
      <c r="K276" s="20"/>
      <c r="L276" s="29"/>
      <c r="M276" s="22" t="str">
        <f t="shared" si="12"/>
        <v/>
      </c>
      <c r="N276" s="22" t="str">
        <f t="shared" si="13"/>
        <v/>
      </c>
      <c r="AY276" s="25" t="b">
        <f>IFERROR(IF($F276="S1",IF(AND($H276&gt;$G276,(($H276-$G276)&lt;=(Dashboard!$N$4/1440))),1,""),IF($F276="S2",IF(AND($H276&gt;$G276,($H276-$G276)&lt;=(Dashboard!$N$5/1440)),1,""),IF($F276="S3",IF(AND($H276&gt;$G276,($H276-$G276)&lt;=(Dashboard!$N$6/1440)),1,""),IF($F276="S4",IF(AND($H276&gt;$G276,($H276-$G276)&lt;=(Dashboard!$N$7/1440)),1,""))))),"")</f>
        <v>0</v>
      </c>
      <c r="AZ276" s="25" t="b">
        <f>IFERROR(IF(J276="Done",IF($F276="S1",IF(AND($I276&gt;$G276,(($I276-$G276)&lt;=(Dashboard!$O$4/1440))),1,""),IF($F276="S2",IF(AND($I276&gt;$G276,($I276-$G276)&lt;=(Dashboard!$O$5/1440)),1,""),IF($F276="S3",IF(AND($I276&gt;$G276,($I276-$G276)&lt;=(Dashboard!$O$6/1440)),1,""),IF($F276="S4",IF(AND($I276&gt;$G276,($I276-$G276)&lt;=(Dashboard!$O$7/1440)),1,"")))))),"")</f>
        <v>0</v>
      </c>
      <c r="BA276" s="24"/>
    </row>
    <row r="277" spans="1:53" x14ac:dyDescent="0.25">
      <c r="A277" s="33"/>
      <c r="B277" s="20"/>
      <c r="C277" s="20"/>
      <c r="D277" s="20"/>
      <c r="E277" s="20"/>
      <c r="F277" s="28"/>
      <c r="G277" s="32"/>
      <c r="H277" s="32"/>
      <c r="I277" s="32"/>
      <c r="J277" s="19" t="str">
        <f t="shared" si="11"/>
        <v/>
      </c>
      <c r="K277" s="20"/>
      <c r="L277" s="29"/>
      <c r="M277" s="22" t="str">
        <f t="shared" si="12"/>
        <v/>
      </c>
      <c r="N277" s="22" t="str">
        <f t="shared" si="13"/>
        <v/>
      </c>
      <c r="AY277" s="25" t="b">
        <f>IFERROR(IF($F277="S1",IF(AND($H277&gt;$G277,(($H277-$G277)&lt;=(Dashboard!$N$4/1440))),1,""),IF($F277="S2",IF(AND($H277&gt;$G277,($H277-$G277)&lt;=(Dashboard!$N$5/1440)),1,""),IF($F277="S3",IF(AND($H277&gt;$G277,($H277-$G277)&lt;=(Dashboard!$N$6/1440)),1,""),IF($F277="S4",IF(AND($H277&gt;$G277,($H277-$G277)&lt;=(Dashboard!$N$7/1440)),1,""))))),"")</f>
        <v>0</v>
      </c>
      <c r="AZ277" s="25" t="b">
        <f>IFERROR(IF(J277="Done",IF($F277="S1",IF(AND($I277&gt;$G277,(($I277-$G277)&lt;=(Dashboard!$O$4/1440))),1,""),IF($F277="S2",IF(AND($I277&gt;$G277,($I277-$G277)&lt;=(Dashboard!$O$5/1440)),1,""),IF($F277="S3",IF(AND($I277&gt;$G277,($I277-$G277)&lt;=(Dashboard!$O$6/1440)),1,""),IF($F277="S4",IF(AND($I277&gt;$G277,($I277-$G277)&lt;=(Dashboard!$O$7/1440)),1,"")))))),"")</f>
        <v>0</v>
      </c>
      <c r="BA277" s="24"/>
    </row>
    <row r="278" spans="1:53" x14ac:dyDescent="0.25">
      <c r="A278" s="33"/>
      <c r="B278" s="20"/>
      <c r="C278" s="20"/>
      <c r="D278" s="20"/>
      <c r="E278" s="20"/>
      <c r="F278" s="28"/>
      <c r="G278" s="32"/>
      <c r="H278" s="32"/>
      <c r="I278" s="32"/>
      <c r="J278" s="19" t="str">
        <f t="shared" si="11"/>
        <v/>
      </c>
      <c r="K278" s="20"/>
      <c r="L278" s="29"/>
      <c r="M278" s="22" t="str">
        <f t="shared" si="12"/>
        <v/>
      </c>
      <c r="N278" s="22" t="str">
        <f t="shared" si="13"/>
        <v/>
      </c>
      <c r="AY278" s="25" t="b">
        <f>IFERROR(IF($F278="S1",IF(AND($H278&gt;$G278,(($H278-$G278)&lt;=(Dashboard!$N$4/1440))),1,""),IF($F278="S2",IF(AND($H278&gt;$G278,($H278-$G278)&lt;=(Dashboard!$N$5/1440)),1,""),IF($F278="S3",IF(AND($H278&gt;$G278,($H278-$G278)&lt;=(Dashboard!$N$6/1440)),1,""),IF($F278="S4",IF(AND($H278&gt;$G278,($H278-$G278)&lt;=(Dashboard!$N$7/1440)),1,""))))),"")</f>
        <v>0</v>
      </c>
      <c r="AZ278" s="25" t="b">
        <f>IFERROR(IF(J278="Done",IF($F278="S1",IF(AND($I278&gt;$G278,(($I278-$G278)&lt;=(Dashboard!$O$4/1440))),1,""),IF($F278="S2",IF(AND($I278&gt;$G278,($I278-$G278)&lt;=(Dashboard!$O$5/1440)),1,""),IF($F278="S3",IF(AND($I278&gt;$G278,($I278-$G278)&lt;=(Dashboard!$O$6/1440)),1,""),IF($F278="S4",IF(AND($I278&gt;$G278,($I278-$G278)&lt;=(Dashboard!$O$7/1440)),1,"")))))),"")</f>
        <v>0</v>
      </c>
      <c r="BA278" s="24"/>
    </row>
    <row r="279" spans="1:53" x14ac:dyDescent="0.25">
      <c r="A279" s="33"/>
      <c r="B279" s="20"/>
      <c r="C279" s="20"/>
      <c r="D279" s="20"/>
      <c r="E279" s="20"/>
      <c r="F279" s="28"/>
      <c r="G279" s="32"/>
      <c r="H279" s="32"/>
      <c r="I279" s="32"/>
      <c r="J279" s="19" t="str">
        <f t="shared" ref="J279:J342" si="14">IF(AND($I279&gt;$H279,$H279&gt;$G279,$H279&gt;0,$G279&gt;0),"Done",IF(AND($H279&gt;$G279,$G279&gt;0),"In Process",IF(AND($H279="",$G279&gt;0),"Pending Response","")))</f>
        <v/>
      </c>
      <c r="K279" s="20"/>
      <c r="L279" s="29"/>
      <c r="M279" s="22" t="str">
        <f t="shared" si="12"/>
        <v/>
      </c>
      <c r="N279" s="22" t="str">
        <f t="shared" si="13"/>
        <v/>
      </c>
      <c r="AY279" s="25" t="b">
        <f>IFERROR(IF($F279="S1",IF(AND($H279&gt;$G279,(($H279-$G279)&lt;=(Dashboard!$N$4/1440))),1,""),IF($F279="S2",IF(AND($H279&gt;$G279,($H279-$G279)&lt;=(Dashboard!$N$5/1440)),1,""),IF($F279="S3",IF(AND($H279&gt;$G279,($H279-$G279)&lt;=(Dashboard!$N$6/1440)),1,""),IF($F279="S4",IF(AND($H279&gt;$G279,($H279-$G279)&lt;=(Dashboard!$N$7/1440)),1,""))))),"")</f>
        <v>0</v>
      </c>
      <c r="AZ279" s="25" t="b">
        <f>IFERROR(IF(J279="Done",IF($F279="S1",IF(AND($I279&gt;$G279,(($I279-$G279)&lt;=(Dashboard!$O$4/1440))),1,""),IF($F279="S2",IF(AND($I279&gt;$G279,($I279-$G279)&lt;=(Dashboard!$O$5/1440)),1,""),IF($F279="S3",IF(AND($I279&gt;$G279,($I279-$G279)&lt;=(Dashboard!$O$6/1440)),1,""),IF($F279="S4",IF(AND($I279&gt;$G279,($I279-$G279)&lt;=(Dashboard!$O$7/1440)),1,"")))))),"")</f>
        <v>0</v>
      </c>
      <c r="BA279" s="24"/>
    </row>
    <row r="280" spans="1:53" x14ac:dyDescent="0.25">
      <c r="A280" s="33"/>
      <c r="B280" s="20"/>
      <c r="C280" s="20"/>
      <c r="D280" s="20"/>
      <c r="E280" s="20"/>
      <c r="F280" s="28"/>
      <c r="G280" s="32"/>
      <c r="H280" s="32"/>
      <c r="I280" s="32"/>
      <c r="J280" s="19" t="str">
        <f t="shared" si="14"/>
        <v/>
      </c>
      <c r="K280" s="20"/>
      <c r="L280" s="29"/>
      <c r="M280" s="22" t="str">
        <f t="shared" si="12"/>
        <v/>
      </c>
      <c r="N280" s="22" t="str">
        <f t="shared" si="13"/>
        <v/>
      </c>
      <c r="AY280" s="25" t="b">
        <f>IFERROR(IF($F280="S1",IF(AND($H280&gt;$G280,(($H280-$G280)&lt;=(Dashboard!$N$4/1440))),1,""),IF($F280="S2",IF(AND($H280&gt;$G280,($H280-$G280)&lt;=(Dashboard!$N$5/1440)),1,""),IF($F280="S3",IF(AND($H280&gt;$G280,($H280-$G280)&lt;=(Dashboard!$N$6/1440)),1,""),IF($F280="S4",IF(AND($H280&gt;$G280,($H280-$G280)&lt;=(Dashboard!$N$7/1440)),1,""))))),"")</f>
        <v>0</v>
      </c>
      <c r="AZ280" s="25" t="b">
        <f>IFERROR(IF(J280="Done",IF($F280="S1",IF(AND($I280&gt;$G280,(($I280-$G280)&lt;=(Dashboard!$O$4/1440))),1,""),IF($F280="S2",IF(AND($I280&gt;$G280,($I280-$G280)&lt;=(Dashboard!$O$5/1440)),1,""),IF($F280="S3",IF(AND($I280&gt;$G280,($I280-$G280)&lt;=(Dashboard!$O$6/1440)),1,""),IF($F280="S4",IF(AND($I280&gt;$G280,($I280-$G280)&lt;=(Dashboard!$O$7/1440)),1,"")))))),"")</f>
        <v>0</v>
      </c>
      <c r="BA280" s="24"/>
    </row>
    <row r="281" spans="1:53" x14ac:dyDescent="0.25">
      <c r="A281" s="33"/>
      <c r="B281" s="20"/>
      <c r="C281" s="20"/>
      <c r="D281" s="20"/>
      <c r="E281" s="20"/>
      <c r="F281" s="28"/>
      <c r="G281" s="32"/>
      <c r="H281" s="32"/>
      <c r="I281" s="32"/>
      <c r="J281" s="19" t="str">
        <f t="shared" si="14"/>
        <v/>
      </c>
      <c r="K281" s="20"/>
      <c r="L281" s="29"/>
      <c r="M281" s="22" t="str">
        <f t="shared" si="12"/>
        <v/>
      </c>
      <c r="N281" s="22" t="str">
        <f t="shared" si="13"/>
        <v/>
      </c>
      <c r="AY281" s="25" t="b">
        <f>IFERROR(IF($F281="S1",IF(AND($H281&gt;$G281,(($H281-$G281)&lt;=(Dashboard!$N$4/1440))),1,""),IF($F281="S2",IF(AND($H281&gt;$G281,($H281-$G281)&lt;=(Dashboard!$N$5/1440)),1,""),IF($F281="S3",IF(AND($H281&gt;$G281,($H281-$G281)&lt;=(Dashboard!$N$6/1440)),1,""),IF($F281="S4",IF(AND($H281&gt;$G281,($H281-$G281)&lt;=(Dashboard!$N$7/1440)),1,""))))),"")</f>
        <v>0</v>
      </c>
      <c r="AZ281" s="25" t="b">
        <f>IFERROR(IF(J281="Done",IF($F281="S1",IF(AND($I281&gt;$G281,(($I281-$G281)&lt;=(Dashboard!$O$4/1440))),1,""),IF($F281="S2",IF(AND($I281&gt;$G281,($I281-$G281)&lt;=(Dashboard!$O$5/1440)),1,""),IF($F281="S3",IF(AND($I281&gt;$G281,($I281-$G281)&lt;=(Dashboard!$O$6/1440)),1,""),IF($F281="S4",IF(AND($I281&gt;$G281,($I281-$G281)&lt;=(Dashboard!$O$7/1440)),1,"")))))),"")</f>
        <v>0</v>
      </c>
      <c r="BA281" s="24"/>
    </row>
    <row r="282" spans="1:53" x14ac:dyDescent="0.25">
      <c r="A282" s="33"/>
      <c r="B282" s="20"/>
      <c r="C282" s="20"/>
      <c r="D282" s="20"/>
      <c r="E282" s="20"/>
      <c r="F282" s="28"/>
      <c r="G282" s="32"/>
      <c r="H282" s="32"/>
      <c r="I282" s="32"/>
      <c r="J282" s="19" t="str">
        <f t="shared" si="14"/>
        <v/>
      </c>
      <c r="K282" s="20"/>
      <c r="L282" s="29"/>
      <c r="M282" s="22" t="str">
        <f t="shared" si="12"/>
        <v/>
      </c>
      <c r="N282" s="22" t="str">
        <f t="shared" si="13"/>
        <v/>
      </c>
      <c r="AY282" s="25" t="b">
        <f>IFERROR(IF($F282="S1",IF(AND($H282&gt;$G282,(($H282-$G282)&lt;=(Dashboard!$N$4/1440))),1,""),IF($F282="S2",IF(AND($H282&gt;$G282,($H282-$G282)&lt;=(Dashboard!$N$5/1440)),1,""),IF($F282="S3",IF(AND($H282&gt;$G282,($H282-$G282)&lt;=(Dashboard!$N$6/1440)),1,""),IF($F282="S4",IF(AND($H282&gt;$G282,($H282-$G282)&lt;=(Dashboard!$N$7/1440)),1,""))))),"")</f>
        <v>0</v>
      </c>
      <c r="AZ282" s="25" t="b">
        <f>IFERROR(IF(J282="Done",IF($F282="S1",IF(AND($I282&gt;$G282,(($I282-$G282)&lt;=(Dashboard!$O$4/1440))),1,""),IF($F282="S2",IF(AND($I282&gt;$G282,($I282-$G282)&lt;=(Dashboard!$O$5/1440)),1,""),IF($F282="S3",IF(AND($I282&gt;$G282,($I282-$G282)&lt;=(Dashboard!$O$6/1440)),1,""),IF($F282="S4",IF(AND($I282&gt;$G282,($I282-$G282)&lt;=(Dashboard!$O$7/1440)),1,"")))))),"")</f>
        <v>0</v>
      </c>
      <c r="BA282" s="24"/>
    </row>
    <row r="283" spans="1:53" x14ac:dyDescent="0.25">
      <c r="A283" s="33"/>
      <c r="B283" s="20"/>
      <c r="C283" s="20"/>
      <c r="D283" s="20"/>
      <c r="E283" s="20"/>
      <c r="F283" s="28"/>
      <c r="G283" s="32"/>
      <c r="H283" s="32"/>
      <c r="I283" s="32"/>
      <c r="J283" s="19" t="str">
        <f t="shared" si="14"/>
        <v/>
      </c>
      <c r="K283" s="20"/>
      <c r="L283" s="29"/>
      <c r="M283" s="22" t="str">
        <f t="shared" si="12"/>
        <v/>
      </c>
      <c r="N283" s="22" t="str">
        <f t="shared" si="13"/>
        <v/>
      </c>
      <c r="AY283" s="25" t="b">
        <f>IFERROR(IF($F283="S1",IF(AND($H283&gt;$G283,(($H283-$G283)&lt;=(Dashboard!$N$4/1440))),1,""),IF($F283="S2",IF(AND($H283&gt;$G283,($H283-$G283)&lt;=(Dashboard!$N$5/1440)),1,""),IF($F283="S3",IF(AND($H283&gt;$G283,($H283-$G283)&lt;=(Dashboard!$N$6/1440)),1,""),IF($F283="S4",IF(AND($H283&gt;$G283,($H283-$G283)&lt;=(Dashboard!$N$7/1440)),1,""))))),"")</f>
        <v>0</v>
      </c>
      <c r="AZ283" s="25" t="b">
        <f>IFERROR(IF(J283="Done",IF($F283="S1",IF(AND($I283&gt;$G283,(($I283-$G283)&lt;=(Dashboard!$O$4/1440))),1,""),IF($F283="S2",IF(AND($I283&gt;$G283,($I283-$G283)&lt;=(Dashboard!$O$5/1440)),1,""),IF($F283="S3",IF(AND($I283&gt;$G283,($I283-$G283)&lt;=(Dashboard!$O$6/1440)),1,""),IF($F283="S4",IF(AND($I283&gt;$G283,($I283-$G283)&lt;=(Dashboard!$O$7/1440)),1,"")))))),"")</f>
        <v>0</v>
      </c>
      <c r="BA283" s="24"/>
    </row>
    <row r="284" spans="1:53" x14ac:dyDescent="0.25">
      <c r="A284" s="33"/>
      <c r="B284" s="20"/>
      <c r="C284" s="20"/>
      <c r="D284" s="20"/>
      <c r="E284" s="20"/>
      <c r="F284" s="28"/>
      <c r="G284" s="32"/>
      <c r="H284" s="32"/>
      <c r="I284" s="32"/>
      <c r="J284" s="19" t="str">
        <f t="shared" si="14"/>
        <v/>
      </c>
      <c r="K284" s="20"/>
      <c r="L284" s="29"/>
      <c r="M284" s="22" t="str">
        <f t="shared" si="12"/>
        <v/>
      </c>
      <c r="N284" s="22" t="str">
        <f t="shared" si="13"/>
        <v/>
      </c>
      <c r="AY284" s="25" t="b">
        <f>IFERROR(IF($F284="S1",IF(AND($H284&gt;$G284,(($H284-$G284)&lt;=(Dashboard!$N$4/1440))),1,""),IF($F284="S2",IF(AND($H284&gt;$G284,($H284-$G284)&lt;=(Dashboard!$N$5/1440)),1,""),IF($F284="S3",IF(AND($H284&gt;$G284,($H284-$G284)&lt;=(Dashboard!$N$6/1440)),1,""),IF($F284="S4",IF(AND($H284&gt;$G284,($H284-$G284)&lt;=(Dashboard!$N$7/1440)),1,""))))),"")</f>
        <v>0</v>
      </c>
      <c r="AZ284" s="25" t="b">
        <f>IFERROR(IF(J284="Done",IF($F284="S1",IF(AND($I284&gt;$G284,(($I284-$G284)&lt;=(Dashboard!$O$4/1440))),1,""),IF($F284="S2",IF(AND($I284&gt;$G284,($I284-$G284)&lt;=(Dashboard!$O$5/1440)),1,""),IF($F284="S3",IF(AND($I284&gt;$G284,($I284-$G284)&lt;=(Dashboard!$O$6/1440)),1,""),IF($F284="S4",IF(AND($I284&gt;$G284,($I284-$G284)&lt;=(Dashboard!$O$7/1440)),1,"")))))),"")</f>
        <v>0</v>
      </c>
      <c r="BA284" s="24"/>
    </row>
    <row r="285" spans="1:53" x14ac:dyDescent="0.25">
      <c r="A285" s="33"/>
      <c r="B285" s="20"/>
      <c r="C285" s="20"/>
      <c r="D285" s="20"/>
      <c r="E285" s="20"/>
      <c r="F285" s="28"/>
      <c r="G285" s="32"/>
      <c r="H285" s="32"/>
      <c r="I285" s="32"/>
      <c r="J285" s="19" t="str">
        <f t="shared" si="14"/>
        <v/>
      </c>
      <c r="K285" s="20"/>
      <c r="L285" s="29"/>
      <c r="M285" s="22" t="str">
        <f t="shared" si="12"/>
        <v/>
      </c>
      <c r="N285" s="22" t="str">
        <f t="shared" si="13"/>
        <v/>
      </c>
      <c r="AY285" s="25" t="b">
        <f>IFERROR(IF($F285="S1",IF(AND($H285&gt;$G285,(($H285-$G285)&lt;=(Dashboard!$N$4/1440))),1,""),IF($F285="S2",IF(AND($H285&gt;$G285,($H285-$G285)&lt;=(Dashboard!$N$5/1440)),1,""),IF($F285="S3",IF(AND($H285&gt;$G285,($H285-$G285)&lt;=(Dashboard!$N$6/1440)),1,""),IF($F285="S4",IF(AND($H285&gt;$G285,($H285-$G285)&lt;=(Dashboard!$N$7/1440)),1,""))))),"")</f>
        <v>0</v>
      </c>
      <c r="AZ285" s="25" t="b">
        <f>IFERROR(IF(J285="Done",IF($F285="S1",IF(AND($I285&gt;$G285,(($I285-$G285)&lt;=(Dashboard!$O$4/1440))),1,""),IF($F285="S2",IF(AND($I285&gt;$G285,($I285-$G285)&lt;=(Dashboard!$O$5/1440)),1,""),IF($F285="S3",IF(AND($I285&gt;$G285,($I285-$G285)&lt;=(Dashboard!$O$6/1440)),1,""),IF($F285="S4",IF(AND($I285&gt;$G285,($I285-$G285)&lt;=(Dashboard!$O$7/1440)),1,"")))))),"")</f>
        <v>0</v>
      </c>
      <c r="BA285" s="24"/>
    </row>
    <row r="286" spans="1:53" x14ac:dyDescent="0.25">
      <c r="A286" s="33"/>
      <c r="B286" s="20"/>
      <c r="C286" s="20"/>
      <c r="D286" s="20"/>
      <c r="E286" s="20"/>
      <c r="F286" s="28"/>
      <c r="G286" s="32"/>
      <c r="H286" s="32"/>
      <c r="I286" s="32"/>
      <c r="J286" s="19" t="str">
        <f t="shared" si="14"/>
        <v/>
      </c>
      <c r="K286" s="20"/>
      <c r="L286" s="29"/>
      <c r="M286" s="22" t="str">
        <f t="shared" si="12"/>
        <v/>
      </c>
      <c r="N286" s="22" t="str">
        <f t="shared" si="13"/>
        <v/>
      </c>
      <c r="AY286" s="25" t="b">
        <f>IFERROR(IF($F286="S1",IF(AND($H286&gt;$G286,(($H286-$G286)&lt;=(Dashboard!$N$4/1440))),1,""),IF($F286="S2",IF(AND($H286&gt;$G286,($H286-$G286)&lt;=(Dashboard!$N$5/1440)),1,""),IF($F286="S3",IF(AND($H286&gt;$G286,($H286-$G286)&lt;=(Dashboard!$N$6/1440)),1,""),IF($F286="S4",IF(AND($H286&gt;$G286,($H286-$G286)&lt;=(Dashboard!$N$7/1440)),1,""))))),"")</f>
        <v>0</v>
      </c>
      <c r="AZ286" s="25" t="b">
        <f>IFERROR(IF(J286="Done",IF($F286="S1",IF(AND($I286&gt;$G286,(($I286-$G286)&lt;=(Dashboard!$O$4/1440))),1,""),IF($F286="S2",IF(AND($I286&gt;$G286,($I286-$G286)&lt;=(Dashboard!$O$5/1440)),1,""),IF($F286="S3",IF(AND($I286&gt;$G286,($I286-$G286)&lt;=(Dashboard!$O$6/1440)),1,""),IF($F286="S4",IF(AND($I286&gt;$G286,($I286-$G286)&lt;=(Dashboard!$O$7/1440)),1,"")))))),"")</f>
        <v>0</v>
      </c>
      <c r="BA286" s="24"/>
    </row>
    <row r="287" spans="1:53" x14ac:dyDescent="0.25">
      <c r="A287" s="33"/>
      <c r="B287" s="20"/>
      <c r="C287" s="20"/>
      <c r="D287" s="20"/>
      <c r="E287" s="20"/>
      <c r="F287" s="28"/>
      <c r="G287" s="32"/>
      <c r="H287" s="32"/>
      <c r="I287" s="32"/>
      <c r="J287" s="19" t="str">
        <f t="shared" si="14"/>
        <v/>
      </c>
      <c r="K287" s="20"/>
      <c r="L287" s="29"/>
      <c r="M287" s="22" t="str">
        <f t="shared" si="12"/>
        <v/>
      </c>
      <c r="N287" s="22" t="str">
        <f t="shared" si="13"/>
        <v/>
      </c>
      <c r="AY287" s="25" t="b">
        <f>IFERROR(IF($F287="S1",IF(AND($H287&gt;$G287,(($H287-$G287)&lt;=(Dashboard!$N$4/1440))),1,""),IF($F287="S2",IF(AND($H287&gt;$G287,($H287-$G287)&lt;=(Dashboard!$N$5/1440)),1,""),IF($F287="S3",IF(AND($H287&gt;$G287,($H287-$G287)&lt;=(Dashboard!$N$6/1440)),1,""),IF($F287="S4",IF(AND($H287&gt;$G287,($H287-$G287)&lt;=(Dashboard!$N$7/1440)),1,""))))),"")</f>
        <v>0</v>
      </c>
      <c r="AZ287" s="25" t="b">
        <f>IFERROR(IF(J287="Done",IF($F287="S1",IF(AND($I287&gt;$G287,(($I287-$G287)&lt;=(Dashboard!$O$4/1440))),1,""),IF($F287="S2",IF(AND($I287&gt;$G287,($I287-$G287)&lt;=(Dashboard!$O$5/1440)),1,""),IF($F287="S3",IF(AND($I287&gt;$G287,($I287-$G287)&lt;=(Dashboard!$O$6/1440)),1,""),IF($F287="S4",IF(AND($I287&gt;$G287,($I287-$G287)&lt;=(Dashboard!$O$7/1440)),1,"")))))),"")</f>
        <v>0</v>
      </c>
      <c r="BA287" s="24"/>
    </row>
    <row r="288" spans="1:53" x14ac:dyDescent="0.25">
      <c r="A288" s="33"/>
      <c r="B288" s="20"/>
      <c r="C288" s="20"/>
      <c r="D288" s="20"/>
      <c r="E288" s="20"/>
      <c r="F288" s="28"/>
      <c r="G288" s="32"/>
      <c r="H288" s="32"/>
      <c r="I288" s="32"/>
      <c r="J288" s="19" t="str">
        <f t="shared" si="14"/>
        <v/>
      </c>
      <c r="K288" s="20"/>
      <c r="L288" s="29"/>
      <c r="M288" s="22" t="str">
        <f t="shared" si="12"/>
        <v/>
      </c>
      <c r="N288" s="22" t="str">
        <f t="shared" si="13"/>
        <v/>
      </c>
      <c r="AY288" s="25" t="b">
        <f>IFERROR(IF($F288="S1",IF(AND($H288&gt;$G288,(($H288-$G288)&lt;=(Dashboard!$N$4/1440))),1,""),IF($F288="S2",IF(AND($H288&gt;$G288,($H288-$G288)&lt;=(Dashboard!$N$5/1440)),1,""),IF($F288="S3",IF(AND($H288&gt;$G288,($H288-$G288)&lt;=(Dashboard!$N$6/1440)),1,""),IF($F288="S4",IF(AND($H288&gt;$G288,($H288-$G288)&lt;=(Dashboard!$N$7/1440)),1,""))))),"")</f>
        <v>0</v>
      </c>
      <c r="AZ288" s="25" t="b">
        <f>IFERROR(IF(J288="Done",IF($F288="S1",IF(AND($I288&gt;$G288,(($I288-$G288)&lt;=(Dashboard!$O$4/1440))),1,""),IF($F288="S2",IF(AND($I288&gt;$G288,($I288-$G288)&lt;=(Dashboard!$O$5/1440)),1,""),IF($F288="S3",IF(AND($I288&gt;$G288,($I288-$G288)&lt;=(Dashboard!$O$6/1440)),1,""),IF($F288="S4",IF(AND($I288&gt;$G288,($I288-$G288)&lt;=(Dashboard!$O$7/1440)),1,"")))))),"")</f>
        <v>0</v>
      </c>
      <c r="BA288" s="24"/>
    </row>
    <row r="289" spans="1:53" x14ac:dyDescent="0.25">
      <c r="A289" s="33"/>
      <c r="B289" s="20"/>
      <c r="C289" s="20"/>
      <c r="D289" s="20"/>
      <c r="E289" s="20"/>
      <c r="F289" s="28"/>
      <c r="G289" s="32"/>
      <c r="H289" s="32"/>
      <c r="I289" s="32"/>
      <c r="J289" s="19" t="str">
        <f t="shared" si="14"/>
        <v/>
      </c>
      <c r="K289" s="20"/>
      <c r="L289" s="29"/>
      <c r="M289" s="22" t="str">
        <f t="shared" si="12"/>
        <v/>
      </c>
      <c r="N289" s="22" t="str">
        <f t="shared" si="13"/>
        <v/>
      </c>
      <c r="AY289" s="25" t="b">
        <f>IFERROR(IF($F289="S1",IF(AND($H289&gt;$G289,(($H289-$G289)&lt;=(Dashboard!$N$4/1440))),1,""),IF($F289="S2",IF(AND($H289&gt;$G289,($H289-$G289)&lt;=(Dashboard!$N$5/1440)),1,""),IF($F289="S3",IF(AND($H289&gt;$G289,($H289-$G289)&lt;=(Dashboard!$N$6/1440)),1,""),IF($F289="S4",IF(AND($H289&gt;$G289,($H289-$G289)&lt;=(Dashboard!$N$7/1440)),1,""))))),"")</f>
        <v>0</v>
      </c>
      <c r="AZ289" s="25" t="b">
        <f>IFERROR(IF(J289="Done",IF($F289="S1",IF(AND($I289&gt;$G289,(($I289-$G289)&lt;=(Dashboard!$O$4/1440))),1,""),IF($F289="S2",IF(AND($I289&gt;$G289,($I289-$G289)&lt;=(Dashboard!$O$5/1440)),1,""),IF($F289="S3",IF(AND($I289&gt;$G289,($I289-$G289)&lt;=(Dashboard!$O$6/1440)),1,""),IF($F289="S4",IF(AND($I289&gt;$G289,($I289-$G289)&lt;=(Dashboard!$O$7/1440)),1,"")))))),"")</f>
        <v>0</v>
      </c>
      <c r="BA289" s="24"/>
    </row>
    <row r="290" spans="1:53" x14ac:dyDescent="0.25">
      <c r="A290" s="33"/>
      <c r="B290" s="20"/>
      <c r="C290" s="20"/>
      <c r="D290" s="20"/>
      <c r="E290" s="20"/>
      <c r="F290" s="28"/>
      <c r="G290" s="32"/>
      <c r="H290" s="32"/>
      <c r="I290" s="32"/>
      <c r="J290" s="19" t="str">
        <f t="shared" si="14"/>
        <v/>
      </c>
      <c r="K290" s="20"/>
      <c r="L290" s="29"/>
      <c r="M290" s="22" t="str">
        <f t="shared" si="12"/>
        <v/>
      </c>
      <c r="N290" s="22" t="str">
        <f t="shared" si="13"/>
        <v/>
      </c>
      <c r="AY290" s="25" t="b">
        <f>IFERROR(IF($F290="S1",IF(AND($H290&gt;$G290,(($H290-$G290)&lt;=(Dashboard!$N$4/1440))),1,""),IF($F290="S2",IF(AND($H290&gt;$G290,($H290-$G290)&lt;=(Dashboard!$N$5/1440)),1,""),IF($F290="S3",IF(AND($H290&gt;$G290,($H290-$G290)&lt;=(Dashboard!$N$6/1440)),1,""),IF($F290="S4",IF(AND($H290&gt;$G290,($H290-$G290)&lt;=(Dashboard!$N$7/1440)),1,""))))),"")</f>
        <v>0</v>
      </c>
      <c r="AZ290" s="25" t="b">
        <f>IFERROR(IF(J290="Done",IF($F290="S1",IF(AND($I290&gt;$G290,(($I290-$G290)&lt;=(Dashboard!$O$4/1440))),1,""),IF($F290="S2",IF(AND($I290&gt;$G290,($I290-$G290)&lt;=(Dashboard!$O$5/1440)),1,""),IF($F290="S3",IF(AND($I290&gt;$G290,($I290-$G290)&lt;=(Dashboard!$O$6/1440)),1,""),IF($F290="S4",IF(AND($I290&gt;$G290,($I290-$G290)&lt;=(Dashboard!$O$7/1440)),1,"")))))),"")</f>
        <v>0</v>
      </c>
      <c r="BA290" s="24"/>
    </row>
    <row r="291" spans="1:53" x14ac:dyDescent="0.25">
      <c r="A291" s="33"/>
      <c r="B291" s="20"/>
      <c r="C291" s="20"/>
      <c r="D291" s="20"/>
      <c r="E291" s="20"/>
      <c r="F291" s="28"/>
      <c r="G291" s="32"/>
      <c r="H291" s="32"/>
      <c r="I291" s="32"/>
      <c r="J291" s="19" t="str">
        <f t="shared" si="14"/>
        <v/>
      </c>
      <c r="K291" s="20"/>
      <c r="L291" s="29"/>
      <c r="M291" s="22" t="str">
        <f t="shared" si="12"/>
        <v/>
      </c>
      <c r="N291" s="22" t="str">
        <f t="shared" si="13"/>
        <v/>
      </c>
      <c r="AY291" s="25" t="b">
        <f>IFERROR(IF($F291="S1",IF(AND($H291&gt;$G291,(($H291-$G291)&lt;=(Dashboard!$N$4/1440))),1,""),IF($F291="S2",IF(AND($H291&gt;$G291,($H291-$G291)&lt;=(Dashboard!$N$5/1440)),1,""),IF($F291="S3",IF(AND($H291&gt;$G291,($H291-$G291)&lt;=(Dashboard!$N$6/1440)),1,""),IF($F291="S4",IF(AND($H291&gt;$G291,($H291-$G291)&lt;=(Dashboard!$N$7/1440)),1,""))))),"")</f>
        <v>0</v>
      </c>
      <c r="AZ291" s="25" t="b">
        <f>IFERROR(IF(J291="Done",IF($F291="S1",IF(AND($I291&gt;$G291,(($I291-$G291)&lt;=(Dashboard!$O$4/1440))),1,""),IF($F291="S2",IF(AND($I291&gt;$G291,($I291-$G291)&lt;=(Dashboard!$O$5/1440)),1,""),IF($F291="S3",IF(AND($I291&gt;$G291,($I291-$G291)&lt;=(Dashboard!$O$6/1440)),1,""),IF($F291="S4",IF(AND($I291&gt;$G291,($I291-$G291)&lt;=(Dashboard!$O$7/1440)),1,"")))))),"")</f>
        <v>0</v>
      </c>
      <c r="BA291" s="24"/>
    </row>
    <row r="292" spans="1:53" x14ac:dyDescent="0.25">
      <c r="A292" s="33"/>
      <c r="B292" s="20"/>
      <c r="C292" s="20"/>
      <c r="D292" s="20"/>
      <c r="E292" s="20"/>
      <c r="F292" s="28"/>
      <c r="G292" s="32"/>
      <c r="H292" s="32"/>
      <c r="I292" s="32"/>
      <c r="J292" s="19" t="str">
        <f t="shared" si="14"/>
        <v/>
      </c>
      <c r="K292" s="20"/>
      <c r="L292" s="29"/>
      <c r="M292" s="22" t="str">
        <f t="shared" si="12"/>
        <v/>
      </c>
      <c r="N292" s="22" t="str">
        <f t="shared" si="13"/>
        <v/>
      </c>
      <c r="AY292" s="25" t="b">
        <f>IFERROR(IF($F292="S1",IF(AND($H292&gt;$G292,(($H292-$G292)&lt;=(Dashboard!$N$4/1440))),1,""),IF($F292="S2",IF(AND($H292&gt;$G292,($H292-$G292)&lt;=(Dashboard!$N$5/1440)),1,""),IF($F292="S3",IF(AND($H292&gt;$G292,($H292-$G292)&lt;=(Dashboard!$N$6/1440)),1,""),IF($F292="S4",IF(AND($H292&gt;$G292,($H292-$G292)&lt;=(Dashboard!$N$7/1440)),1,""))))),"")</f>
        <v>0</v>
      </c>
      <c r="AZ292" s="25" t="b">
        <f>IFERROR(IF(J292="Done",IF($F292="S1",IF(AND($I292&gt;$G292,(($I292-$G292)&lt;=(Dashboard!$O$4/1440))),1,""),IF($F292="S2",IF(AND($I292&gt;$G292,($I292-$G292)&lt;=(Dashboard!$O$5/1440)),1,""),IF($F292="S3",IF(AND($I292&gt;$G292,($I292-$G292)&lt;=(Dashboard!$O$6/1440)),1,""),IF($F292="S4",IF(AND($I292&gt;$G292,($I292-$G292)&lt;=(Dashboard!$O$7/1440)),1,"")))))),"")</f>
        <v>0</v>
      </c>
      <c r="BA292" s="24"/>
    </row>
    <row r="293" spans="1:53" x14ac:dyDescent="0.25">
      <c r="A293" s="33"/>
      <c r="B293" s="20"/>
      <c r="C293" s="20"/>
      <c r="D293" s="20"/>
      <c r="E293" s="20"/>
      <c r="F293" s="28"/>
      <c r="G293" s="32"/>
      <c r="H293" s="32"/>
      <c r="I293" s="32"/>
      <c r="J293" s="19" t="str">
        <f t="shared" si="14"/>
        <v/>
      </c>
      <c r="K293" s="20"/>
      <c r="L293" s="29"/>
      <c r="M293" s="22" t="str">
        <f t="shared" si="12"/>
        <v/>
      </c>
      <c r="N293" s="22" t="str">
        <f t="shared" si="13"/>
        <v/>
      </c>
      <c r="AY293" s="25" t="b">
        <f>IFERROR(IF($F293="S1",IF(AND($H293&gt;$G293,(($H293-$G293)&lt;=(Dashboard!$N$4/1440))),1,""),IF($F293="S2",IF(AND($H293&gt;$G293,($H293-$G293)&lt;=(Dashboard!$N$5/1440)),1,""),IF($F293="S3",IF(AND($H293&gt;$G293,($H293-$G293)&lt;=(Dashboard!$N$6/1440)),1,""),IF($F293="S4",IF(AND($H293&gt;$G293,($H293-$G293)&lt;=(Dashboard!$N$7/1440)),1,""))))),"")</f>
        <v>0</v>
      </c>
      <c r="AZ293" s="25" t="b">
        <f>IFERROR(IF(J293="Done",IF($F293="S1",IF(AND($I293&gt;$G293,(($I293-$G293)&lt;=(Dashboard!$O$4/1440))),1,""),IF($F293="S2",IF(AND($I293&gt;$G293,($I293-$G293)&lt;=(Dashboard!$O$5/1440)),1,""),IF($F293="S3",IF(AND($I293&gt;$G293,($I293-$G293)&lt;=(Dashboard!$O$6/1440)),1,""),IF($F293="S4",IF(AND($I293&gt;$G293,($I293-$G293)&lt;=(Dashboard!$O$7/1440)),1,"")))))),"")</f>
        <v>0</v>
      </c>
      <c r="BA293" s="24"/>
    </row>
    <row r="294" spans="1:53" x14ac:dyDescent="0.25">
      <c r="A294" s="33"/>
      <c r="B294" s="20"/>
      <c r="C294" s="20"/>
      <c r="D294" s="20"/>
      <c r="E294" s="20"/>
      <c r="F294" s="28"/>
      <c r="G294" s="32"/>
      <c r="H294" s="32"/>
      <c r="I294" s="32"/>
      <c r="J294" s="19" t="str">
        <f t="shared" si="14"/>
        <v/>
      </c>
      <c r="K294" s="20"/>
      <c r="L294" s="29"/>
      <c r="M294" s="22" t="str">
        <f t="shared" si="12"/>
        <v/>
      </c>
      <c r="N294" s="22" t="str">
        <f t="shared" si="13"/>
        <v/>
      </c>
      <c r="AY294" s="25" t="b">
        <f>IFERROR(IF($F294="S1",IF(AND($H294&gt;$G294,(($H294-$G294)&lt;=(Dashboard!$N$4/1440))),1,""),IF($F294="S2",IF(AND($H294&gt;$G294,($H294-$G294)&lt;=(Dashboard!$N$5/1440)),1,""),IF($F294="S3",IF(AND($H294&gt;$G294,($H294-$G294)&lt;=(Dashboard!$N$6/1440)),1,""),IF($F294="S4",IF(AND($H294&gt;$G294,($H294-$G294)&lt;=(Dashboard!$N$7/1440)),1,""))))),"")</f>
        <v>0</v>
      </c>
      <c r="AZ294" s="25" t="b">
        <f>IFERROR(IF(J294="Done",IF($F294="S1",IF(AND($I294&gt;$G294,(($I294-$G294)&lt;=(Dashboard!$O$4/1440))),1,""),IF($F294="S2",IF(AND($I294&gt;$G294,($I294-$G294)&lt;=(Dashboard!$O$5/1440)),1,""),IF($F294="S3",IF(AND($I294&gt;$G294,($I294-$G294)&lt;=(Dashboard!$O$6/1440)),1,""),IF($F294="S4",IF(AND($I294&gt;$G294,($I294-$G294)&lt;=(Dashboard!$O$7/1440)),1,"")))))),"")</f>
        <v>0</v>
      </c>
      <c r="BA294" s="24"/>
    </row>
    <row r="295" spans="1:53" x14ac:dyDescent="0.25">
      <c r="A295" s="33"/>
      <c r="B295" s="20"/>
      <c r="C295" s="20"/>
      <c r="D295" s="20"/>
      <c r="E295" s="20"/>
      <c r="F295" s="28"/>
      <c r="G295" s="32"/>
      <c r="H295" s="32"/>
      <c r="I295" s="32"/>
      <c r="J295" s="19" t="str">
        <f t="shared" si="14"/>
        <v/>
      </c>
      <c r="K295" s="20"/>
      <c r="L295" s="29"/>
      <c r="M295" s="22" t="str">
        <f t="shared" si="12"/>
        <v/>
      </c>
      <c r="N295" s="22" t="str">
        <f t="shared" si="13"/>
        <v/>
      </c>
      <c r="AY295" s="25" t="b">
        <f>IFERROR(IF($F295="S1",IF(AND($H295&gt;$G295,(($H295-$G295)&lt;=(Dashboard!$N$4/1440))),1,""),IF($F295="S2",IF(AND($H295&gt;$G295,($H295-$G295)&lt;=(Dashboard!$N$5/1440)),1,""),IF($F295="S3",IF(AND($H295&gt;$G295,($H295-$G295)&lt;=(Dashboard!$N$6/1440)),1,""),IF($F295="S4",IF(AND($H295&gt;$G295,($H295-$G295)&lt;=(Dashboard!$N$7/1440)),1,""))))),"")</f>
        <v>0</v>
      </c>
      <c r="AZ295" s="25" t="b">
        <f>IFERROR(IF(J295="Done",IF($F295="S1",IF(AND($I295&gt;$G295,(($I295-$G295)&lt;=(Dashboard!$O$4/1440))),1,""),IF($F295="S2",IF(AND($I295&gt;$G295,($I295-$G295)&lt;=(Dashboard!$O$5/1440)),1,""),IF($F295="S3",IF(AND($I295&gt;$G295,($I295-$G295)&lt;=(Dashboard!$O$6/1440)),1,""),IF($F295="S4",IF(AND($I295&gt;$G295,($I295-$G295)&lt;=(Dashboard!$O$7/1440)),1,"")))))),"")</f>
        <v>0</v>
      </c>
      <c r="BA295" s="24"/>
    </row>
    <row r="296" spans="1:53" x14ac:dyDescent="0.25">
      <c r="A296" s="33"/>
      <c r="B296" s="20"/>
      <c r="C296" s="20"/>
      <c r="D296" s="20"/>
      <c r="E296" s="20"/>
      <c r="F296" s="28"/>
      <c r="G296" s="32"/>
      <c r="H296" s="32"/>
      <c r="I296" s="32"/>
      <c r="J296" s="19" t="str">
        <f t="shared" si="14"/>
        <v/>
      </c>
      <c r="K296" s="20"/>
      <c r="L296" s="29"/>
      <c r="M296" s="22" t="str">
        <f t="shared" si="12"/>
        <v/>
      </c>
      <c r="N296" s="22" t="str">
        <f t="shared" si="13"/>
        <v/>
      </c>
      <c r="AY296" s="25" t="b">
        <f>IFERROR(IF($F296="S1",IF(AND($H296&gt;$G296,(($H296-$G296)&lt;=(Dashboard!$N$4/1440))),1,""),IF($F296="S2",IF(AND($H296&gt;$G296,($H296-$G296)&lt;=(Dashboard!$N$5/1440)),1,""),IF($F296="S3",IF(AND($H296&gt;$G296,($H296-$G296)&lt;=(Dashboard!$N$6/1440)),1,""),IF($F296="S4",IF(AND($H296&gt;$G296,($H296-$G296)&lt;=(Dashboard!$N$7/1440)),1,""))))),"")</f>
        <v>0</v>
      </c>
      <c r="AZ296" s="25" t="b">
        <f>IFERROR(IF(J296="Done",IF($F296="S1",IF(AND($I296&gt;$G296,(($I296-$G296)&lt;=(Dashboard!$O$4/1440))),1,""),IF($F296="S2",IF(AND($I296&gt;$G296,($I296-$G296)&lt;=(Dashboard!$O$5/1440)),1,""),IF($F296="S3",IF(AND($I296&gt;$G296,($I296-$G296)&lt;=(Dashboard!$O$6/1440)),1,""),IF($F296="S4",IF(AND($I296&gt;$G296,($I296-$G296)&lt;=(Dashboard!$O$7/1440)),1,"")))))),"")</f>
        <v>0</v>
      </c>
      <c r="BA296" s="24"/>
    </row>
    <row r="297" spans="1:53" x14ac:dyDescent="0.25">
      <c r="A297" s="33"/>
      <c r="B297" s="20"/>
      <c r="C297" s="20"/>
      <c r="D297" s="20"/>
      <c r="E297" s="20"/>
      <c r="F297" s="28"/>
      <c r="G297" s="32"/>
      <c r="H297" s="32"/>
      <c r="I297" s="32"/>
      <c r="J297" s="19" t="str">
        <f t="shared" si="14"/>
        <v/>
      </c>
      <c r="K297" s="20"/>
      <c r="L297" s="29"/>
      <c r="M297" s="22" t="str">
        <f t="shared" si="12"/>
        <v/>
      </c>
      <c r="N297" s="22" t="str">
        <f t="shared" si="13"/>
        <v/>
      </c>
      <c r="AY297" s="25" t="b">
        <f>IFERROR(IF($F297="S1",IF(AND($H297&gt;$G297,(($H297-$G297)&lt;=(Dashboard!$N$4/1440))),1,""),IF($F297="S2",IF(AND($H297&gt;$G297,($H297-$G297)&lt;=(Dashboard!$N$5/1440)),1,""),IF($F297="S3",IF(AND($H297&gt;$G297,($H297-$G297)&lt;=(Dashboard!$N$6/1440)),1,""),IF($F297="S4",IF(AND($H297&gt;$G297,($H297-$G297)&lt;=(Dashboard!$N$7/1440)),1,""))))),"")</f>
        <v>0</v>
      </c>
      <c r="AZ297" s="25" t="b">
        <f>IFERROR(IF(J297="Done",IF($F297="S1",IF(AND($I297&gt;$G297,(($I297-$G297)&lt;=(Dashboard!$O$4/1440))),1,""),IF($F297="S2",IF(AND($I297&gt;$G297,($I297-$G297)&lt;=(Dashboard!$O$5/1440)),1,""),IF($F297="S3",IF(AND($I297&gt;$G297,($I297-$G297)&lt;=(Dashboard!$O$6/1440)),1,""),IF($F297="S4",IF(AND($I297&gt;$G297,($I297-$G297)&lt;=(Dashboard!$O$7/1440)),1,"")))))),"")</f>
        <v>0</v>
      </c>
      <c r="BA297" s="24"/>
    </row>
    <row r="298" spans="1:53" x14ac:dyDescent="0.25">
      <c r="A298" s="33"/>
      <c r="B298" s="20"/>
      <c r="C298" s="20"/>
      <c r="D298" s="20"/>
      <c r="E298" s="20"/>
      <c r="F298" s="28"/>
      <c r="G298" s="32"/>
      <c r="H298" s="32"/>
      <c r="I298" s="32"/>
      <c r="J298" s="19" t="str">
        <f t="shared" si="14"/>
        <v/>
      </c>
      <c r="K298" s="20"/>
      <c r="L298" s="29"/>
      <c r="M298" s="22" t="str">
        <f t="shared" si="12"/>
        <v/>
      </c>
      <c r="N298" s="22" t="str">
        <f t="shared" si="13"/>
        <v/>
      </c>
      <c r="AY298" s="25" t="b">
        <f>IFERROR(IF($F298="S1",IF(AND($H298&gt;$G298,(($H298-$G298)&lt;=(Dashboard!$N$4/1440))),1,""),IF($F298="S2",IF(AND($H298&gt;$G298,($H298-$G298)&lt;=(Dashboard!$N$5/1440)),1,""),IF($F298="S3",IF(AND($H298&gt;$G298,($H298-$G298)&lt;=(Dashboard!$N$6/1440)),1,""),IF($F298="S4",IF(AND($H298&gt;$G298,($H298-$G298)&lt;=(Dashboard!$N$7/1440)),1,""))))),"")</f>
        <v>0</v>
      </c>
      <c r="AZ298" s="25" t="b">
        <f>IFERROR(IF(J298="Done",IF($F298="S1",IF(AND($I298&gt;$G298,(($I298-$G298)&lt;=(Dashboard!$O$4/1440))),1,""),IF($F298="S2",IF(AND($I298&gt;$G298,($I298-$G298)&lt;=(Dashboard!$O$5/1440)),1,""),IF($F298="S3",IF(AND($I298&gt;$G298,($I298-$G298)&lt;=(Dashboard!$O$6/1440)),1,""),IF($F298="S4",IF(AND($I298&gt;$G298,($I298-$G298)&lt;=(Dashboard!$O$7/1440)),1,"")))))),"")</f>
        <v>0</v>
      </c>
      <c r="BA298" s="24"/>
    </row>
    <row r="299" spans="1:53" x14ac:dyDescent="0.25">
      <c r="A299" s="33"/>
      <c r="B299" s="20"/>
      <c r="C299" s="20"/>
      <c r="D299" s="20"/>
      <c r="E299" s="20"/>
      <c r="F299" s="28"/>
      <c r="G299" s="32"/>
      <c r="H299" s="32"/>
      <c r="I299" s="32"/>
      <c r="J299" s="19" t="str">
        <f t="shared" si="14"/>
        <v/>
      </c>
      <c r="K299" s="20"/>
      <c r="L299" s="29"/>
      <c r="M299" s="22" t="str">
        <f t="shared" si="12"/>
        <v/>
      </c>
      <c r="N299" s="22" t="str">
        <f t="shared" si="13"/>
        <v/>
      </c>
      <c r="AY299" s="25" t="b">
        <f>IFERROR(IF($F299="S1",IF(AND($H299&gt;$G299,(($H299-$G299)&lt;=(Dashboard!$N$4/1440))),1,""),IF($F299="S2",IF(AND($H299&gt;$G299,($H299-$G299)&lt;=(Dashboard!$N$5/1440)),1,""),IF($F299="S3",IF(AND($H299&gt;$G299,($H299-$G299)&lt;=(Dashboard!$N$6/1440)),1,""),IF($F299="S4",IF(AND($H299&gt;$G299,($H299-$G299)&lt;=(Dashboard!$N$7/1440)),1,""))))),"")</f>
        <v>0</v>
      </c>
      <c r="AZ299" s="25" t="b">
        <f>IFERROR(IF(J299="Done",IF($F299="S1",IF(AND($I299&gt;$G299,(($I299-$G299)&lt;=(Dashboard!$O$4/1440))),1,""),IF($F299="S2",IF(AND($I299&gt;$G299,($I299-$G299)&lt;=(Dashboard!$O$5/1440)),1,""),IF($F299="S3",IF(AND($I299&gt;$G299,($I299-$G299)&lt;=(Dashboard!$O$6/1440)),1,""),IF($F299="S4",IF(AND($I299&gt;$G299,($I299-$G299)&lt;=(Dashboard!$O$7/1440)),1,"")))))),"")</f>
        <v>0</v>
      </c>
      <c r="BA299" s="24"/>
    </row>
    <row r="300" spans="1:53" x14ac:dyDescent="0.25">
      <c r="A300" s="33"/>
      <c r="B300" s="20"/>
      <c r="C300" s="20"/>
      <c r="D300" s="20"/>
      <c r="E300" s="20"/>
      <c r="F300" s="28"/>
      <c r="G300" s="32"/>
      <c r="H300" s="32"/>
      <c r="I300" s="32"/>
      <c r="J300" s="19" t="str">
        <f t="shared" si="14"/>
        <v/>
      </c>
      <c r="K300" s="20"/>
      <c r="L300" s="29"/>
      <c r="M300" s="22" t="str">
        <f t="shared" si="12"/>
        <v/>
      </c>
      <c r="N300" s="22" t="str">
        <f t="shared" si="13"/>
        <v/>
      </c>
      <c r="AY300" s="25" t="b">
        <f>IFERROR(IF($F300="S1",IF(AND($H300&gt;$G300,(($H300-$G300)&lt;=(Dashboard!$N$4/1440))),1,""),IF($F300="S2",IF(AND($H300&gt;$G300,($H300-$G300)&lt;=(Dashboard!$N$5/1440)),1,""),IF($F300="S3",IF(AND($H300&gt;$G300,($H300-$G300)&lt;=(Dashboard!$N$6/1440)),1,""),IF($F300="S4",IF(AND($H300&gt;$G300,($H300-$G300)&lt;=(Dashboard!$N$7/1440)),1,""))))),"")</f>
        <v>0</v>
      </c>
      <c r="AZ300" s="25" t="b">
        <f>IFERROR(IF(J300="Done",IF($F300="S1",IF(AND($I300&gt;$G300,(($I300-$G300)&lt;=(Dashboard!$O$4/1440))),1,""),IF($F300="S2",IF(AND($I300&gt;$G300,($I300-$G300)&lt;=(Dashboard!$O$5/1440)),1,""),IF($F300="S3",IF(AND($I300&gt;$G300,($I300-$G300)&lt;=(Dashboard!$O$6/1440)),1,""),IF($F300="S4",IF(AND($I300&gt;$G300,($I300-$G300)&lt;=(Dashboard!$O$7/1440)),1,"")))))),"")</f>
        <v>0</v>
      </c>
      <c r="BA300" s="24"/>
    </row>
    <row r="301" spans="1:53" x14ac:dyDescent="0.25">
      <c r="A301" s="33"/>
      <c r="B301" s="20"/>
      <c r="C301" s="20"/>
      <c r="D301" s="20"/>
      <c r="E301" s="20"/>
      <c r="F301" s="28"/>
      <c r="G301" s="32"/>
      <c r="H301" s="32"/>
      <c r="I301" s="32"/>
      <c r="J301" s="19" t="str">
        <f t="shared" si="14"/>
        <v/>
      </c>
      <c r="K301" s="20"/>
      <c r="L301" s="29"/>
      <c r="M301" s="22" t="str">
        <f t="shared" si="12"/>
        <v/>
      </c>
      <c r="N301" s="22" t="str">
        <f t="shared" si="13"/>
        <v/>
      </c>
      <c r="AY301" s="25" t="b">
        <f>IFERROR(IF($F301="S1",IF(AND($H301&gt;$G301,(($H301-$G301)&lt;=(Dashboard!$N$4/1440))),1,""),IF($F301="S2",IF(AND($H301&gt;$G301,($H301-$G301)&lt;=(Dashboard!$N$5/1440)),1,""),IF($F301="S3",IF(AND($H301&gt;$G301,($H301-$G301)&lt;=(Dashboard!$N$6/1440)),1,""),IF($F301="S4",IF(AND($H301&gt;$G301,($H301-$G301)&lt;=(Dashboard!$N$7/1440)),1,""))))),"")</f>
        <v>0</v>
      </c>
      <c r="AZ301" s="25" t="b">
        <f>IFERROR(IF(J301="Done",IF($F301="S1",IF(AND($I301&gt;$G301,(($I301-$G301)&lt;=(Dashboard!$O$4/1440))),1,""),IF($F301="S2",IF(AND($I301&gt;$G301,($I301-$G301)&lt;=(Dashboard!$O$5/1440)),1,""),IF($F301="S3",IF(AND($I301&gt;$G301,($I301-$G301)&lt;=(Dashboard!$O$6/1440)),1,""),IF($F301="S4",IF(AND($I301&gt;$G301,($I301-$G301)&lt;=(Dashboard!$O$7/1440)),1,"")))))),"")</f>
        <v>0</v>
      </c>
      <c r="BA301" s="24"/>
    </row>
    <row r="302" spans="1:53" x14ac:dyDescent="0.25">
      <c r="A302" s="33"/>
      <c r="B302" s="20"/>
      <c r="C302" s="20"/>
      <c r="D302" s="20"/>
      <c r="E302" s="20"/>
      <c r="F302" s="28"/>
      <c r="G302" s="32"/>
      <c r="H302" s="32"/>
      <c r="I302" s="32"/>
      <c r="J302" s="19" t="str">
        <f t="shared" si="14"/>
        <v/>
      </c>
      <c r="K302" s="20"/>
      <c r="L302" s="29"/>
      <c r="M302" s="22" t="str">
        <f t="shared" si="12"/>
        <v/>
      </c>
      <c r="N302" s="22" t="str">
        <f t="shared" si="13"/>
        <v/>
      </c>
      <c r="AY302" s="25" t="b">
        <f>IFERROR(IF($F302="S1",IF(AND($H302&gt;$G302,(($H302-$G302)&lt;=(Dashboard!$N$4/1440))),1,""),IF($F302="S2",IF(AND($H302&gt;$G302,($H302-$G302)&lt;=(Dashboard!$N$5/1440)),1,""),IF($F302="S3",IF(AND($H302&gt;$G302,($H302-$G302)&lt;=(Dashboard!$N$6/1440)),1,""),IF($F302="S4",IF(AND($H302&gt;$G302,($H302-$G302)&lt;=(Dashboard!$N$7/1440)),1,""))))),"")</f>
        <v>0</v>
      </c>
      <c r="AZ302" s="25" t="b">
        <f>IFERROR(IF(J302="Done",IF($F302="S1",IF(AND($I302&gt;$G302,(($I302-$G302)&lt;=(Dashboard!$O$4/1440))),1,""),IF($F302="S2",IF(AND($I302&gt;$G302,($I302-$G302)&lt;=(Dashboard!$O$5/1440)),1,""),IF($F302="S3",IF(AND($I302&gt;$G302,($I302-$G302)&lt;=(Dashboard!$O$6/1440)),1,""),IF($F302="S4",IF(AND($I302&gt;$G302,($I302-$G302)&lt;=(Dashboard!$O$7/1440)),1,"")))))),"")</f>
        <v>0</v>
      </c>
      <c r="BA302" s="24"/>
    </row>
    <row r="303" spans="1:53" x14ac:dyDescent="0.25">
      <c r="A303" s="33"/>
      <c r="B303" s="20"/>
      <c r="C303" s="20"/>
      <c r="D303" s="20"/>
      <c r="E303" s="20"/>
      <c r="F303" s="28"/>
      <c r="G303" s="32"/>
      <c r="H303" s="32"/>
      <c r="I303" s="32"/>
      <c r="J303" s="19" t="str">
        <f t="shared" si="14"/>
        <v/>
      </c>
      <c r="K303" s="20"/>
      <c r="L303" s="29"/>
      <c r="M303" s="22" t="str">
        <f t="shared" si="12"/>
        <v/>
      </c>
      <c r="N303" s="22" t="str">
        <f t="shared" si="13"/>
        <v/>
      </c>
      <c r="AY303" s="25" t="b">
        <f>IFERROR(IF($F303="S1",IF(AND($H303&gt;$G303,(($H303-$G303)&lt;=(Dashboard!$N$4/1440))),1,""),IF($F303="S2",IF(AND($H303&gt;$G303,($H303-$G303)&lt;=(Dashboard!$N$5/1440)),1,""),IF($F303="S3",IF(AND($H303&gt;$G303,($H303-$G303)&lt;=(Dashboard!$N$6/1440)),1,""),IF($F303="S4",IF(AND($H303&gt;$G303,($H303-$G303)&lt;=(Dashboard!$N$7/1440)),1,""))))),"")</f>
        <v>0</v>
      </c>
      <c r="AZ303" s="25" t="b">
        <f>IFERROR(IF(J303="Done",IF($F303="S1",IF(AND($I303&gt;$G303,(($I303-$G303)&lt;=(Dashboard!$O$4/1440))),1,""),IF($F303="S2",IF(AND($I303&gt;$G303,($I303-$G303)&lt;=(Dashboard!$O$5/1440)),1,""),IF($F303="S3",IF(AND($I303&gt;$G303,($I303-$G303)&lt;=(Dashboard!$O$6/1440)),1,""),IF($F303="S4",IF(AND($I303&gt;$G303,($I303-$G303)&lt;=(Dashboard!$O$7/1440)),1,"")))))),"")</f>
        <v>0</v>
      </c>
      <c r="BA303" s="24"/>
    </row>
    <row r="304" spans="1:53" x14ac:dyDescent="0.25">
      <c r="A304" s="33"/>
      <c r="B304" s="20"/>
      <c r="C304" s="20"/>
      <c r="D304" s="20"/>
      <c r="E304" s="20"/>
      <c r="F304" s="28"/>
      <c r="G304" s="32"/>
      <c r="H304" s="32"/>
      <c r="I304" s="32"/>
      <c r="J304" s="19" t="str">
        <f t="shared" si="14"/>
        <v/>
      </c>
      <c r="K304" s="20"/>
      <c r="L304" s="29"/>
      <c r="M304" s="22" t="str">
        <f t="shared" si="12"/>
        <v/>
      </c>
      <c r="N304" s="22" t="str">
        <f t="shared" si="13"/>
        <v/>
      </c>
      <c r="AY304" s="25" t="b">
        <f>IFERROR(IF($F304="S1",IF(AND($H304&gt;$G304,(($H304-$G304)&lt;=(Dashboard!$N$4/1440))),1,""),IF($F304="S2",IF(AND($H304&gt;$G304,($H304-$G304)&lt;=(Dashboard!$N$5/1440)),1,""),IF($F304="S3",IF(AND($H304&gt;$G304,($H304-$G304)&lt;=(Dashboard!$N$6/1440)),1,""),IF($F304="S4",IF(AND($H304&gt;$G304,($H304-$G304)&lt;=(Dashboard!$N$7/1440)),1,""))))),"")</f>
        <v>0</v>
      </c>
      <c r="AZ304" s="25" t="b">
        <f>IFERROR(IF(J304="Done",IF($F304="S1",IF(AND($I304&gt;$G304,(($I304-$G304)&lt;=(Dashboard!$O$4/1440))),1,""),IF($F304="S2",IF(AND($I304&gt;$G304,($I304-$G304)&lt;=(Dashboard!$O$5/1440)),1,""),IF($F304="S3",IF(AND($I304&gt;$G304,($I304-$G304)&lt;=(Dashboard!$O$6/1440)),1,""),IF($F304="S4",IF(AND($I304&gt;$G304,($I304-$G304)&lt;=(Dashboard!$O$7/1440)),1,"")))))),"")</f>
        <v>0</v>
      </c>
      <c r="BA304" s="24"/>
    </row>
    <row r="305" spans="1:53" x14ac:dyDescent="0.25">
      <c r="A305" s="33"/>
      <c r="B305" s="20"/>
      <c r="C305" s="20"/>
      <c r="D305" s="20"/>
      <c r="E305" s="20"/>
      <c r="F305" s="28"/>
      <c r="G305" s="32"/>
      <c r="H305" s="32"/>
      <c r="I305" s="32"/>
      <c r="J305" s="19" t="str">
        <f t="shared" si="14"/>
        <v/>
      </c>
      <c r="K305" s="20"/>
      <c r="L305" s="29"/>
      <c r="M305" s="22" t="str">
        <f t="shared" si="12"/>
        <v/>
      </c>
      <c r="N305" s="22" t="str">
        <f t="shared" si="13"/>
        <v/>
      </c>
      <c r="AY305" s="25" t="b">
        <f>IFERROR(IF($F305="S1",IF(AND($H305&gt;$G305,(($H305-$G305)&lt;=(Dashboard!$N$4/1440))),1,""),IF($F305="S2",IF(AND($H305&gt;$G305,($H305-$G305)&lt;=(Dashboard!$N$5/1440)),1,""),IF($F305="S3",IF(AND($H305&gt;$G305,($H305-$G305)&lt;=(Dashboard!$N$6/1440)),1,""),IF($F305="S4",IF(AND($H305&gt;$G305,($H305-$G305)&lt;=(Dashboard!$N$7/1440)),1,""))))),"")</f>
        <v>0</v>
      </c>
      <c r="AZ305" s="25" t="b">
        <f>IFERROR(IF(J305="Done",IF($F305="S1",IF(AND($I305&gt;$G305,(($I305-$G305)&lt;=(Dashboard!$O$4/1440))),1,""),IF($F305="S2",IF(AND($I305&gt;$G305,($I305-$G305)&lt;=(Dashboard!$O$5/1440)),1,""),IF($F305="S3",IF(AND($I305&gt;$G305,($I305-$G305)&lt;=(Dashboard!$O$6/1440)),1,""),IF($F305="S4",IF(AND($I305&gt;$G305,($I305-$G305)&lt;=(Dashboard!$O$7/1440)),1,"")))))),"")</f>
        <v>0</v>
      </c>
      <c r="BA305" s="24"/>
    </row>
    <row r="306" spans="1:53" x14ac:dyDescent="0.25">
      <c r="A306" s="33"/>
      <c r="B306" s="20"/>
      <c r="C306" s="20"/>
      <c r="D306" s="20"/>
      <c r="E306" s="20"/>
      <c r="F306" s="28"/>
      <c r="G306" s="32"/>
      <c r="H306" s="32"/>
      <c r="I306" s="32"/>
      <c r="J306" s="19" t="str">
        <f t="shared" si="14"/>
        <v/>
      </c>
      <c r="K306" s="20"/>
      <c r="L306" s="29"/>
      <c r="M306" s="22" t="str">
        <f t="shared" si="12"/>
        <v/>
      </c>
      <c r="N306" s="22" t="str">
        <f t="shared" si="13"/>
        <v/>
      </c>
      <c r="AY306" s="25" t="b">
        <f>IFERROR(IF($F306="S1",IF(AND($H306&gt;$G306,(($H306-$G306)&lt;=(Dashboard!$N$4/1440))),1,""),IF($F306="S2",IF(AND($H306&gt;$G306,($H306-$G306)&lt;=(Dashboard!$N$5/1440)),1,""),IF($F306="S3",IF(AND($H306&gt;$G306,($H306-$G306)&lt;=(Dashboard!$N$6/1440)),1,""),IF($F306="S4",IF(AND($H306&gt;$G306,($H306-$G306)&lt;=(Dashboard!$N$7/1440)),1,""))))),"")</f>
        <v>0</v>
      </c>
      <c r="AZ306" s="25" t="b">
        <f>IFERROR(IF(J306="Done",IF($F306="S1",IF(AND($I306&gt;$G306,(($I306-$G306)&lt;=(Dashboard!$O$4/1440))),1,""),IF($F306="S2",IF(AND($I306&gt;$G306,($I306-$G306)&lt;=(Dashboard!$O$5/1440)),1,""),IF($F306="S3",IF(AND($I306&gt;$G306,($I306-$G306)&lt;=(Dashboard!$O$6/1440)),1,""),IF($F306="S4",IF(AND($I306&gt;$G306,($I306-$G306)&lt;=(Dashboard!$O$7/1440)),1,"")))))),"")</f>
        <v>0</v>
      </c>
      <c r="BA306" s="24"/>
    </row>
    <row r="307" spans="1:53" x14ac:dyDescent="0.25">
      <c r="A307" s="33"/>
      <c r="B307" s="20"/>
      <c r="C307" s="20"/>
      <c r="D307" s="20"/>
      <c r="E307" s="20"/>
      <c r="F307" s="28"/>
      <c r="G307" s="32"/>
      <c r="H307" s="32"/>
      <c r="I307" s="32"/>
      <c r="J307" s="19" t="str">
        <f t="shared" si="14"/>
        <v/>
      </c>
      <c r="K307" s="20"/>
      <c r="L307" s="29"/>
      <c r="M307" s="22" t="str">
        <f t="shared" si="12"/>
        <v/>
      </c>
      <c r="N307" s="22" t="str">
        <f t="shared" si="13"/>
        <v/>
      </c>
      <c r="AY307" s="25" t="b">
        <f>IFERROR(IF($F307="S1",IF(AND($H307&gt;$G307,(($H307-$G307)&lt;=(Dashboard!$N$4/1440))),1,""),IF($F307="S2",IF(AND($H307&gt;$G307,($H307-$G307)&lt;=(Dashboard!$N$5/1440)),1,""),IF($F307="S3",IF(AND($H307&gt;$G307,($H307-$G307)&lt;=(Dashboard!$N$6/1440)),1,""),IF($F307="S4",IF(AND($H307&gt;$G307,($H307-$G307)&lt;=(Dashboard!$N$7/1440)),1,""))))),"")</f>
        <v>0</v>
      </c>
      <c r="AZ307" s="25" t="b">
        <f>IFERROR(IF(J307="Done",IF($F307="S1",IF(AND($I307&gt;$G307,(($I307-$G307)&lt;=(Dashboard!$O$4/1440))),1,""),IF($F307="S2",IF(AND($I307&gt;$G307,($I307-$G307)&lt;=(Dashboard!$O$5/1440)),1,""),IF($F307="S3",IF(AND($I307&gt;$G307,($I307-$G307)&lt;=(Dashboard!$O$6/1440)),1,""),IF($F307="S4",IF(AND($I307&gt;$G307,($I307-$G307)&lt;=(Dashboard!$O$7/1440)),1,"")))))),"")</f>
        <v>0</v>
      </c>
      <c r="BA307" s="24"/>
    </row>
    <row r="308" spans="1:53" x14ac:dyDescent="0.25">
      <c r="A308" s="33"/>
      <c r="B308" s="20"/>
      <c r="C308" s="20"/>
      <c r="D308" s="20"/>
      <c r="E308" s="20"/>
      <c r="F308" s="28"/>
      <c r="G308" s="32"/>
      <c r="H308" s="32"/>
      <c r="I308" s="32"/>
      <c r="J308" s="19" t="str">
        <f t="shared" si="14"/>
        <v/>
      </c>
      <c r="K308" s="20"/>
      <c r="L308" s="29"/>
      <c r="M308" s="22" t="str">
        <f t="shared" si="12"/>
        <v/>
      </c>
      <c r="N308" s="22" t="str">
        <f t="shared" si="13"/>
        <v/>
      </c>
      <c r="AY308" s="25" t="b">
        <f>IFERROR(IF($F308="S1",IF(AND($H308&gt;$G308,(($H308-$G308)&lt;=(Dashboard!$N$4/1440))),1,""),IF($F308="S2",IF(AND($H308&gt;$G308,($H308-$G308)&lt;=(Dashboard!$N$5/1440)),1,""),IF($F308="S3",IF(AND($H308&gt;$G308,($H308-$G308)&lt;=(Dashboard!$N$6/1440)),1,""),IF($F308="S4",IF(AND($H308&gt;$G308,($H308-$G308)&lt;=(Dashboard!$N$7/1440)),1,""))))),"")</f>
        <v>0</v>
      </c>
      <c r="AZ308" s="25" t="b">
        <f>IFERROR(IF(J308="Done",IF($F308="S1",IF(AND($I308&gt;$G308,(($I308-$G308)&lt;=(Dashboard!$O$4/1440))),1,""),IF($F308="S2",IF(AND($I308&gt;$G308,($I308-$G308)&lt;=(Dashboard!$O$5/1440)),1,""),IF($F308="S3",IF(AND($I308&gt;$G308,($I308-$G308)&lt;=(Dashboard!$O$6/1440)),1,""),IF($F308="S4",IF(AND($I308&gt;$G308,($I308-$G308)&lt;=(Dashboard!$O$7/1440)),1,"")))))),"")</f>
        <v>0</v>
      </c>
      <c r="BA308" s="24"/>
    </row>
    <row r="309" spans="1:53" x14ac:dyDescent="0.25">
      <c r="A309" s="33"/>
      <c r="B309" s="20"/>
      <c r="C309" s="20"/>
      <c r="D309" s="20"/>
      <c r="E309" s="20"/>
      <c r="F309" s="28"/>
      <c r="G309" s="32"/>
      <c r="H309" s="32"/>
      <c r="I309" s="32"/>
      <c r="J309" s="19" t="str">
        <f t="shared" si="14"/>
        <v/>
      </c>
      <c r="K309" s="20"/>
      <c r="L309" s="29"/>
      <c r="M309" s="22" t="str">
        <f t="shared" si="12"/>
        <v/>
      </c>
      <c r="N309" s="22" t="str">
        <f t="shared" si="13"/>
        <v/>
      </c>
      <c r="AY309" s="25" t="b">
        <f>IFERROR(IF($F309="S1",IF(AND($H309&gt;$G309,(($H309-$G309)&lt;=(Dashboard!$N$4/1440))),1,""),IF($F309="S2",IF(AND($H309&gt;$G309,($H309-$G309)&lt;=(Dashboard!$N$5/1440)),1,""),IF($F309="S3",IF(AND($H309&gt;$G309,($H309-$G309)&lt;=(Dashboard!$N$6/1440)),1,""),IF($F309="S4",IF(AND($H309&gt;$G309,($H309-$G309)&lt;=(Dashboard!$N$7/1440)),1,""))))),"")</f>
        <v>0</v>
      </c>
      <c r="AZ309" s="25" t="b">
        <f>IFERROR(IF(J309="Done",IF($F309="S1",IF(AND($I309&gt;$G309,(($I309-$G309)&lt;=(Dashboard!$O$4/1440))),1,""),IF($F309="S2",IF(AND($I309&gt;$G309,($I309-$G309)&lt;=(Dashboard!$O$5/1440)),1,""),IF($F309="S3",IF(AND($I309&gt;$G309,($I309-$G309)&lt;=(Dashboard!$O$6/1440)),1,""),IF($F309="S4",IF(AND($I309&gt;$G309,($I309-$G309)&lt;=(Dashboard!$O$7/1440)),1,"")))))),"")</f>
        <v>0</v>
      </c>
      <c r="BA309" s="24"/>
    </row>
    <row r="310" spans="1:53" x14ac:dyDescent="0.25">
      <c r="A310" s="33"/>
      <c r="B310" s="20"/>
      <c r="C310" s="20"/>
      <c r="D310" s="20"/>
      <c r="E310" s="20"/>
      <c r="F310" s="28"/>
      <c r="G310" s="32"/>
      <c r="H310" s="32"/>
      <c r="I310" s="32"/>
      <c r="J310" s="19" t="str">
        <f t="shared" si="14"/>
        <v/>
      </c>
      <c r="K310" s="20"/>
      <c r="L310" s="29"/>
      <c r="M310" s="22" t="str">
        <f t="shared" si="12"/>
        <v/>
      </c>
      <c r="N310" s="22" t="str">
        <f t="shared" si="13"/>
        <v/>
      </c>
      <c r="AY310" s="25" t="b">
        <f>IFERROR(IF($F310="S1",IF(AND($H310&gt;$G310,(($H310-$G310)&lt;=(Dashboard!$N$4/1440))),1,""),IF($F310="S2",IF(AND($H310&gt;$G310,($H310-$G310)&lt;=(Dashboard!$N$5/1440)),1,""),IF($F310="S3",IF(AND($H310&gt;$G310,($H310-$G310)&lt;=(Dashboard!$N$6/1440)),1,""),IF($F310="S4",IF(AND($H310&gt;$G310,($H310-$G310)&lt;=(Dashboard!$N$7/1440)),1,""))))),"")</f>
        <v>0</v>
      </c>
      <c r="AZ310" s="25" t="b">
        <f>IFERROR(IF(J310="Done",IF($F310="S1",IF(AND($I310&gt;$G310,(($I310-$G310)&lt;=(Dashboard!$O$4/1440))),1,""),IF($F310="S2",IF(AND($I310&gt;$G310,($I310-$G310)&lt;=(Dashboard!$O$5/1440)),1,""),IF($F310="S3",IF(AND($I310&gt;$G310,($I310-$G310)&lt;=(Dashboard!$O$6/1440)),1,""),IF($F310="S4",IF(AND($I310&gt;$G310,($I310-$G310)&lt;=(Dashboard!$O$7/1440)),1,"")))))),"")</f>
        <v>0</v>
      </c>
      <c r="BA310" s="24"/>
    </row>
    <row r="311" spans="1:53" x14ac:dyDescent="0.25">
      <c r="A311" s="33"/>
      <c r="B311" s="20"/>
      <c r="C311" s="20"/>
      <c r="D311" s="20"/>
      <c r="E311" s="20"/>
      <c r="F311" s="28"/>
      <c r="G311" s="32"/>
      <c r="H311" s="32"/>
      <c r="I311" s="32"/>
      <c r="J311" s="19" t="str">
        <f t="shared" si="14"/>
        <v/>
      </c>
      <c r="K311" s="20"/>
      <c r="L311" s="29"/>
      <c r="M311" s="22" t="str">
        <f t="shared" si="12"/>
        <v/>
      </c>
      <c r="N311" s="22" t="str">
        <f t="shared" si="13"/>
        <v/>
      </c>
      <c r="AY311" s="25" t="b">
        <f>IFERROR(IF($F311="S1",IF(AND($H311&gt;$G311,(($H311-$G311)&lt;=(Dashboard!$N$4/1440))),1,""),IF($F311="S2",IF(AND($H311&gt;$G311,($H311-$G311)&lt;=(Dashboard!$N$5/1440)),1,""),IF($F311="S3",IF(AND($H311&gt;$G311,($H311-$G311)&lt;=(Dashboard!$N$6/1440)),1,""),IF($F311="S4",IF(AND($H311&gt;$G311,($H311-$G311)&lt;=(Dashboard!$N$7/1440)),1,""))))),"")</f>
        <v>0</v>
      </c>
      <c r="AZ311" s="25" t="b">
        <f>IFERROR(IF(J311="Done",IF($F311="S1",IF(AND($I311&gt;$G311,(($I311-$G311)&lt;=(Dashboard!$O$4/1440))),1,""),IF($F311="S2",IF(AND($I311&gt;$G311,($I311-$G311)&lt;=(Dashboard!$O$5/1440)),1,""),IF($F311="S3",IF(AND($I311&gt;$G311,($I311-$G311)&lt;=(Dashboard!$O$6/1440)),1,""),IF($F311="S4",IF(AND($I311&gt;$G311,($I311-$G311)&lt;=(Dashboard!$O$7/1440)),1,"")))))),"")</f>
        <v>0</v>
      </c>
      <c r="BA311" s="24"/>
    </row>
    <row r="312" spans="1:53" x14ac:dyDescent="0.25">
      <c r="A312" s="33"/>
      <c r="B312" s="20"/>
      <c r="C312" s="20"/>
      <c r="D312" s="20"/>
      <c r="E312" s="20"/>
      <c r="F312" s="28"/>
      <c r="G312" s="32"/>
      <c r="H312" s="32"/>
      <c r="I312" s="32"/>
      <c r="J312" s="19" t="str">
        <f t="shared" si="14"/>
        <v/>
      </c>
      <c r="K312" s="20"/>
      <c r="L312" s="29"/>
      <c r="M312" s="22" t="str">
        <f t="shared" si="12"/>
        <v/>
      </c>
      <c r="N312" s="22" t="str">
        <f t="shared" si="13"/>
        <v/>
      </c>
      <c r="AY312" s="25" t="b">
        <f>IFERROR(IF($F312="S1",IF(AND($H312&gt;$G312,(($H312-$G312)&lt;=(Dashboard!$N$4/1440))),1,""),IF($F312="S2",IF(AND($H312&gt;$G312,($H312-$G312)&lt;=(Dashboard!$N$5/1440)),1,""),IF($F312="S3",IF(AND($H312&gt;$G312,($H312-$G312)&lt;=(Dashboard!$N$6/1440)),1,""),IF($F312="S4",IF(AND($H312&gt;$G312,($H312-$G312)&lt;=(Dashboard!$N$7/1440)),1,""))))),"")</f>
        <v>0</v>
      </c>
      <c r="AZ312" s="25" t="b">
        <f>IFERROR(IF(J312="Done",IF($F312="S1",IF(AND($I312&gt;$G312,(($I312-$G312)&lt;=(Dashboard!$O$4/1440))),1,""),IF($F312="S2",IF(AND($I312&gt;$G312,($I312-$G312)&lt;=(Dashboard!$O$5/1440)),1,""),IF($F312="S3",IF(AND($I312&gt;$G312,($I312-$G312)&lt;=(Dashboard!$O$6/1440)),1,""),IF($F312="S4",IF(AND($I312&gt;$G312,($I312-$G312)&lt;=(Dashboard!$O$7/1440)),1,"")))))),"")</f>
        <v>0</v>
      </c>
      <c r="BA312" s="24"/>
    </row>
    <row r="313" spans="1:53" x14ac:dyDescent="0.25">
      <c r="A313" s="33"/>
      <c r="B313" s="20"/>
      <c r="C313" s="20"/>
      <c r="D313" s="20"/>
      <c r="E313" s="20"/>
      <c r="F313" s="28"/>
      <c r="G313" s="32"/>
      <c r="H313" s="32"/>
      <c r="I313" s="32"/>
      <c r="J313" s="19" t="str">
        <f t="shared" si="14"/>
        <v/>
      </c>
      <c r="K313" s="20"/>
      <c r="L313" s="29"/>
      <c r="M313" s="22" t="str">
        <f t="shared" si="12"/>
        <v/>
      </c>
      <c r="N313" s="22" t="str">
        <f t="shared" si="13"/>
        <v/>
      </c>
      <c r="AY313" s="25" t="b">
        <f>IFERROR(IF($F313="S1",IF(AND($H313&gt;$G313,(($H313-$G313)&lt;=(Dashboard!$N$4/1440))),1,""),IF($F313="S2",IF(AND($H313&gt;$G313,($H313-$G313)&lt;=(Dashboard!$N$5/1440)),1,""),IF($F313="S3",IF(AND($H313&gt;$G313,($H313-$G313)&lt;=(Dashboard!$N$6/1440)),1,""),IF($F313="S4",IF(AND($H313&gt;$G313,($H313-$G313)&lt;=(Dashboard!$N$7/1440)),1,""))))),"")</f>
        <v>0</v>
      </c>
      <c r="AZ313" s="25" t="b">
        <f>IFERROR(IF(J313="Done",IF($F313="S1",IF(AND($I313&gt;$G313,(($I313-$G313)&lt;=(Dashboard!$O$4/1440))),1,""),IF($F313="S2",IF(AND($I313&gt;$G313,($I313-$G313)&lt;=(Dashboard!$O$5/1440)),1,""),IF($F313="S3",IF(AND($I313&gt;$G313,($I313-$G313)&lt;=(Dashboard!$O$6/1440)),1,""),IF($F313="S4",IF(AND($I313&gt;$G313,($I313-$G313)&lt;=(Dashboard!$O$7/1440)),1,"")))))),"")</f>
        <v>0</v>
      </c>
      <c r="BA313" s="24"/>
    </row>
    <row r="314" spans="1:53" x14ac:dyDescent="0.25">
      <c r="A314" s="33"/>
      <c r="B314" s="20"/>
      <c r="C314" s="20"/>
      <c r="D314" s="20"/>
      <c r="E314" s="20"/>
      <c r="F314" s="28"/>
      <c r="G314" s="32"/>
      <c r="H314" s="32"/>
      <c r="I314" s="32"/>
      <c r="J314" s="19" t="str">
        <f t="shared" si="14"/>
        <v/>
      </c>
      <c r="K314" s="20"/>
      <c r="L314" s="29"/>
      <c r="M314" s="22" t="str">
        <f t="shared" si="12"/>
        <v/>
      </c>
      <c r="N314" s="22" t="str">
        <f t="shared" si="13"/>
        <v/>
      </c>
      <c r="AY314" s="25" t="b">
        <f>IFERROR(IF($F314="S1",IF(AND($H314&gt;$G314,(($H314-$G314)&lt;=(Dashboard!$N$4/1440))),1,""),IF($F314="S2",IF(AND($H314&gt;$G314,($H314-$G314)&lt;=(Dashboard!$N$5/1440)),1,""),IF($F314="S3",IF(AND($H314&gt;$G314,($H314-$G314)&lt;=(Dashboard!$N$6/1440)),1,""),IF($F314="S4",IF(AND($H314&gt;$G314,($H314-$G314)&lt;=(Dashboard!$N$7/1440)),1,""))))),"")</f>
        <v>0</v>
      </c>
      <c r="AZ314" s="25" t="b">
        <f>IFERROR(IF(J314="Done",IF($F314="S1",IF(AND($I314&gt;$G314,(($I314-$G314)&lt;=(Dashboard!$O$4/1440))),1,""),IF($F314="S2",IF(AND($I314&gt;$G314,($I314-$G314)&lt;=(Dashboard!$O$5/1440)),1,""),IF($F314="S3",IF(AND($I314&gt;$G314,($I314-$G314)&lt;=(Dashboard!$O$6/1440)),1,""),IF($F314="S4",IF(AND($I314&gt;$G314,($I314-$G314)&lt;=(Dashboard!$O$7/1440)),1,"")))))),"")</f>
        <v>0</v>
      </c>
      <c r="BA314" s="24"/>
    </row>
    <row r="315" spans="1:53" x14ac:dyDescent="0.25">
      <c r="A315" s="33"/>
      <c r="B315" s="20"/>
      <c r="C315" s="20"/>
      <c r="D315" s="20"/>
      <c r="E315" s="20"/>
      <c r="F315" s="28"/>
      <c r="G315" s="32"/>
      <c r="H315" s="32"/>
      <c r="I315" s="32"/>
      <c r="J315" s="19" t="str">
        <f t="shared" si="14"/>
        <v/>
      </c>
      <c r="K315" s="20"/>
      <c r="L315" s="29"/>
      <c r="M315" s="22" t="str">
        <f t="shared" si="12"/>
        <v/>
      </c>
      <c r="N315" s="22" t="str">
        <f t="shared" si="13"/>
        <v/>
      </c>
      <c r="AY315" s="25" t="b">
        <f>IFERROR(IF($F315="S1",IF(AND($H315&gt;$G315,(($H315-$G315)&lt;=(Dashboard!$N$4/1440))),1,""),IF($F315="S2",IF(AND($H315&gt;$G315,($H315-$G315)&lt;=(Dashboard!$N$5/1440)),1,""),IF($F315="S3",IF(AND($H315&gt;$G315,($H315-$G315)&lt;=(Dashboard!$N$6/1440)),1,""),IF($F315="S4",IF(AND($H315&gt;$G315,($H315-$G315)&lt;=(Dashboard!$N$7/1440)),1,""))))),"")</f>
        <v>0</v>
      </c>
      <c r="AZ315" s="25" t="b">
        <f>IFERROR(IF(J315="Done",IF($F315="S1",IF(AND($I315&gt;$G315,(($I315-$G315)&lt;=(Dashboard!$O$4/1440))),1,""),IF($F315="S2",IF(AND($I315&gt;$G315,($I315-$G315)&lt;=(Dashboard!$O$5/1440)),1,""),IF($F315="S3",IF(AND($I315&gt;$G315,($I315-$G315)&lt;=(Dashboard!$O$6/1440)),1,""),IF($F315="S4",IF(AND($I315&gt;$G315,($I315-$G315)&lt;=(Dashboard!$O$7/1440)),1,"")))))),"")</f>
        <v>0</v>
      </c>
      <c r="BA315" s="24"/>
    </row>
    <row r="316" spans="1:53" x14ac:dyDescent="0.25">
      <c r="A316" s="33"/>
      <c r="B316" s="20"/>
      <c r="C316" s="20"/>
      <c r="D316" s="20"/>
      <c r="E316" s="20"/>
      <c r="F316" s="28"/>
      <c r="G316" s="32"/>
      <c r="H316" s="32"/>
      <c r="I316" s="32"/>
      <c r="J316" s="19" t="str">
        <f t="shared" si="14"/>
        <v/>
      </c>
      <c r="K316" s="20"/>
      <c r="L316" s="29"/>
      <c r="M316" s="22" t="str">
        <f t="shared" si="12"/>
        <v/>
      </c>
      <c r="N316" s="22" t="str">
        <f t="shared" si="13"/>
        <v/>
      </c>
      <c r="AY316" s="25" t="b">
        <f>IFERROR(IF($F316="S1",IF(AND($H316&gt;$G316,(($H316-$G316)&lt;=(Dashboard!$N$4/1440))),1,""),IF($F316="S2",IF(AND($H316&gt;$G316,($H316-$G316)&lt;=(Dashboard!$N$5/1440)),1,""),IF($F316="S3",IF(AND($H316&gt;$G316,($H316-$G316)&lt;=(Dashboard!$N$6/1440)),1,""),IF($F316="S4",IF(AND($H316&gt;$G316,($H316-$G316)&lt;=(Dashboard!$N$7/1440)),1,""))))),"")</f>
        <v>0</v>
      </c>
      <c r="AZ316" s="25" t="b">
        <f>IFERROR(IF(J316="Done",IF($F316="S1",IF(AND($I316&gt;$G316,(($I316-$G316)&lt;=(Dashboard!$O$4/1440))),1,""),IF($F316="S2",IF(AND($I316&gt;$G316,($I316-$G316)&lt;=(Dashboard!$O$5/1440)),1,""),IF($F316="S3",IF(AND($I316&gt;$G316,($I316-$G316)&lt;=(Dashboard!$O$6/1440)),1,""),IF($F316="S4",IF(AND($I316&gt;$G316,($I316-$G316)&lt;=(Dashboard!$O$7/1440)),1,"")))))),"")</f>
        <v>0</v>
      </c>
      <c r="BA316" s="24"/>
    </row>
    <row r="317" spans="1:53" x14ac:dyDescent="0.25">
      <c r="A317" s="33"/>
      <c r="B317" s="20"/>
      <c r="C317" s="20"/>
      <c r="D317" s="20"/>
      <c r="E317" s="20"/>
      <c r="F317" s="28"/>
      <c r="G317" s="32"/>
      <c r="H317" s="32"/>
      <c r="I317" s="32"/>
      <c r="J317" s="19" t="str">
        <f t="shared" si="14"/>
        <v/>
      </c>
      <c r="K317" s="20"/>
      <c r="L317" s="29"/>
      <c r="M317" s="22" t="str">
        <f t="shared" si="12"/>
        <v/>
      </c>
      <c r="N317" s="22" t="str">
        <f t="shared" si="13"/>
        <v/>
      </c>
      <c r="AY317" s="25" t="b">
        <f>IFERROR(IF($F317="S1",IF(AND($H317&gt;$G317,(($H317-$G317)&lt;=(Dashboard!$N$4/1440))),1,""),IF($F317="S2",IF(AND($H317&gt;$G317,($H317-$G317)&lt;=(Dashboard!$N$5/1440)),1,""),IF($F317="S3",IF(AND($H317&gt;$G317,($H317-$G317)&lt;=(Dashboard!$N$6/1440)),1,""),IF($F317="S4",IF(AND($H317&gt;$G317,($H317-$G317)&lt;=(Dashboard!$N$7/1440)),1,""))))),"")</f>
        <v>0</v>
      </c>
      <c r="AZ317" s="25" t="b">
        <f>IFERROR(IF(J317="Done",IF($F317="S1",IF(AND($I317&gt;$G317,(($I317-$G317)&lt;=(Dashboard!$O$4/1440))),1,""),IF($F317="S2",IF(AND($I317&gt;$G317,($I317-$G317)&lt;=(Dashboard!$O$5/1440)),1,""),IF($F317="S3",IF(AND($I317&gt;$G317,($I317-$G317)&lt;=(Dashboard!$O$6/1440)),1,""),IF($F317="S4",IF(AND($I317&gt;$G317,($I317-$G317)&lt;=(Dashboard!$O$7/1440)),1,"")))))),"")</f>
        <v>0</v>
      </c>
      <c r="BA317" s="24"/>
    </row>
    <row r="318" spans="1:53" x14ac:dyDescent="0.25">
      <c r="A318" s="33"/>
      <c r="B318" s="20"/>
      <c r="C318" s="20"/>
      <c r="D318" s="20"/>
      <c r="E318" s="20"/>
      <c r="F318" s="28"/>
      <c r="G318" s="32"/>
      <c r="H318" s="32"/>
      <c r="I318" s="32"/>
      <c r="J318" s="19" t="str">
        <f t="shared" si="14"/>
        <v/>
      </c>
      <c r="K318" s="20"/>
      <c r="L318" s="29"/>
      <c r="M318" s="22" t="str">
        <f t="shared" si="12"/>
        <v/>
      </c>
      <c r="N318" s="22" t="str">
        <f t="shared" si="13"/>
        <v/>
      </c>
      <c r="AY318" s="25" t="b">
        <f>IFERROR(IF($F318="S1",IF(AND($H318&gt;$G318,(($H318-$G318)&lt;=(Dashboard!$N$4/1440))),1,""),IF($F318="S2",IF(AND($H318&gt;$G318,($H318-$G318)&lt;=(Dashboard!$N$5/1440)),1,""),IF($F318="S3",IF(AND($H318&gt;$G318,($H318-$G318)&lt;=(Dashboard!$N$6/1440)),1,""),IF($F318="S4",IF(AND($H318&gt;$G318,($H318-$G318)&lt;=(Dashboard!$N$7/1440)),1,""))))),"")</f>
        <v>0</v>
      </c>
      <c r="AZ318" s="25" t="b">
        <f>IFERROR(IF(J318="Done",IF($F318="S1",IF(AND($I318&gt;$G318,(($I318-$G318)&lt;=(Dashboard!$O$4/1440))),1,""),IF($F318="S2",IF(AND($I318&gt;$G318,($I318-$G318)&lt;=(Dashboard!$O$5/1440)),1,""),IF($F318="S3",IF(AND($I318&gt;$G318,($I318-$G318)&lt;=(Dashboard!$O$6/1440)),1,""),IF($F318="S4",IF(AND($I318&gt;$G318,($I318-$G318)&lt;=(Dashboard!$O$7/1440)),1,"")))))),"")</f>
        <v>0</v>
      </c>
      <c r="BA318" s="24"/>
    </row>
    <row r="319" spans="1:53" x14ac:dyDescent="0.25">
      <c r="A319" s="33"/>
      <c r="B319" s="20"/>
      <c r="C319" s="20"/>
      <c r="D319" s="20"/>
      <c r="E319" s="20"/>
      <c r="F319" s="28"/>
      <c r="G319" s="32"/>
      <c r="H319" s="32"/>
      <c r="I319" s="32"/>
      <c r="J319" s="19" t="str">
        <f t="shared" si="14"/>
        <v/>
      </c>
      <c r="K319" s="20"/>
      <c r="L319" s="29"/>
      <c r="M319" s="22" t="str">
        <f t="shared" si="12"/>
        <v/>
      </c>
      <c r="N319" s="22" t="str">
        <f t="shared" si="13"/>
        <v/>
      </c>
      <c r="AY319" s="25" t="b">
        <f>IFERROR(IF($F319="S1",IF(AND($H319&gt;$G319,(($H319-$G319)&lt;=(Dashboard!$N$4/1440))),1,""),IF($F319="S2",IF(AND($H319&gt;$G319,($H319-$G319)&lt;=(Dashboard!$N$5/1440)),1,""),IF($F319="S3",IF(AND($H319&gt;$G319,($H319-$G319)&lt;=(Dashboard!$N$6/1440)),1,""),IF($F319="S4",IF(AND($H319&gt;$G319,($H319-$G319)&lt;=(Dashboard!$N$7/1440)),1,""))))),"")</f>
        <v>0</v>
      </c>
      <c r="AZ319" s="25" t="b">
        <f>IFERROR(IF(J319="Done",IF($F319="S1",IF(AND($I319&gt;$G319,(($I319-$G319)&lt;=(Dashboard!$O$4/1440))),1,""),IF($F319="S2",IF(AND($I319&gt;$G319,($I319-$G319)&lt;=(Dashboard!$O$5/1440)),1,""),IF($F319="S3",IF(AND($I319&gt;$G319,($I319-$G319)&lt;=(Dashboard!$O$6/1440)),1,""),IF($F319="S4",IF(AND($I319&gt;$G319,($I319-$G319)&lt;=(Dashboard!$O$7/1440)),1,"")))))),"")</f>
        <v>0</v>
      </c>
      <c r="BA319" s="24"/>
    </row>
    <row r="320" spans="1:53" x14ac:dyDescent="0.25">
      <c r="A320" s="33"/>
      <c r="B320" s="20"/>
      <c r="C320" s="20"/>
      <c r="D320" s="20"/>
      <c r="E320" s="20"/>
      <c r="F320" s="28"/>
      <c r="G320" s="32"/>
      <c r="H320" s="32"/>
      <c r="I320" s="32"/>
      <c r="J320" s="19" t="str">
        <f t="shared" si="14"/>
        <v/>
      </c>
      <c r="K320" s="20"/>
      <c r="L320" s="29"/>
      <c r="M320" s="22" t="str">
        <f t="shared" si="12"/>
        <v/>
      </c>
      <c r="N320" s="22" t="str">
        <f t="shared" si="13"/>
        <v/>
      </c>
      <c r="AY320" s="25" t="b">
        <f>IFERROR(IF($F320="S1",IF(AND($H320&gt;$G320,(($H320-$G320)&lt;=(Dashboard!$N$4/1440))),1,""),IF($F320="S2",IF(AND($H320&gt;$G320,($H320-$G320)&lt;=(Dashboard!$N$5/1440)),1,""),IF($F320="S3",IF(AND($H320&gt;$G320,($H320-$G320)&lt;=(Dashboard!$N$6/1440)),1,""),IF($F320="S4",IF(AND($H320&gt;$G320,($H320-$G320)&lt;=(Dashboard!$N$7/1440)),1,""))))),"")</f>
        <v>0</v>
      </c>
      <c r="AZ320" s="25" t="b">
        <f>IFERROR(IF(J320="Done",IF($F320="S1",IF(AND($I320&gt;$G320,(($I320-$G320)&lt;=(Dashboard!$O$4/1440))),1,""),IF($F320="S2",IF(AND($I320&gt;$G320,($I320-$G320)&lt;=(Dashboard!$O$5/1440)),1,""),IF($F320="S3",IF(AND($I320&gt;$G320,($I320-$G320)&lt;=(Dashboard!$O$6/1440)),1,""),IF($F320="S4",IF(AND($I320&gt;$G320,($I320-$G320)&lt;=(Dashboard!$O$7/1440)),1,"")))))),"")</f>
        <v>0</v>
      </c>
      <c r="BA320" s="24"/>
    </row>
    <row r="321" spans="1:53" x14ac:dyDescent="0.25">
      <c r="A321" s="33"/>
      <c r="B321" s="20"/>
      <c r="C321" s="20"/>
      <c r="D321" s="20"/>
      <c r="E321" s="20"/>
      <c r="F321" s="28"/>
      <c r="G321" s="32"/>
      <c r="H321" s="32"/>
      <c r="I321" s="32"/>
      <c r="J321" s="19" t="str">
        <f t="shared" si="14"/>
        <v/>
      </c>
      <c r="K321" s="20"/>
      <c r="L321" s="29"/>
      <c r="M321" s="22" t="str">
        <f t="shared" si="12"/>
        <v/>
      </c>
      <c r="N321" s="22" t="str">
        <f t="shared" si="13"/>
        <v/>
      </c>
      <c r="AY321" s="25" t="b">
        <f>IFERROR(IF($F321="S1",IF(AND($H321&gt;$G321,(($H321-$G321)&lt;=(Dashboard!$N$4/1440))),1,""),IF($F321="S2",IF(AND($H321&gt;$G321,($H321-$G321)&lt;=(Dashboard!$N$5/1440)),1,""),IF($F321="S3",IF(AND($H321&gt;$G321,($H321-$G321)&lt;=(Dashboard!$N$6/1440)),1,""),IF($F321="S4",IF(AND($H321&gt;$G321,($H321-$G321)&lt;=(Dashboard!$N$7/1440)),1,""))))),"")</f>
        <v>0</v>
      </c>
      <c r="AZ321" s="25" t="b">
        <f>IFERROR(IF(J321="Done",IF($F321="S1",IF(AND($I321&gt;$G321,(($I321-$G321)&lt;=(Dashboard!$O$4/1440))),1,""),IF($F321="S2",IF(AND($I321&gt;$G321,($I321-$G321)&lt;=(Dashboard!$O$5/1440)),1,""),IF($F321="S3",IF(AND($I321&gt;$G321,($I321-$G321)&lt;=(Dashboard!$O$6/1440)),1,""),IF($F321="S4",IF(AND($I321&gt;$G321,($I321-$G321)&lt;=(Dashboard!$O$7/1440)),1,"")))))),"")</f>
        <v>0</v>
      </c>
      <c r="BA321" s="24"/>
    </row>
    <row r="322" spans="1:53" x14ac:dyDescent="0.25">
      <c r="A322" s="33"/>
      <c r="B322" s="20"/>
      <c r="C322" s="20"/>
      <c r="D322" s="20"/>
      <c r="E322" s="20"/>
      <c r="F322" s="28"/>
      <c r="G322" s="32"/>
      <c r="H322" s="32"/>
      <c r="I322" s="32"/>
      <c r="J322" s="19" t="str">
        <f t="shared" si="14"/>
        <v/>
      </c>
      <c r="K322" s="20"/>
      <c r="L322" s="29"/>
      <c r="M322" s="22" t="str">
        <f t="shared" si="12"/>
        <v/>
      </c>
      <c r="N322" s="22" t="str">
        <f t="shared" si="13"/>
        <v/>
      </c>
      <c r="AY322" s="25" t="b">
        <f>IFERROR(IF($F322="S1",IF(AND($H322&gt;$G322,(($H322-$G322)&lt;=(Dashboard!$N$4/1440))),1,""),IF($F322="S2",IF(AND($H322&gt;$G322,($H322-$G322)&lt;=(Dashboard!$N$5/1440)),1,""),IF($F322="S3",IF(AND($H322&gt;$G322,($H322-$G322)&lt;=(Dashboard!$N$6/1440)),1,""),IF($F322="S4",IF(AND($H322&gt;$G322,($H322-$G322)&lt;=(Dashboard!$N$7/1440)),1,""))))),"")</f>
        <v>0</v>
      </c>
      <c r="AZ322" s="25" t="b">
        <f>IFERROR(IF(J322="Done",IF($F322="S1",IF(AND($I322&gt;$G322,(($I322-$G322)&lt;=(Dashboard!$O$4/1440))),1,""),IF($F322="S2",IF(AND($I322&gt;$G322,($I322-$G322)&lt;=(Dashboard!$O$5/1440)),1,""),IF($F322="S3",IF(AND($I322&gt;$G322,($I322-$G322)&lt;=(Dashboard!$O$6/1440)),1,""),IF($F322="S4",IF(AND($I322&gt;$G322,($I322-$G322)&lt;=(Dashboard!$O$7/1440)),1,"")))))),"")</f>
        <v>0</v>
      </c>
      <c r="BA322" s="24"/>
    </row>
    <row r="323" spans="1:53" x14ac:dyDescent="0.25">
      <c r="A323" s="33"/>
      <c r="B323" s="20"/>
      <c r="C323" s="20"/>
      <c r="D323" s="20"/>
      <c r="E323" s="20"/>
      <c r="F323" s="28"/>
      <c r="G323" s="32"/>
      <c r="H323" s="32"/>
      <c r="I323" s="32"/>
      <c r="J323" s="19" t="str">
        <f t="shared" si="14"/>
        <v/>
      </c>
      <c r="K323" s="20"/>
      <c r="L323" s="29"/>
      <c r="M323" s="22" t="str">
        <f t="shared" si="12"/>
        <v/>
      </c>
      <c r="N323" s="22" t="str">
        <f t="shared" si="13"/>
        <v/>
      </c>
      <c r="AY323" s="25" t="b">
        <f>IFERROR(IF($F323="S1",IF(AND($H323&gt;$G323,(($H323-$G323)&lt;=(Dashboard!$N$4/1440))),1,""),IF($F323="S2",IF(AND($H323&gt;$G323,($H323-$G323)&lt;=(Dashboard!$N$5/1440)),1,""),IF($F323="S3",IF(AND($H323&gt;$G323,($H323-$G323)&lt;=(Dashboard!$N$6/1440)),1,""),IF($F323="S4",IF(AND($H323&gt;$G323,($H323-$G323)&lt;=(Dashboard!$N$7/1440)),1,""))))),"")</f>
        <v>0</v>
      </c>
      <c r="AZ323" s="25" t="b">
        <f>IFERROR(IF(J323="Done",IF($F323="S1",IF(AND($I323&gt;$G323,(($I323-$G323)&lt;=(Dashboard!$O$4/1440))),1,""),IF($F323="S2",IF(AND($I323&gt;$G323,($I323-$G323)&lt;=(Dashboard!$O$5/1440)),1,""),IF($F323="S3",IF(AND($I323&gt;$G323,($I323-$G323)&lt;=(Dashboard!$O$6/1440)),1,""),IF($F323="S4",IF(AND($I323&gt;$G323,($I323-$G323)&lt;=(Dashboard!$O$7/1440)),1,"")))))),"")</f>
        <v>0</v>
      </c>
      <c r="BA323" s="24"/>
    </row>
    <row r="324" spans="1:53" x14ac:dyDescent="0.25">
      <c r="A324" s="33"/>
      <c r="B324" s="20"/>
      <c r="C324" s="20"/>
      <c r="D324" s="20"/>
      <c r="E324" s="20"/>
      <c r="F324" s="28"/>
      <c r="G324" s="32"/>
      <c r="H324" s="32"/>
      <c r="I324" s="32"/>
      <c r="J324" s="19" t="str">
        <f t="shared" si="14"/>
        <v/>
      </c>
      <c r="K324" s="20"/>
      <c r="L324" s="29"/>
      <c r="M324" s="22" t="str">
        <f t="shared" si="12"/>
        <v/>
      </c>
      <c r="N324" s="22" t="str">
        <f t="shared" si="13"/>
        <v/>
      </c>
      <c r="AY324" s="25" t="b">
        <f>IFERROR(IF($F324="S1",IF(AND($H324&gt;$G324,(($H324-$G324)&lt;=(Dashboard!$N$4/1440))),1,""),IF($F324="S2",IF(AND($H324&gt;$G324,($H324-$G324)&lt;=(Dashboard!$N$5/1440)),1,""),IF($F324="S3",IF(AND($H324&gt;$G324,($H324-$G324)&lt;=(Dashboard!$N$6/1440)),1,""),IF($F324="S4",IF(AND($H324&gt;$G324,($H324-$G324)&lt;=(Dashboard!$N$7/1440)),1,""))))),"")</f>
        <v>0</v>
      </c>
      <c r="AZ324" s="25" t="b">
        <f>IFERROR(IF(J324="Done",IF($F324="S1",IF(AND($I324&gt;$G324,(($I324-$G324)&lt;=(Dashboard!$O$4/1440))),1,""),IF($F324="S2",IF(AND($I324&gt;$G324,($I324-$G324)&lt;=(Dashboard!$O$5/1440)),1,""),IF($F324="S3",IF(AND($I324&gt;$G324,($I324-$G324)&lt;=(Dashboard!$O$6/1440)),1,""),IF($F324="S4",IF(AND($I324&gt;$G324,($I324-$G324)&lt;=(Dashboard!$O$7/1440)),1,"")))))),"")</f>
        <v>0</v>
      </c>
      <c r="BA324" s="24"/>
    </row>
    <row r="325" spans="1:53" x14ac:dyDescent="0.25">
      <c r="A325" s="33"/>
      <c r="B325" s="20"/>
      <c r="C325" s="20"/>
      <c r="D325" s="20"/>
      <c r="E325" s="20"/>
      <c r="F325" s="28"/>
      <c r="G325" s="32"/>
      <c r="H325" s="32"/>
      <c r="I325" s="32"/>
      <c r="J325" s="19" t="str">
        <f t="shared" si="14"/>
        <v/>
      </c>
      <c r="K325" s="20"/>
      <c r="L325" s="29"/>
      <c r="M325" s="22" t="str">
        <f t="shared" si="12"/>
        <v/>
      </c>
      <c r="N325" s="22" t="str">
        <f t="shared" si="13"/>
        <v/>
      </c>
      <c r="AY325" s="25" t="b">
        <f>IFERROR(IF($F325="S1",IF(AND($H325&gt;$G325,(($H325-$G325)&lt;=(Dashboard!$N$4/1440))),1,""),IF($F325="S2",IF(AND($H325&gt;$G325,($H325-$G325)&lt;=(Dashboard!$N$5/1440)),1,""),IF($F325="S3",IF(AND($H325&gt;$G325,($H325-$G325)&lt;=(Dashboard!$N$6/1440)),1,""),IF($F325="S4",IF(AND($H325&gt;$G325,($H325-$G325)&lt;=(Dashboard!$N$7/1440)),1,""))))),"")</f>
        <v>0</v>
      </c>
      <c r="AZ325" s="25" t="b">
        <f>IFERROR(IF(J325="Done",IF($F325="S1",IF(AND($I325&gt;$G325,(($I325-$G325)&lt;=(Dashboard!$O$4/1440))),1,""),IF($F325="S2",IF(AND($I325&gt;$G325,($I325-$G325)&lt;=(Dashboard!$O$5/1440)),1,""),IF($F325="S3",IF(AND($I325&gt;$G325,($I325-$G325)&lt;=(Dashboard!$O$6/1440)),1,""),IF($F325="S4",IF(AND($I325&gt;$G325,($I325-$G325)&lt;=(Dashboard!$O$7/1440)),1,"")))))),"")</f>
        <v>0</v>
      </c>
      <c r="BA325" s="24"/>
    </row>
    <row r="326" spans="1:53" x14ac:dyDescent="0.25">
      <c r="A326" s="33"/>
      <c r="B326" s="20"/>
      <c r="C326" s="20"/>
      <c r="D326" s="20"/>
      <c r="E326" s="20"/>
      <c r="F326" s="28"/>
      <c r="G326" s="32"/>
      <c r="H326" s="32"/>
      <c r="I326" s="32"/>
      <c r="J326" s="19" t="str">
        <f t="shared" si="14"/>
        <v/>
      </c>
      <c r="K326" s="20"/>
      <c r="L326" s="29"/>
      <c r="M326" s="22" t="str">
        <f t="shared" si="12"/>
        <v/>
      </c>
      <c r="N326" s="22" t="str">
        <f t="shared" si="13"/>
        <v/>
      </c>
      <c r="AY326" s="25" t="b">
        <f>IFERROR(IF($F326="S1",IF(AND($H326&gt;$G326,(($H326-$G326)&lt;=(Dashboard!$N$4/1440))),1,""),IF($F326="S2",IF(AND($H326&gt;$G326,($H326-$G326)&lt;=(Dashboard!$N$5/1440)),1,""),IF($F326="S3",IF(AND($H326&gt;$G326,($H326-$G326)&lt;=(Dashboard!$N$6/1440)),1,""),IF($F326="S4",IF(AND($H326&gt;$G326,($H326-$G326)&lt;=(Dashboard!$N$7/1440)),1,""))))),"")</f>
        <v>0</v>
      </c>
      <c r="AZ326" s="25" t="b">
        <f>IFERROR(IF(J326="Done",IF($F326="S1",IF(AND($I326&gt;$G326,(($I326-$G326)&lt;=(Dashboard!$O$4/1440))),1,""),IF($F326="S2",IF(AND($I326&gt;$G326,($I326-$G326)&lt;=(Dashboard!$O$5/1440)),1,""),IF($F326="S3",IF(AND($I326&gt;$G326,($I326-$G326)&lt;=(Dashboard!$O$6/1440)),1,""),IF($F326="S4",IF(AND($I326&gt;$G326,($I326-$G326)&lt;=(Dashboard!$O$7/1440)),1,"")))))),"")</f>
        <v>0</v>
      </c>
      <c r="BA326" s="24"/>
    </row>
    <row r="327" spans="1:53" x14ac:dyDescent="0.25">
      <c r="A327" s="33"/>
      <c r="B327" s="20"/>
      <c r="C327" s="20"/>
      <c r="D327" s="20"/>
      <c r="E327" s="20"/>
      <c r="F327" s="28"/>
      <c r="G327" s="32"/>
      <c r="H327" s="32"/>
      <c r="I327" s="32"/>
      <c r="J327" s="19" t="str">
        <f t="shared" si="14"/>
        <v/>
      </c>
      <c r="K327" s="20"/>
      <c r="L327" s="29"/>
      <c r="M327" s="22" t="str">
        <f t="shared" si="12"/>
        <v/>
      </c>
      <c r="N327" s="22" t="str">
        <f t="shared" si="13"/>
        <v/>
      </c>
      <c r="AY327" s="25" t="b">
        <f>IFERROR(IF($F327="S1",IF(AND($H327&gt;$G327,(($H327-$G327)&lt;=(Dashboard!$N$4/1440))),1,""),IF($F327="S2",IF(AND($H327&gt;$G327,($H327-$G327)&lt;=(Dashboard!$N$5/1440)),1,""),IF($F327="S3",IF(AND($H327&gt;$G327,($H327-$G327)&lt;=(Dashboard!$N$6/1440)),1,""),IF($F327="S4",IF(AND($H327&gt;$G327,($H327-$G327)&lt;=(Dashboard!$N$7/1440)),1,""))))),"")</f>
        <v>0</v>
      </c>
      <c r="AZ327" s="25" t="b">
        <f>IFERROR(IF(J327="Done",IF($F327="S1",IF(AND($I327&gt;$G327,(($I327-$G327)&lt;=(Dashboard!$O$4/1440))),1,""),IF($F327="S2",IF(AND($I327&gt;$G327,($I327-$G327)&lt;=(Dashboard!$O$5/1440)),1,""),IF($F327="S3",IF(AND($I327&gt;$G327,($I327-$G327)&lt;=(Dashboard!$O$6/1440)),1,""),IF($F327="S4",IF(AND($I327&gt;$G327,($I327-$G327)&lt;=(Dashboard!$O$7/1440)),1,"")))))),"")</f>
        <v>0</v>
      </c>
      <c r="BA327" s="24"/>
    </row>
    <row r="328" spans="1:53" x14ac:dyDescent="0.25">
      <c r="A328" s="33"/>
      <c r="B328" s="20"/>
      <c r="C328" s="20"/>
      <c r="D328" s="20"/>
      <c r="E328" s="20"/>
      <c r="F328" s="28"/>
      <c r="G328" s="32"/>
      <c r="H328" s="32"/>
      <c r="I328" s="32"/>
      <c r="J328" s="19" t="str">
        <f t="shared" si="14"/>
        <v/>
      </c>
      <c r="K328" s="20"/>
      <c r="L328" s="29"/>
      <c r="M328" s="22" t="str">
        <f t="shared" ref="M328:M391" si="15">IF(H328="","",H328-G328)</f>
        <v/>
      </c>
      <c r="N328" s="22" t="str">
        <f t="shared" ref="N328:N391" si="16">IF(I328="","",I328-G328)</f>
        <v/>
      </c>
      <c r="AY328" s="25" t="b">
        <f>IFERROR(IF($F328="S1",IF(AND($H328&gt;$G328,(($H328-$G328)&lt;=(Dashboard!$N$4/1440))),1,""),IF($F328="S2",IF(AND($H328&gt;$G328,($H328-$G328)&lt;=(Dashboard!$N$5/1440)),1,""),IF($F328="S3",IF(AND($H328&gt;$G328,($H328-$G328)&lt;=(Dashboard!$N$6/1440)),1,""),IF($F328="S4",IF(AND($H328&gt;$G328,($H328-$G328)&lt;=(Dashboard!$N$7/1440)),1,""))))),"")</f>
        <v>0</v>
      </c>
      <c r="AZ328" s="25" t="b">
        <f>IFERROR(IF(J328="Done",IF($F328="S1",IF(AND($I328&gt;$G328,(($I328-$G328)&lt;=(Dashboard!$O$4/1440))),1,""),IF($F328="S2",IF(AND($I328&gt;$G328,($I328-$G328)&lt;=(Dashboard!$O$5/1440)),1,""),IF($F328="S3",IF(AND($I328&gt;$G328,($I328-$G328)&lt;=(Dashboard!$O$6/1440)),1,""),IF($F328="S4",IF(AND($I328&gt;$G328,($I328-$G328)&lt;=(Dashboard!$O$7/1440)),1,"")))))),"")</f>
        <v>0</v>
      </c>
      <c r="BA328" s="24"/>
    </row>
    <row r="329" spans="1:53" x14ac:dyDescent="0.25">
      <c r="A329" s="33"/>
      <c r="B329" s="20"/>
      <c r="C329" s="20"/>
      <c r="D329" s="20"/>
      <c r="E329" s="20"/>
      <c r="F329" s="28"/>
      <c r="G329" s="32"/>
      <c r="H329" s="32"/>
      <c r="I329" s="32"/>
      <c r="J329" s="19" t="str">
        <f t="shared" si="14"/>
        <v/>
      </c>
      <c r="K329" s="20"/>
      <c r="L329" s="29"/>
      <c r="M329" s="22" t="str">
        <f t="shared" si="15"/>
        <v/>
      </c>
      <c r="N329" s="22" t="str">
        <f t="shared" si="16"/>
        <v/>
      </c>
      <c r="AY329" s="25" t="b">
        <f>IFERROR(IF($F329="S1",IF(AND($H329&gt;$G329,(($H329-$G329)&lt;=(Dashboard!$N$4/1440))),1,""),IF($F329="S2",IF(AND($H329&gt;$G329,($H329-$G329)&lt;=(Dashboard!$N$5/1440)),1,""),IF($F329="S3",IF(AND($H329&gt;$G329,($H329-$G329)&lt;=(Dashboard!$N$6/1440)),1,""),IF($F329="S4",IF(AND($H329&gt;$G329,($H329-$G329)&lt;=(Dashboard!$N$7/1440)),1,""))))),"")</f>
        <v>0</v>
      </c>
      <c r="AZ329" s="25" t="b">
        <f>IFERROR(IF(J329="Done",IF($F329="S1",IF(AND($I329&gt;$G329,(($I329-$G329)&lt;=(Dashboard!$O$4/1440))),1,""),IF($F329="S2",IF(AND($I329&gt;$G329,($I329-$G329)&lt;=(Dashboard!$O$5/1440)),1,""),IF($F329="S3",IF(AND($I329&gt;$G329,($I329-$G329)&lt;=(Dashboard!$O$6/1440)),1,""),IF($F329="S4",IF(AND($I329&gt;$G329,($I329-$G329)&lt;=(Dashboard!$O$7/1440)),1,"")))))),"")</f>
        <v>0</v>
      </c>
      <c r="BA329" s="24"/>
    </row>
    <row r="330" spans="1:53" x14ac:dyDescent="0.25">
      <c r="A330" s="33"/>
      <c r="B330" s="20"/>
      <c r="C330" s="20"/>
      <c r="D330" s="20"/>
      <c r="E330" s="20"/>
      <c r="F330" s="28"/>
      <c r="G330" s="32"/>
      <c r="H330" s="32"/>
      <c r="I330" s="32"/>
      <c r="J330" s="19" t="str">
        <f t="shared" si="14"/>
        <v/>
      </c>
      <c r="K330" s="20"/>
      <c r="L330" s="29"/>
      <c r="M330" s="22" t="str">
        <f t="shared" si="15"/>
        <v/>
      </c>
      <c r="N330" s="22" t="str">
        <f t="shared" si="16"/>
        <v/>
      </c>
      <c r="AY330" s="25" t="b">
        <f>IFERROR(IF($F330="S1",IF(AND($H330&gt;$G330,(($H330-$G330)&lt;=(Dashboard!$N$4/1440))),1,""),IF($F330="S2",IF(AND($H330&gt;$G330,($H330-$G330)&lt;=(Dashboard!$N$5/1440)),1,""),IF($F330="S3",IF(AND($H330&gt;$G330,($H330-$G330)&lt;=(Dashboard!$N$6/1440)),1,""),IF($F330="S4",IF(AND($H330&gt;$G330,($H330-$G330)&lt;=(Dashboard!$N$7/1440)),1,""))))),"")</f>
        <v>0</v>
      </c>
      <c r="AZ330" s="25" t="b">
        <f>IFERROR(IF(J330="Done",IF($F330="S1",IF(AND($I330&gt;$G330,(($I330-$G330)&lt;=(Dashboard!$O$4/1440))),1,""),IF($F330="S2",IF(AND($I330&gt;$G330,($I330-$G330)&lt;=(Dashboard!$O$5/1440)),1,""),IF($F330="S3",IF(AND($I330&gt;$G330,($I330-$G330)&lt;=(Dashboard!$O$6/1440)),1,""),IF($F330="S4",IF(AND($I330&gt;$G330,($I330-$G330)&lt;=(Dashboard!$O$7/1440)),1,"")))))),"")</f>
        <v>0</v>
      </c>
      <c r="BA330" s="24"/>
    </row>
    <row r="331" spans="1:53" x14ac:dyDescent="0.25">
      <c r="A331" s="33"/>
      <c r="B331" s="20"/>
      <c r="C331" s="20"/>
      <c r="D331" s="20"/>
      <c r="E331" s="20"/>
      <c r="F331" s="28"/>
      <c r="G331" s="32"/>
      <c r="H331" s="32"/>
      <c r="I331" s="32"/>
      <c r="J331" s="19" t="str">
        <f t="shared" si="14"/>
        <v/>
      </c>
      <c r="K331" s="20"/>
      <c r="L331" s="29"/>
      <c r="M331" s="22" t="str">
        <f t="shared" si="15"/>
        <v/>
      </c>
      <c r="N331" s="22" t="str">
        <f t="shared" si="16"/>
        <v/>
      </c>
      <c r="AY331" s="25" t="b">
        <f>IFERROR(IF($F331="S1",IF(AND($H331&gt;$G331,(($H331-$G331)&lt;=(Dashboard!$N$4/1440))),1,""),IF($F331="S2",IF(AND($H331&gt;$G331,($H331-$G331)&lt;=(Dashboard!$N$5/1440)),1,""),IF($F331="S3",IF(AND($H331&gt;$G331,($H331-$G331)&lt;=(Dashboard!$N$6/1440)),1,""),IF($F331="S4",IF(AND($H331&gt;$G331,($H331-$G331)&lt;=(Dashboard!$N$7/1440)),1,""))))),"")</f>
        <v>0</v>
      </c>
      <c r="AZ331" s="25" t="b">
        <f>IFERROR(IF(J331="Done",IF($F331="S1",IF(AND($I331&gt;$G331,(($I331-$G331)&lt;=(Dashboard!$O$4/1440))),1,""),IF($F331="S2",IF(AND($I331&gt;$G331,($I331-$G331)&lt;=(Dashboard!$O$5/1440)),1,""),IF($F331="S3",IF(AND($I331&gt;$G331,($I331-$G331)&lt;=(Dashboard!$O$6/1440)),1,""),IF($F331="S4",IF(AND($I331&gt;$G331,($I331-$G331)&lt;=(Dashboard!$O$7/1440)),1,"")))))),"")</f>
        <v>0</v>
      </c>
      <c r="BA331" s="24"/>
    </row>
    <row r="332" spans="1:53" x14ac:dyDescent="0.25">
      <c r="A332" s="33"/>
      <c r="B332" s="20"/>
      <c r="C332" s="20"/>
      <c r="D332" s="20"/>
      <c r="E332" s="20"/>
      <c r="F332" s="28"/>
      <c r="G332" s="32"/>
      <c r="H332" s="32"/>
      <c r="I332" s="32"/>
      <c r="J332" s="19" t="str">
        <f t="shared" si="14"/>
        <v/>
      </c>
      <c r="K332" s="20"/>
      <c r="L332" s="29"/>
      <c r="M332" s="22" t="str">
        <f t="shared" si="15"/>
        <v/>
      </c>
      <c r="N332" s="22" t="str">
        <f t="shared" si="16"/>
        <v/>
      </c>
      <c r="AY332" s="25" t="b">
        <f>IFERROR(IF($F332="S1",IF(AND($H332&gt;$G332,(($H332-$G332)&lt;=(Dashboard!$N$4/1440))),1,""),IF($F332="S2",IF(AND($H332&gt;$G332,($H332-$G332)&lt;=(Dashboard!$N$5/1440)),1,""),IF($F332="S3",IF(AND($H332&gt;$G332,($H332-$G332)&lt;=(Dashboard!$N$6/1440)),1,""),IF($F332="S4",IF(AND($H332&gt;$G332,($H332-$G332)&lt;=(Dashboard!$N$7/1440)),1,""))))),"")</f>
        <v>0</v>
      </c>
      <c r="AZ332" s="25" t="b">
        <f>IFERROR(IF(J332="Done",IF($F332="S1",IF(AND($I332&gt;$G332,(($I332-$G332)&lt;=(Dashboard!$O$4/1440))),1,""),IF($F332="S2",IF(AND($I332&gt;$G332,($I332-$G332)&lt;=(Dashboard!$O$5/1440)),1,""),IF($F332="S3",IF(AND($I332&gt;$G332,($I332-$G332)&lt;=(Dashboard!$O$6/1440)),1,""),IF($F332="S4",IF(AND($I332&gt;$G332,($I332-$G332)&lt;=(Dashboard!$O$7/1440)),1,"")))))),"")</f>
        <v>0</v>
      </c>
      <c r="BA332" s="24"/>
    </row>
    <row r="333" spans="1:53" x14ac:dyDescent="0.25">
      <c r="A333" s="33"/>
      <c r="B333" s="20"/>
      <c r="C333" s="20"/>
      <c r="D333" s="20"/>
      <c r="E333" s="20"/>
      <c r="F333" s="28"/>
      <c r="G333" s="32"/>
      <c r="H333" s="32"/>
      <c r="I333" s="32"/>
      <c r="J333" s="19" t="str">
        <f t="shared" si="14"/>
        <v/>
      </c>
      <c r="K333" s="20"/>
      <c r="L333" s="29"/>
      <c r="M333" s="22" t="str">
        <f t="shared" si="15"/>
        <v/>
      </c>
      <c r="N333" s="22" t="str">
        <f t="shared" si="16"/>
        <v/>
      </c>
      <c r="AY333" s="25" t="b">
        <f>IFERROR(IF($F333="S1",IF(AND($H333&gt;$G333,(($H333-$G333)&lt;=(Dashboard!$N$4/1440))),1,""),IF($F333="S2",IF(AND($H333&gt;$G333,($H333-$G333)&lt;=(Dashboard!$N$5/1440)),1,""),IF($F333="S3",IF(AND($H333&gt;$G333,($H333-$G333)&lt;=(Dashboard!$N$6/1440)),1,""),IF($F333="S4",IF(AND($H333&gt;$G333,($H333-$G333)&lt;=(Dashboard!$N$7/1440)),1,""))))),"")</f>
        <v>0</v>
      </c>
      <c r="AZ333" s="25" t="b">
        <f>IFERROR(IF(J333="Done",IF($F333="S1",IF(AND($I333&gt;$G333,(($I333-$G333)&lt;=(Dashboard!$O$4/1440))),1,""),IF($F333="S2",IF(AND($I333&gt;$G333,($I333-$G333)&lt;=(Dashboard!$O$5/1440)),1,""),IF($F333="S3",IF(AND($I333&gt;$G333,($I333-$G333)&lt;=(Dashboard!$O$6/1440)),1,""),IF($F333="S4",IF(AND($I333&gt;$G333,($I333-$G333)&lt;=(Dashboard!$O$7/1440)),1,"")))))),"")</f>
        <v>0</v>
      </c>
      <c r="BA333" s="24"/>
    </row>
    <row r="334" spans="1:53" x14ac:dyDescent="0.25">
      <c r="A334" s="33"/>
      <c r="B334" s="20"/>
      <c r="C334" s="20"/>
      <c r="D334" s="20"/>
      <c r="E334" s="20"/>
      <c r="F334" s="28"/>
      <c r="G334" s="32"/>
      <c r="H334" s="32"/>
      <c r="I334" s="32"/>
      <c r="J334" s="19" t="str">
        <f t="shared" si="14"/>
        <v/>
      </c>
      <c r="K334" s="20"/>
      <c r="L334" s="29"/>
      <c r="M334" s="22" t="str">
        <f t="shared" si="15"/>
        <v/>
      </c>
      <c r="N334" s="22" t="str">
        <f t="shared" si="16"/>
        <v/>
      </c>
      <c r="AY334" s="25" t="b">
        <f>IFERROR(IF($F334="S1",IF(AND($H334&gt;$G334,(($H334-$G334)&lt;=(Dashboard!$N$4/1440))),1,""),IF($F334="S2",IF(AND($H334&gt;$G334,($H334-$G334)&lt;=(Dashboard!$N$5/1440)),1,""),IF($F334="S3",IF(AND($H334&gt;$G334,($H334-$G334)&lt;=(Dashboard!$N$6/1440)),1,""),IF($F334="S4",IF(AND($H334&gt;$G334,($H334-$G334)&lt;=(Dashboard!$N$7/1440)),1,""))))),"")</f>
        <v>0</v>
      </c>
      <c r="AZ334" s="25" t="b">
        <f>IFERROR(IF(J334="Done",IF($F334="S1",IF(AND($I334&gt;$G334,(($I334-$G334)&lt;=(Dashboard!$O$4/1440))),1,""),IF($F334="S2",IF(AND($I334&gt;$G334,($I334-$G334)&lt;=(Dashboard!$O$5/1440)),1,""),IF($F334="S3",IF(AND($I334&gt;$G334,($I334-$G334)&lt;=(Dashboard!$O$6/1440)),1,""),IF($F334="S4",IF(AND($I334&gt;$G334,($I334-$G334)&lt;=(Dashboard!$O$7/1440)),1,"")))))),"")</f>
        <v>0</v>
      </c>
      <c r="BA334" s="24"/>
    </row>
    <row r="335" spans="1:53" x14ac:dyDescent="0.25">
      <c r="A335" s="33"/>
      <c r="B335" s="20"/>
      <c r="C335" s="20"/>
      <c r="D335" s="20"/>
      <c r="E335" s="20"/>
      <c r="F335" s="28"/>
      <c r="G335" s="32"/>
      <c r="H335" s="32"/>
      <c r="I335" s="32"/>
      <c r="J335" s="19" t="str">
        <f t="shared" si="14"/>
        <v/>
      </c>
      <c r="K335" s="20"/>
      <c r="L335" s="29"/>
      <c r="M335" s="22" t="str">
        <f t="shared" si="15"/>
        <v/>
      </c>
      <c r="N335" s="22" t="str">
        <f t="shared" si="16"/>
        <v/>
      </c>
      <c r="AY335" s="25" t="b">
        <f>IFERROR(IF($F335="S1",IF(AND($H335&gt;$G335,(($H335-$G335)&lt;=(Dashboard!$N$4/1440))),1,""),IF($F335="S2",IF(AND($H335&gt;$G335,($H335-$G335)&lt;=(Dashboard!$N$5/1440)),1,""),IF($F335="S3",IF(AND($H335&gt;$G335,($H335-$G335)&lt;=(Dashboard!$N$6/1440)),1,""),IF($F335="S4",IF(AND($H335&gt;$G335,($H335-$G335)&lt;=(Dashboard!$N$7/1440)),1,""))))),"")</f>
        <v>0</v>
      </c>
      <c r="AZ335" s="25" t="b">
        <f>IFERROR(IF(J335="Done",IF($F335="S1",IF(AND($I335&gt;$G335,(($I335-$G335)&lt;=(Dashboard!$O$4/1440))),1,""),IF($F335="S2",IF(AND($I335&gt;$G335,($I335-$G335)&lt;=(Dashboard!$O$5/1440)),1,""),IF($F335="S3",IF(AND($I335&gt;$G335,($I335-$G335)&lt;=(Dashboard!$O$6/1440)),1,""),IF($F335="S4",IF(AND($I335&gt;$G335,($I335-$G335)&lt;=(Dashboard!$O$7/1440)),1,"")))))),"")</f>
        <v>0</v>
      </c>
      <c r="BA335" s="24"/>
    </row>
    <row r="336" spans="1:53" x14ac:dyDescent="0.25">
      <c r="A336" s="33"/>
      <c r="B336" s="20"/>
      <c r="C336" s="20"/>
      <c r="D336" s="20"/>
      <c r="E336" s="20"/>
      <c r="F336" s="28"/>
      <c r="G336" s="32"/>
      <c r="H336" s="32"/>
      <c r="I336" s="32"/>
      <c r="J336" s="19" t="str">
        <f t="shared" si="14"/>
        <v/>
      </c>
      <c r="K336" s="20"/>
      <c r="L336" s="29"/>
      <c r="M336" s="22" t="str">
        <f t="shared" si="15"/>
        <v/>
      </c>
      <c r="N336" s="22" t="str">
        <f t="shared" si="16"/>
        <v/>
      </c>
      <c r="AY336" s="25" t="b">
        <f>IFERROR(IF($F336="S1",IF(AND($H336&gt;$G336,(($H336-$G336)&lt;=(Dashboard!$N$4/1440))),1,""),IF($F336="S2",IF(AND($H336&gt;$G336,($H336-$G336)&lt;=(Dashboard!$N$5/1440)),1,""),IF($F336="S3",IF(AND($H336&gt;$G336,($H336-$G336)&lt;=(Dashboard!$N$6/1440)),1,""),IF($F336="S4",IF(AND($H336&gt;$G336,($H336-$G336)&lt;=(Dashboard!$N$7/1440)),1,""))))),"")</f>
        <v>0</v>
      </c>
      <c r="AZ336" s="25" t="b">
        <f>IFERROR(IF(J336="Done",IF($F336="S1",IF(AND($I336&gt;$G336,(($I336-$G336)&lt;=(Dashboard!$O$4/1440))),1,""),IF($F336="S2",IF(AND($I336&gt;$G336,($I336-$G336)&lt;=(Dashboard!$O$5/1440)),1,""),IF($F336="S3",IF(AND($I336&gt;$G336,($I336-$G336)&lt;=(Dashboard!$O$6/1440)),1,""),IF($F336="S4",IF(AND($I336&gt;$G336,($I336-$G336)&lt;=(Dashboard!$O$7/1440)),1,"")))))),"")</f>
        <v>0</v>
      </c>
      <c r="BA336" s="24"/>
    </row>
    <row r="337" spans="1:53" x14ac:dyDescent="0.25">
      <c r="A337" s="33"/>
      <c r="B337" s="20"/>
      <c r="C337" s="20"/>
      <c r="D337" s="20"/>
      <c r="E337" s="20"/>
      <c r="F337" s="28"/>
      <c r="G337" s="32"/>
      <c r="H337" s="32"/>
      <c r="I337" s="32"/>
      <c r="J337" s="19" t="str">
        <f t="shared" si="14"/>
        <v/>
      </c>
      <c r="K337" s="20"/>
      <c r="L337" s="29"/>
      <c r="M337" s="22" t="str">
        <f t="shared" si="15"/>
        <v/>
      </c>
      <c r="N337" s="22" t="str">
        <f t="shared" si="16"/>
        <v/>
      </c>
      <c r="AY337" s="25" t="b">
        <f>IFERROR(IF($F337="S1",IF(AND($H337&gt;$G337,(($H337-$G337)&lt;=(Dashboard!$N$4/1440))),1,""),IF($F337="S2",IF(AND($H337&gt;$G337,($H337-$G337)&lt;=(Dashboard!$N$5/1440)),1,""),IF($F337="S3",IF(AND($H337&gt;$G337,($H337-$G337)&lt;=(Dashboard!$N$6/1440)),1,""),IF($F337="S4",IF(AND($H337&gt;$G337,($H337-$G337)&lt;=(Dashboard!$N$7/1440)),1,""))))),"")</f>
        <v>0</v>
      </c>
      <c r="AZ337" s="25" t="b">
        <f>IFERROR(IF(J337="Done",IF($F337="S1",IF(AND($I337&gt;$G337,(($I337-$G337)&lt;=(Dashboard!$O$4/1440))),1,""),IF($F337="S2",IF(AND($I337&gt;$G337,($I337-$G337)&lt;=(Dashboard!$O$5/1440)),1,""),IF($F337="S3",IF(AND($I337&gt;$G337,($I337-$G337)&lt;=(Dashboard!$O$6/1440)),1,""),IF($F337="S4",IF(AND($I337&gt;$G337,($I337-$G337)&lt;=(Dashboard!$O$7/1440)),1,"")))))),"")</f>
        <v>0</v>
      </c>
      <c r="BA337" s="24"/>
    </row>
    <row r="338" spans="1:53" x14ac:dyDescent="0.25">
      <c r="A338" s="33"/>
      <c r="B338" s="20"/>
      <c r="C338" s="20"/>
      <c r="D338" s="20"/>
      <c r="E338" s="20"/>
      <c r="F338" s="28"/>
      <c r="G338" s="32"/>
      <c r="H338" s="32"/>
      <c r="I338" s="32"/>
      <c r="J338" s="19" t="str">
        <f t="shared" si="14"/>
        <v/>
      </c>
      <c r="K338" s="20"/>
      <c r="L338" s="29"/>
      <c r="M338" s="22" t="str">
        <f t="shared" si="15"/>
        <v/>
      </c>
      <c r="N338" s="22" t="str">
        <f t="shared" si="16"/>
        <v/>
      </c>
      <c r="AY338" s="25" t="b">
        <f>IFERROR(IF($F338="S1",IF(AND($H338&gt;$G338,(($H338-$G338)&lt;=(Dashboard!$N$4/1440))),1,""),IF($F338="S2",IF(AND($H338&gt;$G338,($H338-$G338)&lt;=(Dashboard!$N$5/1440)),1,""),IF($F338="S3",IF(AND($H338&gt;$G338,($H338-$G338)&lt;=(Dashboard!$N$6/1440)),1,""),IF($F338="S4",IF(AND($H338&gt;$G338,($H338-$G338)&lt;=(Dashboard!$N$7/1440)),1,""))))),"")</f>
        <v>0</v>
      </c>
      <c r="AZ338" s="25" t="b">
        <f>IFERROR(IF(J338="Done",IF($F338="S1",IF(AND($I338&gt;$G338,(($I338-$G338)&lt;=(Dashboard!$O$4/1440))),1,""),IF($F338="S2",IF(AND($I338&gt;$G338,($I338-$G338)&lt;=(Dashboard!$O$5/1440)),1,""),IF($F338="S3",IF(AND($I338&gt;$G338,($I338-$G338)&lt;=(Dashboard!$O$6/1440)),1,""),IF($F338="S4",IF(AND($I338&gt;$G338,($I338-$G338)&lt;=(Dashboard!$O$7/1440)),1,"")))))),"")</f>
        <v>0</v>
      </c>
      <c r="BA338" s="24"/>
    </row>
    <row r="339" spans="1:53" x14ac:dyDescent="0.25">
      <c r="A339" s="33"/>
      <c r="B339" s="20"/>
      <c r="C339" s="20"/>
      <c r="D339" s="20"/>
      <c r="E339" s="20"/>
      <c r="F339" s="28"/>
      <c r="G339" s="32"/>
      <c r="H339" s="32"/>
      <c r="I339" s="32"/>
      <c r="J339" s="19" t="str">
        <f t="shared" si="14"/>
        <v/>
      </c>
      <c r="K339" s="20"/>
      <c r="L339" s="29"/>
      <c r="M339" s="22" t="str">
        <f t="shared" si="15"/>
        <v/>
      </c>
      <c r="N339" s="22" t="str">
        <f t="shared" si="16"/>
        <v/>
      </c>
      <c r="AY339" s="25" t="b">
        <f>IFERROR(IF($F339="S1",IF(AND($H339&gt;$G339,(($H339-$G339)&lt;=(Dashboard!$N$4/1440))),1,""),IF($F339="S2",IF(AND($H339&gt;$G339,($H339-$G339)&lt;=(Dashboard!$N$5/1440)),1,""),IF($F339="S3",IF(AND($H339&gt;$G339,($H339-$G339)&lt;=(Dashboard!$N$6/1440)),1,""),IF($F339="S4",IF(AND($H339&gt;$G339,($H339-$G339)&lt;=(Dashboard!$N$7/1440)),1,""))))),"")</f>
        <v>0</v>
      </c>
      <c r="AZ339" s="25" t="b">
        <f>IFERROR(IF(J339="Done",IF($F339="S1",IF(AND($I339&gt;$G339,(($I339-$G339)&lt;=(Dashboard!$O$4/1440))),1,""),IF($F339="S2",IF(AND($I339&gt;$G339,($I339-$G339)&lt;=(Dashboard!$O$5/1440)),1,""),IF($F339="S3",IF(AND($I339&gt;$G339,($I339-$G339)&lt;=(Dashboard!$O$6/1440)),1,""),IF($F339="S4",IF(AND($I339&gt;$G339,($I339-$G339)&lt;=(Dashboard!$O$7/1440)),1,"")))))),"")</f>
        <v>0</v>
      </c>
      <c r="BA339" s="24"/>
    </row>
    <row r="340" spans="1:53" x14ac:dyDescent="0.25">
      <c r="A340" s="33"/>
      <c r="B340" s="20"/>
      <c r="C340" s="20"/>
      <c r="D340" s="20"/>
      <c r="E340" s="20"/>
      <c r="F340" s="28"/>
      <c r="G340" s="32"/>
      <c r="H340" s="32"/>
      <c r="I340" s="32"/>
      <c r="J340" s="19" t="str">
        <f t="shared" si="14"/>
        <v/>
      </c>
      <c r="K340" s="20"/>
      <c r="L340" s="29"/>
      <c r="M340" s="22" t="str">
        <f t="shared" si="15"/>
        <v/>
      </c>
      <c r="N340" s="22" t="str">
        <f t="shared" si="16"/>
        <v/>
      </c>
      <c r="AY340" s="25" t="b">
        <f>IFERROR(IF($F340="S1",IF(AND($H340&gt;$G340,(($H340-$G340)&lt;=(Dashboard!$N$4/1440))),1,""),IF($F340="S2",IF(AND($H340&gt;$G340,($H340-$G340)&lt;=(Dashboard!$N$5/1440)),1,""),IF($F340="S3",IF(AND($H340&gt;$G340,($H340-$G340)&lt;=(Dashboard!$N$6/1440)),1,""),IF($F340="S4",IF(AND($H340&gt;$G340,($H340-$G340)&lt;=(Dashboard!$N$7/1440)),1,""))))),"")</f>
        <v>0</v>
      </c>
      <c r="AZ340" s="25" t="b">
        <f>IFERROR(IF(J340="Done",IF($F340="S1",IF(AND($I340&gt;$G340,(($I340-$G340)&lt;=(Dashboard!$O$4/1440))),1,""),IF($F340="S2",IF(AND($I340&gt;$G340,($I340-$G340)&lt;=(Dashboard!$O$5/1440)),1,""),IF($F340="S3",IF(AND($I340&gt;$G340,($I340-$G340)&lt;=(Dashboard!$O$6/1440)),1,""),IF($F340="S4",IF(AND($I340&gt;$G340,($I340-$G340)&lt;=(Dashboard!$O$7/1440)),1,"")))))),"")</f>
        <v>0</v>
      </c>
      <c r="BA340" s="24"/>
    </row>
    <row r="341" spans="1:53" x14ac:dyDescent="0.25">
      <c r="A341" s="33"/>
      <c r="B341" s="20"/>
      <c r="C341" s="20"/>
      <c r="D341" s="20"/>
      <c r="E341" s="20"/>
      <c r="F341" s="28"/>
      <c r="G341" s="32"/>
      <c r="H341" s="32"/>
      <c r="I341" s="32"/>
      <c r="J341" s="19" t="str">
        <f t="shared" si="14"/>
        <v/>
      </c>
      <c r="K341" s="20"/>
      <c r="L341" s="29"/>
      <c r="M341" s="22" t="str">
        <f t="shared" si="15"/>
        <v/>
      </c>
      <c r="N341" s="22" t="str">
        <f t="shared" si="16"/>
        <v/>
      </c>
      <c r="AY341" s="25" t="b">
        <f>IFERROR(IF($F341="S1",IF(AND($H341&gt;$G341,(($H341-$G341)&lt;=(Dashboard!$N$4/1440))),1,""),IF($F341="S2",IF(AND($H341&gt;$G341,($H341-$G341)&lt;=(Dashboard!$N$5/1440)),1,""),IF($F341="S3",IF(AND($H341&gt;$G341,($H341-$G341)&lt;=(Dashboard!$N$6/1440)),1,""),IF($F341="S4",IF(AND($H341&gt;$G341,($H341-$G341)&lt;=(Dashboard!$N$7/1440)),1,""))))),"")</f>
        <v>0</v>
      </c>
      <c r="AZ341" s="25" t="b">
        <f>IFERROR(IF(J341="Done",IF($F341="S1",IF(AND($I341&gt;$G341,(($I341-$G341)&lt;=(Dashboard!$O$4/1440))),1,""),IF($F341="S2",IF(AND($I341&gt;$G341,($I341-$G341)&lt;=(Dashboard!$O$5/1440)),1,""),IF($F341="S3",IF(AND($I341&gt;$G341,($I341-$G341)&lt;=(Dashboard!$O$6/1440)),1,""),IF($F341="S4",IF(AND($I341&gt;$G341,($I341-$G341)&lt;=(Dashboard!$O$7/1440)),1,"")))))),"")</f>
        <v>0</v>
      </c>
      <c r="BA341" s="24"/>
    </row>
    <row r="342" spans="1:53" x14ac:dyDescent="0.25">
      <c r="A342" s="33"/>
      <c r="B342" s="20"/>
      <c r="C342" s="20"/>
      <c r="D342" s="20"/>
      <c r="E342" s="20"/>
      <c r="F342" s="28"/>
      <c r="G342" s="32"/>
      <c r="H342" s="32"/>
      <c r="I342" s="32"/>
      <c r="J342" s="19" t="str">
        <f t="shared" si="14"/>
        <v/>
      </c>
      <c r="K342" s="20"/>
      <c r="L342" s="29"/>
      <c r="M342" s="22" t="str">
        <f t="shared" si="15"/>
        <v/>
      </c>
      <c r="N342" s="22" t="str">
        <f t="shared" si="16"/>
        <v/>
      </c>
      <c r="AY342" s="25" t="b">
        <f>IFERROR(IF($F342="S1",IF(AND($H342&gt;$G342,(($H342-$G342)&lt;=(Dashboard!$N$4/1440))),1,""),IF($F342="S2",IF(AND($H342&gt;$G342,($H342-$G342)&lt;=(Dashboard!$N$5/1440)),1,""),IF($F342="S3",IF(AND($H342&gt;$G342,($H342-$G342)&lt;=(Dashboard!$N$6/1440)),1,""),IF($F342="S4",IF(AND($H342&gt;$G342,($H342-$G342)&lt;=(Dashboard!$N$7/1440)),1,""))))),"")</f>
        <v>0</v>
      </c>
      <c r="AZ342" s="25" t="b">
        <f>IFERROR(IF(J342="Done",IF($F342="S1",IF(AND($I342&gt;$G342,(($I342-$G342)&lt;=(Dashboard!$O$4/1440))),1,""),IF($F342="S2",IF(AND($I342&gt;$G342,($I342-$G342)&lt;=(Dashboard!$O$5/1440)),1,""),IF($F342="S3",IF(AND($I342&gt;$G342,($I342-$G342)&lt;=(Dashboard!$O$6/1440)),1,""),IF($F342="S4",IF(AND($I342&gt;$G342,($I342-$G342)&lt;=(Dashboard!$O$7/1440)),1,"")))))),"")</f>
        <v>0</v>
      </c>
      <c r="BA342" s="24"/>
    </row>
    <row r="343" spans="1:53" x14ac:dyDescent="0.25">
      <c r="A343" s="33"/>
      <c r="B343" s="20"/>
      <c r="C343" s="20"/>
      <c r="D343" s="20"/>
      <c r="E343" s="20"/>
      <c r="F343" s="28"/>
      <c r="G343" s="32"/>
      <c r="H343" s="32"/>
      <c r="I343" s="32"/>
      <c r="J343" s="19" t="str">
        <f t="shared" ref="J343:J406" si="17">IF(AND($I343&gt;$H343,$H343&gt;$G343,$H343&gt;0,$G343&gt;0),"Done",IF(AND($H343&gt;$G343,$G343&gt;0),"In Process",IF(AND($H343="",$G343&gt;0),"Pending Response","")))</f>
        <v/>
      </c>
      <c r="K343" s="20"/>
      <c r="L343" s="29"/>
      <c r="M343" s="22" t="str">
        <f t="shared" si="15"/>
        <v/>
      </c>
      <c r="N343" s="22" t="str">
        <f t="shared" si="16"/>
        <v/>
      </c>
      <c r="AY343" s="25" t="b">
        <f>IFERROR(IF($F343="S1",IF(AND($H343&gt;$G343,(($H343-$G343)&lt;=(Dashboard!$N$4/1440))),1,""),IF($F343="S2",IF(AND($H343&gt;$G343,($H343-$G343)&lt;=(Dashboard!$N$5/1440)),1,""),IF($F343="S3",IF(AND($H343&gt;$G343,($H343-$G343)&lt;=(Dashboard!$N$6/1440)),1,""),IF($F343="S4",IF(AND($H343&gt;$G343,($H343-$G343)&lt;=(Dashboard!$N$7/1440)),1,""))))),"")</f>
        <v>0</v>
      </c>
      <c r="AZ343" s="25" t="b">
        <f>IFERROR(IF(J343="Done",IF($F343="S1",IF(AND($I343&gt;$G343,(($I343-$G343)&lt;=(Dashboard!$O$4/1440))),1,""),IF($F343="S2",IF(AND($I343&gt;$G343,($I343-$G343)&lt;=(Dashboard!$O$5/1440)),1,""),IF($F343="S3",IF(AND($I343&gt;$G343,($I343-$G343)&lt;=(Dashboard!$O$6/1440)),1,""),IF($F343="S4",IF(AND($I343&gt;$G343,($I343-$G343)&lt;=(Dashboard!$O$7/1440)),1,"")))))),"")</f>
        <v>0</v>
      </c>
      <c r="BA343" s="24"/>
    </row>
    <row r="344" spans="1:53" x14ac:dyDescent="0.25">
      <c r="A344" s="33"/>
      <c r="B344" s="20"/>
      <c r="C344" s="20"/>
      <c r="D344" s="20"/>
      <c r="E344" s="20"/>
      <c r="F344" s="28"/>
      <c r="G344" s="32"/>
      <c r="H344" s="32"/>
      <c r="I344" s="32"/>
      <c r="J344" s="19" t="str">
        <f t="shared" si="17"/>
        <v/>
      </c>
      <c r="K344" s="20"/>
      <c r="L344" s="29"/>
      <c r="M344" s="22" t="str">
        <f t="shared" si="15"/>
        <v/>
      </c>
      <c r="N344" s="22" t="str">
        <f t="shared" si="16"/>
        <v/>
      </c>
      <c r="AY344" s="25" t="b">
        <f>IFERROR(IF($F344="S1",IF(AND($H344&gt;$G344,(($H344-$G344)&lt;=(Dashboard!$N$4/1440))),1,""),IF($F344="S2",IF(AND($H344&gt;$G344,($H344-$G344)&lt;=(Dashboard!$N$5/1440)),1,""),IF($F344="S3",IF(AND($H344&gt;$G344,($H344-$G344)&lt;=(Dashboard!$N$6/1440)),1,""),IF($F344="S4",IF(AND($H344&gt;$G344,($H344-$G344)&lt;=(Dashboard!$N$7/1440)),1,""))))),"")</f>
        <v>0</v>
      </c>
      <c r="AZ344" s="25" t="b">
        <f>IFERROR(IF(J344="Done",IF($F344="S1",IF(AND($I344&gt;$G344,(($I344-$G344)&lt;=(Dashboard!$O$4/1440))),1,""),IF($F344="S2",IF(AND($I344&gt;$G344,($I344-$G344)&lt;=(Dashboard!$O$5/1440)),1,""),IF($F344="S3",IF(AND($I344&gt;$G344,($I344-$G344)&lt;=(Dashboard!$O$6/1440)),1,""),IF($F344="S4",IF(AND($I344&gt;$G344,($I344-$G344)&lt;=(Dashboard!$O$7/1440)),1,"")))))),"")</f>
        <v>0</v>
      </c>
      <c r="BA344" s="24"/>
    </row>
    <row r="345" spans="1:53" x14ac:dyDescent="0.25">
      <c r="A345" s="33"/>
      <c r="B345" s="20"/>
      <c r="C345" s="20"/>
      <c r="D345" s="20"/>
      <c r="E345" s="20"/>
      <c r="F345" s="28"/>
      <c r="G345" s="32"/>
      <c r="H345" s="32"/>
      <c r="I345" s="32"/>
      <c r="J345" s="19" t="str">
        <f t="shared" si="17"/>
        <v/>
      </c>
      <c r="K345" s="20"/>
      <c r="L345" s="29"/>
      <c r="M345" s="22" t="str">
        <f t="shared" si="15"/>
        <v/>
      </c>
      <c r="N345" s="22" t="str">
        <f t="shared" si="16"/>
        <v/>
      </c>
      <c r="AY345" s="25" t="b">
        <f>IFERROR(IF($F345="S1",IF(AND($H345&gt;$G345,(($H345-$G345)&lt;=(Dashboard!$N$4/1440))),1,""),IF($F345="S2",IF(AND($H345&gt;$G345,($H345-$G345)&lt;=(Dashboard!$N$5/1440)),1,""),IF($F345="S3",IF(AND($H345&gt;$G345,($H345-$G345)&lt;=(Dashboard!$N$6/1440)),1,""),IF($F345="S4",IF(AND($H345&gt;$G345,($H345-$G345)&lt;=(Dashboard!$N$7/1440)),1,""))))),"")</f>
        <v>0</v>
      </c>
      <c r="AZ345" s="25" t="b">
        <f>IFERROR(IF(J345="Done",IF($F345="S1",IF(AND($I345&gt;$G345,(($I345-$G345)&lt;=(Dashboard!$O$4/1440))),1,""),IF($F345="S2",IF(AND($I345&gt;$G345,($I345-$G345)&lt;=(Dashboard!$O$5/1440)),1,""),IF($F345="S3",IF(AND($I345&gt;$G345,($I345-$G345)&lt;=(Dashboard!$O$6/1440)),1,""),IF($F345="S4",IF(AND($I345&gt;$G345,($I345-$G345)&lt;=(Dashboard!$O$7/1440)),1,"")))))),"")</f>
        <v>0</v>
      </c>
      <c r="BA345" s="24"/>
    </row>
    <row r="346" spans="1:53" x14ac:dyDescent="0.25">
      <c r="A346" s="33"/>
      <c r="B346" s="20"/>
      <c r="C346" s="20"/>
      <c r="D346" s="20"/>
      <c r="E346" s="20"/>
      <c r="F346" s="28"/>
      <c r="G346" s="32"/>
      <c r="H346" s="32"/>
      <c r="I346" s="32"/>
      <c r="J346" s="19" t="str">
        <f t="shared" si="17"/>
        <v/>
      </c>
      <c r="K346" s="20"/>
      <c r="L346" s="29"/>
      <c r="M346" s="22" t="str">
        <f t="shared" si="15"/>
        <v/>
      </c>
      <c r="N346" s="22" t="str">
        <f t="shared" si="16"/>
        <v/>
      </c>
      <c r="AY346" s="25" t="b">
        <f>IFERROR(IF($F346="S1",IF(AND($H346&gt;$G346,(($H346-$G346)&lt;=(Dashboard!$N$4/1440))),1,""),IF($F346="S2",IF(AND($H346&gt;$G346,($H346-$G346)&lt;=(Dashboard!$N$5/1440)),1,""),IF($F346="S3",IF(AND($H346&gt;$G346,($H346-$G346)&lt;=(Dashboard!$N$6/1440)),1,""),IF($F346="S4",IF(AND($H346&gt;$G346,($H346-$G346)&lt;=(Dashboard!$N$7/1440)),1,""))))),"")</f>
        <v>0</v>
      </c>
      <c r="AZ346" s="25" t="b">
        <f>IFERROR(IF(J346="Done",IF($F346="S1",IF(AND($I346&gt;$G346,(($I346-$G346)&lt;=(Dashboard!$O$4/1440))),1,""),IF($F346="S2",IF(AND($I346&gt;$G346,($I346-$G346)&lt;=(Dashboard!$O$5/1440)),1,""),IF($F346="S3",IF(AND($I346&gt;$G346,($I346-$G346)&lt;=(Dashboard!$O$6/1440)),1,""),IF($F346="S4",IF(AND($I346&gt;$G346,($I346-$G346)&lt;=(Dashboard!$O$7/1440)),1,"")))))),"")</f>
        <v>0</v>
      </c>
      <c r="BA346" s="24"/>
    </row>
    <row r="347" spans="1:53" x14ac:dyDescent="0.25">
      <c r="A347" s="33"/>
      <c r="B347" s="20"/>
      <c r="C347" s="20"/>
      <c r="D347" s="20"/>
      <c r="E347" s="20"/>
      <c r="F347" s="28"/>
      <c r="G347" s="32"/>
      <c r="H347" s="32"/>
      <c r="I347" s="32"/>
      <c r="J347" s="19" t="str">
        <f t="shared" si="17"/>
        <v/>
      </c>
      <c r="K347" s="20"/>
      <c r="L347" s="29"/>
      <c r="M347" s="22" t="str">
        <f t="shared" si="15"/>
        <v/>
      </c>
      <c r="N347" s="22" t="str">
        <f t="shared" si="16"/>
        <v/>
      </c>
      <c r="AY347" s="25" t="b">
        <f>IFERROR(IF($F347="S1",IF(AND($H347&gt;$G347,(($H347-$G347)&lt;=(Dashboard!$N$4/1440))),1,""),IF($F347="S2",IF(AND($H347&gt;$G347,($H347-$G347)&lt;=(Dashboard!$N$5/1440)),1,""),IF($F347="S3",IF(AND($H347&gt;$G347,($H347-$G347)&lt;=(Dashboard!$N$6/1440)),1,""),IF($F347="S4",IF(AND($H347&gt;$G347,($H347-$G347)&lt;=(Dashboard!$N$7/1440)),1,""))))),"")</f>
        <v>0</v>
      </c>
      <c r="AZ347" s="25" t="b">
        <f>IFERROR(IF(J347="Done",IF($F347="S1",IF(AND($I347&gt;$G347,(($I347-$G347)&lt;=(Dashboard!$O$4/1440))),1,""),IF($F347="S2",IF(AND($I347&gt;$G347,($I347-$G347)&lt;=(Dashboard!$O$5/1440)),1,""),IF($F347="S3",IF(AND($I347&gt;$G347,($I347-$G347)&lt;=(Dashboard!$O$6/1440)),1,""),IF($F347="S4",IF(AND($I347&gt;$G347,($I347-$G347)&lt;=(Dashboard!$O$7/1440)),1,"")))))),"")</f>
        <v>0</v>
      </c>
      <c r="BA347" s="24"/>
    </row>
    <row r="348" spans="1:53" x14ac:dyDescent="0.25">
      <c r="A348" s="33"/>
      <c r="B348" s="20"/>
      <c r="C348" s="20"/>
      <c r="D348" s="20"/>
      <c r="E348" s="20"/>
      <c r="F348" s="28"/>
      <c r="G348" s="32"/>
      <c r="H348" s="32"/>
      <c r="I348" s="32"/>
      <c r="J348" s="19" t="str">
        <f t="shared" si="17"/>
        <v/>
      </c>
      <c r="K348" s="20"/>
      <c r="L348" s="29"/>
      <c r="M348" s="22" t="str">
        <f t="shared" si="15"/>
        <v/>
      </c>
      <c r="N348" s="22" t="str">
        <f t="shared" si="16"/>
        <v/>
      </c>
      <c r="AY348" s="25" t="b">
        <f>IFERROR(IF($F348="S1",IF(AND($H348&gt;$G348,(($H348-$G348)&lt;=(Dashboard!$N$4/1440))),1,""),IF($F348="S2",IF(AND($H348&gt;$G348,($H348-$G348)&lt;=(Dashboard!$N$5/1440)),1,""),IF($F348="S3",IF(AND($H348&gt;$G348,($H348-$G348)&lt;=(Dashboard!$N$6/1440)),1,""),IF($F348="S4",IF(AND($H348&gt;$G348,($H348-$G348)&lt;=(Dashboard!$N$7/1440)),1,""))))),"")</f>
        <v>0</v>
      </c>
      <c r="AZ348" s="25" t="b">
        <f>IFERROR(IF(J348="Done",IF($F348="S1",IF(AND($I348&gt;$G348,(($I348-$G348)&lt;=(Dashboard!$O$4/1440))),1,""),IF($F348="S2",IF(AND($I348&gt;$G348,($I348-$G348)&lt;=(Dashboard!$O$5/1440)),1,""),IF($F348="S3",IF(AND($I348&gt;$G348,($I348-$G348)&lt;=(Dashboard!$O$6/1440)),1,""),IF($F348="S4",IF(AND($I348&gt;$G348,($I348-$G348)&lt;=(Dashboard!$O$7/1440)),1,"")))))),"")</f>
        <v>0</v>
      </c>
      <c r="BA348" s="24"/>
    </row>
    <row r="349" spans="1:53" x14ac:dyDescent="0.25">
      <c r="A349" s="33"/>
      <c r="B349" s="20"/>
      <c r="C349" s="20"/>
      <c r="D349" s="20"/>
      <c r="E349" s="20"/>
      <c r="F349" s="28"/>
      <c r="G349" s="32"/>
      <c r="H349" s="32"/>
      <c r="I349" s="32"/>
      <c r="J349" s="19" t="str">
        <f t="shared" si="17"/>
        <v/>
      </c>
      <c r="K349" s="20"/>
      <c r="L349" s="29"/>
      <c r="M349" s="22" t="str">
        <f t="shared" si="15"/>
        <v/>
      </c>
      <c r="N349" s="22" t="str">
        <f t="shared" si="16"/>
        <v/>
      </c>
      <c r="AY349" s="25" t="b">
        <f>IFERROR(IF($F349="S1",IF(AND($H349&gt;$G349,(($H349-$G349)&lt;=(Dashboard!$N$4/1440))),1,""),IF($F349="S2",IF(AND($H349&gt;$G349,($H349-$G349)&lt;=(Dashboard!$N$5/1440)),1,""),IF($F349="S3",IF(AND($H349&gt;$G349,($H349-$G349)&lt;=(Dashboard!$N$6/1440)),1,""),IF($F349="S4",IF(AND($H349&gt;$G349,($H349-$G349)&lt;=(Dashboard!$N$7/1440)),1,""))))),"")</f>
        <v>0</v>
      </c>
      <c r="AZ349" s="25" t="b">
        <f>IFERROR(IF(J349="Done",IF($F349="S1",IF(AND($I349&gt;$G349,(($I349-$G349)&lt;=(Dashboard!$O$4/1440))),1,""),IF($F349="S2",IF(AND($I349&gt;$G349,($I349-$G349)&lt;=(Dashboard!$O$5/1440)),1,""),IF($F349="S3",IF(AND($I349&gt;$G349,($I349-$G349)&lt;=(Dashboard!$O$6/1440)),1,""),IF($F349="S4",IF(AND($I349&gt;$G349,($I349-$G349)&lt;=(Dashboard!$O$7/1440)),1,"")))))),"")</f>
        <v>0</v>
      </c>
      <c r="BA349" s="24"/>
    </row>
    <row r="350" spans="1:53" x14ac:dyDescent="0.25">
      <c r="A350" s="33"/>
      <c r="B350" s="20"/>
      <c r="C350" s="20"/>
      <c r="D350" s="20"/>
      <c r="E350" s="20"/>
      <c r="F350" s="28"/>
      <c r="G350" s="32"/>
      <c r="H350" s="32"/>
      <c r="I350" s="32"/>
      <c r="J350" s="19" t="str">
        <f t="shared" si="17"/>
        <v/>
      </c>
      <c r="K350" s="20"/>
      <c r="L350" s="29"/>
      <c r="M350" s="22" t="str">
        <f t="shared" si="15"/>
        <v/>
      </c>
      <c r="N350" s="22" t="str">
        <f t="shared" si="16"/>
        <v/>
      </c>
      <c r="AY350" s="25" t="b">
        <f>IFERROR(IF($F350="S1",IF(AND($H350&gt;$G350,(($H350-$G350)&lt;=(Dashboard!$N$4/1440))),1,""),IF($F350="S2",IF(AND($H350&gt;$G350,($H350-$G350)&lt;=(Dashboard!$N$5/1440)),1,""),IF($F350="S3",IF(AND($H350&gt;$G350,($H350-$G350)&lt;=(Dashboard!$N$6/1440)),1,""),IF($F350="S4",IF(AND($H350&gt;$G350,($H350-$G350)&lt;=(Dashboard!$N$7/1440)),1,""))))),"")</f>
        <v>0</v>
      </c>
      <c r="AZ350" s="25" t="b">
        <f>IFERROR(IF(J350="Done",IF($F350="S1",IF(AND($I350&gt;$G350,(($I350-$G350)&lt;=(Dashboard!$O$4/1440))),1,""),IF($F350="S2",IF(AND($I350&gt;$G350,($I350-$G350)&lt;=(Dashboard!$O$5/1440)),1,""),IF($F350="S3",IF(AND($I350&gt;$G350,($I350-$G350)&lt;=(Dashboard!$O$6/1440)),1,""),IF($F350="S4",IF(AND($I350&gt;$G350,($I350-$G350)&lt;=(Dashboard!$O$7/1440)),1,"")))))),"")</f>
        <v>0</v>
      </c>
      <c r="BA350" s="24"/>
    </row>
    <row r="351" spans="1:53" x14ac:dyDescent="0.25">
      <c r="A351" s="33"/>
      <c r="B351" s="20"/>
      <c r="C351" s="20"/>
      <c r="D351" s="20"/>
      <c r="E351" s="20"/>
      <c r="F351" s="28"/>
      <c r="G351" s="32"/>
      <c r="H351" s="32"/>
      <c r="I351" s="32"/>
      <c r="J351" s="19" t="str">
        <f t="shared" si="17"/>
        <v/>
      </c>
      <c r="K351" s="20"/>
      <c r="L351" s="29"/>
      <c r="M351" s="22" t="str">
        <f t="shared" si="15"/>
        <v/>
      </c>
      <c r="N351" s="22" t="str">
        <f t="shared" si="16"/>
        <v/>
      </c>
      <c r="AY351" s="25" t="b">
        <f>IFERROR(IF($F351="S1",IF(AND($H351&gt;$G351,(($H351-$G351)&lt;=(Dashboard!$N$4/1440))),1,""),IF($F351="S2",IF(AND($H351&gt;$G351,($H351-$G351)&lt;=(Dashboard!$N$5/1440)),1,""),IF($F351="S3",IF(AND($H351&gt;$G351,($H351-$G351)&lt;=(Dashboard!$N$6/1440)),1,""),IF($F351="S4",IF(AND($H351&gt;$G351,($H351-$G351)&lt;=(Dashboard!$N$7/1440)),1,""))))),"")</f>
        <v>0</v>
      </c>
      <c r="AZ351" s="25" t="b">
        <f>IFERROR(IF(J351="Done",IF($F351="S1",IF(AND($I351&gt;$G351,(($I351-$G351)&lt;=(Dashboard!$O$4/1440))),1,""),IF($F351="S2",IF(AND($I351&gt;$G351,($I351-$G351)&lt;=(Dashboard!$O$5/1440)),1,""),IF($F351="S3",IF(AND($I351&gt;$G351,($I351-$G351)&lt;=(Dashboard!$O$6/1440)),1,""),IF($F351="S4",IF(AND($I351&gt;$G351,($I351-$G351)&lt;=(Dashboard!$O$7/1440)),1,"")))))),"")</f>
        <v>0</v>
      </c>
      <c r="BA351" s="24"/>
    </row>
    <row r="352" spans="1:53" x14ac:dyDescent="0.25">
      <c r="A352" s="33"/>
      <c r="B352" s="20"/>
      <c r="C352" s="20"/>
      <c r="D352" s="20"/>
      <c r="E352" s="20"/>
      <c r="F352" s="28"/>
      <c r="G352" s="32"/>
      <c r="H352" s="32"/>
      <c r="I352" s="32"/>
      <c r="J352" s="19" t="str">
        <f t="shared" si="17"/>
        <v/>
      </c>
      <c r="K352" s="20"/>
      <c r="L352" s="29"/>
      <c r="M352" s="22" t="str">
        <f t="shared" si="15"/>
        <v/>
      </c>
      <c r="N352" s="22" t="str">
        <f t="shared" si="16"/>
        <v/>
      </c>
      <c r="AY352" s="25" t="b">
        <f>IFERROR(IF($F352="S1",IF(AND($H352&gt;$G352,(($H352-$G352)&lt;=(Dashboard!$N$4/1440))),1,""),IF($F352="S2",IF(AND($H352&gt;$G352,($H352-$G352)&lt;=(Dashboard!$N$5/1440)),1,""),IF($F352="S3",IF(AND($H352&gt;$G352,($H352-$G352)&lt;=(Dashboard!$N$6/1440)),1,""),IF($F352="S4",IF(AND($H352&gt;$G352,($H352-$G352)&lt;=(Dashboard!$N$7/1440)),1,""))))),"")</f>
        <v>0</v>
      </c>
      <c r="AZ352" s="25" t="b">
        <f>IFERROR(IF(J352="Done",IF($F352="S1",IF(AND($I352&gt;$G352,(($I352-$G352)&lt;=(Dashboard!$O$4/1440))),1,""),IF($F352="S2",IF(AND($I352&gt;$G352,($I352-$G352)&lt;=(Dashboard!$O$5/1440)),1,""),IF($F352="S3",IF(AND($I352&gt;$G352,($I352-$G352)&lt;=(Dashboard!$O$6/1440)),1,""),IF($F352="S4",IF(AND($I352&gt;$G352,($I352-$G352)&lt;=(Dashboard!$O$7/1440)),1,"")))))),"")</f>
        <v>0</v>
      </c>
      <c r="BA352" s="24"/>
    </row>
    <row r="353" spans="1:53" x14ac:dyDescent="0.25">
      <c r="A353" s="33"/>
      <c r="B353" s="20"/>
      <c r="C353" s="20"/>
      <c r="D353" s="20"/>
      <c r="E353" s="20"/>
      <c r="F353" s="28"/>
      <c r="G353" s="32"/>
      <c r="H353" s="32"/>
      <c r="I353" s="32"/>
      <c r="J353" s="19" t="str">
        <f t="shared" si="17"/>
        <v/>
      </c>
      <c r="K353" s="20"/>
      <c r="L353" s="29"/>
      <c r="M353" s="22" t="str">
        <f t="shared" si="15"/>
        <v/>
      </c>
      <c r="N353" s="22" t="str">
        <f t="shared" si="16"/>
        <v/>
      </c>
      <c r="AY353" s="25" t="b">
        <f>IFERROR(IF($F353="S1",IF(AND($H353&gt;$G353,(($H353-$G353)&lt;=(Dashboard!$N$4/1440))),1,""),IF($F353="S2",IF(AND($H353&gt;$G353,($H353-$G353)&lt;=(Dashboard!$N$5/1440)),1,""),IF($F353="S3",IF(AND($H353&gt;$G353,($H353-$G353)&lt;=(Dashboard!$N$6/1440)),1,""),IF($F353="S4",IF(AND($H353&gt;$G353,($H353-$G353)&lt;=(Dashboard!$N$7/1440)),1,""))))),"")</f>
        <v>0</v>
      </c>
      <c r="AZ353" s="25" t="b">
        <f>IFERROR(IF(J353="Done",IF($F353="S1",IF(AND($I353&gt;$G353,(($I353-$G353)&lt;=(Dashboard!$O$4/1440))),1,""),IF($F353="S2",IF(AND($I353&gt;$G353,($I353-$G353)&lt;=(Dashboard!$O$5/1440)),1,""),IF($F353="S3",IF(AND($I353&gt;$G353,($I353-$G353)&lt;=(Dashboard!$O$6/1440)),1,""),IF($F353="S4",IF(AND($I353&gt;$G353,($I353-$G353)&lt;=(Dashboard!$O$7/1440)),1,"")))))),"")</f>
        <v>0</v>
      </c>
      <c r="BA353" s="24"/>
    </row>
    <row r="354" spans="1:53" x14ac:dyDescent="0.25">
      <c r="A354" s="33"/>
      <c r="B354" s="20"/>
      <c r="C354" s="20"/>
      <c r="D354" s="20"/>
      <c r="E354" s="20"/>
      <c r="F354" s="28"/>
      <c r="G354" s="32"/>
      <c r="H354" s="32"/>
      <c r="I354" s="32"/>
      <c r="J354" s="19" t="str">
        <f t="shared" si="17"/>
        <v/>
      </c>
      <c r="K354" s="20"/>
      <c r="L354" s="29"/>
      <c r="M354" s="22" t="str">
        <f t="shared" si="15"/>
        <v/>
      </c>
      <c r="N354" s="22" t="str">
        <f t="shared" si="16"/>
        <v/>
      </c>
      <c r="AY354" s="25" t="b">
        <f>IFERROR(IF($F354="S1",IF(AND($H354&gt;$G354,(($H354-$G354)&lt;=(Dashboard!$N$4/1440))),1,""),IF($F354="S2",IF(AND($H354&gt;$G354,($H354-$G354)&lt;=(Dashboard!$N$5/1440)),1,""),IF($F354="S3",IF(AND($H354&gt;$G354,($H354-$G354)&lt;=(Dashboard!$N$6/1440)),1,""),IF($F354="S4",IF(AND($H354&gt;$G354,($H354-$G354)&lt;=(Dashboard!$N$7/1440)),1,""))))),"")</f>
        <v>0</v>
      </c>
      <c r="AZ354" s="25" t="b">
        <f>IFERROR(IF(J354="Done",IF($F354="S1",IF(AND($I354&gt;$G354,(($I354-$G354)&lt;=(Dashboard!$O$4/1440))),1,""),IF($F354="S2",IF(AND($I354&gt;$G354,($I354-$G354)&lt;=(Dashboard!$O$5/1440)),1,""),IF($F354="S3",IF(AND($I354&gt;$G354,($I354-$G354)&lt;=(Dashboard!$O$6/1440)),1,""),IF($F354="S4",IF(AND($I354&gt;$G354,($I354-$G354)&lt;=(Dashboard!$O$7/1440)),1,"")))))),"")</f>
        <v>0</v>
      </c>
      <c r="BA354" s="24"/>
    </row>
    <row r="355" spans="1:53" x14ac:dyDescent="0.25">
      <c r="A355" s="33"/>
      <c r="B355" s="20"/>
      <c r="C355" s="20"/>
      <c r="D355" s="20"/>
      <c r="E355" s="20"/>
      <c r="F355" s="28"/>
      <c r="G355" s="32"/>
      <c r="H355" s="32"/>
      <c r="I355" s="32"/>
      <c r="J355" s="19" t="str">
        <f t="shared" si="17"/>
        <v/>
      </c>
      <c r="K355" s="20"/>
      <c r="L355" s="29"/>
      <c r="M355" s="22" t="str">
        <f t="shared" si="15"/>
        <v/>
      </c>
      <c r="N355" s="22" t="str">
        <f t="shared" si="16"/>
        <v/>
      </c>
      <c r="AY355" s="25" t="b">
        <f>IFERROR(IF($F355="S1",IF(AND($H355&gt;$G355,(($H355-$G355)&lt;=(Dashboard!$N$4/1440))),1,""),IF($F355="S2",IF(AND($H355&gt;$G355,($H355-$G355)&lt;=(Dashboard!$N$5/1440)),1,""),IF($F355="S3",IF(AND($H355&gt;$G355,($H355-$G355)&lt;=(Dashboard!$N$6/1440)),1,""),IF($F355="S4",IF(AND($H355&gt;$G355,($H355-$G355)&lt;=(Dashboard!$N$7/1440)),1,""))))),"")</f>
        <v>0</v>
      </c>
      <c r="AZ355" s="25" t="b">
        <f>IFERROR(IF(J355="Done",IF($F355="S1",IF(AND($I355&gt;$G355,(($I355-$G355)&lt;=(Dashboard!$O$4/1440))),1,""),IF($F355="S2",IF(AND($I355&gt;$G355,($I355-$G355)&lt;=(Dashboard!$O$5/1440)),1,""),IF($F355="S3",IF(AND($I355&gt;$G355,($I355-$G355)&lt;=(Dashboard!$O$6/1440)),1,""),IF($F355="S4",IF(AND($I355&gt;$G355,($I355-$G355)&lt;=(Dashboard!$O$7/1440)),1,"")))))),"")</f>
        <v>0</v>
      </c>
      <c r="BA355" s="24"/>
    </row>
    <row r="356" spans="1:53" x14ac:dyDescent="0.25">
      <c r="A356" s="33"/>
      <c r="B356" s="20"/>
      <c r="C356" s="20"/>
      <c r="D356" s="20"/>
      <c r="E356" s="20"/>
      <c r="F356" s="28"/>
      <c r="G356" s="32"/>
      <c r="H356" s="32"/>
      <c r="I356" s="32"/>
      <c r="J356" s="19" t="str">
        <f t="shared" si="17"/>
        <v/>
      </c>
      <c r="K356" s="20"/>
      <c r="L356" s="29"/>
      <c r="M356" s="22" t="str">
        <f t="shared" si="15"/>
        <v/>
      </c>
      <c r="N356" s="22" t="str">
        <f t="shared" si="16"/>
        <v/>
      </c>
      <c r="AY356" s="25" t="b">
        <f>IFERROR(IF($F356="S1",IF(AND($H356&gt;$G356,(($H356-$G356)&lt;=(Dashboard!$N$4/1440))),1,""),IF($F356="S2",IF(AND($H356&gt;$G356,($H356-$G356)&lt;=(Dashboard!$N$5/1440)),1,""),IF($F356="S3",IF(AND($H356&gt;$G356,($H356-$G356)&lt;=(Dashboard!$N$6/1440)),1,""),IF($F356="S4",IF(AND($H356&gt;$G356,($H356-$G356)&lt;=(Dashboard!$N$7/1440)),1,""))))),"")</f>
        <v>0</v>
      </c>
      <c r="AZ356" s="25" t="b">
        <f>IFERROR(IF(J356="Done",IF($F356="S1",IF(AND($I356&gt;$G356,(($I356-$G356)&lt;=(Dashboard!$O$4/1440))),1,""),IF($F356="S2",IF(AND($I356&gt;$G356,($I356-$G356)&lt;=(Dashboard!$O$5/1440)),1,""),IF($F356="S3",IF(AND($I356&gt;$G356,($I356-$G356)&lt;=(Dashboard!$O$6/1440)),1,""),IF($F356="S4",IF(AND($I356&gt;$G356,($I356-$G356)&lt;=(Dashboard!$O$7/1440)),1,"")))))),"")</f>
        <v>0</v>
      </c>
      <c r="BA356" s="24"/>
    </row>
    <row r="357" spans="1:53" x14ac:dyDescent="0.25">
      <c r="A357" s="33"/>
      <c r="B357" s="20"/>
      <c r="C357" s="20"/>
      <c r="D357" s="20"/>
      <c r="E357" s="20"/>
      <c r="F357" s="28"/>
      <c r="G357" s="32"/>
      <c r="H357" s="32"/>
      <c r="I357" s="32"/>
      <c r="J357" s="19" t="str">
        <f t="shared" si="17"/>
        <v/>
      </c>
      <c r="K357" s="20"/>
      <c r="L357" s="29"/>
      <c r="M357" s="22" t="str">
        <f t="shared" si="15"/>
        <v/>
      </c>
      <c r="N357" s="22" t="str">
        <f t="shared" si="16"/>
        <v/>
      </c>
      <c r="AY357" s="25" t="b">
        <f>IFERROR(IF($F357="S1",IF(AND($H357&gt;$G357,(($H357-$G357)&lt;=(Dashboard!$N$4/1440))),1,""),IF($F357="S2",IF(AND($H357&gt;$G357,($H357-$G357)&lt;=(Dashboard!$N$5/1440)),1,""),IF($F357="S3",IF(AND($H357&gt;$G357,($H357-$G357)&lt;=(Dashboard!$N$6/1440)),1,""),IF($F357="S4",IF(AND($H357&gt;$G357,($H357-$G357)&lt;=(Dashboard!$N$7/1440)),1,""))))),"")</f>
        <v>0</v>
      </c>
      <c r="AZ357" s="25" t="b">
        <f>IFERROR(IF(J357="Done",IF($F357="S1",IF(AND($I357&gt;$G357,(($I357-$G357)&lt;=(Dashboard!$O$4/1440))),1,""),IF($F357="S2",IF(AND($I357&gt;$G357,($I357-$G357)&lt;=(Dashboard!$O$5/1440)),1,""),IF($F357="S3",IF(AND($I357&gt;$G357,($I357-$G357)&lt;=(Dashboard!$O$6/1440)),1,""),IF($F357="S4",IF(AND($I357&gt;$G357,($I357-$G357)&lt;=(Dashboard!$O$7/1440)),1,"")))))),"")</f>
        <v>0</v>
      </c>
      <c r="BA357" s="24"/>
    </row>
    <row r="358" spans="1:53" x14ac:dyDescent="0.25">
      <c r="A358" s="33"/>
      <c r="B358" s="20"/>
      <c r="C358" s="20"/>
      <c r="D358" s="20"/>
      <c r="E358" s="20"/>
      <c r="F358" s="28"/>
      <c r="G358" s="32"/>
      <c r="H358" s="32"/>
      <c r="I358" s="32"/>
      <c r="J358" s="19" t="str">
        <f t="shared" si="17"/>
        <v/>
      </c>
      <c r="K358" s="20"/>
      <c r="L358" s="29"/>
      <c r="M358" s="22" t="str">
        <f t="shared" si="15"/>
        <v/>
      </c>
      <c r="N358" s="22" t="str">
        <f t="shared" si="16"/>
        <v/>
      </c>
      <c r="AY358" s="25" t="b">
        <f>IFERROR(IF($F358="S1",IF(AND($H358&gt;$G358,(($H358-$G358)&lt;=(Dashboard!$N$4/1440))),1,""),IF($F358="S2",IF(AND($H358&gt;$G358,($H358-$G358)&lt;=(Dashboard!$N$5/1440)),1,""),IF($F358="S3",IF(AND($H358&gt;$G358,($H358-$G358)&lt;=(Dashboard!$N$6/1440)),1,""),IF($F358="S4",IF(AND($H358&gt;$G358,($H358-$G358)&lt;=(Dashboard!$N$7/1440)),1,""))))),"")</f>
        <v>0</v>
      </c>
      <c r="AZ358" s="25" t="b">
        <f>IFERROR(IF(J358="Done",IF($F358="S1",IF(AND($I358&gt;$G358,(($I358-$G358)&lt;=(Dashboard!$O$4/1440))),1,""),IF($F358="S2",IF(AND($I358&gt;$G358,($I358-$G358)&lt;=(Dashboard!$O$5/1440)),1,""),IF($F358="S3",IF(AND($I358&gt;$G358,($I358-$G358)&lt;=(Dashboard!$O$6/1440)),1,""),IF($F358="S4",IF(AND($I358&gt;$G358,($I358-$G358)&lt;=(Dashboard!$O$7/1440)),1,"")))))),"")</f>
        <v>0</v>
      </c>
      <c r="BA358" s="24"/>
    </row>
    <row r="359" spans="1:53" x14ac:dyDescent="0.25">
      <c r="A359" s="33"/>
      <c r="B359" s="20"/>
      <c r="C359" s="20"/>
      <c r="D359" s="20"/>
      <c r="E359" s="20"/>
      <c r="F359" s="28"/>
      <c r="G359" s="32"/>
      <c r="H359" s="32"/>
      <c r="I359" s="32"/>
      <c r="J359" s="19" t="str">
        <f t="shared" si="17"/>
        <v/>
      </c>
      <c r="K359" s="20"/>
      <c r="L359" s="29"/>
      <c r="M359" s="22" t="str">
        <f t="shared" si="15"/>
        <v/>
      </c>
      <c r="N359" s="22" t="str">
        <f t="shared" si="16"/>
        <v/>
      </c>
      <c r="AY359" s="25" t="b">
        <f>IFERROR(IF($F359="S1",IF(AND($H359&gt;$G359,(($H359-$G359)&lt;=(Dashboard!$N$4/1440))),1,""),IF($F359="S2",IF(AND($H359&gt;$G359,($H359-$G359)&lt;=(Dashboard!$N$5/1440)),1,""),IF($F359="S3",IF(AND($H359&gt;$G359,($H359-$G359)&lt;=(Dashboard!$N$6/1440)),1,""),IF($F359="S4",IF(AND($H359&gt;$G359,($H359-$G359)&lt;=(Dashboard!$N$7/1440)),1,""))))),"")</f>
        <v>0</v>
      </c>
      <c r="AZ359" s="25" t="b">
        <f>IFERROR(IF(J359="Done",IF($F359="S1",IF(AND($I359&gt;$G359,(($I359-$G359)&lt;=(Dashboard!$O$4/1440))),1,""),IF($F359="S2",IF(AND($I359&gt;$G359,($I359-$G359)&lt;=(Dashboard!$O$5/1440)),1,""),IF($F359="S3",IF(AND($I359&gt;$G359,($I359-$G359)&lt;=(Dashboard!$O$6/1440)),1,""),IF($F359="S4",IF(AND($I359&gt;$G359,($I359-$G359)&lt;=(Dashboard!$O$7/1440)),1,"")))))),"")</f>
        <v>0</v>
      </c>
      <c r="BA359" s="24"/>
    </row>
    <row r="360" spans="1:53" x14ac:dyDescent="0.25">
      <c r="A360" s="33"/>
      <c r="B360" s="20"/>
      <c r="C360" s="20"/>
      <c r="D360" s="20"/>
      <c r="E360" s="20"/>
      <c r="F360" s="28"/>
      <c r="G360" s="32"/>
      <c r="H360" s="32"/>
      <c r="I360" s="32"/>
      <c r="J360" s="19" t="str">
        <f t="shared" si="17"/>
        <v/>
      </c>
      <c r="K360" s="20"/>
      <c r="L360" s="29"/>
      <c r="M360" s="22" t="str">
        <f t="shared" si="15"/>
        <v/>
      </c>
      <c r="N360" s="22" t="str">
        <f t="shared" si="16"/>
        <v/>
      </c>
      <c r="AY360" s="25" t="b">
        <f>IFERROR(IF($F360="S1",IF(AND($H360&gt;$G360,(($H360-$G360)&lt;=(Dashboard!$N$4/1440))),1,""),IF($F360="S2",IF(AND($H360&gt;$G360,($H360-$G360)&lt;=(Dashboard!$N$5/1440)),1,""),IF($F360="S3",IF(AND($H360&gt;$G360,($H360-$G360)&lt;=(Dashboard!$N$6/1440)),1,""),IF($F360="S4",IF(AND($H360&gt;$G360,($H360-$G360)&lt;=(Dashboard!$N$7/1440)),1,""))))),"")</f>
        <v>0</v>
      </c>
      <c r="AZ360" s="25" t="b">
        <f>IFERROR(IF(J360="Done",IF($F360="S1",IF(AND($I360&gt;$G360,(($I360-$G360)&lt;=(Dashboard!$O$4/1440))),1,""),IF($F360="S2",IF(AND($I360&gt;$G360,($I360-$G360)&lt;=(Dashboard!$O$5/1440)),1,""),IF($F360="S3",IF(AND($I360&gt;$G360,($I360-$G360)&lt;=(Dashboard!$O$6/1440)),1,""),IF($F360="S4",IF(AND($I360&gt;$G360,($I360-$G360)&lt;=(Dashboard!$O$7/1440)),1,"")))))),"")</f>
        <v>0</v>
      </c>
      <c r="BA360" s="24"/>
    </row>
    <row r="361" spans="1:53" x14ac:dyDescent="0.25">
      <c r="A361" s="33"/>
      <c r="B361" s="20"/>
      <c r="C361" s="20"/>
      <c r="D361" s="20"/>
      <c r="E361" s="20"/>
      <c r="F361" s="28"/>
      <c r="G361" s="32"/>
      <c r="H361" s="32"/>
      <c r="I361" s="32"/>
      <c r="J361" s="19" t="str">
        <f t="shared" si="17"/>
        <v/>
      </c>
      <c r="K361" s="20"/>
      <c r="L361" s="29"/>
      <c r="M361" s="22" t="str">
        <f t="shared" si="15"/>
        <v/>
      </c>
      <c r="N361" s="22" t="str">
        <f t="shared" si="16"/>
        <v/>
      </c>
      <c r="AY361" s="25" t="b">
        <f>IFERROR(IF($F361="S1",IF(AND($H361&gt;$G361,(($H361-$G361)&lt;=(Dashboard!$N$4/1440))),1,""),IF($F361="S2",IF(AND($H361&gt;$G361,($H361-$G361)&lt;=(Dashboard!$N$5/1440)),1,""),IF($F361="S3",IF(AND($H361&gt;$G361,($H361-$G361)&lt;=(Dashboard!$N$6/1440)),1,""),IF($F361="S4",IF(AND($H361&gt;$G361,($H361-$G361)&lt;=(Dashboard!$N$7/1440)),1,""))))),"")</f>
        <v>0</v>
      </c>
      <c r="AZ361" s="25" t="b">
        <f>IFERROR(IF(J361="Done",IF($F361="S1",IF(AND($I361&gt;$G361,(($I361-$G361)&lt;=(Dashboard!$O$4/1440))),1,""),IF($F361="S2",IF(AND($I361&gt;$G361,($I361-$G361)&lt;=(Dashboard!$O$5/1440)),1,""),IF($F361="S3",IF(AND($I361&gt;$G361,($I361-$G361)&lt;=(Dashboard!$O$6/1440)),1,""),IF($F361="S4",IF(AND($I361&gt;$G361,($I361-$G361)&lt;=(Dashboard!$O$7/1440)),1,"")))))),"")</f>
        <v>0</v>
      </c>
      <c r="BA361" s="24"/>
    </row>
    <row r="362" spans="1:53" x14ac:dyDescent="0.25">
      <c r="A362" s="33"/>
      <c r="B362" s="20"/>
      <c r="C362" s="20"/>
      <c r="D362" s="20"/>
      <c r="E362" s="20"/>
      <c r="F362" s="28"/>
      <c r="G362" s="32"/>
      <c r="H362" s="32"/>
      <c r="I362" s="32"/>
      <c r="J362" s="19" t="str">
        <f t="shared" si="17"/>
        <v/>
      </c>
      <c r="K362" s="20"/>
      <c r="L362" s="29"/>
      <c r="M362" s="22" t="str">
        <f t="shared" si="15"/>
        <v/>
      </c>
      <c r="N362" s="22" t="str">
        <f t="shared" si="16"/>
        <v/>
      </c>
      <c r="AY362" s="25" t="b">
        <f>IFERROR(IF($F362="S1",IF(AND($H362&gt;$G362,(($H362-$G362)&lt;=(Dashboard!$N$4/1440))),1,""),IF($F362="S2",IF(AND($H362&gt;$G362,($H362-$G362)&lt;=(Dashboard!$N$5/1440)),1,""),IF($F362="S3",IF(AND($H362&gt;$G362,($H362-$G362)&lt;=(Dashboard!$N$6/1440)),1,""),IF($F362="S4",IF(AND($H362&gt;$G362,($H362-$G362)&lt;=(Dashboard!$N$7/1440)),1,""))))),"")</f>
        <v>0</v>
      </c>
      <c r="AZ362" s="25" t="b">
        <f>IFERROR(IF(J362="Done",IF($F362="S1",IF(AND($I362&gt;$G362,(($I362-$G362)&lt;=(Dashboard!$O$4/1440))),1,""),IF($F362="S2",IF(AND($I362&gt;$G362,($I362-$G362)&lt;=(Dashboard!$O$5/1440)),1,""),IF($F362="S3",IF(AND($I362&gt;$G362,($I362-$G362)&lt;=(Dashboard!$O$6/1440)),1,""),IF($F362="S4",IF(AND($I362&gt;$G362,($I362-$G362)&lt;=(Dashboard!$O$7/1440)),1,"")))))),"")</f>
        <v>0</v>
      </c>
      <c r="BA362" s="24"/>
    </row>
    <row r="363" spans="1:53" x14ac:dyDescent="0.25">
      <c r="A363" s="33"/>
      <c r="B363" s="20"/>
      <c r="C363" s="20"/>
      <c r="D363" s="20"/>
      <c r="E363" s="20"/>
      <c r="F363" s="28"/>
      <c r="G363" s="32"/>
      <c r="H363" s="32"/>
      <c r="I363" s="32"/>
      <c r="J363" s="19" t="str">
        <f t="shared" si="17"/>
        <v/>
      </c>
      <c r="K363" s="20"/>
      <c r="L363" s="29"/>
      <c r="M363" s="22" t="str">
        <f t="shared" si="15"/>
        <v/>
      </c>
      <c r="N363" s="22" t="str">
        <f t="shared" si="16"/>
        <v/>
      </c>
      <c r="AY363" s="25" t="b">
        <f>IFERROR(IF($F363="S1",IF(AND($H363&gt;$G363,(($H363-$G363)&lt;=(Dashboard!$N$4/1440))),1,""),IF($F363="S2",IF(AND($H363&gt;$G363,($H363-$G363)&lt;=(Dashboard!$N$5/1440)),1,""),IF($F363="S3",IF(AND($H363&gt;$G363,($H363-$G363)&lt;=(Dashboard!$N$6/1440)),1,""),IF($F363="S4",IF(AND($H363&gt;$G363,($H363-$G363)&lt;=(Dashboard!$N$7/1440)),1,""))))),"")</f>
        <v>0</v>
      </c>
      <c r="AZ363" s="25" t="b">
        <f>IFERROR(IF(J363="Done",IF($F363="S1",IF(AND($I363&gt;$G363,(($I363-$G363)&lt;=(Dashboard!$O$4/1440))),1,""),IF($F363="S2",IF(AND($I363&gt;$G363,($I363-$G363)&lt;=(Dashboard!$O$5/1440)),1,""),IF($F363="S3",IF(AND($I363&gt;$G363,($I363-$G363)&lt;=(Dashboard!$O$6/1440)),1,""),IF($F363="S4",IF(AND($I363&gt;$G363,($I363-$G363)&lt;=(Dashboard!$O$7/1440)),1,"")))))),"")</f>
        <v>0</v>
      </c>
      <c r="BA363" s="24"/>
    </row>
    <row r="364" spans="1:53" x14ac:dyDescent="0.25">
      <c r="A364" s="33"/>
      <c r="B364" s="20"/>
      <c r="C364" s="20"/>
      <c r="D364" s="20"/>
      <c r="E364" s="20"/>
      <c r="F364" s="28"/>
      <c r="G364" s="32"/>
      <c r="H364" s="32"/>
      <c r="I364" s="32"/>
      <c r="J364" s="19" t="str">
        <f t="shared" si="17"/>
        <v/>
      </c>
      <c r="K364" s="20"/>
      <c r="L364" s="29"/>
      <c r="M364" s="22" t="str">
        <f t="shared" si="15"/>
        <v/>
      </c>
      <c r="N364" s="22" t="str">
        <f t="shared" si="16"/>
        <v/>
      </c>
      <c r="AY364" s="25" t="b">
        <f>IFERROR(IF($F364="S1",IF(AND($H364&gt;$G364,(($H364-$G364)&lt;=(Dashboard!$N$4/1440))),1,""),IF($F364="S2",IF(AND($H364&gt;$G364,($H364-$G364)&lt;=(Dashboard!$N$5/1440)),1,""),IF($F364="S3",IF(AND($H364&gt;$G364,($H364-$G364)&lt;=(Dashboard!$N$6/1440)),1,""),IF($F364="S4",IF(AND($H364&gt;$G364,($H364-$G364)&lt;=(Dashboard!$N$7/1440)),1,""))))),"")</f>
        <v>0</v>
      </c>
      <c r="AZ364" s="25" t="b">
        <f>IFERROR(IF(J364="Done",IF($F364="S1",IF(AND($I364&gt;$G364,(($I364-$G364)&lt;=(Dashboard!$O$4/1440))),1,""),IF($F364="S2",IF(AND($I364&gt;$G364,($I364-$G364)&lt;=(Dashboard!$O$5/1440)),1,""),IF($F364="S3",IF(AND($I364&gt;$G364,($I364-$G364)&lt;=(Dashboard!$O$6/1440)),1,""),IF($F364="S4",IF(AND($I364&gt;$G364,($I364-$G364)&lt;=(Dashboard!$O$7/1440)),1,"")))))),"")</f>
        <v>0</v>
      </c>
      <c r="BA364" s="24"/>
    </row>
    <row r="365" spans="1:53" x14ac:dyDescent="0.25">
      <c r="A365" s="33"/>
      <c r="B365" s="20"/>
      <c r="C365" s="20"/>
      <c r="D365" s="20"/>
      <c r="E365" s="20"/>
      <c r="F365" s="28"/>
      <c r="G365" s="32"/>
      <c r="H365" s="32"/>
      <c r="I365" s="32"/>
      <c r="J365" s="19" t="str">
        <f t="shared" si="17"/>
        <v/>
      </c>
      <c r="K365" s="20"/>
      <c r="L365" s="29"/>
      <c r="M365" s="22" t="str">
        <f t="shared" si="15"/>
        <v/>
      </c>
      <c r="N365" s="22" t="str">
        <f t="shared" si="16"/>
        <v/>
      </c>
      <c r="AY365" s="25" t="b">
        <f>IFERROR(IF($F365="S1",IF(AND($H365&gt;$G365,(($H365-$G365)&lt;=(Dashboard!$N$4/1440))),1,""),IF($F365="S2",IF(AND($H365&gt;$G365,($H365-$G365)&lt;=(Dashboard!$N$5/1440)),1,""),IF($F365="S3",IF(AND($H365&gt;$G365,($H365-$G365)&lt;=(Dashboard!$N$6/1440)),1,""),IF($F365="S4",IF(AND($H365&gt;$G365,($H365-$G365)&lt;=(Dashboard!$N$7/1440)),1,""))))),"")</f>
        <v>0</v>
      </c>
      <c r="AZ365" s="25" t="b">
        <f>IFERROR(IF(J365="Done",IF($F365="S1",IF(AND($I365&gt;$G365,(($I365-$G365)&lt;=(Dashboard!$O$4/1440))),1,""),IF($F365="S2",IF(AND($I365&gt;$G365,($I365-$G365)&lt;=(Dashboard!$O$5/1440)),1,""),IF($F365="S3",IF(AND($I365&gt;$G365,($I365-$G365)&lt;=(Dashboard!$O$6/1440)),1,""),IF($F365="S4",IF(AND($I365&gt;$G365,($I365-$G365)&lt;=(Dashboard!$O$7/1440)),1,"")))))),"")</f>
        <v>0</v>
      </c>
      <c r="BA365" s="24"/>
    </row>
    <row r="366" spans="1:53" x14ac:dyDescent="0.25">
      <c r="A366" s="33"/>
      <c r="B366" s="20"/>
      <c r="C366" s="20"/>
      <c r="D366" s="20"/>
      <c r="E366" s="20"/>
      <c r="F366" s="28"/>
      <c r="G366" s="32"/>
      <c r="H366" s="32"/>
      <c r="I366" s="32"/>
      <c r="J366" s="19" t="str">
        <f t="shared" si="17"/>
        <v/>
      </c>
      <c r="K366" s="20"/>
      <c r="L366" s="29"/>
      <c r="M366" s="22" t="str">
        <f t="shared" si="15"/>
        <v/>
      </c>
      <c r="N366" s="22" t="str">
        <f t="shared" si="16"/>
        <v/>
      </c>
      <c r="AY366" s="25" t="b">
        <f>IFERROR(IF($F366="S1",IF(AND($H366&gt;$G366,(($H366-$G366)&lt;=(Dashboard!$N$4/1440))),1,""),IF($F366="S2",IF(AND($H366&gt;$G366,($H366-$G366)&lt;=(Dashboard!$N$5/1440)),1,""),IF($F366="S3",IF(AND($H366&gt;$G366,($H366-$G366)&lt;=(Dashboard!$N$6/1440)),1,""),IF($F366="S4",IF(AND($H366&gt;$G366,($H366-$G366)&lt;=(Dashboard!$N$7/1440)),1,""))))),"")</f>
        <v>0</v>
      </c>
      <c r="AZ366" s="25" t="b">
        <f>IFERROR(IF(J366="Done",IF($F366="S1",IF(AND($I366&gt;$G366,(($I366-$G366)&lt;=(Dashboard!$O$4/1440))),1,""),IF($F366="S2",IF(AND($I366&gt;$G366,($I366-$G366)&lt;=(Dashboard!$O$5/1440)),1,""),IF($F366="S3",IF(AND($I366&gt;$G366,($I366-$G366)&lt;=(Dashboard!$O$6/1440)),1,""),IF($F366="S4",IF(AND($I366&gt;$G366,($I366-$G366)&lt;=(Dashboard!$O$7/1440)),1,"")))))),"")</f>
        <v>0</v>
      </c>
      <c r="BA366" s="24"/>
    </row>
    <row r="367" spans="1:53" x14ac:dyDescent="0.25">
      <c r="A367" s="33"/>
      <c r="B367" s="20"/>
      <c r="C367" s="20"/>
      <c r="D367" s="20"/>
      <c r="E367" s="20"/>
      <c r="F367" s="28"/>
      <c r="G367" s="32"/>
      <c r="H367" s="32"/>
      <c r="I367" s="32"/>
      <c r="J367" s="19" t="str">
        <f t="shared" si="17"/>
        <v/>
      </c>
      <c r="K367" s="20"/>
      <c r="L367" s="29"/>
      <c r="M367" s="22" t="str">
        <f t="shared" si="15"/>
        <v/>
      </c>
      <c r="N367" s="22" t="str">
        <f t="shared" si="16"/>
        <v/>
      </c>
      <c r="AY367" s="25" t="b">
        <f>IFERROR(IF($F367="S1",IF(AND($H367&gt;$G367,(($H367-$G367)&lt;=(Dashboard!$N$4/1440))),1,""),IF($F367="S2",IF(AND($H367&gt;$G367,($H367-$G367)&lt;=(Dashboard!$N$5/1440)),1,""),IF($F367="S3",IF(AND($H367&gt;$G367,($H367-$G367)&lt;=(Dashboard!$N$6/1440)),1,""),IF($F367="S4",IF(AND($H367&gt;$G367,($H367-$G367)&lt;=(Dashboard!$N$7/1440)),1,""))))),"")</f>
        <v>0</v>
      </c>
      <c r="AZ367" s="25" t="b">
        <f>IFERROR(IF(J367="Done",IF($F367="S1",IF(AND($I367&gt;$G367,(($I367-$G367)&lt;=(Dashboard!$O$4/1440))),1,""),IF($F367="S2",IF(AND($I367&gt;$G367,($I367-$G367)&lt;=(Dashboard!$O$5/1440)),1,""),IF($F367="S3",IF(AND($I367&gt;$G367,($I367-$G367)&lt;=(Dashboard!$O$6/1440)),1,""),IF($F367="S4",IF(AND($I367&gt;$G367,($I367-$G367)&lt;=(Dashboard!$O$7/1440)),1,"")))))),"")</f>
        <v>0</v>
      </c>
      <c r="BA367" s="24"/>
    </row>
    <row r="368" spans="1:53" x14ac:dyDescent="0.25">
      <c r="A368" s="33"/>
      <c r="B368" s="20"/>
      <c r="C368" s="20"/>
      <c r="D368" s="20"/>
      <c r="E368" s="20"/>
      <c r="F368" s="28"/>
      <c r="G368" s="32"/>
      <c r="H368" s="32"/>
      <c r="I368" s="32"/>
      <c r="J368" s="19" t="str">
        <f t="shared" si="17"/>
        <v/>
      </c>
      <c r="K368" s="20"/>
      <c r="L368" s="29"/>
      <c r="M368" s="22" t="str">
        <f t="shared" si="15"/>
        <v/>
      </c>
      <c r="N368" s="22" t="str">
        <f t="shared" si="16"/>
        <v/>
      </c>
      <c r="AY368" s="25" t="b">
        <f>IFERROR(IF($F368="S1",IF(AND($H368&gt;$G368,(($H368-$G368)&lt;=(Dashboard!$N$4/1440))),1,""),IF($F368="S2",IF(AND($H368&gt;$G368,($H368-$G368)&lt;=(Dashboard!$N$5/1440)),1,""),IF($F368="S3",IF(AND($H368&gt;$G368,($H368-$G368)&lt;=(Dashboard!$N$6/1440)),1,""),IF($F368="S4",IF(AND($H368&gt;$G368,($H368-$G368)&lt;=(Dashboard!$N$7/1440)),1,""))))),"")</f>
        <v>0</v>
      </c>
      <c r="AZ368" s="25" t="b">
        <f>IFERROR(IF(J368="Done",IF($F368="S1",IF(AND($I368&gt;$G368,(($I368-$G368)&lt;=(Dashboard!$O$4/1440))),1,""),IF($F368="S2",IF(AND($I368&gt;$G368,($I368-$G368)&lt;=(Dashboard!$O$5/1440)),1,""),IF($F368="S3",IF(AND($I368&gt;$G368,($I368-$G368)&lt;=(Dashboard!$O$6/1440)),1,""),IF($F368="S4",IF(AND($I368&gt;$G368,($I368-$G368)&lt;=(Dashboard!$O$7/1440)),1,"")))))),"")</f>
        <v>0</v>
      </c>
      <c r="BA368" s="24"/>
    </row>
    <row r="369" spans="1:53" x14ac:dyDescent="0.25">
      <c r="A369" s="33"/>
      <c r="B369" s="20"/>
      <c r="C369" s="20"/>
      <c r="D369" s="20"/>
      <c r="E369" s="20"/>
      <c r="F369" s="28"/>
      <c r="G369" s="32"/>
      <c r="H369" s="32"/>
      <c r="I369" s="32"/>
      <c r="J369" s="19" t="str">
        <f t="shared" si="17"/>
        <v/>
      </c>
      <c r="K369" s="20"/>
      <c r="L369" s="29"/>
      <c r="M369" s="22" t="str">
        <f t="shared" si="15"/>
        <v/>
      </c>
      <c r="N369" s="22" t="str">
        <f t="shared" si="16"/>
        <v/>
      </c>
      <c r="AY369" s="25" t="b">
        <f>IFERROR(IF($F369="S1",IF(AND($H369&gt;$G369,(($H369-$G369)&lt;=(Dashboard!$N$4/1440))),1,""),IF($F369="S2",IF(AND($H369&gt;$G369,($H369-$G369)&lt;=(Dashboard!$N$5/1440)),1,""),IF($F369="S3",IF(AND($H369&gt;$G369,($H369-$G369)&lt;=(Dashboard!$N$6/1440)),1,""),IF($F369="S4",IF(AND($H369&gt;$G369,($H369-$G369)&lt;=(Dashboard!$N$7/1440)),1,""))))),"")</f>
        <v>0</v>
      </c>
      <c r="AZ369" s="25" t="b">
        <f>IFERROR(IF(J369="Done",IF($F369="S1",IF(AND($I369&gt;$G369,(($I369-$G369)&lt;=(Dashboard!$O$4/1440))),1,""),IF($F369="S2",IF(AND($I369&gt;$G369,($I369-$G369)&lt;=(Dashboard!$O$5/1440)),1,""),IF($F369="S3",IF(AND($I369&gt;$G369,($I369-$G369)&lt;=(Dashboard!$O$6/1440)),1,""),IF($F369="S4",IF(AND($I369&gt;$G369,($I369-$G369)&lt;=(Dashboard!$O$7/1440)),1,"")))))),"")</f>
        <v>0</v>
      </c>
      <c r="BA369" s="24"/>
    </row>
    <row r="370" spans="1:53" x14ac:dyDescent="0.25">
      <c r="A370" s="33"/>
      <c r="B370" s="20"/>
      <c r="C370" s="20"/>
      <c r="D370" s="20"/>
      <c r="E370" s="20"/>
      <c r="F370" s="28"/>
      <c r="G370" s="32"/>
      <c r="H370" s="32"/>
      <c r="I370" s="32"/>
      <c r="J370" s="19" t="str">
        <f t="shared" si="17"/>
        <v/>
      </c>
      <c r="K370" s="20"/>
      <c r="L370" s="29"/>
      <c r="M370" s="22" t="str">
        <f t="shared" si="15"/>
        <v/>
      </c>
      <c r="N370" s="22" t="str">
        <f t="shared" si="16"/>
        <v/>
      </c>
      <c r="AY370" s="25" t="b">
        <f>IFERROR(IF($F370="S1",IF(AND($H370&gt;$G370,(($H370-$G370)&lt;=(Dashboard!$N$4/1440))),1,""),IF($F370="S2",IF(AND($H370&gt;$G370,($H370-$G370)&lt;=(Dashboard!$N$5/1440)),1,""),IF($F370="S3",IF(AND($H370&gt;$G370,($H370-$G370)&lt;=(Dashboard!$N$6/1440)),1,""),IF($F370="S4",IF(AND($H370&gt;$G370,($H370-$G370)&lt;=(Dashboard!$N$7/1440)),1,""))))),"")</f>
        <v>0</v>
      </c>
      <c r="AZ370" s="25" t="b">
        <f>IFERROR(IF(J370="Done",IF($F370="S1",IF(AND($I370&gt;$G370,(($I370-$G370)&lt;=(Dashboard!$O$4/1440))),1,""),IF($F370="S2",IF(AND($I370&gt;$G370,($I370-$G370)&lt;=(Dashboard!$O$5/1440)),1,""),IF($F370="S3",IF(AND($I370&gt;$G370,($I370-$G370)&lt;=(Dashboard!$O$6/1440)),1,""),IF($F370="S4",IF(AND($I370&gt;$G370,($I370-$G370)&lt;=(Dashboard!$O$7/1440)),1,"")))))),"")</f>
        <v>0</v>
      </c>
      <c r="BA370" s="24"/>
    </row>
    <row r="371" spans="1:53" x14ac:dyDescent="0.25">
      <c r="A371" s="33"/>
      <c r="B371" s="20"/>
      <c r="C371" s="20"/>
      <c r="D371" s="20"/>
      <c r="E371" s="20"/>
      <c r="F371" s="28"/>
      <c r="G371" s="32"/>
      <c r="H371" s="32"/>
      <c r="I371" s="32"/>
      <c r="J371" s="19" t="str">
        <f t="shared" si="17"/>
        <v/>
      </c>
      <c r="K371" s="20"/>
      <c r="L371" s="29"/>
      <c r="M371" s="22" t="str">
        <f t="shared" si="15"/>
        <v/>
      </c>
      <c r="N371" s="22" t="str">
        <f t="shared" si="16"/>
        <v/>
      </c>
      <c r="AY371" s="25" t="b">
        <f>IFERROR(IF($F371="S1",IF(AND($H371&gt;$G371,(($H371-$G371)&lt;=(Dashboard!$N$4/1440))),1,""),IF($F371="S2",IF(AND($H371&gt;$G371,($H371-$G371)&lt;=(Dashboard!$N$5/1440)),1,""),IF($F371="S3",IF(AND($H371&gt;$G371,($H371-$G371)&lt;=(Dashboard!$N$6/1440)),1,""),IF($F371="S4",IF(AND($H371&gt;$G371,($H371-$G371)&lt;=(Dashboard!$N$7/1440)),1,""))))),"")</f>
        <v>0</v>
      </c>
      <c r="AZ371" s="25" t="b">
        <f>IFERROR(IF(J371="Done",IF($F371="S1",IF(AND($I371&gt;$G371,(($I371-$G371)&lt;=(Dashboard!$O$4/1440))),1,""),IF($F371="S2",IF(AND($I371&gt;$G371,($I371-$G371)&lt;=(Dashboard!$O$5/1440)),1,""),IF($F371="S3",IF(AND($I371&gt;$G371,($I371-$G371)&lt;=(Dashboard!$O$6/1440)),1,""),IF($F371="S4",IF(AND($I371&gt;$G371,($I371-$G371)&lt;=(Dashboard!$O$7/1440)),1,"")))))),"")</f>
        <v>0</v>
      </c>
      <c r="BA371" s="24"/>
    </row>
    <row r="372" spans="1:53" x14ac:dyDescent="0.25">
      <c r="A372" s="33"/>
      <c r="B372" s="20"/>
      <c r="C372" s="20"/>
      <c r="D372" s="20"/>
      <c r="E372" s="20"/>
      <c r="F372" s="28"/>
      <c r="G372" s="32"/>
      <c r="H372" s="32"/>
      <c r="I372" s="32"/>
      <c r="J372" s="19" t="str">
        <f t="shared" si="17"/>
        <v/>
      </c>
      <c r="K372" s="20"/>
      <c r="L372" s="29"/>
      <c r="M372" s="22" t="str">
        <f t="shared" si="15"/>
        <v/>
      </c>
      <c r="N372" s="22" t="str">
        <f t="shared" si="16"/>
        <v/>
      </c>
      <c r="AY372" s="25" t="b">
        <f>IFERROR(IF($F372="S1",IF(AND($H372&gt;$G372,(($H372-$G372)&lt;=(Dashboard!$N$4/1440))),1,""),IF($F372="S2",IF(AND($H372&gt;$G372,($H372-$G372)&lt;=(Dashboard!$N$5/1440)),1,""),IF($F372="S3",IF(AND($H372&gt;$G372,($H372-$G372)&lt;=(Dashboard!$N$6/1440)),1,""),IF($F372="S4",IF(AND($H372&gt;$G372,($H372-$G372)&lt;=(Dashboard!$N$7/1440)),1,""))))),"")</f>
        <v>0</v>
      </c>
      <c r="AZ372" s="25" t="b">
        <f>IFERROR(IF(J372="Done",IF($F372="S1",IF(AND($I372&gt;$G372,(($I372-$G372)&lt;=(Dashboard!$O$4/1440))),1,""),IF($F372="S2",IF(AND($I372&gt;$G372,($I372-$G372)&lt;=(Dashboard!$O$5/1440)),1,""),IF($F372="S3",IF(AND($I372&gt;$G372,($I372-$G372)&lt;=(Dashboard!$O$6/1440)),1,""),IF($F372="S4",IF(AND($I372&gt;$G372,($I372-$G372)&lt;=(Dashboard!$O$7/1440)),1,"")))))),"")</f>
        <v>0</v>
      </c>
      <c r="BA372" s="24"/>
    </row>
    <row r="373" spans="1:53" x14ac:dyDescent="0.25">
      <c r="A373" s="33"/>
      <c r="B373" s="20"/>
      <c r="C373" s="20"/>
      <c r="D373" s="20"/>
      <c r="E373" s="20"/>
      <c r="F373" s="28"/>
      <c r="G373" s="32"/>
      <c r="H373" s="32"/>
      <c r="I373" s="32"/>
      <c r="J373" s="19" t="str">
        <f t="shared" si="17"/>
        <v/>
      </c>
      <c r="K373" s="20"/>
      <c r="L373" s="29"/>
      <c r="M373" s="22" t="str">
        <f t="shared" si="15"/>
        <v/>
      </c>
      <c r="N373" s="22" t="str">
        <f t="shared" si="16"/>
        <v/>
      </c>
      <c r="AY373" s="25" t="b">
        <f>IFERROR(IF($F373="S1",IF(AND($H373&gt;$G373,(($H373-$G373)&lt;=(Dashboard!$N$4/1440))),1,""),IF($F373="S2",IF(AND($H373&gt;$G373,($H373-$G373)&lt;=(Dashboard!$N$5/1440)),1,""),IF($F373="S3",IF(AND($H373&gt;$G373,($H373-$G373)&lt;=(Dashboard!$N$6/1440)),1,""),IF($F373="S4",IF(AND($H373&gt;$G373,($H373-$G373)&lt;=(Dashboard!$N$7/1440)),1,""))))),"")</f>
        <v>0</v>
      </c>
      <c r="AZ373" s="25" t="b">
        <f>IFERROR(IF(J373="Done",IF($F373="S1",IF(AND($I373&gt;$G373,(($I373-$G373)&lt;=(Dashboard!$O$4/1440))),1,""),IF($F373="S2",IF(AND($I373&gt;$G373,($I373-$G373)&lt;=(Dashboard!$O$5/1440)),1,""),IF($F373="S3",IF(AND($I373&gt;$G373,($I373-$G373)&lt;=(Dashboard!$O$6/1440)),1,""),IF($F373="S4",IF(AND($I373&gt;$G373,($I373-$G373)&lt;=(Dashboard!$O$7/1440)),1,"")))))),"")</f>
        <v>0</v>
      </c>
      <c r="BA373" s="24"/>
    </row>
    <row r="374" spans="1:53" x14ac:dyDescent="0.25">
      <c r="A374" s="33"/>
      <c r="B374" s="20"/>
      <c r="C374" s="20"/>
      <c r="D374" s="20"/>
      <c r="E374" s="20"/>
      <c r="F374" s="28"/>
      <c r="G374" s="32"/>
      <c r="H374" s="32"/>
      <c r="I374" s="32"/>
      <c r="J374" s="19" t="str">
        <f t="shared" si="17"/>
        <v/>
      </c>
      <c r="K374" s="20"/>
      <c r="L374" s="29"/>
      <c r="M374" s="22" t="str">
        <f t="shared" si="15"/>
        <v/>
      </c>
      <c r="N374" s="22" t="str">
        <f t="shared" si="16"/>
        <v/>
      </c>
      <c r="AY374" s="25" t="b">
        <f>IFERROR(IF($F374="S1",IF(AND($H374&gt;$G374,(($H374-$G374)&lt;=(Dashboard!$N$4/1440))),1,""),IF($F374="S2",IF(AND($H374&gt;$G374,($H374-$G374)&lt;=(Dashboard!$N$5/1440)),1,""),IF($F374="S3",IF(AND($H374&gt;$G374,($H374-$G374)&lt;=(Dashboard!$N$6/1440)),1,""),IF($F374="S4",IF(AND($H374&gt;$G374,($H374-$G374)&lt;=(Dashboard!$N$7/1440)),1,""))))),"")</f>
        <v>0</v>
      </c>
      <c r="AZ374" s="25" t="b">
        <f>IFERROR(IF(J374="Done",IF($F374="S1",IF(AND($I374&gt;$G374,(($I374-$G374)&lt;=(Dashboard!$O$4/1440))),1,""),IF($F374="S2",IF(AND($I374&gt;$G374,($I374-$G374)&lt;=(Dashboard!$O$5/1440)),1,""),IF($F374="S3",IF(AND($I374&gt;$G374,($I374-$G374)&lt;=(Dashboard!$O$6/1440)),1,""),IF($F374="S4",IF(AND($I374&gt;$G374,($I374-$G374)&lt;=(Dashboard!$O$7/1440)),1,"")))))),"")</f>
        <v>0</v>
      </c>
      <c r="BA374" s="24"/>
    </row>
    <row r="375" spans="1:53" x14ac:dyDescent="0.25">
      <c r="A375" s="33"/>
      <c r="B375" s="20"/>
      <c r="C375" s="20"/>
      <c r="D375" s="20"/>
      <c r="E375" s="20"/>
      <c r="F375" s="28"/>
      <c r="G375" s="32"/>
      <c r="H375" s="32"/>
      <c r="I375" s="32"/>
      <c r="J375" s="19" t="str">
        <f t="shared" si="17"/>
        <v/>
      </c>
      <c r="K375" s="20"/>
      <c r="L375" s="29"/>
      <c r="M375" s="22" t="str">
        <f t="shared" si="15"/>
        <v/>
      </c>
      <c r="N375" s="22" t="str">
        <f t="shared" si="16"/>
        <v/>
      </c>
      <c r="AY375" s="25" t="b">
        <f>IFERROR(IF($F375="S1",IF(AND($H375&gt;$G375,(($H375-$G375)&lt;=(Dashboard!$N$4/1440))),1,""),IF($F375="S2",IF(AND($H375&gt;$G375,($H375-$G375)&lt;=(Dashboard!$N$5/1440)),1,""),IF($F375="S3",IF(AND($H375&gt;$G375,($H375-$G375)&lt;=(Dashboard!$N$6/1440)),1,""),IF($F375="S4",IF(AND($H375&gt;$G375,($H375-$G375)&lt;=(Dashboard!$N$7/1440)),1,""))))),"")</f>
        <v>0</v>
      </c>
      <c r="AZ375" s="25" t="b">
        <f>IFERROR(IF(J375="Done",IF($F375="S1",IF(AND($I375&gt;$G375,(($I375-$G375)&lt;=(Dashboard!$O$4/1440))),1,""),IF($F375="S2",IF(AND($I375&gt;$G375,($I375-$G375)&lt;=(Dashboard!$O$5/1440)),1,""),IF($F375="S3",IF(AND($I375&gt;$G375,($I375-$G375)&lt;=(Dashboard!$O$6/1440)),1,""),IF($F375="S4",IF(AND($I375&gt;$G375,($I375-$G375)&lt;=(Dashboard!$O$7/1440)),1,"")))))),"")</f>
        <v>0</v>
      </c>
      <c r="BA375" s="24"/>
    </row>
    <row r="376" spans="1:53" x14ac:dyDescent="0.25">
      <c r="A376" s="33"/>
      <c r="B376" s="20"/>
      <c r="C376" s="20"/>
      <c r="D376" s="20"/>
      <c r="E376" s="20"/>
      <c r="F376" s="28"/>
      <c r="G376" s="32"/>
      <c r="H376" s="32"/>
      <c r="I376" s="32"/>
      <c r="J376" s="19" t="str">
        <f t="shared" si="17"/>
        <v/>
      </c>
      <c r="K376" s="20"/>
      <c r="L376" s="29"/>
      <c r="M376" s="22" t="str">
        <f t="shared" si="15"/>
        <v/>
      </c>
      <c r="N376" s="22" t="str">
        <f t="shared" si="16"/>
        <v/>
      </c>
      <c r="AY376" s="25" t="b">
        <f>IFERROR(IF($F376="S1",IF(AND($H376&gt;$G376,(($H376-$G376)&lt;=(Dashboard!$N$4/1440))),1,""),IF($F376="S2",IF(AND($H376&gt;$G376,($H376-$G376)&lt;=(Dashboard!$N$5/1440)),1,""),IF($F376="S3",IF(AND($H376&gt;$G376,($H376-$G376)&lt;=(Dashboard!$N$6/1440)),1,""),IF($F376="S4",IF(AND($H376&gt;$G376,($H376-$G376)&lt;=(Dashboard!$N$7/1440)),1,""))))),"")</f>
        <v>0</v>
      </c>
      <c r="AZ376" s="25" t="b">
        <f>IFERROR(IF(J376="Done",IF($F376="S1",IF(AND($I376&gt;$G376,(($I376-$G376)&lt;=(Dashboard!$O$4/1440))),1,""),IF($F376="S2",IF(AND($I376&gt;$G376,($I376-$G376)&lt;=(Dashboard!$O$5/1440)),1,""),IF($F376="S3",IF(AND($I376&gt;$G376,($I376-$G376)&lt;=(Dashboard!$O$6/1440)),1,""),IF($F376="S4",IF(AND($I376&gt;$G376,($I376-$G376)&lt;=(Dashboard!$O$7/1440)),1,"")))))),"")</f>
        <v>0</v>
      </c>
      <c r="BA376" s="24"/>
    </row>
    <row r="377" spans="1:53" x14ac:dyDescent="0.25">
      <c r="A377" s="33"/>
      <c r="B377" s="20"/>
      <c r="C377" s="20"/>
      <c r="D377" s="20"/>
      <c r="E377" s="20"/>
      <c r="F377" s="28"/>
      <c r="G377" s="32"/>
      <c r="H377" s="32"/>
      <c r="I377" s="32"/>
      <c r="J377" s="19" t="str">
        <f t="shared" si="17"/>
        <v/>
      </c>
      <c r="K377" s="20"/>
      <c r="L377" s="29"/>
      <c r="M377" s="22" t="str">
        <f t="shared" si="15"/>
        <v/>
      </c>
      <c r="N377" s="22" t="str">
        <f t="shared" si="16"/>
        <v/>
      </c>
      <c r="AY377" s="25" t="b">
        <f>IFERROR(IF($F377="S1",IF(AND($H377&gt;$G377,(($H377-$G377)&lt;=(Dashboard!$N$4/1440))),1,""),IF($F377="S2",IF(AND($H377&gt;$G377,($H377-$G377)&lt;=(Dashboard!$N$5/1440)),1,""),IF($F377="S3",IF(AND($H377&gt;$G377,($H377-$G377)&lt;=(Dashboard!$N$6/1440)),1,""),IF($F377="S4",IF(AND($H377&gt;$G377,($H377-$G377)&lt;=(Dashboard!$N$7/1440)),1,""))))),"")</f>
        <v>0</v>
      </c>
      <c r="AZ377" s="25" t="b">
        <f>IFERROR(IF(J377="Done",IF($F377="S1",IF(AND($I377&gt;$G377,(($I377-$G377)&lt;=(Dashboard!$O$4/1440))),1,""),IF($F377="S2",IF(AND($I377&gt;$G377,($I377-$G377)&lt;=(Dashboard!$O$5/1440)),1,""),IF($F377="S3",IF(AND($I377&gt;$G377,($I377-$G377)&lt;=(Dashboard!$O$6/1440)),1,""),IF($F377="S4",IF(AND($I377&gt;$G377,($I377-$G377)&lt;=(Dashboard!$O$7/1440)),1,"")))))),"")</f>
        <v>0</v>
      </c>
      <c r="BA377" s="24"/>
    </row>
    <row r="378" spans="1:53" x14ac:dyDescent="0.25">
      <c r="A378" s="33"/>
      <c r="B378" s="20"/>
      <c r="C378" s="20"/>
      <c r="D378" s="20"/>
      <c r="E378" s="20"/>
      <c r="F378" s="28"/>
      <c r="G378" s="32"/>
      <c r="H378" s="32"/>
      <c r="I378" s="32"/>
      <c r="J378" s="19" t="str">
        <f t="shared" si="17"/>
        <v/>
      </c>
      <c r="K378" s="20"/>
      <c r="L378" s="29"/>
      <c r="M378" s="22" t="str">
        <f t="shared" si="15"/>
        <v/>
      </c>
      <c r="N378" s="22" t="str">
        <f t="shared" si="16"/>
        <v/>
      </c>
      <c r="AY378" s="25" t="b">
        <f>IFERROR(IF($F378="S1",IF(AND($H378&gt;$G378,(($H378-$G378)&lt;=(Dashboard!$N$4/1440))),1,""),IF($F378="S2",IF(AND($H378&gt;$G378,($H378-$G378)&lt;=(Dashboard!$N$5/1440)),1,""),IF($F378="S3",IF(AND($H378&gt;$G378,($H378-$G378)&lt;=(Dashboard!$N$6/1440)),1,""),IF($F378="S4",IF(AND($H378&gt;$G378,($H378-$G378)&lt;=(Dashboard!$N$7/1440)),1,""))))),"")</f>
        <v>0</v>
      </c>
      <c r="AZ378" s="25" t="b">
        <f>IFERROR(IF(J378="Done",IF($F378="S1",IF(AND($I378&gt;$G378,(($I378-$G378)&lt;=(Dashboard!$O$4/1440))),1,""),IF($F378="S2",IF(AND($I378&gt;$G378,($I378-$G378)&lt;=(Dashboard!$O$5/1440)),1,""),IF($F378="S3",IF(AND($I378&gt;$G378,($I378-$G378)&lt;=(Dashboard!$O$6/1440)),1,""),IF($F378="S4",IF(AND($I378&gt;$G378,($I378-$G378)&lt;=(Dashboard!$O$7/1440)),1,"")))))),"")</f>
        <v>0</v>
      </c>
      <c r="BA378" s="24"/>
    </row>
    <row r="379" spans="1:53" x14ac:dyDescent="0.25">
      <c r="A379" s="33"/>
      <c r="B379" s="20"/>
      <c r="C379" s="20"/>
      <c r="D379" s="20"/>
      <c r="E379" s="20"/>
      <c r="F379" s="28"/>
      <c r="G379" s="32"/>
      <c r="H379" s="32"/>
      <c r="I379" s="32"/>
      <c r="J379" s="19" t="str">
        <f t="shared" si="17"/>
        <v/>
      </c>
      <c r="K379" s="20"/>
      <c r="L379" s="29"/>
      <c r="M379" s="22" t="str">
        <f t="shared" si="15"/>
        <v/>
      </c>
      <c r="N379" s="22" t="str">
        <f t="shared" si="16"/>
        <v/>
      </c>
      <c r="AY379" s="25" t="b">
        <f>IFERROR(IF($F379="S1",IF(AND($H379&gt;$G379,(($H379-$G379)&lt;=(Dashboard!$N$4/1440))),1,""),IF($F379="S2",IF(AND($H379&gt;$G379,($H379-$G379)&lt;=(Dashboard!$N$5/1440)),1,""),IF($F379="S3",IF(AND($H379&gt;$G379,($H379-$G379)&lt;=(Dashboard!$N$6/1440)),1,""),IF($F379="S4",IF(AND($H379&gt;$G379,($H379-$G379)&lt;=(Dashboard!$N$7/1440)),1,""))))),"")</f>
        <v>0</v>
      </c>
      <c r="AZ379" s="25" t="b">
        <f>IFERROR(IF(J379="Done",IF($F379="S1",IF(AND($I379&gt;$G379,(($I379-$G379)&lt;=(Dashboard!$O$4/1440))),1,""),IF($F379="S2",IF(AND($I379&gt;$G379,($I379-$G379)&lt;=(Dashboard!$O$5/1440)),1,""),IF($F379="S3",IF(AND($I379&gt;$G379,($I379-$G379)&lt;=(Dashboard!$O$6/1440)),1,""),IF($F379="S4",IF(AND($I379&gt;$G379,($I379-$G379)&lt;=(Dashboard!$O$7/1440)),1,"")))))),"")</f>
        <v>0</v>
      </c>
      <c r="BA379" s="24"/>
    </row>
    <row r="380" spans="1:53" x14ac:dyDescent="0.25">
      <c r="A380" s="33"/>
      <c r="B380" s="20"/>
      <c r="C380" s="20"/>
      <c r="D380" s="20"/>
      <c r="E380" s="20"/>
      <c r="F380" s="28"/>
      <c r="G380" s="32"/>
      <c r="H380" s="32"/>
      <c r="I380" s="32"/>
      <c r="J380" s="19" t="str">
        <f t="shared" si="17"/>
        <v/>
      </c>
      <c r="K380" s="20"/>
      <c r="L380" s="29"/>
      <c r="M380" s="22" t="str">
        <f t="shared" si="15"/>
        <v/>
      </c>
      <c r="N380" s="22" t="str">
        <f t="shared" si="16"/>
        <v/>
      </c>
      <c r="AY380" s="25" t="b">
        <f>IFERROR(IF($F380="S1",IF(AND($H380&gt;$G380,(($H380-$G380)&lt;=(Dashboard!$N$4/1440))),1,""),IF($F380="S2",IF(AND($H380&gt;$G380,($H380-$G380)&lt;=(Dashboard!$N$5/1440)),1,""),IF($F380="S3",IF(AND($H380&gt;$G380,($H380-$G380)&lt;=(Dashboard!$N$6/1440)),1,""),IF($F380="S4",IF(AND($H380&gt;$G380,($H380-$G380)&lt;=(Dashboard!$N$7/1440)),1,""))))),"")</f>
        <v>0</v>
      </c>
      <c r="AZ380" s="25" t="b">
        <f>IFERROR(IF(J380="Done",IF($F380="S1",IF(AND($I380&gt;$G380,(($I380-$G380)&lt;=(Dashboard!$O$4/1440))),1,""),IF($F380="S2",IF(AND($I380&gt;$G380,($I380-$G380)&lt;=(Dashboard!$O$5/1440)),1,""),IF($F380="S3",IF(AND($I380&gt;$G380,($I380-$G380)&lt;=(Dashboard!$O$6/1440)),1,""),IF($F380="S4",IF(AND($I380&gt;$G380,($I380-$G380)&lt;=(Dashboard!$O$7/1440)),1,"")))))),"")</f>
        <v>0</v>
      </c>
      <c r="BA380" s="24"/>
    </row>
    <row r="381" spans="1:53" x14ac:dyDescent="0.25">
      <c r="A381" s="33"/>
      <c r="B381" s="20"/>
      <c r="C381" s="20"/>
      <c r="D381" s="20"/>
      <c r="E381" s="20"/>
      <c r="F381" s="28"/>
      <c r="G381" s="32"/>
      <c r="H381" s="32"/>
      <c r="I381" s="32"/>
      <c r="J381" s="19" t="str">
        <f t="shared" si="17"/>
        <v/>
      </c>
      <c r="K381" s="20"/>
      <c r="L381" s="29"/>
      <c r="M381" s="22" t="str">
        <f t="shared" si="15"/>
        <v/>
      </c>
      <c r="N381" s="22" t="str">
        <f t="shared" si="16"/>
        <v/>
      </c>
      <c r="AY381" s="25" t="b">
        <f>IFERROR(IF($F381="S1",IF(AND($H381&gt;$G381,(($H381-$G381)&lt;=(Dashboard!$N$4/1440))),1,""),IF($F381="S2",IF(AND($H381&gt;$G381,($H381-$G381)&lt;=(Dashboard!$N$5/1440)),1,""),IF($F381="S3",IF(AND($H381&gt;$G381,($H381-$G381)&lt;=(Dashboard!$N$6/1440)),1,""),IF($F381="S4",IF(AND($H381&gt;$G381,($H381-$G381)&lt;=(Dashboard!$N$7/1440)),1,""))))),"")</f>
        <v>0</v>
      </c>
      <c r="AZ381" s="25" t="b">
        <f>IFERROR(IF(J381="Done",IF($F381="S1",IF(AND($I381&gt;$G381,(($I381-$G381)&lt;=(Dashboard!$O$4/1440))),1,""),IF($F381="S2",IF(AND($I381&gt;$G381,($I381-$G381)&lt;=(Dashboard!$O$5/1440)),1,""),IF($F381="S3",IF(AND($I381&gt;$G381,($I381-$G381)&lt;=(Dashboard!$O$6/1440)),1,""),IF($F381="S4",IF(AND($I381&gt;$G381,($I381-$G381)&lt;=(Dashboard!$O$7/1440)),1,"")))))),"")</f>
        <v>0</v>
      </c>
      <c r="BA381" s="24"/>
    </row>
    <row r="382" spans="1:53" x14ac:dyDescent="0.25">
      <c r="A382" s="33"/>
      <c r="B382" s="20"/>
      <c r="C382" s="20"/>
      <c r="D382" s="20"/>
      <c r="E382" s="20"/>
      <c r="F382" s="28"/>
      <c r="G382" s="32"/>
      <c r="H382" s="32"/>
      <c r="I382" s="32"/>
      <c r="J382" s="19" t="str">
        <f t="shared" si="17"/>
        <v/>
      </c>
      <c r="K382" s="20"/>
      <c r="L382" s="29"/>
      <c r="M382" s="22" t="str">
        <f t="shared" si="15"/>
        <v/>
      </c>
      <c r="N382" s="22" t="str">
        <f t="shared" si="16"/>
        <v/>
      </c>
      <c r="AY382" s="25" t="b">
        <f>IFERROR(IF($F382="S1",IF(AND($H382&gt;$G382,(($H382-$G382)&lt;=(Dashboard!$N$4/1440))),1,""),IF($F382="S2",IF(AND($H382&gt;$G382,($H382-$G382)&lt;=(Dashboard!$N$5/1440)),1,""),IF($F382="S3",IF(AND($H382&gt;$G382,($H382-$G382)&lt;=(Dashboard!$N$6/1440)),1,""),IF($F382="S4",IF(AND($H382&gt;$G382,($H382-$G382)&lt;=(Dashboard!$N$7/1440)),1,""))))),"")</f>
        <v>0</v>
      </c>
      <c r="AZ382" s="25" t="b">
        <f>IFERROR(IF(J382="Done",IF($F382="S1",IF(AND($I382&gt;$G382,(($I382-$G382)&lt;=(Dashboard!$O$4/1440))),1,""),IF($F382="S2",IF(AND($I382&gt;$G382,($I382-$G382)&lt;=(Dashboard!$O$5/1440)),1,""),IF($F382="S3",IF(AND($I382&gt;$G382,($I382-$G382)&lt;=(Dashboard!$O$6/1440)),1,""),IF($F382="S4",IF(AND($I382&gt;$G382,($I382-$G382)&lt;=(Dashboard!$O$7/1440)),1,"")))))),"")</f>
        <v>0</v>
      </c>
      <c r="BA382" s="24"/>
    </row>
    <row r="383" spans="1:53" x14ac:dyDescent="0.25">
      <c r="A383" s="33"/>
      <c r="B383" s="20"/>
      <c r="C383" s="20"/>
      <c r="D383" s="20"/>
      <c r="E383" s="20"/>
      <c r="F383" s="28"/>
      <c r="G383" s="32"/>
      <c r="H383" s="32"/>
      <c r="I383" s="32"/>
      <c r="J383" s="19" t="str">
        <f t="shared" si="17"/>
        <v/>
      </c>
      <c r="K383" s="20"/>
      <c r="L383" s="29"/>
      <c r="M383" s="22" t="str">
        <f t="shared" si="15"/>
        <v/>
      </c>
      <c r="N383" s="22" t="str">
        <f t="shared" si="16"/>
        <v/>
      </c>
      <c r="AY383" s="25" t="b">
        <f>IFERROR(IF($F383="S1",IF(AND($H383&gt;$G383,(($H383-$G383)&lt;=(Dashboard!$N$4/1440))),1,""),IF($F383="S2",IF(AND($H383&gt;$G383,($H383-$G383)&lt;=(Dashboard!$N$5/1440)),1,""),IF($F383="S3",IF(AND($H383&gt;$G383,($H383-$G383)&lt;=(Dashboard!$N$6/1440)),1,""),IF($F383="S4",IF(AND($H383&gt;$G383,($H383-$G383)&lt;=(Dashboard!$N$7/1440)),1,""))))),"")</f>
        <v>0</v>
      </c>
      <c r="AZ383" s="25" t="b">
        <f>IFERROR(IF(J383="Done",IF($F383="S1",IF(AND($I383&gt;$G383,(($I383-$G383)&lt;=(Dashboard!$O$4/1440))),1,""),IF($F383="S2",IF(AND($I383&gt;$G383,($I383-$G383)&lt;=(Dashboard!$O$5/1440)),1,""),IF($F383="S3",IF(AND($I383&gt;$G383,($I383-$G383)&lt;=(Dashboard!$O$6/1440)),1,""),IF($F383="S4",IF(AND($I383&gt;$G383,($I383-$G383)&lt;=(Dashboard!$O$7/1440)),1,"")))))),"")</f>
        <v>0</v>
      </c>
      <c r="BA383" s="24"/>
    </row>
    <row r="384" spans="1:53" x14ac:dyDescent="0.25">
      <c r="A384" s="33"/>
      <c r="B384" s="20"/>
      <c r="C384" s="20"/>
      <c r="D384" s="20"/>
      <c r="E384" s="20"/>
      <c r="F384" s="28"/>
      <c r="G384" s="32"/>
      <c r="H384" s="32"/>
      <c r="I384" s="32"/>
      <c r="J384" s="19" t="str">
        <f t="shared" si="17"/>
        <v/>
      </c>
      <c r="K384" s="20"/>
      <c r="L384" s="29"/>
      <c r="M384" s="22" t="str">
        <f t="shared" si="15"/>
        <v/>
      </c>
      <c r="N384" s="22" t="str">
        <f t="shared" si="16"/>
        <v/>
      </c>
      <c r="AY384" s="25" t="b">
        <f>IFERROR(IF($F384="S1",IF(AND($H384&gt;$G384,(($H384-$G384)&lt;=(Dashboard!$N$4/1440))),1,""),IF($F384="S2",IF(AND($H384&gt;$G384,($H384-$G384)&lt;=(Dashboard!$N$5/1440)),1,""),IF($F384="S3",IF(AND($H384&gt;$G384,($H384-$G384)&lt;=(Dashboard!$N$6/1440)),1,""),IF($F384="S4",IF(AND($H384&gt;$G384,($H384-$G384)&lt;=(Dashboard!$N$7/1440)),1,""))))),"")</f>
        <v>0</v>
      </c>
      <c r="AZ384" s="25" t="b">
        <f>IFERROR(IF(J384="Done",IF($F384="S1",IF(AND($I384&gt;$G384,(($I384-$G384)&lt;=(Dashboard!$O$4/1440))),1,""),IF($F384="S2",IF(AND($I384&gt;$G384,($I384-$G384)&lt;=(Dashboard!$O$5/1440)),1,""),IF($F384="S3",IF(AND($I384&gt;$G384,($I384-$G384)&lt;=(Dashboard!$O$6/1440)),1,""),IF($F384="S4",IF(AND($I384&gt;$G384,($I384-$G384)&lt;=(Dashboard!$O$7/1440)),1,"")))))),"")</f>
        <v>0</v>
      </c>
      <c r="BA384" s="24"/>
    </row>
    <row r="385" spans="1:53" x14ac:dyDescent="0.25">
      <c r="A385" s="33"/>
      <c r="B385" s="20"/>
      <c r="C385" s="20"/>
      <c r="D385" s="20"/>
      <c r="E385" s="20"/>
      <c r="F385" s="28"/>
      <c r="G385" s="32"/>
      <c r="H385" s="32"/>
      <c r="I385" s="32"/>
      <c r="J385" s="19" t="str">
        <f t="shared" si="17"/>
        <v/>
      </c>
      <c r="K385" s="20"/>
      <c r="L385" s="29"/>
      <c r="M385" s="22" t="str">
        <f t="shared" si="15"/>
        <v/>
      </c>
      <c r="N385" s="22" t="str">
        <f t="shared" si="16"/>
        <v/>
      </c>
      <c r="AY385" s="25" t="b">
        <f>IFERROR(IF($F385="S1",IF(AND($H385&gt;$G385,(($H385-$G385)&lt;=(Dashboard!$N$4/1440))),1,""),IF($F385="S2",IF(AND($H385&gt;$G385,($H385-$G385)&lt;=(Dashboard!$N$5/1440)),1,""),IF($F385="S3",IF(AND($H385&gt;$G385,($H385-$G385)&lt;=(Dashboard!$N$6/1440)),1,""),IF($F385="S4",IF(AND($H385&gt;$G385,($H385-$G385)&lt;=(Dashboard!$N$7/1440)),1,""))))),"")</f>
        <v>0</v>
      </c>
      <c r="AZ385" s="25" t="b">
        <f>IFERROR(IF(J385="Done",IF($F385="S1",IF(AND($I385&gt;$G385,(($I385-$G385)&lt;=(Dashboard!$O$4/1440))),1,""),IF($F385="S2",IF(AND($I385&gt;$G385,($I385-$G385)&lt;=(Dashboard!$O$5/1440)),1,""),IF($F385="S3",IF(AND($I385&gt;$G385,($I385-$G385)&lt;=(Dashboard!$O$6/1440)),1,""),IF($F385="S4",IF(AND($I385&gt;$G385,($I385-$G385)&lt;=(Dashboard!$O$7/1440)),1,"")))))),"")</f>
        <v>0</v>
      </c>
      <c r="BA385" s="24"/>
    </row>
    <row r="386" spans="1:53" x14ac:dyDescent="0.25">
      <c r="A386" s="33"/>
      <c r="B386" s="20"/>
      <c r="C386" s="20"/>
      <c r="D386" s="20"/>
      <c r="E386" s="20"/>
      <c r="F386" s="28"/>
      <c r="G386" s="32"/>
      <c r="H386" s="32"/>
      <c r="I386" s="32"/>
      <c r="J386" s="19" t="str">
        <f t="shared" si="17"/>
        <v/>
      </c>
      <c r="K386" s="20"/>
      <c r="L386" s="29"/>
      <c r="M386" s="22" t="str">
        <f t="shared" si="15"/>
        <v/>
      </c>
      <c r="N386" s="22" t="str">
        <f t="shared" si="16"/>
        <v/>
      </c>
      <c r="AY386" s="25" t="b">
        <f>IFERROR(IF($F386="S1",IF(AND($H386&gt;$G386,(($H386-$G386)&lt;=(Dashboard!$N$4/1440))),1,""),IF($F386="S2",IF(AND($H386&gt;$G386,($H386-$G386)&lt;=(Dashboard!$N$5/1440)),1,""),IF($F386="S3",IF(AND($H386&gt;$G386,($H386-$G386)&lt;=(Dashboard!$N$6/1440)),1,""),IF($F386="S4",IF(AND($H386&gt;$G386,($H386-$G386)&lt;=(Dashboard!$N$7/1440)),1,""))))),"")</f>
        <v>0</v>
      </c>
      <c r="AZ386" s="25" t="b">
        <f>IFERROR(IF(J386="Done",IF($F386="S1",IF(AND($I386&gt;$G386,(($I386-$G386)&lt;=(Dashboard!$O$4/1440))),1,""),IF($F386="S2",IF(AND($I386&gt;$G386,($I386-$G386)&lt;=(Dashboard!$O$5/1440)),1,""),IF($F386="S3",IF(AND($I386&gt;$G386,($I386-$G386)&lt;=(Dashboard!$O$6/1440)),1,""),IF($F386="S4",IF(AND($I386&gt;$G386,($I386-$G386)&lt;=(Dashboard!$O$7/1440)),1,"")))))),"")</f>
        <v>0</v>
      </c>
      <c r="BA386" s="24"/>
    </row>
    <row r="387" spans="1:53" x14ac:dyDescent="0.25">
      <c r="A387" s="33"/>
      <c r="B387" s="20"/>
      <c r="C387" s="20"/>
      <c r="D387" s="20"/>
      <c r="E387" s="20"/>
      <c r="F387" s="28"/>
      <c r="G387" s="32"/>
      <c r="H387" s="32"/>
      <c r="I387" s="32"/>
      <c r="J387" s="19" t="str">
        <f t="shared" si="17"/>
        <v/>
      </c>
      <c r="K387" s="20"/>
      <c r="L387" s="29"/>
      <c r="M387" s="22" t="str">
        <f t="shared" si="15"/>
        <v/>
      </c>
      <c r="N387" s="22" t="str">
        <f t="shared" si="16"/>
        <v/>
      </c>
      <c r="AY387" s="25" t="b">
        <f>IFERROR(IF($F387="S1",IF(AND($H387&gt;$G387,(($H387-$G387)&lt;=(Dashboard!$N$4/1440))),1,""),IF($F387="S2",IF(AND($H387&gt;$G387,($H387-$G387)&lt;=(Dashboard!$N$5/1440)),1,""),IF($F387="S3",IF(AND($H387&gt;$G387,($H387-$G387)&lt;=(Dashboard!$N$6/1440)),1,""),IF($F387="S4",IF(AND($H387&gt;$G387,($H387-$G387)&lt;=(Dashboard!$N$7/1440)),1,""))))),"")</f>
        <v>0</v>
      </c>
      <c r="AZ387" s="25" t="b">
        <f>IFERROR(IF(J387="Done",IF($F387="S1",IF(AND($I387&gt;$G387,(($I387-$G387)&lt;=(Dashboard!$O$4/1440))),1,""),IF($F387="S2",IF(AND($I387&gt;$G387,($I387-$G387)&lt;=(Dashboard!$O$5/1440)),1,""),IF($F387="S3",IF(AND($I387&gt;$G387,($I387-$G387)&lt;=(Dashboard!$O$6/1440)),1,""),IF($F387="S4",IF(AND($I387&gt;$G387,($I387-$G387)&lt;=(Dashboard!$O$7/1440)),1,"")))))),"")</f>
        <v>0</v>
      </c>
      <c r="BA387" s="24"/>
    </row>
    <row r="388" spans="1:53" x14ac:dyDescent="0.25">
      <c r="A388" s="33"/>
      <c r="B388" s="20"/>
      <c r="C388" s="20"/>
      <c r="D388" s="20"/>
      <c r="E388" s="20"/>
      <c r="F388" s="28"/>
      <c r="G388" s="32"/>
      <c r="H388" s="32"/>
      <c r="I388" s="32"/>
      <c r="J388" s="19" t="str">
        <f t="shared" si="17"/>
        <v/>
      </c>
      <c r="K388" s="20"/>
      <c r="L388" s="29"/>
      <c r="M388" s="22" t="str">
        <f t="shared" si="15"/>
        <v/>
      </c>
      <c r="N388" s="22" t="str">
        <f t="shared" si="16"/>
        <v/>
      </c>
      <c r="AY388" s="25" t="b">
        <f>IFERROR(IF($F388="S1",IF(AND($H388&gt;$G388,(($H388-$G388)&lt;=(Dashboard!$N$4/1440))),1,""),IF($F388="S2",IF(AND($H388&gt;$G388,($H388-$G388)&lt;=(Dashboard!$N$5/1440)),1,""),IF($F388="S3",IF(AND($H388&gt;$G388,($H388-$G388)&lt;=(Dashboard!$N$6/1440)),1,""),IF($F388="S4",IF(AND($H388&gt;$G388,($H388-$G388)&lt;=(Dashboard!$N$7/1440)),1,""))))),"")</f>
        <v>0</v>
      </c>
      <c r="AZ388" s="25" t="b">
        <f>IFERROR(IF(J388="Done",IF($F388="S1",IF(AND($I388&gt;$G388,(($I388-$G388)&lt;=(Dashboard!$O$4/1440))),1,""),IF($F388="S2",IF(AND($I388&gt;$G388,($I388-$G388)&lt;=(Dashboard!$O$5/1440)),1,""),IF($F388="S3",IF(AND($I388&gt;$G388,($I388-$G388)&lt;=(Dashboard!$O$6/1440)),1,""),IF($F388="S4",IF(AND($I388&gt;$G388,($I388-$G388)&lt;=(Dashboard!$O$7/1440)),1,"")))))),"")</f>
        <v>0</v>
      </c>
      <c r="BA388" s="24"/>
    </row>
    <row r="389" spans="1:53" x14ac:dyDescent="0.25">
      <c r="A389" s="33"/>
      <c r="B389" s="20"/>
      <c r="C389" s="20"/>
      <c r="D389" s="20"/>
      <c r="E389" s="20"/>
      <c r="F389" s="28"/>
      <c r="G389" s="32"/>
      <c r="H389" s="32"/>
      <c r="I389" s="32"/>
      <c r="J389" s="19" t="str">
        <f t="shared" si="17"/>
        <v/>
      </c>
      <c r="K389" s="20"/>
      <c r="L389" s="29"/>
      <c r="M389" s="22" t="str">
        <f t="shared" si="15"/>
        <v/>
      </c>
      <c r="N389" s="22" t="str">
        <f t="shared" si="16"/>
        <v/>
      </c>
      <c r="AY389" s="25" t="b">
        <f>IFERROR(IF($F389="S1",IF(AND($H389&gt;$G389,(($H389-$G389)&lt;=(Dashboard!$N$4/1440))),1,""),IF($F389="S2",IF(AND($H389&gt;$G389,($H389-$G389)&lt;=(Dashboard!$N$5/1440)),1,""),IF($F389="S3",IF(AND($H389&gt;$G389,($H389-$G389)&lt;=(Dashboard!$N$6/1440)),1,""),IF($F389="S4",IF(AND($H389&gt;$G389,($H389-$G389)&lt;=(Dashboard!$N$7/1440)),1,""))))),"")</f>
        <v>0</v>
      </c>
      <c r="AZ389" s="25" t="b">
        <f>IFERROR(IF(J389="Done",IF($F389="S1",IF(AND($I389&gt;$G389,(($I389-$G389)&lt;=(Dashboard!$O$4/1440))),1,""),IF($F389="S2",IF(AND($I389&gt;$G389,($I389-$G389)&lt;=(Dashboard!$O$5/1440)),1,""),IF($F389="S3",IF(AND($I389&gt;$G389,($I389-$G389)&lt;=(Dashboard!$O$6/1440)),1,""),IF($F389="S4",IF(AND($I389&gt;$G389,($I389-$G389)&lt;=(Dashboard!$O$7/1440)),1,"")))))),"")</f>
        <v>0</v>
      </c>
      <c r="BA389" s="24"/>
    </row>
    <row r="390" spans="1:53" x14ac:dyDescent="0.25">
      <c r="A390" s="33"/>
      <c r="B390" s="20"/>
      <c r="C390" s="20"/>
      <c r="D390" s="20"/>
      <c r="E390" s="20"/>
      <c r="F390" s="28"/>
      <c r="G390" s="32"/>
      <c r="H390" s="32"/>
      <c r="I390" s="32"/>
      <c r="J390" s="19" t="str">
        <f t="shared" si="17"/>
        <v/>
      </c>
      <c r="K390" s="20"/>
      <c r="L390" s="29"/>
      <c r="M390" s="22" t="str">
        <f t="shared" si="15"/>
        <v/>
      </c>
      <c r="N390" s="22" t="str">
        <f t="shared" si="16"/>
        <v/>
      </c>
      <c r="AY390" s="25" t="b">
        <f>IFERROR(IF($F390="S1",IF(AND($H390&gt;$G390,(($H390-$G390)&lt;=(Dashboard!$N$4/1440))),1,""),IF($F390="S2",IF(AND($H390&gt;$G390,($H390-$G390)&lt;=(Dashboard!$N$5/1440)),1,""),IF($F390="S3",IF(AND($H390&gt;$G390,($H390-$G390)&lt;=(Dashboard!$N$6/1440)),1,""),IF($F390="S4",IF(AND($H390&gt;$G390,($H390-$G390)&lt;=(Dashboard!$N$7/1440)),1,""))))),"")</f>
        <v>0</v>
      </c>
      <c r="AZ390" s="25" t="b">
        <f>IFERROR(IF(J390="Done",IF($F390="S1",IF(AND($I390&gt;$G390,(($I390-$G390)&lt;=(Dashboard!$O$4/1440))),1,""),IF($F390="S2",IF(AND($I390&gt;$G390,($I390-$G390)&lt;=(Dashboard!$O$5/1440)),1,""),IF($F390="S3",IF(AND($I390&gt;$G390,($I390-$G390)&lt;=(Dashboard!$O$6/1440)),1,""),IF($F390="S4",IF(AND($I390&gt;$G390,($I390-$G390)&lt;=(Dashboard!$O$7/1440)),1,"")))))),"")</f>
        <v>0</v>
      </c>
      <c r="BA390" s="24"/>
    </row>
    <row r="391" spans="1:53" x14ac:dyDescent="0.25">
      <c r="A391" s="33"/>
      <c r="B391" s="20"/>
      <c r="C391" s="20"/>
      <c r="D391" s="20"/>
      <c r="E391" s="20"/>
      <c r="F391" s="28"/>
      <c r="G391" s="32"/>
      <c r="H391" s="32"/>
      <c r="I391" s="32"/>
      <c r="J391" s="19" t="str">
        <f t="shared" si="17"/>
        <v/>
      </c>
      <c r="K391" s="20"/>
      <c r="L391" s="29"/>
      <c r="M391" s="22" t="str">
        <f t="shared" si="15"/>
        <v/>
      </c>
      <c r="N391" s="22" t="str">
        <f t="shared" si="16"/>
        <v/>
      </c>
      <c r="AY391" s="25" t="b">
        <f>IFERROR(IF($F391="S1",IF(AND($H391&gt;$G391,(($H391-$G391)&lt;=(Dashboard!$N$4/1440))),1,""),IF($F391="S2",IF(AND($H391&gt;$G391,($H391-$G391)&lt;=(Dashboard!$N$5/1440)),1,""),IF($F391="S3",IF(AND($H391&gt;$G391,($H391-$G391)&lt;=(Dashboard!$N$6/1440)),1,""),IF($F391="S4",IF(AND($H391&gt;$G391,($H391-$G391)&lt;=(Dashboard!$N$7/1440)),1,""))))),"")</f>
        <v>0</v>
      </c>
      <c r="AZ391" s="25" t="b">
        <f>IFERROR(IF(J391="Done",IF($F391="S1",IF(AND($I391&gt;$G391,(($I391-$G391)&lt;=(Dashboard!$O$4/1440))),1,""),IF($F391="S2",IF(AND($I391&gt;$G391,($I391-$G391)&lt;=(Dashboard!$O$5/1440)),1,""),IF($F391="S3",IF(AND($I391&gt;$G391,($I391-$G391)&lt;=(Dashboard!$O$6/1440)),1,""),IF($F391="S4",IF(AND($I391&gt;$G391,($I391-$G391)&lt;=(Dashboard!$O$7/1440)),1,"")))))),"")</f>
        <v>0</v>
      </c>
      <c r="BA391" s="24"/>
    </row>
    <row r="392" spans="1:53" x14ac:dyDescent="0.25">
      <c r="A392" s="33"/>
      <c r="B392" s="20"/>
      <c r="C392" s="20"/>
      <c r="D392" s="20"/>
      <c r="E392" s="20"/>
      <c r="F392" s="28"/>
      <c r="G392" s="32"/>
      <c r="H392" s="32"/>
      <c r="I392" s="32"/>
      <c r="J392" s="19" t="str">
        <f t="shared" si="17"/>
        <v/>
      </c>
      <c r="K392" s="20"/>
      <c r="L392" s="29"/>
      <c r="M392" s="22" t="str">
        <f t="shared" ref="M392:M455" si="18">IF(H392="","",H392-G392)</f>
        <v/>
      </c>
      <c r="N392" s="22" t="str">
        <f t="shared" ref="N392:N455" si="19">IF(I392="","",I392-G392)</f>
        <v/>
      </c>
      <c r="AY392" s="25" t="b">
        <f>IFERROR(IF($F392="S1",IF(AND($H392&gt;$G392,(($H392-$G392)&lt;=(Dashboard!$N$4/1440))),1,""),IF($F392="S2",IF(AND($H392&gt;$G392,($H392-$G392)&lt;=(Dashboard!$N$5/1440)),1,""),IF($F392="S3",IF(AND($H392&gt;$G392,($H392-$G392)&lt;=(Dashboard!$N$6/1440)),1,""),IF($F392="S4",IF(AND($H392&gt;$G392,($H392-$G392)&lt;=(Dashboard!$N$7/1440)),1,""))))),"")</f>
        <v>0</v>
      </c>
      <c r="AZ392" s="25" t="b">
        <f>IFERROR(IF(J392="Done",IF($F392="S1",IF(AND($I392&gt;$G392,(($I392-$G392)&lt;=(Dashboard!$O$4/1440))),1,""),IF($F392="S2",IF(AND($I392&gt;$G392,($I392-$G392)&lt;=(Dashboard!$O$5/1440)),1,""),IF($F392="S3",IF(AND($I392&gt;$G392,($I392-$G392)&lt;=(Dashboard!$O$6/1440)),1,""),IF($F392="S4",IF(AND($I392&gt;$G392,($I392-$G392)&lt;=(Dashboard!$O$7/1440)),1,"")))))),"")</f>
        <v>0</v>
      </c>
      <c r="BA392" s="24"/>
    </row>
    <row r="393" spans="1:53" x14ac:dyDescent="0.25">
      <c r="A393" s="33"/>
      <c r="B393" s="20"/>
      <c r="C393" s="20"/>
      <c r="D393" s="20"/>
      <c r="E393" s="20"/>
      <c r="F393" s="28"/>
      <c r="G393" s="32"/>
      <c r="H393" s="32"/>
      <c r="I393" s="32"/>
      <c r="J393" s="19" t="str">
        <f t="shared" si="17"/>
        <v/>
      </c>
      <c r="K393" s="20"/>
      <c r="L393" s="29"/>
      <c r="M393" s="22" t="str">
        <f t="shared" si="18"/>
        <v/>
      </c>
      <c r="N393" s="22" t="str">
        <f t="shared" si="19"/>
        <v/>
      </c>
      <c r="AY393" s="25" t="b">
        <f>IFERROR(IF($F393="S1",IF(AND($H393&gt;$G393,(($H393-$G393)&lt;=(Dashboard!$N$4/1440))),1,""),IF($F393="S2",IF(AND($H393&gt;$G393,($H393-$G393)&lt;=(Dashboard!$N$5/1440)),1,""),IF($F393="S3",IF(AND($H393&gt;$G393,($H393-$G393)&lt;=(Dashboard!$N$6/1440)),1,""),IF($F393="S4",IF(AND($H393&gt;$G393,($H393-$G393)&lt;=(Dashboard!$N$7/1440)),1,""))))),"")</f>
        <v>0</v>
      </c>
      <c r="AZ393" s="25" t="b">
        <f>IFERROR(IF(J393="Done",IF($F393="S1",IF(AND($I393&gt;$G393,(($I393-$G393)&lt;=(Dashboard!$O$4/1440))),1,""),IF($F393="S2",IF(AND($I393&gt;$G393,($I393-$G393)&lt;=(Dashboard!$O$5/1440)),1,""),IF($F393="S3",IF(AND($I393&gt;$G393,($I393-$G393)&lt;=(Dashboard!$O$6/1440)),1,""),IF($F393="S4",IF(AND($I393&gt;$G393,($I393-$G393)&lt;=(Dashboard!$O$7/1440)),1,"")))))),"")</f>
        <v>0</v>
      </c>
      <c r="BA393" s="24"/>
    </row>
    <row r="394" spans="1:53" x14ac:dyDescent="0.25">
      <c r="A394" s="33"/>
      <c r="B394" s="20"/>
      <c r="C394" s="20"/>
      <c r="D394" s="20"/>
      <c r="E394" s="20"/>
      <c r="F394" s="28"/>
      <c r="G394" s="32"/>
      <c r="H394" s="32"/>
      <c r="I394" s="32"/>
      <c r="J394" s="19" t="str">
        <f t="shared" si="17"/>
        <v/>
      </c>
      <c r="K394" s="20"/>
      <c r="L394" s="29"/>
      <c r="M394" s="22" t="str">
        <f t="shared" si="18"/>
        <v/>
      </c>
      <c r="N394" s="22" t="str">
        <f t="shared" si="19"/>
        <v/>
      </c>
      <c r="AY394" s="25" t="b">
        <f>IFERROR(IF($F394="S1",IF(AND($H394&gt;$G394,(($H394-$G394)&lt;=(Dashboard!$N$4/1440))),1,""),IF($F394="S2",IF(AND($H394&gt;$G394,($H394-$G394)&lt;=(Dashboard!$N$5/1440)),1,""),IF($F394="S3",IF(AND($H394&gt;$G394,($H394-$G394)&lt;=(Dashboard!$N$6/1440)),1,""),IF($F394="S4",IF(AND($H394&gt;$G394,($H394-$G394)&lt;=(Dashboard!$N$7/1440)),1,""))))),"")</f>
        <v>0</v>
      </c>
      <c r="AZ394" s="25" t="b">
        <f>IFERROR(IF(J394="Done",IF($F394="S1",IF(AND($I394&gt;$G394,(($I394-$G394)&lt;=(Dashboard!$O$4/1440))),1,""),IF($F394="S2",IF(AND($I394&gt;$G394,($I394-$G394)&lt;=(Dashboard!$O$5/1440)),1,""),IF($F394="S3",IF(AND($I394&gt;$G394,($I394-$G394)&lt;=(Dashboard!$O$6/1440)),1,""),IF($F394="S4",IF(AND($I394&gt;$G394,($I394-$G394)&lt;=(Dashboard!$O$7/1440)),1,"")))))),"")</f>
        <v>0</v>
      </c>
      <c r="BA394" s="24"/>
    </row>
    <row r="395" spans="1:53" x14ac:dyDescent="0.25">
      <c r="A395" s="33"/>
      <c r="B395" s="20"/>
      <c r="C395" s="20"/>
      <c r="D395" s="20"/>
      <c r="E395" s="20"/>
      <c r="F395" s="28"/>
      <c r="G395" s="32"/>
      <c r="H395" s="32"/>
      <c r="I395" s="32"/>
      <c r="J395" s="19" t="str">
        <f t="shared" si="17"/>
        <v/>
      </c>
      <c r="K395" s="20"/>
      <c r="L395" s="29"/>
      <c r="M395" s="22" t="str">
        <f t="shared" si="18"/>
        <v/>
      </c>
      <c r="N395" s="22" t="str">
        <f t="shared" si="19"/>
        <v/>
      </c>
      <c r="AY395" s="25" t="b">
        <f>IFERROR(IF($F395="S1",IF(AND($H395&gt;$G395,(($H395-$G395)&lt;=(Dashboard!$N$4/1440))),1,""),IF($F395="S2",IF(AND($H395&gt;$G395,($H395-$G395)&lt;=(Dashboard!$N$5/1440)),1,""),IF($F395="S3",IF(AND($H395&gt;$G395,($H395-$G395)&lt;=(Dashboard!$N$6/1440)),1,""),IF($F395="S4",IF(AND($H395&gt;$G395,($H395-$G395)&lt;=(Dashboard!$N$7/1440)),1,""))))),"")</f>
        <v>0</v>
      </c>
      <c r="AZ395" s="25" t="b">
        <f>IFERROR(IF(J395="Done",IF($F395="S1",IF(AND($I395&gt;$G395,(($I395-$G395)&lt;=(Dashboard!$O$4/1440))),1,""),IF($F395="S2",IF(AND($I395&gt;$G395,($I395-$G395)&lt;=(Dashboard!$O$5/1440)),1,""),IF($F395="S3",IF(AND($I395&gt;$G395,($I395-$G395)&lt;=(Dashboard!$O$6/1440)),1,""),IF($F395="S4",IF(AND($I395&gt;$G395,($I395-$G395)&lt;=(Dashboard!$O$7/1440)),1,"")))))),"")</f>
        <v>0</v>
      </c>
      <c r="BA395" s="24"/>
    </row>
    <row r="396" spans="1:53" x14ac:dyDescent="0.25">
      <c r="A396" s="33"/>
      <c r="B396" s="20"/>
      <c r="C396" s="20"/>
      <c r="D396" s="20"/>
      <c r="E396" s="20"/>
      <c r="F396" s="28"/>
      <c r="G396" s="32"/>
      <c r="H396" s="32"/>
      <c r="I396" s="32"/>
      <c r="J396" s="19" t="str">
        <f t="shared" si="17"/>
        <v/>
      </c>
      <c r="K396" s="20"/>
      <c r="L396" s="29"/>
      <c r="M396" s="22" t="str">
        <f t="shared" si="18"/>
        <v/>
      </c>
      <c r="N396" s="22" t="str">
        <f t="shared" si="19"/>
        <v/>
      </c>
      <c r="AY396" s="25" t="b">
        <f>IFERROR(IF($F396="S1",IF(AND($H396&gt;$G396,(($H396-$G396)&lt;=(Dashboard!$N$4/1440))),1,""),IF($F396="S2",IF(AND($H396&gt;$G396,($H396-$G396)&lt;=(Dashboard!$N$5/1440)),1,""),IF($F396="S3",IF(AND($H396&gt;$G396,($H396-$G396)&lt;=(Dashboard!$N$6/1440)),1,""),IF($F396="S4",IF(AND($H396&gt;$G396,($H396-$G396)&lt;=(Dashboard!$N$7/1440)),1,""))))),"")</f>
        <v>0</v>
      </c>
      <c r="AZ396" s="25" t="b">
        <f>IFERROR(IF(J396="Done",IF($F396="S1",IF(AND($I396&gt;$G396,(($I396-$G396)&lt;=(Dashboard!$O$4/1440))),1,""),IF($F396="S2",IF(AND($I396&gt;$G396,($I396-$G396)&lt;=(Dashboard!$O$5/1440)),1,""),IF($F396="S3",IF(AND($I396&gt;$G396,($I396-$G396)&lt;=(Dashboard!$O$6/1440)),1,""),IF($F396="S4",IF(AND($I396&gt;$G396,($I396-$G396)&lt;=(Dashboard!$O$7/1440)),1,"")))))),"")</f>
        <v>0</v>
      </c>
      <c r="BA396" s="24"/>
    </row>
    <row r="397" spans="1:53" x14ac:dyDescent="0.25">
      <c r="A397" s="33"/>
      <c r="B397" s="20"/>
      <c r="C397" s="20"/>
      <c r="D397" s="20"/>
      <c r="E397" s="20"/>
      <c r="F397" s="28"/>
      <c r="G397" s="32"/>
      <c r="H397" s="32"/>
      <c r="I397" s="32"/>
      <c r="J397" s="19" t="str">
        <f t="shared" si="17"/>
        <v/>
      </c>
      <c r="K397" s="20"/>
      <c r="L397" s="29"/>
      <c r="M397" s="22" t="str">
        <f t="shared" si="18"/>
        <v/>
      </c>
      <c r="N397" s="22" t="str">
        <f t="shared" si="19"/>
        <v/>
      </c>
      <c r="AY397" s="25" t="b">
        <f>IFERROR(IF($F397="S1",IF(AND($H397&gt;$G397,(($H397-$G397)&lt;=(Dashboard!$N$4/1440))),1,""),IF($F397="S2",IF(AND($H397&gt;$G397,($H397-$G397)&lt;=(Dashboard!$N$5/1440)),1,""),IF($F397="S3",IF(AND($H397&gt;$G397,($H397-$G397)&lt;=(Dashboard!$N$6/1440)),1,""),IF($F397="S4",IF(AND($H397&gt;$G397,($H397-$G397)&lt;=(Dashboard!$N$7/1440)),1,""))))),"")</f>
        <v>0</v>
      </c>
      <c r="AZ397" s="25" t="b">
        <f>IFERROR(IF(J397="Done",IF($F397="S1",IF(AND($I397&gt;$G397,(($I397-$G397)&lt;=(Dashboard!$O$4/1440))),1,""),IF($F397="S2",IF(AND($I397&gt;$G397,($I397-$G397)&lt;=(Dashboard!$O$5/1440)),1,""),IF($F397="S3",IF(AND($I397&gt;$G397,($I397-$G397)&lt;=(Dashboard!$O$6/1440)),1,""),IF($F397="S4",IF(AND($I397&gt;$G397,($I397-$G397)&lt;=(Dashboard!$O$7/1440)),1,"")))))),"")</f>
        <v>0</v>
      </c>
      <c r="BA397" s="24"/>
    </row>
    <row r="398" spans="1:53" x14ac:dyDescent="0.25">
      <c r="A398" s="33"/>
      <c r="B398" s="20"/>
      <c r="C398" s="20"/>
      <c r="D398" s="20"/>
      <c r="E398" s="20"/>
      <c r="F398" s="28"/>
      <c r="G398" s="32"/>
      <c r="H398" s="32"/>
      <c r="I398" s="32"/>
      <c r="J398" s="19" t="str">
        <f t="shared" si="17"/>
        <v/>
      </c>
      <c r="K398" s="20"/>
      <c r="L398" s="29"/>
      <c r="M398" s="22" t="str">
        <f t="shared" si="18"/>
        <v/>
      </c>
      <c r="N398" s="22" t="str">
        <f t="shared" si="19"/>
        <v/>
      </c>
      <c r="AY398" s="25" t="b">
        <f>IFERROR(IF($F398="S1",IF(AND($H398&gt;$G398,(($H398-$G398)&lt;=(Dashboard!$N$4/1440))),1,""),IF($F398="S2",IF(AND($H398&gt;$G398,($H398-$G398)&lt;=(Dashboard!$N$5/1440)),1,""),IF($F398="S3",IF(AND($H398&gt;$G398,($H398-$G398)&lt;=(Dashboard!$N$6/1440)),1,""),IF($F398="S4",IF(AND($H398&gt;$G398,($H398-$G398)&lt;=(Dashboard!$N$7/1440)),1,""))))),"")</f>
        <v>0</v>
      </c>
      <c r="AZ398" s="25" t="b">
        <f>IFERROR(IF(J398="Done",IF($F398="S1",IF(AND($I398&gt;$G398,(($I398-$G398)&lt;=(Dashboard!$O$4/1440))),1,""),IF($F398="S2",IF(AND($I398&gt;$G398,($I398-$G398)&lt;=(Dashboard!$O$5/1440)),1,""),IF($F398="S3",IF(AND($I398&gt;$G398,($I398-$G398)&lt;=(Dashboard!$O$6/1440)),1,""),IF($F398="S4",IF(AND($I398&gt;$G398,($I398-$G398)&lt;=(Dashboard!$O$7/1440)),1,"")))))),"")</f>
        <v>0</v>
      </c>
      <c r="BA398" s="24"/>
    </row>
    <row r="399" spans="1:53" x14ac:dyDescent="0.25">
      <c r="A399" s="33"/>
      <c r="B399" s="20"/>
      <c r="C399" s="20"/>
      <c r="D399" s="20"/>
      <c r="E399" s="20"/>
      <c r="F399" s="28"/>
      <c r="G399" s="32"/>
      <c r="H399" s="32"/>
      <c r="I399" s="32"/>
      <c r="J399" s="19" t="str">
        <f t="shared" si="17"/>
        <v/>
      </c>
      <c r="K399" s="20"/>
      <c r="L399" s="29"/>
      <c r="M399" s="22" t="str">
        <f t="shared" si="18"/>
        <v/>
      </c>
      <c r="N399" s="22" t="str">
        <f t="shared" si="19"/>
        <v/>
      </c>
      <c r="AY399" s="25" t="b">
        <f>IFERROR(IF($F399="S1",IF(AND($H399&gt;$G399,(($H399-$G399)&lt;=(Dashboard!$N$4/1440))),1,""),IF($F399="S2",IF(AND($H399&gt;$G399,($H399-$G399)&lt;=(Dashboard!$N$5/1440)),1,""),IF($F399="S3",IF(AND($H399&gt;$G399,($H399-$G399)&lt;=(Dashboard!$N$6/1440)),1,""),IF($F399="S4",IF(AND($H399&gt;$G399,($H399-$G399)&lt;=(Dashboard!$N$7/1440)),1,""))))),"")</f>
        <v>0</v>
      </c>
      <c r="AZ399" s="25" t="b">
        <f>IFERROR(IF(J399="Done",IF($F399="S1",IF(AND($I399&gt;$G399,(($I399-$G399)&lt;=(Dashboard!$O$4/1440))),1,""),IF($F399="S2",IF(AND($I399&gt;$G399,($I399-$G399)&lt;=(Dashboard!$O$5/1440)),1,""),IF($F399="S3",IF(AND($I399&gt;$G399,($I399-$G399)&lt;=(Dashboard!$O$6/1440)),1,""),IF($F399="S4",IF(AND($I399&gt;$G399,($I399-$G399)&lt;=(Dashboard!$O$7/1440)),1,"")))))),"")</f>
        <v>0</v>
      </c>
      <c r="BA399" s="24"/>
    </row>
    <row r="400" spans="1:53" x14ac:dyDescent="0.25">
      <c r="A400" s="33"/>
      <c r="B400" s="20"/>
      <c r="C400" s="20"/>
      <c r="D400" s="20"/>
      <c r="E400" s="20"/>
      <c r="F400" s="28"/>
      <c r="G400" s="32"/>
      <c r="H400" s="32"/>
      <c r="I400" s="32"/>
      <c r="J400" s="19" t="str">
        <f t="shared" si="17"/>
        <v/>
      </c>
      <c r="K400" s="20"/>
      <c r="L400" s="29"/>
      <c r="M400" s="22" t="str">
        <f t="shared" si="18"/>
        <v/>
      </c>
      <c r="N400" s="22" t="str">
        <f t="shared" si="19"/>
        <v/>
      </c>
      <c r="AY400" s="25" t="b">
        <f>IFERROR(IF($F400="S1",IF(AND($H400&gt;$G400,(($H400-$G400)&lt;=(Dashboard!$N$4/1440))),1,""),IF($F400="S2",IF(AND($H400&gt;$G400,($H400-$G400)&lt;=(Dashboard!$N$5/1440)),1,""),IF($F400="S3",IF(AND($H400&gt;$G400,($H400-$G400)&lt;=(Dashboard!$N$6/1440)),1,""),IF($F400="S4",IF(AND($H400&gt;$G400,($H400-$G400)&lt;=(Dashboard!$N$7/1440)),1,""))))),"")</f>
        <v>0</v>
      </c>
      <c r="AZ400" s="25" t="b">
        <f>IFERROR(IF(J400="Done",IF($F400="S1",IF(AND($I400&gt;$G400,(($I400-$G400)&lt;=(Dashboard!$O$4/1440))),1,""),IF($F400="S2",IF(AND($I400&gt;$G400,($I400-$G400)&lt;=(Dashboard!$O$5/1440)),1,""),IF($F400="S3",IF(AND($I400&gt;$G400,($I400-$G400)&lt;=(Dashboard!$O$6/1440)),1,""),IF($F400="S4",IF(AND($I400&gt;$G400,($I400-$G400)&lt;=(Dashboard!$O$7/1440)),1,"")))))),"")</f>
        <v>0</v>
      </c>
      <c r="BA400" s="24"/>
    </row>
    <row r="401" spans="1:53" x14ac:dyDescent="0.25">
      <c r="A401" s="33"/>
      <c r="B401" s="20"/>
      <c r="C401" s="20"/>
      <c r="D401" s="20"/>
      <c r="E401" s="20"/>
      <c r="F401" s="28"/>
      <c r="G401" s="32"/>
      <c r="H401" s="32"/>
      <c r="I401" s="32"/>
      <c r="J401" s="19" t="str">
        <f t="shared" si="17"/>
        <v/>
      </c>
      <c r="K401" s="20"/>
      <c r="L401" s="29"/>
      <c r="M401" s="22" t="str">
        <f t="shared" si="18"/>
        <v/>
      </c>
      <c r="N401" s="22" t="str">
        <f t="shared" si="19"/>
        <v/>
      </c>
      <c r="AY401" s="25" t="b">
        <f>IFERROR(IF($F401="S1",IF(AND($H401&gt;$G401,(($H401-$G401)&lt;=(Dashboard!$N$4/1440))),1,""),IF($F401="S2",IF(AND($H401&gt;$G401,($H401-$G401)&lt;=(Dashboard!$N$5/1440)),1,""),IF($F401="S3",IF(AND($H401&gt;$G401,($H401-$G401)&lt;=(Dashboard!$N$6/1440)),1,""),IF($F401="S4",IF(AND($H401&gt;$G401,($H401-$G401)&lt;=(Dashboard!$N$7/1440)),1,""))))),"")</f>
        <v>0</v>
      </c>
      <c r="AZ401" s="25" t="b">
        <f>IFERROR(IF(J401="Done",IF($F401="S1",IF(AND($I401&gt;$G401,(($I401-$G401)&lt;=(Dashboard!$O$4/1440))),1,""),IF($F401="S2",IF(AND($I401&gt;$G401,($I401-$G401)&lt;=(Dashboard!$O$5/1440)),1,""),IF($F401="S3",IF(AND($I401&gt;$G401,($I401-$G401)&lt;=(Dashboard!$O$6/1440)),1,""),IF($F401="S4",IF(AND($I401&gt;$G401,($I401-$G401)&lt;=(Dashboard!$O$7/1440)),1,"")))))),"")</f>
        <v>0</v>
      </c>
      <c r="BA401" s="24"/>
    </row>
    <row r="402" spans="1:53" x14ac:dyDescent="0.25">
      <c r="A402" s="33"/>
      <c r="B402" s="20"/>
      <c r="C402" s="20"/>
      <c r="D402" s="20"/>
      <c r="E402" s="20"/>
      <c r="F402" s="28"/>
      <c r="G402" s="32"/>
      <c r="H402" s="32"/>
      <c r="I402" s="32"/>
      <c r="J402" s="19" t="str">
        <f t="shared" si="17"/>
        <v/>
      </c>
      <c r="K402" s="20"/>
      <c r="L402" s="29"/>
      <c r="M402" s="22" t="str">
        <f t="shared" si="18"/>
        <v/>
      </c>
      <c r="N402" s="22" t="str">
        <f t="shared" si="19"/>
        <v/>
      </c>
      <c r="AY402" s="25" t="b">
        <f>IFERROR(IF($F402="S1",IF(AND($H402&gt;$G402,(($H402-$G402)&lt;=(Dashboard!$N$4/1440))),1,""),IF($F402="S2",IF(AND($H402&gt;$G402,($H402-$G402)&lt;=(Dashboard!$N$5/1440)),1,""),IF($F402="S3",IF(AND($H402&gt;$G402,($H402-$G402)&lt;=(Dashboard!$N$6/1440)),1,""),IF($F402="S4",IF(AND($H402&gt;$G402,($H402-$G402)&lt;=(Dashboard!$N$7/1440)),1,""))))),"")</f>
        <v>0</v>
      </c>
      <c r="AZ402" s="25" t="b">
        <f>IFERROR(IF(J402="Done",IF($F402="S1",IF(AND($I402&gt;$G402,(($I402-$G402)&lt;=(Dashboard!$O$4/1440))),1,""),IF($F402="S2",IF(AND($I402&gt;$G402,($I402-$G402)&lt;=(Dashboard!$O$5/1440)),1,""),IF($F402="S3",IF(AND($I402&gt;$G402,($I402-$G402)&lt;=(Dashboard!$O$6/1440)),1,""),IF($F402="S4",IF(AND($I402&gt;$G402,($I402-$G402)&lt;=(Dashboard!$O$7/1440)),1,"")))))),"")</f>
        <v>0</v>
      </c>
      <c r="BA402" s="24"/>
    </row>
    <row r="403" spans="1:53" x14ac:dyDescent="0.25">
      <c r="A403" s="33"/>
      <c r="B403" s="20"/>
      <c r="C403" s="20"/>
      <c r="D403" s="20"/>
      <c r="E403" s="20"/>
      <c r="F403" s="28"/>
      <c r="G403" s="32"/>
      <c r="H403" s="32"/>
      <c r="I403" s="32"/>
      <c r="J403" s="19" t="str">
        <f t="shared" si="17"/>
        <v/>
      </c>
      <c r="K403" s="20"/>
      <c r="L403" s="29"/>
      <c r="M403" s="22" t="str">
        <f t="shared" si="18"/>
        <v/>
      </c>
      <c r="N403" s="22" t="str">
        <f t="shared" si="19"/>
        <v/>
      </c>
      <c r="AY403" s="25" t="b">
        <f>IFERROR(IF($F403="S1",IF(AND($H403&gt;$G403,(($H403-$G403)&lt;=(Dashboard!$N$4/1440))),1,""),IF($F403="S2",IF(AND($H403&gt;$G403,($H403-$G403)&lt;=(Dashboard!$N$5/1440)),1,""),IF($F403="S3",IF(AND($H403&gt;$G403,($H403-$G403)&lt;=(Dashboard!$N$6/1440)),1,""),IF($F403="S4",IF(AND($H403&gt;$G403,($H403-$G403)&lt;=(Dashboard!$N$7/1440)),1,""))))),"")</f>
        <v>0</v>
      </c>
      <c r="AZ403" s="25" t="b">
        <f>IFERROR(IF(J403="Done",IF($F403="S1",IF(AND($I403&gt;$G403,(($I403-$G403)&lt;=(Dashboard!$O$4/1440))),1,""),IF($F403="S2",IF(AND($I403&gt;$G403,($I403-$G403)&lt;=(Dashboard!$O$5/1440)),1,""),IF($F403="S3",IF(AND($I403&gt;$G403,($I403-$G403)&lt;=(Dashboard!$O$6/1440)),1,""),IF($F403="S4",IF(AND($I403&gt;$G403,($I403-$G403)&lt;=(Dashboard!$O$7/1440)),1,"")))))),"")</f>
        <v>0</v>
      </c>
      <c r="BA403" s="24"/>
    </row>
    <row r="404" spans="1:53" x14ac:dyDescent="0.25">
      <c r="A404" s="33"/>
      <c r="B404" s="20"/>
      <c r="C404" s="20"/>
      <c r="D404" s="20"/>
      <c r="E404" s="20"/>
      <c r="F404" s="28"/>
      <c r="G404" s="32"/>
      <c r="H404" s="32"/>
      <c r="I404" s="32"/>
      <c r="J404" s="19" t="str">
        <f t="shared" si="17"/>
        <v/>
      </c>
      <c r="K404" s="20"/>
      <c r="L404" s="29"/>
      <c r="M404" s="22" t="str">
        <f t="shared" si="18"/>
        <v/>
      </c>
      <c r="N404" s="22" t="str">
        <f t="shared" si="19"/>
        <v/>
      </c>
      <c r="AY404" s="25" t="b">
        <f>IFERROR(IF($F404="S1",IF(AND($H404&gt;$G404,(($H404-$G404)&lt;=(Dashboard!$N$4/1440))),1,""),IF($F404="S2",IF(AND($H404&gt;$G404,($H404-$G404)&lt;=(Dashboard!$N$5/1440)),1,""),IF($F404="S3",IF(AND($H404&gt;$G404,($H404-$G404)&lt;=(Dashboard!$N$6/1440)),1,""),IF($F404="S4",IF(AND($H404&gt;$G404,($H404-$G404)&lt;=(Dashboard!$N$7/1440)),1,""))))),"")</f>
        <v>0</v>
      </c>
      <c r="AZ404" s="25" t="b">
        <f>IFERROR(IF(J404="Done",IF($F404="S1",IF(AND($I404&gt;$G404,(($I404-$G404)&lt;=(Dashboard!$O$4/1440))),1,""),IF($F404="S2",IF(AND($I404&gt;$G404,($I404-$G404)&lt;=(Dashboard!$O$5/1440)),1,""),IF($F404="S3",IF(AND($I404&gt;$G404,($I404-$G404)&lt;=(Dashboard!$O$6/1440)),1,""),IF($F404="S4",IF(AND($I404&gt;$G404,($I404-$G404)&lt;=(Dashboard!$O$7/1440)),1,"")))))),"")</f>
        <v>0</v>
      </c>
      <c r="BA404" s="24"/>
    </row>
    <row r="405" spans="1:53" x14ac:dyDescent="0.25">
      <c r="A405" s="33"/>
      <c r="B405" s="20"/>
      <c r="C405" s="20"/>
      <c r="D405" s="20"/>
      <c r="E405" s="20"/>
      <c r="F405" s="28"/>
      <c r="G405" s="32"/>
      <c r="H405" s="32"/>
      <c r="I405" s="32"/>
      <c r="J405" s="19" t="str">
        <f t="shared" si="17"/>
        <v/>
      </c>
      <c r="K405" s="20"/>
      <c r="L405" s="29"/>
      <c r="M405" s="22" t="str">
        <f t="shared" si="18"/>
        <v/>
      </c>
      <c r="N405" s="22" t="str">
        <f t="shared" si="19"/>
        <v/>
      </c>
      <c r="AY405" s="25" t="b">
        <f>IFERROR(IF($F405="S1",IF(AND($H405&gt;$G405,(($H405-$G405)&lt;=(Dashboard!$N$4/1440))),1,""),IF($F405="S2",IF(AND($H405&gt;$G405,($H405-$G405)&lt;=(Dashboard!$N$5/1440)),1,""),IF($F405="S3",IF(AND($H405&gt;$G405,($H405-$G405)&lt;=(Dashboard!$N$6/1440)),1,""),IF($F405="S4",IF(AND($H405&gt;$G405,($H405-$G405)&lt;=(Dashboard!$N$7/1440)),1,""))))),"")</f>
        <v>0</v>
      </c>
      <c r="AZ405" s="25" t="b">
        <f>IFERROR(IF(J405="Done",IF($F405="S1",IF(AND($I405&gt;$G405,(($I405-$G405)&lt;=(Dashboard!$O$4/1440))),1,""),IF($F405="S2",IF(AND($I405&gt;$G405,($I405-$G405)&lt;=(Dashboard!$O$5/1440)),1,""),IF($F405="S3",IF(AND($I405&gt;$G405,($I405-$G405)&lt;=(Dashboard!$O$6/1440)),1,""),IF($F405="S4",IF(AND($I405&gt;$G405,($I405-$G405)&lt;=(Dashboard!$O$7/1440)),1,"")))))),"")</f>
        <v>0</v>
      </c>
      <c r="BA405" s="24"/>
    </row>
    <row r="406" spans="1:53" x14ac:dyDescent="0.25">
      <c r="A406" s="33"/>
      <c r="B406" s="20"/>
      <c r="C406" s="20"/>
      <c r="D406" s="20"/>
      <c r="E406" s="20"/>
      <c r="F406" s="28"/>
      <c r="G406" s="32"/>
      <c r="H406" s="32"/>
      <c r="I406" s="32"/>
      <c r="J406" s="19" t="str">
        <f t="shared" si="17"/>
        <v/>
      </c>
      <c r="K406" s="20"/>
      <c r="L406" s="29"/>
      <c r="M406" s="22" t="str">
        <f t="shared" si="18"/>
        <v/>
      </c>
      <c r="N406" s="22" t="str">
        <f t="shared" si="19"/>
        <v/>
      </c>
      <c r="AY406" s="25" t="b">
        <f>IFERROR(IF($F406="S1",IF(AND($H406&gt;$G406,(($H406-$G406)&lt;=(Dashboard!$N$4/1440))),1,""),IF($F406="S2",IF(AND($H406&gt;$G406,($H406-$G406)&lt;=(Dashboard!$N$5/1440)),1,""),IF($F406="S3",IF(AND($H406&gt;$G406,($H406-$G406)&lt;=(Dashboard!$N$6/1440)),1,""),IF($F406="S4",IF(AND($H406&gt;$G406,($H406-$G406)&lt;=(Dashboard!$N$7/1440)),1,""))))),"")</f>
        <v>0</v>
      </c>
      <c r="AZ406" s="25" t="b">
        <f>IFERROR(IF(J406="Done",IF($F406="S1",IF(AND($I406&gt;$G406,(($I406-$G406)&lt;=(Dashboard!$O$4/1440))),1,""),IF($F406="S2",IF(AND($I406&gt;$G406,($I406-$G406)&lt;=(Dashboard!$O$5/1440)),1,""),IF($F406="S3",IF(AND($I406&gt;$G406,($I406-$G406)&lt;=(Dashboard!$O$6/1440)),1,""),IF($F406="S4",IF(AND($I406&gt;$G406,($I406-$G406)&lt;=(Dashboard!$O$7/1440)),1,"")))))),"")</f>
        <v>0</v>
      </c>
      <c r="BA406" s="24"/>
    </row>
    <row r="407" spans="1:53" x14ac:dyDescent="0.25">
      <c r="A407" s="33"/>
      <c r="B407" s="20"/>
      <c r="C407" s="20"/>
      <c r="D407" s="20"/>
      <c r="E407" s="20"/>
      <c r="F407" s="28"/>
      <c r="G407" s="32"/>
      <c r="H407" s="32"/>
      <c r="I407" s="32"/>
      <c r="J407" s="19" t="str">
        <f t="shared" ref="J407:J470" si="20">IF(AND($I407&gt;$H407,$H407&gt;$G407,$H407&gt;0,$G407&gt;0),"Done",IF(AND($H407&gt;$G407,$G407&gt;0),"In Process",IF(AND($H407="",$G407&gt;0),"Pending Response","")))</f>
        <v/>
      </c>
      <c r="K407" s="20"/>
      <c r="L407" s="29"/>
      <c r="M407" s="22" t="str">
        <f t="shared" si="18"/>
        <v/>
      </c>
      <c r="N407" s="22" t="str">
        <f t="shared" si="19"/>
        <v/>
      </c>
      <c r="AY407" s="25" t="b">
        <f>IFERROR(IF($F407="S1",IF(AND($H407&gt;$G407,(($H407-$G407)&lt;=(Dashboard!$N$4/1440))),1,""),IF($F407="S2",IF(AND($H407&gt;$G407,($H407-$G407)&lt;=(Dashboard!$N$5/1440)),1,""),IF($F407="S3",IF(AND($H407&gt;$G407,($H407-$G407)&lt;=(Dashboard!$N$6/1440)),1,""),IF($F407="S4",IF(AND($H407&gt;$G407,($H407-$G407)&lt;=(Dashboard!$N$7/1440)),1,""))))),"")</f>
        <v>0</v>
      </c>
      <c r="AZ407" s="25" t="b">
        <f>IFERROR(IF(J407="Done",IF($F407="S1",IF(AND($I407&gt;$G407,(($I407-$G407)&lt;=(Dashboard!$O$4/1440))),1,""),IF($F407="S2",IF(AND($I407&gt;$G407,($I407-$G407)&lt;=(Dashboard!$O$5/1440)),1,""),IF($F407="S3",IF(AND($I407&gt;$G407,($I407-$G407)&lt;=(Dashboard!$O$6/1440)),1,""),IF($F407="S4",IF(AND($I407&gt;$G407,($I407-$G407)&lt;=(Dashboard!$O$7/1440)),1,"")))))),"")</f>
        <v>0</v>
      </c>
      <c r="BA407" s="24"/>
    </row>
    <row r="408" spans="1:53" x14ac:dyDescent="0.25">
      <c r="A408" s="33"/>
      <c r="B408" s="20"/>
      <c r="C408" s="20"/>
      <c r="D408" s="20"/>
      <c r="E408" s="20"/>
      <c r="F408" s="28"/>
      <c r="G408" s="32"/>
      <c r="H408" s="32"/>
      <c r="I408" s="32"/>
      <c r="J408" s="19" t="str">
        <f t="shared" si="20"/>
        <v/>
      </c>
      <c r="K408" s="20"/>
      <c r="L408" s="29"/>
      <c r="M408" s="22" t="str">
        <f t="shared" si="18"/>
        <v/>
      </c>
      <c r="N408" s="22" t="str">
        <f t="shared" si="19"/>
        <v/>
      </c>
      <c r="AY408" s="25" t="b">
        <f>IFERROR(IF($F408="S1",IF(AND($H408&gt;$G408,(($H408-$G408)&lt;=(Dashboard!$N$4/1440))),1,""),IF($F408="S2",IF(AND($H408&gt;$G408,($H408-$G408)&lt;=(Dashboard!$N$5/1440)),1,""),IF($F408="S3",IF(AND($H408&gt;$G408,($H408-$G408)&lt;=(Dashboard!$N$6/1440)),1,""),IF($F408="S4",IF(AND($H408&gt;$G408,($H408-$G408)&lt;=(Dashboard!$N$7/1440)),1,""))))),"")</f>
        <v>0</v>
      </c>
      <c r="AZ408" s="25" t="b">
        <f>IFERROR(IF(J408="Done",IF($F408="S1",IF(AND($I408&gt;$G408,(($I408-$G408)&lt;=(Dashboard!$O$4/1440))),1,""),IF($F408="S2",IF(AND($I408&gt;$G408,($I408-$G408)&lt;=(Dashboard!$O$5/1440)),1,""),IF($F408="S3",IF(AND($I408&gt;$G408,($I408-$G408)&lt;=(Dashboard!$O$6/1440)),1,""),IF($F408="S4",IF(AND($I408&gt;$G408,($I408-$G408)&lt;=(Dashboard!$O$7/1440)),1,"")))))),"")</f>
        <v>0</v>
      </c>
      <c r="BA408" s="24"/>
    </row>
    <row r="409" spans="1:53" x14ac:dyDescent="0.25">
      <c r="A409" s="33"/>
      <c r="B409" s="20"/>
      <c r="C409" s="20"/>
      <c r="D409" s="20"/>
      <c r="E409" s="20"/>
      <c r="F409" s="28"/>
      <c r="G409" s="32"/>
      <c r="H409" s="32"/>
      <c r="I409" s="32"/>
      <c r="J409" s="19" t="str">
        <f t="shared" si="20"/>
        <v/>
      </c>
      <c r="K409" s="20"/>
      <c r="L409" s="29"/>
      <c r="M409" s="22" t="str">
        <f t="shared" si="18"/>
        <v/>
      </c>
      <c r="N409" s="22" t="str">
        <f t="shared" si="19"/>
        <v/>
      </c>
      <c r="AY409" s="25" t="b">
        <f>IFERROR(IF($F409="S1",IF(AND($H409&gt;$G409,(($H409-$G409)&lt;=(Dashboard!$N$4/1440))),1,""),IF($F409="S2",IF(AND($H409&gt;$G409,($H409-$G409)&lt;=(Dashboard!$N$5/1440)),1,""),IF($F409="S3",IF(AND($H409&gt;$G409,($H409-$G409)&lt;=(Dashboard!$N$6/1440)),1,""),IF($F409="S4",IF(AND($H409&gt;$G409,($H409-$G409)&lt;=(Dashboard!$N$7/1440)),1,""))))),"")</f>
        <v>0</v>
      </c>
      <c r="AZ409" s="25" t="b">
        <f>IFERROR(IF(J409="Done",IF($F409="S1",IF(AND($I409&gt;$G409,(($I409-$G409)&lt;=(Dashboard!$O$4/1440))),1,""),IF($F409="S2",IF(AND($I409&gt;$G409,($I409-$G409)&lt;=(Dashboard!$O$5/1440)),1,""),IF($F409="S3",IF(AND($I409&gt;$G409,($I409-$G409)&lt;=(Dashboard!$O$6/1440)),1,""),IF($F409="S4",IF(AND($I409&gt;$G409,($I409-$G409)&lt;=(Dashboard!$O$7/1440)),1,"")))))),"")</f>
        <v>0</v>
      </c>
      <c r="BA409" s="24"/>
    </row>
    <row r="410" spans="1:53" x14ac:dyDescent="0.25">
      <c r="A410" s="33"/>
      <c r="B410" s="20"/>
      <c r="C410" s="20"/>
      <c r="D410" s="20"/>
      <c r="E410" s="20"/>
      <c r="F410" s="28"/>
      <c r="G410" s="32"/>
      <c r="H410" s="32"/>
      <c r="I410" s="32"/>
      <c r="J410" s="19" t="str">
        <f t="shared" si="20"/>
        <v/>
      </c>
      <c r="K410" s="20"/>
      <c r="L410" s="29"/>
      <c r="M410" s="22" t="str">
        <f t="shared" si="18"/>
        <v/>
      </c>
      <c r="N410" s="22" t="str">
        <f t="shared" si="19"/>
        <v/>
      </c>
      <c r="AY410" s="25" t="b">
        <f>IFERROR(IF($F410="S1",IF(AND($H410&gt;$G410,(($H410-$G410)&lt;=(Dashboard!$N$4/1440))),1,""),IF($F410="S2",IF(AND($H410&gt;$G410,($H410-$G410)&lt;=(Dashboard!$N$5/1440)),1,""),IF($F410="S3",IF(AND($H410&gt;$G410,($H410-$G410)&lt;=(Dashboard!$N$6/1440)),1,""),IF($F410="S4",IF(AND($H410&gt;$G410,($H410-$G410)&lt;=(Dashboard!$N$7/1440)),1,""))))),"")</f>
        <v>0</v>
      </c>
      <c r="AZ410" s="25" t="b">
        <f>IFERROR(IF(J410="Done",IF($F410="S1",IF(AND($I410&gt;$G410,(($I410-$G410)&lt;=(Dashboard!$O$4/1440))),1,""),IF($F410="S2",IF(AND($I410&gt;$G410,($I410-$G410)&lt;=(Dashboard!$O$5/1440)),1,""),IF($F410="S3",IF(AND($I410&gt;$G410,($I410-$G410)&lt;=(Dashboard!$O$6/1440)),1,""),IF($F410="S4",IF(AND($I410&gt;$G410,($I410-$G410)&lt;=(Dashboard!$O$7/1440)),1,"")))))),"")</f>
        <v>0</v>
      </c>
      <c r="BA410" s="24"/>
    </row>
    <row r="411" spans="1:53" x14ac:dyDescent="0.25">
      <c r="A411" s="33"/>
      <c r="B411" s="20"/>
      <c r="C411" s="20"/>
      <c r="D411" s="20"/>
      <c r="E411" s="20"/>
      <c r="F411" s="28"/>
      <c r="G411" s="32"/>
      <c r="H411" s="32"/>
      <c r="I411" s="32"/>
      <c r="J411" s="19" t="str">
        <f t="shared" si="20"/>
        <v/>
      </c>
      <c r="K411" s="20"/>
      <c r="L411" s="29"/>
      <c r="M411" s="22" t="str">
        <f t="shared" si="18"/>
        <v/>
      </c>
      <c r="N411" s="22" t="str">
        <f t="shared" si="19"/>
        <v/>
      </c>
      <c r="AY411" s="25" t="b">
        <f>IFERROR(IF($F411="S1",IF(AND($H411&gt;$G411,(($H411-$G411)&lt;=(Dashboard!$N$4/1440))),1,""),IF($F411="S2",IF(AND($H411&gt;$G411,($H411-$G411)&lt;=(Dashboard!$N$5/1440)),1,""),IF($F411="S3",IF(AND($H411&gt;$G411,($H411-$G411)&lt;=(Dashboard!$N$6/1440)),1,""),IF($F411="S4",IF(AND($H411&gt;$G411,($H411-$G411)&lt;=(Dashboard!$N$7/1440)),1,""))))),"")</f>
        <v>0</v>
      </c>
      <c r="AZ411" s="25" t="b">
        <f>IFERROR(IF(J411="Done",IF($F411="S1",IF(AND($I411&gt;$G411,(($I411-$G411)&lt;=(Dashboard!$O$4/1440))),1,""),IF($F411="S2",IF(AND($I411&gt;$G411,($I411-$G411)&lt;=(Dashboard!$O$5/1440)),1,""),IF($F411="S3",IF(AND($I411&gt;$G411,($I411-$G411)&lt;=(Dashboard!$O$6/1440)),1,""),IF($F411="S4",IF(AND($I411&gt;$G411,($I411-$G411)&lt;=(Dashboard!$O$7/1440)),1,"")))))),"")</f>
        <v>0</v>
      </c>
      <c r="BA411" s="24"/>
    </row>
    <row r="412" spans="1:53" x14ac:dyDescent="0.25">
      <c r="A412" s="33"/>
      <c r="B412" s="20"/>
      <c r="C412" s="20"/>
      <c r="D412" s="20"/>
      <c r="E412" s="20"/>
      <c r="F412" s="28"/>
      <c r="G412" s="32"/>
      <c r="H412" s="32"/>
      <c r="I412" s="32"/>
      <c r="J412" s="19" t="str">
        <f t="shared" si="20"/>
        <v/>
      </c>
      <c r="K412" s="20"/>
      <c r="L412" s="29"/>
      <c r="M412" s="22" t="str">
        <f t="shared" si="18"/>
        <v/>
      </c>
      <c r="N412" s="22" t="str">
        <f t="shared" si="19"/>
        <v/>
      </c>
      <c r="AY412" s="25" t="b">
        <f>IFERROR(IF($F412="S1",IF(AND($H412&gt;$G412,(($H412-$G412)&lt;=(Dashboard!$N$4/1440))),1,""),IF($F412="S2",IF(AND($H412&gt;$G412,($H412-$G412)&lt;=(Dashboard!$N$5/1440)),1,""),IF($F412="S3",IF(AND($H412&gt;$G412,($H412-$G412)&lt;=(Dashboard!$N$6/1440)),1,""),IF($F412="S4",IF(AND($H412&gt;$G412,($H412-$G412)&lt;=(Dashboard!$N$7/1440)),1,""))))),"")</f>
        <v>0</v>
      </c>
      <c r="AZ412" s="25" t="b">
        <f>IFERROR(IF(J412="Done",IF($F412="S1",IF(AND($I412&gt;$G412,(($I412-$G412)&lt;=(Dashboard!$O$4/1440))),1,""),IF($F412="S2",IF(AND($I412&gt;$G412,($I412-$G412)&lt;=(Dashboard!$O$5/1440)),1,""),IF($F412="S3",IF(AND($I412&gt;$G412,($I412-$G412)&lt;=(Dashboard!$O$6/1440)),1,""),IF($F412="S4",IF(AND($I412&gt;$G412,($I412-$G412)&lt;=(Dashboard!$O$7/1440)),1,"")))))),"")</f>
        <v>0</v>
      </c>
      <c r="BA412" s="24"/>
    </row>
    <row r="413" spans="1:53" x14ac:dyDescent="0.25">
      <c r="A413" s="33"/>
      <c r="B413" s="20"/>
      <c r="C413" s="20"/>
      <c r="D413" s="20"/>
      <c r="E413" s="20"/>
      <c r="F413" s="28"/>
      <c r="G413" s="32"/>
      <c r="H413" s="32"/>
      <c r="I413" s="32"/>
      <c r="J413" s="19" t="str">
        <f t="shared" si="20"/>
        <v/>
      </c>
      <c r="K413" s="20"/>
      <c r="L413" s="29"/>
      <c r="M413" s="22" t="str">
        <f t="shared" si="18"/>
        <v/>
      </c>
      <c r="N413" s="22" t="str">
        <f t="shared" si="19"/>
        <v/>
      </c>
      <c r="AY413" s="25" t="b">
        <f>IFERROR(IF($F413="S1",IF(AND($H413&gt;$G413,(($H413-$G413)&lt;=(Dashboard!$N$4/1440))),1,""),IF($F413="S2",IF(AND($H413&gt;$G413,($H413-$G413)&lt;=(Dashboard!$N$5/1440)),1,""),IF($F413="S3",IF(AND($H413&gt;$G413,($H413-$G413)&lt;=(Dashboard!$N$6/1440)),1,""),IF($F413="S4",IF(AND($H413&gt;$G413,($H413-$G413)&lt;=(Dashboard!$N$7/1440)),1,""))))),"")</f>
        <v>0</v>
      </c>
      <c r="AZ413" s="25" t="b">
        <f>IFERROR(IF(J413="Done",IF($F413="S1",IF(AND($I413&gt;$G413,(($I413-$G413)&lt;=(Dashboard!$O$4/1440))),1,""),IF($F413="S2",IF(AND($I413&gt;$G413,($I413-$G413)&lt;=(Dashboard!$O$5/1440)),1,""),IF($F413="S3",IF(AND($I413&gt;$G413,($I413-$G413)&lt;=(Dashboard!$O$6/1440)),1,""),IF($F413="S4",IF(AND($I413&gt;$G413,($I413-$G413)&lt;=(Dashboard!$O$7/1440)),1,"")))))),"")</f>
        <v>0</v>
      </c>
      <c r="BA413" s="24"/>
    </row>
    <row r="414" spans="1:53" x14ac:dyDescent="0.25">
      <c r="A414" s="33"/>
      <c r="B414" s="20"/>
      <c r="C414" s="20"/>
      <c r="D414" s="20"/>
      <c r="E414" s="20"/>
      <c r="F414" s="28"/>
      <c r="G414" s="32"/>
      <c r="H414" s="32"/>
      <c r="I414" s="32"/>
      <c r="J414" s="19" t="str">
        <f t="shared" si="20"/>
        <v/>
      </c>
      <c r="K414" s="20"/>
      <c r="L414" s="29"/>
      <c r="M414" s="22" t="str">
        <f t="shared" si="18"/>
        <v/>
      </c>
      <c r="N414" s="22" t="str">
        <f t="shared" si="19"/>
        <v/>
      </c>
      <c r="AY414" s="25" t="b">
        <f>IFERROR(IF($F414="S1",IF(AND($H414&gt;$G414,(($H414-$G414)&lt;=(Dashboard!$N$4/1440))),1,""),IF($F414="S2",IF(AND($H414&gt;$G414,($H414-$G414)&lt;=(Dashboard!$N$5/1440)),1,""),IF($F414="S3",IF(AND($H414&gt;$G414,($H414-$G414)&lt;=(Dashboard!$N$6/1440)),1,""),IF($F414="S4",IF(AND($H414&gt;$G414,($H414-$G414)&lt;=(Dashboard!$N$7/1440)),1,""))))),"")</f>
        <v>0</v>
      </c>
      <c r="AZ414" s="25" t="b">
        <f>IFERROR(IF(J414="Done",IF($F414="S1",IF(AND($I414&gt;$G414,(($I414-$G414)&lt;=(Dashboard!$O$4/1440))),1,""),IF($F414="S2",IF(AND($I414&gt;$G414,($I414-$G414)&lt;=(Dashboard!$O$5/1440)),1,""),IF($F414="S3",IF(AND($I414&gt;$G414,($I414-$G414)&lt;=(Dashboard!$O$6/1440)),1,""),IF($F414="S4",IF(AND($I414&gt;$G414,($I414-$G414)&lt;=(Dashboard!$O$7/1440)),1,"")))))),"")</f>
        <v>0</v>
      </c>
      <c r="BA414" s="24"/>
    </row>
    <row r="415" spans="1:53" x14ac:dyDescent="0.25">
      <c r="A415" s="33"/>
      <c r="B415" s="20"/>
      <c r="C415" s="20"/>
      <c r="D415" s="20"/>
      <c r="E415" s="20"/>
      <c r="F415" s="28"/>
      <c r="G415" s="32"/>
      <c r="H415" s="32"/>
      <c r="I415" s="32"/>
      <c r="J415" s="19" t="str">
        <f t="shared" si="20"/>
        <v/>
      </c>
      <c r="K415" s="20"/>
      <c r="L415" s="29"/>
      <c r="M415" s="22" t="str">
        <f t="shared" si="18"/>
        <v/>
      </c>
      <c r="N415" s="22" t="str">
        <f t="shared" si="19"/>
        <v/>
      </c>
      <c r="AY415" s="25" t="b">
        <f>IFERROR(IF($F415="S1",IF(AND($H415&gt;$G415,(($H415-$G415)&lt;=(Dashboard!$N$4/1440))),1,""),IF($F415="S2",IF(AND($H415&gt;$G415,($H415-$G415)&lt;=(Dashboard!$N$5/1440)),1,""),IF($F415="S3",IF(AND($H415&gt;$G415,($H415-$G415)&lt;=(Dashboard!$N$6/1440)),1,""),IF($F415="S4",IF(AND($H415&gt;$G415,($H415-$G415)&lt;=(Dashboard!$N$7/1440)),1,""))))),"")</f>
        <v>0</v>
      </c>
      <c r="AZ415" s="25" t="b">
        <f>IFERROR(IF(J415="Done",IF($F415="S1",IF(AND($I415&gt;$G415,(($I415-$G415)&lt;=(Dashboard!$O$4/1440))),1,""),IF($F415="S2",IF(AND($I415&gt;$G415,($I415-$G415)&lt;=(Dashboard!$O$5/1440)),1,""),IF($F415="S3",IF(AND($I415&gt;$G415,($I415-$G415)&lt;=(Dashboard!$O$6/1440)),1,""),IF($F415="S4",IF(AND($I415&gt;$G415,($I415-$G415)&lt;=(Dashboard!$O$7/1440)),1,"")))))),"")</f>
        <v>0</v>
      </c>
      <c r="BA415" s="24"/>
    </row>
    <row r="416" spans="1:53" x14ac:dyDescent="0.25">
      <c r="A416" s="33"/>
      <c r="B416" s="20"/>
      <c r="C416" s="20"/>
      <c r="D416" s="20"/>
      <c r="E416" s="20"/>
      <c r="F416" s="28"/>
      <c r="G416" s="32"/>
      <c r="H416" s="32"/>
      <c r="I416" s="32"/>
      <c r="J416" s="19" t="str">
        <f t="shared" si="20"/>
        <v/>
      </c>
      <c r="K416" s="20"/>
      <c r="L416" s="29"/>
      <c r="M416" s="22" t="str">
        <f t="shared" si="18"/>
        <v/>
      </c>
      <c r="N416" s="22" t="str">
        <f t="shared" si="19"/>
        <v/>
      </c>
      <c r="AY416" s="25" t="b">
        <f>IFERROR(IF($F416="S1",IF(AND($H416&gt;$G416,(($H416-$G416)&lt;=(Dashboard!$N$4/1440))),1,""),IF($F416="S2",IF(AND($H416&gt;$G416,($H416-$G416)&lt;=(Dashboard!$N$5/1440)),1,""),IF($F416="S3",IF(AND($H416&gt;$G416,($H416-$G416)&lt;=(Dashboard!$N$6/1440)),1,""),IF($F416="S4",IF(AND($H416&gt;$G416,($H416-$G416)&lt;=(Dashboard!$N$7/1440)),1,""))))),"")</f>
        <v>0</v>
      </c>
      <c r="AZ416" s="25" t="b">
        <f>IFERROR(IF(J416="Done",IF($F416="S1",IF(AND($I416&gt;$G416,(($I416-$G416)&lt;=(Dashboard!$O$4/1440))),1,""),IF($F416="S2",IF(AND($I416&gt;$G416,($I416-$G416)&lt;=(Dashboard!$O$5/1440)),1,""),IF($F416="S3",IF(AND($I416&gt;$G416,($I416-$G416)&lt;=(Dashboard!$O$6/1440)),1,""),IF($F416="S4",IF(AND($I416&gt;$G416,($I416-$G416)&lt;=(Dashboard!$O$7/1440)),1,"")))))),"")</f>
        <v>0</v>
      </c>
      <c r="BA416" s="24"/>
    </row>
    <row r="417" spans="1:53" x14ac:dyDescent="0.25">
      <c r="A417" s="33"/>
      <c r="B417" s="20"/>
      <c r="C417" s="20"/>
      <c r="D417" s="20"/>
      <c r="E417" s="20"/>
      <c r="F417" s="28"/>
      <c r="G417" s="32"/>
      <c r="H417" s="32"/>
      <c r="I417" s="32"/>
      <c r="J417" s="19" t="str">
        <f t="shared" si="20"/>
        <v/>
      </c>
      <c r="K417" s="20"/>
      <c r="L417" s="29"/>
      <c r="M417" s="22" t="str">
        <f t="shared" si="18"/>
        <v/>
      </c>
      <c r="N417" s="22" t="str">
        <f t="shared" si="19"/>
        <v/>
      </c>
      <c r="AY417" s="25" t="b">
        <f>IFERROR(IF($F417="S1",IF(AND($H417&gt;$G417,(($H417-$G417)&lt;=(Dashboard!$N$4/1440))),1,""),IF($F417="S2",IF(AND($H417&gt;$G417,($H417-$G417)&lt;=(Dashboard!$N$5/1440)),1,""),IF($F417="S3",IF(AND($H417&gt;$G417,($H417-$G417)&lt;=(Dashboard!$N$6/1440)),1,""),IF($F417="S4",IF(AND($H417&gt;$G417,($H417-$G417)&lt;=(Dashboard!$N$7/1440)),1,""))))),"")</f>
        <v>0</v>
      </c>
      <c r="AZ417" s="25" t="b">
        <f>IFERROR(IF(J417="Done",IF($F417="S1",IF(AND($I417&gt;$G417,(($I417-$G417)&lt;=(Dashboard!$O$4/1440))),1,""),IF($F417="S2",IF(AND($I417&gt;$G417,($I417-$G417)&lt;=(Dashboard!$O$5/1440)),1,""),IF($F417="S3",IF(AND($I417&gt;$G417,($I417-$G417)&lt;=(Dashboard!$O$6/1440)),1,""),IF($F417="S4",IF(AND($I417&gt;$G417,($I417-$G417)&lt;=(Dashboard!$O$7/1440)),1,"")))))),"")</f>
        <v>0</v>
      </c>
      <c r="BA417" s="24"/>
    </row>
    <row r="418" spans="1:53" x14ac:dyDescent="0.25">
      <c r="A418" s="33"/>
      <c r="B418" s="20"/>
      <c r="C418" s="20"/>
      <c r="D418" s="20"/>
      <c r="E418" s="20"/>
      <c r="F418" s="28"/>
      <c r="G418" s="32"/>
      <c r="H418" s="32"/>
      <c r="I418" s="32"/>
      <c r="J418" s="19" t="str">
        <f t="shared" si="20"/>
        <v/>
      </c>
      <c r="K418" s="20"/>
      <c r="L418" s="29"/>
      <c r="M418" s="22" t="str">
        <f t="shared" si="18"/>
        <v/>
      </c>
      <c r="N418" s="22" t="str">
        <f t="shared" si="19"/>
        <v/>
      </c>
      <c r="AY418" s="25" t="b">
        <f>IFERROR(IF($F418="S1",IF(AND($H418&gt;$G418,(($H418-$G418)&lt;=(Dashboard!$N$4/1440))),1,""),IF($F418="S2",IF(AND($H418&gt;$G418,($H418-$G418)&lt;=(Dashboard!$N$5/1440)),1,""),IF($F418="S3",IF(AND($H418&gt;$G418,($H418-$G418)&lt;=(Dashboard!$N$6/1440)),1,""),IF($F418="S4",IF(AND($H418&gt;$G418,($H418-$G418)&lt;=(Dashboard!$N$7/1440)),1,""))))),"")</f>
        <v>0</v>
      </c>
      <c r="AZ418" s="25" t="b">
        <f>IFERROR(IF(J418="Done",IF($F418="S1",IF(AND($I418&gt;$G418,(($I418-$G418)&lt;=(Dashboard!$O$4/1440))),1,""),IF($F418="S2",IF(AND($I418&gt;$G418,($I418-$G418)&lt;=(Dashboard!$O$5/1440)),1,""),IF($F418="S3",IF(AND($I418&gt;$G418,($I418-$G418)&lt;=(Dashboard!$O$6/1440)),1,""),IF($F418="S4",IF(AND($I418&gt;$G418,($I418-$G418)&lt;=(Dashboard!$O$7/1440)),1,"")))))),"")</f>
        <v>0</v>
      </c>
      <c r="BA418" s="24"/>
    </row>
    <row r="419" spans="1:53" x14ac:dyDescent="0.25">
      <c r="A419" s="33"/>
      <c r="B419" s="20"/>
      <c r="C419" s="20"/>
      <c r="D419" s="20"/>
      <c r="E419" s="20"/>
      <c r="F419" s="28"/>
      <c r="G419" s="32"/>
      <c r="H419" s="32"/>
      <c r="I419" s="32"/>
      <c r="J419" s="19" t="str">
        <f t="shared" si="20"/>
        <v/>
      </c>
      <c r="K419" s="20"/>
      <c r="L419" s="29"/>
      <c r="M419" s="22" t="str">
        <f t="shared" si="18"/>
        <v/>
      </c>
      <c r="N419" s="22" t="str">
        <f t="shared" si="19"/>
        <v/>
      </c>
      <c r="AY419" s="25" t="b">
        <f>IFERROR(IF($F419="S1",IF(AND($H419&gt;$G419,(($H419-$G419)&lt;=(Dashboard!$N$4/1440))),1,""),IF($F419="S2",IF(AND($H419&gt;$G419,($H419-$G419)&lt;=(Dashboard!$N$5/1440)),1,""),IF($F419="S3",IF(AND($H419&gt;$G419,($H419-$G419)&lt;=(Dashboard!$N$6/1440)),1,""),IF($F419="S4",IF(AND($H419&gt;$G419,($H419-$G419)&lt;=(Dashboard!$N$7/1440)),1,""))))),"")</f>
        <v>0</v>
      </c>
      <c r="AZ419" s="25" t="b">
        <f>IFERROR(IF(J419="Done",IF($F419="S1",IF(AND($I419&gt;$G419,(($I419-$G419)&lt;=(Dashboard!$O$4/1440))),1,""),IF($F419="S2",IF(AND($I419&gt;$G419,($I419-$G419)&lt;=(Dashboard!$O$5/1440)),1,""),IF($F419="S3",IF(AND($I419&gt;$G419,($I419-$G419)&lt;=(Dashboard!$O$6/1440)),1,""),IF($F419="S4",IF(AND($I419&gt;$G419,($I419-$G419)&lt;=(Dashboard!$O$7/1440)),1,"")))))),"")</f>
        <v>0</v>
      </c>
      <c r="BA419" s="24"/>
    </row>
    <row r="420" spans="1:53" x14ac:dyDescent="0.25">
      <c r="A420" s="33"/>
      <c r="B420" s="20"/>
      <c r="C420" s="20"/>
      <c r="D420" s="20"/>
      <c r="E420" s="20"/>
      <c r="F420" s="28"/>
      <c r="G420" s="32"/>
      <c r="H420" s="32"/>
      <c r="I420" s="32"/>
      <c r="J420" s="19" t="str">
        <f t="shared" si="20"/>
        <v/>
      </c>
      <c r="K420" s="20"/>
      <c r="L420" s="29"/>
      <c r="M420" s="22" t="str">
        <f t="shared" si="18"/>
        <v/>
      </c>
      <c r="N420" s="22" t="str">
        <f t="shared" si="19"/>
        <v/>
      </c>
      <c r="AY420" s="25" t="b">
        <f>IFERROR(IF($F420="S1",IF(AND($H420&gt;$G420,(($H420-$G420)&lt;=(Dashboard!$N$4/1440))),1,""),IF($F420="S2",IF(AND($H420&gt;$G420,($H420-$G420)&lt;=(Dashboard!$N$5/1440)),1,""),IF($F420="S3",IF(AND($H420&gt;$G420,($H420-$G420)&lt;=(Dashboard!$N$6/1440)),1,""),IF($F420="S4",IF(AND($H420&gt;$G420,($H420-$G420)&lt;=(Dashboard!$N$7/1440)),1,""))))),"")</f>
        <v>0</v>
      </c>
      <c r="AZ420" s="25" t="b">
        <f>IFERROR(IF(J420="Done",IF($F420="S1",IF(AND($I420&gt;$G420,(($I420-$G420)&lt;=(Dashboard!$O$4/1440))),1,""),IF($F420="S2",IF(AND($I420&gt;$G420,($I420-$G420)&lt;=(Dashboard!$O$5/1440)),1,""),IF($F420="S3",IF(AND($I420&gt;$G420,($I420-$G420)&lt;=(Dashboard!$O$6/1440)),1,""),IF($F420="S4",IF(AND($I420&gt;$G420,($I420-$G420)&lt;=(Dashboard!$O$7/1440)),1,"")))))),"")</f>
        <v>0</v>
      </c>
      <c r="BA420" s="24"/>
    </row>
    <row r="421" spans="1:53" x14ac:dyDescent="0.25">
      <c r="A421" s="33"/>
      <c r="B421" s="20"/>
      <c r="C421" s="20"/>
      <c r="D421" s="20"/>
      <c r="E421" s="20"/>
      <c r="F421" s="28"/>
      <c r="G421" s="32"/>
      <c r="H421" s="32"/>
      <c r="I421" s="32"/>
      <c r="J421" s="19" t="str">
        <f t="shared" si="20"/>
        <v/>
      </c>
      <c r="K421" s="20"/>
      <c r="L421" s="29"/>
      <c r="M421" s="22" t="str">
        <f t="shared" si="18"/>
        <v/>
      </c>
      <c r="N421" s="22" t="str">
        <f t="shared" si="19"/>
        <v/>
      </c>
      <c r="AY421" s="25" t="b">
        <f>IFERROR(IF($F421="S1",IF(AND($H421&gt;$G421,(($H421-$G421)&lt;=(Dashboard!$N$4/1440))),1,""),IF($F421="S2",IF(AND($H421&gt;$G421,($H421-$G421)&lt;=(Dashboard!$N$5/1440)),1,""),IF($F421="S3",IF(AND($H421&gt;$G421,($H421-$G421)&lt;=(Dashboard!$N$6/1440)),1,""),IF($F421="S4",IF(AND($H421&gt;$G421,($H421-$G421)&lt;=(Dashboard!$N$7/1440)),1,""))))),"")</f>
        <v>0</v>
      </c>
      <c r="AZ421" s="25" t="b">
        <f>IFERROR(IF(J421="Done",IF($F421="S1",IF(AND($I421&gt;$G421,(($I421-$G421)&lt;=(Dashboard!$O$4/1440))),1,""),IF($F421="S2",IF(AND($I421&gt;$G421,($I421-$G421)&lt;=(Dashboard!$O$5/1440)),1,""),IF($F421="S3",IF(AND($I421&gt;$G421,($I421-$G421)&lt;=(Dashboard!$O$6/1440)),1,""),IF($F421="S4",IF(AND($I421&gt;$G421,($I421-$G421)&lt;=(Dashboard!$O$7/1440)),1,"")))))),"")</f>
        <v>0</v>
      </c>
      <c r="BA421" s="24"/>
    </row>
    <row r="422" spans="1:53" x14ac:dyDescent="0.25">
      <c r="A422" s="33"/>
      <c r="B422" s="20"/>
      <c r="C422" s="20"/>
      <c r="D422" s="20"/>
      <c r="E422" s="20"/>
      <c r="F422" s="28"/>
      <c r="G422" s="32"/>
      <c r="H422" s="32"/>
      <c r="I422" s="32"/>
      <c r="J422" s="19" t="str">
        <f t="shared" si="20"/>
        <v/>
      </c>
      <c r="K422" s="20"/>
      <c r="L422" s="29"/>
      <c r="M422" s="22" t="str">
        <f t="shared" si="18"/>
        <v/>
      </c>
      <c r="N422" s="22" t="str">
        <f t="shared" si="19"/>
        <v/>
      </c>
      <c r="AY422" s="25" t="b">
        <f>IFERROR(IF($F422="S1",IF(AND($H422&gt;$G422,(($H422-$G422)&lt;=(Dashboard!$N$4/1440))),1,""),IF($F422="S2",IF(AND($H422&gt;$G422,($H422-$G422)&lt;=(Dashboard!$N$5/1440)),1,""),IF($F422="S3",IF(AND($H422&gt;$G422,($H422-$G422)&lt;=(Dashboard!$N$6/1440)),1,""),IF($F422="S4",IF(AND($H422&gt;$G422,($H422-$G422)&lt;=(Dashboard!$N$7/1440)),1,""))))),"")</f>
        <v>0</v>
      </c>
      <c r="AZ422" s="25" t="b">
        <f>IFERROR(IF(J422="Done",IF($F422="S1",IF(AND($I422&gt;$G422,(($I422-$G422)&lt;=(Dashboard!$O$4/1440))),1,""),IF($F422="S2",IF(AND($I422&gt;$G422,($I422-$G422)&lt;=(Dashboard!$O$5/1440)),1,""),IF($F422="S3",IF(AND($I422&gt;$G422,($I422-$G422)&lt;=(Dashboard!$O$6/1440)),1,""),IF($F422="S4",IF(AND($I422&gt;$G422,($I422-$G422)&lt;=(Dashboard!$O$7/1440)),1,"")))))),"")</f>
        <v>0</v>
      </c>
      <c r="BA422" s="24"/>
    </row>
    <row r="423" spans="1:53" x14ac:dyDescent="0.25">
      <c r="A423" s="33"/>
      <c r="B423" s="20"/>
      <c r="C423" s="20"/>
      <c r="D423" s="20"/>
      <c r="E423" s="20"/>
      <c r="F423" s="28"/>
      <c r="G423" s="32"/>
      <c r="H423" s="32"/>
      <c r="I423" s="32"/>
      <c r="J423" s="19" t="str">
        <f t="shared" si="20"/>
        <v/>
      </c>
      <c r="K423" s="20"/>
      <c r="L423" s="29"/>
      <c r="M423" s="22" t="str">
        <f t="shared" si="18"/>
        <v/>
      </c>
      <c r="N423" s="22" t="str">
        <f t="shared" si="19"/>
        <v/>
      </c>
      <c r="AY423" s="25" t="b">
        <f>IFERROR(IF($F423="S1",IF(AND($H423&gt;$G423,(($H423-$G423)&lt;=(Dashboard!$N$4/1440))),1,""),IF($F423="S2",IF(AND($H423&gt;$G423,($H423-$G423)&lt;=(Dashboard!$N$5/1440)),1,""),IF($F423="S3",IF(AND($H423&gt;$G423,($H423-$G423)&lt;=(Dashboard!$N$6/1440)),1,""),IF($F423="S4",IF(AND($H423&gt;$G423,($H423-$G423)&lt;=(Dashboard!$N$7/1440)),1,""))))),"")</f>
        <v>0</v>
      </c>
      <c r="AZ423" s="25" t="b">
        <f>IFERROR(IF(J423="Done",IF($F423="S1",IF(AND($I423&gt;$G423,(($I423-$G423)&lt;=(Dashboard!$O$4/1440))),1,""),IF($F423="S2",IF(AND($I423&gt;$G423,($I423-$G423)&lt;=(Dashboard!$O$5/1440)),1,""),IF($F423="S3",IF(AND($I423&gt;$G423,($I423-$G423)&lt;=(Dashboard!$O$6/1440)),1,""),IF($F423="S4",IF(AND($I423&gt;$G423,($I423-$G423)&lt;=(Dashboard!$O$7/1440)),1,"")))))),"")</f>
        <v>0</v>
      </c>
      <c r="BA423" s="24"/>
    </row>
    <row r="424" spans="1:53" x14ac:dyDescent="0.25">
      <c r="A424" s="33"/>
      <c r="B424" s="20"/>
      <c r="C424" s="20"/>
      <c r="D424" s="20"/>
      <c r="E424" s="20"/>
      <c r="F424" s="28"/>
      <c r="G424" s="32"/>
      <c r="H424" s="32"/>
      <c r="I424" s="32"/>
      <c r="J424" s="19" t="str">
        <f t="shared" si="20"/>
        <v/>
      </c>
      <c r="K424" s="20"/>
      <c r="L424" s="29"/>
      <c r="M424" s="22" t="str">
        <f t="shared" si="18"/>
        <v/>
      </c>
      <c r="N424" s="22" t="str">
        <f t="shared" si="19"/>
        <v/>
      </c>
      <c r="AY424" s="25" t="b">
        <f>IFERROR(IF($F424="S1",IF(AND($H424&gt;$G424,(($H424-$G424)&lt;=(Dashboard!$N$4/1440))),1,""),IF($F424="S2",IF(AND($H424&gt;$G424,($H424-$G424)&lt;=(Dashboard!$N$5/1440)),1,""),IF($F424="S3",IF(AND($H424&gt;$G424,($H424-$G424)&lt;=(Dashboard!$N$6/1440)),1,""),IF($F424="S4",IF(AND($H424&gt;$G424,($H424-$G424)&lt;=(Dashboard!$N$7/1440)),1,""))))),"")</f>
        <v>0</v>
      </c>
      <c r="AZ424" s="25" t="b">
        <f>IFERROR(IF(J424="Done",IF($F424="S1",IF(AND($I424&gt;$G424,(($I424-$G424)&lt;=(Dashboard!$O$4/1440))),1,""),IF($F424="S2",IF(AND($I424&gt;$G424,($I424-$G424)&lt;=(Dashboard!$O$5/1440)),1,""),IF($F424="S3",IF(AND($I424&gt;$G424,($I424-$G424)&lt;=(Dashboard!$O$6/1440)),1,""),IF($F424="S4",IF(AND($I424&gt;$G424,($I424-$G424)&lt;=(Dashboard!$O$7/1440)),1,"")))))),"")</f>
        <v>0</v>
      </c>
      <c r="BA424" s="24"/>
    </row>
    <row r="425" spans="1:53" x14ac:dyDescent="0.25">
      <c r="A425" s="33"/>
      <c r="B425" s="20"/>
      <c r="C425" s="20"/>
      <c r="D425" s="20"/>
      <c r="E425" s="20"/>
      <c r="F425" s="28"/>
      <c r="G425" s="32"/>
      <c r="H425" s="32"/>
      <c r="I425" s="32"/>
      <c r="J425" s="19" t="str">
        <f t="shared" si="20"/>
        <v/>
      </c>
      <c r="K425" s="20"/>
      <c r="L425" s="29"/>
      <c r="M425" s="22" t="str">
        <f t="shared" si="18"/>
        <v/>
      </c>
      <c r="N425" s="22" t="str">
        <f t="shared" si="19"/>
        <v/>
      </c>
      <c r="AY425" s="25" t="b">
        <f>IFERROR(IF($F425="S1",IF(AND($H425&gt;$G425,(($H425-$G425)&lt;=(Dashboard!$N$4/1440))),1,""),IF($F425="S2",IF(AND($H425&gt;$G425,($H425-$G425)&lt;=(Dashboard!$N$5/1440)),1,""),IF($F425="S3",IF(AND($H425&gt;$G425,($H425-$G425)&lt;=(Dashboard!$N$6/1440)),1,""),IF($F425="S4",IF(AND($H425&gt;$G425,($H425-$G425)&lt;=(Dashboard!$N$7/1440)),1,""))))),"")</f>
        <v>0</v>
      </c>
      <c r="AZ425" s="25" t="b">
        <f>IFERROR(IF(J425="Done",IF($F425="S1",IF(AND($I425&gt;$G425,(($I425-$G425)&lt;=(Dashboard!$O$4/1440))),1,""),IF($F425="S2",IF(AND($I425&gt;$G425,($I425-$G425)&lt;=(Dashboard!$O$5/1440)),1,""),IF($F425="S3",IF(AND($I425&gt;$G425,($I425-$G425)&lt;=(Dashboard!$O$6/1440)),1,""),IF($F425="S4",IF(AND($I425&gt;$G425,($I425-$G425)&lt;=(Dashboard!$O$7/1440)),1,"")))))),"")</f>
        <v>0</v>
      </c>
      <c r="BA425" s="24"/>
    </row>
    <row r="426" spans="1:53" x14ac:dyDescent="0.25">
      <c r="A426" s="33"/>
      <c r="B426" s="20"/>
      <c r="C426" s="20"/>
      <c r="D426" s="20"/>
      <c r="E426" s="20"/>
      <c r="F426" s="28"/>
      <c r="G426" s="32"/>
      <c r="H426" s="32"/>
      <c r="I426" s="32"/>
      <c r="J426" s="19" t="str">
        <f t="shared" si="20"/>
        <v/>
      </c>
      <c r="K426" s="20"/>
      <c r="L426" s="29"/>
      <c r="M426" s="22" t="str">
        <f t="shared" si="18"/>
        <v/>
      </c>
      <c r="N426" s="22" t="str">
        <f t="shared" si="19"/>
        <v/>
      </c>
      <c r="AY426" s="25" t="b">
        <f>IFERROR(IF($F426="S1",IF(AND($H426&gt;$G426,(($H426-$G426)&lt;=(Dashboard!$N$4/1440))),1,""),IF($F426="S2",IF(AND($H426&gt;$G426,($H426-$G426)&lt;=(Dashboard!$N$5/1440)),1,""),IF($F426="S3",IF(AND($H426&gt;$G426,($H426-$G426)&lt;=(Dashboard!$N$6/1440)),1,""),IF($F426="S4",IF(AND($H426&gt;$G426,($H426-$G426)&lt;=(Dashboard!$N$7/1440)),1,""))))),"")</f>
        <v>0</v>
      </c>
      <c r="AZ426" s="25" t="b">
        <f>IFERROR(IF(J426="Done",IF($F426="S1",IF(AND($I426&gt;$G426,(($I426-$G426)&lt;=(Dashboard!$O$4/1440))),1,""),IF($F426="S2",IF(AND($I426&gt;$G426,($I426-$G426)&lt;=(Dashboard!$O$5/1440)),1,""),IF($F426="S3",IF(AND($I426&gt;$G426,($I426-$G426)&lt;=(Dashboard!$O$6/1440)),1,""),IF($F426="S4",IF(AND($I426&gt;$G426,($I426-$G426)&lt;=(Dashboard!$O$7/1440)),1,"")))))),"")</f>
        <v>0</v>
      </c>
      <c r="BA426" s="24"/>
    </row>
    <row r="427" spans="1:53" x14ac:dyDescent="0.25">
      <c r="A427" s="33"/>
      <c r="B427" s="20"/>
      <c r="C427" s="20"/>
      <c r="D427" s="20"/>
      <c r="E427" s="20"/>
      <c r="F427" s="28"/>
      <c r="G427" s="32"/>
      <c r="H427" s="32"/>
      <c r="I427" s="32"/>
      <c r="J427" s="19" t="str">
        <f t="shared" si="20"/>
        <v/>
      </c>
      <c r="K427" s="20"/>
      <c r="L427" s="29"/>
      <c r="M427" s="22" t="str">
        <f t="shared" si="18"/>
        <v/>
      </c>
      <c r="N427" s="22" t="str">
        <f t="shared" si="19"/>
        <v/>
      </c>
      <c r="AY427" s="25" t="b">
        <f>IFERROR(IF($F427="S1",IF(AND($H427&gt;$G427,(($H427-$G427)&lt;=(Dashboard!$N$4/1440))),1,""),IF($F427="S2",IF(AND($H427&gt;$G427,($H427-$G427)&lt;=(Dashboard!$N$5/1440)),1,""),IF($F427="S3",IF(AND($H427&gt;$G427,($H427-$G427)&lt;=(Dashboard!$N$6/1440)),1,""),IF($F427="S4",IF(AND($H427&gt;$G427,($H427-$G427)&lt;=(Dashboard!$N$7/1440)),1,""))))),"")</f>
        <v>0</v>
      </c>
      <c r="AZ427" s="25" t="b">
        <f>IFERROR(IF(J427="Done",IF($F427="S1",IF(AND($I427&gt;$G427,(($I427-$G427)&lt;=(Dashboard!$O$4/1440))),1,""),IF($F427="S2",IF(AND($I427&gt;$G427,($I427-$G427)&lt;=(Dashboard!$O$5/1440)),1,""),IF($F427="S3",IF(AND($I427&gt;$G427,($I427-$G427)&lt;=(Dashboard!$O$6/1440)),1,""),IF($F427="S4",IF(AND($I427&gt;$G427,($I427-$G427)&lt;=(Dashboard!$O$7/1440)),1,"")))))),"")</f>
        <v>0</v>
      </c>
      <c r="BA427" s="24"/>
    </row>
    <row r="428" spans="1:53" x14ac:dyDescent="0.25">
      <c r="A428" s="33"/>
      <c r="B428" s="20"/>
      <c r="C428" s="20"/>
      <c r="D428" s="20"/>
      <c r="E428" s="20"/>
      <c r="F428" s="28"/>
      <c r="G428" s="32"/>
      <c r="H428" s="32"/>
      <c r="I428" s="32"/>
      <c r="J428" s="19" t="str">
        <f t="shared" si="20"/>
        <v/>
      </c>
      <c r="K428" s="20"/>
      <c r="L428" s="29"/>
      <c r="M428" s="22" t="str">
        <f t="shared" si="18"/>
        <v/>
      </c>
      <c r="N428" s="22" t="str">
        <f t="shared" si="19"/>
        <v/>
      </c>
      <c r="AY428" s="25" t="b">
        <f>IFERROR(IF($F428="S1",IF(AND($H428&gt;$G428,(($H428-$G428)&lt;=(Dashboard!$N$4/1440))),1,""),IF($F428="S2",IF(AND($H428&gt;$G428,($H428-$G428)&lt;=(Dashboard!$N$5/1440)),1,""),IF($F428="S3",IF(AND($H428&gt;$G428,($H428-$G428)&lt;=(Dashboard!$N$6/1440)),1,""),IF($F428="S4",IF(AND($H428&gt;$G428,($H428-$G428)&lt;=(Dashboard!$N$7/1440)),1,""))))),"")</f>
        <v>0</v>
      </c>
      <c r="AZ428" s="25" t="b">
        <f>IFERROR(IF(J428="Done",IF($F428="S1",IF(AND($I428&gt;$G428,(($I428-$G428)&lt;=(Dashboard!$O$4/1440))),1,""),IF($F428="S2",IF(AND($I428&gt;$G428,($I428-$G428)&lt;=(Dashboard!$O$5/1440)),1,""),IF($F428="S3",IF(AND($I428&gt;$G428,($I428-$G428)&lt;=(Dashboard!$O$6/1440)),1,""),IF($F428="S4",IF(AND($I428&gt;$G428,($I428-$G428)&lt;=(Dashboard!$O$7/1440)),1,"")))))),"")</f>
        <v>0</v>
      </c>
      <c r="BA428" s="24"/>
    </row>
    <row r="429" spans="1:53" x14ac:dyDescent="0.25">
      <c r="A429" s="33"/>
      <c r="B429" s="20"/>
      <c r="C429" s="20"/>
      <c r="D429" s="20"/>
      <c r="E429" s="20"/>
      <c r="F429" s="28"/>
      <c r="G429" s="32"/>
      <c r="H429" s="32"/>
      <c r="I429" s="32"/>
      <c r="J429" s="19" t="str">
        <f t="shared" si="20"/>
        <v/>
      </c>
      <c r="K429" s="20"/>
      <c r="L429" s="29"/>
      <c r="M429" s="22" t="str">
        <f t="shared" si="18"/>
        <v/>
      </c>
      <c r="N429" s="22" t="str">
        <f t="shared" si="19"/>
        <v/>
      </c>
      <c r="AY429" s="25" t="b">
        <f>IFERROR(IF($F429="S1",IF(AND($H429&gt;$G429,(($H429-$G429)&lt;=(Dashboard!$N$4/1440))),1,""),IF($F429="S2",IF(AND($H429&gt;$G429,($H429-$G429)&lt;=(Dashboard!$N$5/1440)),1,""),IF($F429="S3",IF(AND($H429&gt;$G429,($H429-$G429)&lt;=(Dashboard!$N$6/1440)),1,""),IF($F429="S4",IF(AND($H429&gt;$G429,($H429-$G429)&lt;=(Dashboard!$N$7/1440)),1,""))))),"")</f>
        <v>0</v>
      </c>
      <c r="AZ429" s="25" t="b">
        <f>IFERROR(IF(J429="Done",IF($F429="S1",IF(AND($I429&gt;$G429,(($I429-$G429)&lt;=(Dashboard!$O$4/1440))),1,""),IF($F429="S2",IF(AND($I429&gt;$G429,($I429-$G429)&lt;=(Dashboard!$O$5/1440)),1,""),IF($F429="S3",IF(AND($I429&gt;$G429,($I429-$G429)&lt;=(Dashboard!$O$6/1440)),1,""),IF($F429="S4",IF(AND($I429&gt;$G429,($I429-$G429)&lt;=(Dashboard!$O$7/1440)),1,"")))))),"")</f>
        <v>0</v>
      </c>
      <c r="BA429" s="24"/>
    </row>
    <row r="430" spans="1:53" x14ac:dyDescent="0.25">
      <c r="A430" s="33"/>
      <c r="B430" s="20"/>
      <c r="C430" s="20"/>
      <c r="D430" s="20"/>
      <c r="E430" s="20"/>
      <c r="F430" s="28"/>
      <c r="G430" s="32"/>
      <c r="H430" s="32"/>
      <c r="I430" s="32"/>
      <c r="J430" s="19" t="str">
        <f t="shared" si="20"/>
        <v/>
      </c>
      <c r="K430" s="20"/>
      <c r="L430" s="29"/>
      <c r="M430" s="22" t="str">
        <f t="shared" si="18"/>
        <v/>
      </c>
      <c r="N430" s="22" t="str">
        <f t="shared" si="19"/>
        <v/>
      </c>
      <c r="AY430" s="25" t="b">
        <f>IFERROR(IF($F430="S1",IF(AND($H430&gt;$G430,(($H430-$G430)&lt;=(Dashboard!$N$4/1440))),1,""),IF($F430="S2",IF(AND($H430&gt;$G430,($H430-$G430)&lt;=(Dashboard!$N$5/1440)),1,""),IF($F430="S3",IF(AND($H430&gt;$G430,($H430-$G430)&lt;=(Dashboard!$N$6/1440)),1,""),IF($F430="S4",IF(AND($H430&gt;$G430,($H430-$G430)&lt;=(Dashboard!$N$7/1440)),1,""))))),"")</f>
        <v>0</v>
      </c>
      <c r="AZ430" s="25" t="b">
        <f>IFERROR(IF(J430="Done",IF($F430="S1",IF(AND($I430&gt;$G430,(($I430-$G430)&lt;=(Dashboard!$O$4/1440))),1,""),IF($F430="S2",IF(AND($I430&gt;$G430,($I430-$G430)&lt;=(Dashboard!$O$5/1440)),1,""),IF($F430="S3",IF(AND($I430&gt;$G430,($I430-$G430)&lt;=(Dashboard!$O$6/1440)),1,""),IF($F430="S4",IF(AND($I430&gt;$G430,($I430-$G430)&lt;=(Dashboard!$O$7/1440)),1,"")))))),"")</f>
        <v>0</v>
      </c>
      <c r="BA430" s="24"/>
    </row>
    <row r="431" spans="1:53" x14ac:dyDescent="0.25">
      <c r="A431" s="33"/>
      <c r="B431" s="20"/>
      <c r="C431" s="20"/>
      <c r="D431" s="20"/>
      <c r="E431" s="20"/>
      <c r="F431" s="28"/>
      <c r="G431" s="32"/>
      <c r="H431" s="32"/>
      <c r="I431" s="32"/>
      <c r="J431" s="19" t="str">
        <f t="shared" si="20"/>
        <v/>
      </c>
      <c r="K431" s="20"/>
      <c r="L431" s="29"/>
      <c r="M431" s="22" t="str">
        <f t="shared" si="18"/>
        <v/>
      </c>
      <c r="N431" s="22" t="str">
        <f t="shared" si="19"/>
        <v/>
      </c>
      <c r="AY431" s="25" t="b">
        <f>IFERROR(IF($F431="S1",IF(AND($H431&gt;$G431,(($H431-$G431)&lt;=(Dashboard!$N$4/1440))),1,""),IF($F431="S2",IF(AND($H431&gt;$G431,($H431-$G431)&lt;=(Dashboard!$N$5/1440)),1,""),IF($F431="S3",IF(AND($H431&gt;$G431,($H431-$G431)&lt;=(Dashboard!$N$6/1440)),1,""),IF($F431="S4",IF(AND($H431&gt;$G431,($H431-$G431)&lt;=(Dashboard!$N$7/1440)),1,""))))),"")</f>
        <v>0</v>
      </c>
      <c r="AZ431" s="25" t="b">
        <f>IFERROR(IF(J431="Done",IF($F431="S1",IF(AND($I431&gt;$G431,(($I431-$G431)&lt;=(Dashboard!$O$4/1440))),1,""),IF($F431="S2",IF(AND($I431&gt;$G431,($I431-$G431)&lt;=(Dashboard!$O$5/1440)),1,""),IF($F431="S3",IF(AND($I431&gt;$G431,($I431-$G431)&lt;=(Dashboard!$O$6/1440)),1,""),IF($F431="S4",IF(AND($I431&gt;$G431,($I431-$G431)&lt;=(Dashboard!$O$7/1440)),1,"")))))),"")</f>
        <v>0</v>
      </c>
      <c r="BA431" s="24"/>
    </row>
    <row r="432" spans="1:53" x14ac:dyDescent="0.25">
      <c r="A432" s="33"/>
      <c r="B432" s="20"/>
      <c r="C432" s="20"/>
      <c r="D432" s="20"/>
      <c r="E432" s="20"/>
      <c r="F432" s="28"/>
      <c r="G432" s="32"/>
      <c r="H432" s="32"/>
      <c r="I432" s="32"/>
      <c r="J432" s="19" t="str">
        <f t="shared" si="20"/>
        <v/>
      </c>
      <c r="K432" s="20"/>
      <c r="L432" s="29"/>
      <c r="M432" s="22" t="str">
        <f t="shared" si="18"/>
        <v/>
      </c>
      <c r="N432" s="22" t="str">
        <f t="shared" si="19"/>
        <v/>
      </c>
      <c r="AY432" s="25" t="b">
        <f>IFERROR(IF($F432="S1",IF(AND($H432&gt;$G432,(($H432-$G432)&lt;=(Dashboard!$N$4/1440))),1,""),IF($F432="S2",IF(AND($H432&gt;$G432,($H432-$G432)&lt;=(Dashboard!$N$5/1440)),1,""),IF($F432="S3",IF(AND($H432&gt;$G432,($H432-$G432)&lt;=(Dashboard!$N$6/1440)),1,""),IF($F432="S4",IF(AND($H432&gt;$G432,($H432-$G432)&lt;=(Dashboard!$N$7/1440)),1,""))))),"")</f>
        <v>0</v>
      </c>
      <c r="AZ432" s="25" t="b">
        <f>IFERROR(IF(J432="Done",IF($F432="S1",IF(AND($I432&gt;$G432,(($I432-$G432)&lt;=(Dashboard!$O$4/1440))),1,""),IF($F432="S2",IF(AND($I432&gt;$G432,($I432-$G432)&lt;=(Dashboard!$O$5/1440)),1,""),IF($F432="S3",IF(AND($I432&gt;$G432,($I432-$G432)&lt;=(Dashboard!$O$6/1440)),1,""),IF($F432="S4",IF(AND($I432&gt;$G432,($I432-$G432)&lt;=(Dashboard!$O$7/1440)),1,"")))))),"")</f>
        <v>0</v>
      </c>
      <c r="BA432" s="24"/>
    </row>
    <row r="433" spans="1:53" x14ac:dyDescent="0.25">
      <c r="A433" s="33"/>
      <c r="B433" s="20"/>
      <c r="C433" s="20"/>
      <c r="D433" s="20"/>
      <c r="E433" s="20"/>
      <c r="F433" s="28"/>
      <c r="G433" s="32"/>
      <c r="H433" s="32"/>
      <c r="I433" s="32"/>
      <c r="J433" s="19" t="str">
        <f t="shared" si="20"/>
        <v/>
      </c>
      <c r="K433" s="20"/>
      <c r="L433" s="29"/>
      <c r="M433" s="22" t="str">
        <f t="shared" si="18"/>
        <v/>
      </c>
      <c r="N433" s="22" t="str">
        <f t="shared" si="19"/>
        <v/>
      </c>
      <c r="AY433" s="25" t="b">
        <f>IFERROR(IF($F433="S1",IF(AND($H433&gt;$G433,(($H433-$G433)&lt;=(Dashboard!$N$4/1440))),1,""),IF($F433="S2",IF(AND($H433&gt;$G433,($H433-$G433)&lt;=(Dashboard!$N$5/1440)),1,""),IF($F433="S3",IF(AND($H433&gt;$G433,($H433-$G433)&lt;=(Dashboard!$N$6/1440)),1,""),IF($F433="S4",IF(AND($H433&gt;$G433,($H433-$G433)&lt;=(Dashboard!$N$7/1440)),1,""))))),"")</f>
        <v>0</v>
      </c>
      <c r="AZ433" s="25" t="b">
        <f>IFERROR(IF(J433="Done",IF($F433="S1",IF(AND($I433&gt;$G433,(($I433-$G433)&lt;=(Dashboard!$O$4/1440))),1,""),IF($F433="S2",IF(AND($I433&gt;$G433,($I433-$G433)&lt;=(Dashboard!$O$5/1440)),1,""),IF($F433="S3",IF(AND($I433&gt;$G433,($I433-$G433)&lt;=(Dashboard!$O$6/1440)),1,""),IF($F433="S4",IF(AND($I433&gt;$G433,($I433-$G433)&lt;=(Dashboard!$O$7/1440)),1,"")))))),"")</f>
        <v>0</v>
      </c>
      <c r="BA433" s="24"/>
    </row>
    <row r="434" spans="1:53" x14ac:dyDescent="0.25">
      <c r="A434" s="33"/>
      <c r="B434" s="20"/>
      <c r="C434" s="20"/>
      <c r="D434" s="20"/>
      <c r="E434" s="20"/>
      <c r="F434" s="28"/>
      <c r="G434" s="32"/>
      <c r="H434" s="32"/>
      <c r="I434" s="32"/>
      <c r="J434" s="19" t="str">
        <f t="shared" si="20"/>
        <v/>
      </c>
      <c r="K434" s="20"/>
      <c r="L434" s="29"/>
      <c r="M434" s="22" t="str">
        <f t="shared" si="18"/>
        <v/>
      </c>
      <c r="N434" s="22" t="str">
        <f t="shared" si="19"/>
        <v/>
      </c>
      <c r="AY434" s="25" t="b">
        <f>IFERROR(IF($F434="S1",IF(AND($H434&gt;$G434,(($H434-$G434)&lt;=(Dashboard!$N$4/1440))),1,""),IF($F434="S2",IF(AND($H434&gt;$G434,($H434-$G434)&lt;=(Dashboard!$N$5/1440)),1,""),IF($F434="S3",IF(AND($H434&gt;$G434,($H434-$G434)&lt;=(Dashboard!$N$6/1440)),1,""),IF($F434="S4",IF(AND($H434&gt;$G434,($H434-$G434)&lt;=(Dashboard!$N$7/1440)),1,""))))),"")</f>
        <v>0</v>
      </c>
      <c r="AZ434" s="25" t="b">
        <f>IFERROR(IF(J434="Done",IF($F434="S1",IF(AND($I434&gt;$G434,(($I434-$G434)&lt;=(Dashboard!$O$4/1440))),1,""),IF($F434="S2",IF(AND($I434&gt;$G434,($I434-$G434)&lt;=(Dashboard!$O$5/1440)),1,""),IF($F434="S3",IF(AND($I434&gt;$G434,($I434-$G434)&lt;=(Dashboard!$O$6/1440)),1,""),IF($F434="S4",IF(AND($I434&gt;$G434,($I434-$G434)&lt;=(Dashboard!$O$7/1440)),1,"")))))),"")</f>
        <v>0</v>
      </c>
      <c r="BA434" s="24"/>
    </row>
    <row r="435" spans="1:53" x14ac:dyDescent="0.25">
      <c r="A435" s="33"/>
      <c r="B435" s="20"/>
      <c r="C435" s="20"/>
      <c r="D435" s="20"/>
      <c r="E435" s="20"/>
      <c r="F435" s="28"/>
      <c r="G435" s="32"/>
      <c r="H435" s="32"/>
      <c r="I435" s="32"/>
      <c r="J435" s="19" t="str">
        <f t="shared" si="20"/>
        <v/>
      </c>
      <c r="K435" s="20"/>
      <c r="L435" s="29"/>
      <c r="M435" s="22" t="str">
        <f t="shared" si="18"/>
        <v/>
      </c>
      <c r="N435" s="22" t="str">
        <f t="shared" si="19"/>
        <v/>
      </c>
      <c r="AY435" s="25" t="b">
        <f>IFERROR(IF($F435="S1",IF(AND($H435&gt;$G435,(($H435-$G435)&lt;=(Dashboard!$N$4/1440))),1,""),IF($F435="S2",IF(AND($H435&gt;$G435,($H435-$G435)&lt;=(Dashboard!$N$5/1440)),1,""),IF($F435="S3",IF(AND($H435&gt;$G435,($H435-$G435)&lt;=(Dashboard!$N$6/1440)),1,""),IF($F435="S4",IF(AND($H435&gt;$G435,($H435-$G435)&lt;=(Dashboard!$N$7/1440)),1,""))))),"")</f>
        <v>0</v>
      </c>
      <c r="AZ435" s="25" t="b">
        <f>IFERROR(IF(J435="Done",IF($F435="S1",IF(AND($I435&gt;$G435,(($I435-$G435)&lt;=(Dashboard!$O$4/1440))),1,""),IF($F435="S2",IF(AND($I435&gt;$G435,($I435-$G435)&lt;=(Dashboard!$O$5/1440)),1,""),IF($F435="S3",IF(AND($I435&gt;$G435,($I435-$G435)&lt;=(Dashboard!$O$6/1440)),1,""),IF($F435="S4",IF(AND($I435&gt;$G435,($I435-$G435)&lt;=(Dashboard!$O$7/1440)),1,"")))))),"")</f>
        <v>0</v>
      </c>
      <c r="BA435" s="24"/>
    </row>
    <row r="436" spans="1:53" x14ac:dyDescent="0.25">
      <c r="A436" s="33"/>
      <c r="B436" s="20"/>
      <c r="C436" s="20"/>
      <c r="D436" s="20"/>
      <c r="E436" s="20"/>
      <c r="F436" s="28"/>
      <c r="G436" s="32"/>
      <c r="H436" s="32"/>
      <c r="I436" s="32"/>
      <c r="J436" s="19" t="str">
        <f t="shared" si="20"/>
        <v/>
      </c>
      <c r="K436" s="20"/>
      <c r="L436" s="29"/>
      <c r="M436" s="22" t="str">
        <f t="shared" si="18"/>
        <v/>
      </c>
      <c r="N436" s="22" t="str">
        <f t="shared" si="19"/>
        <v/>
      </c>
      <c r="AY436" s="25" t="b">
        <f>IFERROR(IF($F436="S1",IF(AND($H436&gt;$G436,(($H436-$G436)&lt;=(Dashboard!$N$4/1440))),1,""),IF($F436="S2",IF(AND($H436&gt;$G436,($H436-$G436)&lt;=(Dashboard!$N$5/1440)),1,""),IF($F436="S3",IF(AND($H436&gt;$G436,($H436-$G436)&lt;=(Dashboard!$N$6/1440)),1,""),IF($F436="S4",IF(AND($H436&gt;$G436,($H436-$G436)&lt;=(Dashboard!$N$7/1440)),1,""))))),"")</f>
        <v>0</v>
      </c>
      <c r="AZ436" s="25" t="b">
        <f>IFERROR(IF(J436="Done",IF($F436="S1",IF(AND($I436&gt;$G436,(($I436-$G436)&lt;=(Dashboard!$O$4/1440))),1,""),IF($F436="S2",IF(AND($I436&gt;$G436,($I436-$G436)&lt;=(Dashboard!$O$5/1440)),1,""),IF($F436="S3",IF(AND($I436&gt;$G436,($I436-$G436)&lt;=(Dashboard!$O$6/1440)),1,""),IF($F436="S4",IF(AND($I436&gt;$G436,($I436-$G436)&lt;=(Dashboard!$O$7/1440)),1,"")))))),"")</f>
        <v>0</v>
      </c>
      <c r="BA436" s="24"/>
    </row>
    <row r="437" spans="1:53" x14ac:dyDescent="0.25">
      <c r="A437" s="33"/>
      <c r="B437" s="20"/>
      <c r="C437" s="20"/>
      <c r="D437" s="20"/>
      <c r="E437" s="20"/>
      <c r="F437" s="28"/>
      <c r="G437" s="32"/>
      <c r="H437" s="32"/>
      <c r="I437" s="32"/>
      <c r="J437" s="19" t="str">
        <f t="shared" si="20"/>
        <v/>
      </c>
      <c r="K437" s="20"/>
      <c r="L437" s="29"/>
      <c r="M437" s="22" t="str">
        <f t="shared" si="18"/>
        <v/>
      </c>
      <c r="N437" s="22" t="str">
        <f t="shared" si="19"/>
        <v/>
      </c>
      <c r="AY437" s="25" t="b">
        <f>IFERROR(IF($F437="S1",IF(AND($H437&gt;$G437,(($H437-$G437)&lt;=(Dashboard!$N$4/1440))),1,""),IF($F437="S2",IF(AND($H437&gt;$G437,($H437-$G437)&lt;=(Dashboard!$N$5/1440)),1,""),IF($F437="S3",IF(AND($H437&gt;$G437,($H437-$G437)&lt;=(Dashboard!$N$6/1440)),1,""),IF($F437="S4",IF(AND($H437&gt;$G437,($H437-$G437)&lt;=(Dashboard!$N$7/1440)),1,""))))),"")</f>
        <v>0</v>
      </c>
      <c r="AZ437" s="25" t="b">
        <f>IFERROR(IF(J437="Done",IF($F437="S1",IF(AND($I437&gt;$G437,(($I437-$G437)&lt;=(Dashboard!$O$4/1440))),1,""),IF($F437="S2",IF(AND($I437&gt;$G437,($I437-$G437)&lt;=(Dashboard!$O$5/1440)),1,""),IF($F437="S3",IF(AND($I437&gt;$G437,($I437-$G437)&lt;=(Dashboard!$O$6/1440)),1,""),IF($F437="S4",IF(AND($I437&gt;$G437,($I437-$G437)&lt;=(Dashboard!$O$7/1440)),1,"")))))),"")</f>
        <v>0</v>
      </c>
      <c r="BA437" s="24"/>
    </row>
    <row r="438" spans="1:53" x14ac:dyDescent="0.25">
      <c r="A438" s="33"/>
      <c r="B438" s="20"/>
      <c r="C438" s="20"/>
      <c r="D438" s="20"/>
      <c r="E438" s="20"/>
      <c r="F438" s="28"/>
      <c r="G438" s="32"/>
      <c r="H438" s="32"/>
      <c r="I438" s="32"/>
      <c r="J438" s="19" t="str">
        <f t="shared" si="20"/>
        <v/>
      </c>
      <c r="K438" s="20"/>
      <c r="L438" s="29"/>
      <c r="M438" s="22" t="str">
        <f t="shared" si="18"/>
        <v/>
      </c>
      <c r="N438" s="22" t="str">
        <f t="shared" si="19"/>
        <v/>
      </c>
      <c r="AY438" s="25" t="b">
        <f>IFERROR(IF($F438="S1",IF(AND($H438&gt;$G438,(($H438-$G438)&lt;=(Dashboard!$N$4/1440))),1,""),IF($F438="S2",IF(AND($H438&gt;$G438,($H438-$G438)&lt;=(Dashboard!$N$5/1440)),1,""),IF($F438="S3",IF(AND($H438&gt;$G438,($H438-$G438)&lt;=(Dashboard!$N$6/1440)),1,""),IF($F438="S4",IF(AND($H438&gt;$G438,($H438-$G438)&lt;=(Dashboard!$N$7/1440)),1,""))))),"")</f>
        <v>0</v>
      </c>
      <c r="AZ438" s="25" t="b">
        <f>IFERROR(IF(J438="Done",IF($F438="S1",IF(AND($I438&gt;$G438,(($I438-$G438)&lt;=(Dashboard!$O$4/1440))),1,""),IF($F438="S2",IF(AND($I438&gt;$G438,($I438-$G438)&lt;=(Dashboard!$O$5/1440)),1,""),IF($F438="S3",IF(AND($I438&gt;$G438,($I438-$G438)&lt;=(Dashboard!$O$6/1440)),1,""),IF($F438="S4",IF(AND($I438&gt;$G438,($I438-$G438)&lt;=(Dashboard!$O$7/1440)),1,"")))))),"")</f>
        <v>0</v>
      </c>
      <c r="BA438" s="24"/>
    </row>
    <row r="439" spans="1:53" x14ac:dyDescent="0.25">
      <c r="A439" s="33"/>
      <c r="B439" s="20"/>
      <c r="C439" s="20"/>
      <c r="D439" s="20"/>
      <c r="E439" s="20"/>
      <c r="F439" s="28"/>
      <c r="G439" s="32"/>
      <c r="H439" s="32"/>
      <c r="I439" s="32"/>
      <c r="J439" s="19" t="str">
        <f t="shared" si="20"/>
        <v/>
      </c>
      <c r="K439" s="20"/>
      <c r="L439" s="29"/>
      <c r="M439" s="22" t="str">
        <f t="shared" si="18"/>
        <v/>
      </c>
      <c r="N439" s="22" t="str">
        <f t="shared" si="19"/>
        <v/>
      </c>
      <c r="AY439" s="25" t="b">
        <f>IFERROR(IF($F439="S1",IF(AND($H439&gt;$G439,(($H439-$G439)&lt;=(Dashboard!$N$4/1440))),1,""),IF($F439="S2",IF(AND($H439&gt;$G439,($H439-$G439)&lt;=(Dashboard!$N$5/1440)),1,""),IF($F439="S3",IF(AND($H439&gt;$G439,($H439-$G439)&lt;=(Dashboard!$N$6/1440)),1,""),IF($F439="S4",IF(AND($H439&gt;$G439,($H439-$G439)&lt;=(Dashboard!$N$7/1440)),1,""))))),"")</f>
        <v>0</v>
      </c>
      <c r="AZ439" s="25" t="b">
        <f>IFERROR(IF(J439="Done",IF($F439="S1",IF(AND($I439&gt;$G439,(($I439-$G439)&lt;=(Dashboard!$O$4/1440))),1,""),IF($F439="S2",IF(AND($I439&gt;$G439,($I439-$G439)&lt;=(Dashboard!$O$5/1440)),1,""),IF($F439="S3",IF(AND($I439&gt;$G439,($I439-$G439)&lt;=(Dashboard!$O$6/1440)),1,""),IF($F439="S4",IF(AND($I439&gt;$G439,($I439-$G439)&lt;=(Dashboard!$O$7/1440)),1,"")))))),"")</f>
        <v>0</v>
      </c>
      <c r="BA439" s="24"/>
    </row>
    <row r="440" spans="1:53" x14ac:dyDescent="0.25">
      <c r="A440" s="33"/>
      <c r="B440" s="20"/>
      <c r="C440" s="20"/>
      <c r="D440" s="20"/>
      <c r="E440" s="20"/>
      <c r="F440" s="28"/>
      <c r="G440" s="32"/>
      <c r="H440" s="32"/>
      <c r="I440" s="32"/>
      <c r="J440" s="19" t="str">
        <f t="shared" si="20"/>
        <v/>
      </c>
      <c r="K440" s="20"/>
      <c r="L440" s="29"/>
      <c r="M440" s="22" t="str">
        <f t="shared" si="18"/>
        <v/>
      </c>
      <c r="N440" s="22" t="str">
        <f t="shared" si="19"/>
        <v/>
      </c>
      <c r="AY440" s="25" t="b">
        <f>IFERROR(IF($F440="S1",IF(AND($H440&gt;$G440,(($H440-$G440)&lt;=(Dashboard!$N$4/1440))),1,""),IF($F440="S2",IF(AND($H440&gt;$G440,($H440-$G440)&lt;=(Dashboard!$N$5/1440)),1,""),IF($F440="S3",IF(AND($H440&gt;$G440,($H440-$G440)&lt;=(Dashboard!$N$6/1440)),1,""),IF($F440="S4",IF(AND($H440&gt;$G440,($H440-$G440)&lt;=(Dashboard!$N$7/1440)),1,""))))),"")</f>
        <v>0</v>
      </c>
      <c r="AZ440" s="25" t="b">
        <f>IFERROR(IF(J440="Done",IF($F440="S1",IF(AND($I440&gt;$G440,(($I440-$G440)&lt;=(Dashboard!$O$4/1440))),1,""),IF($F440="S2",IF(AND($I440&gt;$G440,($I440-$G440)&lt;=(Dashboard!$O$5/1440)),1,""),IF($F440="S3",IF(AND($I440&gt;$G440,($I440-$G440)&lt;=(Dashboard!$O$6/1440)),1,""),IF($F440="S4",IF(AND($I440&gt;$G440,($I440-$G440)&lt;=(Dashboard!$O$7/1440)),1,"")))))),"")</f>
        <v>0</v>
      </c>
      <c r="BA440" s="24"/>
    </row>
    <row r="441" spans="1:53" x14ac:dyDescent="0.25">
      <c r="A441" s="33"/>
      <c r="B441" s="20"/>
      <c r="C441" s="20"/>
      <c r="D441" s="20"/>
      <c r="E441" s="20"/>
      <c r="F441" s="28"/>
      <c r="G441" s="32"/>
      <c r="H441" s="32"/>
      <c r="I441" s="32"/>
      <c r="J441" s="19" t="str">
        <f t="shared" si="20"/>
        <v/>
      </c>
      <c r="K441" s="20"/>
      <c r="L441" s="29"/>
      <c r="M441" s="22" t="str">
        <f t="shared" si="18"/>
        <v/>
      </c>
      <c r="N441" s="22" t="str">
        <f t="shared" si="19"/>
        <v/>
      </c>
      <c r="AY441" s="25" t="b">
        <f>IFERROR(IF($F441="S1",IF(AND($H441&gt;$G441,(($H441-$G441)&lt;=(Dashboard!$N$4/1440))),1,""),IF($F441="S2",IF(AND($H441&gt;$G441,($H441-$G441)&lt;=(Dashboard!$N$5/1440)),1,""),IF($F441="S3",IF(AND($H441&gt;$G441,($H441-$G441)&lt;=(Dashboard!$N$6/1440)),1,""),IF($F441="S4",IF(AND($H441&gt;$G441,($H441-$G441)&lt;=(Dashboard!$N$7/1440)),1,""))))),"")</f>
        <v>0</v>
      </c>
      <c r="AZ441" s="25" t="b">
        <f>IFERROR(IF(J441="Done",IF($F441="S1",IF(AND($I441&gt;$G441,(($I441-$G441)&lt;=(Dashboard!$O$4/1440))),1,""),IF($F441="S2",IF(AND($I441&gt;$G441,($I441-$G441)&lt;=(Dashboard!$O$5/1440)),1,""),IF($F441="S3",IF(AND($I441&gt;$G441,($I441-$G441)&lt;=(Dashboard!$O$6/1440)),1,""),IF($F441="S4",IF(AND($I441&gt;$G441,($I441-$G441)&lt;=(Dashboard!$O$7/1440)),1,"")))))),"")</f>
        <v>0</v>
      </c>
      <c r="BA441" s="24"/>
    </row>
    <row r="442" spans="1:53" x14ac:dyDescent="0.25">
      <c r="A442" s="33"/>
      <c r="B442" s="20"/>
      <c r="C442" s="20"/>
      <c r="D442" s="20"/>
      <c r="E442" s="20"/>
      <c r="F442" s="28"/>
      <c r="G442" s="32"/>
      <c r="H442" s="32"/>
      <c r="I442" s="32"/>
      <c r="J442" s="19" t="str">
        <f t="shared" si="20"/>
        <v/>
      </c>
      <c r="K442" s="20"/>
      <c r="L442" s="29"/>
      <c r="M442" s="22" t="str">
        <f t="shared" si="18"/>
        <v/>
      </c>
      <c r="N442" s="22" t="str">
        <f t="shared" si="19"/>
        <v/>
      </c>
      <c r="AY442" s="25" t="b">
        <f>IFERROR(IF($F442="S1",IF(AND($H442&gt;$G442,(($H442-$G442)&lt;=(Dashboard!$N$4/1440))),1,""),IF($F442="S2",IF(AND($H442&gt;$G442,($H442-$G442)&lt;=(Dashboard!$N$5/1440)),1,""),IF($F442="S3",IF(AND($H442&gt;$G442,($H442-$G442)&lt;=(Dashboard!$N$6/1440)),1,""),IF($F442="S4",IF(AND($H442&gt;$G442,($H442-$G442)&lt;=(Dashboard!$N$7/1440)),1,""))))),"")</f>
        <v>0</v>
      </c>
      <c r="AZ442" s="25" t="b">
        <f>IFERROR(IF(J442="Done",IF($F442="S1",IF(AND($I442&gt;$G442,(($I442-$G442)&lt;=(Dashboard!$O$4/1440))),1,""),IF($F442="S2",IF(AND($I442&gt;$G442,($I442-$G442)&lt;=(Dashboard!$O$5/1440)),1,""),IF($F442="S3",IF(AND($I442&gt;$G442,($I442-$G442)&lt;=(Dashboard!$O$6/1440)),1,""),IF($F442="S4",IF(AND($I442&gt;$G442,($I442-$G442)&lt;=(Dashboard!$O$7/1440)),1,"")))))),"")</f>
        <v>0</v>
      </c>
      <c r="BA442" s="24"/>
    </row>
    <row r="443" spans="1:53" x14ac:dyDescent="0.25">
      <c r="A443" s="33"/>
      <c r="B443" s="20"/>
      <c r="C443" s="20"/>
      <c r="D443" s="20"/>
      <c r="E443" s="20"/>
      <c r="F443" s="28"/>
      <c r="G443" s="32"/>
      <c r="H443" s="32"/>
      <c r="I443" s="32"/>
      <c r="J443" s="19" t="str">
        <f t="shared" si="20"/>
        <v/>
      </c>
      <c r="K443" s="20"/>
      <c r="L443" s="29"/>
      <c r="M443" s="22" t="str">
        <f t="shared" si="18"/>
        <v/>
      </c>
      <c r="N443" s="22" t="str">
        <f t="shared" si="19"/>
        <v/>
      </c>
      <c r="AY443" s="25" t="b">
        <f>IFERROR(IF($F443="S1",IF(AND($H443&gt;$G443,(($H443-$G443)&lt;=(Dashboard!$N$4/1440))),1,""),IF($F443="S2",IF(AND($H443&gt;$G443,($H443-$G443)&lt;=(Dashboard!$N$5/1440)),1,""),IF($F443="S3",IF(AND($H443&gt;$G443,($H443-$G443)&lt;=(Dashboard!$N$6/1440)),1,""),IF($F443="S4",IF(AND($H443&gt;$G443,($H443-$G443)&lt;=(Dashboard!$N$7/1440)),1,""))))),"")</f>
        <v>0</v>
      </c>
      <c r="AZ443" s="25" t="b">
        <f>IFERROR(IF(J443="Done",IF($F443="S1",IF(AND($I443&gt;$G443,(($I443-$G443)&lt;=(Dashboard!$O$4/1440))),1,""),IF($F443="S2",IF(AND($I443&gt;$G443,($I443-$G443)&lt;=(Dashboard!$O$5/1440)),1,""),IF($F443="S3",IF(AND($I443&gt;$G443,($I443-$G443)&lt;=(Dashboard!$O$6/1440)),1,""),IF($F443="S4",IF(AND($I443&gt;$G443,($I443-$G443)&lt;=(Dashboard!$O$7/1440)),1,"")))))),"")</f>
        <v>0</v>
      </c>
      <c r="BA443" s="24"/>
    </row>
    <row r="444" spans="1:53" x14ac:dyDescent="0.25">
      <c r="A444" s="33"/>
      <c r="B444" s="20"/>
      <c r="C444" s="20"/>
      <c r="D444" s="20"/>
      <c r="E444" s="20"/>
      <c r="F444" s="28"/>
      <c r="G444" s="32"/>
      <c r="H444" s="32"/>
      <c r="I444" s="32"/>
      <c r="J444" s="19" t="str">
        <f t="shared" si="20"/>
        <v/>
      </c>
      <c r="K444" s="20"/>
      <c r="L444" s="29"/>
      <c r="M444" s="22" t="str">
        <f t="shared" si="18"/>
        <v/>
      </c>
      <c r="N444" s="22" t="str">
        <f t="shared" si="19"/>
        <v/>
      </c>
      <c r="AY444" s="25" t="b">
        <f>IFERROR(IF($F444="S1",IF(AND($H444&gt;$G444,(($H444-$G444)&lt;=(Dashboard!$N$4/1440))),1,""),IF($F444="S2",IF(AND($H444&gt;$G444,($H444-$G444)&lt;=(Dashboard!$N$5/1440)),1,""),IF($F444="S3",IF(AND($H444&gt;$G444,($H444-$G444)&lt;=(Dashboard!$N$6/1440)),1,""),IF($F444="S4",IF(AND($H444&gt;$G444,($H444-$G444)&lt;=(Dashboard!$N$7/1440)),1,""))))),"")</f>
        <v>0</v>
      </c>
      <c r="AZ444" s="25" t="b">
        <f>IFERROR(IF(J444="Done",IF($F444="S1",IF(AND($I444&gt;$G444,(($I444-$G444)&lt;=(Dashboard!$O$4/1440))),1,""),IF($F444="S2",IF(AND($I444&gt;$G444,($I444-$G444)&lt;=(Dashboard!$O$5/1440)),1,""),IF($F444="S3",IF(AND($I444&gt;$G444,($I444-$G444)&lt;=(Dashboard!$O$6/1440)),1,""),IF($F444="S4",IF(AND($I444&gt;$G444,($I444-$G444)&lt;=(Dashboard!$O$7/1440)),1,"")))))),"")</f>
        <v>0</v>
      </c>
      <c r="BA444" s="24"/>
    </row>
    <row r="445" spans="1:53" x14ac:dyDescent="0.25">
      <c r="A445" s="33"/>
      <c r="B445" s="20"/>
      <c r="C445" s="20"/>
      <c r="D445" s="20"/>
      <c r="E445" s="20"/>
      <c r="F445" s="28"/>
      <c r="G445" s="32"/>
      <c r="H445" s="32"/>
      <c r="I445" s="32"/>
      <c r="J445" s="19" t="str">
        <f t="shared" si="20"/>
        <v/>
      </c>
      <c r="K445" s="20"/>
      <c r="L445" s="29"/>
      <c r="M445" s="22" t="str">
        <f t="shared" si="18"/>
        <v/>
      </c>
      <c r="N445" s="22" t="str">
        <f t="shared" si="19"/>
        <v/>
      </c>
      <c r="AY445" s="25" t="b">
        <f>IFERROR(IF($F445="S1",IF(AND($H445&gt;$G445,(($H445-$G445)&lt;=(Dashboard!$N$4/1440))),1,""),IF($F445="S2",IF(AND($H445&gt;$G445,($H445-$G445)&lt;=(Dashboard!$N$5/1440)),1,""),IF($F445="S3",IF(AND($H445&gt;$G445,($H445-$G445)&lt;=(Dashboard!$N$6/1440)),1,""),IF($F445="S4",IF(AND($H445&gt;$G445,($H445-$G445)&lt;=(Dashboard!$N$7/1440)),1,""))))),"")</f>
        <v>0</v>
      </c>
      <c r="AZ445" s="25" t="b">
        <f>IFERROR(IF(J445="Done",IF($F445="S1",IF(AND($I445&gt;$G445,(($I445-$G445)&lt;=(Dashboard!$O$4/1440))),1,""),IF($F445="S2",IF(AND($I445&gt;$G445,($I445-$G445)&lt;=(Dashboard!$O$5/1440)),1,""),IF($F445="S3",IF(AND($I445&gt;$G445,($I445-$G445)&lt;=(Dashboard!$O$6/1440)),1,""),IF($F445="S4",IF(AND($I445&gt;$G445,($I445-$G445)&lt;=(Dashboard!$O$7/1440)),1,"")))))),"")</f>
        <v>0</v>
      </c>
      <c r="BA445" s="24"/>
    </row>
    <row r="446" spans="1:53" x14ac:dyDescent="0.25">
      <c r="A446" s="33"/>
      <c r="B446" s="20"/>
      <c r="C446" s="20"/>
      <c r="D446" s="20"/>
      <c r="E446" s="20"/>
      <c r="F446" s="28"/>
      <c r="G446" s="32"/>
      <c r="H446" s="32"/>
      <c r="I446" s="32"/>
      <c r="J446" s="19" t="str">
        <f t="shared" si="20"/>
        <v/>
      </c>
      <c r="K446" s="20"/>
      <c r="L446" s="29"/>
      <c r="M446" s="22" t="str">
        <f t="shared" si="18"/>
        <v/>
      </c>
      <c r="N446" s="22" t="str">
        <f t="shared" si="19"/>
        <v/>
      </c>
      <c r="AY446" s="25" t="b">
        <f>IFERROR(IF($F446="S1",IF(AND($H446&gt;$G446,(($H446-$G446)&lt;=(Dashboard!$N$4/1440))),1,""),IF($F446="S2",IF(AND($H446&gt;$G446,($H446-$G446)&lt;=(Dashboard!$N$5/1440)),1,""),IF($F446="S3",IF(AND($H446&gt;$G446,($H446-$G446)&lt;=(Dashboard!$N$6/1440)),1,""),IF($F446="S4",IF(AND($H446&gt;$G446,($H446-$G446)&lt;=(Dashboard!$N$7/1440)),1,""))))),"")</f>
        <v>0</v>
      </c>
      <c r="AZ446" s="25" t="b">
        <f>IFERROR(IF(J446="Done",IF($F446="S1",IF(AND($I446&gt;$G446,(($I446-$G446)&lt;=(Dashboard!$O$4/1440))),1,""),IF($F446="S2",IF(AND($I446&gt;$G446,($I446-$G446)&lt;=(Dashboard!$O$5/1440)),1,""),IF($F446="S3",IF(AND($I446&gt;$G446,($I446-$G446)&lt;=(Dashboard!$O$6/1440)),1,""),IF($F446="S4",IF(AND($I446&gt;$G446,($I446-$G446)&lt;=(Dashboard!$O$7/1440)),1,"")))))),"")</f>
        <v>0</v>
      </c>
      <c r="BA446" s="24"/>
    </row>
    <row r="447" spans="1:53" x14ac:dyDescent="0.25">
      <c r="A447" s="33"/>
      <c r="B447" s="20"/>
      <c r="C447" s="20"/>
      <c r="D447" s="20"/>
      <c r="E447" s="20"/>
      <c r="F447" s="28"/>
      <c r="G447" s="32"/>
      <c r="H447" s="32"/>
      <c r="I447" s="32"/>
      <c r="J447" s="19" t="str">
        <f t="shared" si="20"/>
        <v/>
      </c>
      <c r="K447" s="20"/>
      <c r="L447" s="29"/>
      <c r="M447" s="22" t="str">
        <f t="shared" si="18"/>
        <v/>
      </c>
      <c r="N447" s="22" t="str">
        <f t="shared" si="19"/>
        <v/>
      </c>
      <c r="AY447" s="25" t="b">
        <f>IFERROR(IF($F447="S1",IF(AND($H447&gt;$G447,(($H447-$G447)&lt;=(Dashboard!$N$4/1440))),1,""),IF($F447="S2",IF(AND($H447&gt;$G447,($H447-$G447)&lt;=(Dashboard!$N$5/1440)),1,""),IF($F447="S3",IF(AND($H447&gt;$G447,($H447-$G447)&lt;=(Dashboard!$N$6/1440)),1,""),IF($F447="S4",IF(AND($H447&gt;$G447,($H447-$G447)&lt;=(Dashboard!$N$7/1440)),1,""))))),"")</f>
        <v>0</v>
      </c>
      <c r="AZ447" s="25" t="b">
        <f>IFERROR(IF(J447="Done",IF($F447="S1",IF(AND($I447&gt;$G447,(($I447-$G447)&lt;=(Dashboard!$O$4/1440))),1,""),IF($F447="S2",IF(AND($I447&gt;$G447,($I447-$G447)&lt;=(Dashboard!$O$5/1440)),1,""),IF($F447="S3",IF(AND($I447&gt;$G447,($I447-$G447)&lt;=(Dashboard!$O$6/1440)),1,""),IF($F447="S4",IF(AND($I447&gt;$G447,($I447-$G447)&lt;=(Dashboard!$O$7/1440)),1,"")))))),"")</f>
        <v>0</v>
      </c>
      <c r="BA447" s="24"/>
    </row>
    <row r="448" spans="1:53" x14ac:dyDescent="0.25">
      <c r="A448" s="33"/>
      <c r="B448" s="20"/>
      <c r="C448" s="20"/>
      <c r="D448" s="20"/>
      <c r="E448" s="20"/>
      <c r="F448" s="28"/>
      <c r="G448" s="32"/>
      <c r="H448" s="32"/>
      <c r="I448" s="32"/>
      <c r="J448" s="19" t="str">
        <f t="shared" si="20"/>
        <v/>
      </c>
      <c r="K448" s="20"/>
      <c r="L448" s="29"/>
      <c r="M448" s="22" t="str">
        <f t="shared" si="18"/>
        <v/>
      </c>
      <c r="N448" s="22" t="str">
        <f t="shared" si="19"/>
        <v/>
      </c>
      <c r="AY448" s="25" t="b">
        <f>IFERROR(IF($F448="S1",IF(AND($H448&gt;$G448,(($H448-$G448)&lt;=(Dashboard!$N$4/1440))),1,""),IF($F448="S2",IF(AND($H448&gt;$G448,($H448-$G448)&lt;=(Dashboard!$N$5/1440)),1,""),IF($F448="S3",IF(AND($H448&gt;$G448,($H448-$G448)&lt;=(Dashboard!$N$6/1440)),1,""),IF($F448="S4",IF(AND($H448&gt;$G448,($H448-$G448)&lt;=(Dashboard!$N$7/1440)),1,""))))),"")</f>
        <v>0</v>
      </c>
      <c r="AZ448" s="25" t="b">
        <f>IFERROR(IF(J448="Done",IF($F448="S1",IF(AND($I448&gt;$G448,(($I448-$G448)&lt;=(Dashboard!$O$4/1440))),1,""),IF($F448="S2",IF(AND($I448&gt;$G448,($I448-$G448)&lt;=(Dashboard!$O$5/1440)),1,""),IF($F448="S3",IF(AND($I448&gt;$G448,($I448-$G448)&lt;=(Dashboard!$O$6/1440)),1,""),IF($F448="S4",IF(AND($I448&gt;$G448,($I448-$G448)&lt;=(Dashboard!$O$7/1440)),1,"")))))),"")</f>
        <v>0</v>
      </c>
      <c r="BA448" s="24"/>
    </row>
    <row r="449" spans="1:53" x14ac:dyDescent="0.25">
      <c r="A449" s="33"/>
      <c r="B449" s="20"/>
      <c r="C449" s="20"/>
      <c r="D449" s="20"/>
      <c r="E449" s="20"/>
      <c r="F449" s="28"/>
      <c r="G449" s="32"/>
      <c r="H449" s="32"/>
      <c r="I449" s="32"/>
      <c r="J449" s="19" t="str">
        <f t="shared" si="20"/>
        <v/>
      </c>
      <c r="K449" s="20"/>
      <c r="L449" s="29"/>
      <c r="M449" s="22" t="str">
        <f t="shared" si="18"/>
        <v/>
      </c>
      <c r="N449" s="22" t="str">
        <f t="shared" si="19"/>
        <v/>
      </c>
      <c r="AY449" s="25" t="b">
        <f>IFERROR(IF($F449="S1",IF(AND($H449&gt;$G449,(($H449-$G449)&lt;=(Dashboard!$N$4/1440))),1,""),IF($F449="S2",IF(AND($H449&gt;$G449,($H449-$G449)&lt;=(Dashboard!$N$5/1440)),1,""),IF($F449="S3",IF(AND($H449&gt;$G449,($H449-$G449)&lt;=(Dashboard!$N$6/1440)),1,""),IF($F449="S4",IF(AND($H449&gt;$G449,($H449-$G449)&lt;=(Dashboard!$N$7/1440)),1,""))))),"")</f>
        <v>0</v>
      </c>
      <c r="AZ449" s="25" t="b">
        <f>IFERROR(IF(J449="Done",IF($F449="S1",IF(AND($I449&gt;$G449,(($I449-$G449)&lt;=(Dashboard!$O$4/1440))),1,""),IF($F449="S2",IF(AND($I449&gt;$G449,($I449-$G449)&lt;=(Dashboard!$O$5/1440)),1,""),IF($F449="S3",IF(AND($I449&gt;$G449,($I449-$G449)&lt;=(Dashboard!$O$6/1440)),1,""),IF($F449="S4",IF(AND($I449&gt;$G449,($I449-$G449)&lt;=(Dashboard!$O$7/1440)),1,"")))))),"")</f>
        <v>0</v>
      </c>
      <c r="BA449" s="24"/>
    </row>
    <row r="450" spans="1:53" x14ac:dyDescent="0.25">
      <c r="A450" s="33"/>
      <c r="B450" s="20"/>
      <c r="C450" s="20"/>
      <c r="D450" s="20"/>
      <c r="E450" s="20"/>
      <c r="F450" s="28"/>
      <c r="G450" s="32"/>
      <c r="H450" s="32"/>
      <c r="I450" s="32"/>
      <c r="J450" s="19" t="str">
        <f t="shared" si="20"/>
        <v/>
      </c>
      <c r="K450" s="20"/>
      <c r="L450" s="29"/>
      <c r="M450" s="22" t="str">
        <f t="shared" si="18"/>
        <v/>
      </c>
      <c r="N450" s="22" t="str">
        <f t="shared" si="19"/>
        <v/>
      </c>
      <c r="AY450" s="25" t="b">
        <f>IFERROR(IF($F450="S1",IF(AND($H450&gt;$G450,(($H450-$G450)&lt;=(Dashboard!$N$4/1440))),1,""),IF($F450="S2",IF(AND($H450&gt;$G450,($H450-$G450)&lt;=(Dashboard!$N$5/1440)),1,""),IF($F450="S3",IF(AND($H450&gt;$G450,($H450-$G450)&lt;=(Dashboard!$N$6/1440)),1,""),IF($F450="S4",IF(AND($H450&gt;$G450,($H450-$G450)&lt;=(Dashboard!$N$7/1440)),1,""))))),"")</f>
        <v>0</v>
      </c>
      <c r="AZ450" s="25" t="b">
        <f>IFERROR(IF(J450="Done",IF($F450="S1",IF(AND($I450&gt;$G450,(($I450-$G450)&lt;=(Dashboard!$O$4/1440))),1,""),IF($F450="S2",IF(AND($I450&gt;$G450,($I450-$G450)&lt;=(Dashboard!$O$5/1440)),1,""),IF($F450="S3",IF(AND($I450&gt;$G450,($I450-$G450)&lt;=(Dashboard!$O$6/1440)),1,""),IF($F450="S4",IF(AND($I450&gt;$G450,($I450-$G450)&lt;=(Dashboard!$O$7/1440)),1,"")))))),"")</f>
        <v>0</v>
      </c>
      <c r="BA450" s="24"/>
    </row>
    <row r="451" spans="1:53" x14ac:dyDescent="0.25">
      <c r="A451" s="33"/>
      <c r="B451" s="20"/>
      <c r="C451" s="20"/>
      <c r="D451" s="20"/>
      <c r="E451" s="20"/>
      <c r="F451" s="28"/>
      <c r="G451" s="32"/>
      <c r="H451" s="32"/>
      <c r="I451" s="32"/>
      <c r="J451" s="19" t="str">
        <f t="shared" si="20"/>
        <v/>
      </c>
      <c r="K451" s="20"/>
      <c r="L451" s="29"/>
      <c r="M451" s="22" t="str">
        <f t="shared" si="18"/>
        <v/>
      </c>
      <c r="N451" s="22" t="str">
        <f t="shared" si="19"/>
        <v/>
      </c>
      <c r="AY451" s="25" t="b">
        <f>IFERROR(IF($F451="S1",IF(AND($H451&gt;$G451,(($H451-$G451)&lt;=(Dashboard!$N$4/1440))),1,""),IF($F451="S2",IF(AND($H451&gt;$G451,($H451-$G451)&lt;=(Dashboard!$N$5/1440)),1,""),IF($F451="S3",IF(AND($H451&gt;$G451,($H451-$G451)&lt;=(Dashboard!$N$6/1440)),1,""),IF($F451="S4",IF(AND($H451&gt;$G451,($H451-$G451)&lt;=(Dashboard!$N$7/1440)),1,""))))),"")</f>
        <v>0</v>
      </c>
      <c r="AZ451" s="25" t="b">
        <f>IFERROR(IF(J451="Done",IF($F451="S1",IF(AND($I451&gt;$G451,(($I451-$G451)&lt;=(Dashboard!$O$4/1440))),1,""),IF($F451="S2",IF(AND($I451&gt;$G451,($I451-$G451)&lt;=(Dashboard!$O$5/1440)),1,""),IF($F451="S3",IF(AND($I451&gt;$G451,($I451-$G451)&lt;=(Dashboard!$O$6/1440)),1,""),IF($F451="S4",IF(AND($I451&gt;$G451,($I451-$G451)&lt;=(Dashboard!$O$7/1440)),1,"")))))),"")</f>
        <v>0</v>
      </c>
      <c r="BA451" s="24"/>
    </row>
    <row r="452" spans="1:53" x14ac:dyDescent="0.25">
      <c r="A452" s="33"/>
      <c r="B452" s="20"/>
      <c r="C452" s="20"/>
      <c r="D452" s="20"/>
      <c r="E452" s="20"/>
      <c r="F452" s="28"/>
      <c r="G452" s="32"/>
      <c r="H452" s="32"/>
      <c r="I452" s="32"/>
      <c r="J452" s="19" t="str">
        <f t="shared" si="20"/>
        <v/>
      </c>
      <c r="K452" s="20"/>
      <c r="L452" s="29"/>
      <c r="M452" s="22" t="str">
        <f t="shared" si="18"/>
        <v/>
      </c>
      <c r="N452" s="22" t="str">
        <f t="shared" si="19"/>
        <v/>
      </c>
      <c r="AY452" s="25" t="b">
        <f>IFERROR(IF($F452="S1",IF(AND($H452&gt;$G452,(($H452-$G452)&lt;=(Dashboard!$N$4/1440))),1,""),IF($F452="S2",IF(AND($H452&gt;$G452,($H452-$G452)&lt;=(Dashboard!$N$5/1440)),1,""),IF($F452="S3",IF(AND($H452&gt;$G452,($H452-$G452)&lt;=(Dashboard!$N$6/1440)),1,""),IF($F452="S4",IF(AND($H452&gt;$G452,($H452-$G452)&lt;=(Dashboard!$N$7/1440)),1,""))))),"")</f>
        <v>0</v>
      </c>
      <c r="AZ452" s="25" t="b">
        <f>IFERROR(IF(J452="Done",IF($F452="S1",IF(AND($I452&gt;$G452,(($I452-$G452)&lt;=(Dashboard!$O$4/1440))),1,""),IF($F452="S2",IF(AND($I452&gt;$G452,($I452-$G452)&lt;=(Dashboard!$O$5/1440)),1,""),IF($F452="S3",IF(AND($I452&gt;$G452,($I452-$G452)&lt;=(Dashboard!$O$6/1440)),1,""),IF($F452="S4",IF(AND($I452&gt;$G452,($I452-$G452)&lt;=(Dashboard!$O$7/1440)),1,"")))))),"")</f>
        <v>0</v>
      </c>
      <c r="BA452" s="24"/>
    </row>
    <row r="453" spans="1:53" x14ac:dyDescent="0.25">
      <c r="A453" s="33"/>
      <c r="B453" s="20"/>
      <c r="C453" s="20"/>
      <c r="D453" s="20"/>
      <c r="E453" s="20"/>
      <c r="F453" s="28"/>
      <c r="G453" s="32"/>
      <c r="H453" s="32"/>
      <c r="I453" s="32"/>
      <c r="J453" s="19" t="str">
        <f t="shared" si="20"/>
        <v/>
      </c>
      <c r="K453" s="20"/>
      <c r="L453" s="29"/>
      <c r="M453" s="22" t="str">
        <f t="shared" si="18"/>
        <v/>
      </c>
      <c r="N453" s="22" t="str">
        <f t="shared" si="19"/>
        <v/>
      </c>
      <c r="AY453" s="25" t="b">
        <f>IFERROR(IF($F453="S1",IF(AND($H453&gt;$G453,(($H453-$G453)&lt;=(Dashboard!$N$4/1440))),1,""),IF($F453="S2",IF(AND($H453&gt;$G453,($H453-$G453)&lt;=(Dashboard!$N$5/1440)),1,""),IF($F453="S3",IF(AND($H453&gt;$G453,($H453-$G453)&lt;=(Dashboard!$N$6/1440)),1,""),IF($F453="S4",IF(AND($H453&gt;$G453,($H453-$G453)&lt;=(Dashboard!$N$7/1440)),1,""))))),"")</f>
        <v>0</v>
      </c>
      <c r="AZ453" s="25" t="b">
        <f>IFERROR(IF(J453="Done",IF($F453="S1",IF(AND($I453&gt;$G453,(($I453-$G453)&lt;=(Dashboard!$O$4/1440))),1,""),IF($F453="S2",IF(AND($I453&gt;$G453,($I453-$G453)&lt;=(Dashboard!$O$5/1440)),1,""),IF($F453="S3",IF(AND($I453&gt;$G453,($I453-$G453)&lt;=(Dashboard!$O$6/1440)),1,""),IF($F453="S4",IF(AND($I453&gt;$G453,($I453-$G453)&lt;=(Dashboard!$O$7/1440)),1,"")))))),"")</f>
        <v>0</v>
      </c>
      <c r="BA453" s="24"/>
    </row>
    <row r="454" spans="1:53" x14ac:dyDescent="0.25">
      <c r="A454" s="33"/>
      <c r="B454" s="20"/>
      <c r="C454" s="20"/>
      <c r="D454" s="20"/>
      <c r="E454" s="20"/>
      <c r="F454" s="28"/>
      <c r="G454" s="32"/>
      <c r="H454" s="32"/>
      <c r="I454" s="32"/>
      <c r="J454" s="19" t="str">
        <f t="shared" si="20"/>
        <v/>
      </c>
      <c r="K454" s="20"/>
      <c r="L454" s="29"/>
      <c r="M454" s="22" t="str">
        <f t="shared" si="18"/>
        <v/>
      </c>
      <c r="N454" s="22" t="str">
        <f t="shared" si="19"/>
        <v/>
      </c>
      <c r="AY454" s="25" t="b">
        <f>IFERROR(IF($F454="S1",IF(AND($H454&gt;$G454,(($H454-$G454)&lt;=(Dashboard!$N$4/1440))),1,""),IF($F454="S2",IF(AND($H454&gt;$G454,($H454-$G454)&lt;=(Dashboard!$N$5/1440)),1,""),IF($F454="S3",IF(AND($H454&gt;$G454,($H454-$G454)&lt;=(Dashboard!$N$6/1440)),1,""),IF($F454="S4",IF(AND($H454&gt;$G454,($H454-$G454)&lt;=(Dashboard!$N$7/1440)),1,""))))),"")</f>
        <v>0</v>
      </c>
      <c r="AZ454" s="25" t="b">
        <f>IFERROR(IF(J454="Done",IF($F454="S1",IF(AND($I454&gt;$G454,(($I454-$G454)&lt;=(Dashboard!$O$4/1440))),1,""),IF($F454="S2",IF(AND($I454&gt;$G454,($I454-$G454)&lt;=(Dashboard!$O$5/1440)),1,""),IF($F454="S3",IF(AND($I454&gt;$G454,($I454-$G454)&lt;=(Dashboard!$O$6/1440)),1,""),IF($F454="S4",IF(AND($I454&gt;$G454,($I454-$G454)&lt;=(Dashboard!$O$7/1440)),1,"")))))),"")</f>
        <v>0</v>
      </c>
      <c r="BA454" s="24"/>
    </row>
    <row r="455" spans="1:53" x14ac:dyDescent="0.25">
      <c r="A455" s="33"/>
      <c r="B455" s="20"/>
      <c r="C455" s="20"/>
      <c r="D455" s="20"/>
      <c r="E455" s="20"/>
      <c r="F455" s="28"/>
      <c r="G455" s="32"/>
      <c r="H455" s="32"/>
      <c r="I455" s="32"/>
      <c r="J455" s="19" t="str">
        <f t="shared" si="20"/>
        <v/>
      </c>
      <c r="K455" s="20"/>
      <c r="L455" s="29"/>
      <c r="M455" s="22" t="str">
        <f t="shared" si="18"/>
        <v/>
      </c>
      <c r="N455" s="22" t="str">
        <f t="shared" si="19"/>
        <v/>
      </c>
      <c r="AY455" s="25" t="b">
        <f>IFERROR(IF($F455="S1",IF(AND($H455&gt;$G455,(($H455-$G455)&lt;=(Dashboard!$N$4/1440))),1,""),IF($F455="S2",IF(AND($H455&gt;$G455,($H455-$G455)&lt;=(Dashboard!$N$5/1440)),1,""),IF($F455="S3",IF(AND($H455&gt;$G455,($H455-$G455)&lt;=(Dashboard!$N$6/1440)),1,""),IF($F455="S4",IF(AND($H455&gt;$G455,($H455-$G455)&lt;=(Dashboard!$N$7/1440)),1,""))))),"")</f>
        <v>0</v>
      </c>
      <c r="AZ455" s="25" t="b">
        <f>IFERROR(IF(J455="Done",IF($F455="S1",IF(AND($I455&gt;$G455,(($I455-$G455)&lt;=(Dashboard!$O$4/1440))),1,""),IF($F455="S2",IF(AND($I455&gt;$G455,($I455-$G455)&lt;=(Dashboard!$O$5/1440)),1,""),IF($F455="S3",IF(AND($I455&gt;$G455,($I455-$G455)&lt;=(Dashboard!$O$6/1440)),1,""),IF($F455="S4",IF(AND($I455&gt;$G455,($I455-$G455)&lt;=(Dashboard!$O$7/1440)),1,"")))))),"")</f>
        <v>0</v>
      </c>
      <c r="BA455" s="24"/>
    </row>
    <row r="456" spans="1:53" x14ac:dyDescent="0.25">
      <c r="A456" s="33"/>
      <c r="B456" s="20"/>
      <c r="C456" s="20"/>
      <c r="D456" s="20"/>
      <c r="E456" s="20"/>
      <c r="F456" s="28"/>
      <c r="G456" s="32"/>
      <c r="H456" s="32"/>
      <c r="I456" s="32"/>
      <c r="J456" s="19" t="str">
        <f t="shared" si="20"/>
        <v/>
      </c>
      <c r="K456" s="20"/>
      <c r="L456" s="29"/>
      <c r="M456" s="22" t="str">
        <f t="shared" ref="M456:M519" si="21">IF(H456="","",H456-G456)</f>
        <v/>
      </c>
      <c r="N456" s="22" t="str">
        <f t="shared" ref="N456:N519" si="22">IF(I456="","",I456-G456)</f>
        <v/>
      </c>
      <c r="AY456" s="25" t="b">
        <f>IFERROR(IF($F456="S1",IF(AND($H456&gt;$G456,(($H456-$G456)&lt;=(Dashboard!$N$4/1440))),1,""),IF($F456="S2",IF(AND($H456&gt;$G456,($H456-$G456)&lt;=(Dashboard!$N$5/1440)),1,""),IF($F456="S3",IF(AND($H456&gt;$G456,($H456-$G456)&lt;=(Dashboard!$N$6/1440)),1,""),IF($F456="S4",IF(AND($H456&gt;$G456,($H456-$G456)&lt;=(Dashboard!$N$7/1440)),1,""))))),"")</f>
        <v>0</v>
      </c>
      <c r="AZ456" s="25" t="b">
        <f>IFERROR(IF(J456="Done",IF($F456="S1",IF(AND($I456&gt;$G456,(($I456-$G456)&lt;=(Dashboard!$O$4/1440))),1,""),IF($F456="S2",IF(AND($I456&gt;$G456,($I456-$G456)&lt;=(Dashboard!$O$5/1440)),1,""),IF($F456="S3",IF(AND($I456&gt;$G456,($I456-$G456)&lt;=(Dashboard!$O$6/1440)),1,""),IF($F456="S4",IF(AND($I456&gt;$G456,($I456-$G456)&lt;=(Dashboard!$O$7/1440)),1,"")))))),"")</f>
        <v>0</v>
      </c>
      <c r="BA456" s="24"/>
    </row>
    <row r="457" spans="1:53" x14ac:dyDescent="0.25">
      <c r="A457" s="33"/>
      <c r="B457" s="20"/>
      <c r="C457" s="20"/>
      <c r="D457" s="20"/>
      <c r="E457" s="20"/>
      <c r="F457" s="28"/>
      <c r="G457" s="32"/>
      <c r="H457" s="32"/>
      <c r="I457" s="32"/>
      <c r="J457" s="19" t="str">
        <f t="shared" si="20"/>
        <v/>
      </c>
      <c r="K457" s="20"/>
      <c r="L457" s="29"/>
      <c r="M457" s="22" t="str">
        <f t="shared" si="21"/>
        <v/>
      </c>
      <c r="N457" s="22" t="str">
        <f t="shared" si="22"/>
        <v/>
      </c>
      <c r="AY457" s="25" t="b">
        <f>IFERROR(IF($F457="S1",IF(AND($H457&gt;$G457,(($H457-$G457)&lt;=(Dashboard!$N$4/1440))),1,""),IF($F457="S2",IF(AND($H457&gt;$G457,($H457-$G457)&lt;=(Dashboard!$N$5/1440)),1,""),IF($F457="S3",IF(AND($H457&gt;$G457,($H457-$G457)&lt;=(Dashboard!$N$6/1440)),1,""),IF($F457="S4",IF(AND($H457&gt;$G457,($H457-$G457)&lt;=(Dashboard!$N$7/1440)),1,""))))),"")</f>
        <v>0</v>
      </c>
      <c r="AZ457" s="25" t="b">
        <f>IFERROR(IF(J457="Done",IF($F457="S1",IF(AND($I457&gt;$G457,(($I457-$G457)&lt;=(Dashboard!$O$4/1440))),1,""),IF($F457="S2",IF(AND($I457&gt;$G457,($I457-$G457)&lt;=(Dashboard!$O$5/1440)),1,""),IF($F457="S3",IF(AND($I457&gt;$G457,($I457-$G457)&lt;=(Dashboard!$O$6/1440)),1,""),IF($F457="S4",IF(AND($I457&gt;$G457,($I457-$G457)&lt;=(Dashboard!$O$7/1440)),1,"")))))),"")</f>
        <v>0</v>
      </c>
      <c r="BA457" s="24"/>
    </row>
    <row r="458" spans="1:53" x14ac:dyDescent="0.25">
      <c r="A458" s="33"/>
      <c r="B458" s="20"/>
      <c r="C458" s="20"/>
      <c r="D458" s="20"/>
      <c r="E458" s="20"/>
      <c r="F458" s="28"/>
      <c r="G458" s="32"/>
      <c r="H458" s="32"/>
      <c r="I458" s="32"/>
      <c r="J458" s="19" t="str">
        <f t="shared" si="20"/>
        <v/>
      </c>
      <c r="K458" s="20"/>
      <c r="L458" s="29"/>
      <c r="M458" s="22" t="str">
        <f t="shared" si="21"/>
        <v/>
      </c>
      <c r="N458" s="22" t="str">
        <f t="shared" si="22"/>
        <v/>
      </c>
      <c r="AY458" s="25" t="b">
        <f>IFERROR(IF($F458="S1",IF(AND($H458&gt;$G458,(($H458-$G458)&lt;=(Dashboard!$N$4/1440))),1,""),IF($F458="S2",IF(AND($H458&gt;$G458,($H458-$G458)&lt;=(Dashboard!$N$5/1440)),1,""),IF($F458="S3",IF(AND($H458&gt;$G458,($H458-$G458)&lt;=(Dashboard!$N$6/1440)),1,""),IF($F458="S4",IF(AND($H458&gt;$G458,($H458-$G458)&lt;=(Dashboard!$N$7/1440)),1,""))))),"")</f>
        <v>0</v>
      </c>
      <c r="AZ458" s="25" t="b">
        <f>IFERROR(IF(J458="Done",IF($F458="S1",IF(AND($I458&gt;$G458,(($I458-$G458)&lt;=(Dashboard!$O$4/1440))),1,""),IF($F458="S2",IF(AND($I458&gt;$G458,($I458-$G458)&lt;=(Dashboard!$O$5/1440)),1,""),IF($F458="S3",IF(AND($I458&gt;$G458,($I458-$G458)&lt;=(Dashboard!$O$6/1440)),1,""),IF($F458="S4",IF(AND($I458&gt;$G458,($I458-$G458)&lt;=(Dashboard!$O$7/1440)),1,"")))))),"")</f>
        <v>0</v>
      </c>
      <c r="BA458" s="24"/>
    </row>
    <row r="459" spans="1:53" x14ac:dyDescent="0.25">
      <c r="A459" s="33"/>
      <c r="B459" s="20"/>
      <c r="C459" s="20"/>
      <c r="D459" s="20"/>
      <c r="E459" s="20"/>
      <c r="F459" s="28"/>
      <c r="G459" s="32"/>
      <c r="H459" s="32"/>
      <c r="I459" s="32"/>
      <c r="J459" s="19" t="str">
        <f t="shared" si="20"/>
        <v/>
      </c>
      <c r="K459" s="20"/>
      <c r="L459" s="29"/>
      <c r="M459" s="22" t="str">
        <f t="shared" si="21"/>
        <v/>
      </c>
      <c r="N459" s="22" t="str">
        <f t="shared" si="22"/>
        <v/>
      </c>
      <c r="AY459" s="25" t="b">
        <f>IFERROR(IF($F459="S1",IF(AND($H459&gt;$G459,(($H459-$G459)&lt;=(Dashboard!$N$4/1440))),1,""),IF($F459="S2",IF(AND($H459&gt;$G459,($H459-$G459)&lt;=(Dashboard!$N$5/1440)),1,""),IF($F459="S3",IF(AND($H459&gt;$G459,($H459-$G459)&lt;=(Dashboard!$N$6/1440)),1,""),IF($F459="S4",IF(AND($H459&gt;$G459,($H459-$G459)&lt;=(Dashboard!$N$7/1440)),1,""))))),"")</f>
        <v>0</v>
      </c>
      <c r="AZ459" s="25" t="b">
        <f>IFERROR(IF(J459="Done",IF($F459="S1",IF(AND($I459&gt;$G459,(($I459-$G459)&lt;=(Dashboard!$O$4/1440))),1,""),IF($F459="S2",IF(AND($I459&gt;$G459,($I459-$G459)&lt;=(Dashboard!$O$5/1440)),1,""),IF($F459="S3",IF(AND($I459&gt;$G459,($I459-$G459)&lt;=(Dashboard!$O$6/1440)),1,""),IF($F459="S4",IF(AND($I459&gt;$G459,($I459-$G459)&lt;=(Dashboard!$O$7/1440)),1,"")))))),"")</f>
        <v>0</v>
      </c>
      <c r="BA459" s="24"/>
    </row>
    <row r="460" spans="1:53" x14ac:dyDescent="0.25">
      <c r="A460" s="33"/>
      <c r="B460" s="20"/>
      <c r="C460" s="20"/>
      <c r="D460" s="20"/>
      <c r="E460" s="20"/>
      <c r="F460" s="28"/>
      <c r="G460" s="32"/>
      <c r="H460" s="32"/>
      <c r="I460" s="32"/>
      <c r="J460" s="19" t="str">
        <f t="shared" si="20"/>
        <v/>
      </c>
      <c r="K460" s="20"/>
      <c r="L460" s="29"/>
      <c r="M460" s="22" t="str">
        <f t="shared" si="21"/>
        <v/>
      </c>
      <c r="N460" s="22" t="str">
        <f t="shared" si="22"/>
        <v/>
      </c>
      <c r="AY460" s="25" t="b">
        <f>IFERROR(IF($F460="S1",IF(AND($H460&gt;$G460,(($H460-$G460)&lt;=(Dashboard!$N$4/1440))),1,""),IF($F460="S2",IF(AND($H460&gt;$G460,($H460-$G460)&lt;=(Dashboard!$N$5/1440)),1,""),IF($F460="S3",IF(AND($H460&gt;$G460,($H460-$G460)&lt;=(Dashboard!$N$6/1440)),1,""),IF($F460="S4",IF(AND($H460&gt;$G460,($H460-$G460)&lt;=(Dashboard!$N$7/1440)),1,""))))),"")</f>
        <v>0</v>
      </c>
      <c r="AZ460" s="25" t="b">
        <f>IFERROR(IF(J460="Done",IF($F460="S1",IF(AND($I460&gt;$G460,(($I460-$G460)&lt;=(Dashboard!$O$4/1440))),1,""),IF($F460="S2",IF(AND($I460&gt;$G460,($I460-$G460)&lt;=(Dashboard!$O$5/1440)),1,""),IF($F460="S3",IF(AND($I460&gt;$G460,($I460-$G460)&lt;=(Dashboard!$O$6/1440)),1,""),IF($F460="S4",IF(AND($I460&gt;$G460,($I460-$G460)&lt;=(Dashboard!$O$7/1440)),1,"")))))),"")</f>
        <v>0</v>
      </c>
      <c r="BA460" s="24"/>
    </row>
    <row r="461" spans="1:53" x14ac:dyDescent="0.25">
      <c r="A461" s="33"/>
      <c r="B461" s="20"/>
      <c r="C461" s="20"/>
      <c r="D461" s="20"/>
      <c r="E461" s="20"/>
      <c r="F461" s="28"/>
      <c r="G461" s="32"/>
      <c r="H461" s="32"/>
      <c r="I461" s="32"/>
      <c r="J461" s="19" t="str">
        <f t="shared" si="20"/>
        <v/>
      </c>
      <c r="K461" s="20"/>
      <c r="L461" s="29"/>
      <c r="M461" s="22" t="str">
        <f t="shared" si="21"/>
        <v/>
      </c>
      <c r="N461" s="22" t="str">
        <f t="shared" si="22"/>
        <v/>
      </c>
      <c r="AY461" s="25" t="b">
        <f>IFERROR(IF($F461="S1",IF(AND($H461&gt;$G461,(($H461-$G461)&lt;=(Dashboard!$N$4/1440))),1,""),IF($F461="S2",IF(AND($H461&gt;$G461,($H461-$G461)&lt;=(Dashboard!$N$5/1440)),1,""),IF($F461="S3",IF(AND($H461&gt;$G461,($H461-$G461)&lt;=(Dashboard!$N$6/1440)),1,""),IF($F461="S4",IF(AND($H461&gt;$G461,($H461-$G461)&lt;=(Dashboard!$N$7/1440)),1,""))))),"")</f>
        <v>0</v>
      </c>
      <c r="AZ461" s="25" t="b">
        <f>IFERROR(IF(J461="Done",IF($F461="S1",IF(AND($I461&gt;$G461,(($I461-$G461)&lt;=(Dashboard!$O$4/1440))),1,""),IF($F461="S2",IF(AND($I461&gt;$G461,($I461-$G461)&lt;=(Dashboard!$O$5/1440)),1,""),IF($F461="S3",IF(AND($I461&gt;$G461,($I461-$G461)&lt;=(Dashboard!$O$6/1440)),1,""),IF($F461="S4",IF(AND($I461&gt;$G461,($I461-$G461)&lt;=(Dashboard!$O$7/1440)),1,"")))))),"")</f>
        <v>0</v>
      </c>
      <c r="BA461" s="24"/>
    </row>
    <row r="462" spans="1:53" x14ac:dyDescent="0.25">
      <c r="A462" s="33"/>
      <c r="B462" s="20"/>
      <c r="C462" s="20"/>
      <c r="D462" s="20"/>
      <c r="E462" s="20"/>
      <c r="F462" s="28"/>
      <c r="G462" s="32"/>
      <c r="H462" s="32"/>
      <c r="I462" s="32"/>
      <c r="J462" s="19" t="str">
        <f t="shared" si="20"/>
        <v/>
      </c>
      <c r="K462" s="20"/>
      <c r="L462" s="29"/>
      <c r="M462" s="22" t="str">
        <f t="shared" si="21"/>
        <v/>
      </c>
      <c r="N462" s="22" t="str">
        <f t="shared" si="22"/>
        <v/>
      </c>
      <c r="AY462" s="25" t="b">
        <f>IFERROR(IF($F462="S1",IF(AND($H462&gt;$G462,(($H462-$G462)&lt;=(Dashboard!$N$4/1440))),1,""),IF($F462="S2",IF(AND($H462&gt;$G462,($H462-$G462)&lt;=(Dashboard!$N$5/1440)),1,""),IF($F462="S3",IF(AND($H462&gt;$G462,($H462-$G462)&lt;=(Dashboard!$N$6/1440)),1,""),IF($F462="S4",IF(AND($H462&gt;$G462,($H462-$G462)&lt;=(Dashboard!$N$7/1440)),1,""))))),"")</f>
        <v>0</v>
      </c>
      <c r="AZ462" s="25" t="b">
        <f>IFERROR(IF(J462="Done",IF($F462="S1",IF(AND($I462&gt;$G462,(($I462-$G462)&lt;=(Dashboard!$O$4/1440))),1,""),IF($F462="S2",IF(AND($I462&gt;$G462,($I462-$G462)&lt;=(Dashboard!$O$5/1440)),1,""),IF($F462="S3",IF(AND($I462&gt;$G462,($I462-$G462)&lt;=(Dashboard!$O$6/1440)),1,""),IF($F462="S4",IF(AND($I462&gt;$G462,($I462-$G462)&lt;=(Dashboard!$O$7/1440)),1,"")))))),"")</f>
        <v>0</v>
      </c>
      <c r="BA462" s="24"/>
    </row>
    <row r="463" spans="1:53" x14ac:dyDescent="0.25">
      <c r="A463" s="33"/>
      <c r="B463" s="20"/>
      <c r="C463" s="20"/>
      <c r="D463" s="20"/>
      <c r="E463" s="20"/>
      <c r="F463" s="28"/>
      <c r="G463" s="32"/>
      <c r="H463" s="32"/>
      <c r="I463" s="32"/>
      <c r="J463" s="19" t="str">
        <f t="shared" si="20"/>
        <v/>
      </c>
      <c r="K463" s="20"/>
      <c r="L463" s="29"/>
      <c r="M463" s="22" t="str">
        <f t="shared" si="21"/>
        <v/>
      </c>
      <c r="N463" s="22" t="str">
        <f t="shared" si="22"/>
        <v/>
      </c>
      <c r="AY463" s="25" t="b">
        <f>IFERROR(IF($F463="S1",IF(AND($H463&gt;$G463,(($H463-$G463)&lt;=(Dashboard!$N$4/1440))),1,""),IF($F463="S2",IF(AND($H463&gt;$G463,($H463-$G463)&lt;=(Dashboard!$N$5/1440)),1,""),IF($F463="S3",IF(AND($H463&gt;$G463,($H463-$G463)&lt;=(Dashboard!$N$6/1440)),1,""),IF($F463="S4",IF(AND($H463&gt;$G463,($H463-$G463)&lt;=(Dashboard!$N$7/1440)),1,""))))),"")</f>
        <v>0</v>
      </c>
      <c r="AZ463" s="25" t="b">
        <f>IFERROR(IF(J463="Done",IF($F463="S1",IF(AND($I463&gt;$G463,(($I463-$G463)&lt;=(Dashboard!$O$4/1440))),1,""),IF($F463="S2",IF(AND($I463&gt;$G463,($I463-$G463)&lt;=(Dashboard!$O$5/1440)),1,""),IF($F463="S3",IF(AND($I463&gt;$G463,($I463-$G463)&lt;=(Dashboard!$O$6/1440)),1,""),IF($F463="S4",IF(AND($I463&gt;$G463,($I463-$G463)&lt;=(Dashboard!$O$7/1440)),1,"")))))),"")</f>
        <v>0</v>
      </c>
      <c r="BA463" s="24"/>
    </row>
    <row r="464" spans="1:53" x14ac:dyDescent="0.25">
      <c r="A464" s="33"/>
      <c r="B464" s="20"/>
      <c r="C464" s="20"/>
      <c r="D464" s="20"/>
      <c r="E464" s="20"/>
      <c r="F464" s="28"/>
      <c r="G464" s="32"/>
      <c r="H464" s="32"/>
      <c r="I464" s="32"/>
      <c r="J464" s="19" t="str">
        <f t="shared" si="20"/>
        <v/>
      </c>
      <c r="K464" s="20"/>
      <c r="L464" s="29"/>
      <c r="M464" s="22" t="str">
        <f t="shared" si="21"/>
        <v/>
      </c>
      <c r="N464" s="22" t="str">
        <f t="shared" si="22"/>
        <v/>
      </c>
      <c r="AY464" s="25" t="b">
        <f>IFERROR(IF($F464="S1",IF(AND($H464&gt;$G464,(($H464-$G464)&lt;=(Dashboard!$N$4/1440))),1,""),IF($F464="S2",IF(AND($H464&gt;$G464,($H464-$G464)&lt;=(Dashboard!$N$5/1440)),1,""),IF($F464="S3",IF(AND($H464&gt;$G464,($H464-$G464)&lt;=(Dashboard!$N$6/1440)),1,""),IF($F464="S4",IF(AND($H464&gt;$G464,($H464-$G464)&lt;=(Dashboard!$N$7/1440)),1,""))))),"")</f>
        <v>0</v>
      </c>
      <c r="AZ464" s="25" t="b">
        <f>IFERROR(IF(J464="Done",IF($F464="S1",IF(AND($I464&gt;$G464,(($I464-$G464)&lt;=(Dashboard!$O$4/1440))),1,""),IF($F464="S2",IF(AND($I464&gt;$G464,($I464-$G464)&lt;=(Dashboard!$O$5/1440)),1,""),IF($F464="S3",IF(AND($I464&gt;$G464,($I464-$G464)&lt;=(Dashboard!$O$6/1440)),1,""),IF($F464="S4",IF(AND($I464&gt;$G464,($I464-$G464)&lt;=(Dashboard!$O$7/1440)),1,"")))))),"")</f>
        <v>0</v>
      </c>
      <c r="BA464" s="24"/>
    </row>
    <row r="465" spans="1:53" x14ac:dyDescent="0.25">
      <c r="A465" s="33"/>
      <c r="B465" s="20"/>
      <c r="C465" s="20"/>
      <c r="D465" s="20"/>
      <c r="E465" s="20"/>
      <c r="F465" s="28"/>
      <c r="G465" s="32"/>
      <c r="H465" s="32"/>
      <c r="I465" s="32"/>
      <c r="J465" s="19" t="str">
        <f t="shared" si="20"/>
        <v/>
      </c>
      <c r="K465" s="20"/>
      <c r="L465" s="29"/>
      <c r="M465" s="22" t="str">
        <f t="shared" si="21"/>
        <v/>
      </c>
      <c r="N465" s="22" t="str">
        <f t="shared" si="22"/>
        <v/>
      </c>
      <c r="AY465" s="25" t="b">
        <f>IFERROR(IF($F465="S1",IF(AND($H465&gt;$G465,(($H465-$G465)&lt;=(Dashboard!$N$4/1440))),1,""),IF($F465="S2",IF(AND($H465&gt;$G465,($H465-$G465)&lt;=(Dashboard!$N$5/1440)),1,""),IF($F465="S3",IF(AND($H465&gt;$G465,($H465-$G465)&lt;=(Dashboard!$N$6/1440)),1,""),IF($F465="S4",IF(AND($H465&gt;$G465,($H465-$G465)&lt;=(Dashboard!$N$7/1440)),1,""))))),"")</f>
        <v>0</v>
      </c>
      <c r="AZ465" s="25" t="b">
        <f>IFERROR(IF(J465="Done",IF($F465="S1",IF(AND($I465&gt;$G465,(($I465-$G465)&lt;=(Dashboard!$O$4/1440))),1,""),IF($F465="S2",IF(AND($I465&gt;$G465,($I465-$G465)&lt;=(Dashboard!$O$5/1440)),1,""),IF($F465="S3",IF(AND($I465&gt;$G465,($I465-$G465)&lt;=(Dashboard!$O$6/1440)),1,""),IF($F465="S4",IF(AND($I465&gt;$G465,($I465-$G465)&lt;=(Dashboard!$O$7/1440)),1,"")))))),"")</f>
        <v>0</v>
      </c>
      <c r="BA465" s="24"/>
    </row>
    <row r="466" spans="1:53" x14ac:dyDescent="0.25">
      <c r="A466" s="33"/>
      <c r="B466" s="20"/>
      <c r="C466" s="20"/>
      <c r="D466" s="20"/>
      <c r="E466" s="20"/>
      <c r="F466" s="28"/>
      <c r="G466" s="32"/>
      <c r="H466" s="32"/>
      <c r="I466" s="32"/>
      <c r="J466" s="19" t="str">
        <f t="shared" si="20"/>
        <v/>
      </c>
      <c r="K466" s="20"/>
      <c r="L466" s="29"/>
      <c r="M466" s="22" t="str">
        <f t="shared" si="21"/>
        <v/>
      </c>
      <c r="N466" s="22" t="str">
        <f t="shared" si="22"/>
        <v/>
      </c>
      <c r="AY466" s="25" t="b">
        <f>IFERROR(IF($F466="S1",IF(AND($H466&gt;$G466,(($H466-$G466)&lt;=(Dashboard!$N$4/1440))),1,""),IF($F466="S2",IF(AND($H466&gt;$G466,($H466-$G466)&lt;=(Dashboard!$N$5/1440)),1,""),IF($F466="S3",IF(AND($H466&gt;$G466,($H466-$G466)&lt;=(Dashboard!$N$6/1440)),1,""),IF($F466="S4",IF(AND($H466&gt;$G466,($H466-$G466)&lt;=(Dashboard!$N$7/1440)),1,""))))),"")</f>
        <v>0</v>
      </c>
      <c r="AZ466" s="25" t="b">
        <f>IFERROR(IF(J466="Done",IF($F466="S1",IF(AND($I466&gt;$G466,(($I466-$G466)&lt;=(Dashboard!$O$4/1440))),1,""),IF($F466="S2",IF(AND($I466&gt;$G466,($I466-$G466)&lt;=(Dashboard!$O$5/1440)),1,""),IF($F466="S3",IF(AND($I466&gt;$G466,($I466-$G466)&lt;=(Dashboard!$O$6/1440)),1,""),IF($F466="S4",IF(AND($I466&gt;$G466,($I466-$G466)&lt;=(Dashboard!$O$7/1440)),1,"")))))),"")</f>
        <v>0</v>
      </c>
      <c r="BA466" s="24"/>
    </row>
    <row r="467" spans="1:53" x14ac:dyDescent="0.25">
      <c r="A467" s="33"/>
      <c r="B467" s="20"/>
      <c r="C467" s="20"/>
      <c r="D467" s="20"/>
      <c r="E467" s="20"/>
      <c r="F467" s="28"/>
      <c r="G467" s="32"/>
      <c r="H467" s="32"/>
      <c r="I467" s="32"/>
      <c r="J467" s="19" t="str">
        <f t="shared" si="20"/>
        <v/>
      </c>
      <c r="K467" s="20"/>
      <c r="L467" s="29"/>
      <c r="M467" s="22" t="str">
        <f t="shared" si="21"/>
        <v/>
      </c>
      <c r="N467" s="22" t="str">
        <f t="shared" si="22"/>
        <v/>
      </c>
      <c r="AY467" s="25" t="b">
        <f>IFERROR(IF($F467="S1",IF(AND($H467&gt;$G467,(($H467-$G467)&lt;=(Dashboard!$N$4/1440))),1,""),IF($F467="S2",IF(AND($H467&gt;$G467,($H467-$G467)&lt;=(Dashboard!$N$5/1440)),1,""),IF($F467="S3",IF(AND($H467&gt;$G467,($H467-$G467)&lt;=(Dashboard!$N$6/1440)),1,""),IF($F467="S4",IF(AND($H467&gt;$G467,($H467-$G467)&lt;=(Dashboard!$N$7/1440)),1,""))))),"")</f>
        <v>0</v>
      </c>
      <c r="AZ467" s="25" t="b">
        <f>IFERROR(IF(J467="Done",IF($F467="S1",IF(AND($I467&gt;$G467,(($I467-$G467)&lt;=(Dashboard!$O$4/1440))),1,""),IF($F467="S2",IF(AND($I467&gt;$G467,($I467-$G467)&lt;=(Dashboard!$O$5/1440)),1,""),IF($F467="S3",IF(AND($I467&gt;$G467,($I467-$G467)&lt;=(Dashboard!$O$6/1440)),1,""),IF($F467="S4",IF(AND($I467&gt;$G467,($I467-$G467)&lt;=(Dashboard!$O$7/1440)),1,"")))))),"")</f>
        <v>0</v>
      </c>
      <c r="BA467" s="24"/>
    </row>
    <row r="468" spans="1:53" x14ac:dyDescent="0.25">
      <c r="A468" s="33"/>
      <c r="B468" s="20"/>
      <c r="C468" s="20"/>
      <c r="D468" s="20"/>
      <c r="E468" s="20"/>
      <c r="F468" s="28"/>
      <c r="G468" s="32"/>
      <c r="H468" s="32"/>
      <c r="I468" s="32"/>
      <c r="J468" s="19" t="str">
        <f t="shared" si="20"/>
        <v/>
      </c>
      <c r="K468" s="20"/>
      <c r="L468" s="29"/>
      <c r="M468" s="22" t="str">
        <f t="shared" si="21"/>
        <v/>
      </c>
      <c r="N468" s="22" t="str">
        <f t="shared" si="22"/>
        <v/>
      </c>
      <c r="AY468" s="25" t="b">
        <f>IFERROR(IF($F468="S1",IF(AND($H468&gt;$G468,(($H468-$G468)&lt;=(Dashboard!$N$4/1440))),1,""),IF($F468="S2",IF(AND($H468&gt;$G468,($H468-$G468)&lt;=(Dashboard!$N$5/1440)),1,""),IF($F468="S3",IF(AND($H468&gt;$G468,($H468-$G468)&lt;=(Dashboard!$N$6/1440)),1,""),IF($F468="S4",IF(AND($H468&gt;$G468,($H468-$G468)&lt;=(Dashboard!$N$7/1440)),1,""))))),"")</f>
        <v>0</v>
      </c>
      <c r="AZ468" s="25" t="b">
        <f>IFERROR(IF(J468="Done",IF($F468="S1",IF(AND($I468&gt;$G468,(($I468-$G468)&lt;=(Dashboard!$O$4/1440))),1,""),IF($F468="S2",IF(AND($I468&gt;$G468,($I468-$G468)&lt;=(Dashboard!$O$5/1440)),1,""),IF($F468="S3",IF(AND($I468&gt;$G468,($I468-$G468)&lt;=(Dashboard!$O$6/1440)),1,""),IF($F468="S4",IF(AND($I468&gt;$G468,($I468-$G468)&lt;=(Dashboard!$O$7/1440)),1,"")))))),"")</f>
        <v>0</v>
      </c>
      <c r="BA468" s="24"/>
    </row>
    <row r="469" spans="1:53" x14ac:dyDescent="0.25">
      <c r="A469" s="33"/>
      <c r="B469" s="20"/>
      <c r="C469" s="20"/>
      <c r="D469" s="20"/>
      <c r="E469" s="20"/>
      <c r="F469" s="28"/>
      <c r="G469" s="32"/>
      <c r="H469" s="32"/>
      <c r="I469" s="32"/>
      <c r="J469" s="19" t="str">
        <f t="shared" si="20"/>
        <v/>
      </c>
      <c r="K469" s="20"/>
      <c r="L469" s="29"/>
      <c r="M469" s="22" t="str">
        <f t="shared" si="21"/>
        <v/>
      </c>
      <c r="N469" s="22" t="str">
        <f t="shared" si="22"/>
        <v/>
      </c>
      <c r="AY469" s="25" t="b">
        <f>IFERROR(IF($F469="S1",IF(AND($H469&gt;$G469,(($H469-$G469)&lt;=(Dashboard!$N$4/1440))),1,""),IF($F469="S2",IF(AND($H469&gt;$G469,($H469-$G469)&lt;=(Dashboard!$N$5/1440)),1,""),IF($F469="S3",IF(AND($H469&gt;$G469,($H469-$G469)&lt;=(Dashboard!$N$6/1440)),1,""),IF($F469="S4",IF(AND($H469&gt;$G469,($H469-$G469)&lt;=(Dashboard!$N$7/1440)),1,""))))),"")</f>
        <v>0</v>
      </c>
      <c r="AZ469" s="25" t="b">
        <f>IFERROR(IF(J469="Done",IF($F469="S1",IF(AND($I469&gt;$G469,(($I469-$G469)&lt;=(Dashboard!$O$4/1440))),1,""),IF($F469="S2",IF(AND($I469&gt;$G469,($I469-$G469)&lt;=(Dashboard!$O$5/1440)),1,""),IF($F469="S3",IF(AND($I469&gt;$G469,($I469-$G469)&lt;=(Dashboard!$O$6/1440)),1,""),IF($F469="S4",IF(AND($I469&gt;$G469,($I469-$G469)&lt;=(Dashboard!$O$7/1440)),1,"")))))),"")</f>
        <v>0</v>
      </c>
      <c r="BA469" s="24"/>
    </row>
    <row r="470" spans="1:53" x14ac:dyDescent="0.25">
      <c r="A470" s="33"/>
      <c r="B470" s="20"/>
      <c r="C470" s="20"/>
      <c r="D470" s="20"/>
      <c r="E470" s="20"/>
      <c r="F470" s="28"/>
      <c r="G470" s="32"/>
      <c r="H470" s="32"/>
      <c r="I470" s="32"/>
      <c r="J470" s="19" t="str">
        <f t="shared" si="20"/>
        <v/>
      </c>
      <c r="K470" s="20"/>
      <c r="L470" s="29"/>
      <c r="M470" s="22" t="str">
        <f t="shared" si="21"/>
        <v/>
      </c>
      <c r="N470" s="22" t="str">
        <f t="shared" si="22"/>
        <v/>
      </c>
      <c r="AY470" s="25" t="b">
        <f>IFERROR(IF($F470="S1",IF(AND($H470&gt;$G470,(($H470-$G470)&lt;=(Dashboard!$N$4/1440))),1,""),IF($F470="S2",IF(AND($H470&gt;$G470,($H470-$G470)&lt;=(Dashboard!$N$5/1440)),1,""),IF($F470="S3",IF(AND($H470&gt;$G470,($H470-$G470)&lt;=(Dashboard!$N$6/1440)),1,""),IF($F470="S4",IF(AND($H470&gt;$G470,($H470-$G470)&lt;=(Dashboard!$N$7/1440)),1,""))))),"")</f>
        <v>0</v>
      </c>
      <c r="AZ470" s="25" t="b">
        <f>IFERROR(IF(J470="Done",IF($F470="S1",IF(AND($I470&gt;$G470,(($I470-$G470)&lt;=(Dashboard!$O$4/1440))),1,""),IF($F470="S2",IF(AND($I470&gt;$G470,($I470-$G470)&lt;=(Dashboard!$O$5/1440)),1,""),IF($F470="S3",IF(AND($I470&gt;$G470,($I470-$G470)&lt;=(Dashboard!$O$6/1440)),1,""),IF($F470="S4",IF(AND($I470&gt;$G470,($I470-$G470)&lt;=(Dashboard!$O$7/1440)),1,"")))))),"")</f>
        <v>0</v>
      </c>
      <c r="BA470" s="24"/>
    </row>
    <row r="471" spans="1:53" x14ac:dyDescent="0.25">
      <c r="A471" s="33"/>
      <c r="B471" s="20"/>
      <c r="C471" s="20"/>
      <c r="D471" s="20"/>
      <c r="E471" s="20"/>
      <c r="F471" s="28"/>
      <c r="G471" s="32"/>
      <c r="H471" s="32"/>
      <c r="I471" s="32"/>
      <c r="J471" s="19" t="str">
        <f t="shared" ref="J471:J534" si="23">IF(AND($I471&gt;$H471,$H471&gt;$G471,$H471&gt;0,$G471&gt;0),"Done",IF(AND($H471&gt;$G471,$G471&gt;0),"In Process",IF(AND($H471="",$G471&gt;0),"Pending Response","")))</f>
        <v/>
      </c>
      <c r="K471" s="20"/>
      <c r="L471" s="29"/>
      <c r="M471" s="22" t="str">
        <f t="shared" si="21"/>
        <v/>
      </c>
      <c r="N471" s="22" t="str">
        <f t="shared" si="22"/>
        <v/>
      </c>
      <c r="AY471" s="25" t="b">
        <f>IFERROR(IF($F471="S1",IF(AND($H471&gt;$G471,(($H471-$G471)&lt;=(Dashboard!$N$4/1440))),1,""),IF($F471="S2",IF(AND($H471&gt;$G471,($H471-$G471)&lt;=(Dashboard!$N$5/1440)),1,""),IF($F471="S3",IF(AND($H471&gt;$G471,($H471-$G471)&lt;=(Dashboard!$N$6/1440)),1,""),IF($F471="S4",IF(AND($H471&gt;$G471,($H471-$G471)&lt;=(Dashboard!$N$7/1440)),1,""))))),"")</f>
        <v>0</v>
      </c>
      <c r="AZ471" s="25" t="b">
        <f>IFERROR(IF(J471="Done",IF($F471="S1",IF(AND($I471&gt;$G471,(($I471-$G471)&lt;=(Dashboard!$O$4/1440))),1,""),IF($F471="S2",IF(AND($I471&gt;$G471,($I471-$G471)&lt;=(Dashboard!$O$5/1440)),1,""),IF($F471="S3",IF(AND($I471&gt;$G471,($I471-$G471)&lt;=(Dashboard!$O$6/1440)),1,""),IF($F471="S4",IF(AND($I471&gt;$G471,($I471-$G471)&lt;=(Dashboard!$O$7/1440)),1,"")))))),"")</f>
        <v>0</v>
      </c>
      <c r="BA471" s="24"/>
    </row>
    <row r="472" spans="1:53" x14ac:dyDescent="0.25">
      <c r="A472" s="33"/>
      <c r="B472" s="20"/>
      <c r="C472" s="20"/>
      <c r="D472" s="20"/>
      <c r="E472" s="20"/>
      <c r="F472" s="28"/>
      <c r="G472" s="32"/>
      <c r="H472" s="32"/>
      <c r="I472" s="32"/>
      <c r="J472" s="19" t="str">
        <f t="shared" si="23"/>
        <v/>
      </c>
      <c r="K472" s="20"/>
      <c r="L472" s="29"/>
      <c r="M472" s="22" t="str">
        <f t="shared" si="21"/>
        <v/>
      </c>
      <c r="N472" s="22" t="str">
        <f t="shared" si="22"/>
        <v/>
      </c>
      <c r="AY472" s="25" t="b">
        <f>IFERROR(IF($F472="S1",IF(AND($H472&gt;$G472,(($H472-$G472)&lt;=(Dashboard!$N$4/1440))),1,""),IF($F472="S2",IF(AND($H472&gt;$G472,($H472-$G472)&lt;=(Dashboard!$N$5/1440)),1,""),IF($F472="S3",IF(AND($H472&gt;$G472,($H472-$G472)&lt;=(Dashboard!$N$6/1440)),1,""),IF($F472="S4",IF(AND($H472&gt;$G472,($H472-$G472)&lt;=(Dashboard!$N$7/1440)),1,""))))),"")</f>
        <v>0</v>
      </c>
      <c r="AZ472" s="25" t="b">
        <f>IFERROR(IF(J472="Done",IF($F472="S1",IF(AND($I472&gt;$G472,(($I472-$G472)&lt;=(Dashboard!$O$4/1440))),1,""),IF($F472="S2",IF(AND($I472&gt;$G472,($I472-$G472)&lt;=(Dashboard!$O$5/1440)),1,""),IF($F472="S3",IF(AND($I472&gt;$G472,($I472-$G472)&lt;=(Dashboard!$O$6/1440)),1,""),IF($F472="S4",IF(AND($I472&gt;$G472,($I472-$G472)&lt;=(Dashboard!$O$7/1440)),1,"")))))),"")</f>
        <v>0</v>
      </c>
      <c r="BA472" s="24"/>
    </row>
    <row r="473" spans="1:53" x14ac:dyDescent="0.25">
      <c r="A473" s="33"/>
      <c r="B473" s="20"/>
      <c r="C473" s="20"/>
      <c r="D473" s="20"/>
      <c r="E473" s="20"/>
      <c r="F473" s="28"/>
      <c r="G473" s="32"/>
      <c r="H473" s="32"/>
      <c r="I473" s="32"/>
      <c r="J473" s="19" t="str">
        <f t="shared" si="23"/>
        <v/>
      </c>
      <c r="K473" s="20"/>
      <c r="L473" s="29"/>
      <c r="M473" s="22" t="str">
        <f t="shared" si="21"/>
        <v/>
      </c>
      <c r="N473" s="22" t="str">
        <f t="shared" si="22"/>
        <v/>
      </c>
      <c r="AY473" s="25" t="b">
        <f>IFERROR(IF($F473="S1",IF(AND($H473&gt;$G473,(($H473-$G473)&lt;=(Dashboard!$N$4/1440))),1,""),IF($F473="S2",IF(AND($H473&gt;$G473,($H473-$G473)&lt;=(Dashboard!$N$5/1440)),1,""),IF($F473="S3",IF(AND($H473&gt;$G473,($H473-$G473)&lt;=(Dashboard!$N$6/1440)),1,""),IF($F473="S4",IF(AND($H473&gt;$G473,($H473-$G473)&lt;=(Dashboard!$N$7/1440)),1,""))))),"")</f>
        <v>0</v>
      </c>
      <c r="AZ473" s="25" t="b">
        <f>IFERROR(IF(J473="Done",IF($F473="S1",IF(AND($I473&gt;$G473,(($I473-$G473)&lt;=(Dashboard!$O$4/1440))),1,""),IF($F473="S2",IF(AND($I473&gt;$G473,($I473-$G473)&lt;=(Dashboard!$O$5/1440)),1,""),IF($F473="S3",IF(AND($I473&gt;$G473,($I473-$G473)&lt;=(Dashboard!$O$6/1440)),1,""),IF($F473="S4",IF(AND($I473&gt;$G473,($I473-$G473)&lt;=(Dashboard!$O$7/1440)),1,"")))))),"")</f>
        <v>0</v>
      </c>
      <c r="BA473" s="24"/>
    </row>
    <row r="474" spans="1:53" x14ac:dyDescent="0.25">
      <c r="A474" s="33"/>
      <c r="B474" s="20"/>
      <c r="C474" s="20"/>
      <c r="D474" s="20"/>
      <c r="E474" s="20"/>
      <c r="F474" s="28"/>
      <c r="G474" s="32"/>
      <c r="H474" s="32"/>
      <c r="I474" s="32"/>
      <c r="J474" s="19" t="str">
        <f t="shared" si="23"/>
        <v/>
      </c>
      <c r="K474" s="20"/>
      <c r="L474" s="29"/>
      <c r="M474" s="22" t="str">
        <f t="shared" si="21"/>
        <v/>
      </c>
      <c r="N474" s="22" t="str">
        <f t="shared" si="22"/>
        <v/>
      </c>
      <c r="AY474" s="25" t="b">
        <f>IFERROR(IF($F474="S1",IF(AND($H474&gt;$G474,(($H474-$G474)&lt;=(Dashboard!$N$4/1440))),1,""),IF($F474="S2",IF(AND($H474&gt;$G474,($H474-$G474)&lt;=(Dashboard!$N$5/1440)),1,""),IF($F474="S3",IF(AND($H474&gt;$G474,($H474-$G474)&lt;=(Dashboard!$N$6/1440)),1,""),IF($F474="S4",IF(AND($H474&gt;$G474,($H474-$G474)&lt;=(Dashboard!$N$7/1440)),1,""))))),"")</f>
        <v>0</v>
      </c>
      <c r="AZ474" s="25" t="b">
        <f>IFERROR(IF(J474="Done",IF($F474="S1",IF(AND($I474&gt;$G474,(($I474-$G474)&lt;=(Dashboard!$O$4/1440))),1,""),IF($F474="S2",IF(AND($I474&gt;$G474,($I474-$G474)&lt;=(Dashboard!$O$5/1440)),1,""),IF($F474="S3",IF(AND($I474&gt;$G474,($I474-$G474)&lt;=(Dashboard!$O$6/1440)),1,""),IF($F474="S4",IF(AND($I474&gt;$G474,($I474-$G474)&lt;=(Dashboard!$O$7/1440)),1,"")))))),"")</f>
        <v>0</v>
      </c>
      <c r="BA474" s="24"/>
    </row>
    <row r="475" spans="1:53" x14ac:dyDescent="0.25">
      <c r="A475" s="33"/>
      <c r="B475" s="20"/>
      <c r="C475" s="20"/>
      <c r="D475" s="20"/>
      <c r="E475" s="20"/>
      <c r="F475" s="28"/>
      <c r="G475" s="32"/>
      <c r="H475" s="32"/>
      <c r="I475" s="32"/>
      <c r="J475" s="19" t="str">
        <f t="shared" si="23"/>
        <v/>
      </c>
      <c r="K475" s="20"/>
      <c r="L475" s="29"/>
      <c r="M475" s="22" t="str">
        <f t="shared" si="21"/>
        <v/>
      </c>
      <c r="N475" s="22" t="str">
        <f t="shared" si="22"/>
        <v/>
      </c>
      <c r="AY475" s="25" t="b">
        <f>IFERROR(IF($F475="S1",IF(AND($H475&gt;$G475,(($H475-$G475)&lt;=(Dashboard!$N$4/1440))),1,""),IF($F475="S2",IF(AND($H475&gt;$G475,($H475-$G475)&lt;=(Dashboard!$N$5/1440)),1,""),IF($F475="S3",IF(AND($H475&gt;$G475,($H475-$G475)&lt;=(Dashboard!$N$6/1440)),1,""),IF($F475="S4",IF(AND($H475&gt;$G475,($H475-$G475)&lt;=(Dashboard!$N$7/1440)),1,""))))),"")</f>
        <v>0</v>
      </c>
      <c r="AZ475" s="25" t="b">
        <f>IFERROR(IF(J475="Done",IF($F475="S1",IF(AND($I475&gt;$G475,(($I475-$G475)&lt;=(Dashboard!$O$4/1440))),1,""),IF($F475="S2",IF(AND($I475&gt;$G475,($I475-$G475)&lt;=(Dashboard!$O$5/1440)),1,""),IF($F475="S3",IF(AND($I475&gt;$G475,($I475-$G475)&lt;=(Dashboard!$O$6/1440)),1,""),IF($F475="S4",IF(AND($I475&gt;$G475,($I475-$G475)&lt;=(Dashboard!$O$7/1440)),1,"")))))),"")</f>
        <v>0</v>
      </c>
      <c r="BA475" s="24"/>
    </row>
    <row r="476" spans="1:53" x14ac:dyDescent="0.25">
      <c r="A476" s="33"/>
      <c r="B476" s="20"/>
      <c r="C476" s="20"/>
      <c r="D476" s="20"/>
      <c r="E476" s="20"/>
      <c r="F476" s="28"/>
      <c r="G476" s="32"/>
      <c r="H476" s="32"/>
      <c r="I476" s="32"/>
      <c r="J476" s="19" t="str">
        <f t="shared" si="23"/>
        <v/>
      </c>
      <c r="K476" s="20"/>
      <c r="L476" s="29"/>
      <c r="M476" s="22" t="str">
        <f t="shared" si="21"/>
        <v/>
      </c>
      <c r="N476" s="22" t="str">
        <f t="shared" si="22"/>
        <v/>
      </c>
      <c r="AY476" s="25" t="b">
        <f>IFERROR(IF($F476="S1",IF(AND($H476&gt;$G476,(($H476-$G476)&lt;=(Dashboard!$N$4/1440))),1,""),IF($F476="S2",IF(AND($H476&gt;$G476,($H476-$G476)&lt;=(Dashboard!$N$5/1440)),1,""),IF($F476="S3",IF(AND($H476&gt;$G476,($H476-$G476)&lt;=(Dashboard!$N$6/1440)),1,""),IF($F476="S4",IF(AND($H476&gt;$G476,($H476-$G476)&lt;=(Dashboard!$N$7/1440)),1,""))))),"")</f>
        <v>0</v>
      </c>
      <c r="AZ476" s="25" t="b">
        <f>IFERROR(IF(J476="Done",IF($F476="S1",IF(AND($I476&gt;$G476,(($I476-$G476)&lt;=(Dashboard!$O$4/1440))),1,""),IF($F476="S2",IF(AND($I476&gt;$G476,($I476-$G476)&lt;=(Dashboard!$O$5/1440)),1,""),IF($F476="S3",IF(AND($I476&gt;$G476,($I476-$G476)&lt;=(Dashboard!$O$6/1440)),1,""),IF($F476="S4",IF(AND($I476&gt;$G476,($I476-$G476)&lt;=(Dashboard!$O$7/1440)),1,"")))))),"")</f>
        <v>0</v>
      </c>
      <c r="BA476" s="24"/>
    </row>
    <row r="477" spans="1:53" x14ac:dyDescent="0.25">
      <c r="A477" s="33"/>
      <c r="B477" s="20"/>
      <c r="C477" s="20"/>
      <c r="D477" s="20"/>
      <c r="E477" s="20"/>
      <c r="F477" s="28"/>
      <c r="G477" s="32"/>
      <c r="H477" s="32"/>
      <c r="I477" s="32"/>
      <c r="J477" s="19" t="str">
        <f t="shared" si="23"/>
        <v/>
      </c>
      <c r="K477" s="20"/>
      <c r="L477" s="29"/>
      <c r="M477" s="22" t="str">
        <f t="shared" si="21"/>
        <v/>
      </c>
      <c r="N477" s="22" t="str">
        <f t="shared" si="22"/>
        <v/>
      </c>
      <c r="AY477" s="25" t="b">
        <f>IFERROR(IF($F477="S1",IF(AND($H477&gt;$G477,(($H477-$G477)&lt;=(Dashboard!$N$4/1440))),1,""),IF($F477="S2",IF(AND($H477&gt;$G477,($H477-$G477)&lt;=(Dashboard!$N$5/1440)),1,""),IF($F477="S3",IF(AND($H477&gt;$G477,($H477-$G477)&lt;=(Dashboard!$N$6/1440)),1,""),IF($F477="S4",IF(AND($H477&gt;$G477,($H477-$G477)&lt;=(Dashboard!$N$7/1440)),1,""))))),"")</f>
        <v>0</v>
      </c>
      <c r="AZ477" s="25" t="b">
        <f>IFERROR(IF(J477="Done",IF($F477="S1",IF(AND($I477&gt;$G477,(($I477-$G477)&lt;=(Dashboard!$O$4/1440))),1,""),IF($F477="S2",IF(AND($I477&gt;$G477,($I477-$G477)&lt;=(Dashboard!$O$5/1440)),1,""),IF($F477="S3",IF(AND($I477&gt;$G477,($I477-$G477)&lt;=(Dashboard!$O$6/1440)),1,""),IF($F477="S4",IF(AND($I477&gt;$G477,($I477-$G477)&lt;=(Dashboard!$O$7/1440)),1,"")))))),"")</f>
        <v>0</v>
      </c>
      <c r="BA477" s="24"/>
    </row>
    <row r="478" spans="1:53" x14ac:dyDescent="0.25">
      <c r="A478" s="33"/>
      <c r="B478" s="20"/>
      <c r="C478" s="20"/>
      <c r="D478" s="20"/>
      <c r="E478" s="20"/>
      <c r="F478" s="28"/>
      <c r="G478" s="32"/>
      <c r="H478" s="32"/>
      <c r="I478" s="32"/>
      <c r="J478" s="19" t="str">
        <f t="shared" si="23"/>
        <v/>
      </c>
      <c r="K478" s="20"/>
      <c r="L478" s="29"/>
      <c r="M478" s="22" t="str">
        <f t="shared" si="21"/>
        <v/>
      </c>
      <c r="N478" s="22" t="str">
        <f t="shared" si="22"/>
        <v/>
      </c>
      <c r="AY478" s="25" t="b">
        <f>IFERROR(IF($F478="S1",IF(AND($H478&gt;$G478,(($H478-$G478)&lt;=(Dashboard!$N$4/1440))),1,""),IF($F478="S2",IF(AND($H478&gt;$G478,($H478-$G478)&lt;=(Dashboard!$N$5/1440)),1,""),IF($F478="S3",IF(AND($H478&gt;$G478,($H478-$G478)&lt;=(Dashboard!$N$6/1440)),1,""),IF($F478="S4",IF(AND($H478&gt;$G478,($H478-$G478)&lt;=(Dashboard!$N$7/1440)),1,""))))),"")</f>
        <v>0</v>
      </c>
      <c r="AZ478" s="25" t="b">
        <f>IFERROR(IF(J478="Done",IF($F478="S1",IF(AND($I478&gt;$G478,(($I478-$G478)&lt;=(Dashboard!$O$4/1440))),1,""),IF($F478="S2",IF(AND($I478&gt;$G478,($I478-$G478)&lt;=(Dashboard!$O$5/1440)),1,""),IF($F478="S3",IF(AND($I478&gt;$G478,($I478-$G478)&lt;=(Dashboard!$O$6/1440)),1,""),IF($F478="S4",IF(AND($I478&gt;$G478,($I478-$G478)&lt;=(Dashboard!$O$7/1440)),1,"")))))),"")</f>
        <v>0</v>
      </c>
      <c r="BA478" s="24"/>
    </row>
    <row r="479" spans="1:53" x14ac:dyDescent="0.25">
      <c r="A479" s="33"/>
      <c r="B479" s="20"/>
      <c r="C479" s="20"/>
      <c r="D479" s="20"/>
      <c r="E479" s="20"/>
      <c r="F479" s="28"/>
      <c r="G479" s="32"/>
      <c r="H479" s="32"/>
      <c r="I479" s="32"/>
      <c r="J479" s="19" t="str">
        <f t="shared" si="23"/>
        <v/>
      </c>
      <c r="K479" s="20"/>
      <c r="L479" s="29"/>
      <c r="M479" s="22" t="str">
        <f t="shared" si="21"/>
        <v/>
      </c>
      <c r="N479" s="22" t="str">
        <f t="shared" si="22"/>
        <v/>
      </c>
      <c r="AY479" s="25" t="b">
        <f>IFERROR(IF($F479="S1",IF(AND($H479&gt;$G479,(($H479-$G479)&lt;=(Dashboard!$N$4/1440))),1,""),IF($F479="S2",IF(AND($H479&gt;$G479,($H479-$G479)&lt;=(Dashboard!$N$5/1440)),1,""),IF($F479="S3",IF(AND($H479&gt;$G479,($H479-$G479)&lt;=(Dashboard!$N$6/1440)),1,""),IF($F479="S4",IF(AND($H479&gt;$G479,($H479-$G479)&lt;=(Dashboard!$N$7/1440)),1,""))))),"")</f>
        <v>0</v>
      </c>
      <c r="AZ479" s="25" t="b">
        <f>IFERROR(IF(J479="Done",IF($F479="S1",IF(AND($I479&gt;$G479,(($I479-$G479)&lt;=(Dashboard!$O$4/1440))),1,""),IF($F479="S2",IF(AND($I479&gt;$G479,($I479-$G479)&lt;=(Dashboard!$O$5/1440)),1,""),IF($F479="S3",IF(AND($I479&gt;$G479,($I479-$G479)&lt;=(Dashboard!$O$6/1440)),1,""),IF($F479="S4",IF(AND($I479&gt;$G479,($I479-$G479)&lt;=(Dashboard!$O$7/1440)),1,"")))))),"")</f>
        <v>0</v>
      </c>
      <c r="BA479" s="24"/>
    </row>
    <row r="480" spans="1:53" x14ac:dyDescent="0.25">
      <c r="A480" s="33"/>
      <c r="B480" s="20"/>
      <c r="C480" s="20"/>
      <c r="D480" s="20"/>
      <c r="E480" s="20"/>
      <c r="F480" s="28"/>
      <c r="G480" s="32"/>
      <c r="H480" s="32"/>
      <c r="I480" s="32"/>
      <c r="J480" s="19" t="str">
        <f t="shared" si="23"/>
        <v/>
      </c>
      <c r="K480" s="20"/>
      <c r="L480" s="29"/>
      <c r="M480" s="22" t="str">
        <f t="shared" si="21"/>
        <v/>
      </c>
      <c r="N480" s="22" t="str">
        <f t="shared" si="22"/>
        <v/>
      </c>
      <c r="AY480" s="25" t="b">
        <f>IFERROR(IF($F480="S1",IF(AND($H480&gt;$G480,(($H480-$G480)&lt;=(Dashboard!$N$4/1440))),1,""),IF($F480="S2",IF(AND($H480&gt;$G480,($H480-$G480)&lt;=(Dashboard!$N$5/1440)),1,""),IF($F480="S3",IF(AND($H480&gt;$G480,($H480-$G480)&lt;=(Dashboard!$N$6/1440)),1,""),IF($F480="S4",IF(AND($H480&gt;$G480,($H480-$G480)&lt;=(Dashboard!$N$7/1440)),1,""))))),"")</f>
        <v>0</v>
      </c>
      <c r="AZ480" s="25" t="b">
        <f>IFERROR(IF(J480="Done",IF($F480="S1",IF(AND($I480&gt;$G480,(($I480-$G480)&lt;=(Dashboard!$O$4/1440))),1,""),IF($F480="S2",IF(AND($I480&gt;$G480,($I480-$G480)&lt;=(Dashboard!$O$5/1440)),1,""),IF($F480="S3",IF(AND($I480&gt;$G480,($I480-$G480)&lt;=(Dashboard!$O$6/1440)),1,""),IF($F480="S4",IF(AND($I480&gt;$G480,($I480-$G480)&lt;=(Dashboard!$O$7/1440)),1,"")))))),"")</f>
        <v>0</v>
      </c>
      <c r="BA480" s="24"/>
    </row>
    <row r="481" spans="1:53" x14ac:dyDescent="0.25">
      <c r="A481" s="33"/>
      <c r="B481" s="20"/>
      <c r="C481" s="20"/>
      <c r="D481" s="20"/>
      <c r="E481" s="20"/>
      <c r="F481" s="28"/>
      <c r="G481" s="32"/>
      <c r="H481" s="32"/>
      <c r="I481" s="32"/>
      <c r="J481" s="19" t="str">
        <f t="shared" si="23"/>
        <v/>
      </c>
      <c r="K481" s="20"/>
      <c r="L481" s="29"/>
      <c r="M481" s="22" t="str">
        <f t="shared" si="21"/>
        <v/>
      </c>
      <c r="N481" s="22" t="str">
        <f t="shared" si="22"/>
        <v/>
      </c>
      <c r="AY481" s="25" t="b">
        <f>IFERROR(IF($F481="S1",IF(AND($H481&gt;$G481,(($H481-$G481)&lt;=(Dashboard!$N$4/1440))),1,""),IF($F481="S2",IF(AND($H481&gt;$G481,($H481-$G481)&lt;=(Dashboard!$N$5/1440)),1,""),IF($F481="S3",IF(AND($H481&gt;$G481,($H481-$G481)&lt;=(Dashboard!$N$6/1440)),1,""),IF($F481="S4",IF(AND($H481&gt;$G481,($H481-$G481)&lt;=(Dashboard!$N$7/1440)),1,""))))),"")</f>
        <v>0</v>
      </c>
      <c r="AZ481" s="25" t="b">
        <f>IFERROR(IF(J481="Done",IF($F481="S1",IF(AND($I481&gt;$G481,(($I481-$G481)&lt;=(Dashboard!$O$4/1440))),1,""),IF($F481="S2",IF(AND($I481&gt;$G481,($I481-$G481)&lt;=(Dashboard!$O$5/1440)),1,""),IF($F481="S3",IF(AND($I481&gt;$G481,($I481-$G481)&lt;=(Dashboard!$O$6/1440)),1,""),IF($F481="S4",IF(AND($I481&gt;$G481,($I481-$G481)&lt;=(Dashboard!$O$7/1440)),1,"")))))),"")</f>
        <v>0</v>
      </c>
      <c r="BA481" s="24"/>
    </row>
    <row r="482" spans="1:53" x14ac:dyDescent="0.25">
      <c r="A482" s="33"/>
      <c r="B482" s="20"/>
      <c r="C482" s="20"/>
      <c r="D482" s="20"/>
      <c r="E482" s="20"/>
      <c r="F482" s="28"/>
      <c r="G482" s="32"/>
      <c r="H482" s="32"/>
      <c r="I482" s="32"/>
      <c r="J482" s="19" t="str">
        <f t="shared" si="23"/>
        <v/>
      </c>
      <c r="K482" s="20"/>
      <c r="L482" s="29"/>
      <c r="M482" s="22" t="str">
        <f t="shared" si="21"/>
        <v/>
      </c>
      <c r="N482" s="22" t="str">
        <f t="shared" si="22"/>
        <v/>
      </c>
      <c r="AY482" s="25" t="b">
        <f>IFERROR(IF($F482="S1",IF(AND($H482&gt;$G482,(($H482-$G482)&lt;=(Dashboard!$N$4/1440))),1,""),IF($F482="S2",IF(AND($H482&gt;$G482,($H482-$G482)&lt;=(Dashboard!$N$5/1440)),1,""),IF($F482="S3",IF(AND($H482&gt;$G482,($H482-$G482)&lt;=(Dashboard!$N$6/1440)),1,""),IF($F482="S4",IF(AND($H482&gt;$G482,($H482-$G482)&lt;=(Dashboard!$N$7/1440)),1,""))))),"")</f>
        <v>0</v>
      </c>
      <c r="AZ482" s="25" t="b">
        <f>IFERROR(IF(J482="Done",IF($F482="S1",IF(AND($I482&gt;$G482,(($I482-$G482)&lt;=(Dashboard!$O$4/1440))),1,""),IF($F482="S2",IF(AND($I482&gt;$G482,($I482-$G482)&lt;=(Dashboard!$O$5/1440)),1,""),IF($F482="S3",IF(AND($I482&gt;$G482,($I482-$G482)&lt;=(Dashboard!$O$6/1440)),1,""),IF($F482="S4",IF(AND($I482&gt;$G482,($I482-$G482)&lt;=(Dashboard!$O$7/1440)),1,"")))))),"")</f>
        <v>0</v>
      </c>
      <c r="BA482" s="24"/>
    </row>
    <row r="483" spans="1:53" x14ac:dyDescent="0.25">
      <c r="A483" s="33"/>
      <c r="B483" s="20"/>
      <c r="C483" s="20"/>
      <c r="D483" s="20"/>
      <c r="E483" s="20"/>
      <c r="F483" s="28"/>
      <c r="G483" s="32"/>
      <c r="H483" s="32"/>
      <c r="I483" s="32"/>
      <c r="J483" s="19" t="str">
        <f t="shared" si="23"/>
        <v/>
      </c>
      <c r="K483" s="20"/>
      <c r="L483" s="29"/>
      <c r="M483" s="22" t="str">
        <f t="shared" si="21"/>
        <v/>
      </c>
      <c r="N483" s="22" t="str">
        <f t="shared" si="22"/>
        <v/>
      </c>
      <c r="AY483" s="25" t="b">
        <f>IFERROR(IF($F483="S1",IF(AND($H483&gt;$G483,(($H483-$G483)&lt;=(Dashboard!$N$4/1440))),1,""),IF($F483="S2",IF(AND($H483&gt;$G483,($H483-$G483)&lt;=(Dashboard!$N$5/1440)),1,""),IF($F483="S3",IF(AND($H483&gt;$G483,($H483-$G483)&lt;=(Dashboard!$N$6/1440)),1,""),IF($F483="S4",IF(AND($H483&gt;$G483,($H483-$G483)&lt;=(Dashboard!$N$7/1440)),1,""))))),"")</f>
        <v>0</v>
      </c>
      <c r="AZ483" s="25" t="b">
        <f>IFERROR(IF(J483="Done",IF($F483="S1",IF(AND($I483&gt;$G483,(($I483-$G483)&lt;=(Dashboard!$O$4/1440))),1,""),IF($F483="S2",IF(AND($I483&gt;$G483,($I483-$G483)&lt;=(Dashboard!$O$5/1440)),1,""),IF($F483="S3",IF(AND($I483&gt;$G483,($I483-$G483)&lt;=(Dashboard!$O$6/1440)),1,""),IF($F483="S4",IF(AND($I483&gt;$G483,($I483-$G483)&lt;=(Dashboard!$O$7/1440)),1,"")))))),"")</f>
        <v>0</v>
      </c>
      <c r="BA483" s="24"/>
    </row>
    <row r="484" spans="1:53" x14ac:dyDescent="0.25">
      <c r="A484" s="33"/>
      <c r="B484" s="20"/>
      <c r="C484" s="20"/>
      <c r="D484" s="20"/>
      <c r="E484" s="20"/>
      <c r="F484" s="28"/>
      <c r="G484" s="32"/>
      <c r="H484" s="32"/>
      <c r="I484" s="32"/>
      <c r="J484" s="19" t="str">
        <f t="shared" si="23"/>
        <v/>
      </c>
      <c r="K484" s="20"/>
      <c r="L484" s="29"/>
      <c r="M484" s="22" t="str">
        <f t="shared" si="21"/>
        <v/>
      </c>
      <c r="N484" s="22" t="str">
        <f t="shared" si="22"/>
        <v/>
      </c>
      <c r="AY484" s="25" t="b">
        <f>IFERROR(IF($F484="S1",IF(AND($H484&gt;$G484,(($H484-$G484)&lt;=(Dashboard!$N$4/1440))),1,""),IF($F484="S2",IF(AND($H484&gt;$G484,($H484-$G484)&lt;=(Dashboard!$N$5/1440)),1,""),IF($F484="S3",IF(AND($H484&gt;$G484,($H484-$G484)&lt;=(Dashboard!$N$6/1440)),1,""),IF($F484="S4",IF(AND($H484&gt;$G484,($H484-$G484)&lt;=(Dashboard!$N$7/1440)),1,""))))),"")</f>
        <v>0</v>
      </c>
      <c r="AZ484" s="25" t="b">
        <f>IFERROR(IF(J484="Done",IF($F484="S1",IF(AND($I484&gt;$G484,(($I484-$G484)&lt;=(Dashboard!$O$4/1440))),1,""),IF($F484="S2",IF(AND($I484&gt;$G484,($I484-$G484)&lt;=(Dashboard!$O$5/1440)),1,""),IF($F484="S3",IF(AND($I484&gt;$G484,($I484-$G484)&lt;=(Dashboard!$O$6/1440)),1,""),IF($F484="S4",IF(AND($I484&gt;$G484,($I484-$G484)&lt;=(Dashboard!$O$7/1440)),1,"")))))),"")</f>
        <v>0</v>
      </c>
      <c r="BA484" s="24"/>
    </row>
    <row r="485" spans="1:53" x14ac:dyDescent="0.25">
      <c r="A485" s="33"/>
      <c r="B485" s="20"/>
      <c r="C485" s="20"/>
      <c r="D485" s="20"/>
      <c r="E485" s="20"/>
      <c r="F485" s="28"/>
      <c r="G485" s="32"/>
      <c r="H485" s="32"/>
      <c r="I485" s="32"/>
      <c r="J485" s="19" t="str">
        <f t="shared" si="23"/>
        <v/>
      </c>
      <c r="K485" s="20"/>
      <c r="L485" s="29"/>
      <c r="M485" s="22" t="str">
        <f t="shared" si="21"/>
        <v/>
      </c>
      <c r="N485" s="22" t="str">
        <f t="shared" si="22"/>
        <v/>
      </c>
      <c r="AY485" s="25" t="b">
        <f>IFERROR(IF($F485="S1",IF(AND($H485&gt;$G485,(($H485-$G485)&lt;=(Dashboard!$N$4/1440))),1,""),IF($F485="S2",IF(AND($H485&gt;$G485,($H485-$G485)&lt;=(Dashboard!$N$5/1440)),1,""),IF($F485="S3",IF(AND($H485&gt;$G485,($H485-$G485)&lt;=(Dashboard!$N$6/1440)),1,""),IF($F485="S4",IF(AND($H485&gt;$G485,($H485-$G485)&lt;=(Dashboard!$N$7/1440)),1,""))))),"")</f>
        <v>0</v>
      </c>
      <c r="AZ485" s="25" t="b">
        <f>IFERROR(IF(J485="Done",IF($F485="S1",IF(AND($I485&gt;$G485,(($I485-$G485)&lt;=(Dashboard!$O$4/1440))),1,""),IF($F485="S2",IF(AND($I485&gt;$G485,($I485-$G485)&lt;=(Dashboard!$O$5/1440)),1,""),IF($F485="S3",IF(AND($I485&gt;$G485,($I485-$G485)&lt;=(Dashboard!$O$6/1440)),1,""),IF($F485="S4",IF(AND($I485&gt;$G485,($I485-$G485)&lt;=(Dashboard!$O$7/1440)),1,"")))))),"")</f>
        <v>0</v>
      </c>
      <c r="BA485" s="24"/>
    </row>
    <row r="486" spans="1:53" x14ac:dyDescent="0.25">
      <c r="A486" s="33"/>
      <c r="B486" s="20"/>
      <c r="C486" s="20"/>
      <c r="D486" s="20"/>
      <c r="E486" s="20"/>
      <c r="F486" s="28"/>
      <c r="G486" s="32"/>
      <c r="H486" s="32"/>
      <c r="I486" s="32"/>
      <c r="J486" s="19" t="str">
        <f t="shared" si="23"/>
        <v/>
      </c>
      <c r="K486" s="20"/>
      <c r="L486" s="29"/>
      <c r="M486" s="22" t="str">
        <f t="shared" si="21"/>
        <v/>
      </c>
      <c r="N486" s="22" t="str">
        <f t="shared" si="22"/>
        <v/>
      </c>
      <c r="AY486" s="25" t="b">
        <f>IFERROR(IF($F486="S1",IF(AND($H486&gt;$G486,(($H486-$G486)&lt;=(Dashboard!$N$4/1440))),1,""),IF($F486="S2",IF(AND($H486&gt;$G486,($H486-$G486)&lt;=(Dashboard!$N$5/1440)),1,""),IF($F486="S3",IF(AND($H486&gt;$G486,($H486-$G486)&lt;=(Dashboard!$N$6/1440)),1,""),IF($F486="S4",IF(AND($H486&gt;$G486,($H486-$G486)&lt;=(Dashboard!$N$7/1440)),1,""))))),"")</f>
        <v>0</v>
      </c>
      <c r="AZ486" s="25" t="b">
        <f>IFERROR(IF(J486="Done",IF($F486="S1",IF(AND($I486&gt;$G486,(($I486-$G486)&lt;=(Dashboard!$O$4/1440))),1,""),IF($F486="S2",IF(AND($I486&gt;$G486,($I486-$G486)&lt;=(Dashboard!$O$5/1440)),1,""),IF($F486="S3",IF(AND($I486&gt;$G486,($I486-$G486)&lt;=(Dashboard!$O$6/1440)),1,""),IF($F486="S4",IF(AND($I486&gt;$G486,($I486-$G486)&lt;=(Dashboard!$O$7/1440)),1,"")))))),"")</f>
        <v>0</v>
      </c>
      <c r="BA486" s="24"/>
    </row>
    <row r="487" spans="1:53" x14ac:dyDescent="0.25">
      <c r="A487" s="33"/>
      <c r="B487" s="20"/>
      <c r="C487" s="20"/>
      <c r="D487" s="20"/>
      <c r="E487" s="20"/>
      <c r="F487" s="28"/>
      <c r="G487" s="32"/>
      <c r="H487" s="32"/>
      <c r="I487" s="32"/>
      <c r="J487" s="19" t="str">
        <f t="shared" si="23"/>
        <v/>
      </c>
      <c r="K487" s="20"/>
      <c r="L487" s="29"/>
      <c r="M487" s="22" t="str">
        <f t="shared" si="21"/>
        <v/>
      </c>
      <c r="N487" s="22" t="str">
        <f t="shared" si="22"/>
        <v/>
      </c>
      <c r="AY487" s="25" t="b">
        <f>IFERROR(IF($F487="S1",IF(AND($H487&gt;$G487,(($H487-$G487)&lt;=(Dashboard!$N$4/1440))),1,""),IF($F487="S2",IF(AND($H487&gt;$G487,($H487-$G487)&lt;=(Dashboard!$N$5/1440)),1,""),IF($F487="S3",IF(AND($H487&gt;$G487,($H487-$G487)&lt;=(Dashboard!$N$6/1440)),1,""),IF($F487="S4",IF(AND($H487&gt;$G487,($H487-$G487)&lt;=(Dashboard!$N$7/1440)),1,""))))),"")</f>
        <v>0</v>
      </c>
      <c r="AZ487" s="25" t="b">
        <f>IFERROR(IF(J487="Done",IF($F487="S1",IF(AND($I487&gt;$G487,(($I487-$G487)&lt;=(Dashboard!$O$4/1440))),1,""),IF($F487="S2",IF(AND($I487&gt;$G487,($I487-$G487)&lt;=(Dashboard!$O$5/1440)),1,""),IF($F487="S3",IF(AND($I487&gt;$G487,($I487-$G487)&lt;=(Dashboard!$O$6/1440)),1,""),IF($F487="S4",IF(AND($I487&gt;$G487,($I487-$G487)&lt;=(Dashboard!$O$7/1440)),1,"")))))),"")</f>
        <v>0</v>
      </c>
      <c r="BA487" s="24"/>
    </row>
    <row r="488" spans="1:53" x14ac:dyDescent="0.25">
      <c r="A488" s="33"/>
      <c r="B488" s="20"/>
      <c r="C488" s="20"/>
      <c r="D488" s="20"/>
      <c r="E488" s="20"/>
      <c r="F488" s="28"/>
      <c r="G488" s="32"/>
      <c r="H488" s="32"/>
      <c r="I488" s="32"/>
      <c r="J488" s="19" t="str">
        <f t="shared" si="23"/>
        <v/>
      </c>
      <c r="K488" s="20"/>
      <c r="L488" s="29"/>
      <c r="M488" s="22" t="str">
        <f t="shared" si="21"/>
        <v/>
      </c>
      <c r="N488" s="22" t="str">
        <f t="shared" si="22"/>
        <v/>
      </c>
      <c r="AY488" s="25" t="b">
        <f>IFERROR(IF($F488="S1",IF(AND($H488&gt;$G488,(($H488-$G488)&lt;=(Dashboard!$N$4/1440))),1,""),IF($F488="S2",IF(AND($H488&gt;$G488,($H488-$G488)&lt;=(Dashboard!$N$5/1440)),1,""),IF($F488="S3",IF(AND($H488&gt;$G488,($H488-$G488)&lt;=(Dashboard!$N$6/1440)),1,""),IF($F488="S4",IF(AND($H488&gt;$G488,($H488-$G488)&lt;=(Dashboard!$N$7/1440)),1,""))))),"")</f>
        <v>0</v>
      </c>
      <c r="AZ488" s="25" t="b">
        <f>IFERROR(IF(J488="Done",IF($F488="S1",IF(AND($I488&gt;$G488,(($I488-$G488)&lt;=(Dashboard!$O$4/1440))),1,""),IF($F488="S2",IF(AND($I488&gt;$G488,($I488-$G488)&lt;=(Dashboard!$O$5/1440)),1,""),IF($F488="S3",IF(AND($I488&gt;$G488,($I488-$G488)&lt;=(Dashboard!$O$6/1440)),1,""),IF($F488="S4",IF(AND($I488&gt;$G488,($I488-$G488)&lt;=(Dashboard!$O$7/1440)),1,"")))))),"")</f>
        <v>0</v>
      </c>
      <c r="BA488" s="24"/>
    </row>
    <row r="489" spans="1:53" x14ac:dyDescent="0.25">
      <c r="A489" s="33"/>
      <c r="B489" s="20"/>
      <c r="C489" s="20"/>
      <c r="D489" s="20"/>
      <c r="E489" s="20"/>
      <c r="F489" s="28"/>
      <c r="G489" s="32"/>
      <c r="H489" s="32"/>
      <c r="I489" s="32"/>
      <c r="J489" s="19" t="str">
        <f t="shared" si="23"/>
        <v/>
      </c>
      <c r="K489" s="20"/>
      <c r="L489" s="29"/>
      <c r="M489" s="22" t="str">
        <f t="shared" si="21"/>
        <v/>
      </c>
      <c r="N489" s="22" t="str">
        <f t="shared" si="22"/>
        <v/>
      </c>
      <c r="AY489" s="25" t="b">
        <f>IFERROR(IF($F489="S1",IF(AND($H489&gt;$G489,(($H489-$G489)&lt;=(Dashboard!$N$4/1440))),1,""),IF($F489="S2",IF(AND($H489&gt;$G489,($H489-$G489)&lt;=(Dashboard!$N$5/1440)),1,""),IF($F489="S3",IF(AND($H489&gt;$G489,($H489-$G489)&lt;=(Dashboard!$N$6/1440)),1,""),IF($F489="S4",IF(AND($H489&gt;$G489,($H489-$G489)&lt;=(Dashboard!$N$7/1440)),1,""))))),"")</f>
        <v>0</v>
      </c>
      <c r="AZ489" s="25" t="b">
        <f>IFERROR(IF(J489="Done",IF($F489="S1",IF(AND($I489&gt;$G489,(($I489-$G489)&lt;=(Dashboard!$O$4/1440))),1,""),IF($F489="S2",IF(AND($I489&gt;$G489,($I489-$G489)&lt;=(Dashboard!$O$5/1440)),1,""),IF($F489="S3",IF(AND($I489&gt;$G489,($I489-$G489)&lt;=(Dashboard!$O$6/1440)),1,""),IF($F489="S4",IF(AND($I489&gt;$G489,($I489-$G489)&lt;=(Dashboard!$O$7/1440)),1,"")))))),"")</f>
        <v>0</v>
      </c>
      <c r="BA489" s="24"/>
    </row>
    <row r="490" spans="1:53" x14ac:dyDescent="0.25">
      <c r="A490" s="33"/>
      <c r="B490" s="20"/>
      <c r="C490" s="20"/>
      <c r="D490" s="20"/>
      <c r="E490" s="20"/>
      <c r="F490" s="28"/>
      <c r="G490" s="32"/>
      <c r="H490" s="32"/>
      <c r="I490" s="32"/>
      <c r="J490" s="19" t="str">
        <f t="shared" si="23"/>
        <v/>
      </c>
      <c r="K490" s="20"/>
      <c r="L490" s="29"/>
      <c r="M490" s="22" t="str">
        <f t="shared" si="21"/>
        <v/>
      </c>
      <c r="N490" s="22" t="str">
        <f t="shared" si="22"/>
        <v/>
      </c>
      <c r="AY490" s="25" t="b">
        <f>IFERROR(IF($F490="S1",IF(AND($H490&gt;$G490,(($H490-$G490)&lt;=(Dashboard!$N$4/1440))),1,""),IF($F490="S2",IF(AND($H490&gt;$G490,($H490-$G490)&lt;=(Dashboard!$N$5/1440)),1,""),IF($F490="S3",IF(AND($H490&gt;$G490,($H490-$G490)&lt;=(Dashboard!$N$6/1440)),1,""),IF($F490="S4",IF(AND($H490&gt;$G490,($H490-$G490)&lt;=(Dashboard!$N$7/1440)),1,""))))),"")</f>
        <v>0</v>
      </c>
      <c r="AZ490" s="25" t="b">
        <f>IFERROR(IF(J490="Done",IF($F490="S1",IF(AND($I490&gt;$G490,(($I490-$G490)&lt;=(Dashboard!$O$4/1440))),1,""),IF($F490="S2",IF(AND($I490&gt;$G490,($I490-$G490)&lt;=(Dashboard!$O$5/1440)),1,""),IF($F490="S3",IF(AND($I490&gt;$G490,($I490-$G490)&lt;=(Dashboard!$O$6/1440)),1,""),IF($F490="S4",IF(AND($I490&gt;$G490,($I490-$G490)&lt;=(Dashboard!$O$7/1440)),1,"")))))),"")</f>
        <v>0</v>
      </c>
      <c r="BA490" s="24"/>
    </row>
    <row r="491" spans="1:53" x14ac:dyDescent="0.25">
      <c r="A491" s="33"/>
      <c r="B491" s="20"/>
      <c r="C491" s="20"/>
      <c r="D491" s="20"/>
      <c r="E491" s="20"/>
      <c r="F491" s="28"/>
      <c r="G491" s="32"/>
      <c r="H491" s="32"/>
      <c r="I491" s="32"/>
      <c r="J491" s="19" t="str">
        <f t="shared" si="23"/>
        <v/>
      </c>
      <c r="K491" s="20"/>
      <c r="L491" s="29"/>
      <c r="M491" s="22" t="str">
        <f t="shared" si="21"/>
        <v/>
      </c>
      <c r="N491" s="22" t="str">
        <f t="shared" si="22"/>
        <v/>
      </c>
      <c r="AY491" s="25" t="b">
        <f>IFERROR(IF($F491="S1",IF(AND($H491&gt;$G491,(($H491-$G491)&lt;=(Dashboard!$N$4/1440))),1,""),IF($F491="S2",IF(AND($H491&gt;$G491,($H491-$G491)&lt;=(Dashboard!$N$5/1440)),1,""),IF($F491="S3",IF(AND($H491&gt;$G491,($H491-$G491)&lt;=(Dashboard!$N$6/1440)),1,""),IF($F491="S4",IF(AND($H491&gt;$G491,($H491-$G491)&lt;=(Dashboard!$N$7/1440)),1,""))))),"")</f>
        <v>0</v>
      </c>
      <c r="AZ491" s="25" t="b">
        <f>IFERROR(IF(J491="Done",IF($F491="S1",IF(AND($I491&gt;$G491,(($I491-$G491)&lt;=(Dashboard!$O$4/1440))),1,""),IF($F491="S2",IF(AND($I491&gt;$G491,($I491-$G491)&lt;=(Dashboard!$O$5/1440)),1,""),IF($F491="S3",IF(AND($I491&gt;$G491,($I491-$G491)&lt;=(Dashboard!$O$6/1440)),1,""),IF($F491="S4",IF(AND($I491&gt;$G491,($I491-$G491)&lt;=(Dashboard!$O$7/1440)),1,"")))))),"")</f>
        <v>0</v>
      </c>
      <c r="BA491" s="24"/>
    </row>
    <row r="492" spans="1:53" x14ac:dyDescent="0.25">
      <c r="A492" s="33"/>
      <c r="B492" s="20"/>
      <c r="C492" s="20"/>
      <c r="D492" s="20"/>
      <c r="E492" s="20"/>
      <c r="F492" s="28"/>
      <c r="G492" s="32"/>
      <c r="H492" s="32"/>
      <c r="I492" s="32"/>
      <c r="J492" s="19" t="str">
        <f t="shared" si="23"/>
        <v/>
      </c>
      <c r="K492" s="20"/>
      <c r="L492" s="29"/>
      <c r="M492" s="22" t="str">
        <f t="shared" si="21"/>
        <v/>
      </c>
      <c r="N492" s="22" t="str">
        <f t="shared" si="22"/>
        <v/>
      </c>
      <c r="AY492" s="25" t="b">
        <f>IFERROR(IF($F492="S1",IF(AND($H492&gt;$G492,(($H492-$G492)&lt;=(Dashboard!$N$4/1440))),1,""),IF($F492="S2",IF(AND($H492&gt;$G492,($H492-$G492)&lt;=(Dashboard!$N$5/1440)),1,""),IF($F492="S3",IF(AND($H492&gt;$G492,($H492-$G492)&lt;=(Dashboard!$N$6/1440)),1,""),IF($F492="S4",IF(AND($H492&gt;$G492,($H492-$G492)&lt;=(Dashboard!$N$7/1440)),1,""))))),"")</f>
        <v>0</v>
      </c>
      <c r="AZ492" s="25" t="b">
        <f>IFERROR(IF(J492="Done",IF($F492="S1",IF(AND($I492&gt;$G492,(($I492-$G492)&lt;=(Dashboard!$O$4/1440))),1,""),IF($F492="S2",IF(AND($I492&gt;$G492,($I492-$G492)&lt;=(Dashboard!$O$5/1440)),1,""),IF($F492="S3",IF(AND($I492&gt;$G492,($I492-$G492)&lt;=(Dashboard!$O$6/1440)),1,""),IF($F492="S4",IF(AND($I492&gt;$G492,($I492-$G492)&lt;=(Dashboard!$O$7/1440)),1,"")))))),"")</f>
        <v>0</v>
      </c>
      <c r="BA492" s="24"/>
    </row>
    <row r="493" spans="1:53" x14ac:dyDescent="0.25">
      <c r="A493" s="33"/>
      <c r="B493" s="20"/>
      <c r="C493" s="20"/>
      <c r="D493" s="20"/>
      <c r="E493" s="20"/>
      <c r="F493" s="28"/>
      <c r="G493" s="32"/>
      <c r="H493" s="32"/>
      <c r="I493" s="32"/>
      <c r="J493" s="19" t="str">
        <f t="shared" si="23"/>
        <v/>
      </c>
      <c r="K493" s="20"/>
      <c r="L493" s="29"/>
      <c r="M493" s="22" t="str">
        <f t="shared" si="21"/>
        <v/>
      </c>
      <c r="N493" s="22" t="str">
        <f t="shared" si="22"/>
        <v/>
      </c>
      <c r="AY493" s="25" t="b">
        <f>IFERROR(IF($F493="S1",IF(AND($H493&gt;$G493,(($H493-$G493)&lt;=(Dashboard!$N$4/1440))),1,""),IF($F493="S2",IF(AND($H493&gt;$G493,($H493-$G493)&lt;=(Dashboard!$N$5/1440)),1,""),IF($F493="S3",IF(AND($H493&gt;$G493,($H493-$G493)&lt;=(Dashboard!$N$6/1440)),1,""),IF($F493="S4",IF(AND($H493&gt;$G493,($H493-$G493)&lt;=(Dashboard!$N$7/1440)),1,""))))),"")</f>
        <v>0</v>
      </c>
      <c r="AZ493" s="25" t="b">
        <f>IFERROR(IF(J493="Done",IF($F493="S1",IF(AND($I493&gt;$G493,(($I493-$G493)&lt;=(Dashboard!$O$4/1440))),1,""),IF($F493="S2",IF(AND($I493&gt;$G493,($I493-$G493)&lt;=(Dashboard!$O$5/1440)),1,""),IF($F493="S3",IF(AND($I493&gt;$G493,($I493-$G493)&lt;=(Dashboard!$O$6/1440)),1,""),IF($F493="S4",IF(AND($I493&gt;$G493,($I493-$G493)&lt;=(Dashboard!$O$7/1440)),1,"")))))),"")</f>
        <v>0</v>
      </c>
      <c r="BA493" s="24"/>
    </row>
    <row r="494" spans="1:53" x14ac:dyDescent="0.25">
      <c r="A494" s="33"/>
      <c r="B494" s="20"/>
      <c r="C494" s="20"/>
      <c r="D494" s="20"/>
      <c r="E494" s="20"/>
      <c r="F494" s="28"/>
      <c r="G494" s="32"/>
      <c r="H494" s="32"/>
      <c r="I494" s="32"/>
      <c r="J494" s="19" t="str">
        <f t="shared" si="23"/>
        <v/>
      </c>
      <c r="K494" s="20"/>
      <c r="L494" s="29"/>
      <c r="M494" s="22" t="str">
        <f t="shared" si="21"/>
        <v/>
      </c>
      <c r="N494" s="22" t="str">
        <f t="shared" si="22"/>
        <v/>
      </c>
      <c r="AY494" s="25" t="b">
        <f>IFERROR(IF($F494="S1",IF(AND($H494&gt;$G494,(($H494-$G494)&lt;=(Dashboard!$N$4/1440))),1,""),IF($F494="S2",IF(AND($H494&gt;$G494,($H494-$G494)&lt;=(Dashboard!$N$5/1440)),1,""),IF($F494="S3",IF(AND($H494&gt;$G494,($H494-$G494)&lt;=(Dashboard!$N$6/1440)),1,""),IF($F494="S4",IF(AND($H494&gt;$G494,($H494-$G494)&lt;=(Dashboard!$N$7/1440)),1,""))))),"")</f>
        <v>0</v>
      </c>
      <c r="AZ494" s="25" t="b">
        <f>IFERROR(IF(J494="Done",IF($F494="S1",IF(AND($I494&gt;$G494,(($I494-$G494)&lt;=(Dashboard!$O$4/1440))),1,""),IF($F494="S2",IF(AND($I494&gt;$G494,($I494-$G494)&lt;=(Dashboard!$O$5/1440)),1,""),IF($F494="S3",IF(AND($I494&gt;$G494,($I494-$G494)&lt;=(Dashboard!$O$6/1440)),1,""),IF($F494="S4",IF(AND($I494&gt;$G494,($I494-$G494)&lt;=(Dashboard!$O$7/1440)),1,"")))))),"")</f>
        <v>0</v>
      </c>
      <c r="BA494" s="24"/>
    </row>
    <row r="495" spans="1:53" x14ac:dyDescent="0.25">
      <c r="A495" s="33"/>
      <c r="B495" s="20"/>
      <c r="C495" s="20"/>
      <c r="D495" s="20"/>
      <c r="E495" s="20"/>
      <c r="F495" s="28"/>
      <c r="G495" s="32"/>
      <c r="H495" s="32"/>
      <c r="I495" s="32"/>
      <c r="J495" s="19" t="str">
        <f t="shared" si="23"/>
        <v/>
      </c>
      <c r="K495" s="20"/>
      <c r="L495" s="29"/>
      <c r="M495" s="22" t="str">
        <f t="shared" si="21"/>
        <v/>
      </c>
      <c r="N495" s="22" t="str">
        <f t="shared" si="22"/>
        <v/>
      </c>
      <c r="AY495" s="25" t="b">
        <f>IFERROR(IF($F495="S1",IF(AND($H495&gt;$G495,(($H495-$G495)&lt;=(Dashboard!$N$4/1440))),1,""),IF($F495="S2",IF(AND($H495&gt;$G495,($H495-$G495)&lt;=(Dashboard!$N$5/1440)),1,""),IF($F495="S3",IF(AND($H495&gt;$G495,($H495-$G495)&lt;=(Dashboard!$N$6/1440)),1,""),IF($F495="S4",IF(AND($H495&gt;$G495,($H495-$G495)&lt;=(Dashboard!$N$7/1440)),1,""))))),"")</f>
        <v>0</v>
      </c>
      <c r="AZ495" s="25" t="b">
        <f>IFERROR(IF(J495="Done",IF($F495="S1",IF(AND($I495&gt;$G495,(($I495-$G495)&lt;=(Dashboard!$O$4/1440))),1,""),IF($F495="S2",IF(AND($I495&gt;$G495,($I495-$G495)&lt;=(Dashboard!$O$5/1440)),1,""),IF($F495="S3",IF(AND($I495&gt;$G495,($I495-$G495)&lt;=(Dashboard!$O$6/1440)),1,""),IF($F495="S4",IF(AND($I495&gt;$G495,($I495-$G495)&lt;=(Dashboard!$O$7/1440)),1,"")))))),"")</f>
        <v>0</v>
      </c>
      <c r="BA495" s="24"/>
    </row>
    <row r="496" spans="1:53" x14ac:dyDescent="0.25">
      <c r="A496" s="33"/>
      <c r="B496" s="20"/>
      <c r="C496" s="20"/>
      <c r="D496" s="20"/>
      <c r="E496" s="20"/>
      <c r="F496" s="28"/>
      <c r="G496" s="32"/>
      <c r="H496" s="32"/>
      <c r="I496" s="32"/>
      <c r="J496" s="19" t="str">
        <f t="shared" si="23"/>
        <v/>
      </c>
      <c r="K496" s="20"/>
      <c r="L496" s="29"/>
      <c r="M496" s="22" t="str">
        <f t="shared" si="21"/>
        <v/>
      </c>
      <c r="N496" s="22" t="str">
        <f t="shared" si="22"/>
        <v/>
      </c>
      <c r="AY496" s="25" t="b">
        <f>IFERROR(IF($F496="S1",IF(AND($H496&gt;$G496,(($H496-$G496)&lt;=(Dashboard!$N$4/1440))),1,""),IF($F496="S2",IF(AND($H496&gt;$G496,($H496-$G496)&lt;=(Dashboard!$N$5/1440)),1,""),IF($F496="S3",IF(AND($H496&gt;$G496,($H496-$G496)&lt;=(Dashboard!$N$6/1440)),1,""),IF($F496="S4",IF(AND($H496&gt;$G496,($H496-$G496)&lt;=(Dashboard!$N$7/1440)),1,""))))),"")</f>
        <v>0</v>
      </c>
      <c r="AZ496" s="25" t="b">
        <f>IFERROR(IF(J496="Done",IF($F496="S1",IF(AND($I496&gt;$G496,(($I496-$G496)&lt;=(Dashboard!$O$4/1440))),1,""),IF($F496="S2",IF(AND($I496&gt;$G496,($I496-$G496)&lt;=(Dashboard!$O$5/1440)),1,""),IF($F496="S3",IF(AND($I496&gt;$G496,($I496-$G496)&lt;=(Dashboard!$O$6/1440)),1,""),IF($F496="S4",IF(AND($I496&gt;$G496,($I496-$G496)&lt;=(Dashboard!$O$7/1440)),1,"")))))),"")</f>
        <v>0</v>
      </c>
      <c r="BA496" s="24"/>
    </row>
    <row r="497" spans="1:53" x14ac:dyDescent="0.25">
      <c r="A497" s="33"/>
      <c r="B497" s="20"/>
      <c r="C497" s="20"/>
      <c r="D497" s="20"/>
      <c r="E497" s="20"/>
      <c r="F497" s="28"/>
      <c r="G497" s="32"/>
      <c r="H497" s="32"/>
      <c r="I497" s="32"/>
      <c r="J497" s="19" t="str">
        <f t="shared" si="23"/>
        <v/>
      </c>
      <c r="K497" s="20"/>
      <c r="L497" s="29"/>
      <c r="M497" s="22" t="str">
        <f t="shared" si="21"/>
        <v/>
      </c>
      <c r="N497" s="22" t="str">
        <f t="shared" si="22"/>
        <v/>
      </c>
      <c r="AY497" s="25" t="b">
        <f>IFERROR(IF($F497="S1",IF(AND($H497&gt;$G497,(($H497-$G497)&lt;=(Dashboard!$N$4/1440))),1,""),IF($F497="S2",IF(AND($H497&gt;$G497,($H497-$G497)&lt;=(Dashboard!$N$5/1440)),1,""),IF($F497="S3",IF(AND($H497&gt;$G497,($H497-$G497)&lt;=(Dashboard!$N$6/1440)),1,""),IF($F497="S4",IF(AND($H497&gt;$G497,($H497-$G497)&lt;=(Dashboard!$N$7/1440)),1,""))))),"")</f>
        <v>0</v>
      </c>
      <c r="AZ497" s="25" t="b">
        <f>IFERROR(IF(J497="Done",IF($F497="S1",IF(AND($I497&gt;$G497,(($I497-$G497)&lt;=(Dashboard!$O$4/1440))),1,""),IF($F497="S2",IF(AND($I497&gt;$G497,($I497-$G497)&lt;=(Dashboard!$O$5/1440)),1,""),IF($F497="S3",IF(AND($I497&gt;$G497,($I497-$G497)&lt;=(Dashboard!$O$6/1440)),1,""),IF($F497="S4",IF(AND($I497&gt;$G497,($I497-$G497)&lt;=(Dashboard!$O$7/1440)),1,"")))))),"")</f>
        <v>0</v>
      </c>
      <c r="BA497" s="24"/>
    </row>
    <row r="498" spans="1:53" x14ac:dyDescent="0.25">
      <c r="A498" s="33"/>
      <c r="B498" s="20"/>
      <c r="C498" s="20"/>
      <c r="D498" s="20"/>
      <c r="E498" s="20"/>
      <c r="F498" s="28"/>
      <c r="G498" s="32"/>
      <c r="H498" s="32"/>
      <c r="I498" s="32"/>
      <c r="J498" s="19" t="str">
        <f t="shared" si="23"/>
        <v/>
      </c>
      <c r="K498" s="20"/>
      <c r="L498" s="29"/>
      <c r="M498" s="22" t="str">
        <f t="shared" si="21"/>
        <v/>
      </c>
      <c r="N498" s="22" t="str">
        <f t="shared" si="22"/>
        <v/>
      </c>
      <c r="AY498" s="25" t="b">
        <f>IFERROR(IF($F498="S1",IF(AND($H498&gt;$G498,(($H498-$G498)&lt;=(Dashboard!$N$4/1440))),1,""),IF($F498="S2",IF(AND($H498&gt;$G498,($H498-$G498)&lt;=(Dashboard!$N$5/1440)),1,""),IF($F498="S3",IF(AND($H498&gt;$G498,($H498-$G498)&lt;=(Dashboard!$N$6/1440)),1,""),IF($F498="S4",IF(AND($H498&gt;$G498,($H498-$G498)&lt;=(Dashboard!$N$7/1440)),1,""))))),"")</f>
        <v>0</v>
      </c>
      <c r="AZ498" s="25" t="b">
        <f>IFERROR(IF(J498="Done",IF($F498="S1",IF(AND($I498&gt;$G498,(($I498-$G498)&lt;=(Dashboard!$O$4/1440))),1,""),IF($F498="S2",IF(AND($I498&gt;$G498,($I498-$G498)&lt;=(Dashboard!$O$5/1440)),1,""),IF($F498="S3",IF(AND($I498&gt;$G498,($I498-$G498)&lt;=(Dashboard!$O$6/1440)),1,""),IF($F498="S4",IF(AND($I498&gt;$G498,($I498-$G498)&lt;=(Dashboard!$O$7/1440)),1,"")))))),"")</f>
        <v>0</v>
      </c>
      <c r="BA498" s="24"/>
    </row>
    <row r="499" spans="1:53" x14ac:dyDescent="0.25">
      <c r="A499" s="33"/>
      <c r="B499" s="20"/>
      <c r="C499" s="20"/>
      <c r="D499" s="20"/>
      <c r="E499" s="20"/>
      <c r="F499" s="28"/>
      <c r="G499" s="32"/>
      <c r="H499" s="32"/>
      <c r="I499" s="32"/>
      <c r="J499" s="19" t="str">
        <f t="shared" si="23"/>
        <v/>
      </c>
      <c r="K499" s="20"/>
      <c r="L499" s="29"/>
      <c r="M499" s="22" t="str">
        <f t="shared" si="21"/>
        <v/>
      </c>
      <c r="N499" s="22" t="str">
        <f t="shared" si="22"/>
        <v/>
      </c>
      <c r="AY499" s="25" t="b">
        <f>IFERROR(IF($F499="S1",IF(AND($H499&gt;$G499,(($H499-$G499)&lt;=(Dashboard!$N$4/1440))),1,""),IF($F499="S2",IF(AND($H499&gt;$G499,($H499-$G499)&lt;=(Dashboard!$N$5/1440)),1,""),IF($F499="S3",IF(AND($H499&gt;$G499,($H499-$G499)&lt;=(Dashboard!$N$6/1440)),1,""),IF($F499="S4",IF(AND($H499&gt;$G499,($H499-$G499)&lt;=(Dashboard!$N$7/1440)),1,""))))),"")</f>
        <v>0</v>
      </c>
      <c r="AZ499" s="25" t="b">
        <f>IFERROR(IF(J499="Done",IF($F499="S1",IF(AND($I499&gt;$G499,(($I499-$G499)&lt;=(Dashboard!$O$4/1440))),1,""),IF($F499="S2",IF(AND($I499&gt;$G499,($I499-$G499)&lt;=(Dashboard!$O$5/1440)),1,""),IF($F499="S3",IF(AND($I499&gt;$G499,($I499-$G499)&lt;=(Dashboard!$O$6/1440)),1,""),IF($F499="S4",IF(AND($I499&gt;$G499,($I499-$G499)&lt;=(Dashboard!$O$7/1440)),1,"")))))),"")</f>
        <v>0</v>
      </c>
      <c r="BA499" s="24"/>
    </row>
    <row r="500" spans="1:53" x14ac:dyDescent="0.25">
      <c r="A500" s="33"/>
      <c r="B500" s="20"/>
      <c r="C500" s="20"/>
      <c r="D500" s="20"/>
      <c r="E500" s="20"/>
      <c r="F500" s="28"/>
      <c r="G500" s="32"/>
      <c r="H500" s="32"/>
      <c r="I500" s="32"/>
      <c r="J500" s="19" t="str">
        <f t="shared" si="23"/>
        <v/>
      </c>
      <c r="K500" s="20"/>
      <c r="L500" s="29"/>
      <c r="M500" s="22" t="str">
        <f t="shared" si="21"/>
        <v/>
      </c>
      <c r="N500" s="22" t="str">
        <f t="shared" si="22"/>
        <v/>
      </c>
      <c r="AY500" s="25" t="b">
        <f>IFERROR(IF($F500="S1",IF(AND($H500&gt;$G500,(($H500-$G500)&lt;=(Dashboard!$N$4/1440))),1,""),IF($F500="S2",IF(AND($H500&gt;$G500,($H500-$G500)&lt;=(Dashboard!$N$5/1440)),1,""),IF($F500="S3",IF(AND($H500&gt;$G500,($H500-$G500)&lt;=(Dashboard!$N$6/1440)),1,""),IF($F500="S4",IF(AND($H500&gt;$G500,($H500-$G500)&lt;=(Dashboard!$N$7/1440)),1,""))))),"")</f>
        <v>0</v>
      </c>
      <c r="AZ500" s="25" t="b">
        <f>IFERROR(IF(J500="Done",IF($F500="S1",IF(AND($I500&gt;$G500,(($I500-$G500)&lt;=(Dashboard!$O$4/1440))),1,""),IF($F500="S2",IF(AND($I500&gt;$G500,($I500-$G500)&lt;=(Dashboard!$O$5/1440)),1,""),IF($F500="S3",IF(AND($I500&gt;$G500,($I500-$G500)&lt;=(Dashboard!$O$6/1440)),1,""),IF($F500="S4",IF(AND($I500&gt;$G500,($I500-$G500)&lt;=(Dashboard!$O$7/1440)),1,"")))))),"")</f>
        <v>0</v>
      </c>
      <c r="BA500" s="24"/>
    </row>
    <row r="501" spans="1:53" x14ac:dyDescent="0.25">
      <c r="A501" s="33"/>
      <c r="B501" s="20"/>
      <c r="C501" s="20"/>
      <c r="D501" s="20"/>
      <c r="E501" s="20"/>
      <c r="F501" s="28"/>
      <c r="G501" s="32"/>
      <c r="H501" s="32"/>
      <c r="I501" s="32"/>
      <c r="J501" s="19" t="str">
        <f t="shared" si="23"/>
        <v/>
      </c>
      <c r="K501" s="20"/>
      <c r="L501" s="29"/>
      <c r="M501" s="22" t="str">
        <f t="shared" si="21"/>
        <v/>
      </c>
      <c r="N501" s="22" t="str">
        <f t="shared" si="22"/>
        <v/>
      </c>
      <c r="AY501" s="25" t="b">
        <f>IFERROR(IF($F501="S1",IF(AND($H501&gt;$G501,(($H501-$G501)&lt;=(Dashboard!$N$4/1440))),1,""),IF($F501="S2",IF(AND($H501&gt;$G501,($H501-$G501)&lt;=(Dashboard!$N$5/1440)),1,""),IF($F501="S3",IF(AND($H501&gt;$G501,($H501-$G501)&lt;=(Dashboard!$N$6/1440)),1,""),IF($F501="S4",IF(AND($H501&gt;$G501,($H501-$G501)&lt;=(Dashboard!$N$7/1440)),1,""))))),"")</f>
        <v>0</v>
      </c>
      <c r="AZ501" s="25" t="b">
        <f>IFERROR(IF(J501="Done",IF($F501="S1",IF(AND($I501&gt;$G501,(($I501-$G501)&lt;=(Dashboard!$O$4/1440))),1,""),IF($F501="S2",IF(AND($I501&gt;$G501,($I501-$G501)&lt;=(Dashboard!$O$5/1440)),1,""),IF($F501="S3",IF(AND($I501&gt;$G501,($I501-$G501)&lt;=(Dashboard!$O$6/1440)),1,""),IF($F501="S4",IF(AND($I501&gt;$G501,($I501-$G501)&lt;=(Dashboard!$O$7/1440)),1,"")))))),"")</f>
        <v>0</v>
      </c>
      <c r="BA501" s="24"/>
    </row>
    <row r="502" spans="1:53" x14ac:dyDescent="0.25">
      <c r="A502" s="33"/>
      <c r="B502" s="20"/>
      <c r="C502" s="20"/>
      <c r="D502" s="20"/>
      <c r="E502" s="20"/>
      <c r="F502" s="28"/>
      <c r="G502" s="32"/>
      <c r="H502" s="32"/>
      <c r="I502" s="32"/>
      <c r="J502" s="19" t="str">
        <f t="shared" si="23"/>
        <v/>
      </c>
      <c r="K502" s="20"/>
      <c r="L502" s="29"/>
      <c r="M502" s="22" t="str">
        <f t="shared" si="21"/>
        <v/>
      </c>
      <c r="N502" s="22" t="str">
        <f t="shared" si="22"/>
        <v/>
      </c>
      <c r="AY502" s="25" t="b">
        <f>IFERROR(IF($F502="S1",IF(AND($H502&gt;$G502,(($H502-$G502)&lt;=(Dashboard!$N$4/1440))),1,""),IF($F502="S2",IF(AND($H502&gt;$G502,($H502-$G502)&lt;=(Dashboard!$N$5/1440)),1,""),IF($F502="S3",IF(AND($H502&gt;$G502,($H502-$G502)&lt;=(Dashboard!$N$6/1440)),1,""),IF($F502="S4",IF(AND($H502&gt;$G502,($H502-$G502)&lt;=(Dashboard!$N$7/1440)),1,""))))),"")</f>
        <v>0</v>
      </c>
      <c r="AZ502" s="25" t="b">
        <f>IFERROR(IF(J502="Done",IF($F502="S1",IF(AND($I502&gt;$G502,(($I502-$G502)&lt;=(Dashboard!$O$4/1440))),1,""),IF($F502="S2",IF(AND($I502&gt;$G502,($I502-$G502)&lt;=(Dashboard!$O$5/1440)),1,""),IF($F502="S3",IF(AND($I502&gt;$G502,($I502-$G502)&lt;=(Dashboard!$O$6/1440)),1,""),IF($F502="S4",IF(AND($I502&gt;$G502,($I502-$G502)&lt;=(Dashboard!$O$7/1440)),1,"")))))),"")</f>
        <v>0</v>
      </c>
      <c r="BA502" s="24"/>
    </row>
    <row r="503" spans="1:53" x14ac:dyDescent="0.25">
      <c r="A503" s="33"/>
      <c r="B503" s="20"/>
      <c r="C503" s="20"/>
      <c r="D503" s="20"/>
      <c r="E503" s="20"/>
      <c r="F503" s="28"/>
      <c r="G503" s="32"/>
      <c r="H503" s="32"/>
      <c r="I503" s="32"/>
      <c r="J503" s="19" t="str">
        <f t="shared" si="23"/>
        <v/>
      </c>
      <c r="K503" s="20"/>
      <c r="L503" s="29"/>
      <c r="M503" s="22" t="str">
        <f t="shared" si="21"/>
        <v/>
      </c>
      <c r="N503" s="22" t="str">
        <f t="shared" si="22"/>
        <v/>
      </c>
      <c r="AY503" s="25" t="b">
        <f>IFERROR(IF($F503="S1",IF(AND($H503&gt;$G503,(($H503-$G503)&lt;=(Dashboard!$N$4/1440))),1,""),IF($F503="S2",IF(AND($H503&gt;$G503,($H503-$G503)&lt;=(Dashboard!$N$5/1440)),1,""),IF($F503="S3",IF(AND($H503&gt;$G503,($H503-$G503)&lt;=(Dashboard!$N$6/1440)),1,""),IF($F503="S4",IF(AND($H503&gt;$G503,($H503-$G503)&lt;=(Dashboard!$N$7/1440)),1,""))))),"")</f>
        <v>0</v>
      </c>
      <c r="AZ503" s="25" t="b">
        <f>IFERROR(IF(J503="Done",IF($F503="S1",IF(AND($I503&gt;$G503,(($I503-$G503)&lt;=(Dashboard!$O$4/1440))),1,""),IF($F503="S2",IF(AND($I503&gt;$G503,($I503-$G503)&lt;=(Dashboard!$O$5/1440)),1,""),IF($F503="S3",IF(AND($I503&gt;$G503,($I503-$G503)&lt;=(Dashboard!$O$6/1440)),1,""),IF($F503="S4",IF(AND($I503&gt;$G503,($I503-$G503)&lt;=(Dashboard!$O$7/1440)),1,"")))))),"")</f>
        <v>0</v>
      </c>
      <c r="BA503" s="24"/>
    </row>
    <row r="504" spans="1:53" x14ac:dyDescent="0.25">
      <c r="A504" s="33"/>
      <c r="B504" s="20"/>
      <c r="C504" s="20"/>
      <c r="D504" s="20"/>
      <c r="E504" s="20"/>
      <c r="F504" s="28"/>
      <c r="G504" s="32"/>
      <c r="H504" s="32"/>
      <c r="I504" s="32"/>
      <c r="J504" s="19" t="str">
        <f t="shared" si="23"/>
        <v/>
      </c>
      <c r="K504" s="20"/>
      <c r="L504" s="29"/>
      <c r="M504" s="22" t="str">
        <f t="shared" si="21"/>
        <v/>
      </c>
      <c r="N504" s="22" t="str">
        <f t="shared" si="22"/>
        <v/>
      </c>
      <c r="AY504" s="25" t="b">
        <f>IFERROR(IF($F504="S1",IF(AND($H504&gt;$G504,(($H504-$G504)&lt;=(Dashboard!$N$4/1440))),1,""),IF($F504="S2",IF(AND($H504&gt;$G504,($H504-$G504)&lt;=(Dashboard!$N$5/1440)),1,""),IF($F504="S3",IF(AND($H504&gt;$G504,($H504-$G504)&lt;=(Dashboard!$N$6/1440)),1,""),IF($F504="S4",IF(AND($H504&gt;$G504,($H504-$G504)&lt;=(Dashboard!$N$7/1440)),1,""))))),"")</f>
        <v>0</v>
      </c>
      <c r="AZ504" s="25" t="b">
        <f>IFERROR(IF(J504="Done",IF($F504="S1",IF(AND($I504&gt;$G504,(($I504-$G504)&lt;=(Dashboard!$O$4/1440))),1,""),IF($F504="S2",IF(AND($I504&gt;$G504,($I504-$G504)&lt;=(Dashboard!$O$5/1440)),1,""),IF($F504="S3",IF(AND($I504&gt;$G504,($I504-$G504)&lt;=(Dashboard!$O$6/1440)),1,""),IF($F504="S4",IF(AND($I504&gt;$G504,($I504-$G504)&lt;=(Dashboard!$O$7/1440)),1,"")))))),"")</f>
        <v>0</v>
      </c>
      <c r="BA504" s="24"/>
    </row>
    <row r="505" spans="1:53" x14ac:dyDescent="0.25">
      <c r="A505" s="33"/>
      <c r="B505" s="20"/>
      <c r="C505" s="20"/>
      <c r="D505" s="20"/>
      <c r="E505" s="20"/>
      <c r="F505" s="28"/>
      <c r="G505" s="32"/>
      <c r="H505" s="32"/>
      <c r="I505" s="32"/>
      <c r="J505" s="19" t="str">
        <f t="shared" si="23"/>
        <v/>
      </c>
      <c r="K505" s="20"/>
      <c r="L505" s="29"/>
      <c r="M505" s="22" t="str">
        <f t="shared" si="21"/>
        <v/>
      </c>
      <c r="N505" s="22" t="str">
        <f t="shared" si="22"/>
        <v/>
      </c>
      <c r="AY505" s="25" t="b">
        <f>IFERROR(IF($F505="S1",IF(AND($H505&gt;$G505,(($H505-$G505)&lt;=(Dashboard!$N$4/1440))),1,""),IF($F505="S2",IF(AND($H505&gt;$G505,($H505-$G505)&lt;=(Dashboard!$N$5/1440)),1,""),IF($F505="S3",IF(AND($H505&gt;$G505,($H505-$G505)&lt;=(Dashboard!$N$6/1440)),1,""),IF($F505="S4",IF(AND($H505&gt;$G505,($H505-$G505)&lt;=(Dashboard!$N$7/1440)),1,""))))),"")</f>
        <v>0</v>
      </c>
      <c r="AZ505" s="25" t="b">
        <f>IFERROR(IF(J505="Done",IF($F505="S1",IF(AND($I505&gt;$G505,(($I505-$G505)&lt;=(Dashboard!$O$4/1440))),1,""),IF($F505="S2",IF(AND($I505&gt;$G505,($I505-$G505)&lt;=(Dashboard!$O$5/1440)),1,""),IF($F505="S3",IF(AND($I505&gt;$G505,($I505-$G505)&lt;=(Dashboard!$O$6/1440)),1,""),IF($F505="S4",IF(AND($I505&gt;$G505,($I505-$G505)&lt;=(Dashboard!$O$7/1440)),1,"")))))),"")</f>
        <v>0</v>
      </c>
      <c r="BA505" s="24"/>
    </row>
    <row r="506" spans="1:53" x14ac:dyDescent="0.25">
      <c r="A506" s="33"/>
      <c r="B506" s="20"/>
      <c r="C506" s="20"/>
      <c r="D506" s="20"/>
      <c r="E506" s="20"/>
      <c r="F506" s="28"/>
      <c r="G506" s="32"/>
      <c r="H506" s="32"/>
      <c r="I506" s="32"/>
      <c r="J506" s="19" t="str">
        <f t="shared" si="23"/>
        <v/>
      </c>
      <c r="K506" s="20"/>
      <c r="L506" s="29"/>
      <c r="M506" s="22" t="str">
        <f t="shared" si="21"/>
        <v/>
      </c>
      <c r="N506" s="22" t="str">
        <f t="shared" si="22"/>
        <v/>
      </c>
      <c r="AY506" s="25" t="b">
        <f>IFERROR(IF($F506="S1",IF(AND($H506&gt;$G506,(($H506-$G506)&lt;=(Dashboard!$N$4/1440))),1,""),IF($F506="S2",IF(AND($H506&gt;$G506,($H506-$G506)&lt;=(Dashboard!$N$5/1440)),1,""),IF($F506="S3",IF(AND($H506&gt;$G506,($H506-$G506)&lt;=(Dashboard!$N$6/1440)),1,""),IF($F506="S4",IF(AND($H506&gt;$G506,($H506-$G506)&lt;=(Dashboard!$N$7/1440)),1,""))))),"")</f>
        <v>0</v>
      </c>
      <c r="AZ506" s="25" t="b">
        <f>IFERROR(IF(J506="Done",IF($F506="S1",IF(AND($I506&gt;$G506,(($I506-$G506)&lt;=(Dashboard!$O$4/1440))),1,""),IF($F506="S2",IF(AND($I506&gt;$G506,($I506-$G506)&lt;=(Dashboard!$O$5/1440)),1,""),IF($F506="S3",IF(AND($I506&gt;$G506,($I506-$G506)&lt;=(Dashboard!$O$6/1440)),1,""),IF($F506="S4",IF(AND($I506&gt;$G506,($I506-$G506)&lt;=(Dashboard!$O$7/1440)),1,"")))))),"")</f>
        <v>0</v>
      </c>
      <c r="BA506" s="24"/>
    </row>
    <row r="507" spans="1:53" x14ac:dyDescent="0.25">
      <c r="A507" s="33"/>
      <c r="B507" s="20"/>
      <c r="C507" s="20"/>
      <c r="D507" s="20"/>
      <c r="E507" s="20"/>
      <c r="F507" s="28"/>
      <c r="G507" s="32"/>
      <c r="H507" s="32"/>
      <c r="I507" s="32"/>
      <c r="J507" s="19" t="str">
        <f t="shared" si="23"/>
        <v/>
      </c>
      <c r="K507" s="20"/>
      <c r="L507" s="29"/>
      <c r="M507" s="22" t="str">
        <f t="shared" si="21"/>
        <v/>
      </c>
      <c r="N507" s="22" t="str">
        <f t="shared" si="22"/>
        <v/>
      </c>
      <c r="AY507" s="25" t="b">
        <f>IFERROR(IF($F507="S1",IF(AND($H507&gt;$G507,(($H507-$G507)&lt;=(Dashboard!$N$4/1440))),1,""),IF($F507="S2",IF(AND($H507&gt;$G507,($H507-$G507)&lt;=(Dashboard!$N$5/1440)),1,""),IF($F507="S3",IF(AND($H507&gt;$G507,($H507-$G507)&lt;=(Dashboard!$N$6/1440)),1,""),IF($F507="S4",IF(AND($H507&gt;$G507,($H507-$G507)&lt;=(Dashboard!$N$7/1440)),1,""))))),"")</f>
        <v>0</v>
      </c>
      <c r="AZ507" s="25" t="b">
        <f>IFERROR(IF(J507="Done",IF($F507="S1",IF(AND($I507&gt;$G507,(($I507-$G507)&lt;=(Dashboard!$O$4/1440))),1,""),IF($F507="S2",IF(AND($I507&gt;$G507,($I507-$G507)&lt;=(Dashboard!$O$5/1440)),1,""),IF($F507="S3",IF(AND($I507&gt;$G507,($I507-$G507)&lt;=(Dashboard!$O$6/1440)),1,""),IF($F507="S4",IF(AND($I507&gt;$G507,($I507-$G507)&lt;=(Dashboard!$O$7/1440)),1,"")))))),"")</f>
        <v>0</v>
      </c>
      <c r="BA507" s="24"/>
    </row>
    <row r="508" spans="1:53" x14ac:dyDescent="0.25">
      <c r="A508" s="33"/>
      <c r="B508" s="20"/>
      <c r="C508" s="20"/>
      <c r="D508" s="20"/>
      <c r="E508" s="20"/>
      <c r="F508" s="28"/>
      <c r="G508" s="32"/>
      <c r="H508" s="32"/>
      <c r="I508" s="32"/>
      <c r="J508" s="19" t="str">
        <f t="shared" si="23"/>
        <v/>
      </c>
      <c r="K508" s="20"/>
      <c r="L508" s="29"/>
      <c r="M508" s="22" t="str">
        <f t="shared" si="21"/>
        <v/>
      </c>
      <c r="N508" s="22" t="str">
        <f t="shared" si="22"/>
        <v/>
      </c>
      <c r="AY508" s="25" t="b">
        <f>IFERROR(IF($F508="S1",IF(AND($H508&gt;$G508,(($H508-$G508)&lt;=(Dashboard!$N$4/1440))),1,""),IF($F508="S2",IF(AND($H508&gt;$G508,($H508-$G508)&lt;=(Dashboard!$N$5/1440)),1,""),IF($F508="S3",IF(AND($H508&gt;$G508,($H508-$G508)&lt;=(Dashboard!$N$6/1440)),1,""),IF($F508="S4",IF(AND($H508&gt;$G508,($H508-$G508)&lt;=(Dashboard!$N$7/1440)),1,""))))),"")</f>
        <v>0</v>
      </c>
      <c r="AZ508" s="25" t="b">
        <f>IFERROR(IF(J508="Done",IF($F508="S1",IF(AND($I508&gt;$G508,(($I508-$G508)&lt;=(Dashboard!$O$4/1440))),1,""),IF($F508="S2",IF(AND($I508&gt;$G508,($I508-$G508)&lt;=(Dashboard!$O$5/1440)),1,""),IF($F508="S3",IF(AND($I508&gt;$G508,($I508-$G508)&lt;=(Dashboard!$O$6/1440)),1,""),IF($F508="S4",IF(AND($I508&gt;$G508,($I508-$G508)&lt;=(Dashboard!$O$7/1440)),1,"")))))),"")</f>
        <v>0</v>
      </c>
      <c r="BA508" s="24"/>
    </row>
    <row r="509" spans="1:53" x14ac:dyDescent="0.25">
      <c r="A509" s="33"/>
      <c r="B509" s="20"/>
      <c r="C509" s="20"/>
      <c r="D509" s="20"/>
      <c r="E509" s="20"/>
      <c r="F509" s="28"/>
      <c r="G509" s="32"/>
      <c r="H509" s="32"/>
      <c r="I509" s="32"/>
      <c r="J509" s="19" t="str">
        <f t="shared" si="23"/>
        <v/>
      </c>
      <c r="K509" s="20"/>
      <c r="L509" s="29"/>
      <c r="M509" s="22" t="str">
        <f t="shared" si="21"/>
        <v/>
      </c>
      <c r="N509" s="22" t="str">
        <f t="shared" si="22"/>
        <v/>
      </c>
      <c r="AY509" s="25" t="b">
        <f>IFERROR(IF($F509="S1",IF(AND($H509&gt;$G509,(($H509-$G509)&lt;=(Dashboard!$N$4/1440))),1,""),IF($F509="S2",IF(AND($H509&gt;$G509,($H509-$G509)&lt;=(Dashboard!$N$5/1440)),1,""),IF($F509="S3",IF(AND($H509&gt;$G509,($H509-$G509)&lt;=(Dashboard!$N$6/1440)),1,""),IF($F509="S4",IF(AND($H509&gt;$G509,($H509-$G509)&lt;=(Dashboard!$N$7/1440)),1,""))))),"")</f>
        <v>0</v>
      </c>
      <c r="AZ509" s="25" t="b">
        <f>IFERROR(IF(J509="Done",IF($F509="S1",IF(AND($I509&gt;$G509,(($I509-$G509)&lt;=(Dashboard!$O$4/1440))),1,""),IF($F509="S2",IF(AND($I509&gt;$G509,($I509-$G509)&lt;=(Dashboard!$O$5/1440)),1,""),IF($F509="S3",IF(AND($I509&gt;$G509,($I509-$G509)&lt;=(Dashboard!$O$6/1440)),1,""),IF($F509="S4",IF(AND($I509&gt;$G509,($I509-$G509)&lt;=(Dashboard!$O$7/1440)),1,"")))))),"")</f>
        <v>0</v>
      </c>
      <c r="BA509" s="24"/>
    </row>
    <row r="510" spans="1:53" x14ac:dyDescent="0.25">
      <c r="A510" s="33"/>
      <c r="B510" s="20"/>
      <c r="C510" s="20"/>
      <c r="D510" s="20"/>
      <c r="E510" s="20"/>
      <c r="F510" s="28"/>
      <c r="G510" s="32"/>
      <c r="H510" s="32"/>
      <c r="I510" s="32"/>
      <c r="J510" s="19" t="str">
        <f t="shared" si="23"/>
        <v/>
      </c>
      <c r="K510" s="20"/>
      <c r="L510" s="29"/>
      <c r="M510" s="22" t="str">
        <f t="shared" si="21"/>
        <v/>
      </c>
      <c r="N510" s="22" t="str">
        <f t="shared" si="22"/>
        <v/>
      </c>
      <c r="AY510" s="25" t="b">
        <f>IFERROR(IF($F510="S1",IF(AND($H510&gt;$G510,(($H510-$G510)&lt;=(Dashboard!$N$4/1440))),1,""),IF($F510="S2",IF(AND($H510&gt;$G510,($H510-$G510)&lt;=(Dashboard!$N$5/1440)),1,""),IF($F510="S3",IF(AND($H510&gt;$G510,($H510-$G510)&lt;=(Dashboard!$N$6/1440)),1,""),IF($F510="S4",IF(AND($H510&gt;$G510,($H510-$G510)&lt;=(Dashboard!$N$7/1440)),1,""))))),"")</f>
        <v>0</v>
      </c>
      <c r="AZ510" s="25" t="b">
        <f>IFERROR(IF(J510="Done",IF($F510="S1",IF(AND($I510&gt;$G510,(($I510-$G510)&lt;=(Dashboard!$O$4/1440))),1,""),IF($F510="S2",IF(AND($I510&gt;$G510,($I510-$G510)&lt;=(Dashboard!$O$5/1440)),1,""),IF($F510="S3",IF(AND($I510&gt;$G510,($I510-$G510)&lt;=(Dashboard!$O$6/1440)),1,""),IF($F510="S4",IF(AND($I510&gt;$G510,($I510-$G510)&lt;=(Dashboard!$O$7/1440)),1,"")))))),"")</f>
        <v>0</v>
      </c>
      <c r="BA510" s="24"/>
    </row>
    <row r="511" spans="1:53" x14ac:dyDescent="0.25">
      <c r="A511" s="33"/>
      <c r="B511" s="20"/>
      <c r="C511" s="20"/>
      <c r="D511" s="20"/>
      <c r="E511" s="20"/>
      <c r="F511" s="28"/>
      <c r="G511" s="32"/>
      <c r="H511" s="32"/>
      <c r="I511" s="32"/>
      <c r="J511" s="19" t="str">
        <f t="shared" si="23"/>
        <v/>
      </c>
      <c r="K511" s="20"/>
      <c r="L511" s="29"/>
      <c r="M511" s="22" t="str">
        <f t="shared" si="21"/>
        <v/>
      </c>
      <c r="N511" s="22" t="str">
        <f t="shared" si="22"/>
        <v/>
      </c>
      <c r="AY511" s="25" t="b">
        <f>IFERROR(IF($F511="S1",IF(AND($H511&gt;$G511,(($H511-$G511)&lt;=(Dashboard!$N$4/1440))),1,""),IF($F511="S2",IF(AND($H511&gt;$G511,($H511-$G511)&lt;=(Dashboard!$N$5/1440)),1,""),IF($F511="S3",IF(AND($H511&gt;$G511,($H511-$G511)&lt;=(Dashboard!$N$6/1440)),1,""),IF($F511="S4",IF(AND($H511&gt;$G511,($H511-$G511)&lt;=(Dashboard!$N$7/1440)),1,""))))),"")</f>
        <v>0</v>
      </c>
      <c r="AZ511" s="25" t="b">
        <f>IFERROR(IF(J511="Done",IF($F511="S1",IF(AND($I511&gt;$G511,(($I511-$G511)&lt;=(Dashboard!$O$4/1440))),1,""),IF($F511="S2",IF(AND($I511&gt;$G511,($I511-$G511)&lt;=(Dashboard!$O$5/1440)),1,""),IF($F511="S3",IF(AND($I511&gt;$G511,($I511-$G511)&lt;=(Dashboard!$O$6/1440)),1,""),IF($F511="S4",IF(AND($I511&gt;$G511,($I511-$G511)&lt;=(Dashboard!$O$7/1440)),1,"")))))),"")</f>
        <v>0</v>
      </c>
      <c r="BA511" s="24"/>
    </row>
    <row r="512" spans="1:53" x14ac:dyDescent="0.25">
      <c r="A512" s="33"/>
      <c r="B512" s="20"/>
      <c r="C512" s="20"/>
      <c r="D512" s="20"/>
      <c r="E512" s="20"/>
      <c r="F512" s="28"/>
      <c r="G512" s="32"/>
      <c r="H512" s="32"/>
      <c r="I512" s="32"/>
      <c r="J512" s="19" t="str">
        <f t="shared" si="23"/>
        <v/>
      </c>
      <c r="K512" s="20"/>
      <c r="L512" s="29"/>
      <c r="M512" s="22" t="str">
        <f t="shared" si="21"/>
        <v/>
      </c>
      <c r="N512" s="22" t="str">
        <f t="shared" si="22"/>
        <v/>
      </c>
      <c r="AY512" s="25" t="b">
        <f>IFERROR(IF($F512="S1",IF(AND($H512&gt;$G512,(($H512-$G512)&lt;=(Dashboard!$N$4/1440))),1,""),IF($F512="S2",IF(AND($H512&gt;$G512,($H512-$G512)&lt;=(Dashboard!$N$5/1440)),1,""),IF($F512="S3",IF(AND($H512&gt;$G512,($H512-$G512)&lt;=(Dashboard!$N$6/1440)),1,""),IF($F512="S4",IF(AND($H512&gt;$G512,($H512-$G512)&lt;=(Dashboard!$N$7/1440)),1,""))))),"")</f>
        <v>0</v>
      </c>
      <c r="AZ512" s="25" t="b">
        <f>IFERROR(IF(J512="Done",IF($F512="S1",IF(AND($I512&gt;$G512,(($I512-$G512)&lt;=(Dashboard!$O$4/1440))),1,""),IF($F512="S2",IF(AND($I512&gt;$G512,($I512-$G512)&lt;=(Dashboard!$O$5/1440)),1,""),IF($F512="S3",IF(AND($I512&gt;$G512,($I512-$G512)&lt;=(Dashboard!$O$6/1440)),1,""),IF($F512="S4",IF(AND($I512&gt;$G512,($I512-$G512)&lt;=(Dashboard!$O$7/1440)),1,"")))))),"")</f>
        <v>0</v>
      </c>
      <c r="BA512" s="24"/>
    </row>
    <row r="513" spans="1:53" x14ac:dyDescent="0.25">
      <c r="A513" s="33"/>
      <c r="B513" s="20"/>
      <c r="C513" s="20"/>
      <c r="D513" s="20"/>
      <c r="E513" s="20"/>
      <c r="F513" s="28"/>
      <c r="G513" s="32"/>
      <c r="H513" s="32"/>
      <c r="I513" s="32"/>
      <c r="J513" s="19" t="str">
        <f t="shared" si="23"/>
        <v/>
      </c>
      <c r="K513" s="20"/>
      <c r="L513" s="29"/>
      <c r="M513" s="22" t="str">
        <f t="shared" si="21"/>
        <v/>
      </c>
      <c r="N513" s="22" t="str">
        <f t="shared" si="22"/>
        <v/>
      </c>
      <c r="AY513" s="25" t="b">
        <f>IFERROR(IF($F513="S1",IF(AND($H513&gt;$G513,(($H513-$G513)&lt;=(Dashboard!$N$4/1440))),1,""),IF($F513="S2",IF(AND($H513&gt;$G513,($H513-$G513)&lt;=(Dashboard!$N$5/1440)),1,""),IF($F513="S3",IF(AND($H513&gt;$G513,($H513-$G513)&lt;=(Dashboard!$N$6/1440)),1,""),IF($F513="S4",IF(AND($H513&gt;$G513,($H513-$G513)&lt;=(Dashboard!$N$7/1440)),1,""))))),"")</f>
        <v>0</v>
      </c>
      <c r="AZ513" s="25" t="b">
        <f>IFERROR(IF(J513="Done",IF($F513="S1",IF(AND($I513&gt;$G513,(($I513-$G513)&lt;=(Dashboard!$O$4/1440))),1,""),IF($F513="S2",IF(AND($I513&gt;$G513,($I513-$G513)&lt;=(Dashboard!$O$5/1440)),1,""),IF($F513="S3",IF(AND($I513&gt;$G513,($I513-$G513)&lt;=(Dashboard!$O$6/1440)),1,""),IF($F513="S4",IF(AND($I513&gt;$G513,($I513-$G513)&lt;=(Dashboard!$O$7/1440)),1,"")))))),"")</f>
        <v>0</v>
      </c>
      <c r="BA513" s="24"/>
    </row>
    <row r="514" spans="1:53" x14ac:dyDescent="0.25">
      <c r="A514" s="33"/>
      <c r="B514" s="20"/>
      <c r="C514" s="20"/>
      <c r="D514" s="20"/>
      <c r="E514" s="20"/>
      <c r="F514" s="28"/>
      <c r="G514" s="32"/>
      <c r="H514" s="32"/>
      <c r="I514" s="32"/>
      <c r="J514" s="19" t="str">
        <f t="shared" si="23"/>
        <v/>
      </c>
      <c r="K514" s="20"/>
      <c r="L514" s="29"/>
      <c r="M514" s="22" t="str">
        <f t="shared" si="21"/>
        <v/>
      </c>
      <c r="N514" s="22" t="str">
        <f t="shared" si="22"/>
        <v/>
      </c>
      <c r="AY514" s="25" t="b">
        <f>IFERROR(IF($F514="S1",IF(AND($H514&gt;$G514,(($H514-$G514)&lt;=(Dashboard!$N$4/1440))),1,""),IF($F514="S2",IF(AND($H514&gt;$G514,($H514-$G514)&lt;=(Dashboard!$N$5/1440)),1,""),IF($F514="S3",IF(AND($H514&gt;$G514,($H514-$G514)&lt;=(Dashboard!$N$6/1440)),1,""),IF($F514="S4",IF(AND($H514&gt;$G514,($H514-$G514)&lt;=(Dashboard!$N$7/1440)),1,""))))),"")</f>
        <v>0</v>
      </c>
      <c r="AZ514" s="25" t="b">
        <f>IFERROR(IF(J514="Done",IF($F514="S1",IF(AND($I514&gt;$G514,(($I514-$G514)&lt;=(Dashboard!$O$4/1440))),1,""),IF($F514="S2",IF(AND($I514&gt;$G514,($I514-$G514)&lt;=(Dashboard!$O$5/1440)),1,""),IF($F514="S3",IF(AND($I514&gt;$G514,($I514-$G514)&lt;=(Dashboard!$O$6/1440)),1,""),IF($F514="S4",IF(AND($I514&gt;$G514,($I514-$G514)&lt;=(Dashboard!$O$7/1440)),1,"")))))),"")</f>
        <v>0</v>
      </c>
      <c r="BA514" s="24"/>
    </row>
    <row r="515" spans="1:53" x14ac:dyDescent="0.25">
      <c r="A515" s="33"/>
      <c r="B515" s="20"/>
      <c r="C515" s="20"/>
      <c r="D515" s="20"/>
      <c r="E515" s="20"/>
      <c r="F515" s="28"/>
      <c r="G515" s="32"/>
      <c r="H515" s="32"/>
      <c r="I515" s="32"/>
      <c r="J515" s="19" t="str">
        <f t="shared" si="23"/>
        <v/>
      </c>
      <c r="K515" s="20"/>
      <c r="L515" s="29"/>
      <c r="M515" s="22" t="str">
        <f t="shared" si="21"/>
        <v/>
      </c>
      <c r="N515" s="22" t="str">
        <f t="shared" si="22"/>
        <v/>
      </c>
      <c r="AY515" s="25" t="b">
        <f>IFERROR(IF($F515="S1",IF(AND($H515&gt;$G515,(($H515-$G515)&lt;=(Dashboard!$N$4/1440))),1,""),IF($F515="S2",IF(AND($H515&gt;$G515,($H515-$G515)&lt;=(Dashboard!$N$5/1440)),1,""),IF($F515="S3",IF(AND($H515&gt;$G515,($H515-$G515)&lt;=(Dashboard!$N$6/1440)),1,""),IF($F515="S4",IF(AND($H515&gt;$G515,($H515-$G515)&lt;=(Dashboard!$N$7/1440)),1,""))))),"")</f>
        <v>0</v>
      </c>
      <c r="AZ515" s="25" t="b">
        <f>IFERROR(IF(J515="Done",IF($F515="S1",IF(AND($I515&gt;$G515,(($I515-$G515)&lt;=(Dashboard!$O$4/1440))),1,""),IF($F515="S2",IF(AND($I515&gt;$G515,($I515-$G515)&lt;=(Dashboard!$O$5/1440)),1,""),IF($F515="S3",IF(AND($I515&gt;$G515,($I515-$G515)&lt;=(Dashboard!$O$6/1440)),1,""),IF($F515="S4",IF(AND($I515&gt;$G515,($I515-$G515)&lt;=(Dashboard!$O$7/1440)),1,"")))))),"")</f>
        <v>0</v>
      </c>
      <c r="BA515" s="24"/>
    </row>
    <row r="516" spans="1:53" x14ac:dyDescent="0.25">
      <c r="A516" s="33"/>
      <c r="B516" s="20"/>
      <c r="C516" s="20"/>
      <c r="D516" s="20"/>
      <c r="E516" s="20"/>
      <c r="F516" s="28"/>
      <c r="G516" s="32"/>
      <c r="H516" s="32"/>
      <c r="I516" s="32"/>
      <c r="J516" s="19" t="str">
        <f t="shared" si="23"/>
        <v/>
      </c>
      <c r="K516" s="20"/>
      <c r="L516" s="29"/>
      <c r="M516" s="22" t="str">
        <f t="shared" si="21"/>
        <v/>
      </c>
      <c r="N516" s="22" t="str">
        <f t="shared" si="22"/>
        <v/>
      </c>
      <c r="AY516" s="25" t="b">
        <f>IFERROR(IF($F516="S1",IF(AND($H516&gt;$G516,(($H516-$G516)&lt;=(Dashboard!$N$4/1440))),1,""),IF($F516="S2",IF(AND($H516&gt;$G516,($H516-$G516)&lt;=(Dashboard!$N$5/1440)),1,""),IF($F516="S3",IF(AND($H516&gt;$G516,($H516-$G516)&lt;=(Dashboard!$N$6/1440)),1,""),IF($F516="S4",IF(AND($H516&gt;$G516,($H516-$G516)&lt;=(Dashboard!$N$7/1440)),1,""))))),"")</f>
        <v>0</v>
      </c>
      <c r="AZ516" s="25" t="b">
        <f>IFERROR(IF(J516="Done",IF($F516="S1",IF(AND($I516&gt;$G516,(($I516-$G516)&lt;=(Dashboard!$O$4/1440))),1,""),IF($F516="S2",IF(AND($I516&gt;$G516,($I516-$G516)&lt;=(Dashboard!$O$5/1440)),1,""),IF($F516="S3",IF(AND($I516&gt;$G516,($I516-$G516)&lt;=(Dashboard!$O$6/1440)),1,""),IF($F516="S4",IF(AND($I516&gt;$G516,($I516-$G516)&lt;=(Dashboard!$O$7/1440)),1,"")))))),"")</f>
        <v>0</v>
      </c>
      <c r="BA516" s="24"/>
    </row>
    <row r="517" spans="1:53" x14ac:dyDescent="0.25">
      <c r="A517" s="33"/>
      <c r="B517" s="20"/>
      <c r="C517" s="20"/>
      <c r="D517" s="20"/>
      <c r="E517" s="20"/>
      <c r="F517" s="28"/>
      <c r="G517" s="32"/>
      <c r="H517" s="32"/>
      <c r="I517" s="32"/>
      <c r="J517" s="19" t="str">
        <f t="shared" si="23"/>
        <v/>
      </c>
      <c r="K517" s="20"/>
      <c r="L517" s="29"/>
      <c r="M517" s="22" t="str">
        <f t="shared" si="21"/>
        <v/>
      </c>
      <c r="N517" s="22" t="str">
        <f t="shared" si="22"/>
        <v/>
      </c>
      <c r="AY517" s="25" t="b">
        <f>IFERROR(IF($F517="S1",IF(AND($H517&gt;$G517,(($H517-$G517)&lt;=(Dashboard!$N$4/1440))),1,""),IF($F517="S2",IF(AND($H517&gt;$G517,($H517-$G517)&lt;=(Dashboard!$N$5/1440)),1,""),IF($F517="S3",IF(AND($H517&gt;$G517,($H517-$G517)&lt;=(Dashboard!$N$6/1440)),1,""),IF($F517="S4",IF(AND($H517&gt;$G517,($H517-$G517)&lt;=(Dashboard!$N$7/1440)),1,""))))),"")</f>
        <v>0</v>
      </c>
      <c r="AZ517" s="25" t="b">
        <f>IFERROR(IF(J517="Done",IF($F517="S1",IF(AND($I517&gt;$G517,(($I517-$G517)&lt;=(Dashboard!$O$4/1440))),1,""),IF($F517="S2",IF(AND($I517&gt;$G517,($I517-$G517)&lt;=(Dashboard!$O$5/1440)),1,""),IF($F517="S3",IF(AND($I517&gt;$G517,($I517-$G517)&lt;=(Dashboard!$O$6/1440)),1,""),IF($F517="S4",IF(AND($I517&gt;$G517,($I517-$G517)&lt;=(Dashboard!$O$7/1440)),1,"")))))),"")</f>
        <v>0</v>
      </c>
      <c r="BA517" s="24"/>
    </row>
    <row r="518" spans="1:53" x14ac:dyDescent="0.25">
      <c r="A518" s="33"/>
      <c r="B518" s="20"/>
      <c r="C518" s="20"/>
      <c r="D518" s="20"/>
      <c r="E518" s="20"/>
      <c r="F518" s="28"/>
      <c r="G518" s="32"/>
      <c r="H518" s="32"/>
      <c r="I518" s="32"/>
      <c r="J518" s="19" t="str">
        <f t="shared" si="23"/>
        <v/>
      </c>
      <c r="K518" s="20"/>
      <c r="L518" s="29"/>
      <c r="M518" s="22" t="str">
        <f t="shared" si="21"/>
        <v/>
      </c>
      <c r="N518" s="22" t="str">
        <f t="shared" si="22"/>
        <v/>
      </c>
      <c r="AY518" s="25" t="b">
        <f>IFERROR(IF($F518="S1",IF(AND($H518&gt;$G518,(($H518-$G518)&lt;=(Dashboard!$N$4/1440))),1,""),IF($F518="S2",IF(AND($H518&gt;$G518,($H518-$G518)&lt;=(Dashboard!$N$5/1440)),1,""),IF($F518="S3",IF(AND($H518&gt;$G518,($H518-$G518)&lt;=(Dashboard!$N$6/1440)),1,""),IF($F518="S4",IF(AND($H518&gt;$G518,($H518-$G518)&lt;=(Dashboard!$N$7/1440)),1,""))))),"")</f>
        <v>0</v>
      </c>
      <c r="AZ518" s="25" t="b">
        <f>IFERROR(IF(J518="Done",IF($F518="S1",IF(AND($I518&gt;$G518,(($I518-$G518)&lt;=(Dashboard!$O$4/1440))),1,""),IF($F518="S2",IF(AND($I518&gt;$G518,($I518-$G518)&lt;=(Dashboard!$O$5/1440)),1,""),IF($F518="S3",IF(AND($I518&gt;$G518,($I518-$G518)&lt;=(Dashboard!$O$6/1440)),1,""),IF($F518="S4",IF(AND($I518&gt;$G518,($I518-$G518)&lt;=(Dashboard!$O$7/1440)),1,"")))))),"")</f>
        <v>0</v>
      </c>
      <c r="BA518" s="24"/>
    </row>
    <row r="519" spans="1:53" x14ac:dyDescent="0.25">
      <c r="A519" s="33"/>
      <c r="B519" s="20"/>
      <c r="C519" s="20"/>
      <c r="D519" s="20"/>
      <c r="E519" s="20"/>
      <c r="F519" s="28"/>
      <c r="G519" s="32"/>
      <c r="H519" s="32"/>
      <c r="I519" s="32"/>
      <c r="J519" s="19" t="str">
        <f t="shared" si="23"/>
        <v/>
      </c>
      <c r="K519" s="20"/>
      <c r="L519" s="29"/>
      <c r="M519" s="22" t="str">
        <f t="shared" si="21"/>
        <v/>
      </c>
      <c r="N519" s="22" t="str">
        <f t="shared" si="22"/>
        <v/>
      </c>
      <c r="AY519" s="25" t="b">
        <f>IFERROR(IF($F519="S1",IF(AND($H519&gt;$G519,(($H519-$G519)&lt;=(Dashboard!$N$4/1440))),1,""),IF($F519="S2",IF(AND($H519&gt;$G519,($H519-$G519)&lt;=(Dashboard!$N$5/1440)),1,""),IF($F519="S3",IF(AND($H519&gt;$G519,($H519-$G519)&lt;=(Dashboard!$N$6/1440)),1,""),IF($F519="S4",IF(AND($H519&gt;$G519,($H519-$G519)&lt;=(Dashboard!$N$7/1440)),1,""))))),"")</f>
        <v>0</v>
      </c>
      <c r="AZ519" s="25" t="b">
        <f>IFERROR(IF(J519="Done",IF($F519="S1",IF(AND($I519&gt;$G519,(($I519-$G519)&lt;=(Dashboard!$O$4/1440))),1,""),IF($F519="S2",IF(AND($I519&gt;$G519,($I519-$G519)&lt;=(Dashboard!$O$5/1440)),1,""),IF($F519="S3",IF(AND($I519&gt;$G519,($I519-$G519)&lt;=(Dashboard!$O$6/1440)),1,""),IF($F519="S4",IF(AND($I519&gt;$G519,($I519-$G519)&lt;=(Dashboard!$O$7/1440)),1,"")))))),"")</f>
        <v>0</v>
      </c>
      <c r="BA519" s="24"/>
    </row>
    <row r="520" spans="1:53" x14ac:dyDescent="0.25">
      <c r="A520" s="33"/>
      <c r="B520" s="20"/>
      <c r="C520" s="20"/>
      <c r="D520" s="20"/>
      <c r="E520" s="20"/>
      <c r="F520" s="28"/>
      <c r="G520" s="32"/>
      <c r="H520" s="32"/>
      <c r="I520" s="32"/>
      <c r="J520" s="19" t="str">
        <f t="shared" si="23"/>
        <v/>
      </c>
      <c r="K520" s="20"/>
      <c r="L520" s="29"/>
      <c r="M520" s="22" t="str">
        <f t="shared" ref="M520:M583" si="24">IF(H520="","",H520-G520)</f>
        <v/>
      </c>
      <c r="N520" s="22" t="str">
        <f t="shared" ref="N520:N583" si="25">IF(I520="","",I520-G520)</f>
        <v/>
      </c>
      <c r="AY520" s="25" t="b">
        <f>IFERROR(IF($F520="S1",IF(AND($H520&gt;$G520,(($H520-$G520)&lt;=(Dashboard!$N$4/1440))),1,""),IF($F520="S2",IF(AND($H520&gt;$G520,($H520-$G520)&lt;=(Dashboard!$N$5/1440)),1,""),IF($F520="S3",IF(AND($H520&gt;$G520,($H520-$G520)&lt;=(Dashboard!$N$6/1440)),1,""),IF($F520="S4",IF(AND($H520&gt;$G520,($H520-$G520)&lt;=(Dashboard!$N$7/1440)),1,""))))),"")</f>
        <v>0</v>
      </c>
      <c r="AZ520" s="25" t="b">
        <f>IFERROR(IF(J520="Done",IF($F520="S1",IF(AND($I520&gt;$G520,(($I520-$G520)&lt;=(Dashboard!$O$4/1440))),1,""),IF($F520="S2",IF(AND($I520&gt;$G520,($I520-$G520)&lt;=(Dashboard!$O$5/1440)),1,""),IF($F520="S3",IF(AND($I520&gt;$G520,($I520-$G520)&lt;=(Dashboard!$O$6/1440)),1,""),IF($F520="S4",IF(AND($I520&gt;$G520,($I520-$G520)&lt;=(Dashboard!$O$7/1440)),1,"")))))),"")</f>
        <v>0</v>
      </c>
      <c r="BA520" s="24"/>
    </row>
    <row r="521" spans="1:53" x14ac:dyDescent="0.25">
      <c r="A521" s="33"/>
      <c r="B521" s="20"/>
      <c r="C521" s="20"/>
      <c r="D521" s="20"/>
      <c r="E521" s="20"/>
      <c r="F521" s="28"/>
      <c r="G521" s="32"/>
      <c r="H521" s="32"/>
      <c r="I521" s="32"/>
      <c r="J521" s="19" t="str">
        <f t="shared" si="23"/>
        <v/>
      </c>
      <c r="K521" s="20"/>
      <c r="L521" s="29"/>
      <c r="M521" s="22" t="str">
        <f t="shared" si="24"/>
        <v/>
      </c>
      <c r="N521" s="22" t="str">
        <f t="shared" si="25"/>
        <v/>
      </c>
      <c r="AY521" s="25" t="b">
        <f>IFERROR(IF($F521="S1",IF(AND($H521&gt;$G521,(($H521-$G521)&lt;=(Dashboard!$N$4/1440))),1,""),IF($F521="S2",IF(AND($H521&gt;$G521,($H521-$G521)&lt;=(Dashboard!$N$5/1440)),1,""),IF($F521="S3",IF(AND($H521&gt;$G521,($H521-$G521)&lt;=(Dashboard!$N$6/1440)),1,""),IF($F521="S4",IF(AND($H521&gt;$G521,($H521-$G521)&lt;=(Dashboard!$N$7/1440)),1,""))))),"")</f>
        <v>0</v>
      </c>
      <c r="AZ521" s="25" t="b">
        <f>IFERROR(IF(J521="Done",IF($F521="S1",IF(AND($I521&gt;$G521,(($I521-$G521)&lt;=(Dashboard!$O$4/1440))),1,""),IF($F521="S2",IF(AND($I521&gt;$G521,($I521-$G521)&lt;=(Dashboard!$O$5/1440)),1,""),IF($F521="S3",IF(AND($I521&gt;$G521,($I521-$G521)&lt;=(Dashboard!$O$6/1440)),1,""),IF($F521="S4",IF(AND($I521&gt;$G521,($I521-$G521)&lt;=(Dashboard!$O$7/1440)),1,"")))))),"")</f>
        <v>0</v>
      </c>
      <c r="BA521" s="24"/>
    </row>
    <row r="522" spans="1:53" x14ac:dyDescent="0.25">
      <c r="A522" s="33"/>
      <c r="B522" s="20"/>
      <c r="C522" s="20"/>
      <c r="D522" s="20"/>
      <c r="E522" s="20"/>
      <c r="F522" s="28"/>
      <c r="G522" s="32"/>
      <c r="H522" s="32"/>
      <c r="I522" s="32"/>
      <c r="J522" s="19" t="str">
        <f t="shared" si="23"/>
        <v/>
      </c>
      <c r="K522" s="20"/>
      <c r="L522" s="29"/>
      <c r="M522" s="22" t="str">
        <f t="shared" si="24"/>
        <v/>
      </c>
      <c r="N522" s="22" t="str">
        <f t="shared" si="25"/>
        <v/>
      </c>
      <c r="AY522" s="25" t="b">
        <f>IFERROR(IF($F522="S1",IF(AND($H522&gt;$G522,(($H522-$G522)&lt;=(Dashboard!$N$4/1440))),1,""),IF($F522="S2",IF(AND($H522&gt;$G522,($H522-$G522)&lt;=(Dashboard!$N$5/1440)),1,""),IF($F522="S3",IF(AND($H522&gt;$G522,($H522-$G522)&lt;=(Dashboard!$N$6/1440)),1,""),IF($F522="S4",IF(AND($H522&gt;$G522,($H522-$G522)&lt;=(Dashboard!$N$7/1440)),1,""))))),"")</f>
        <v>0</v>
      </c>
      <c r="AZ522" s="25" t="b">
        <f>IFERROR(IF(J522="Done",IF($F522="S1",IF(AND($I522&gt;$G522,(($I522-$G522)&lt;=(Dashboard!$O$4/1440))),1,""),IF($F522="S2",IF(AND($I522&gt;$G522,($I522-$G522)&lt;=(Dashboard!$O$5/1440)),1,""),IF($F522="S3",IF(AND($I522&gt;$G522,($I522-$G522)&lt;=(Dashboard!$O$6/1440)),1,""),IF($F522="S4",IF(AND($I522&gt;$G522,($I522-$G522)&lt;=(Dashboard!$O$7/1440)),1,"")))))),"")</f>
        <v>0</v>
      </c>
      <c r="BA522" s="24"/>
    </row>
    <row r="523" spans="1:53" x14ac:dyDescent="0.25">
      <c r="A523" s="33"/>
      <c r="B523" s="20"/>
      <c r="C523" s="20"/>
      <c r="D523" s="20"/>
      <c r="E523" s="20"/>
      <c r="F523" s="28"/>
      <c r="G523" s="32"/>
      <c r="H523" s="32"/>
      <c r="I523" s="32"/>
      <c r="J523" s="19" t="str">
        <f t="shared" si="23"/>
        <v/>
      </c>
      <c r="K523" s="20"/>
      <c r="L523" s="29"/>
      <c r="M523" s="22" t="str">
        <f t="shared" si="24"/>
        <v/>
      </c>
      <c r="N523" s="22" t="str">
        <f t="shared" si="25"/>
        <v/>
      </c>
      <c r="AY523" s="25" t="b">
        <f>IFERROR(IF($F523="S1",IF(AND($H523&gt;$G523,(($H523-$G523)&lt;=(Dashboard!$N$4/1440))),1,""),IF($F523="S2",IF(AND($H523&gt;$G523,($H523-$G523)&lt;=(Dashboard!$N$5/1440)),1,""),IF($F523="S3",IF(AND($H523&gt;$G523,($H523-$G523)&lt;=(Dashboard!$N$6/1440)),1,""),IF($F523="S4",IF(AND($H523&gt;$G523,($H523-$G523)&lt;=(Dashboard!$N$7/1440)),1,""))))),"")</f>
        <v>0</v>
      </c>
      <c r="AZ523" s="25" t="b">
        <f>IFERROR(IF(J523="Done",IF($F523="S1",IF(AND($I523&gt;$G523,(($I523-$G523)&lt;=(Dashboard!$O$4/1440))),1,""),IF($F523="S2",IF(AND($I523&gt;$G523,($I523-$G523)&lt;=(Dashboard!$O$5/1440)),1,""),IF($F523="S3",IF(AND($I523&gt;$G523,($I523-$G523)&lt;=(Dashboard!$O$6/1440)),1,""),IF($F523="S4",IF(AND($I523&gt;$G523,($I523-$G523)&lt;=(Dashboard!$O$7/1440)),1,"")))))),"")</f>
        <v>0</v>
      </c>
      <c r="BA523" s="24"/>
    </row>
    <row r="524" spans="1:53" x14ac:dyDescent="0.25">
      <c r="A524" s="33"/>
      <c r="B524" s="20"/>
      <c r="C524" s="20"/>
      <c r="D524" s="20"/>
      <c r="E524" s="20"/>
      <c r="F524" s="28"/>
      <c r="G524" s="32"/>
      <c r="H524" s="32"/>
      <c r="I524" s="32"/>
      <c r="J524" s="19" t="str">
        <f t="shared" si="23"/>
        <v/>
      </c>
      <c r="K524" s="20"/>
      <c r="L524" s="29"/>
      <c r="M524" s="22" t="str">
        <f t="shared" si="24"/>
        <v/>
      </c>
      <c r="N524" s="22" t="str">
        <f t="shared" si="25"/>
        <v/>
      </c>
      <c r="AY524" s="25" t="b">
        <f>IFERROR(IF($F524="S1",IF(AND($H524&gt;$G524,(($H524-$G524)&lt;=(Dashboard!$N$4/1440))),1,""),IF($F524="S2",IF(AND($H524&gt;$G524,($H524-$G524)&lt;=(Dashboard!$N$5/1440)),1,""),IF($F524="S3",IF(AND($H524&gt;$G524,($H524-$G524)&lt;=(Dashboard!$N$6/1440)),1,""),IF($F524="S4",IF(AND($H524&gt;$G524,($H524-$G524)&lt;=(Dashboard!$N$7/1440)),1,""))))),"")</f>
        <v>0</v>
      </c>
      <c r="AZ524" s="25" t="b">
        <f>IFERROR(IF(J524="Done",IF($F524="S1",IF(AND($I524&gt;$G524,(($I524-$G524)&lt;=(Dashboard!$O$4/1440))),1,""),IF($F524="S2",IF(AND($I524&gt;$G524,($I524-$G524)&lt;=(Dashboard!$O$5/1440)),1,""),IF($F524="S3",IF(AND($I524&gt;$G524,($I524-$G524)&lt;=(Dashboard!$O$6/1440)),1,""),IF($F524="S4",IF(AND($I524&gt;$G524,($I524-$G524)&lt;=(Dashboard!$O$7/1440)),1,"")))))),"")</f>
        <v>0</v>
      </c>
      <c r="BA524" s="24"/>
    </row>
    <row r="525" spans="1:53" x14ac:dyDescent="0.25">
      <c r="A525" s="33"/>
      <c r="B525" s="20"/>
      <c r="C525" s="20"/>
      <c r="D525" s="20"/>
      <c r="E525" s="20"/>
      <c r="F525" s="28"/>
      <c r="G525" s="32"/>
      <c r="H525" s="32"/>
      <c r="I525" s="32"/>
      <c r="J525" s="19" t="str">
        <f t="shared" si="23"/>
        <v/>
      </c>
      <c r="K525" s="20"/>
      <c r="L525" s="29"/>
      <c r="M525" s="22" t="str">
        <f t="shared" si="24"/>
        <v/>
      </c>
      <c r="N525" s="22" t="str">
        <f t="shared" si="25"/>
        <v/>
      </c>
      <c r="AY525" s="25" t="b">
        <f>IFERROR(IF($F525="S1",IF(AND($H525&gt;$G525,(($H525-$G525)&lt;=(Dashboard!$N$4/1440))),1,""),IF($F525="S2",IF(AND($H525&gt;$G525,($H525-$G525)&lt;=(Dashboard!$N$5/1440)),1,""),IF($F525="S3",IF(AND($H525&gt;$G525,($H525-$G525)&lt;=(Dashboard!$N$6/1440)),1,""),IF($F525="S4",IF(AND($H525&gt;$G525,($H525-$G525)&lt;=(Dashboard!$N$7/1440)),1,""))))),"")</f>
        <v>0</v>
      </c>
      <c r="AZ525" s="25" t="b">
        <f>IFERROR(IF(J525="Done",IF($F525="S1",IF(AND($I525&gt;$G525,(($I525-$G525)&lt;=(Dashboard!$O$4/1440))),1,""),IF($F525="S2",IF(AND($I525&gt;$G525,($I525-$G525)&lt;=(Dashboard!$O$5/1440)),1,""),IF($F525="S3",IF(AND($I525&gt;$G525,($I525-$G525)&lt;=(Dashboard!$O$6/1440)),1,""),IF($F525="S4",IF(AND($I525&gt;$G525,($I525-$G525)&lt;=(Dashboard!$O$7/1440)),1,"")))))),"")</f>
        <v>0</v>
      </c>
      <c r="BA525" s="24"/>
    </row>
    <row r="526" spans="1:53" x14ac:dyDescent="0.25">
      <c r="A526" s="33"/>
      <c r="B526" s="20"/>
      <c r="C526" s="20"/>
      <c r="D526" s="20"/>
      <c r="E526" s="20"/>
      <c r="F526" s="28"/>
      <c r="G526" s="32"/>
      <c r="H526" s="32"/>
      <c r="I526" s="32"/>
      <c r="J526" s="19" t="str">
        <f t="shared" si="23"/>
        <v/>
      </c>
      <c r="K526" s="20"/>
      <c r="L526" s="29"/>
      <c r="M526" s="22" t="str">
        <f t="shared" si="24"/>
        <v/>
      </c>
      <c r="N526" s="22" t="str">
        <f t="shared" si="25"/>
        <v/>
      </c>
      <c r="AY526" s="25" t="b">
        <f>IFERROR(IF($F526="S1",IF(AND($H526&gt;$G526,(($H526-$G526)&lt;=(Dashboard!$N$4/1440))),1,""),IF($F526="S2",IF(AND($H526&gt;$G526,($H526-$G526)&lt;=(Dashboard!$N$5/1440)),1,""),IF($F526="S3",IF(AND($H526&gt;$G526,($H526-$G526)&lt;=(Dashboard!$N$6/1440)),1,""),IF($F526="S4",IF(AND($H526&gt;$G526,($H526-$G526)&lt;=(Dashboard!$N$7/1440)),1,""))))),"")</f>
        <v>0</v>
      </c>
      <c r="AZ526" s="25" t="b">
        <f>IFERROR(IF(J526="Done",IF($F526="S1",IF(AND($I526&gt;$G526,(($I526-$G526)&lt;=(Dashboard!$O$4/1440))),1,""),IF($F526="S2",IF(AND($I526&gt;$G526,($I526-$G526)&lt;=(Dashboard!$O$5/1440)),1,""),IF($F526="S3",IF(AND($I526&gt;$G526,($I526-$G526)&lt;=(Dashboard!$O$6/1440)),1,""),IF($F526="S4",IF(AND($I526&gt;$G526,($I526-$G526)&lt;=(Dashboard!$O$7/1440)),1,"")))))),"")</f>
        <v>0</v>
      </c>
      <c r="BA526" s="24"/>
    </row>
    <row r="527" spans="1:53" x14ac:dyDescent="0.25">
      <c r="A527" s="33"/>
      <c r="B527" s="20"/>
      <c r="C527" s="20"/>
      <c r="D527" s="20"/>
      <c r="E527" s="20"/>
      <c r="F527" s="28"/>
      <c r="G527" s="32"/>
      <c r="H527" s="32"/>
      <c r="I527" s="32"/>
      <c r="J527" s="19" t="str">
        <f t="shared" si="23"/>
        <v/>
      </c>
      <c r="K527" s="20"/>
      <c r="L527" s="29"/>
      <c r="M527" s="22" t="str">
        <f t="shared" si="24"/>
        <v/>
      </c>
      <c r="N527" s="22" t="str">
        <f t="shared" si="25"/>
        <v/>
      </c>
      <c r="AY527" s="25" t="b">
        <f>IFERROR(IF($F527="S1",IF(AND($H527&gt;$G527,(($H527-$G527)&lt;=(Dashboard!$N$4/1440))),1,""),IF($F527="S2",IF(AND($H527&gt;$G527,($H527-$G527)&lt;=(Dashboard!$N$5/1440)),1,""),IF($F527="S3",IF(AND($H527&gt;$G527,($H527-$G527)&lt;=(Dashboard!$N$6/1440)),1,""),IF($F527="S4",IF(AND($H527&gt;$G527,($H527-$G527)&lt;=(Dashboard!$N$7/1440)),1,""))))),"")</f>
        <v>0</v>
      </c>
      <c r="AZ527" s="25" t="b">
        <f>IFERROR(IF(J527="Done",IF($F527="S1",IF(AND($I527&gt;$G527,(($I527-$G527)&lt;=(Dashboard!$O$4/1440))),1,""),IF($F527="S2",IF(AND($I527&gt;$G527,($I527-$G527)&lt;=(Dashboard!$O$5/1440)),1,""),IF($F527="S3",IF(AND($I527&gt;$G527,($I527-$G527)&lt;=(Dashboard!$O$6/1440)),1,""),IF($F527="S4",IF(AND($I527&gt;$G527,($I527-$G527)&lt;=(Dashboard!$O$7/1440)),1,"")))))),"")</f>
        <v>0</v>
      </c>
      <c r="BA527" s="24"/>
    </row>
    <row r="528" spans="1:53" x14ac:dyDescent="0.25">
      <c r="A528" s="33"/>
      <c r="B528" s="20"/>
      <c r="C528" s="20"/>
      <c r="D528" s="20"/>
      <c r="E528" s="20"/>
      <c r="F528" s="28"/>
      <c r="G528" s="32"/>
      <c r="H528" s="32"/>
      <c r="I528" s="32"/>
      <c r="J528" s="19" t="str">
        <f t="shared" si="23"/>
        <v/>
      </c>
      <c r="K528" s="20"/>
      <c r="L528" s="29"/>
      <c r="M528" s="22" t="str">
        <f t="shared" si="24"/>
        <v/>
      </c>
      <c r="N528" s="22" t="str">
        <f t="shared" si="25"/>
        <v/>
      </c>
      <c r="AY528" s="25" t="b">
        <f>IFERROR(IF($F528="S1",IF(AND($H528&gt;$G528,(($H528-$G528)&lt;=(Dashboard!$N$4/1440))),1,""),IF($F528="S2",IF(AND($H528&gt;$G528,($H528-$G528)&lt;=(Dashboard!$N$5/1440)),1,""),IF($F528="S3",IF(AND($H528&gt;$G528,($H528-$G528)&lt;=(Dashboard!$N$6/1440)),1,""),IF($F528="S4",IF(AND($H528&gt;$G528,($H528-$G528)&lt;=(Dashboard!$N$7/1440)),1,""))))),"")</f>
        <v>0</v>
      </c>
      <c r="AZ528" s="25" t="b">
        <f>IFERROR(IF(J528="Done",IF($F528="S1",IF(AND($I528&gt;$G528,(($I528-$G528)&lt;=(Dashboard!$O$4/1440))),1,""),IF($F528="S2",IF(AND($I528&gt;$G528,($I528-$G528)&lt;=(Dashboard!$O$5/1440)),1,""),IF($F528="S3",IF(AND($I528&gt;$G528,($I528-$G528)&lt;=(Dashboard!$O$6/1440)),1,""),IF($F528="S4",IF(AND($I528&gt;$G528,($I528-$G528)&lt;=(Dashboard!$O$7/1440)),1,"")))))),"")</f>
        <v>0</v>
      </c>
      <c r="BA528" s="24"/>
    </row>
    <row r="529" spans="1:53" x14ac:dyDescent="0.25">
      <c r="A529" s="33"/>
      <c r="B529" s="20"/>
      <c r="C529" s="20"/>
      <c r="D529" s="20"/>
      <c r="E529" s="20"/>
      <c r="F529" s="28"/>
      <c r="G529" s="32"/>
      <c r="H529" s="32"/>
      <c r="I529" s="32"/>
      <c r="J529" s="19" t="str">
        <f t="shared" si="23"/>
        <v/>
      </c>
      <c r="K529" s="20"/>
      <c r="L529" s="29"/>
      <c r="M529" s="22" t="str">
        <f t="shared" si="24"/>
        <v/>
      </c>
      <c r="N529" s="22" t="str">
        <f t="shared" si="25"/>
        <v/>
      </c>
      <c r="AY529" s="25" t="b">
        <f>IFERROR(IF($F529="S1",IF(AND($H529&gt;$G529,(($H529-$G529)&lt;=(Dashboard!$N$4/1440))),1,""),IF($F529="S2",IF(AND($H529&gt;$G529,($H529-$G529)&lt;=(Dashboard!$N$5/1440)),1,""),IF($F529="S3",IF(AND($H529&gt;$G529,($H529-$G529)&lt;=(Dashboard!$N$6/1440)),1,""),IF($F529="S4",IF(AND($H529&gt;$G529,($H529-$G529)&lt;=(Dashboard!$N$7/1440)),1,""))))),"")</f>
        <v>0</v>
      </c>
      <c r="AZ529" s="25" t="b">
        <f>IFERROR(IF(J529="Done",IF($F529="S1",IF(AND($I529&gt;$G529,(($I529-$G529)&lt;=(Dashboard!$O$4/1440))),1,""),IF($F529="S2",IF(AND($I529&gt;$G529,($I529-$G529)&lt;=(Dashboard!$O$5/1440)),1,""),IF($F529="S3",IF(AND($I529&gt;$G529,($I529-$G529)&lt;=(Dashboard!$O$6/1440)),1,""),IF($F529="S4",IF(AND($I529&gt;$G529,($I529-$G529)&lt;=(Dashboard!$O$7/1440)),1,"")))))),"")</f>
        <v>0</v>
      </c>
      <c r="BA529" s="24"/>
    </row>
    <row r="530" spans="1:53" x14ac:dyDescent="0.25">
      <c r="A530" s="33"/>
      <c r="B530" s="20"/>
      <c r="C530" s="20"/>
      <c r="D530" s="20"/>
      <c r="E530" s="20"/>
      <c r="F530" s="28"/>
      <c r="G530" s="32"/>
      <c r="H530" s="32"/>
      <c r="I530" s="32"/>
      <c r="J530" s="19" t="str">
        <f t="shared" si="23"/>
        <v/>
      </c>
      <c r="K530" s="20"/>
      <c r="L530" s="29"/>
      <c r="M530" s="22" t="str">
        <f t="shared" si="24"/>
        <v/>
      </c>
      <c r="N530" s="22" t="str">
        <f t="shared" si="25"/>
        <v/>
      </c>
      <c r="AY530" s="25" t="b">
        <f>IFERROR(IF($F530="S1",IF(AND($H530&gt;$G530,(($H530-$G530)&lt;=(Dashboard!$N$4/1440))),1,""),IF($F530="S2",IF(AND($H530&gt;$G530,($H530-$G530)&lt;=(Dashboard!$N$5/1440)),1,""),IF($F530="S3",IF(AND($H530&gt;$G530,($H530-$G530)&lt;=(Dashboard!$N$6/1440)),1,""),IF($F530="S4",IF(AND($H530&gt;$G530,($H530-$G530)&lt;=(Dashboard!$N$7/1440)),1,""))))),"")</f>
        <v>0</v>
      </c>
      <c r="AZ530" s="25" t="b">
        <f>IFERROR(IF(J530="Done",IF($F530="S1",IF(AND($I530&gt;$G530,(($I530-$G530)&lt;=(Dashboard!$O$4/1440))),1,""),IF($F530="S2",IF(AND($I530&gt;$G530,($I530-$G530)&lt;=(Dashboard!$O$5/1440)),1,""),IF($F530="S3",IF(AND($I530&gt;$G530,($I530-$G530)&lt;=(Dashboard!$O$6/1440)),1,""),IF($F530="S4",IF(AND($I530&gt;$G530,($I530-$G530)&lt;=(Dashboard!$O$7/1440)),1,"")))))),"")</f>
        <v>0</v>
      </c>
      <c r="BA530" s="24"/>
    </row>
    <row r="531" spans="1:53" x14ac:dyDescent="0.25">
      <c r="A531" s="33"/>
      <c r="B531" s="20"/>
      <c r="C531" s="20"/>
      <c r="D531" s="20"/>
      <c r="E531" s="20"/>
      <c r="F531" s="28"/>
      <c r="G531" s="32"/>
      <c r="H531" s="32"/>
      <c r="I531" s="32"/>
      <c r="J531" s="19" t="str">
        <f t="shared" si="23"/>
        <v/>
      </c>
      <c r="K531" s="20"/>
      <c r="L531" s="29"/>
      <c r="M531" s="22" t="str">
        <f t="shared" si="24"/>
        <v/>
      </c>
      <c r="N531" s="22" t="str">
        <f t="shared" si="25"/>
        <v/>
      </c>
      <c r="AY531" s="25" t="b">
        <f>IFERROR(IF($F531="S1",IF(AND($H531&gt;$G531,(($H531-$G531)&lt;=(Dashboard!$N$4/1440))),1,""),IF($F531="S2",IF(AND($H531&gt;$G531,($H531-$G531)&lt;=(Dashboard!$N$5/1440)),1,""),IF($F531="S3",IF(AND($H531&gt;$G531,($H531-$G531)&lt;=(Dashboard!$N$6/1440)),1,""),IF($F531="S4",IF(AND($H531&gt;$G531,($H531-$G531)&lt;=(Dashboard!$N$7/1440)),1,""))))),"")</f>
        <v>0</v>
      </c>
      <c r="AZ531" s="25" t="b">
        <f>IFERROR(IF(J531="Done",IF($F531="S1",IF(AND($I531&gt;$G531,(($I531-$G531)&lt;=(Dashboard!$O$4/1440))),1,""),IF($F531="S2",IF(AND($I531&gt;$G531,($I531-$G531)&lt;=(Dashboard!$O$5/1440)),1,""),IF($F531="S3",IF(AND($I531&gt;$G531,($I531-$G531)&lt;=(Dashboard!$O$6/1440)),1,""),IF($F531="S4",IF(AND($I531&gt;$G531,($I531-$G531)&lt;=(Dashboard!$O$7/1440)),1,"")))))),"")</f>
        <v>0</v>
      </c>
      <c r="BA531" s="24"/>
    </row>
    <row r="532" spans="1:53" x14ac:dyDescent="0.25">
      <c r="A532" s="33"/>
      <c r="B532" s="20"/>
      <c r="C532" s="20"/>
      <c r="D532" s="20"/>
      <c r="E532" s="20"/>
      <c r="F532" s="28"/>
      <c r="G532" s="32"/>
      <c r="H532" s="32"/>
      <c r="I532" s="32"/>
      <c r="J532" s="19" t="str">
        <f t="shared" si="23"/>
        <v/>
      </c>
      <c r="K532" s="20"/>
      <c r="L532" s="29"/>
      <c r="M532" s="22" t="str">
        <f t="shared" si="24"/>
        <v/>
      </c>
      <c r="N532" s="22" t="str">
        <f t="shared" si="25"/>
        <v/>
      </c>
      <c r="AY532" s="25" t="b">
        <f>IFERROR(IF($F532="S1",IF(AND($H532&gt;$G532,(($H532-$G532)&lt;=(Dashboard!$N$4/1440))),1,""),IF($F532="S2",IF(AND($H532&gt;$G532,($H532-$G532)&lt;=(Dashboard!$N$5/1440)),1,""),IF($F532="S3",IF(AND($H532&gt;$G532,($H532-$G532)&lt;=(Dashboard!$N$6/1440)),1,""),IF($F532="S4",IF(AND($H532&gt;$G532,($H532-$G532)&lt;=(Dashboard!$N$7/1440)),1,""))))),"")</f>
        <v>0</v>
      </c>
      <c r="AZ532" s="25" t="b">
        <f>IFERROR(IF(J532="Done",IF($F532="S1",IF(AND($I532&gt;$G532,(($I532-$G532)&lt;=(Dashboard!$O$4/1440))),1,""),IF($F532="S2",IF(AND($I532&gt;$G532,($I532-$G532)&lt;=(Dashboard!$O$5/1440)),1,""),IF($F532="S3",IF(AND($I532&gt;$G532,($I532-$G532)&lt;=(Dashboard!$O$6/1440)),1,""),IF($F532="S4",IF(AND($I532&gt;$G532,($I532-$G532)&lt;=(Dashboard!$O$7/1440)),1,"")))))),"")</f>
        <v>0</v>
      </c>
      <c r="BA532" s="24"/>
    </row>
    <row r="533" spans="1:53" x14ac:dyDescent="0.25">
      <c r="A533" s="33"/>
      <c r="B533" s="20"/>
      <c r="C533" s="20"/>
      <c r="D533" s="20"/>
      <c r="E533" s="20"/>
      <c r="F533" s="28"/>
      <c r="G533" s="32"/>
      <c r="H533" s="32"/>
      <c r="I533" s="32"/>
      <c r="J533" s="19" t="str">
        <f t="shared" si="23"/>
        <v/>
      </c>
      <c r="K533" s="20"/>
      <c r="L533" s="29"/>
      <c r="M533" s="22" t="str">
        <f t="shared" si="24"/>
        <v/>
      </c>
      <c r="N533" s="22" t="str">
        <f t="shared" si="25"/>
        <v/>
      </c>
      <c r="AY533" s="25" t="b">
        <f>IFERROR(IF($F533="S1",IF(AND($H533&gt;$G533,(($H533-$G533)&lt;=(Dashboard!$N$4/1440))),1,""),IF($F533="S2",IF(AND($H533&gt;$G533,($H533-$G533)&lt;=(Dashboard!$N$5/1440)),1,""),IF($F533="S3",IF(AND($H533&gt;$G533,($H533-$G533)&lt;=(Dashboard!$N$6/1440)),1,""),IF($F533="S4",IF(AND($H533&gt;$G533,($H533-$G533)&lt;=(Dashboard!$N$7/1440)),1,""))))),"")</f>
        <v>0</v>
      </c>
      <c r="AZ533" s="25" t="b">
        <f>IFERROR(IF(J533="Done",IF($F533="S1",IF(AND($I533&gt;$G533,(($I533-$G533)&lt;=(Dashboard!$O$4/1440))),1,""),IF($F533="S2",IF(AND($I533&gt;$G533,($I533-$G533)&lt;=(Dashboard!$O$5/1440)),1,""),IF($F533="S3",IF(AND($I533&gt;$G533,($I533-$G533)&lt;=(Dashboard!$O$6/1440)),1,""),IF($F533="S4",IF(AND($I533&gt;$G533,($I533-$G533)&lt;=(Dashboard!$O$7/1440)),1,"")))))),"")</f>
        <v>0</v>
      </c>
      <c r="BA533" s="24"/>
    </row>
    <row r="534" spans="1:53" x14ac:dyDescent="0.25">
      <c r="A534" s="33"/>
      <c r="B534" s="20"/>
      <c r="C534" s="20"/>
      <c r="D534" s="20"/>
      <c r="E534" s="20"/>
      <c r="F534" s="28"/>
      <c r="G534" s="32"/>
      <c r="H534" s="32"/>
      <c r="I534" s="32"/>
      <c r="J534" s="19" t="str">
        <f t="shared" si="23"/>
        <v/>
      </c>
      <c r="K534" s="20"/>
      <c r="L534" s="29"/>
      <c r="M534" s="22" t="str">
        <f t="shared" si="24"/>
        <v/>
      </c>
      <c r="N534" s="22" t="str">
        <f t="shared" si="25"/>
        <v/>
      </c>
      <c r="AY534" s="25" t="b">
        <f>IFERROR(IF($F534="S1",IF(AND($H534&gt;$G534,(($H534-$G534)&lt;=(Dashboard!$N$4/1440))),1,""),IF($F534="S2",IF(AND($H534&gt;$G534,($H534-$G534)&lt;=(Dashboard!$N$5/1440)),1,""),IF($F534="S3",IF(AND($H534&gt;$G534,($H534-$G534)&lt;=(Dashboard!$N$6/1440)),1,""),IF($F534="S4",IF(AND($H534&gt;$G534,($H534-$G534)&lt;=(Dashboard!$N$7/1440)),1,""))))),"")</f>
        <v>0</v>
      </c>
      <c r="AZ534" s="25" t="b">
        <f>IFERROR(IF(J534="Done",IF($F534="S1",IF(AND($I534&gt;$G534,(($I534-$G534)&lt;=(Dashboard!$O$4/1440))),1,""),IF($F534="S2",IF(AND($I534&gt;$G534,($I534-$G534)&lt;=(Dashboard!$O$5/1440)),1,""),IF($F534="S3",IF(AND($I534&gt;$G534,($I534-$G534)&lt;=(Dashboard!$O$6/1440)),1,""),IF($F534="S4",IF(AND($I534&gt;$G534,($I534-$G534)&lt;=(Dashboard!$O$7/1440)),1,"")))))),"")</f>
        <v>0</v>
      </c>
      <c r="BA534" s="24"/>
    </row>
    <row r="535" spans="1:53" x14ac:dyDescent="0.25">
      <c r="A535" s="33"/>
      <c r="B535" s="20"/>
      <c r="C535" s="20"/>
      <c r="D535" s="20"/>
      <c r="E535" s="20"/>
      <c r="F535" s="28"/>
      <c r="G535" s="32"/>
      <c r="H535" s="32"/>
      <c r="I535" s="32"/>
      <c r="J535" s="19" t="str">
        <f t="shared" ref="J535:J598" si="26">IF(AND($I535&gt;$H535,$H535&gt;$G535,$H535&gt;0,$G535&gt;0),"Done",IF(AND($H535&gt;$G535,$G535&gt;0),"In Process",IF(AND($H535="",$G535&gt;0),"Pending Response","")))</f>
        <v/>
      </c>
      <c r="K535" s="20"/>
      <c r="L535" s="29"/>
      <c r="M535" s="22" t="str">
        <f t="shared" si="24"/>
        <v/>
      </c>
      <c r="N535" s="22" t="str">
        <f t="shared" si="25"/>
        <v/>
      </c>
      <c r="AY535" s="25" t="b">
        <f>IFERROR(IF($F535="S1",IF(AND($H535&gt;$G535,(($H535-$G535)&lt;=(Dashboard!$N$4/1440))),1,""),IF($F535="S2",IF(AND($H535&gt;$G535,($H535-$G535)&lt;=(Dashboard!$N$5/1440)),1,""),IF($F535="S3",IF(AND($H535&gt;$G535,($H535-$G535)&lt;=(Dashboard!$N$6/1440)),1,""),IF($F535="S4",IF(AND($H535&gt;$G535,($H535-$G535)&lt;=(Dashboard!$N$7/1440)),1,""))))),"")</f>
        <v>0</v>
      </c>
      <c r="AZ535" s="25" t="b">
        <f>IFERROR(IF(J535="Done",IF($F535="S1",IF(AND($I535&gt;$G535,(($I535-$G535)&lt;=(Dashboard!$O$4/1440))),1,""),IF($F535="S2",IF(AND($I535&gt;$G535,($I535-$G535)&lt;=(Dashboard!$O$5/1440)),1,""),IF($F535="S3",IF(AND($I535&gt;$G535,($I535-$G535)&lt;=(Dashboard!$O$6/1440)),1,""),IF($F535="S4",IF(AND($I535&gt;$G535,($I535-$G535)&lt;=(Dashboard!$O$7/1440)),1,"")))))),"")</f>
        <v>0</v>
      </c>
      <c r="BA535" s="24"/>
    </row>
    <row r="536" spans="1:53" x14ac:dyDescent="0.25">
      <c r="A536" s="33"/>
      <c r="B536" s="20"/>
      <c r="C536" s="20"/>
      <c r="D536" s="20"/>
      <c r="E536" s="20"/>
      <c r="F536" s="28"/>
      <c r="G536" s="32"/>
      <c r="H536" s="32"/>
      <c r="I536" s="32"/>
      <c r="J536" s="19" t="str">
        <f t="shared" si="26"/>
        <v/>
      </c>
      <c r="K536" s="20"/>
      <c r="L536" s="29"/>
      <c r="M536" s="22" t="str">
        <f t="shared" si="24"/>
        <v/>
      </c>
      <c r="N536" s="22" t="str">
        <f t="shared" si="25"/>
        <v/>
      </c>
      <c r="AY536" s="25" t="b">
        <f>IFERROR(IF($F536="S1",IF(AND($H536&gt;$G536,(($H536-$G536)&lt;=(Dashboard!$N$4/1440))),1,""),IF($F536="S2",IF(AND($H536&gt;$G536,($H536-$G536)&lt;=(Dashboard!$N$5/1440)),1,""),IF($F536="S3",IF(AND($H536&gt;$G536,($H536-$G536)&lt;=(Dashboard!$N$6/1440)),1,""),IF($F536="S4",IF(AND($H536&gt;$G536,($H536-$G536)&lt;=(Dashboard!$N$7/1440)),1,""))))),"")</f>
        <v>0</v>
      </c>
      <c r="AZ536" s="25" t="b">
        <f>IFERROR(IF(J536="Done",IF($F536="S1",IF(AND($I536&gt;$G536,(($I536-$G536)&lt;=(Dashboard!$O$4/1440))),1,""),IF($F536="S2",IF(AND($I536&gt;$G536,($I536-$G536)&lt;=(Dashboard!$O$5/1440)),1,""),IF($F536="S3",IF(AND($I536&gt;$G536,($I536-$G536)&lt;=(Dashboard!$O$6/1440)),1,""),IF($F536="S4",IF(AND($I536&gt;$G536,($I536-$G536)&lt;=(Dashboard!$O$7/1440)),1,"")))))),"")</f>
        <v>0</v>
      </c>
      <c r="BA536" s="24"/>
    </row>
    <row r="537" spans="1:53" x14ac:dyDescent="0.25">
      <c r="A537" s="33"/>
      <c r="B537" s="20"/>
      <c r="C537" s="20"/>
      <c r="D537" s="20"/>
      <c r="E537" s="20"/>
      <c r="F537" s="28"/>
      <c r="G537" s="32"/>
      <c r="H537" s="32"/>
      <c r="I537" s="32"/>
      <c r="J537" s="19" t="str">
        <f t="shared" si="26"/>
        <v/>
      </c>
      <c r="K537" s="20"/>
      <c r="L537" s="29"/>
      <c r="M537" s="22" t="str">
        <f t="shared" si="24"/>
        <v/>
      </c>
      <c r="N537" s="22" t="str">
        <f t="shared" si="25"/>
        <v/>
      </c>
      <c r="AY537" s="25" t="b">
        <f>IFERROR(IF($F537="S1",IF(AND($H537&gt;$G537,(($H537-$G537)&lt;=(Dashboard!$N$4/1440))),1,""),IF($F537="S2",IF(AND($H537&gt;$G537,($H537-$G537)&lt;=(Dashboard!$N$5/1440)),1,""),IF($F537="S3",IF(AND($H537&gt;$G537,($H537-$G537)&lt;=(Dashboard!$N$6/1440)),1,""),IF($F537="S4",IF(AND($H537&gt;$G537,($H537-$G537)&lt;=(Dashboard!$N$7/1440)),1,""))))),"")</f>
        <v>0</v>
      </c>
      <c r="AZ537" s="25" t="b">
        <f>IFERROR(IF(J537="Done",IF($F537="S1",IF(AND($I537&gt;$G537,(($I537-$G537)&lt;=(Dashboard!$O$4/1440))),1,""),IF($F537="S2",IF(AND($I537&gt;$G537,($I537-$G537)&lt;=(Dashboard!$O$5/1440)),1,""),IF($F537="S3",IF(AND($I537&gt;$G537,($I537-$G537)&lt;=(Dashboard!$O$6/1440)),1,""),IF($F537="S4",IF(AND($I537&gt;$G537,($I537-$G537)&lt;=(Dashboard!$O$7/1440)),1,"")))))),"")</f>
        <v>0</v>
      </c>
      <c r="BA537" s="24"/>
    </row>
    <row r="538" spans="1:53" x14ac:dyDescent="0.25">
      <c r="A538" s="33"/>
      <c r="B538" s="20"/>
      <c r="C538" s="20"/>
      <c r="D538" s="20"/>
      <c r="E538" s="20"/>
      <c r="F538" s="28"/>
      <c r="G538" s="32"/>
      <c r="H538" s="32"/>
      <c r="I538" s="32"/>
      <c r="J538" s="19" t="str">
        <f t="shared" si="26"/>
        <v/>
      </c>
      <c r="K538" s="20"/>
      <c r="L538" s="29"/>
      <c r="M538" s="22" t="str">
        <f t="shared" si="24"/>
        <v/>
      </c>
      <c r="N538" s="22" t="str">
        <f t="shared" si="25"/>
        <v/>
      </c>
      <c r="AY538" s="25" t="b">
        <f>IFERROR(IF($F538="S1",IF(AND($H538&gt;$G538,(($H538-$G538)&lt;=(Dashboard!$N$4/1440))),1,""),IF($F538="S2",IF(AND($H538&gt;$G538,($H538-$G538)&lt;=(Dashboard!$N$5/1440)),1,""),IF($F538="S3",IF(AND($H538&gt;$G538,($H538-$G538)&lt;=(Dashboard!$N$6/1440)),1,""),IF($F538="S4",IF(AND($H538&gt;$G538,($H538-$G538)&lt;=(Dashboard!$N$7/1440)),1,""))))),"")</f>
        <v>0</v>
      </c>
      <c r="AZ538" s="25" t="b">
        <f>IFERROR(IF(J538="Done",IF($F538="S1",IF(AND($I538&gt;$G538,(($I538-$G538)&lt;=(Dashboard!$O$4/1440))),1,""),IF($F538="S2",IF(AND($I538&gt;$G538,($I538-$G538)&lt;=(Dashboard!$O$5/1440)),1,""),IF($F538="S3",IF(AND($I538&gt;$G538,($I538-$G538)&lt;=(Dashboard!$O$6/1440)),1,""),IF($F538="S4",IF(AND($I538&gt;$G538,($I538-$G538)&lt;=(Dashboard!$O$7/1440)),1,"")))))),"")</f>
        <v>0</v>
      </c>
      <c r="BA538" s="24"/>
    </row>
    <row r="539" spans="1:53" x14ac:dyDescent="0.25">
      <c r="A539" s="33"/>
      <c r="B539" s="20"/>
      <c r="C539" s="20"/>
      <c r="D539" s="20"/>
      <c r="E539" s="20"/>
      <c r="F539" s="28"/>
      <c r="G539" s="32"/>
      <c r="H539" s="32"/>
      <c r="I539" s="32"/>
      <c r="J539" s="19" t="str">
        <f t="shared" si="26"/>
        <v/>
      </c>
      <c r="K539" s="20"/>
      <c r="L539" s="29"/>
      <c r="M539" s="22" t="str">
        <f t="shared" si="24"/>
        <v/>
      </c>
      <c r="N539" s="22" t="str">
        <f t="shared" si="25"/>
        <v/>
      </c>
      <c r="AY539" s="25" t="b">
        <f>IFERROR(IF($F539="S1",IF(AND($H539&gt;$G539,(($H539-$G539)&lt;=(Dashboard!$N$4/1440))),1,""),IF($F539="S2",IF(AND($H539&gt;$G539,($H539-$G539)&lt;=(Dashboard!$N$5/1440)),1,""),IF($F539="S3",IF(AND($H539&gt;$G539,($H539-$G539)&lt;=(Dashboard!$N$6/1440)),1,""),IF($F539="S4",IF(AND($H539&gt;$G539,($H539-$G539)&lt;=(Dashboard!$N$7/1440)),1,""))))),"")</f>
        <v>0</v>
      </c>
      <c r="AZ539" s="25" t="b">
        <f>IFERROR(IF(J539="Done",IF($F539="S1",IF(AND($I539&gt;$G539,(($I539-$G539)&lt;=(Dashboard!$O$4/1440))),1,""),IF($F539="S2",IF(AND($I539&gt;$G539,($I539-$G539)&lt;=(Dashboard!$O$5/1440)),1,""),IF($F539="S3",IF(AND($I539&gt;$G539,($I539-$G539)&lt;=(Dashboard!$O$6/1440)),1,""),IF($F539="S4",IF(AND($I539&gt;$G539,($I539-$G539)&lt;=(Dashboard!$O$7/1440)),1,"")))))),"")</f>
        <v>0</v>
      </c>
      <c r="BA539" s="24"/>
    </row>
    <row r="540" spans="1:53" x14ac:dyDescent="0.25">
      <c r="A540" s="33"/>
      <c r="B540" s="20"/>
      <c r="C540" s="20"/>
      <c r="D540" s="20"/>
      <c r="E540" s="20"/>
      <c r="F540" s="28"/>
      <c r="G540" s="32"/>
      <c r="H540" s="32"/>
      <c r="I540" s="32"/>
      <c r="J540" s="19" t="str">
        <f t="shared" si="26"/>
        <v/>
      </c>
      <c r="K540" s="20"/>
      <c r="L540" s="29"/>
      <c r="M540" s="22" t="str">
        <f t="shared" si="24"/>
        <v/>
      </c>
      <c r="N540" s="22" t="str">
        <f t="shared" si="25"/>
        <v/>
      </c>
      <c r="AY540" s="25" t="b">
        <f>IFERROR(IF($F540="S1",IF(AND($H540&gt;$G540,(($H540-$G540)&lt;=(Dashboard!$N$4/1440))),1,""),IF($F540="S2",IF(AND($H540&gt;$G540,($H540-$G540)&lt;=(Dashboard!$N$5/1440)),1,""),IF($F540="S3",IF(AND($H540&gt;$G540,($H540-$G540)&lt;=(Dashboard!$N$6/1440)),1,""),IF($F540="S4",IF(AND($H540&gt;$G540,($H540-$G540)&lt;=(Dashboard!$N$7/1440)),1,""))))),"")</f>
        <v>0</v>
      </c>
      <c r="AZ540" s="25" t="b">
        <f>IFERROR(IF(J540="Done",IF($F540="S1",IF(AND($I540&gt;$G540,(($I540-$G540)&lt;=(Dashboard!$O$4/1440))),1,""),IF($F540="S2",IF(AND($I540&gt;$G540,($I540-$G540)&lt;=(Dashboard!$O$5/1440)),1,""),IF($F540="S3",IF(AND($I540&gt;$G540,($I540-$G540)&lt;=(Dashboard!$O$6/1440)),1,""),IF($F540="S4",IF(AND($I540&gt;$G540,($I540-$G540)&lt;=(Dashboard!$O$7/1440)),1,"")))))),"")</f>
        <v>0</v>
      </c>
      <c r="BA540" s="24"/>
    </row>
    <row r="541" spans="1:53" x14ac:dyDescent="0.25">
      <c r="A541" s="33"/>
      <c r="B541" s="20"/>
      <c r="C541" s="20"/>
      <c r="D541" s="20"/>
      <c r="E541" s="20"/>
      <c r="F541" s="28"/>
      <c r="G541" s="32"/>
      <c r="H541" s="32"/>
      <c r="I541" s="32"/>
      <c r="J541" s="19" t="str">
        <f t="shared" si="26"/>
        <v/>
      </c>
      <c r="K541" s="20"/>
      <c r="L541" s="29"/>
      <c r="M541" s="22" t="str">
        <f t="shared" si="24"/>
        <v/>
      </c>
      <c r="N541" s="22" t="str">
        <f t="shared" si="25"/>
        <v/>
      </c>
      <c r="AY541" s="25" t="b">
        <f>IFERROR(IF($F541="S1",IF(AND($H541&gt;$G541,(($H541-$G541)&lt;=(Dashboard!$N$4/1440))),1,""),IF($F541="S2",IF(AND($H541&gt;$G541,($H541-$G541)&lt;=(Dashboard!$N$5/1440)),1,""),IF($F541="S3",IF(AND($H541&gt;$G541,($H541-$G541)&lt;=(Dashboard!$N$6/1440)),1,""),IF($F541="S4",IF(AND($H541&gt;$G541,($H541-$G541)&lt;=(Dashboard!$N$7/1440)),1,""))))),"")</f>
        <v>0</v>
      </c>
      <c r="AZ541" s="25" t="b">
        <f>IFERROR(IF(J541="Done",IF($F541="S1",IF(AND($I541&gt;$G541,(($I541-$G541)&lt;=(Dashboard!$O$4/1440))),1,""),IF($F541="S2",IF(AND($I541&gt;$G541,($I541-$G541)&lt;=(Dashboard!$O$5/1440)),1,""),IF($F541="S3",IF(AND($I541&gt;$G541,($I541-$G541)&lt;=(Dashboard!$O$6/1440)),1,""),IF($F541="S4",IF(AND($I541&gt;$G541,($I541-$G541)&lt;=(Dashboard!$O$7/1440)),1,"")))))),"")</f>
        <v>0</v>
      </c>
      <c r="BA541" s="24"/>
    </row>
    <row r="542" spans="1:53" x14ac:dyDescent="0.25">
      <c r="A542" s="33"/>
      <c r="B542" s="20"/>
      <c r="C542" s="20"/>
      <c r="D542" s="20"/>
      <c r="E542" s="20"/>
      <c r="F542" s="28"/>
      <c r="G542" s="32"/>
      <c r="H542" s="32"/>
      <c r="I542" s="32"/>
      <c r="J542" s="19" t="str">
        <f t="shared" si="26"/>
        <v/>
      </c>
      <c r="K542" s="20"/>
      <c r="L542" s="29"/>
      <c r="M542" s="22" t="str">
        <f t="shared" si="24"/>
        <v/>
      </c>
      <c r="N542" s="22" t="str">
        <f t="shared" si="25"/>
        <v/>
      </c>
      <c r="AY542" s="25" t="b">
        <f>IFERROR(IF($F542="S1",IF(AND($H542&gt;$G542,(($H542-$G542)&lt;=(Dashboard!$N$4/1440))),1,""),IF($F542="S2",IF(AND($H542&gt;$G542,($H542-$G542)&lt;=(Dashboard!$N$5/1440)),1,""),IF($F542="S3",IF(AND($H542&gt;$G542,($H542-$G542)&lt;=(Dashboard!$N$6/1440)),1,""),IF($F542="S4",IF(AND($H542&gt;$G542,($H542-$G542)&lt;=(Dashboard!$N$7/1440)),1,""))))),"")</f>
        <v>0</v>
      </c>
      <c r="AZ542" s="25" t="b">
        <f>IFERROR(IF(J542="Done",IF($F542="S1",IF(AND($I542&gt;$G542,(($I542-$G542)&lt;=(Dashboard!$O$4/1440))),1,""),IF($F542="S2",IF(AND($I542&gt;$G542,($I542-$G542)&lt;=(Dashboard!$O$5/1440)),1,""),IF($F542="S3",IF(AND($I542&gt;$G542,($I542-$G542)&lt;=(Dashboard!$O$6/1440)),1,""),IF($F542="S4",IF(AND($I542&gt;$G542,($I542-$G542)&lt;=(Dashboard!$O$7/1440)),1,"")))))),"")</f>
        <v>0</v>
      </c>
      <c r="BA542" s="24"/>
    </row>
    <row r="543" spans="1:53" x14ac:dyDescent="0.25">
      <c r="A543" s="33"/>
      <c r="B543" s="20"/>
      <c r="C543" s="20"/>
      <c r="D543" s="20"/>
      <c r="E543" s="20"/>
      <c r="F543" s="28"/>
      <c r="G543" s="32"/>
      <c r="H543" s="32"/>
      <c r="I543" s="32"/>
      <c r="J543" s="19" t="str">
        <f t="shared" si="26"/>
        <v/>
      </c>
      <c r="K543" s="20"/>
      <c r="L543" s="29"/>
      <c r="M543" s="22" t="str">
        <f t="shared" si="24"/>
        <v/>
      </c>
      <c r="N543" s="22" t="str">
        <f t="shared" si="25"/>
        <v/>
      </c>
      <c r="AY543" s="25" t="b">
        <f>IFERROR(IF($F543="S1",IF(AND($H543&gt;$G543,(($H543-$G543)&lt;=(Dashboard!$N$4/1440))),1,""),IF($F543="S2",IF(AND($H543&gt;$G543,($H543-$G543)&lt;=(Dashboard!$N$5/1440)),1,""),IF($F543="S3",IF(AND($H543&gt;$G543,($H543-$G543)&lt;=(Dashboard!$N$6/1440)),1,""),IF($F543="S4",IF(AND($H543&gt;$G543,($H543-$G543)&lt;=(Dashboard!$N$7/1440)),1,""))))),"")</f>
        <v>0</v>
      </c>
      <c r="AZ543" s="25" t="b">
        <f>IFERROR(IF(J543="Done",IF($F543="S1",IF(AND($I543&gt;$G543,(($I543-$G543)&lt;=(Dashboard!$O$4/1440))),1,""),IF($F543="S2",IF(AND($I543&gt;$G543,($I543-$G543)&lt;=(Dashboard!$O$5/1440)),1,""),IF($F543="S3",IF(AND($I543&gt;$G543,($I543-$G543)&lt;=(Dashboard!$O$6/1440)),1,""),IF($F543="S4",IF(AND($I543&gt;$G543,($I543-$G543)&lt;=(Dashboard!$O$7/1440)),1,"")))))),"")</f>
        <v>0</v>
      </c>
      <c r="BA543" s="24"/>
    </row>
    <row r="544" spans="1:53" x14ac:dyDescent="0.25">
      <c r="A544" s="33"/>
      <c r="B544" s="20"/>
      <c r="C544" s="20"/>
      <c r="D544" s="20"/>
      <c r="E544" s="20"/>
      <c r="F544" s="28"/>
      <c r="G544" s="32"/>
      <c r="H544" s="32"/>
      <c r="I544" s="32"/>
      <c r="J544" s="19" t="str">
        <f t="shared" si="26"/>
        <v/>
      </c>
      <c r="K544" s="20"/>
      <c r="L544" s="29"/>
      <c r="M544" s="22" t="str">
        <f t="shared" si="24"/>
        <v/>
      </c>
      <c r="N544" s="22" t="str">
        <f t="shared" si="25"/>
        <v/>
      </c>
      <c r="AY544" s="25" t="b">
        <f>IFERROR(IF($F544="S1",IF(AND($H544&gt;$G544,(($H544-$G544)&lt;=(Dashboard!$N$4/1440))),1,""),IF($F544="S2",IF(AND($H544&gt;$G544,($H544-$G544)&lt;=(Dashboard!$N$5/1440)),1,""),IF($F544="S3",IF(AND($H544&gt;$G544,($H544-$G544)&lt;=(Dashboard!$N$6/1440)),1,""),IF($F544="S4",IF(AND($H544&gt;$G544,($H544-$G544)&lt;=(Dashboard!$N$7/1440)),1,""))))),"")</f>
        <v>0</v>
      </c>
      <c r="AZ544" s="25" t="b">
        <f>IFERROR(IF(J544="Done",IF($F544="S1",IF(AND($I544&gt;$G544,(($I544-$G544)&lt;=(Dashboard!$O$4/1440))),1,""),IF($F544="S2",IF(AND($I544&gt;$G544,($I544-$G544)&lt;=(Dashboard!$O$5/1440)),1,""),IF($F544="S3",IF(AND($I544&gt;$G544,($I544-$G544)&lt;=(Dashboard!$O$6/1440)),1,""),IF($F544="S4",IF(AND($I544&gt;$G544,($I544-$G544)&lt;=(Dashboard!$O$7/1440)),1,"")))))),"")</f>
        <v>0</v>
      </c>
      <c r="BA544" s="24"/>
    </row>
    <row r="545" spans="1:53" x14ac:dyDescent="0.25">
      <c r="A545" s="33"/>
      <c r="B545" s="20"/>
      <c r="C545" s="20"/>
      <c r="D545" s="20"/>
      <c r="E545" s="20"/>
      <c r="F545" s="28"/>
      <c r="G545" s="32"/>
      <c r="H545" s="32"/>
      <c r="I545" s="32"/>
      <c r="J545" s="19" t="str">
        <f t="shared" si="26"/>
        <v/>
      </c>
      <c r="K545" s="20"/>
      <c r="L545" s="29"/>
      <c r="M545" s="22" t="str">
        <f t="shared" si="24"/>
        <v/>
      </c>
      <c r="N545" s="22" t="str">
        <f t="shared" si="25"/>
        <v/>
      </c>
      <c r="AY545" s="25" t="b">
        <f>IFERROR(IF($F545="S1",IF(AND($H545&gt;$G545,(($H545-$G545)&lt;=(Dashboard!$N$4/1440))),1,""),IF($F545="S2",IF(AND($H545&gt;$G545,($H545-$G545)&lt;=(Dashboard!$N$5/1440)),1,""),IF($F545="S3",IF(AND($H545&gt;$G545,($H545-$G545)&lt;=(Dashboard!$N$6/1440)),1,""),IF($F545="S4",IF(AND($H545&gt;$G545,($H545-$G545)&lt;=(Dashboard!$N$7/1440)),1,""))))),"")</f>
        <v>0</v>
      </c>
      <c r="AZ545" s="25" t="b">
        <f>IFERROR(IF(J545="Done",IF($F545="S1",IF(AND($I545&gt;$G545,(($I545-$G545)&lt;=(Dashboard!$O$4/1440))),1,""),IF($F545="S2",IF(AND($I545&gt;$G545,($I545-$G545)&lt;=(Dashboard!$O$5/1440)),1,""),IF($F545="S3",IF(AND($I545&gt;$G545,($I545-$G545)&lt;=(Dashboard!$O$6/1440)),1,""),IF($F545="S4",IF(AND($I545&gt;$G545,($I545-$G545)&lt;=(Dashboard!$O$7/1440)),1,"")))))),"")</f>
        <v>0</v>
      </c>
      <c r="BA545" s="24"/>
    </row>
    <row r="546" spans="1:53" x14ac:dyDescent="0.25">
      <c r="A546" s="33"/>
      <c r="B546" s="20"/>
      <c r="C546" s="20"/>
      <c r="D546" s="20"/>
      <c r="E546" s="20"/>
      <c r="F546" s="28"/>
      <c r="G546" s="32"/>
      <c r="H546" s="32"/>
      <c r="I546" s="32"/>
      <c r="J546" s="19" t="str">
        <f t="shared" si="26"/>
        <v/>
      </c>
      <c r="K546" s="20"/>
      <c r="L546" s="29"/>
      <c r="M546" s="22" t="str">
        <f t="shared" si="24"/>
        <v/>
      </c>
      <c r="N546" s="22" t="str">
        <f t="shared" si="25"/>
        <v/>
      </c>
      <c r="AY546" s="25" t="b">
        <f>IFERROR(IF($F546="S1",IF(AND($H546&gt;$G546,(($H546-$G546)&lt;=(Dashboard!$N$4/1440))),1,""),IF($F546="S2",IF(AND($H546&gt;$G546,($H546-$G546)&lt;=(Dashboard!$N$5/1440)),1,""),IF($F546="S3",IF(AND($H546&gt;$G546,($H546-$G546)&lt;=(Dashboard!$N$6/1440)),1,""),IF($F546="S4",IF(AND($H546&gt;$G546,($H546-$G546)&lt;=(Dashboard!$N$7/1440)),1,""))))),"")</f>
        <v>0</v>
      </c>
      <c r="AZ546" s="25" t="b">
        <f>IFERROR(IF(J546="Done",IF($F546="S1",IF(AND($I546&gt;$G546,(($I546-$G546)&lt;=(Dashboard!$O$4/1440))),1,""),IF($F546="S2",IF(AND($I546&gt;$G546,($I546-$G546)&lt;=(Dashboard!$O$5/1440)),1,""),IF($F546="S3",IF(AND($I546&gt;$G546,($I546-$G546)&lt;=(Dashboard!$O$6/1440)),1,""),IF($F546="S4",IF(AND($I546&gt;$G546,($I546-$G546)&lt;=(Dashboard!$O$7/1440)),1,"")))))),"")</f>
        <v>0</v>
      </c>
      <c r="BA546" s="24"/>
    </row>
    <row r="547" spans="1:53" x14ac:dyDescent="0.25">
      <c r="A547" s="33"/>
      <c r="B547" s="20"/>
      <c r="C547" s="20"/>
      <c r="D547" s="20"/>
      <c r="E547" s="20"/>
      <c r="F547" s="28"/>
      <c r="G547" s="32"/>
      <c r="H547" s="32"/>
      <c r="I547" s="32"/>
      <c r="J547" s="19" t="str">
        <f t="shared" si="26"/>
        <v/>
      </c>
      <c r="K547" s="20"/>
      <c r="L547" s="29"/>
      <c r="M547" s="22" t="str">
        <f t="shared" si="24"/>
        <v/>
      </c>
      <c r="N547" s="22" t="str">
        <f t="shared" si="25"/>
        <v/>
      </c>
      <c r="AY547" s="25" t="b">
        <f>IFERROR(IF($F547="S1",IF(AND($H547&gt;$G547,(($H547-$G547)&lt;=(Dashboard!$N$4/1440))),1,""),IF($F547="S2",IF(AND($H547&gt;$G547,($H547-$G547)&lt;=(Dashboard!$N$5/1440)),1,""),IF($F547="S3",IF(AND($H547&gt;$G547,($H547-$G547)&lt;=(Dashboard!$N$6/1440)),1,""),IF($F547="S4",IF(AND($H547&gt;$G547,($H547-$G547)&lt;=(Dashboard!$N$7/1440)),1,""))))),"")</f>
        <v>0</v>
      </c>
      <c r="AZ547" s="25" t="b">
        <f>IFERROR(IF(J547="Done",IF($F547="S1",IF(AND($I547&gt;$G547,(($I547-$G547)&lt;=(Dashboard!$O$4/1440))),1,""),IF($F547="S2",IF(AND($I547&gt;$G547,($I547-$G547)&lt;=(Dashboard!$O$5/1440)),1,""),IF($F547="S3",IF(AND($I547&gt;$G547,($I547-$G547)&lt;=(Dashboard!$O$6/1440)),1,""),IF($F547="S4",IF(AND($I547&gt;$G547,($I547-$G547)&lt;=(Dashboard!$O$7/1440)),1,"")))))),"")</f>
        <v>0</v>
      </c>
      <c r="BA547" s="24"/>
    </row>
    <row r="548" spans="1:53" x14ac:dyDescent="0.25">
      <c r="A548" s="33"/>
      <c r="B548" s="20"/>
      <c r="C548" s="20"/>
      <c r="D548" s="20"/>
      <c r="E548" s="20"/>
      <c r="F548" s="28"/>
      <c r="G548" s="32"/>
      <c r="H548" s="32"/>
      <c r="I548" s="32"/>
      <c r="J548" s="19" t="str">
        <f t="shared" si="26"/>
        <v/>
      </c>
      <c r="K548" s="20"/>
      <c r="L548" s="29"/>
      <c r="M548" s="22" t="str">
        <f t="shared" si="24"/>
        <v/>
      </c>
      <c r="N548" s="22" t="str">
        <f t="shared" si="25"/>
        <v/>
      </c>
      <c r="AY548" s="25" t="b">
        <f>IFERROR(IF($F548="S1",IF(AND($H548&gt;$G548,(($H548-$G548)&lt;=(Dashboard!$N$4/1440))),1,""),IF($F548="S2",IF(AND($H548&gt;$G548,($H548-$G548)&lt;=(Dashboard!$N$5/1440)),1,""),IF($F548="S3",IF(AND($H548&gt;$G548,($H548-$G548)&lt;=(Dashboard!$N$6/1440)),1,""),IF($F548="S4",IF(AND($H548&gt;$G548,($H548-$G548)&lt;=(Dashboard!$N$7/1440)),1,""))))),"")</f>
        <v>0</v>
      </c>
      <c r="AZ548" s="25" t="b">
        <f>IFERROR(IF(J548="Done",IF($F548="S1",IF(AND($I548&gt;$G548,(($I548-$G548)&lt;=(Dashboard!$O$4/1440))),1,""),IF($F548="S2",IF(AND($I548&gt;$G548,($I548-$G548)&lt;=(Dashboard!$O$5/1440)),1,""),IF($F548="S3",IF(AND($I548&gt;$G548,($I548-$G548)&lt;=(Dashboard!$O$6/1440)),1,""),IF($F548="S4",IF(AND($I548&gt;$G548,($I548-$G548)&lt;=(Dashboard!$O$7/1440)),1,"")))))),"")</f>
        <v>0</v>
      </c>
      <c r="BA548" s="24"/>
    </row>
    <row r="549" spans="1:53" x14ac:dyDescent="0.25">
      <c r="A549" s="33"/>
      <c r="B549" s="20"/>
      <c r="C549" s="20"/>
      <c r="D549" s="20"/>
      <c r="E549" s="20"/>
      <c r="F549" s="28"/>
      <c r="G549" s="32"/>
      <c r="H549" s="32"/>
      <c r="I549" s="32"/>
      <c r="J549" s="19" t="str">
        <f t="shared" si="26"/>
        <v/>
      </c>
      <c r="K549" s="20"/>
      <c r="L549" s="29"/>
      <c r="M549" s="22" t="str">
        <f t="shared" si="24"/>
        <v/>
      </c>
      <c r="N549" s="22" t="str">
        <f t="shared" si="25"/>
        <v/>
      </c>
      <c r="AY549" s="25" t="b">
        <f>IFERROR(IF($F549="S1",IF(AND($H549&gt;$G549,(($H549-$G549)&lt;=(Dashboard!$N$4/1440))),1,""),IF($F549="S2",IF(AND($H549&gt;$G549,($H549-$G549)&lt;=(Dashboard!$N$5/1440)),1,""),IF($F549="S3",IF(AND($H549&gt;$G549,($H549-$G549)&lt;=(Dashboard!$N$6/1440)),1,""),IF($F549="S4",IF(AND($H549&gt;$G549,($H549-$G549)&lt;=(Dashboard!$N$7/1440)),1,""))))),"")</f>
        <v>0</v>
      </c>
      <c r="AZ549" s="25" t="b">
        <f>IFERROR(IF(J549="Done",IF($F549="S1",IF(AND($I549&gt;$G549,(($I549-$G549)&lt;=(Dashboard!$O$4/1440))),1,""),IF($F549="S2",IF(AND($I549&gt;$G549,($I549-$G549)&lt;=(Dashboard!$O$5/1440)),1,""),IF($F549="S3",IF(AND($I549&gt;$G549,($I549-$G549)&lt;=(Dashboard!$O$6/1440)),1,""),IF($F549="S4",IF(AND($I549&gt;$G549,($I549-$G549)&lt;=(Dashboard!$O$7/1440)),1,"")))))),"")</f>
        <v>0</v>
      </c>
      <c r="BA549" s="24"/>
    </row>
    <row r="550" spans="1:53" x14ac:dyDescent="0.25">
      <c r="A550" s="33"/>
      <c r="B550" s="20"/>
      <c r="C550" s="20"/>
      <c r="D550" s="20"/>
      <c r="E550" s="20"/>
      <c r="F550" s="28"/>
      <c r="G550" s="32"/>
      <c r="H550" s="32"/>
      <c r="I550" s="32"/>
      <c r="J550" s="19" t="str">
        <f t="shared" si="26"/>
        <v/>
      </c>
      <c r="K550" s="20"/>
      <c r="L550" s="29"/>
      <c r="M550" s="22" t="str">
        <f t="shared" si="24"/>
        <v/>
      </c>
      <c r="N550" s="22" t="str">
        <f t="shared" si="25"/>
        <v/>
      </c>
      <c r="AY550" s="25" t="b">
        <f>IFERROR(IF($F550="S1",IF(AND($H550&gt;$G550,(($H550-$G550)&lt;=(Dashboard!$N$4/1440))),1,""),IF($F550="S2",IF(AND($H550&gt;$G550,($H550-$G550)&lt;=(Dashboard!$N$5/1440)),1,""),IF($F550="S3",IF(AND($H550&gt;$G550,($H550-$G550)&lt;=(Dashboard!$N$6/1440)),1,""),IF($F550="S4",IF(AND($H550&gt;$G550,($H550-$G550)&lt;=(Dashboard!$N$7/1440)),1,""))))),"")</f>
        <v>0</v>
      </c>
      <c r="AZ550" s="25" t="b">
        <f>IFERROR(IF(J550="Done",IF($F550="S1",IF(AND($I550&gt;$G550,(($I550-$G550)&lt;=(Dashboard!$O$4/1440))),1,""),IF($F550="S2",IF(AND($I550&gt;$G550,($I550-$G550)&lt;=(Dashboard!$O$5/1440)),1,""),IF($F550="S3",IF(AND($I550&gt;$G550,($I550-$G550)&lt;=(Dashboard!$O$6/1440)),1,""),IF($F550="S4",IF(AND($I550&gt;$G550,($I550-$G550)&lt;=(Dashboard!$O$7/1440)),1,"")))))),"")</f>
        <v>0</v>
      </c>
      <c r="BA550" s="24"/>
    </row>
    <row r="551" spans="1:53" x14ac:dyDescent="0.25">
      <c r="A551" s="33"/>
      <c r="B551" s="20"/>
      <c r="C551" s="20"/>
      <c r="D551" s="20"/>
      <c r="E551" s="20"/>
      <c r="F551" s="28"/>
      <c r="G551" s="32"/>
      <c r="H551" s="32"/>
      <c r="I551" s="32"/>
      <c r="J551" s="19" t="str">
        <f t="shared" si="26"/>
        <v/>
      </c>
      <c r="K551" s="20"/>
      <c r="L551" s="29"/>
      <c r="M551" s="22" t="str">
        <f t="shared" si="24"/>
        <v/>
      </c>
      <c r="N551" s="22" t="str">
        <f t="shared" si="25"/>
        <v/>
      </c>
      <c r="AY551" s="25" t="b">
        <f>IFERROR(IF($F551="S1",IF(AND($H551&gt;$G551,(($H551-$G551)&lt;=(Dashboard!$N$4/1440))),1,""),IF($F551="S2",IF(AND($H551&gt;$G551,($H551-$G551)&lt;=(Dashboard!$N$5/1440)),1,""),IF($F551="S3",IF(AND($H551&gt;$G551,($H551-$G551)&lt;=(Dashboard!$N$6/1440)),1,""),IF($F551="S4",IF(AND($H551&gt;$G551,($H551-$G551)&lt;=(Dashboard!$N$7/1440)),1,""))))),"")</f>
        <v>0</v>
      </c>
      <c r="AZ551" s="25" t="b">
        <f>IFERROR(IF(J551="Done",IF($F551="S1",IF(AND($I551&gt;$G551,(($I551-$G551)&lt;=(Dashboard!$O$4/1440))),1,""),IF($F551="S2",IF(AND($I551&gt;$G551,($I551-$G551)&lt;=(Dashboard!$O$5/1440)),1,""),IF($F551="S3",IF(AND($I551&gt;$G551,($I551-$G551)&lt;=(Dashboard!$O$6/1440)),1,""),IF($F551="S4",IF(AND($I551&gt;$G551,($I551-$G551)&lt;=(Dashboard!$O$7/1440)),1,"")))))),"")</f>
        <v>0</v>
      </c>
      <c r="BA551" s="24"/>
    </row>
    <row r="552" spans="1:53" x14ac:dyDescent="0.25">
      <c r="A552" s="33"/>
      <c r="B552" s="20"/>
      <c r="C552" s="20"/>
      <c r="D552" s="20"/>
      <c r="E552" s="20"/>
      <c r="F552" s="28"/>
      <c r="G552" s="32"/>
      <c r="H552" s="32"/>
      <c r="I552" s="32"/>
      <c r="J552" s="19" t="str">
        <f t="shared" si="26"/>
        <v/>
      </c>
      <c r="K552" s="20"/>
      <c r="L552" s="29"/>
      <c r="M552" s="22" t="str">
        <f t="shared" si="24"/>
        <v/>
      </c>
      <c r="N552" s="22" t="str">
        <f t="shared" si="25"/>
        <v/>
      </c>
      <c r="AY552" s="25" t="b">
        <f>IFERROR(IF($F552="S1",IF(AND($H552&gt;$G552,(($H552-$G552)&lt;=(Dashboard!$N$4/1440))),1,""),IF($F552="S2",IF(AND($H552&gt;$G552,($H552-$G552)&lt;=(Dashboard!$N$5/1440)),1,""),IF($F552="S3",IF(AND($H552&gt;$G552,($H552-$G552)&lt;=(Dashboard!$N$6/1440)),1,""),IF($F552="S4",IF(AND($H552&gt;$G552,($H552-$G552)&lt;=(Dashboard!$N$7/1440)),1,""))))),"")</f>
        <v>0</v>
      </c>
      <c r="AZ552" s="25" t="b">
        <f>IFERROR(IF(J552="Done",IF($F552="S1",IF(AND($I552&gt;$G552,(($I552-$G552)&lt;=(Dashboard!$O$4/1440))),1,""),IF($F552="S2",IF(AND($I552&gt;$G552,($I552-$G552)&lt;=(Dashboard!$O$5/1440)),1,""),IF($F552="S3",IF(AND($I552&gt;$G552,($I552-$G552)&lt;=(Dashboard!$O$6/1440)),1,""),IF($F552="S4",IF(AND($I552&gt;$G552,($I552-$G552)&lt;=(Dashboard!$O$7/1440)),1,"")))))),"")</f>
        <v>0</v>
      </c>
      <c r="BA552" s="24"/>
    </row>
    <row r="553" spans="1:53" x14ac:dyDescent="0.25">
      <c r="A553" s="33"/>
      <c r="B553" s="20"/>
      <c r="C553" s="20"/>
      <c r="D553" s="20"/>
      <c r="E553" s="20"/>
      <c r="F553" s="28"/>
      <c r="G553" s="32"/>
      <c r="H553" s="32"/>
      <c r="I553" s="32"/>
      <c r="J553" s="19" t="str">
        <f t="shared" si="26"/>
        <v/>
      </c>
      <c r="K553" s="20"/>
      <c r="L553" s="29"/>
      <c r="M553" s="22" t="str">
        <f t="shared" si="24"/>
        <v/>
      </c>
      <c r="N553" s="22" t="str">
        <f t="shared" si="25"/>
        <v/>
      </c>
      <c r="AY553" s="25" t="b">
        <f>IFERROR(IF($F553="S1",IF(AND($H553&gt;$G553,(($H553-$G553)&lt;=(Dashboard!$N$4/1440))),1,""),IF($F553="S2",IF(AND($H553&gt;$G553,($H553-$G553)&lt;=(Dashboard!$N$5/1440)),1,""),IF($F553="S3",IF(AND($H553&gt;$G553,($H553-$G553)&lt;=(Dashboard!$N$6/1440)),1,""),IF($F553="S4",IF(AND($H553&gt;$G553,($H553-$G553)&lt;=(Dashboard!$N$7/1440)),1,""))))),"")</f>
        <v>0</v>
      </c>
      <c r="AZ553" s="25" t="b">
        <f>IFERROR(IF(J553="Done",IF($F553="S1",IF(AND($I553&gt;$G553,(($I553-$G553)&lt;=(Dashboard!$O$4/1440))),1,""),IF($F553="S2",IF(AND($I553&gt;$G553,($I553-$G553)&lt;=(Dashboard!$O$5/1440)),1,""),IF($F553="S3",IF(AND($I553&gt;$G553,($I553-$G553)&lt;=(Dashboard!$O$6/1440)),1,""),IF($F553="S4",IF(AND($I553&gt;$G553,($I553-$G553)&lt;=(Dashboard!$O$7/1440)),1,"")))))),"")</f>
        <v>0</v>
      </c>
      <c r="BA553" s="24"/>
    </row>
    <row r="554" spans="1:53" x14ac:dyDescent="0.25">
      <c r="A554" s="33"/>
      <c r="B554" s="20"/>
      <c r="C554" s="20"/>
      <c r="D554" s="20"/>
      <c r="E554" s="20"/>
      <c r="F554" s="28"/>
      <c r="G554" s="32"/>
      <c r="H554" s="32"/>
      <c r="I554" s="32"/>
      <c r="J554" s="19" t="str">
        <f t="shared" si="26"/>
        <v/>
      </c>
      <c r="K554" s="20"/>
      <c r="L554" s="29"/>
      <c r="M554" s="22" t="str">
        <f t="shared" si="24"/>
        <v/>
      </c>
      <c r="N554" s="22" t="str">
        <f t="shared" si="25"/>
        <v/>
      </c>
      <c r="AY554" s="25" t="b">
        <f>IFERROR(IF($F554="S1",IF(AND($H554&gt;$G554,(($H554-$G554)&lt;=(Dashboard!$N$4/1440))),1,""),IF($F554="S2",IF(AND($H554&gt;$G554,($H554-$G554)&lt;=(Dashboard!$N$5/1440)),1,""),IF($F554="S3",IF(AND($H554&gt;$G554,($H554-$G554)&lt;=(Dashboard!$N$6/1440)),1,""),IF($F554="S4",IF(AND($H554&gt;$G554,($H554-$G554)&lt;=(Dashboard!$N$7/1440)),1,""))))),"")</f>
        <v>0</v>
      </c>
      <c r="AZ554" s="25" t="b">
        <f>IFERROR(IF(J554="Done",IF($F554="S1",IF(AND($I554&gt;$G554,(($I554-$G554)&lt;=(Dashboard!$O$4/1440))),1,""),IF($F554="S2",IF(AND($I554&gt;$G554,($I554-$G554)&lt;=(Dashboard!$O$5/1440)),1,""),IF($F554="S3",IF(AND($I554&gt;$G554,($I554-$G554)&lt;=(Dashboard!$O$6/1440)),1,""),IF($F554="S4",IF(AND($I554&gt;$G554,($I554-$G554)&lt;=(Dashboard!$O$7/1440)),1,"")))))),"")</f>
        <v>0</v>
      </c>
      <c r="BA554" s="24"/>
    </row>
    <row r="555" spans="1:53" x14ac:dyDescent="0.25">
      <c r="A555" s="33"/>
      <c r="B555" s="20"/>
      <c r="C555" s="20"/>
      <c r="D555" s="20"/>
      <c r="E555" s="20"/>
      <c r="F555" s="28"/>
      <c r="G555" s="32"/>
      <c r="H555" s="32"/>
      <c r="I555" s="32"/>
      <c r="J555" s="19" t="str">
        <f t="shared" si="26"/>
        <v/>
      </c>
      <c r="K555" s="20"/>
      <c r="L555" s="29"/>
      <c r="M555" s="22" t="str">
        <f t="shared" si="24"/>
        <v/>
      </c>
      <c r="N555" s="22" t="str">
        <f t="shared" si="25"/>
        <v/>
      </c>
      <c r="AY555" s="25" t="b">
        <f>IFERROR(IF($F555="S1",IF(AND($H555&gt;$G555,(($H555-$G555)&lt;=(Dashboard!$N$4/1440))),1,""),IF($F555="S2",IF(AND($H555&gt;$G555,($H555-$G555)&lt;=(Dashboard!$N$5/1440)),1,""),IF($F555="S3",IF(AND($H555&gt;$G555,($H555-$G555)&lt;=(Dashboard!$N$6/1440)),1,""),IF($F555="S4",IF(AND($H555&gt;$G555,($H555-$G555)&lt;=(Dashboard!$N$7/1440)),1,""))))),"")</f>
        <v>0</v>
      </c>
      <c r="AZ555" s="25" t="b">
        <f>IFERROR(IF(J555="Done",IF($F555="S1",IF(AND($I555&gt;$G555,(($I555-$G555)&lt;=(Dashboard!$O$4/1440))),1,""),IF($F555="S2",IF(AND($I555&gt;$G555,($I555-$G555)&lt;=(Dashboard!$O$5/1440)),1,""),IF($F555="S3",IF(AND($I555&gt;$G555,($I555-$G555)&lt;=(Dashboard!$O$6/1440)),1,""),IF($F555="S4",IF(AND($I555&gt;$G555,($I555-$G555)&lt;=(Dashboard!$O$7/1440)),1,"")))))),"")</f>
        <v>0</v>
      </c>
      <c r="BA555" s="24"/>
    </row>
    <row r="556" spans="1:53" x14ac:dyDescent="0.25">
      <c r="A556" s="33"/>
      <c r="B556" s="20"/>
      <c r="C556" s="20"/>
      <c r="D556" s="20"/>
      <c r="E556" s="20"/>
      <c r="F556" s="28"/>
      <c r="G556" s="32"/>
      <c r="H556" s="32"/>
      <c r="I556" s="32"/>
      <c r="J556" s="19" t="str">
        <f t="shared" si="26"/>
        <v/>
      </c>
      <c r="K556" s="20"/>
      <c r="L556" s="29"/>
      <c r="M556" s="22" t="str">
        <f t="shared" si="24"/>
        <v/>
      </c>
      <c r="N556" s="22" t="str">
        <f t="shared" si="25"/>
        <v/>
      </c>
      <c r="AY556" s="25" t="b">
        <f>IFERROR(IF($F556="S1",IF(AND($H556&gt;$G556,(($H556-$G556)&lt;=(Dashboard!$N$4/1440))),1,""),IF($F556="S2",IF(AND($H556&gt;$G556,($H556-$G556)&lt;=(Dashboard!$N$5/1440)),1,""),IF($F556="S3",IF(AND($H556&gt;$G556,($H556-$G556)&lt;=(Dashboard!$N$6/1440)),1,""),IF($F556="S4",IF(AND($H556&gt;$G556,($H556-$G556)&lt;=(Dashboard!$N$7/1440)),1,""))))),"")</f>
        <v>0</v>
      </c>
      <c r="AZ556" s="25" t="b">
        <f>IFERROR(IF(J556="Done",IF($F556="S1",IF(AND($I556&gt;$G556,(($I556-$G556)&lt;=(Dashboard!$O$4/1440))),1,""),IF($F556="S2",IF(AND($I556&gt;$G556,($I556-$G556)&lt;=(Dashboard!$O$5/1440)),1,""),IF($F556="S3",IF(AND($I556&gt;$G556,($I556-$G556)&lt;=(Dashboard!$O$6/1440)),1,""),IF($F556="S4",IF(AND($I556&gt;$G556,($I556-$G556)&lt;=(Dashboard!$O$7/1440)),1,"")))))),"")</f>
        <v>0</v>
      </c>
      <c r="BA556" s="24"/>
    </row>
    <row r="557" spans="1:53" x14ac:dyDescent="0.25">
      <c r="A557" s="33"/>
      <c r="B557" s="20"/>
      <c r="C557" s="20"/>
      <c r="D557" s="20"/>
      <c r="E557" s="20"/>
      <c r="F557" s="28"/>
      <c r="G557" s="32"/>
      <c r="H557" s="32"/>
      <c r="I557" s="32"/>
      <c r="J557" s="19" t="str">
        <f t="shared" si="26"/>
        <v/>
      </c>
      <c r="K557" s="20"/>
      <c r="L557" s="29"/>
      <c r="M557" s="22" t="str">
        <f t="shared" si="24"/>
        <v/>
      </c>
      <c r="N557" s="22" t="str">
        <f t="shared" si="25"/>
        <v/>
      </c>
      <c r="AY557" s="25" t="b">
        <f>IFERROR(IF($F557="S1",IF(AND($H557&gt;$G557,(($H557-$G557)&lt;=(Dashboard!$N$4/1440))),1,""),IF($F557="S2",IF(AND($H557&gt;$G557,($H557-$G557)&lt;=(Dashboard!$N$5/1440)),1,""),IF($F557="S3",IF(AND($H557&gt;$G557,($H557-$G557)&lt;=(Dashboard!$N$6/1440)),1,""),IF($F557="S4",IF(AND($H557&gt;$G557,($H557-$G557)&lt;=(Dashboard!$N$7/1440)),1,""))))),"")</f>
        <v>0</v>
      </c>
      <c r="AZ557" s="25" t="b">
        <f>IFERROR(IF(J557="Done",IF($F557="S1",IF(AND($I557&gt;$G557,(($I557-$G557)&lt;=(Dashboard!$O$4/1440))),1,""),IF($F557="S2",IF(AND($I557&gt;$G557,($I557-$G557)&lt;=(Dashboard!$O$5/1440)),1,""),IF($F557="S3",IF(AND($I557&gt;$G557,($I557-$G557)&lt;=(Dashboard!$O$6/1440)),1,""),IF($F557="S4",IF(AND($I557&gt;$G557,($I557-$G557)&lt;=(Dashboard!$O$7/1440)),1,"")))))),"")</f>
        <v>0</v>
      </c>
      <c r="BA557" s="24"/>
    </row>
    <row r="558" spans="1:53" x14ac:dyDescent="0.25">
      <c r="A558" s="33"/>
      <c r="B558" s="20"/>
      <c r="C558" s="20"/>
      <c r="D558" s="20"/>
      <c r="E558" s="20"/>
      <c r="F558" s="28"/>
      <c r="G558" s="32"/>
      <c r="H558" s="32"/>
      <c r="I558" s="32"/>
      <c r="J558" s="19" t="str">
        <f t="shared" si="26"/>
        <v/>
      </c>
      <c r="K558" s="20"/>
      <c r="L558" s="29"/>
      <c r="M558" s="22" t="str">
        <f t="shared" si="24"/>
        <v/>
      </c>
      <c r="N558" s="22" t="str">
        <f t="shared" si="25"/>
        <v/>
      </c>
      <c r="AY558" s="25" t="b">
        <f>IFERROR(IF($F558="S1",IF(AND($H558&gt;$G558,(($H558-$G558)&lt;=(Dashboard!$N$4/1440))),1,""),IF($F558="S2",IF(AND($H558&gt;$G558,($H558-$G558)&lt;=(Dashboard!$N$5/1440)),1,""),IF($F558="S3",IF(AND($H558&gt;$G558,($H558-$G558)&lt;=(Dashboard!$N$6/1440)),1,""),IF($F558="S4",IF(AND($H558&gt;$G558,($H558-$G558)&lt;=(Dashboard!$N$7/1440)),1,""))))),"")</f>
        <v>0</v>
      </c>
      <c r="AZ558" s="25" t="b">
        <f>IFERROR(IF(J558="Done",IF($F558="S1",IF(AND($I558&gt;$G558,(($I558-$G558)&lt;=(Dashboard!$O$4/1440))),1,""),IF($F558="S2",IF(AND($I558&gt;$G558,($I558-$G558)&lt;=(Dashboard!$O$5/1440)),1,""),IF($F558="S3",IF(AND($I558&gt;$G558,($I558-$G558)&lt;=(Dashboard!$O$6/1440)),1,""),IF($F558="S4",IF(AND($I558&gt;$G558,($I558-$G558)&lt;=(Dashboard!$O$7/1440)),1,"")))))),"")</f>
        <v>0</v>
      </c>
      <c r="BA558" s="24"/>
    </row>
    <row r="559" spans="1:53" x14ac:dyDescent="0.25">
      <c r="A559" s="33"/>
      <c r="B559" s="20"/>
      <c r="C559" s="20"/>
      <c r="D559" s="20"/>
      <c r="E559" s="20"/>
      <c r="F559" s="28"/>
      <c r="G559" s="32"/>
      <c r="H559" s="32"/>
      <c r="I559" s="32"/>
      <c r="J559" s="19" t="str">
        <f t="shared" si="26"/>
        <v/>
      </c>
      <c r="K559" s="20"/>
      <c r="L559" s="29"/>
      <c r="M559" s="22" t="str">
        <f t="shared" si="24"/>
        <v/>
      </c>
      <c r="N559" s="22" t="str">
        <f t="shared" si="25"/>
        <v/>
      </c>
      <c r="AY559" s="25" t="b">
        <f>IFERROR(IF($F559="S1",IF(AND($H559&gt;$G559,(($H559-$G559)&lt;=(Dashboard!$N$4/1440))),1,""),IF($F559="S2",IF(AND($H559&gt;$G559,($H559-$G559)&lt;=(Dashboard!$N$5/1440)),1,""),IF($F559="S3",IF(AND($H559&gt;$G559,($H559-$G559)&lt;=(Dashboard!$N$6/1440)),1,""),IF($F559="S4",IF(AND($H559&gt;$G559,($H559-$G559)&lt;=(Dashboard!$N$7/1440)),1,""))))),"")</f>
        <v>0</v>
      </c>
      <c r="AZ559" s="25" t="b">
        <f>IFERROR(IF(J559="Done",IF($F559="S1",IF(AND($I559&gt;$G559,(($I559-$G559)&lt;=(Dashboard!$O$4/1440))),1,""),IF($F559="S2",IF(AND($I559&gt;$G559,($I559-$G559)&lt;=(Dashboard!$O$5/1440)),1,""),IF($F559="S3",IF(AND($I559&gt;$G559,($I559-$G559)&lt;=(Dashboard!$O$6/1440)),1,""),IF($F559="S4",IF(AND($I559&gt;$G559,($I559-$G559)&lt;=(Dashboard!$O$7/1440)),1,"")))))),"")</f>
        <v>0</v>
      </c>
      <c r="BA559" s="24"/>
    </row>
    <row r="560" spans="1:53" x14ac:dyDescent="0.25">
      <c r="A560" s="33"/>
      <c r="B560" s="20"/>
      <c r="C560" s="20"/>
      <c r="D560" s="20"/>
      <c r="E560" s="20"/>
      <c r="F560" s="28"/>
      <c r="G560" s="32"/>
      <c r="H560" s="32"/>
      <c r="I560" s="32"/>
      <c r="J560" s="19" t="str">
        <f t="shared" si="26"/>
        <v/>
      </c>
      <c r="K560" s="20"/>
      <c r="L560" s="29"/>
      <c r="M560" s="22" t="str">
        <f t="shared" si="24"/>
        <v/>
      </c>
      <c r="N560" s="22" t="str">
        <f t="shared" si="25"/>
        <v/>
      </c>
      <c r="AY560" s="25" t="b">
        <f>IFERROR(IF($F560="S1",IF(AND($H560&gt;$G560,(($H560-$G560)&lt;=(Dashboard!$N$4/1440))),1,""),IF($F560="S2",IF(AND($H560&gt;$G560,($H560-$G560)&lt;=(Dashboard!$N$5/1440)),1,""),IF($F560="S3",IF(AND($H560&gt;$G560,($H560-$G560)&lt;=(Dashboard!$N$6/1440)),1,""),IF($F560="S4",IF(AND($H560&gt;$G560,($H560-$G560)&lt;=(Dashboard!$N$7/1440)),1,""))))),"")</f>
        <v>0</v>
      </c>
      <c r="AZ560" s="25" t="b">
        <f>IFERROR(IF(J560="Done",IF($F560="S1",IF(AND($I560&gt;$G560,(($I560-$G560)&lt;=(Dashboard!$O$4/1440))),1,""),IF($F560="S2",IF(AND($I560&gt;$G560,($I560-$G560)&lt;=(Dashboard!$O$5/1440)),1,""),IF($F560="S3",IF(AND($I560&gt;$G560,($I560-$G560)&lt;=(Dashboard!$O$6/1440)),1,""),IF($F560="S4",IF(AND($I560&gt;$G560,($I560-$G560)&lt;=(Dashboard!$O$7/1440)),1,"")))))),"")</f>
        <v>0</v>
      </c>
      <c r="BA560" s="24"/>
    </row>
    <row r="561" spans="1:53" x14ac:dyDescent="0.25">
      <c r="A561" s="33"/>
      <c r="B561" s="20"/>
      <c r="C561" s="20"/>
      <c r="D561" s="20"/>
      <c r="E561" s="20"/>
      <c r="F561" s="28"/>
      <c r="G561" s="32"/>
      <c r="H561" s="32"/>
      <c r="I561" s="32"/>
      <c r="J561" s="19" t="str">
        <f t="shared" si="26"/>
        <v/>
      </c>
      <c r="K561" s="20"/>
      <c r="L561" s="29"/>
      <c r="M561" s="22" t="str">
        <f t="shared" si="24"/>
        <v/>
      </c>
      <c r="N561" s="22" t="str">
        <f t="shared" si="25"/>
        <v/>
      </c>
      <c r="AY561" s="25" t="b">
        <f>IFERROR(IF($F561="S1",IF(AND($H561&gt;$G561,(($H561-$G561)&lt;=(Dashboard!$N$4/1440))),1,""),IF($F561="S2",IF(AND($H561&gt;$G561,($H561-$G561)&lt;=(Dashboard!$N$5/1440)),1,""),IF($F561="S3",IF(AND($H561&gt;$G561,($H561-$G561)&lt;=(Dashboard!$N$6/1440)),1,""),IF($F561="S4",IF(AND($H561&gt;$G561,($H561-$G561)&lt;=(Dashboard!$N$7/1440)),1,""))))),"")</f>
        <v>0</v>
      </c>
      <c r="AZ561" s="25" t="b">
        <f>IFERROR(IF(J561="Done",IF($F561="S1",IF(AND($I561&gt;$G561,(($I561-$G561)&lt;=(Dashboard!$O$4/1440))),1,""),IF($F561="S2",IF(AND($I561&gt;$G561,($I561-$G561)&lt;=(Dashboard!$O$5/1440)),1,""),IF($F561="S3",IF(AND($I561&gt;$G561,($I561-$G561)&lt;=(Dashboard!$O$6/1440)),1,""),IF($F561="S4",IF(AND($I561&gt;$G561,($I561-$G561)&lt;=(Dashboard!$O$7/1440)),1,"")))))),"")</f>
        <v>0</v>
      </c>
      <c r="BA561" s="24"/>
    </row>
    <row r="562" spans="1:53" x14ac:dyDescent="0.25">
      <c r="A562" s="33"/>
      <c r="B562" s="20"/>
      <c r="C562" s="20"/>
      <c r="D562" s="20"/>
      <c r="E562" s="20"/>
      <c r="F562" s="28"/>
      <c r="G562" s="32"/>
      <c r="H562" s="32"/>
      <c r="I562" s="32"/>
      <c r="J562" s="19" t="str">
        <f t="shared" si="26"/>
        <v/>
      </c>
      <c r="K562" s="20"/>
      <c r="L562" s="29"/>
      <c r="M562" s="22" t="str">
        <f t="shared" si="24"/>
        <v/>
      </c>
      <c r="N562" s="22" t="str">
        <f t="shared" si="25"/>
        <v/>
      </c>
      <c r="AY562" s="25" t="b">
        <f>IFERROR(IF($F562="S1",IF(AND($H562&gt;$G562,(($H562-$G562)&lt;=(Dashboard!$N$4/1440))),1,""),IF($F562="S2",IF(AND($H562&gt;$G562,($H562-$G562)&lt;=(Dashboard!$N$5/1440)),1,""),IF($F562="S3",IF(AND($H562&gt;$G562,($H562-$G562)&lt;=(Dashboard!$N$6/1440)),1,""),IF($F562="S4",IF(AND($H562&gt;$G562,($H562-$G562)&lt;=(Dashboard!$N$7/1440)),1,""))))),"")</f>
        <v>0</v>
      </c>
      <c r="AZ562" s="25" t="b">
        <f>IFERROR(IF(J562="Done",IF($F562="S1",IF(AND($I562&gt;$G562,(($I562-$G562)&lt;=(Dashboard!$O$4/1440))),1,""),IF($F562="S2",IF(AND($I562&gt;$G562,($I562-$G562)&lt;=(Dashboard!$O$5/1440)),1,""),IF($F562="S3",IF(AND($I562&gt;$G562,($I562-$G562)&lt;=(Dashboard!$O$6/1440)),1,""),IF($F562="S4",IF(AND($I562&gt;$G562,($I562-$G562)&lt;=(Dashboard!$O$7/1440)),1,"")))))),"")</f>
        <v>0</v>
      </c>
      <c r="BA562" s="24"/>
    </row>
    <row r="563" spans="1:53" x14ac:dyDescent="0.25">
      <c r="A563" s="33"/>
      <c r="B563" s="20"/>
      <c r="C563" s="20"/>
      <c r="D563" s="20"/>
      <c r="E563" s="20"/>
      <c r="F563" s="28"/>
      <c r="G563" s="32"/>
      <c r="H563" s="32"/>
      <c r="I563" s="32"/>
      <c r="J563" s="19" t="str">
        <f t="shared" si="26"/>
        <v/>
      </c>
      <c r="K563" s="20"/>
      <c r="L563" s="29"/>
      <c r="M563" s="22" t="str">
        <f t="shared" si="24"/>
        <v/>
      </c>
      <c r="N563" s="22" t="str">
        <f t="shared" si="25"/>
        <v/>
      </c>
      <c r="AY563" s="25" t="b">
        <f>IFERROR(IF($F563="S1",IF(AND($H563&gt;$G563,(($H563-$G563)&lt;=(Dashboard!$N$4/1440))),1,""),IF($F563="S2",IF(AND($H563&gt;$G563,($H563-$G563)&lt;=(Dashboard!$N$5/1440)),1,""),IF($F563="S3",IF(AND($H563&gt;$G563,($H563-$G563)&lt;=(Dashboard!$N$6/1440)),1,""),IF($F563="S4",IF(AND($H563&gt;$G563,($H563-$G563)&lt;=(Dashboard!$N$7/1440)),1,""))))),"")</f>
        <v>0</v>
      </c>
      <c r="AZ563" s="25" t="b">
        <f>IFERROR(IF(J563="Done",IF($F563="S1",IF(AND($I563&gt;$G563,(($I563-$G563)&lt;=(Dashboard!$O$4/1440))),1,""),IF($F563="S2",IF(AND($I563&gt;$G563,($I563-$G563)&lt;=(Dashboard!$O$5/1440)),1,""),IF($F563="S3",IF(AND($I563&gt;$G563,($I563-$G563)&lt;=(Dashboard!$O$6/1440)),1,""),IF($F563="S4",IF(AND($I563&gt;$G563,($I563-$G563)&lt;=(Dashboard!$O$7/1440)),1,"")))))),"")</f>
        <v>0</v>
      </c>
      <c r="BA563" s="24"/>
    </row>
    <row r="564" spans="1:53" x14ac:dyDescent="0.25">
      <c r="A564" s="33"/>
      <c r="B564" s="20"/>
      <c r="C564" s="20"/>
      <c r="D564" s="20"/>
      <c r="E564" s="20"/>
      <c r="F564" s="28"/>
      <c r="G564" s="32"/>
      <c r="H564" s="32"/>
      <c r="I564" s="32"/>
      <c r="J564" s="19" t="str">
        <f t="shared" si="26"/>
        <v/>
      </c>
      <c r="K564" s="20"/>
      <c r="L564" s="29"/>
      <c r="M564" s="22" t="str">
        <f t="shared" si="24"/>
        <v/>
      </c>
      <c r="N564" s="22" t="str">
        <f t="shared" si="25"/>
        <v/>
      </c>
      <c r="AY564" s="25" t="b">
        <f>IFERROR(IF($F564="S1",IF(AND($H564&gt;$G564,(($H564-$G564)&lt;=(Dashboard!$N$4/1440))),1,""),IF($F564="S2",IF(AND($H564&gt;$G564,($H564-$G564)&lt;=(Dashboard!$N$5/1440)),1,""),IF($F564="S3",IF(AND($H564&gt;$G564,($H564-$G564)&lt;=(Dashboard!$N$6/1440)),1,""),IF($F564="S4",IF(AND($H564&gt;$G564,($H564-$G564)&lt;=(Dashboard!$N$7/1440)),1,""))))),"")</f>
        <v>0</v>
      </c>
      <c r="AZ564" s="25" t="b">
        <f>IFERROR(IF(J564="Done",IF($F564="S1",IF(AND($I564&gt;$G564,(($I564-$G564)&lt;=(Dashboard!$O$4/1440))),1,""),IF($F564="S2",IF(AND($I564&gt;$G564,($I564-$G564)&lt;=(Dashboard!$O$5/1440)),1,""),IF($F564="S3",IF(AND($I564&gt;$G564,($I564-$G564)&lt;=(Dashboard!$O$6/1440)),1,""),IF($F564="S4",IF(AND($I564&gt;$G564,($I564-$G564)&lt;=(Dashboard!$O$7/1440)),1,"")))))),"")</f>
        <v>0</v>
      </c>
      <c r="BA564" s="24"/>
    </row>
    <row r="565" spans="1:53" x14ac:dyDescent="0.25">
      <c r="A565" s="33"/>
      <c r="B565" s="20"/>
      <c r="C565" s="20"/>
      <c r="D565" s="20"/>
      <c r="E565" s="20"/>
      <c r="F565" s="28"/>
      <c r="G565" s="32"/>
      <c r="H565" s="32"/>
      <c r="I565" s="32"/>
      <c r="J565" s="19" t="str">
        <f t="shared" si="26"/>
        <v/>
      </c>
      <c r="K565" s="20"/>
      <c r="L565" s="29"/>
      <c r="M565" s="22" t="str">
        <f t="shared" si="24"/>
        <v/>
      </c>
      <c r="N565" s="22" t="str">
        <f t="shared" si="25"/>
        <v/>
      </c>
      <c r="AY565" s="25" t="b">
        <f>IFERROR(IF($F565="S1",IF(AND($H565&gt;$G565,(($H565-$G565)&lt;=(Dashboard!$N$4/1440))),1,""),IF($F565="S2",IF(AND($H565&gt;$G565,($H565-$G565)&lt;=(Dashboard!$N$5/1440)),1,""),IF($F565="S3",IF(AND($H565&gt;$G565,($H565-$G565)&lt;=(Dashboard!$N$6/1440)),1,""),IF($F565="S4",IF(AND($H565&gt;$G565,($H565-$G565)&lt;=(Dashboard!$N$7/1440)),1,""))))),"")</f>
        <v>0</v>
      </c>
      <c r="AZ565" s="25" t="b">
        <f>IFERROR(IF(J565="Done",IF($F565="S1",IF(AND($I565&gt;$G565,(($I565-$G565)&lt;=(Dashboard!$O$4/1440))),1,""),IF($F565="S2",IF(AND($I565&gt;$G565,($I565-$G565)&lt;=(Dashboard!$O$5/1440)),1,""),IF($F565="S3",IF(AND($I565&gt;$G565,($I565-$G565)&lt;=(Dashboard!$O$6/1440)),1,""),IF($F565="S4",IF(AND($I565&gt;$G565,($I565-$G565)&lt;=(Dashboard!$O$7/1440)),1,"")))))),"")</f>
        <v>0</v>
      </c>
      <c r="BA565" s="24"/>
    </row>
    <row r="566" spans="1:53" x14ac:dyDescent="0.25">
      <c r="A566" s="33"/>
      <c r="B566" s="20"/>
      <c r="C566" s="20"/>
      <c r="D566" s="20"/>
      <c r="E566" s="20"/>
      <c r="F566" s="28"/>
      <c r="G566" s="32"/>
      <c r="H566" s="32"/>
      <c r="I566" s="32"/>
      <c r="J566" s="19" t="str">
        <f t="shared" si="26"/>
        <v/>
      </c>
      <c r="K566" s="20"/>
      <c r="L566" s="29"/>
      <c r="M566" s="22" t="str">
        <f t="shared" si="24"/>
        <v/>
      </c>
      <c r="N566" s="22" t="str">
        <f t="shared" si="25"/>
        <v/>
      </c>
      <c r="AY566" s="25" t="b">
        <f>IFERROR(IF($F566="S1",IF(AND($H566&gt;$G566,(($H566-$G566)&lt;=(Dashboard!$N$4/1440))),1,""),IF($F566="S2",IF(AND($H566&gt;$G566,($H566-$G566)&lt;=(Dashboard!$N$5/1440)),1,""),IF($F566="S3",IF(AND($H566&gt;$G566,($H566-$G566)&lt;=(Dashboard!$N$6/1440)),1,""),IF($F566="S4",IF(AND($H566&gt;$G566,($H566-$G566)&lt;=(Dashboard!$N$7/1440)),1,""))))),"")</f>
        <v>0</v>
      </c>
      <c r="AZ566" s="25" t="b">
        <f>IFERROR(IF(J566="Done",IF($F566="S1",IF(AND($I566&gt;$G566,(($I566-$G566)&lt;=(Dashboard!$O$4/1440))),1,""),IF($F566="S2",IF(AND($I566&gt;$G566,($I566-$G566)&lt;=(Dashboard!$O$5/1440)),1,""),IF($F566="S3",IF(AND($I566&gt;$G566,($I566-$G566)&lt;=(Dashboard!$O$6/1440)),1,""),IF($F566="S4",IF(AND($I566&gt;$G566,($I566-$G566)&lt;=(Dashboard!$O$7/1440)),1,"")))))),"")</f>
        <v>0</v>
      </c>
      <c r="BA566" s="24"/>
    </row>
    <row r="567" spans="1:53" x14ac:dyDescent="0.25">
      <c r="A567" s="33"/>
      <c r="B567" s="20"/>
      <c r="C567" s="20"/>
      <c r="D567" s="20"/>
      <c r="E567" s="20"/>
      <c r="F567" s="28"/>
      <c r="G567" s="32"/>
      <c r="H567" s="32"/>
      <c r="I567" s="32"/>
      <c r="J567" s="19" t="str">
        <f t="shared" si="26"/>
        <v/>
      </c>
      <c r="K567" s="20"/>
      <c r="L567" s="29"/>
      <c r="M567" s="22" t="str">
        <f t="shared" si="24"/>
        <v/>
      </c>
      <c r="N567" s="22" t="str">
        <f t="shared" si="25"/>
        <v/>
      </c>
      <c r="AY567" s="25" t="b">
        <f>IFERROR(IF($F567="S1",IF(AND($H567&gt;$G567,(($H567-$G567)&lt;=(Dashboard!$N$4/1440))),1,""),IF($F567="S2",IF(AND($H567&gt;$G567,($H567-$G567)&lt;=(Dashboard!$N$5/1440)),1,""),IF($F567="S3",IF(AND($H567&gt;$G567,($H567-$G567)&lt;=(Dashboard!$N$6/1440)),1,""),IF($F567="S4",IF(AND($H567&gt;$G567,($H567-$G567)&lt;=(Dashboard!$N$7/1440)),1,""))))),"")</f>
        <v>0</v>
      </c>
      <c r="AZ567" s="25" t="b">
        <f>IFERROR(IF(J567="Done",IF($F567="S1",IF(AND($I567&gt;$G567,(($I567-$G567)&lt;=(Dashboard!$O$4/1440))),1,""),IF($F567="S2",IF(AND($I567&gt;$G567,($I567-$G567)&lt;=(Dashboard!$O$5/1440)),1,""),IF($F567="S3",IF(AND($I567&gt;$G567,($I567-$G567)&lt;=(Dashboard!$O$6/1440)),1,""),IF($F567="S4",IF(AND($I567&gt;$G567,($I567-$G567)&lt;=(Dashboard!$O$7/1440)),1,"")))))),"")</f>
        <v>0</v>
      </c>
      <c r="BA567" s="24"/>
    </row>
    <row r="568" spans="1:53" x14ac:dyDescent="0.25">
      <c r="A568" s="33"/>
      <c r="B568" s="20"/>
      <c r="C568" s="20"/>
      <c r="D568" s="20"/>
      <c r="E568" s="20"/>
      <c r="F568" s="28"/>
      <c r="G568" s="32"/>
      <c r="H568" s="32"/>
      <c r="I568" s="32"/>
      <c r="J568" s="19" t="str">
        <f t="shared" si="26"/>
        <v/>
      </c>
      <c r="K568" s="20"/>
      <c r="L568" s="29"/>
      <c r="M568" s="22" t="str">
        <f t="shared" si="24"/>
        <v/>
      </c>
      <c r="N568" s="22" t="str">
        <f t="shared" si="25"/>
        <v/>
      </c>
      <c r="AY568" s="25" t="b">
        <f>IFERROR(IF($F568="S1",IF(AND($H568&gt;$G568,(($H568-$G568)&lt;=(Dashboard!$N$4/1440))),1,""),IF($F568="S2",IF(AND($H568&gt;$G568,($H568-$G568)&lt;=(Dashboard!$N$5/1440)),1,""),IF($F568="S3",IF(AND($H568&gt;$G568,($H568-$G568)&lt;=(Dashboard!$N$6/1440)),1,""),IF($F568="S4",IF(AND($H568&gt;$G568,($H568-$G568)&lt;=(Dashboard!$N$7/1440)),1,""))))),"")</f>
        <v>0</v>
      </c>
      <c r="AZ568" s="25" t="b">
        <f>IFERROR(IF(J568="Done",IF($F568="S1",IF(AND($I568&gt;$G568,(($I568-$G568)&lt;=(Dashboard!$O$4/1440))),1,""),IF($F568="S2",IF(AND($I568&gt;$G568,($I568-$G568)&lt;=(Dashboard!$O$5/1440)),1,""),IF($F568="S3",IF(AND($I568&gt;$G568,($I568-$G568)&lt;=(Dashboard!$O$6/1440)),1,""),IF($F568="S4",IF(AND($I568&gt;$G568,($I568-$G568)&lt;=(Dashboard!$O$7/1440)),1,"")))))),"")</f>
        <v>0</v>
      </c>
      <c r="BA568" s="24"/>
    </row>
    <row r="569" spans="1:53" x14ac:dyDescent="0.25">
      <c r="A569" s="33"/>
      <c r="B569" s="20"/>
      <c r="C569" s="20"/>
      <c r="D569" s="20"/>
      <c r="E569" s="20"/>
      <c r="F569" s="28"/>
      <c r="G569" s="32"/>
      <c r="H569" s="32"/>
      <c r="I569" s="32"/>
      <c r="J569" s="19" t="str">
        <f t="shared" si="26"/>
        <v/>
      </c>
      <c r="K569" s="20"/>
      <c r="L569" s="29"/>
      <c r="M569" s="22" t="str">
        <f t="shared" si="24"/>
        <v/>
      </c>
      <c r="N569" s="22" t="str">
        <f t="shared" si="25"/>
        <v/>
      </c>
      <c r="AY569" s="25" t="b">
        <f>IFERROR(IF($F569="S1",IF(AND($H569&gt;$G569,(($H569-$G569)&lt;=(Dashboard!$N$4/1440))),1,""),IF($F569="S2",IF(AND($H569&gt;$G569,($H569-$G569)&lt;=(Dashboard!$N$5/1440)),1,""),IF($F569="S3",IF(AND($H569&gt;$G569,($H569-$G569)&lt;=(Dashboard!$N$6/1440)),1,""),IF($F569="S4",IF(AND($H569&gt;$G569,($H569-$G569)&lt;=(Dashboard!$N$7/1440)),1,""))))),"")</f>
        <v>0</v>
      </c>
      <c r="AZ569" s="25" t="b">
        <f>IFERROR(IF(J569="Done",IF($F569="S1",IF(AND($I569&gt;$G569,(($I569-$G569)&lt;=(Dashboard!$O$4/1440))),1,""),IF($F569="S2",IF(AND($I569&gt;$G569,($I569-$G569)&lt;=(Dashboard!$O$5/1440)),1,""),IF($F569="S3",IF(AND($I569&gt;$G569,($I569-$G569)&lt;=(Dashboard!$O$6/1440)),1,""),IF($F569="S4",IF(AND($I569&gt;$G569,($I569-$G569)&lt;=(Dashboard!$O$7/1440)),1,"")))))),"")</f>
        <v>0</v>
      </c>
      <c r="BA569" s="24"/>
    </row>
    <row r="570" spans="1:53" x14ac:dyDescent="0.25">
      <c r="A570" s="33"/>
      <c r="B570" s="20"/>
      <c r="C570" s="20"/>
      <c r="D570" s="20"/>
      <c r="E570" s="20"/>
      <c r="F570" s="28"/>
      <c r="G570" s="32"/>
      <c r="H570" s="32"/>
      <c r="I570" s="32"/>
      <c r="J570" s="19" t="str">
        <f t="shared" si="26"/>
        <v/>
      </c>
      <c r="K570" s="20"/>
      <c r="L570" s="29"/>
      <c r="M570" s="22" t="str">
        <f t="shared" si="24"/>
        <v/>
      </c>
      <c r="N570" s="22" t="str">
        <f t="shared" si="25"/>
        <v/>
      </c>
      <c r="AY570" s="25" t="b">
        <f>IFERROR(IF($F570="S1",IF(AND($H570&gt;$G570,(($H570-$G570)&lt;=(Dashboard!$N$4/1440))),1,""),IF($F570="S2",IF(AND($H570&gt;$G570,($H570-$G570)&lt;=(Dashboard!$N$5/1440)),1,""),IF($F570="S3",IF(AND($H570&gt;$G570,($H570-$G570)&lt;=(Dashboard!$N$6/1440)),1,""),IF($F570="S4",IF(AND($H570&gt;$G570,($H570-$G570)&lt;=(Dashboard!$N$7/1440)),1,""))))),"")</f>
        <v>0</v>
      </c>
      <c r="AZ570" s="25" t="b">
        <f>IFERROR(IF(J570="Done",IF($F570="S1",IF(AND($I570&gt;$G570,(($I570-$G570)&lt;=(Dashboard!$O$4/1440))),1,""),IF($F570="S2",IF(AND($I570&gt;$G570,($I570-$G570)&lt;=(Dashboard!$O$5/1440)),1,""),IF($F570="S3",IF(AND($I570&gt;$G570,($I570-$G570)&lt;=(Dashboard!$O$6/1440)),1,""),IF($F570="S4",IF(AND($I570&gt;$G570,($I570-$G570)&lt;=(Dashboard!$O$7/1440)),1,"")))))),"")</f>
        <v>0</v>
      </c>
      <c r="BA570" s="24"/>
    </row>
    <row r="571" spans="1:53" x14ac:dyDescent="0.25">
      <c r="A571" s="33"/>
      <c r="B571" s="20"/>
      <c r="C571" s="20"/>
      <c r="D571" s="20"/>
      <c r="E571" s="20"/>
      <c r="F571" s="28"/>
      <c r="G571" s="32"/>
      <c r="H571" s="32"/>
      <c r="I571" s="32"/>
      <c r="J571" s="19" t="str">
        <f t="shared" si="26"/>
        <v/>
      </c>
      <c r="K571" s="20"/>
      <c r="L571" s="29"/>
      <c r="M571" s="22" t="str">
        <f t="shared" si="24"/>
        <v/>
      </c>
      <c r="N571" s="22" t="str">
        <f t="shared" si="25"/>
        <v/>
      </c>
      <c r="AY571" s="25" t="b">
        <f>IFERROR(IF($F571="S1",IF(AND($H571&gt;$G571,(($H571-$G571)&lt;=(Dashboard!$N$4/1440))),1,""),IF($F571="S2",IF(AND($H571&gt;$G571,($H571-$G571)&lt;=(Dashboard!$N$5/1440)),1,""),IF($F571="S3",IF(AND($H571&gt;$G571,($H571-$G571)&lt;=(Dashboard!$N$6/1440)),1,""),IF($F571="S4",IF(AND($H571&gt;$G571,($H571-$G571)&lt;=(Dashboard!$N$7/1440)),1,""))))),"")</f>
        <v>0</v>
      </c>
      <c r="AZ571" s="25" t="b">
        <f>IFERROR(IF(J571="Done",IF($F571="S1",IF(AND($I571&gt;$G571,(($I571-$G571)&lt;=(Dashboard!$O$4/1440))),1,""),IF($F571="S2",IF(AND($I571&gt;$G571,($I571-$G571)&lt;=(Dashboard!$O$5/1440)),1,""),IF($F571="S3",IF(AND($I571&gt;$G571,($I571-$G571)&lt;=(Dashboard!$O$6/1440)),1,""),IF($F571="S4",IF(AND($I571&gt;$G571,($I571-$G571)&lt;=(Dashboard!$O$7/1440)),1,"")))))),"")</f>
        <v>0</v>
      </c>
      <c r="BA571" s="24"/>
    </row>
    <row r="572" spans="1:53" x14ac:dyDescent="0.25">
      <c r="A572" s="33"/>
      <c r="B572" s="20"/>
      <c r="C572" s="20"/>
      <c r="D572" s="20"/>
      <c r="E572" s="20"/>
      <c r="F572" s="28"/>
      <c r="G572" s="32"/>
      <c r="H572" s="32"/>
      <c r="I572" s="32"/>
      <c r="J572" s="19" t="str">
        <f t="shared" si="26"/>
        <v/>
      </c>
      <c r="K572" s="20"/>
      <c r="L572" s="29"/>
      <c r="M572" s="22" t="str">
        <f t="shared" si="24"/>
        <v/>
      </c>
      <c r="N572" s="22" t="str">
        <f t="shared" si="25"/>
        <v/>
      </c>
      <c r="AY572" s="25" t="b">
        <f>IFERROR(IF($F572="S1",IF(AND($H572&gt;$G572,(($H572-$G572)&lt;=(Dashboard!$N$4/1440))),1,""),IF($F572="S2",IF(AND($H572&gt;$G572,($H572-$G572)&lt;=(Dashboard!$N$5/1440)),1,""),IF($F572="S3",IF(AND($H572&gt;$G572,($H572-$G572)&lt;=(Dashboard!$N$6/1440)),1,""),IF($F572="S4",IF(AND($H572&gt;$G572,($H572-$G572)&lt;=(Dashboard!$N$7/1440)),1,""))))),"")</f>
        <v>0</v>
      </c>
      <c r="AZ572" s="25" t="b">
        <f>IFERROR(IF(J572="Done",IF($F572="S1",IF(AND($I572&gt;$G572,(($I572-$G572)&lt;=(Dashboard!$O$4/1440))),1,""),IF($F572="S2",IF(AND($I572&gt;$G572,($I572-$G572)&lt;=(Dashboard!$O$5/1440)),1,""),IF($F572="S3",IF(AND($I572&gt;$G572,($I572-$G572)&lt;=(Dashboard!$O$6/1440)),1,""),IF($F572="S4",IF(AND($I572&gt;$G572,($I572-$G572)&lt;=(Dashboard!$O$7/1440)),1,"")))))),"")</f>
        <v>0</v>
      </c>
      <c r="BA572" s="24"/>
    </row>
    <row r="573" spans="1:53" x14ac:dyDescent="0.25">
      <c r="A573" s="33"/>
      <c r="B573" s="20"/>
      <c r="C573" s="20"/>
      <c r="D573" s="20"/>
      <c r="E573" s="20"/>
      <c r="F573" s="28"/>
      <c r="G573" s="32"/>
      <c r="H573" s="32"/>
      <c r="I573" s="32"/>
      <c r="J573" s="19" t="str">
        <f t="shared" si="26"/>
        <v/>
      </c>
      <c r="K573" s="20"/>
      <c r="L573" s="29"/>
      <c r="M573" s="22" t="str">
        <f t="shared" si="24"/>
        <v/>
      </c>
      <c r="N573" s="22" t="str">
        <f t="shared" si="25"/>
        <v/>
      </c>
      <c r="AY573" s="25" t="b">
        <f>IFERROR(IF($F573="S1",IF(AND($H573&gt;$G573,(($H573-$G573)&lt;=(Dashboard!$N$4/1440))),1,""),IF($F573="S2",IF(AND($H573&gt;$G573,($H573-$G573)&lt;=(Dashboard!$N$5/1440)),1,""),IF($F573="S3",IF(AND($H573&gt;$G573,($H573-$G573)&lt;=(Dashboard!$N$6/1440)),1,""),IF($F573="S4",IF(AND($H573&gt;$G573,($H573-$G573)&lt;=(Dashboard!$N$7/1440)),1,""))))),"")</f>
        <v>0</v>
      </c>
      <c r="AZ573" s="25" t="b">
        <f>IFERROR(IF(J573="Done",IF($F573="S1",IF(AND($I573&gt;$G573,(($I573-$G573)&lt;=(Dashboard!$O$4/1440))),1,""),IF($F573="S2",IF(AND($I573&gt;$G573,($I573-$G573)&lt;=(Dashboard!$O$5/1440)),1,""),IF($F573="S3",IF(AND($I573&gt;$G573,($I573-$G573)&lt;=(Dashboard!$O$6/1440)),1,""),IF($F573="S4",IF(AND($I573&gt;$G573,($I573-$G573)&lt;=(Dashboard!$O$7/1440)),1,"")))))),"")</f>
        <v>0</v>
      </c>
      <c r="BA573" s="24"/>
    </row>
    <row r="574" spans="1:53" x14ac:dyDescent="0.25">
      <c r="A574" s="33"/>
      <c r="B574" s="20"/>
      <c r="C574" s="20"/>
      <c r="D574" s="20"/>
      <c r="E574" s="20"/>
      <c r="F574" s="28"/>
      <c r="G574" s="32"/>
      <c r="H574" s="32"/>
      <c r="I574" s="32"/>
      <c r="J574" s="19" t="str">
        <f t="shared" si="26"/>
        <v/>
      </c>
      <c r="K574" s="20"/>
      <c r="L574" s="29"/>
      <c r="M574" s="22" t="str">
        <f t="shared" si="24"/>
        <v/>
      </c>
      <c r="N574" s="22" t="str">
        <f t="shared" si="25"/>
        <v/>
      </c>
      <c r="AY574" s="25" t="b">
        <f>IFERROR(IF($F574="S1",IF(AND($H574&gt;$G574,(($H574-$G574)&lt;=(Dashboard!$N$4/1440))),1,""),IF($F574="S2",IF(AND($H574&gt;$G574,($H574-$G574)&lt;=(Dashboard!$N$5/1440)),1,""),IF($F574="S3",IF(AND($H574&gt;$G574,($H574-$G574)&lt;=(Dashboard!$N$6/1440)),1,""),IF($F574="S4",IF(AND($H574&gt;$G574,($H574-$G574)&lt;=(Dashboard!$N$7/1440)),1,""))))),"")</f>
        <v>0</v>
      </c>
      <c r="AZ574" s="25" t="b">
        <f>IFERROR(IF(J574="Done",IF($F574="S1",IF(AND($I574&gt;$G574,(($I574-$G574)&lt;=(Dashboard!$O$4/1440))),1,""),IF($F574="S2",IF(AND($I574&gt;$G574,($I574-$G574)&lt;=(Dashboard!$O$5/1440)),1,""),IF($F574="S3",IF(AND($I574&gt;$G574,($I574-$G574)&lt;=(Dashboard!$O$6/1440)),1,""),IF($F574="S4",IF(AND($I574&gt;$G574,($I574-$G574)&lt;=(Dashboard!$O$7/1440)),1,"")))))),"")</f>
        <v>0</v>
      </c>
      <c r="BA574" s="24"/>
    </row>
    <row r="575" spans="1:53" x14ac:dyDescent="0.25">
      <c r="A575" s="33"/>
      <c r="B575" s="20"/>
      <c r="C575" s="20"/>
      <c r="D575" s="20"/>
      <c r="E575" s="20"/>
      <c r="F575" s="28"/>
      <c r="G575" s="32"/>
      <c r="H575" s="32"/>
      <c r="I575" s="32"/>
      <c r="J575" s="19" t="str">
        <f t="shared" si="26"/>
        <v/>
      </c>
      <c r="K575" s="20"/>
      <c r="L575" s="29"/>
      <c r="M575" s="22" t="str">
        <f t="shared" si="24"/>
        <v/>
      </c>
      <c r="N575" s="22" t="str">
        <f t="shared" si="25"/>
        <v/>
      </c>
      <c r="AY575" s="25" t="b">
        <f>IFERROR(IF($F575="S1",IF(AND($H575&gt;$G575,(($H575-$G575)&lt;=(Dashboard!$N$4/1440))),1,""),IF($F575="S2",IF(AND($H575&gt;$G575,($H575-$G575)&lt;=(Dashboard!$N$5/1440)),1,""),IF($F575="S3",IF(AND($H575&gt;$G575,($H575-$G575)&lt;=(Dashboard!$N$6/1440)),1,""),IF($F575="S4",IF(AND($H575&gt;$G575,($H575-$G575)&lt;=(Dashboard!$N$7/1440)),1,""))))),"")</f>
        <v>0</v>
      </c>
      <c r="AZ575" s="25" t="b">
        <f>IFERROR(IF(J575="Done",IF($F575="S1",IF(AND($I575&gt;$G575,(($I575-$G575)&lt;=(Dashboard!$O$4/1440))),1,""),IF($F575="S2",IF(AND($I575&gt;$G575,($I575-$G575)&lt;=(Dashboard!$O$5/1440)),1,""),IF($F575="S3",IF(AND($I575&gt;$G575,($I575-$G575)&lt;=(Dashboard!$O$6/1440)),1,""),IF($F575="S4",IF(AND($I575&gt;$G575,($I575-$G575)&lt;=(Dashboard!$O$7/1440)),1,"")))))),"")</f>
        <v>0</v>
      </c>
      <c r="BA575" s="24"/>
    </row>
    <row r="576" spans="1:53" x14ac:dyDescent="0.25">
      <c r="A576" s="33"/>
      <c r="B576" s="20"/>
      <c r="C576" s="20"/>
      <c r="D576" s="20"/>
      <c r="E576" s="20"/>
      <c r="F576" s="28"/>
      <c r="G576" s="32"/>
      <c r="H576" s="32"/>
      <c r="I576" s="32"/>
      <c r="J576" s="19" t="str">
        <f t="shared" si="26"/>
        <v/>
      </c>
      <c r="K576" s="20"/>
      <c r="L576" s="29"/>
      <c r="M576" s="22" t="str">
        <f t="shared" si="24"/>
        <v/>
      </c>
      <c r="N576" s="22" t="str">
        <f t="shared" si="25"/>
        <v/>
      </c>
      <c r="AY576" s="25" t="b">
        <f>IFERROR(IF($F576="S1",IF(AND($H576&gt;$G576,(($H576-$G576)&lt;=(Dashboard!$N$4/1440))),1,""),IF($F576="S2",IF(AND($H576&gt;$G576,($H576-$G576)&lt;=(Dashboard!$N$5/1440)),1,""),IF($F576="S3",IF(AND($H576&gt;$G576,($H576-$G576)&lt;=(Dashboard!$N$6/1440)),1,""),IF($F576="S4",IF(AND($H576&gt;$G576,($H576-$G576)&lt;=(Dashboard!$N$7/1440)),1,""))))),"")</f>
        <v>0</v>
      </c>
      <c r="AZ576" s="25" t="b">
        <f>IFERROR(IF(J576="Done",IF($F576="S1",IF(AND($I576&gt;$G576,(($I576-$G576)&lt;=(Dashboard!$O$4/1440))),1,""),IF($F576="S2",IF(AND($I576&gt;$G576,($I576-$G576)&lt;=(Dashboard!$O$5/1440)),1,""),IF($F576="S3",IF(AND($I576&gt;$G576,($I576-$G576)&lt;=(Dashboard!$O$6/1440)),1,""),IF($F576="S4",IF(AND($I576&gt;$G576,($I576-$G576)&lt;=(Dashboard!$O$7/1440)),1,"")))))),"")</f>
        <v>0</v>
      </c>
      <c r="BA576" s="24"/>
    </row>
    <row r="577" spans="1:53" x14ac:dyDescent="0.25">
      <c r="A577" s="33"/>
      <c r="B577" s="20"/>
      <c r="C577" s="20"/>
      <c r="D577" s="20"/>
      <c r="E577" s="20"/>
      <c r="F577" s="28"/>
      <c r="G577" s="32"/>
      <c r="H577" s="32"/>
      <c r="I577" s="32"/>
      <c r="J577" s="19" t="str">
        <f t="shared" si="26"/>
        <v/>
      </c>
      <c r="K577" s="20"/>
      <c r="L577" s="29"/>
      <c r="M577" s="22" t="str">
        <f t="shared" si="24"/>
        <v/>
      </c>
      <c r="N577" s="22" t="str">
        <f t="shared" si="25"/>
        <v/>
      </c>
      <c r="AY577" s="25" t="b">
        <f>IFERROR(IF($F577="S1",IF(AND($H577&gt;$G577,(($H577-$G577)&lt;=(Dashboard!$N$4/1440))),1,""),IF($F577="S2",IF(AND($H577&gt;$G577,($H577-$G577)&lt;=(Dashboard!$N$5/1440)),1,""),IF($F577="S3",IF(AND($H577&gt;$G577,($H577-$G577)&lt;=(Dashboard!$N$6/1440)),1,""),IF($F577="S4",IF(AND($H577&gt;$G577,($H577-$G577)&lt;=(Dashboard!$N$7/1440)),1,""))))),"")</f>
        <v>0</v>
      </c>
      <c r="AZ577" s="25" t="b">
        <f>IFERROR(IF(J577="Done",IF($F577="S1",IF(AND($I577&gt;$G577,(($I577-$G577)&lt;=(Dashboard!$O$4/1440))),1,""),IF($F577="S2",IF(AND($I577&gt;$G577,($I577-$G577)&lt;=(Dashboard!$O$5/1440)),1,""),IF($F577="S3",IF(AND($I577&gt;$G577,($I577-$G577)&lt;=(Dashboard!$O$6/1440)),1,""),IF($F577="S4",IF(AND($I577&gt;$G577,($I577-$G577)&lt;=(Dashboard!$O$7/1440)),1,"")))))),"")</f>
        <v>0</v>
      </c>
      <c r="BA577" s="24"/>
    </row>
    <row r="578" spans="1:53" x14ac:dyDescent="0.25">
      <c r="A578" s="33"/>
      <c r="B578" s="20"/>
      <c r="C578" s="20"/>
      <c r="D578" s="20"/>
      <c r="E578" s="20"/>
      <c r="F578" s="28"/>
      <c r="G578" s="32"/>
      <c r="H578" s="32"/>
      <c r="I578" s="32"/>
      <c r="J578" s="19" t="str">
        <f t="shared" si="26"/>
        <v/>
      </c>
      <c r="K578" s="20"/>
      <c r="L578" s="29"/>
      <c r="M578" s="22" t="str">
        <f t="shared" si="24"/>
        <v/>
      </c>
      <c r="N578" s="22" t="str">
        <f t="shared" si="25"/>
        <v/>
      </c>
      <c r="AY578" s="25" t="b">
        <f>IFERROR(IF($F578="S1",IF(AND($H578&gt;$G578,(($H578-$G578)&lt;=(Dashboard!$N$4/1440))),1,""),IF($F578="S2",IF(AND($H578&gt;$G578,($H578-$G578)&lt;=(Dashboard!$N$5/1440)),1,""),IF($F578="S3",IF(AND($H578&gt;$G578,($H578-$G578)&lt;=(Dashboard!$N$6/1440)),1,""),IF($F578="S4",IF(AND($H578&gt;$G578,($H578-$G578)&lt;=(Dashboard!$N$7/1440)),1,""))))),"")</f>
        <v>0</v>
      </c>
      <c r="AZ578" s="25" t="b">
        <f>IFERROR(IF(J578="Done",IF($F578="S1",IF(AND($I578&gt;$G578,(($I578-$G578)&lt;=(Dashboard!$O$4/1440))),1,""),IF($F578="S2",IF(AND($I578&gt;$G578,($I578-$G578)&lt;=(Dashboard!$O$5/1440)),1,""),IF($F578="S3",IF(AND($I578&gt;$G578,($I578-$G578)&lt;=(Dashboard!$O$6/1440)),1,""),IF($F578="S4",IF(AND($I578&gt;$G578,($I578-$G578)&lt;=(Dashboard!$O$7/1440)),1,"")))))),"")</f>
        <v>0</v>
      </c>
      <c r="BA578" s="24"/>
    </row>
    <row r="579" spans="1:53" x14ac:dyDescent="0.25">
      <c r="A579" s="33"/>
      <c r="B579" s="20"/>
      <c r="C579" s="20"/>
      <c r="D579" s="20"/>
      <c r="E579" s="20"/>
      <c r="F579" s="28"/>
      <c r="G579" s="32"/>
      <c r="H579" s="32"/>
      <c r="I579" s="32"/>
      <c r="J579" s="19" t="str">
        <f t="shared" si="26"/>
        <v/>
      </c>
      <c r="K579" s="20"/>
      <c r="L579" s="29"/>
      <c r="M579" s="22" t="str">
        <f t="shared" si="24"/>
        <v/>
      </c>
      <c r="N579" s="22" t="str">
        <f t="shared" si="25"/>
        <v/>
      </c>
      <c r="AY579" s="25" t="b">
        <f>IFERROR(IF($F579="S1",IF(AND($H579&gt;$G579,(($H579-$G579)&lt;=(Dashboard!$N$4/1440))),1,""),IF($F579="S2",IF(AND($H579&gt;$G579,($H579-$G579)&lt;=(Dashboard!$N$5/1440)),1,""),IF($F579="S3",IF(AND($H579&gt;$G579,($H579-$G579)&lt;=(Dashboard!$N$6/1440)),1,""),IF($F579="S4",IF(AND($H579&gt;$G579,($H579-$G579)&lt;=(Dashboard!$N$7/1440)),1,""))))),"")</f>
        <v>0</v>
      </c>
      <c r="AZ579" s="25" t="b">
        <f>IFERROR(IF(J579="Done",IF($F579="S1",IF(AND($I579&gt;$G579,(($I579-$G579)&lt;=(Dashboard!$O$4/1440))),1,""),IF($F579="S2",IF(AND($I579&gt;$G579,($I579-$G579)&lt;=(Dashboard!$O$5/1440)),1,""),IF($F579="S3",IF(AND($I579&gt;$G579,($I579-$G579)&lt;=(Dashboard!$O$6/1440)),1,""),IF($F579="S4",IF(AND($I579&gt;$G579,($I579-$G579)&lt;=(Dashboard!$O$7/1440)),1,"")))))),"")</f>
        <v>0</v>
      </c>
      <c r="BA579" s="24"/>
    </row>
    <row r="580" spans="1:53" x14ac:dyDescent="0.25">
      <c r="A580" s="33"/>
      <c r="B580" s="20"/>
      <c r="C580" s="20"/>
      <c r="D580" s="20"/>
      <c r="E580" s="20"/>
      <c r="F580" s="28"/>
      <c r="G580" s="32"/>
      <c r="H580" s="32"/>
      <c r="I580" s="32"/>
      <c r="J580" s="19" t="str">
        <f t="shared" si="26"/>
        <v/>
      </c>
      <c r="K580" s="20"/>
      <c r="L580" s="29"/>
      <c r="M580" s="22" t="str">
        <f t="shared" si="24"/>
        <v/>
      </c>
      <c r="N580" s="22" t="str">
        <f t="shared" si="25"/>
        <v/>
      </c>
      <c r="AY580" s="25" t="b">
        <f>IFERROR(IF($F580="S1",IF(AND($H580&gt;$G580,(($H580-$G580)&lt;=(Dashboard!$N$4/1440))),1,""),IF($F580="S2",IF(AND($H580&gt;$G580,($H580-$G580)&lt;=(Dashboard!$N$5/1440)),1,""),IF($F580="S3",IF(AND($H580&gt;$G580,($H580-$G580)&lt;=(Dashboard!$N$6/1440)),1,""),IF($F580="S4",IF(AND($H580&gt;$G580,($H580-$G580)&lt;=(Dashboard!$N$7/1440)),1,""))))),"")</f>
        <v>0</v>
      </c>
      <c r="AZ580" s="25" t="b">
        <f>IFERROR(IF(J580="Done",IF($F580="S1",IF(AND($I580&gt;$G580,(($I580-$G580)&lt;=(Dashboard!$O$4/1440))),1,""),IF($F580="S2",IF(AND($I580&gt;$G580,($I580-$G580)&lt;=(Dashboard!$O$5/1440)),1,""),IF($F580="S3",IF(AND($I580&gt;$G580,($I580-$G580)&lt;=(Dashboard!$O$6/1440)),1,""),IF($F580="S4",IF(AND($I580&gt;$G580,($I580-$G580)&lt;=(Dashboard!$O$7/1440)),1,"")))))),"")</f>
        <v>0</v>
      </c>
      <c r="BA580" s="24"/>
    </row>
    <row r="581" spans="1:53" x14ac:dyDescent="0.25">
      <c r="A581" s="33"/>
      <c r="B581" s="20"/>
      <c r="C581" s="20"/>
      <c r="D581" s="20"/>
      <c r="E581" s="20"/>
      <c r="F581" s="28"/>
      <c r="G581" s="32"/>
      <c r="H581" s="32"/>
      <c r="I581" s="32"/>
      <c r="J581" s="19" t="str">
        <f t="shared" si="26"/>
        <v/>
      </c>
      <c r="K581" s="20"/>
      <c r="L581" s="29"/>
      <c r="M581" s="22" t="str">
        <f t="shared" si="24"/>
        <v/>
      </c>
      <c r="N581" s="22" t="str">
        <f t="shared" si="25"/>
        <v/>
      </c>
      <c r="AY581" s="25" t="b">
        <f>IFERROR(IF($F581="S1",IF(AND($H581&gt;$G581,(($H581-$G581)&lt;=(Dashboard!$N$4/1440))),1,""),IF($F581="S2",IF(AND($H581&gt;$G581,($H581-$G581)&lt;=(Dashboard!$N$5/1440)),1,""),IF($F581="S3",IF(AND($H581&gt;$G581,($H581-$G581)&lt;=(Dashboard!$N$6/1440)),1,""),IF($F581="S4",IF(AND($H581&gt;$G581,($H581-$G581)&lt;=(Dashboard!$N$7/1440)),1,""))))),"")</f>
        <v>0</v>
      </c>
      <c r="AZ581" s="25" t="b">
        <f>IFERROR(IF(J581="Done",IF($F581="S1",IF(AND($I581&gt;$G581,(($I581-$G581)&lt;=(Dashboard!$O$4/1440))),1,""),IF($F581="S2",IF(AND($I581&gt;$G581,($I581-$G581)&lt;=(Dashboard!$O$5/1440)),1,""),IF($F581="S3",IF(AND($I581&gt;$G581,($I581-$G581)&lt;=(Dashboard!$O$6/1440)),1,""),IF($F581="S4",IF(AND($I581&gt;$G581,($I581-$G581)&lt;=(Dashboard!$O$7/1440)),1,"")))))),"")</f>
        <v>0</v>
      </c>
      <c r="BA581" s="24"/>
    </row>
    <row r="582" spans="1:53" x14ac:dyDescent="0.25">
      <c r="A582" s="33"/>
      <c r="B582" s="20"/>
      <c r="C582" s="20"/>
      <c r="D582" s="20"/>
      <c r="E582" s="20"/>
      <c r="F582" s="28"/>
      <c r="G582" s="32"/>
      <c r="H582" s="32"/>
      <c r="I582" s="32"/>
      <c r="J582" s="19" t="str">
        <f t="shared" si="26"/>
        <v/>
      </c>
      <c r="K582" s="20"/>
      <c r="L582" s="29"/>
      <c r="M582" s="22" t="str">
        <f t="shared" si="24"/>
        <v/>
      </c>
      <c r="N582" s="22" t="str">
        <f t="shared" si="25"/>
        <v/>
      </c>
      <c r="AY582" s="25" t="b">
        <f>IFERROR(IF($F582="S1",IF(AND($H582&gt;$G582,(($H582-$G582)&lt;=(Dashboard!$N$4/1440))),1,""),IF($F582="S2",IF(AND($H582&gt;$G582,($H582-$G582)&lt;=(Dashboard!$N$5/1440)),1,""),IF($F582="S3",IF(AND($H582&gt;$G582,($H582-$G582)&lt;=(Dashboard!$N$6/1440)),1,""),IF($F582="S4",IF(AND($H582&gt;$G582,($H582-$G582)&lt;=(Dashboard!$N$7/1440)),1,""))))),"")</f>
        <v>0</v>
      </c>
      <c r="AZ582" s="25" t="b">
        <f>IFERROR(IF(J582="Done",IF($F582="S1",IF(AND($I582&gt;$G582,(($I582-$G582)&lt;=(Dashboard!$O$4/1440))),1,""),IF($F582="S2",IF(AND($I582&gt;$G582,($I582-$G582)&lt;=(Dashboard!$O$5/1440)),1,""),IF($F582="S3",IF(AND($I582&gt;$G582,($I582-$G582)&lt;=(Dashboard!$O$6/1440)),1,""),IF($F582="S4",IF(AND($I582&gt;$G582,($I582-$G582)&lt;=(Dashboard!$O$7/1440)),1,"")))))),"")</f>
        <v>0</v>
      </c>
      <c r="BA582" s="24"/>
    </row>
    <row r="583" spans="1:53" x14ac:dyDescent="0.25">
      <c r="A583" s="33"/>
      <c r="B583" s="20"/>
      <c r="C583" s="20"/>
      <c r="D583" s="20"/>
      <c r="E583" s="20"/>
      <c r="F583" s="28"/>
      <c r="G583" s="32"/>
      <c r="H583" s="32"/>
      <c r="I583" s="32"/>
      <c r="J583" s="19" t="str">
        <f t="shared" si="26"/>
        <v/>
      </c>
      <c r="K583" s="20"/>
      <c r="L583" s="29"/>
      <c r="M583" s="22" t="str">
        <f t="shared" si="24"/>
        <v/>
      </c>
      <c r="N583" s="22" t="str">
        <f t="shared" si="25"/>
        <v/>
      </c>
      <c r="AY583" s="25" t="b">
        <f>IFERROR(IF($F583="S1",IF(AND($H583&gt;$G583,(($H583-$G583)&lt;=(Dashboard!$N$4/1440))),1,""),IF($F583="S2",IF(AND($H583&gt;$G583,($H583-$G583)&lt;=(Dashboard!$N$5/1440)),1,""),IF($F583="S3",IF(AND($H583&gt;$G583,($H583-$G583)&lt;=(Dashboard!$N$6/1440)),1,""),IF($F583="S4",IF(AND($H583&gt;$G583,($H583-$G583)&lt;=(Dashboard!$N$7/1440)),1,""))))),"")</f>
        <v>0</v>
      </c>
      <c r="AZ583" s="25" t="b">
        <f>IFERROR(IF(J583="Done",IF($F583="S1",IF(AND($I583&gt;$G583,(($I583-$G583)&lt;=(Dashboard!$O$4/1440))),1,""),IF($F583="S2",IF(AND($I583&gt;$G583,($I583-$G583)&lt;=(Dashboard!$O$5/1440)),1,""),IF($F583="S3",IF(AND($I583&gt;$G583,($I583-$G583)&lt;=(Dashboard!$O$6/1440)),1,""),IF($F583="S4",IF(AND($I583&gt;$G583,($I583-$G583)&lt;=(Dashboard!$O$7/1440)),1,"")))))),"")</f>
        <v>0</v>
      </c>
      <c r="BA583" s="24"/>
    </row>
    <row r="584" spans="1:53" x14ac:dyDescent="0.25">
      <c r="A584" s="33"/>
      <c r="B584" s="20"/>
      <c r="C584" s="20"/>
      <c r="D584" s="20"/>
      <c r="E584" s="20"/>
      <c r="F584" s="28"/>
      <c r="G584" s="32"/>
      <c r="H584" s="32"/>
      <c r="I584" s="32"/>
      <c r="J584" s="19" t="str">
        <f t="shared" si="26"/>
        <v/>
      </c>
      <c r="K584" s="20"/>
      <c r="L584" s="29"/>
      <c r="M584" s="22" t="str">
        <f t="shared" ref="M584:M647" si="27">IF(H584="","",H584-G584)</f>
        <v/>
      </c>
      <c r="N584" s="22" t="str">
        <f t="shared" ref="N584:N647" si="28">IF(I584="","",I584-G584)</f>
        <v/>
      </c>
      <c r="AY584" s="25" t="b">
        <f>IFERROR(IF($F584="S1",IF(AND($H584&gt;$G584,(($H584-$G584)&lt;=(Dashboard!$N$4/1440))),1,""),IF($F584="S2",IF(AND($H584&gt;$G584,($H584-$G584)&lt;=(Dashboard!$N$5/1440)),1,""),IF($F584="S3",IF(AND($H584&gt;$G584,($H584-$G584)&lt;=(Dashboard!$N$6/1440)),1,""),IF($F584="S4",IF(AND($H584&gt;$G584,($H584-$G584)&lt;=(Dashboard!$N$7/1440)),1,""))))),"")</f>
        <v>0</v>
      </c>
      <c r="AZ584" s="25" t="b">
        <f>IFERROR(IF(J584="Done",IF($F584="S1",IF(AND($I584&gt;$G584,(($I584-$G584)&lt;=(Dashboard!$O$4/1440))),1,""),IF($F584="S2",IF(AND($I584&gt;$G584,($I584-$G584)&lt;=(Dashboard!$O$5/1440)),1,""),IF($F584="S3",IF(AND($I584&gt;$G584,($I584-$G584)&lt;=(Dashboard!$O$6/1440)),1,""),IF($F584="S4",IF(AND($I584&gt;$G584,($I584-$G584)&lt;=(Dashboard!$O$7/1440)),1,"")))))),"")</f>
        <v>0</v>
      </c>
      <c r="BA584" s="24"/>
    </row>
    <row r="585" spans="1:53" x14ac:dyDescent="0.25">
      <c r="A585" s="33"/>
      <c r="B585" s="20"/>
      <c r="C585" s="20"/>
      <c r="D585" s="20"/>
      <c r="E585" s="20"/>
      <c r="F585" s="28"/>
      <c r="G585" s="32"/>
      <c r="H585" s="32"/>
      <c r="I585" s="32"/>
      <c r="J585" s="19" t="str">
        <f t="shared" si="26"/>
        <v/>
      </c>
      <c r="K585" s="20"/>
      <c r="L585" s="29"/>
      <c r="M585" s="22" t="str">
        <f t="shared" si="27"/>
        <v/>
      </c>
      <c r="N585" s="22" t="str">
        <f t="shared" si="28"/>
        <v/>
      </c>
      <c r="AY585" s="25" t="b">
        <f>IFERROR(IF($F585="S1",IF(AND($H585&gt;$G585,(($H585-$G585)&lt;=(Dashboard!$N$4/1440))),1,""),IF($F585="S2",IF(AND($H585&gt;$G585,($H585-$G585)&lt;=(Dashboard!$N$5/1440)),1,""),IF($F585="S3",IF(AND($H585&gt;$G585,($H585-$G585)&lt;=(Dashboard!$N$6/1440)),1,""),IF($F585="S4",IF(AND($H585&gt;$G585,($H585-$G585)&lt;=(Dashboard!$N$7/1440)),1,""))))),"")</f>
        <v>0</v>
      </c>
      <c r="AZ585" s="25" t="b">
        <f>IFERROR(IF(J585="Done",IF($F585="S1",IF(AND($I585&gt;$G585,(($I585-$G585)&lt;=(Dashboard!$O$4/1440))),1,""),IF($F585="S2",IF(AND($I585&gt;$G585,($I585-$G585)&lt;=(Dashboard!$O$5/1440)),1,""),IF($F585="S3",IF(AND($I585&gt;$G585,($I585-$G585)&lt;=(Dashboard!$O$6/1440)),1,""),IF($F585="S4",IF(AND($I585&gt;$G585,($I585-$G585)&lt;=(Dashboard!$O$7/1440)),1,"")))))),"")</f>
        <v>0</v>
      </c>
      <c r="BA585" s="24"/>
    </row>
    <row r="586" spans="1:53" x14ac:dyDescent="0.25">
      <c r="A586" s="33"/>
      <c r="B586" s="20"/>
      <c r="C586" s="20"/>
      <c r="D586" s="20"/>
      <c r="E586" s="20"/>
      <c r="F586" s="28"/>
      <c r="G586" s="32"/>
      <c r="H586" s="32"/>
      <c r="I586" s="32"/>
      <c r="J586" s="19" t="str">
        <f t="shared" si="26"/>
        <v/>
      </c>
      <c r="K586" s="20"/>
      <c r="L586" s="29"/>
      <c r="M586" s="22" t="str">
        <f t="shared" si="27"/>
        <v/>
      </c>
      <c r="N586" s="22" t="str">
        <f t="shared" si="28"/>
        <v/>
      </c>
      <c r="AY586" s="25" t="b">
        <f>IFERROR(IF($F586="S1",IF(AND($H586&gt;$G586,(($H586-$G586)&lt;=(Dashboard!$N$4/1440))),1,""),IF($F586="S2",IF(AND($H586&gt;$G586,($H586-$G586)&lt;=(Dashboard!$N$5/1440)),1,""),IF($F586="S3",IF(AND($H586&gt;$G586,($H586-$G586)&lt;=(Dashboard!$N$6/1440)),1,""),IF($F586="S4",IF(AND($H586&gt;$G586,($H586-$G586)&lt;=(Dashboard!$N$7/1440)),1,""))))),"")</f>
        <v>0</v>
      </c>
      <c r="AZ586" s="25" t="b">
        <f>IFERROR(IF(J586="Done",IF($F586="S1",IF(AND($I586&gt;$G586,(($I586-$G586)&lt;=(Dashboard!$O$4/1440))),1,""),IF($F586="S2",IF(AND($I586&gt;$G586,($I586-$G586)&lt;=(Dashboard!$O$5/1440)),1,""),IF($F586="S3",IF(AND($I586&gt;$G586,($I586-$G586)&lt;=(Dashboard!$O$6/1440)),1,""),IF($F586="S4",IF(AND($I586&gt;$G586,($I586-$G586)&lt;=(Dashboard!$O$7/1440)),1,"")))))),"")</f>
        <v>0</v>
      </c>
      <c r="BA586" s="24"/>
    </row>
    <row r="587" spans="1:53" x14ac:dyDescent="0.25">
      <c r="A587" s="33"/>
      <c r="B587" s="20"/>
      <c r="C587" s="20"/>
      <c r="D587" s="20"/>
      <c r="E587" s="20"/>
      <c r="F587" s="28"/>
      <c r="G587" s="32"/>
      <c r="H587" s="32"/>
      <c r="I587" s="32"/>
      <c r="J587" s="19" t="str">
        <f t="shared" si="26"/>
        <v/>
      </c>
      <c r="K587" s="20"/>
      <c r="L587" s="29"/>
      <c r="M587" s="22" t="str">
        <f t="shared" si="27"/>
        <v/>
      </c>
      <c r="N587" s="22" t="str">
        <f t="shared" si="28"/>
        <v/>
      </c>
      <c r="AY587" s="25" t="b">
        <f>IFERROR(IF($F587="S1",IF(AND($H587&gt;$G587,(($H587-$G587)&lt;=(Dashboard!$N$4/1440))),1,""),IF($F587="S2",IF(AND($H587&gt;$G587,($H587-$G587)&lt;=(Dashboard!$N$5/1440)),1,""),IF($F587="S3",IF(AND($H587&gt;$G587,($H587-$G587)&lt;=(Dashboard!$N$6/1440)),1,""),IF($F587="S4",IF(AND($H587&gt;$G587,($H587-$G587)&lt;=(Dashboard!$N$7/1440)),1,""))))),"")</f>
        <v>0</v>
      </c>
      <c r="AZ587" s="25" t="b">
        <f>IFERROR(IF(J587="Done",IF($F587="S1",IF(AND($I587&gt;$G587,(($I587-$G587)&lt;=(Dashboard!$O$4/1440))),1,""),IF($F587="S2",IF(AND($I587&gt;$G587,($I587-$G587)&lt;=(Dashboard!$O$5/1440)),1,""),IF($F587="S3",IF(AND($I587&gt;$G587,($I587-$G587)&lt;=(Dashboard!$O$6/1440)),1,""),IF($F587="S4",IF(AND($I587&gt;$G587,($I587-$G587)&lt;=(Dashboard!$O$7/1440)),1,"")))))),"")</f>
        <v>0</v>
      </c>
      <c r="BA587" s="24"/>
    </row>
    <row r="588" spans="1:53" x14ac:dyDescent="0.25">
      <c r="A588" s="33"/>
      <c r="B588" s="20"/>
      <c r="C588" s="20"/>
      <c r="D588" s="20"/>
      <c r="E588" s="20"/>
      <c r="F588" s="28"/>
      <c r="G588" s="32"/>
      <c r="H588" s="32"/>
      <c r="I588" s="32"/>
      <c r="J588" s="19" t="str">
        <f t="shared" si="26"/>
        <v/>
      </c>
      <c r="K588" s="20"/>
      <c r="L588" s="29"/>
      <c r="M588" s="22" t="str">
        <f t="shared" si="27"/>
        <v/>
      </c>
      <c r="N588" s="22" t="str">
        <f t="shared" si="28"/>
        <v/>
      </c>
      <c r="AY588" s="25" t="b">
        <f>IFERROR(IF($F588="S1",IF(AND($H588&gt;$G588,(($H588-$G588)&lt;=(Dashboard!$N$4/1440))),1,""),IF($F588="S2",IF(AND($H588&gt;$G588,($H588-$G588)&lt;=(Dashboard!$N$5/1440)),1,""),IF($F588="S3",IF(AND($H588&gt;$G588,($H588-$G588)&lt;=(Dashboard!$N$6/1440)),1,""),IF($F588="S4",IF(AND($H588&gt;$G588,($H588-$G588)&lt;=(Dashboard!$N$7/1440)),1,""))))),"")</f>
        <v>0</v>
      </c>
      <c r="AZ588" s="25" t="b">
        <f>IFERROR(IF(J588="Done",IF($F588="S1",IF(AND($I588&gt;$G588,(($I588-$G588)&lt;=(Dashboard!$O$4/1440))),1,""),IF($F588="S2",IF(AND($I588&gt;$G588,($I588-$G588)&lt;=(Dashboard!$O$5/1440)),1,""),IF($F588="S3",IF(AND($I588&gt;$G588,($I588-$G588)&lt;=(Dashboard!$O$6/1440)),1,""),IF($F588="S4",IF(AND($I588&gt;$G588,($I588-$G588)&lt;=(Dashboard!$O$7/1440)),1,"")))))),"")</f>
        <v>0</v>
      </c>
      <c r="BA588" s="24"/>
    </row>
    <row r="589" spans="1:53" x14ac:dyDescent="0.25">
      <c r="A589" s="33"/>
      <c r="B589" s="20"/>
      <c r="C589" s="20"/>
      <c r="D589" s="20"/>
      <c r="E589" s="20"/>
      <c r="F589" s="28"/>
      <c r="G589" s="32"/>
      <c r="H589" s="32"/>
      <c r="I589" s="32"/>
      <c r="J589" s="19" t="str">
        <f t="shared" si="26"/>
        <v/>
      </c>
      <c r="K589" s="20"/>
      <c r="L589" s="29"/>
      <c r="M589" s="22" t="str">
        <f t="shared" si="27"/>
        <v/>
      </c>
      <c r="N589" s="22" t="str">
        <f t="shared" si="28"/>
        <v/>
      </c>
      <c r="AY589" s="25" t="b">
        <f>IFERROR(IF($F589="S1",IF(AND($H589&gt;$G589,(($H589-$G589)&lt;=(Dashboard!$N$4/1440))),1,""),IF($F589="S2",IF(AND($H589&gt;$G589,($H589-$G589)&lt;=(Dashboard!$N$5/1440)),1,""),IF($F589="S3",IF(AND($H589&gt;$G589,($H589-$G589)&lt;=(Dashboard!$N$6/1440)),1,""),IF($F589="S4",IF(AND($H589&gt;$G589,($H589-$G589)&lt;=(Dashboard!$N$7/1440)),1,""))))),"")</f>
        <v>0</v>
      </c>
      <c r="AZ589" s="25" t="b">
        <f>IFERROR(IF(J589="Done",IF($F589="S1",IF(AND($I589&gt;$G589,(($I589-$G589)&lt;=(Dashboard!$O$4/1440))),1,""),IF($F589="S2",IF(AND($I589&gt;$G589,($I589-$G589)&lt;=(Dashboard!$O$5/1440)),1,""),IF($F589="S3",IF(AND($I589&gt;$G589,($I589-$G589)&lt;=(Dashboard!$O$6/1440)),1,""),IF($F589="S4",IF(AND($I589&gt;$G589,($I589-$G589)&lt;=(Dashboard!$O$7/1440)),1,"")))))),"")</f>
        <v>0</v>
      </c>
      <c r="BA589" s="24"/>
    </row>
    <row r="590" spans="1:53" x14ac:dyDescent="0.25">
      <c r="A590" s="33"/>
      <c r="B590" s="20"/>
      <c r="C590" s="20"/>
      <c r="D590" s="20"/>
      <c r="E590" s="20"/>
      <c r="F590" s="28"/>
      <c r="G590" s="32"/>
      <c r="H590" s="32"/>
      <c r="I590" s="32"/>
      <c r="J590" s="19" t="str">
        <f t="shared" si="26"/>
        <v/>
      </c>
      <c r="K590" s="20"/>
      <c r="L590" s="29"/>
      <c r="M590" s="22" t="str">
        <f t="shared" si="27"/>
        <v/>
      </c>
      <c r="N590" s="22" t="str">
        <f t="shared" si="28"/>
        <v/>
      </c>
      <c r="AY590" s="25" t="b">
        <f>IFERROR(IF($F590="S1",IF(AND($H590&gt;$G590,(($H590-$G590)&lt;=(Dashboard!$N$4/1440))),1,""),IF($F590="S2",IF(AND($H590&gt;$G590,($H590-$G590)&lt;=(Dashboard!$N$5/1440)),1,""),IF($F590="S3",IF(AND($H590&gt;$G590,($H590-$G590)&lt;=(Dashboard!$N$6/1440)),1,""),IF($F590="S4",IF(AND($H590&gt;$G590,($H590-$G590)&lt;=(Dashboard!$N$7/1440)),1,""))))),"")</f>
        <v>0</v>
      </c>
      <c r="AZ590" s="25" t="b">
        <f>IFERROR(IF(J590="Done",IF($F590="S1",IF(AND($I590&gt;$G590,(($I590-$G590)&lt;=(Dashboard!$O$4/1440))),1,""),IF($F590="S2",IF(AND($I590&gt;$G590,($I590-$G590)&lt;=(Dashboard!$O$5/1440)),1,""),IF($F590="S3",IF(AND($I590&gt;$G590,($I590-$G590)&lt;=(Dashboard!$O$6/1440)),1,""),IF($F590="S4",IF(AND($I590&gt;$G590,($I590-$G590)&lt;=(Dashboard!$O$7/1440)),1,"")))))),"")</f>
        <v>0</v>
      </c>
      <c r="BA590" s="24"/>
    </row>
    <row r="591" spans="1:53" x14ac:dyDescent="0.25">
      <c r="A591" s="33"/>
      <c r="B591" s="20"/>
      <c r="C591" s="20"/>
      <c r="D591" s="20"/>
      <c r="E591" s="20"/>
      <c r="F591" s="28"/>
      <c r="G591" s="32"/>
      <c r="H591" s="32"/>
      <c r="I591" s="32"/>
      <c r="J591" s="19" t="str">
        <f t="shared" si="26"/>
        <v/>
      </c>
      <c r="K591" s="20"/>
      <c r="L591" s="29"/>
      <c r="M591" s="22" t="str">
        <f t="shared" si="27"/>
        <v/>
      </c>
      <c r="N591" s="22" t="str">
        <f t="shared" si="28"/>
        <v/>
      </c>
      <c r="AY591" s="25" t="b">
        <f>IFERROR(IF($F591="S1",IF(AND($H591&gt;$G591,(($H591-$G591)&lt;=(Dashboard!$N$4/1440))),1,""),IF($F591="S2",IF(AND($H591&gt;$G591,($H591-$G591)&lt;=(Dashboard!$N$5/1440)),1,""),IF($F591="S3",IF(AND($H591&gt;$G591,($H591-$G591)&lt;=(Dashboard!$N$6/1440)),1,""),IF($F591="S4",IF(AND($H591&gt;$G591,($H591-$G591)&lt;=(Dashboard!$N$7/1440)),1,""))))),"")</f>
        <v>0</v>
      </c>
      <c r="AZ591" s="25" t="b">
        <f>IFERROR(IF(J591="Done",IF($F591="S1",IF(AND($I591&gt;$G591,(($I591-$G591)&lt;=(Dashboard!$O$4/1440))),1,""),IF($F591="S2",IF(AND($I591&gt;$G591,($I591-$G591)&lt;=(Dashboard!$O$5/1440)),1,""),IF($F591="S3",IF(AND($I591&gt;$G591,($I591-$G591)&lt;=(Dashboard!$O$6/1440)),1,""),IF($F591="S4",IF(AND($I591&gt;$G591,($I591-$G591)&lt;=(Dashboard!$O$7/1440)),1,"")))))),"")</f>
        <v>0</v>
      </c>
      <c r="BA591" s="24"/>
    </row>
    <row r="592" spans="1:53" x14ac:dyDescent="0.25">
      <c r="A592" s="33"/>
      <c r="B592" s="20"/>
      <c r="C592" s="20"/>
      <c r="D592" s="20"/>
      <c r="E592" s="20"/>
      <c r="F592" s="28"/>
      <c r="G592" s="32"/>
      <c r="H592" s="32"/>
      <c r="I592" s="32"/>
      <c r="J592" s="19" t="str">
        <f t="shared" si="26"/>
        <v/>
      </c>
      <c r="K592" s="20"/>
      <c r="L592" s="29"/>
      <c r="M592" s="22" t="str">
        <f t="shared" si="27"/>
        <v/>
      </c>
      <c r="N592" s="22" t="str">
        <f t="shared" si="28"/>
        <v/>
      </c>
      <c r="AY592" s="25" t="b">
        <f>IFERROR(IF($F592="S1",IF(AND($H592&gt;$G592,(($H592-$G592)&lt;=(Dashboard!$N$4/1440))),1,""),IF($F592="S2",IF(AND($H592&gt;$G592,($H592-$G592)&lt;=(Dashboard!$N$5/1440)),1,""),IF($F592="S3",IF(AND($H592&gt;$G592,($H592-$G592)&lt;=(Dashboard!$N$6/1440)),1,""),IF($F592="S4",IF(AND($H592&gt;$G592,($H592-$G592)&lt;=(Dashboard!$N$7/1440)),1,""))))),"")</f>
        <v>0</v>
      </c>
      <c r="AZ592" s="25" t="b">
        <f>IFERROR(IF(J592="Done",IF($F592="S1",IF(AND($I592&gt;$G592,(($I592-$G592)&lt;=(Dashboard!$O$4/1440))),1,""),IF($F592="S2",IF(AND($I592&gt;$G592,($I592-$G592)&lt;=(Dashboard!$O$5/1440)),1,""),IF($F592="S3",IF(AND($I592&gt;$G592,($I592-$G592)&lt;=(Dashboard!$O$6/1440)),1,""),IF($F592="S4",IF(AND($I592&gt;$G592,($I592-$G592)&lt;=(Dashboard!$O$7/1440)),1,"")))))),"")</f>
        <v>0</v>
      </c>
      <c r="BA592" s="24"/>
    </row>
    <row r="593" spans="1:53" x14ac:dyDescent="0.25">
      <c r="A593" s="33"/>
      <c r="B593" s="20"/>
      <c r="C593" s="20"/>
      <c r="D593" s="20"/>
      <c r="E593" s="20"/>
      <c r="F593" s="28"/>
      <c r="G593" s="32"/>
      <c r="H593" s="32"/>
      <c r="I593" s="32"/>
      <c r="J593" s="19" t="str">
        <f t="shared" si="26"/>
        <v/>
      </c>
      <c r="K593" s="20"/>
      <c r="L593" s="29"/>
      <c r="M593" s="22" t="str">
        <f t="shared" si="27"/>
        <v/>
      </c>
      <c r="N593" s="22" t="str">
        <f t="shared" si="28"/>
        <v/>
      </c>
      <c r="AY593" s="25" t="b">
        <f>IFERROR(IF($F593="S1",IF(AND($H593&gt;$G593,(($H593-$G593)&lt;=(Dashboard!$N$4/1440))),1,""),IF($F593="S2",IF(AND($H593&gt;$G593,($H593-$G593)&lt;=(Dashboard!$N$5/1440)),1,""),IF($F593="S3",IF(AND($H593&gt;$G593,($H593-$G593)&lt;=(Dashboard!$N$6/1440)),1,""),IF($F593="S4",IF(AND($H593&gt;$G593,($H593-$G593)&lt;=(Dashboard!$N$7/1440)),1,""))))),"")</f>
        <v>0</v>
      </c>
      <c r="AZ593" s="25" t="b">
        <f>IFERROR(IF(J593="Done",IF($F593="S1",IF(AND($I593&gt;$G593,(($I593-$G593)&lt;=(Dashboard!$O$4/1440))),1,""),IF($F593="S2",IF(AND($I593&gt;$G593,($I593-$G593)&lt;=(Dashboard!$O$5/1440)),1,""),IF($F593="S3",IF(AND($I593&gt;$G593,($I593-$G593)&lt;=(Dashboard!$O$6/1440)),1,""),IF($F593="S4",IF(AND($I593&gt;$G593,($I593-$G593)&lt;=(Dashboard!$O$7/1440)),1,"")))))),"")</f>
        <v>0</v>
      </c>
      <c r="BA593" s="24"/>
    </row>
    <row r="594" spans="1:53" x14ac:dyDescent="0.25">
      <c r="A594" s="33"/>
      <c r="B594" s="20"/>
      <c r="C594" s="20"/>
      <c r="D594" s="20"/>
      <c r="E594" s="20"/>
      <c r="F594" s="28"/>
      <c r="G594" s="32"/>
      <c r="H594" s="32"/>
      <c r="I594" s="32"/>
      <c r="J594" s="19" t="str">
        <f t="shared" si="26"/>
        <v/>
      </c>
      <c r="K594" s="20"/>
      <c r="L594" s="29"/>
      <c r="M594" s="22" t="str">
        <f t="shared" si="27"/>
        <v/>
      </c>
      <c r="N594" s="22" t="str">
        <f t="shared" si="28"/>
        <v/>
      </c>
      <c r="AY594" s="25" t="b">
        <f>IFERROR(IF($F594="S1",IF(AND($H594&gt;$G594,(($H594-$G594)&lt;=(Dashboard!$N$4/1440))),1,""),IF($F594="S2",IF(AND($H594&gt;$G594,($H594-$G594)&lt;=(Dashboard!$N$5/1440)),1,""),IF($F594="S3",IF(AND($H594&gt;$G594,($H594-$G594)&lt;=(Dashboard!$N$6/1440)),1,""),IF($F594="S4",IF(AND($H594&gt;$G594,($H594-$G594)&lt;=(Dashboard!$N$7/1440)),1,""))))),"")</f>
        <v>0</v>
      </c>
      <c r="AZ594" s="25" t="b">
        <f>IFERROR(IF(J594="Done",IF($F594="S1",IF(AND($I594&gt;$G594,(($I594-$G594)&lt;=(Dashboard!$O$4/1440))),1,""),IF($F594="S2",IF(AND($I594&gt;$G594,($I594-$G594)&lt;=(Dashboard!$O$5/1440)),1,""),IF($F594="S3",IF(AND($I594&gt;$G594,($I594-$G594)&lt;=(Dashboard!$O$6/1440)),1,""),IF($F594="S4",IF(AND($I594&gt;$G594,($I594-$G594)&lt;=(Dashboard!$O$7/1440)),1,"")))))),"")</f>
        <v>0</v>
      </c>
      <c r="BA594" s="24"/>
    </row>
    <row r="595" spans="1:53" x14ac:dyDescent="0.25">
      <c r="A595" s="33"/>
      <c r="B595" s="20"/>
      <c r="C595" s="20"/>
      <c r="D595" s="20"/>
      <c r="E595" s="20"/>
      <c r="F595" s="28"/>
      <c r="G595" s="32"/>
      <c r="H595" s="32"/>
      <c r="I595" s="32"/>
      <c r="J595" s="19" t="str">
        <f t="shared" si="26"/>
        <v/>
      </c>
      <c r="K595" s="20"/>
      <c r="L595" s="29"/>
      <c r="M595" s="22" t="str">
        <f t="shared" si="27"/>
        <v/>
      </c>
      <c r="N595" s="22" t="str">
        <f t="shared" si="28"/>
        <v/>
      </c>
      <c r="AY595" s="25" t="b">
        <f>IFERROR(IF($F595="S1",IF(AND($H595&gt;$G595,(($H595-$G595)&lt;=(Dashboard!$N$4/1440))),1,""),IF($F595="S2",IF(AND($H595&gt;$G595,($H595-$G595)&lt;=(Dashboard!$N$5/1440)),1,""),IF($F595="S3",IF(AND($H595&gt;$G595,($H595-$G595)&lt;=(Dashboard!$N$6/1440)),1,""),IF($F595="S4",IF(AND($H595&gt;$G595,($H595-$G595)&lt;=(Dashboard!$N$7/1440)),1,""))))),"")</f>
        <v>0</v>
      </c>
      <c r="AZ595" s="25" t="b">
        <f>IFERROR(IF(J595="Done",IF($F595="S1",IF(AND($I595&gt;$G595,(($I595-$G595)&lt;=(Dashboard!$O$4/1440))),1,""),IF($F595="S2",IF(AND($I595&gt;$G595,($I595-$G595)&lt;=(Dashboard!$O$5/1440)),1,""),IF($F595="S3",IF(AND($I595&gt;$G595,($I595-$G595)&lt;=(Dashboard!$O$6/1440)),1,""),IF($F595="S4",IF(AND($I595&gt;$G595,($I595-$G595)&lt;=(Dashboard!$O$7/1440)),1,"")))))),"")</f>
        <v>0</v>
      </c>
      <c r="BA595" s="24"/>
    </row>
    <row r="596" spans="1:53" x14ac:dyDescent="0.25">
      <c r="A596" s="33"/>
      <c r="B596" s="20"/>
      <c r="C596" s="20"/>
      <c r="D596" s="20"/>
      <c r="E596" s="20"/>
      <c r="F596" s="28"/>
      <c r="G596" s="32"/>
      <c r="H596" s="32"/>
      <c r="I596" s="32"/>
      <c r="J596" s="19" t="str">
        <f t="shared" si="26"/>
        <v/>
      </c>
      <c r="K596" s="20"/>
      <c r="L596" s="29"/>
      <c r="M596" s="22" t="str">
        <f t="shared" si="27"/>
        <v/>
      </c>
      <c r="N596" s="22" t="str">
        <f t="shared" si="28"/>
        <v/>
      </c>
      <c r="AY596" s="25" t="b">
        <f>IFERROR(IF($F596="S1",IF(AND($H596&gt;$G596,(($H596-$G596)&lt;=(Dashboard!$N$4/1440))),1,""),IF($F596="S2",IF(AND($H596&gt;$G596,($H596-$G596)&lt;=(Dashboard!$N$5/1440)),1,""),IF($F596="S3",IF(AND($H596&gt;$G596,($H596-$G596)&lt;=(Dashboard!$N$6/1440)),1,""),IF($F596="S4",IF(AND($H596&gt;$G596,($H596-$G596)&lt;=(Dashboard!$N$7/1440)),1,""))))),"")</f>
        <v>0</v>
      </c>
      <c r="AZ596" s="25" t="b">
        <f>IFERROR(IF(J596="Done",IF($F596="S1",IF(AND($I596&gt;$G596,(($I596-$G596)&lt;=(Dashboard!$O$4/1440))),1,""),IF($F596="S2",IF(AND($I596&gt;$G596,($I596-$G596)&lt;=(Dashboard!$O$5/1440)),1,""),IF($F596="S3",IF(AND($I596&gt;$G596,($I596-$G596)&lt;=(Dashboard!$O$6/1440)),1,""),IF($F596="S4",IF(AND($I596&gt;$G596,($I596-$G596)&lt;=(Dashboard!$O$7/1440)),1,"")))))),"")</f>
        <v>0</v>
      </c>
      <c r="BA596" s="24"/>
    </row>
    <row r="597" spans="1:53" x14ac:dyDescent="0.25">
      <c r="A597" s="33"/>
      <c r="B597" s="20"/>
      <c r="C597" s="20"/>
      <c r="D597" s="20"/>
      <c r="E597" s="20"/>
      <c r="F597" s="28"/>
      <c r="G597" s="32"/>
      <c r="H597" s="32"/>
      <c r="I597" s="32"/>
      <c r="J597" s="19" t="str">
        <f t="shared" si="26"/>
        <v/>
      </c>
      <c r="K597" s="20"/>
      <c r="L597" s="29"/>
      <c r="M597" s="22" t="str">
        <f t="shared" si="27"/>
        <v/>
      </c>
      <c r="N597" s="22" t="str">
        <f t="shared" si="28"/>
        <v/>
      </c>
      <c r="AY597" s="25" t="b">
        <f>IFERROR(IF($F597="S1",IF(AND($H597&gt;$G597,(($H597-$G597)&lt;=(Dashboard!$N$4/1440))),1,""),IF($F597="S2",IF(AND($H597&gt;$G597,($H597-$G597)&lt;=(Dashboard!$N$5/1440)),1,""),IF($F597="S3",IF(AND($H597&gt;$G597,($H597-$G597)&lt;=(Dashboard!$N$6/1440)),1,""),IF($F597="S4",IF(AND($H597&gt;$G597,($H597-$G597)&lt;=(Dashboard!$N$7/1440)),1,""))))),"")</f>
        <v>0</v>
      </c>
      <c r="AZ597" s="25" t="b">
        <f>IFERROR(IF(J597="Done",IF($F597="S1",IF(AND($I597&gt;$G597,(($I597-$G597)&lt;=(Dashboard!$O$4/1440))),1,""),IF($F597="S2",IF(AND($I597&gt;$G597,($I597-$G597)&lt;=(Dashboard!$O$5/1440)),1,""),IF($F597="S3",IF(AND($I597&gt;$G597,($I597-$G597)&lt;=(Dashboard!$O$6/1440)),1,""),IF($F597="S4",IF(AND($I597&gt;$G597,($I597-$G597)&lt;=(Dashboard!$O$7/1440)),1,"")))))),"")</f>
        <v>0</v>
      </c>
      <c r="BA597" s="24"/>
    </row>
    <row r="598" spans="1:53" x14ac:dyDescent="0.25">
      <c r="A598" s="33"/>
      <c r="B598" s="20"/>
      <c r="C598" s="20"/>
      <c r="D598" s="20"/>
      <c r="E598" s="20"/>
      <c r="F598" s="28"/>
      <c r="G598" s="32"/>
      <c r="H598" s="32"/>
      <c r="I598" s="32"/>
      <c r="J598" s="19" t="str">
        <f t="shared" si="26"/>
        <v/>
      </c>
      <c r="K598" s="20"/>
      <c r="L598" s="29"/>
      <c r="M598" s="22" t="str">
        <f t="shared" si="27"/>
        <v/>
      </c>
      <c r="N598" s="22" t="str">
        <f t="shared" si="28"/>
        <v/>
      </c>
      <c r="AY598" s="25" t="b">
        <f>IFERROR(IF($F598="S1",IF(AND($H598&gt;$G598,(($H598-$G598)&lt;=(Dashboard!$N$4/1440))),1,""),IF($F598="S2",IF(AND($H598&gt;$G598,($H598-$G598)&lt;=(Dashboard!$N$5/1440)),1,""),IF($F598="S3",IF(AND($H598&gt;$G598,($H598-$G598)&lt;=(Dashboard!$N$6/1440)),1,""),IF($F598="S4",IF(AND($H598&gt;$G598,($H598-$G598)&lt;=(Dashboard!$N$7/1440)),1,""))))),"")</f>
        <v>0</v>
      </c>
      <c r="AZ598" s="25" t="b">
        <f>IFERROR(IF(J598="Done",IF($F598="S1",IF(AND($I598&gt;$G598,(($I598-$G598)&lt;=(Dashboard!$O$4/1440))),1,""),IF($F598="S2",IF(AND($I598&gt;$G598,($I598-$G598)&lt;=(Dashboard!$O$5/1440)),1,""),IF($F598="S3",IF(AND($I598&gt;$G598,($I598-$G598)&lt;=(Dashboard!$O$6/1440)),1,""),IF($F598="S4",IF(AND($I598&gt;$G598,($I598-$G598)&lt;=(Dashboard!$O$7/1440)),1,"")))))),"")</f>
        <v>0</v>
      </c>
      <c r="BA598" s="24"/>
    </row>
    <row r="599" spans="1:53" x14ac:dyDescent="0.25">
      <c r="A599" s="33"/>
      <c r="B599" s="20"/>
      <c r="C599" s="20"/>
      <c r="D599" s="20"/>
      <c r="E599" s="20"/>
      <c r="F599" s="28"/>
      <c r="G599" s="32"/>
      <c r="H599" s="32"/>
      <c r="I599" s="32"/>
      <c r="J599" s="19" t="str">
        <f t="shared" ref="J599:J647" si="29">IF(AND($I599&gt;$H599,$H599&gt;$G599,$H599&gt;0,$G599&gt;0),"Done",IF(AND($H599&gt;$G599,$G599&gt;0),"In Process",IF(AND($H599="",$G599&gt;0),"Pending Response","")))</f>
        <v/>
      </c>
      <c r="K599" s="20"/>
      <c r="L599" s="29"/>
      <c r="M599" s="22" t="str">
        <f t="shared" si="27"/>
        <v/>
      </c>
      <c r="N599" s="22" t="str">
        <f t="shared" si="28"/>
        <v/>
      </c>
      <c r="AY599" s="25" t="b">
        <f>IFERROR(IF($F599="S1",IF(AND($H599&gt;$G599,(($H599-$G599)&lt;=(Dashboard!$N$4/1440))),1,""),IF($F599="S2",IF(AND($H599&gt;$G599,($H599-$G599)&lt;=(Dashboard!$N$5/1440)),1,""),IF($F599="S3",IF(AND($H599&gt;$G599,($H599-$G599)&lt;=(Dashboard!$N$6/1440)),1,""),IF($F599="S4",IF(AND($H599&gt;$G599,($H599-$G599)&lt;=(Dashboard!$N$7/1440)),1,""))))),"")</f>
        <v>0</v>
      </c>
      <c r="AZ599" s="25" t="b">
        <f>IFERROR(IF(J599="Done",IF($F599="S1",IF(AND($I599&gt;$G599,(($I599-$G599)&lt;=(Dashboard!$O$4/1440))),1,""),IF($F599="S2",IF(AND($I599&gt;$G599,($I599-$G599)&lt;=(Dashboard!$O$5/1440)),1,""),IF($F599="S3",IF(AND($I599&gt;$G599,($I599-$G599)&lt;=(Dashboard!$O$6/1440)),1,""),IF($F599="S4",IF(AND($I599&gt;$G599,($I599-$G599)&lt;=(Dashboard!$O$7/1440)),1,"")))))),"")</f>
        <v>0</v>
      </c>
      <c r="BA599" s="24"/>
    </row>
    <row r="600" spans="1:53" x14ac:dyDescent="0.25">
      <c r="A600" s="33"/>
      <c r="B600" s="20"/>
      <c r="C600" s="20"/>
      <c r="D600" s="20"/>
      <c r="E600" s="20"/>
      <c r="F600" s="28"/>
      <c r="G600" s="32"/>
      <c r="H600" s="32"/>
      <c r="I600" s="32"/>
      <c r="J600" s="19" t="str">
        <f t="shared" si="29"/>
        <v/>
      </c>
      <c r="K600" s="20"/>
      <c r="L600" s="29"/>
      <c r="M600" s="22" t="str">
        <f t="shared" si="27"/>
        <v/>
      </c>
      <c r="N600" s="22" t="str">
        <f t="shared" si="28"/>
        <v/>
      </c>
      <c r="AY600" s="25" t="b">
        <f>IFERROR(IF($F600="S1",IF(AND($H600&gt;$G600,(($H600-$G600)&lt;=(Dashboard!$N$4/1440))),1,""),IF($F600="S2",IF(AND($H600&gt;$G600,($H600-$G600)&lt;=(Dashboard!$N$5/1440)),1,""),IF($F600="S3",IF(AND($H600&gt;$G600,($H600-$G600)&lt;=(Dashboard!$N$6/1440)),1,""),IF($F600="S4",IF(AND($H600&gt;$G600,($H600-$G600)&lt;=(Dashboard!$N$7/1440)),1,""))))),"")</f>
        <v>0</v>
      </c>
      <c r="AZ600" s="25" t="b">
        <f>IFERROR(IF(J600="Done",IF($F600="S1",IF(AND($I600&gt;$G600,(($I600-$G600)&lt;=(Dashboard!$O$4/1440))),1,""),IF($F600="S2",IF(AND($I600&gt;$G600,($I600-$G600)&lt;=(Dashboard!$O$5/1440)),1,""),IF($F600="S3",IF(AND($I600&gt;$G600,($I600-$G600)&lt;=(Dashboard!$O$6/1440)),1,""),IF($F600="S4",IF(AND($I600&gt;$G600,($I600-$G600)&lt;=(Dashboard!$O$7/1440)),1,"")))))),"")</f>
        <v>0</v>
      </c>
      <c r="BA600" s="24"/>
    </row>
    <row r="601" spans="1:53" x14ac:dyDescent="0.25">
      <c r="A601" s="33"/>
      <c r="B601" s="20"/>
      <c r="C601" s="20"/>
      <c r="D601" s="20"/>
      <c r="E601" s="20"/>
      <c r="F601" s="28"/>
      <c r="G601" s="32"/>
      <c r="H601" s="32"/>
      <c r="I601" s="32"/>
      <c r="J601" s="19" t="str">
        <f t="shared" si="29"/>
        <v/>
      </c>
      <c r="K601" s="20"/>
      <c r="L601" s="29"/>
      <c r="M601" s="22" t="str">
        <f t="shared" si="27"/>
        <v/>
      </c>
      <c r="N601" s="22" t="str">
        <f t="shared" si="28"/>
        <v/>
      </c>
      <c r="AY601" s="25" t="b">
        <f>IFERROR(IF($F601="S1",IF(AND($H601&gt;$G601,(($H601-$G601)&lt;=(Dashboard!$N$4/1440))),1,""),IF($F601="S2",IF(AND($H601&gt;$G601,($H601-$G601)&lt;=(Dashboard!$N$5/1440)),1,""),IF($F601="S3",IF(AND($H601&gt;$G601,($H601-$G601)&lt;=(Dashboard!$N$6/1440)),1,""),IF($F601="S4",IF(AND($H601&gt;$G601,($H601-$G601)&lt;=(Dashboard!$N$7/1440)),1,""))))),"")</f>
        <v>0</v>
      </c>
      <c r="AZ601" s="25" t="b">
        <f>IFERROR(IF(J601="Done",IF($F601="S1",IF(AND($I601&gt;$G601,(($I601-$G601)&lt;=(Dashboard!$O$4/1440))),1,""),IF($F601="S2",IF(AND($I601&gt;$G601,($I601-$G601)&lt;=(Dashboard!$O$5/1440)),1,""),IF($F601="S3",IF(AND($I601&gt;$G601,($I601-$G601)&lt;=(Dashboard!$O$6/1440)),1,""),IF($F601="S4",IF(AND($I601&gt;$G601,($I601-$G601)&lt;=(Dashboard!$O$7/1440)),1,"")))))),"")</f>
        <v>0</v>
      </c>
      <c r="BA601" s="24"/>
    </row>
    <row r="602" spans="1:53" x14ac:dyDescent="0.25">
      <c r="A602" s="33"/>
      <c r="B602" s="20"/>
      <c r="C602" s="20"/>
      <c r="D602" s="20"/>
      <c r="E602" s="20"/>
      <c r="F602" s="28"/>
      <c r="G602" s="32"/>
      <c r="H602" s="32"/>
      <c r="I602" s="32"/>
      <c r="J602" s="19" t="str">
        <f t="shared" si="29"/>
        <v/>
      </c>
      <c r="K602" s="20"/>
      <c r="L602" s="29"/>
      <c r="M602" s="22" t="str">
        <f t="shared" si="27"/>
        <v/>
      </c>
      <c r="N602" s="22" t="str">
        <f t="shared" si="28"/>
        <v/>
      </c>
      <c r="AY602" s="25" t="b">
        <f>IFERROR(IF($F602="S1",IF(AND($H602&gt;$G602,(($H602-$G602)&lt;=(Dashboard!$N$4/1440))),1,""),IF($F602="S2",IF(AND($H602&gt;$G602,($H602-$G602)&lt;=(Dashboard!$N$5/1440)),1,""),IF($F602="S3",IF(AND($H602&gt;$G602,($H602-$G602)&lt;=(Dashboard!$N$6/1440)),1,""),IF($F602="S4",IF(AND($H602&gt;$G602,($H602-$G602)&lt;=(Dashboard!$N$7/1440)),1,""))))),"")</f>
        <v>0</v>
      </c>
      <c r="AZ602" s="25" t="b">
        <f>IFERROR(IF(J602="Done",IF($F602="S1",IF(AND($I602&gt;$G602,(($I602-$G602)&lt;=(Dashboard!$O$4/1440))),1,""),IF($F602="S2",IF(AND($I602&gt;$G602,($I602-$G602)&lt;=(Dashboard!$O$5/1440)),1,""),IF($F602="S3",IF(AND($I602&gt;$G602,($I602-$G602)&lt;=(Dashboard!$O$6/1440)),1,""),IF($F602="S4",IF(AND($I602&gt;$G602,($I602-$G602)&lt;=(Dashboard!$O$7/1440)),1,"")))))),"")</f>
        <v>0</v>
      </c>
      <c r="BA602" s="24"/>
    </row>
    <row r="603" spans="1:53" x14ac:dyDescent="0.25">
      <c r="A603" s="33"/>
      <c r="B603" s="20"/>
      <c r="C603" s="20"/>
      <c r="D603" s="20"/>
      <c r="E603" s="20"/>
      <c r="F603" s="28"/>
      <c r="G603" s="32"/>
      <c r="H603" s="32"/>
      <c r="I603" s="32"/>
      <c r="J603" s="19" t="str">
        <f t="shared" si="29"/>
        <v/>
      </c>
      <c r="K603" s="20"/>
      <c r="L603" s="29"/>
      <c r="M603" s="22" t="str">
        <f t="shared" si="27"/>
        <v/>
      </c>
      <c r="N603" s="22" t="str">
        <f t="shared" si="28"/>
        <v/>
      </c>
      <c r="AY603" s="25" t="b">
        <f>IFERROR(IF($F603="S1",IF(AND($H603&gt;$G603,(($H603-$G603)&lt;=(Dashboard!$N$4/1440))),1,""),IF($F603="S2",IF(AND($H603&gt;$G603,($H603-$G603)&lt;=(Dashboard!$N$5/1440)),1,""),IF($F603="S3",IF(AND($H603&gt;$G603,($H603-$G603)&lt;=(Dashboard!$N$6/1440)),1,""),IF($F603="S4",IF(AND($H603&gt;$G603,($H603-$G603)&lt;=(Dashboard!$N$7/1440)),1,""))))),"")</f>
        <v>0</v>
      </c>
      <c r="AZ603" s="25" t="b">
        <f>IFERROR(IF(J603="Done",IF($F603="S1",IF(AND($I603&gt;$G603,(($I603-$G603)&lt;=(Dashboard!$O$4/1440))),1,""),IF($F603="S2",IF(AND($I603&gt;$G603,($I603-$G603)&lt;=(Dashboard!$O$5/1440)),1,""),IF($F603="S3",IF(AND($I603&gt;$G603,($I603-$G603)&lt;=(Dashboard!$O$6/1440)),1,""),IF($F603="S4",IF(AND($I603&gt;$G603,($I603-$G603)&lt;=(Dashboard!$O$7/1440)),1,"")))))),"")</f>
        <v>0</v>
      </c>
      <c r="BA603" s="24"/>
    </row>
    <row r="604" spans="1:53" x14ac:dyDescent="0.25">
      <c r="A604" s="33"/>
      <c r="B604" s="20"/>
      <c r="C604" s="20"/>
      <c r="D604" s="20"/>
      <c r="E604" s="20"/>
      <c r="F604" s="28"/>
      <c r="G604" s="32"/>
      <c r="H604" s="32"/>
      <c r="I604" s="32"/>
      <c r="J604" s="19" t="str">
        <f t="shared" si="29"/>
        <v/>
      </c>
      <c r="K604" s="20"/>
      <c r="L604" s="29"/>
      <c r="M604" s="22" t="str">
        <f t="shared" si="27"/>
        <v/>
      </c>
      <c r="N604" s="22" t="str">
        <f t="shared" si="28"/>
        <v/>
      </c>
      <c r="AY604" s="25" t="b">
        <f>IFERROR(IF($F604="S1",IF(AND($H604&gt;$G604,(($H604-$G604)&lt;=(Dashboard!$N$4/1440))),1,""),IF($F604="S2",IF(AND($H604&gt;$G604,($H604-$G604)&lt;=(Dashboard!$N$5/1440)),1,""),IF($F604="S3",IF(AND($H604&gt;$G604,($H604-$G604)&lt;=(Dashboard!$N$6/1440)),1,""),IF($F604="S4",IF(AND($H604&gt;$G604,($H604-$G604)&lt;=(Dashboard!$N$7/1440)),1,""))))),"")</f>
        <v>0</v>
      </c>
      <c r="AZ604" s="25" t="b">
        <f>IFERROR(IF(J604="Done",IF($F604="S1",IF(AND($I604&gt;$G604,(($I604-$G604)&lt;=(Dashboard!$O$4/1440))),1,""),IF($F604="S2",IF(AND($I604&gt;$G604,($I604-$G604)&lt;=(Dashboard!$O$5/1440)),1,""),IF($F604="S3",IF(AND($I604&gt;$G604,($I604-$G604)&lt;=(Dashboard!$O$6/1440)),1,""),IF($F604="S4",IF(AND($I604&gt;$G604,($I604-$G604)&lt;=(Dashboard!$O$7/1440)),1,"")))))),"")</f>
        <v>0</v>
      </c>
      <c r="BA604" s="24"/>
    </row>
    <row r="605" spans="1:53" x14ac:dyDescent="0.25">
      <c r="A605" s="33"/>
      <c r="B605" s="20"/>
      <c r="C605" s="20"/>
      <c r="D605" s="20"/>
      <c r="E605" s="20"/>
      <c r="F605" s="28"/>
      <c r="G605" s="32"/>
      <c r="H605" s="32"/>
      <c r="I605" s="32"/>
      <c r="J605" s="19" t="str">
        <f t="shared" si="29"/>
        <v/>
      </c>
      <c r="K605" s="20"/>
      <c r="L605" s="29"/>
      <c r="M605" s="22" t="str">
        <f t="shared" si="27"/>
        <v/>
      </c>
      <c r="N605" s="22" t="str">
        <f t="shared" si="28"/>
        <v/>
      </c>
      <c r="AY605" s="25" t="b">
        <f>IFERROR(IF($F605="S1",IF(AND($H605&gt;$G605,(($H605-$G605)&lt;=(Dashboard!$N$4/1440))),1,""),IF($F605="S2",IF(AND($H605&gt;$G605,($H605-$G605)&lt;=(Dashboard!$N$5/1440)),1,""),IF($F605="S3",IF(AND($H605&gt;$G605,($H605-$G605)&lt;=(Dashboard!$N$6/1440)),1,""),IF($F605="S4",IF(AND($H605&gt;$G605,($H605-$G605)&lt;=(Dashboard!$N$7/1440)),1,""))))),"")</f>
        <v>0</v>
      </c>
      <c r="AZ605" s="25" t="b">
        <f>IFERROR(IF(J605="Done",IF($F605="S1",IF(AND($I605&gt;$G605,(($I605-$G605)&lt;=(Dashboard!$O$4/1440))),1,""),IF($F605="S2",IF(AND($I605&gt;$G605,($I605-$G605)&lt;=(Dashboard!$O$5/1440)),1,""),IF($F605="S3",IF(AND($I605&gt;$G605,($I605-$G605)&lt;=(Dashboard!$O$6/1440)),1,""),IF($F605="S4",IF(AND($I605&gt;$G605,($I605-$G605)&lt;=(Dashboard!$O$7/1440)),1,"")))))),"")</f>
        <v>0</v>
      </c>
      <c r="BA605" s="24"/>
    </row>
    <row r="606" spans="1:53" x14ac:dyDescent="0.25">
      <c r="A606" s="33"/>
      <c r="B606" s="20"/>
      <c r="C606" s="20"/>
      <c r="D606" s="20"/>
      <c r="E606" s="20"/>
      <c r="F606" s="28"/>
      <c r="G606" s="32"/>
      <c r="H606" s="32"/>
      <c r="I606" s="32"/>
      <c r="J606" s="19" t="str">
        <f t="shared" si="29"/>
        <v/>
      </c>
      <c r="K606" s="20"/>
      <c r="L606" s="29"/>
      <c r="M606" s="22" t="str">
        <f t="shared" si="27"/>
        <v/>
      </c>
      <c r="N606" s="22" t="str">
        <f t="shared" si="28"/>
        <v/>
      </c>
      <c r="AY606" s="25" t="b">
        <f>IFERROR(IF($F606="S1",IF(AND($H606&gt;$G606,(($H606-$G606)&lt;=(Dashboard!$N$4/1440))),1,""),IF($F606="S2",IF(AND($H606&gt;$G606,($H606-$G606)&lt;=(Dashboard!$N$5/1440)),1,""),IF($F606="S3",IF(AND($H606&gt;$G606,($H606-$G606)&lt;=(Dashboard!$N$6/1440)),1,""),IF($F606="S4",IF(AND($H606&gt;$G606,($H606-$G606)&lt;=(Dashboard!$N$7/1440)),1,""))))),"")</f>
        <v>0</v>
      </c>
      <c r="AZ606" s="25" t="b">
        <f>IFERROR(IF(J606="Done",IF($F606="S1",IF(AND($I606&gt;$G606,(($I606-$G606)&lt;=(Dashboard!$O$4/1440))),1,""),IF($F606="S2",IF(AND($I606&gt;$G606,($I606-$G606)&lt;=(Dashboard!$O$5/1440)),1,""),IF($F606="S3",IF(AND($I606&gt;$G606,($I606-$G606)&lt;=(Dashboard!$O$6/1440)),1,""),IF($F606="S4",IF(AND($I606&gt;$G606,($I606-$G606)&lt;=(Dashboard!$O$7/1440)),1,"")))))),"")</f>
        <v>0</v>
      </c>
      <c r="BA606" s="24"/>
    </row>
    <row r="607" spans="1:53" x14ac:dyDescent="0.25">
      <c r="A607" s="33"/>
      <c r="B607" s="20"/>
      <c r="C607" s="20"/>
      <c r="D607" s="20"/>
      <c r="E607" s="20"/>
      <c r="F607" s="28"/>
      <c r="G607" s="32"/>
      <c r="H607" s="32"/>
      <c r="I607" s="32"/>
      <c r="J607" s="19" t="str">
        <f t="shared" si="29"/>
        <v/>
      </c>
      <c r="K607" s="20"/>
      <c r="L607" s="29"/>
      <c r="M607" s="22" t="str">
        <f t="shared" si="27"/>
        <v/>
      </c>
      <c r="N607" s="22" t="str">
        <f t="shared" si="28"/>
        <v/>
      </c>
      <c r="AY607" s="25" t="b">
        <f>IFERROR(IF($F607="S1",IF(AND($H607&gt;$G607,(($H607-$G607)&lt;=(Dashboard!$N$4/1440))),1,""),IF($F607="S2",IF(AND($H607&gt;$G607,($H607-$G607)&lt;=(Dashboard!$N$5/1440)),1,""),IF($F607="S3",IF(AND($H607&gt;$G607,($H607-$G607)&lt;=(Dashboard!$N$6/1440)),1,""),IF($F607="S4",IF(AND($H607&gt;$G607,($H607-$G607)&lt;=(Dashboard!$N$7/1440)),1,""))))),"")</f>
        <v>0</v>
      </c>
      <c r="AZ607" s="25" t="b">
        <f>IFERROR(IF(J607="Done",IF($F607="S1",IF(AND($I607&gt;$G607,(($I607-$G607)&lt;=(Dashboard!$O$4/1440))),1,""),IF($F607="S2",IF(AND($I607&gt;$G607,($I607-$G607)&lt;=(Dashboard!$O$5/1440)),1,""),IF($F607="S3",IF(AND($I607&gt;$G607,($I607-$G607)&lt;=(Dashboard!$O$6/1440)),1,""),IF($F607="S4",IF(AND($I607&gt;$G607,($I607-$G607)&lt;=(Dashboard!$O$7/1440)),1,"")))))),"")</f>
        <v>0</v>
      </c>
      <c r="BA607" s="24"/>
    </row>
    <row r="608" spans="1:53" x14ac:dyDescent="0.25">
      <c r="A608" s="33"/>
      <c r="B608" s="20"/>
      <c r="C608" s="20"/>
      <c r="D608" s="20"/>
      <c r="E608" s="20"/>
      <c r="F608" s="28"/>
      <c r="G608" s="32"/>
      <c r="H608" s="32"/>
      <c r="I608" s="32"/>
      <c r="J608" s="19" t="str">
        <f t="shared" si="29"/>
        <v/>
      </c>
      <c r="K608" s="20"/>
      <c r="L608" s="29"/>
      <c r="M608" s="22" t="str">
        <f t="shared" si="27"/>
        <v/>
      </c>
      <c r="N608" s="22" t="str">
        <f t="shared" si="28"/>
        <v/>
      </c>
      <c r="AY608" s="25" t="b">
        <f>IFERROR(IF($F608="S1",IF(AND($H608&gt;$G608,(($H608-$G608)&lt;=(Dashboard!$N$4/1440))),1,""),IF($F608="S2",IF(AND($H608&gt;$G608,($H608-$G608)&lt;=(Dashboard!$N$5/1440)),1,""),IF($F608="S3",IF(AND($H608&gt;$G608,($H608-$G608)&lt;=(Dashboard!$N$6/1440)),1,""),IF($F608="S4",IF(AND($H608&gt;$G608,($H608-$G608)&lt;=(Dashboard!$N$7/1440)),1,""))))),"")</f>
        <v>0</v>
      </c>
      <c r="AZ608" s="25" t="b">
        <f>IFERROR(IF(J608="Done",IF($F608="S1",IF(AND($I608&gt;$G608,(($I608-$G608)&lt;=(Dashboard!$O$4/1440))),1,""),IF($F608="S2",IF(AND($I608&gt;$G608,($I608-$G608)&lt;=(Dashboard!$O$5/1440)),1,""),IF($F608="S3",IF(AND($I608&gt;$G608,($I608-$G608)&lt;=(Dashboard!$O$6/1440)),1,""),IF($F608="S4",IF(AND($I608&gt;$G608,($I608-$G608)&lt;=(Dashboard!$O$7/1440)),1,"")))))),"")</f>
        <v>0</v>
      </c>
      <c r="BA608" s="24"/>
    </row>
    <row r="609" spans="1:53" x14ac:dyDescent="0.25">
      <c r="A609" s="33"/>
      <c r="B609" s="20"/>
      <c r="C609" s="20"/>
      <c r="D609" s="20"/>
      <c r="E609" s="20"/>
      <c r="F609" s="28"/>
      <c r="G609" s="32"/>
      <c r="H609" s="32"/>
      <c r="I609" s="32"/>
      <c r="J609" s="19" t="str">
        <f t="shared" si="29"/>
        <v/>
      </c>
      <c r="K609" s="20"/>
      <c r="L609" s="29"/>
      <c r="M609" s="22" t="str">
        <f t="shared" si="27"/>
        <v/>
      </c>
      <c r="N609" s="22" t="str">
        <f t="shared" si="28"/>
        <v/>
      </c>
      <c r="AY609" s="25" t="b">
        <f>IFERROR(IF($F609="S1",IF(AND($H609&gt;$G609,(($H609-$G609)&lt;=(Dashboard!$N$4/1440))),1,""),IF($F609="S2",IF(AND($H609&gt;$G609,($H609-$G609)&lt;=(Dashboard!$N$5/1440)),1,""),IF($F609="S3",IF(AND($H609&gt;$G609,($H609-$G609)&lt;=(Dashboard!$N$6/1440)),1,""),IF($F609="S4",IF(AND($H609&gt;$G609,($H609-$G609)&lt;=(Dashboard!$N$7/1440)),1,""))))),"")</f>
        <v>0</v>
      </c>
      <c r="AZ609" s="25" t="b">
        <f>IFERROR(IF(J609="Done",IF($F609="S1",IF(AND($I609&gt;$G609,(($I609-$G609)&lt;=(Dashboard!$O$4/1440))),1,""),IF($F609="S2",IF(AND($I609&gt;$G609,($I609-$G609)&lt;=(Dashboard!$O$5/1440)),1,""),IF($F609="S3",IF(AND($I609&gt;$G609,($I609-$G609)&lt;=(Dashboard!$O$6/1440)),1,""),IF($F609="S4",IF(AND($I609&gt;$G609,($I609-$G609)&lt;=(Dashboard!$O$7/1440)),1,"")))))),"")</f>
        <v>0</v>
      </c>
      <c r="BA609" s="24"/>
    </row>
    <row r="610" spans="1:53" x14ac:dyDescent="0.25">
      <c r="A610" s="33"/>
      <c r="B610" s="20"/>
      <c r="C610" s="20"/>
      <c r="D610" s="20"/>
      <c r="E610" s="20"/>
      <c r="F610" s="28"/>
      <c r="G610" s="32"/>
      <c r="H610" s="32"/>
      <c r="I610" s="32"/>
      <c r="J610" s="19" t="str">
        <f t="shared" si="29"/>
        <v/>
      </c>
      <c r="K610" s="20"/>
      <c r="L610" s="29"/>
      <c r="M610" s="22" t="str">
        <f t="shared" si="27"/>
        <v/>
      </c>
      <c r="N610" s="22" t="str">
        <f t="shared" si="28"/>
        <v/>
      </c>
      <c r="AY610" s="25" t="b">
        <f>IFERROR(IF($F610="S1",IF(AND($H610&gt;$G610,(($H610-$G610)&lt;=(Dashboard!$N$4/1440))),1,""),IF($F610="S2",IF(AND($H610&gt;$G610,($H610-$G610)&lt;=(Dashboard!$N$5/1440)),1,""),IF($F610="S3",IF(AND($H610&gt;$G610,($H610-$G610)&lt;=(Dashboard!$N$6/1440)),1,""),IF($F610="S4",IF(AND($H610&gt;$G610,($H610-$G610)&lt;=(Dashboard!$N$7/1440)),1,""))))),"")</f>
        <v>0</v>
      </c>
      <c r="AZ610" s="25" t="b">
        <f>IFERROR(IF(J610="Done",IF($F610="S1",IF(AND($I610&gt;$G610,(($I610-$G610)&lt;=(Dashboard!$O$4/1440))),1,""),IF($F610="S2",IF(AND($I610&gt;$G610,($I610-$G610)&lt;=(Dashboard!$O$5/1440)),1,""),IF($F610="S3",IF(AND($I610&gt;$G610,($I610-$G610)&lt;=(Dashboard!$O$6/1440)),1,""),IF($F610="S4",IF(AND($I610&gt;$G610,($I610-$G610)&lt;=(Dashboard!$O$7/1440)),1,"")))))),"")</f>
        <v>0</v>
      </c>
      <c r="BA610" s="24"/>
    </row>
    <row r="611" spans="1:53" x14ac:dyDescent="0.25">
      <c r="A611" s="33"/>
      <c r="B611" s="20"/>
      <c r="C611" s="20"/>
      <c r="D611" s="20"/>
      <c r="E611" s="20"/>
      <c r="F611" s="28"/>
      <c r="G611" s="32"/>
      <c r="H611" s="32"/>
      <c r="I611" s="32"/>
      <c r="J611" s="19" t="str">
        <f t="shared" si="29"/>
        <v/>
      </c>
      <c r="K611" s="20"/>
      <c r="L611" s="29"/>
      <c r="M611" s="22" t="str">
        <f t="shared" si="27"/>
        <v/>
      </c>
      <c r="N611" s="22" t="str">
        <f t="shared" si="28"/>
        <v/>
      </c>
      <c r="AY611" s="25" t="b">
        <f>IFERROR(IF($F611="S1",IF(AND($H611&gt;$G611,(($H611-$G611)&lt;=(Dashboard!$N$4/1440))),1,""),IF($F611="S2",IF(AND($H611&gt;$G611,($H611-$G611)&lt;=(Dashboard!$N$5/1440)),1,""),IF($F611="S3",IF(AND($H611&gt;$G611,($H611-$G611)&lt;=(Dashboard!$N$6/1440)),1,""),IF($F611="S4",IF(AND($H611&gt;$G611,($H611-$G611)&lt;=(Dashboard!$N$7/1440)),1,""))))),"")</f>
        <v>0</v>
      </c>
      <c r="AZ611" s="25" t="b">
        <f>IFERROR(IF(J611="Done",IF($F611="S1",IF(AND($I611&gt;$G611,(($I611-$G611)&lt;=(Dashboard!$O$4/1440))),1,""),IF($F611="S2",IF(AND($I611&gt;$G611,($I611-$G611)&lt;=(Dashboard!$O$5/1440)),1,""),IF($F611="S3",IF(AND($I611&gt;$G611,($I611-$G611)&lt;=(Dashboard!$O$6/1440)),1,""),IF($F611="S4",IF(AND($I611&gt;$G611,($I611-$G611)&lt;=(Dashboard!$O$7/1440)),1,"")))))),"")</f>
        <v>0</v>
      </c>
      <c r="BA611" s="24"/>
    </row>
    <row r="612" spans="1:53" x14ac:dyDescent="0.25">
      <c r="A612" s="33"/>
      <c r="B612" s="20"/>
      <c r="C612" s="20"/>
      <c r="D612" s="20"/>
      <c r="E612" s="20"/>
      <c r="F612" s="28"/>
      <c r="G612" s="32"/>
      <c r="H612" s="32"/>
      <c r="I612" s="32"/>
      <c r="J612" s="19" t="str">
        <f t="shared" si="29"/>
        <v/>
      </c>
      <c r="K612" s="20"/>
      <c r="L612" s="29"/>
      <c r="M612" s="22" t="str">
        <f t="shared" si="27"/>
        <v/>
      </c>
      <c r="N612" s="22" t="str">
        <f t="shared" si="28"/>
        <v/>
      </c>
      <c r="AY612" s="25" t="b">
        <f>IFERROR(IF($F612="S1",IF(AND($H612&gt;$G612,(($H612-$G612)&lt;=(Dashboard!$N$4/1440))),1,""),IF($F612="S2",IF(AND($H612&gt;$G612,($H612-$G612)&lt;=(Dashboard!$N$5/1440)),1,""),IF($F612="S3",IF(AND($H612&gt;$G612,($H612-$G612)&lt;=(Dashboard!$N$6/1440)),1,""),IF($F612="S4",IF(AND($H612&gt;$G612,($H612-$G612)&lt;=(Dashboard!$N$7/1440)),1,""))))),"")</f>
        <v>0</v>
      </c>
      <c r="AZ612" s="25" t="b">
        <f>IFERROR(IF(J612="Done",IF($F612="S1",IF(AND($I612&gt;$G612,(($I612-$G612)&lt;=(Dashboard!$O$4/1440))),1,""),IF($F612="S2",IF(AND($I612&gt;$G612,($I612-$G612)&lt;=(Dashboard!$O$5/1440)),1,""),IF($F612="S3",IF(AND($I612&gt;$G612,($I612-$G612)&lt;=(Dashboard!$O$6/1440)),1,""),IF($F612="S4",IF(AND($I612&gt;$G612,($I612-$G612)&lt;=(Dashboard!$O$7/1440)),1,"")))))),"")</f>
        <v>0</v>
      </c>
      <c r="BA612" s="24"/>
    </row>
    <row r="613" spans="1:53" x14ac:dyDescent="0.25">
      <c r="A613" s="33"/>
      <c r="B613" s="20"/>
      <c r="C613" s="20"/>
      <c r="D613" s="20"/>
      <c r="E613" s="20"/>
      <c r="F613" s="28"/>
      <c r="G613" s="32"/>
      <c r="H613" s="32"/>
      <c r="I613" s="32"/>
      <c r="J613" s="19" t="str">
        <f t="shared" si="29"/>
        <v/>
      </c>
      <c r="K613" s="20"/>
      <c r="L613" s="29"/>
      <c r="M613" s="22" t="str">
        <f t="shared" si="27"/>
        <v/>
      </c>
      <c r="N613" s="22" t="str">
        <f t="shared" si="28"/>
        <v/>
      </c>
      <c r="AY613" s="25" t="b">
        <f>IFERROR(IF($F613="S1",IF(AND($H613&gt;$G613,(($H613-$G613)&lt;=(Dashboard!$N$4/1440))),1,""),IF($F613="S2",IF(AND($H613&gt;$G613,($H613-$G613)&lt;=(Dashboard!$N$5/1440)),1,""),IF($F613="S3",IF(AND($H613&gt;$G613,($H613-$G613)&lt;=(Dashboard!$N$6/1440)),1,""),IF($F613="S4",IF(AND($H613&gt;$G613,($H613-$G613)&lt;=(Dashboard!$N$7/1440)),1,""))))),"")</f>
        <v>0</v>
      </c>
      <c r="AZ613" s="25" t="b">
        <f>IFERROR(IF(J613="Done",IF($F613="S1",IF(AND($I613&gt;$G613,(($I613-$G613)&lt;=(Dashboard!$O$4/1440))),1,""),IF($F613="S2",IF(AND($I613&gt;$G613,($I613-$G613)&lt;=(Dashboard!$O$5/1440)),1,""),IF($F613="S3",IF(AND($I613&gt;$G613,($I613-$G613)&lt;=(Dashboard!$O$6/1440)),1,""),IF($F613="S4",IF(AND($I613&gt;$G613,($I613-$G613)&lt;=(Dashboard!$O$7/1440)),1,"")))))),"")</f>
        <v>0</v>
      </c>
      <c r="BA613" s="24"/>
    </row>
    <row r="614" spans="1:53" x14ac:dyDescent="0.25">
      <c r="A614" s="33"/>
      <c r="B614" s="20"/>
      <c r="C614" s="20"/>
      <c r="D614" s="20"/>
      <c r="E614" s="20"/>
      <c r="F614" s="28"/>
      <c r="G614" s="32"/>
      <c r="H614" s="32"/>
      <c r="I614" s="32"/>
      <c r="J614" s="19" t="str">
        <f t="shared" si="29"/>
        <v/>
      </c>
      <c r="K614" s="20"/>
      <c r="L614" s="29"/>
      <c r="M614" s="22" t="str">
        <f t="shared" si="27"/>
        <v/>
      </c>
      <c r="N614" s="22" t="str">
        <f t="shared" si="28"/>
        <v/>
      </c>
      <c r="AY614" s="25" t="b">
        <f>IFERROR(IF($F614="S1",IF(AND($H614&gt;$G614,(($H614-$G614)&lt;=(Dashboard!$N$4/1440))),1,""),IF($F614="S2",IF(AND($H614&gt;$G614,($H614-$G614)&lt;=(Dashboard!$N$5/1440)),1,""),IF($F614="S3",IF(AND($H614&gt;$G614,($H614-$G614)&lt;=(Dashboard!$N$6/1440)),1,""),IF($F614="S4",IF(AND($H614&gt;$G614,($H614-$G614)&lt;=(Dashboard!$N$7/1440)),1,""))))),"")</f>
        <v>0</v>
      </c>
      <c r="AZ614" s="25" t="b">
        <f>IFERROR(IF(J614="Done",IF($F614="S1",IF(AND($I614&gt;$G614,(($I614-$G614)&lt;=(Dashboard!$O$4/1440))),1,""),IF($F614="S2",IF(AND($I614&gt;$G614,($I614-$G614)&lt;=(Dashboard!$O$5/1440)),1,""),IF($F614="S3",IF(AND($I614&gt;$G614,($I614-$G614)&lt;=(Dashboard!$O$6/1440)),1,""),IF($F614="S4",IF(AND($I614&gt;$G614,($I614-$G614)&lt;=(Dashboard!$O$7/1440)),1,"")))))),"")</f>
        <v>0</v>
      </c>
      <c r="BA614" s="24"/>
    </row>
    <row r="615" spans="1:53" x14ac:dyDescent="0.25">
      <c r="A615" s="33"/>
      <c r="B615" s="20"/>
      <c r="C615" s="20"/>
      <c r="D615" s="20"/>
      <c r="E615" s="20"/>
      <c r="F615" s="28"/>
      <c r="G615" s="32"/>
      <c r="H615" s="32"/>
      <c r="I615" s="32"/>
      <c r="J615" s="19" t="str">
        <f t="shared" si="29"/>
        <v/>
      </c>
      <c r="K615" s="20"/>
      <c r="L615" s="29"/>
      <c r="M615" s="22" t="str">
        <f t="shared" si="27"/>
        <v/>
      </c>
      <c r="N615" s="22" t="str">
        <f t="shared" si="28"/>
        <v/>
      </c>
      <c r="AY615" s="25" t="b">
        <f>IFERROR(IF($F615="S1",IF(AND($H615&gt;$G615,(($H615-$G615)&lt;=(Dashboard!$N$4/1440))),1,""),IF($F615="S2",IF(AND($H615&gt;$G615,($H615-$G615)&lt;=(Dashboard!$N$5/1440)),1,""),IF($F615="S3",IF(AND($H615&gt;$G615,($H615-$G615)&lt;=(Dashboard!$N$6/1440)),1,""),IF($F615="S4",IF(AND($H615&gt;$G615,($H615-$G615)&lt;=(Dashboard!$N$7/1440)),1,""))))),"")</f>
        <v>0</v>
      </c>
      <c r="AZ615" s="25" t="b">
        <f>IFERROR(IF(J615="Done",IF($F615="S1",IF(AND($I615&gt;$G615,(($I615-$G615)&lt;=(Dashboard!$O$4/1440))),1,""),IF($F615="S2",IF(AND($I615&gt;$G615,($I615-$G615)&lt;=(Dashboard!$O$5/1440)),1,""),IF($F615="S3",IF(AND($I615&gt;$G615,($I615-$G615)&lt;=(Dashboard!$O$6/1440)),1,""),IF($F615="S4",IF(AND($I615&gt;$G615,($I615-$G615)&lt;=(Dashboard!$O$7/1440)),1,"")))))),"")</f>
        <v>0</v>
      </c>
      <c r="BA615" s="24"/>
    </row>
    <row r="616" spans="1:53" x14ac:dyDescent="0.25">
      <c r="A616" s="33"/>
      <c r="B616" s="20"/>
      <c r="C616" s="20"/>
      <c r="D616" s="20"/>
      <c r="E616" s="20"/>
      <c r="F616" s="28"/>
      <c r="G616" s="32"/>
      <c r="H616" s="32"/>
      <c r="I616" s="32"/>
      <c r="J616" s="19" t="str">
        <f t="shared" si="29"/>
        <v/>
      </c>
      <c r="K616" s="20"/>
      <c r="L616" s="29"/>
      <c r="M616" s="22" t="str">
        <f t="shared" si="27"/>
        <v/>
      </c>
      <c r="N616" s="22" t="str">
        <f t="shared" si="28"/>
        <v/>
      </c>
      <c r="AY616" s="25" t="b">
        <f>IFERROR(IF($F616="S1",IF(AND($H616&gt;$G616,(($H616-$G616)&lt;=(Dashboard!$N$4/1440))),1,""),IF($F616="S2",IF(AND($H616&gt;$G616,($H616-$G616)&lt;=(Dashboard!$N$5/1440)),1,""),IF($F616="S3",IF(AND($H616&gt;$G616,($H616-$G616)&lt;=(Dashboard!$N$6/1440)),1,""),IF($F616="S4",IF(AND($H616&gt;$G616,($H616-$G616)&lt;=(Dashboard!$N$7/1440)),1,""))))),"")</f>
        <v>0</v>
      </c>
      <c r="AZ616" s="25" t="b">
        <f>IFERROR(IF(J616="Done",IF($F616="S1",IF(AND($I616&gt;$G616,(($I616-$G616)&lt;=(Dashboard!$O$4/1440))),1,""),IF($F616="S2",IF(AND($I616&gt;$G616,($I616-$G616)&lt;=(Dashboard!$O$5/1440)),1,""),IF($F616="S3",IF(AND($I616&gt;$G616,($I616-$G616)&lt;=(Dashboard!$O$6/1440)),1,""),IF($F616="S4",IF(AND($I616&gt;$G616,($I616-$G616)&lt;=(Dashboard!$O$7/1440)),1,"")))))),"")</f>
        <v>0</v>
      </c>
      <c r="BA616" s="24"/>
    </row>
    <row r="617" spans="1:53" x14ac:dyDescent="0.25">
      <c r="A617" s="33"/>
      <c r="B617" s="20"/>
      <c r="C617" s="20"/>
      <c r="D617" s="20"/>
      <c r="E617" s="20"/>
      <c r="F617" s="28"/>
      <c r="G617" s="32"/>
      <c r="H617" s="32"/>
      <c r="I617" s="32"/>
      <c r="J617" s="19" t="str">
        <f t="shared" si="29"/>
        <v/>
      </c>
      <c r="K617" s="20"/>
      <c r="L617" s="29"/>
      <c r="M617" s="22" t="str">
        <f t="shared" si="27"/>
        <v/>
      </c>
      <c r="N617" s="22" t="str">
        <f t="shared" si="28"/>
        <v/>
      </c>
      <c r="AY617" s="25" t="b">
        <f>IFERROR(IF($F617="S1",IF(AND($H617&gt;$G617,(($H617-$G617)&lt;=(Dashboard!$N$4/1440))),1,""),IF($F617="S2",IF(AND($H617&gt;$G617,($H617-$G617)&lt;=(Dashboard!$N$5/1440)),1,""),IF($F617="S3",IF(AND($H617&gt;$G617,($H617-$G617)&lt;=(Dashboard!$N$6/1440)),1,""),IF($F617="S4",IF(AND($H617&gt;$G617,($H617-$G617)&lt;=(Dashboard!$N$7/1440)),1,""))))),"")</f>
        <v>0</v>
      </c>
      <c r="AZ617" s="25" t="b">
        <f>IFERROR(IF(J617="Done",IF($F617="S1",IF(AND($I617&gt;$G617,(($I617-$G617)&lt;=(Dashboard!$O$4/1440))),1,""),IF($F617="S2",IF(AND($I617&gt;$G617,($I617-$G617)&lt;=(Dashboard!$O$5/1440)),1,""),IF($F617="S3",IF(AND($I617&gt;$G617,($I617-$G617)&lt;=(Dashboard!$O$6/1440)),1,""),IF($F617="S4",IF(AND($I617&gt;$G617,($I617-$G617)&lt;=(Dashboard!$O$7/1440)),1,"")))))),"")</f>
        <v>0</v>
      </c>
      <c r="BA617" s="24"/>
    </row>
    <row r="618" spans="1:53" x14ac:dyDescent="0.25">
      <c r="A618" s="33"/>
      <c r="B618" s="20"/>
      <c r="C618" s="20"/>
      <c r="D618" s="20"/>
      <c r="E618" s="20"/>
      <c r="F618" s="28"/>
      <c r="G618" s="32"/>
      <c r="H618" s="32"/>
      <c r="I618" s="32"/>
      <c r="J618" s="19" t="str">
        <f t="shared" si="29"/>
        <v/>
      </c>
      <c r="K618" s="20"/>
      <c r="L618" s="29"/>
      <c r="M618" s="22" t="str">
        <f t="shared" si="27"/>
        <v/>
      </c>
      <c r="N618" s="22" t="str">
        <f t="shared" si="28"/>
        <v/>
      </c>
      <c r="AY618" s="25" t="b">
        <f>IFERROR(IF($F618="S1",IF(AND($H618&gt;$G618,(($H618-$G618)&lt;=(Dashboard!$N$4/1440))),1,""),IF($F618="S2",IF(AND($H618&gt;$G618,($H618-$G618)&lt;=(Dashboard!$N$5/1440)),1,""),IF($F618="S3",IF(AND($H618&gt;$G618,($H618-$G618)&lt;=(Dashboard!$N$6/1440)),1,""),IF($F618="S4",IF(AND($H618&gt;$G618,($H618-$G618)&lt;=(Dashboard!$N$7/1440)),1,""))))),"")</f>
        <v>0</v>
      </c>
      <c r="AZ618" s="25" t="b">
        <f>IFERROR(IF(J618="Done",IF($F618="S1",IF(AND($I618&gt;$G618,(($I618-$G618)&lt;=(Dashboard!$O$4/1440))),1,""),IF($F618="S2",IF(AND($I618&gt;$G618,($I618-$G618)&lt;=(Dashboard!$O$5/1440)),1,""),IF($F618="S3",IF(AND($I618&gt;$G618,($I618-$G618)&lt;=(Dashboard!$O$6/1440)),1,""),IF($F618="S4",IF(AND($I618&gt;$G618,($I618-$G618)&lt;=(Dashboard!$O$7/1440)),1,"")))))),"")</f>
        <v>0</v>
      </c>
      <c r="BA618" s="24"/>
    </row>
    <row r="619" spans="1:53" x14ac:dyDescent="0.25">
      <c r="A619" s="33"/>
      <c r="B619" s="20"/>
      <c r="C619" s="20"/>
      <c r="D619" s="20"/>
      <c r="E619" s="20"/>
      <c r="F619" s="28"/>
      <c r="G619" s="32"/>
      <c r="H619" s="32"/>
      <c r="I619" s="32"/>
      <c r="J619" s="19" t="str">
        <f t="shared" si="29"/>
        <v/>
      </c>
      <c r="K619" s="20"/>
      <c r="L619" s="29"/>
      <c r="M619" s="22" t="str">
        <f t="shared" si="27"/>
        <v/>
      </c>
      <c r="N619" s="22" t="str">
        <f t="shared" si="28"/>
        <v/>
      </c>
      <c r="AY619" s="25" t="b">
        <f>IFERROR(IF($F619="S1",IF(AND($H619&gt;$G619,(($H619-$G619)&lt;=(Dashboard!$N$4/1440))),1,""),IF($F619="S2",IF(AND($H619&gt;$G619,($H619-$G619)&lt;=(Dashboard!$N$5/1440)),1,""),IF($F619="S3",IF(AND($H619&gt;$G619,($H619-$G619)&lt;=(Dashboard!$N$6/1440)),1,""),IF($F619="S4",IF(AND($H619&gt;$G619,($H619-$G619)&lt;=(Dashboard!$N$7/1440)),1,""))))),"")</f>
        <v>0</v>
      </c>
      <c r="AZ619" s="25" t="b">
        <f>IFERROR(IF(J619="Done",IF($F619="S1",IF(AND($I619&gt;$G619,(($I619-$G619)&lt;=(Dashboard!$O$4/1440))),1,""),IF($F619="S2",IF(AND($I619&gt;$G619,($I619-$G619)&lt;=(Dashboard!$O$5/1440)),1,""),IF($F619="S3",IF(AND($I619&gt;$G619,($I619-$G619)&lt;=(Dashboard!$O$6/1440)),1,""),IF($F619="S4",IF(AND($I619&gt;$G619,($I619-$G619)&lt;=(Dashboard!$O$7/1440)),1,"")))))),"")</f>
        <v>0</v>
      </c>
      <c r="BA619" s="24"/>
    </row>
    <row r="620" spans="1:53" x14ac:dyDescent="0.25">
      <c r="A620" s="33"/>
      <c r="B620" s="20"/>
      <c r="C620" s="20"/>
      <c r="D620" s="20"/>
      <c r="E620" s="20"/>
      <c r="F620" s="28"/>
      <c r="G620" s="32"/>
      <c r="H620" s="32"/>
      <c r="I620" s="32"/>
      <c r="J620" s="19" t="str">
        <f t="shared" si="29"/>
        <v/>
      </c>
      <c r="K620" s="20"/>
      <c r="L620" s="29"/>
      <c r="M620" s="22" t="str">
        <f t="shared" si="27"/>
        <v/>
      </c>
      <c r="N620" s="22" t="str">
        <f t="shared" si="28"/>
        <v/>
      </c>
      <c r="AY620" s="25" t="b">
        <f>IFERROR(IF($F620="S1",IF(AND($H620&gt;$G620,(($H620-$G620)&lt;=(Dashboard!$N$4/1440))),1,""),IF($F620="S2",IF(AND($H620&gt;$G620,($H620-$G620)&lt;=(Dashboard!$N$5/1440)),1,""),IF($F620="S3",IF(AND($H620&gt;$G620,($H620-$G620)&lt;=(Dashboard!$N$6/1440)),1,""),IF($F620="S4",IF(AND($H620&gt;$G620,($H620-$G620)&lt;=(Dashboard!$N$7/1440)),1,""))))),"")</f>
        <v>0</v>
      </c>
      <c r="AZ620" s="25" t="b">
        <f>IFERROR(IF(J620="Done",IF($F620="S1",IF(AND($I620&gt;$G620,(($I620-$G620)&lt;=(Dashboard!$O$4/1440))),1,""),IF($F620="S2",IF(AND($I620&gt;$G620,($I620-$G620)&lt;=(Dashboard!$O$5/1440)),1,""),IF($F620="S3",IF(AND($I620&gt;$G620,($I620-$G620)&lt;=(Dashboard!$O$6/1440)),1,""),IF($F620="S4",IF(AND($I620&gt;$G620,($I620-$G620)&lt;=(Dashboard!$O$7/1440)),1,"")))))),"")</f>
        <v>0</v>
      </c>
      <c r="BA620" s="24"/>
    </row>
    <row r="621" spans="1:53" x14ac:dyDescent="0.25">
      <c r="A621" s="33"/>
      <c r="B621" s="20"/>
      <c r="C621" s="20"/>
      <c r="D621" s="20"/>
      <c r="E621" s="20"/>
      <c r="F621" s="28"/>
      <c r="G621" s="32"/>
      <c r="H621" s="32"/>
      <c r="I621" s="32"/>
      <c r="J621" s="19" t="str">
        <f t="shared" si="29"/>
        <v/>
      </c>
      <c r="K621" s="20"/>
      <c r="L621" s="29"/>
      <c r="M621" s="22" t="str">
        <f t="shared" si="27"/>
        <v/>
      </c>
      <c r="N621" s="22" t="str">
        <f t="shared" si="28"/>
        <v/>
      </c>
      <c r="AY621" s="25" t="b">
        <f>IFERROR(IF($F621="S1",IF(AND($H621&gt;$G621,(($H621-$G621)&lt;=(Dashboard!$N$4/1440))),1,""),IF($F621="S2",IF(AND($H621&gt;$G621,($H621-$G621)&lt;=(Dashboard!$N$5/1440)),1,""),IF($F621="S3",IF(AND($H621&gt;$G621,($H621-$G621)&lt;=(Dashboard!$N$6/1440)),1,""),IF($F621="S4",IF(AND($H621&gt;$G621,($H621-$G621)&lt;=(Dashboard!$N$7/1440)),1,""))))),"")</f>
        <v>0</v>
      </c>
      <c r="AZ621" s="25" t="b">
        <f>IFERROR(IF(J621="Done",IF($F621="S1",IF(AND($I621&gt;$G621,(($I621-$G621)&lt;=(Dashboard!$O$4/1440))),1,""),IF($F621="S2",IF(AND($I621&gt;$G621,($I621-$G621)&lt;=(Dashboard!$O$5/1440)),1,""),IF($F621="S3",IF(AND($I621&gt;$G621,($I621-$G621)&lt;=(Dashboard!$O$6/1440)),1,""),IF($F621="S4",IF(AND($I621&gt;$G621,($I621-$G621)&lt;=(Dashboard!$O$7/1440)),1,"")))))),"")</f>
        <v>0</v>
      </c>
      <c r="BA621" s="24"/>
    </row>
    <row r="622" spans="1:53" x14ac:dyDescent="0.25">
      <c r="A622" s="33"/>
      <c r="B622" s="20"/>
      <c r="C622" s="20"/>
      <c r="D622" s="20"/>
      <c r="E622" s="20"/>
      <c r="F622" s="28"/>
      <c r="G622" s="32"/>
      <c r="H622" s="32"/>
      <c r="I622" s="32"/>
      <c r="J622" s="19" t="str">
        <f t="shared" si="29"/>
        <v/>
      </c>
      <c r="K622" s="20"/>
      <c r="L622" s="29"/>
      <c r="M622" s="22" t="str">
        <f t="shared" si="27"/>
        <v/>
      </c>
      <c r="N622" s="22" t="str">
        <f t="shared" si="28"/>
        <v/>
      </c>
      <c r="AY622" s="25" t="b">
        <f>IFERROR(IF($F622="S1",IF(AND($H622&gt;$G622,(($H622-$G622)&lt;=(Dashboard!$N$4/1440))),1,""),IF($F622="S2",IF(AND($H622&gt;$G622,($H622-$G622)&lt;=(Dashboard!$N$5/1440)),1,""),IF($F622="S3",IF(AND($H622&gt;$G622,($H622-$G622)&lt;=(Dashboard!$N$6/1440)),1,""),IF($F622="S4",IF(AND($H622&gt;$G622,($H622-$G622)&lt;=(Dashboard!$N$7/1440)),1,""))))),"")</f>
        <v>0</v>
      </c>
      <c r="AZ622" s="25" t="b">
        <f>IFERROR(IF(J622="Done",IF($F622="S1",IF(AND($I622&gt;$G622,(($I622-$G622)&lt;=(Dashboard!$O$4/1440))),1,""),IF($F622="S2",IF(AND($I622&gt;$G622,($I622-$G622)&lt;=(Dashboard!$O$5/1440)),1,""),IF($F622="S3",IF(AND($I622&gt;$G622,($I622-$G622)&lt;=(Dashboard!$O$6/1440)),1,""),IF($F622="S4",IF(AND($I622&gt;$G622,($I622-$G622)&lt;=(Dashboard!$O$7/1440)),1,"")))))),"")</f>
        <v>0</v>
      </c>
      <c r="BA622" s="24"/>
    </row>
    <row r="623" spans="1:53" x14ac:dyDescent="0.25">
      <c r="A623" s="33"/>
      <c r="B623" s="20"/>
      <c r="C623" s="20"/>
      <c r="D623" s="20"/>
      <c r="E623" s="20"/>
      <c r="F623" s="28"/>
      <c r="G623" s="32"/>
      <c r="H623" s="32"/>
      <c r="I623" s="32"/>
      <c r="J623" s="19" t="str">
        <f t="shared" si="29"/>
        <v/>
      </c>
      <c r="K623" s="20"/>
      <c r="L623" s="29"/>
      <c r="M623" s="22" t="str">
        <f t="shared" si="27"/>
        <v/>
      </c>
      <c r="N623" s="22" t="str">
        <f t="shared" si="28"/>
        <v/>
      </c>
      <c r="AY623" s="25" t="b">
        <f>IFERROR(IF($F623="S1",IF(AND($H623&gt;$G623,(($H623-$G623)&lt;=(Dashboard!$N$4/1440))),1,""),IF($F623="S2",IF(AND($H623&gt;$G623,($H623-$G623)&lt;=(Dashboard!$N$5/1440)),1,""),IF($F623="S3",IF(AND($H623&gt;$G623,($H623-$G623)&lt;=(Dashboard!$N$6/1440)),1,""),IF($F623="S4",IF(AND($H623&gt;$G623,($H623-$G623)&lt;=(Dashboard!$N$7/1440)),1,""))))),"")</f>
        <v>0</v>
      </c>
      <c r="AZ623" s="25" t="b">
        <f>IFERROR(IF(J623="Done",IF($F623="S1",IF(AND($I623&gt;$G623,(($I623-$G623)&lt;=(Dashboard!$O$4/1440))),1,""),IF($F623="S2",IF(AND($I623&gt;$G623,($I623-$G623)&lt;=(Dashboard!$O$5/1440)),1,""),IF($F623="S3",IF(AND($I623&gt;$G623,($I623-$G623)&lt;=(Dashboard!$O$6/1440)),1,""),IF($F623="S4",IF(AND($I623&gt;$G623,($I623-$G623)&lt;=(Dashboard!$O$7/1440)),1,"")))))),"")</f>
        <v>0</v>
      </c>
      <c r="BA623" s="24"/>
    </row>
    <row r="624" spans="1:53" x14ac:dyDescent="0.25">
      <c r="A624" s="33"/>
      <c r="B624" s="20"/>
      <c r="C624" s="20"/>
      <c r="D624" s="20"/>
      <c r="E624" s="20"/>
      <c r="F624" s="28"/>
      <c r="G624" s="32"/>
      <c r="H624" s="32"/>
      <c r="I624" s="32"/>
      <c r="J624" s="19" t="str">
        <f t="shared" si="29"/>
        <v/>
      </c>
      <c r="K624" s="20"/>
      <c r="L624" s="29"/>
      <c r="M624" s="22" t="str">
        <f t="shared" si="27"/>
        <v/>
      </c>
      <c r="N624" s="22" t="str">
        <f t="shared" si="28"/>
        <v/>
      </c>
      <c r="AY624" s="25" t="b">
        <f>IFERROR(IF($F624="S1",IF(AND($H624&gt;$G624,(($H624-$G624)&lt;=(Dashboard!$N$4/1440))),1,""),IF($F624="S2",IF(AND($H624&gt;$G624,($H624-$G624)&lt;=(Dashboard!$N$5/1440)),1,""),IF($F624="S3",IF(AND($H624&gt;$G624,($H624-$G624)&lt;=(Dashboard!$N$6/1440)),1,""),IF($F624="S4",IF(AND($H624&gt;$G624,($H624-$G624)&lt;=(Dashboard!$N$7/1440)),1,""))))),"")</f>
        <v>0</v>
      </c>
      <c r="AZ624" s="25" t="b">
        <f>IFERROR(IF(J624="Done",IF($F624="S1",IF(AND($I624&gt;$G624,(($I624-$G624)&lt;=(Dashboard!$O$4/1440))),1,""),IF($F624="S2",IF(AND($I624&gt;$G624,($I624-$G624)&lt;=(Dashboard!$O$5/1440)),1,""),IF($F624="S3",IF(AND($I624&gt;$G624,($I624-$G624)&lt;=(Dashboard!$O$6/1440)),1,""),IF($F624="S4",IF(AND($I624&gt;$G624,($I624-$G624)&lt;=(Dashboard!$O$7/1440)),1,"")))))),"")</f>
        <v>0</v>
      </c>
      <c r="BA624" s="24"/>
    </row>
    <row r="625" spans="1:53" x14ac:dyDescent="0.25">
      <c r="A625" s="33"/>
      <c r="B625" s="20"/>
      <c r="C625" s="20"/>
      <c r="D625" s="20"/>
      <c r="E625" s="20"/>
      <c r="F625" s="28"/>
      <c r="G625" s="32"/>
      <c r="H625" s="32"/>
      <c r="I625" s="32"/>
      <c r="J625" s="19" t="str">
        <f t="shared" si="29"/>
        <v/>
      </c>
      <c r="K625" s="20"/>
      <c r="L625" s="29"/>
      <c r="M625" s="22" t="str">
        <f t="shared" si="27"/>
        <v/>
      </c>
      <c r="N625" s="22" t="str">
        <f t="shared" si="28"/>
        <v/>
      </c>
      <c r="AY625" s="25" t="b">
        <f>IFERROR(IF($F625="S1",IF(AND($H625&gt;$G625,(($H625-$G625)&lt;=(Dashboard!$N$4/1440))),1,""),IF($F625="S2",IF(AND($H625&gt;$G625,($H625-$G625)&lt;=(Dashboard!$N$5/1440)),1,""),IF($F625="S3",IF(AND($H625&gt;$G625,($H625-$G625)&lt;=(Dashboard!$N$6/1440)),1,""),IF($F625="S4",IF(AND($H625&gt;$G625,($H625-$G625)&lt;=(Dashboard!$N$7/1440)),1,""))))),"")</f>
        <v>0</v>
      </c>
      <c r="AZ625" s="25" t="b">
        <f>IFERROR(IF(J625="Done",IF($F625="S1",IF(AND($I625&gt;$G625,(($I625-$G625)&lt;=(Dashboard!$O$4/1440))),1,""),IF($F625="S2",IF(AND($I625&gt;$G625,($I625-$G625)&lt;=(Dashboard!$O$5/1440)),1,""),IF($F625="S3",IF(AND($I625&gt;$G625,($I625-$G625)&lt;=(Dashboard!$O$6/1440)),1,""),IF($F625="S4",IF(AND($I625&gt;$G625,($I625-$G625)&lt;=(Dashboard!$O$7/1440)),1,"")))))),"")</f>
        <v>0</v>
      </c>
      <c r="BA625" s="24"/>
    </row>
    <row r="626" spans="1:53" x14ac:dyDescent="0.25">
      <c r="A626" s="33"/>
      <c r="B626" s="20"/>
      <c r="C626" s="20"/>
      <c r="D626" s="20"/>
      <c r="E626" s="20"/>
      <c r="F626" s="28"/>
      <c r="G626" s="32"/>
      <c r="H626" s="32"/>
      <c r="I626" s="32"/>
      <c r="J626" s="19" t="str">
        <f t="shared" si="29"/>
        <v/>
      </c>
      <c r="K626" s="20"/>
      <c r="L626" s="29"/>
      <c r="M626" s="22" t="str">
        <f t="shared" si="27"/>
        <v/>
      </c>
      <c r="N626" s="22" t="str">
        <f t="shared" si="28"/>
        <v/>
      </c>
      <c r="AY626" s="25" t="b">
        <f>IFERROR(IF($F626="S1",IF(AND($H626&gt;$G626,(($H626-$G626)&lt;=(Dashboard!$N$4/1440))),1,""),IF($F626="S2",IF(AND($H626&gt;$G626,($H626-$G626)&lt;=(Dashboard!$N$5/1440)),1,""),IF($F626="S3",IF(AND($H626&gt;$G626,($H626-$G626)&lt;=(Dashboard!$N$6/1440)),1,""),IF($F626="S4",IF(AND($H626&gt;$G626,($H626-$G626)&lt;=(Dashboard!$N$7/1440)),1,""))))),"")</f>
        <v>0</v>
      </c>
      <c r="AZ626" s="25" t="b">
        <f>IFERROR(IF(J626="Done",IF($F626="S1",IF(AND($I626&gt;$G626,(($I626-$G626)&lt;=(Dashboard!$O$4/1440))),1,""),IF($F626="S2",IF(AND($I626&gt;$G626,($I626-$G626)&lt;=(Dashboard!$O$5/1440)),1,""),IF($F626="S3",IF(AND($I626&gt;$G626,($I626-$G626)&lt;=(Dashboard!$O$6/1440)),1,""),IF($F626="S4",IF(AND($I626&gt;$G626,($I626-$G626)&lt;=(Dashboard!$O$7/1440)),1,"")))))),"")</f>
        <v>0</v>
      </c>
      <c r="BA626" s="24"/>
    </row>
    <row r="627" spans="1:53" x14ac:dyDescent="0.25">
      <c r="A627" s="33"/>
      <c r="B627" s="20"/>
      <c r="C627" s="20"/>
      <c r="D627" s="20"/>
      <c r="E627" s="20"/>
      <c r="F627" s="28"/>
      <c r="G627" s="32"/>
      <c r="H627" s="32"/>
      <c r="I627" s="32"/>
      <c r="J627" s="19" t="str">
        <f t="shared" si="29"/>
        <v/>
      </c>
      <c r="K627" s="20"/>
      <c r="L627" s="29"/>
      <c r="M627" s="22" t="str">
        <f t="shared" si="27"/>
        <v/>
      </c>
      <c r="N627" s="22" t="str">
        <f t="shared" si="28"/>
        <v/>
      </c>
      <c r="AY627" s="25" t="b">
        <f>IFERROR(IF($F627="S1",IF(AND($H627&gt;$G627,(($H627-$G627)&lt;=(Dashboard!$N$4/1440))),1,""),IF($F627="S2",IF(AND($H627&gt;$G627,($H627-$G627)&lt;=(Dashboard!$N$5/1440)),1,""),IF($F627="S3",IF(AND($H627&gt;$G627,($H627-$G627)&lt;=(Dashboard!$N$6/1440)),1,""),IF($F627="S4",IF(AND($H627&gt;$G627,($H627-$G627)&lt;=(Dashboard!$N$7/1440)),1,""))))),"")</f>
        <v>0</v>
      </c>
      <c r="AZ627" s="25" t="b">
        <f>IFERROR(IF(J627="Done",IF($F627="S1",IF(AND($I627&gt;$G627,(($I627-$G627)&lt;=(Dashboard!$O$4/1440))),1,""),IF($F627="S2",IF(AND($I627&gt;$G627,($I627-$G627)&lt;=(Dashboard!$O$5/1440)),1,""),IF($F627="S3",IF(AND($I627&gt;$G627,($I627-$G627)&lt;=(Dashboard!$O$6/1440)),1,""),IF($F627="S4",IF(AND($I627&gt;$G627,($I627-$G627)&lt;=(Dashboard!$O$7/1440)),1,"")))))),"")</f>
        <v>0</v>
      </c>
      <c r="BA627" s="24"/>
    </row>
    <row r="628" spans="1:53" x14ac:dyDescent="0.25">
      <c r="A628" s="33"/>
      <c r="B628" s="20"/>
      <c r="C628" s="20"/>
      <c r="D628" s="20"/>
      <c r="E628" s="20"/>
      <c r="F628" s="28"/>
      <c r="G628" s="32"/>
      <c r="H628" s="32"/>
      <c r="I628" s="32"/>
      <c r="J628" s="19" t="str">
        <f t="shared" si="29"/>
        <v/>
      </c>
      <c r="K628" s="20"/>
      <c r="L628" s="29"/>
      <c r="M628" s="22" t="str">
        <f t="shared" si="27"/>
        <v/>
      </c>
      <c r="N628" s="22" t="str">
        <f t="shared" si="28"/>
        <v/>
      </c>
      <c r="AY628" s="25" t="b">
        <f>IFERROR(IF($F628="S1",IF(AND($H628&gt;$G628,(($H628-$G628)&lt;=(Dashboard!$N$4/1440))),1,""),IF($F628="S2",IF(AND($H628&gt;$G628,($H628-$G628)&lt;=(Dashboard!$N$5/1440)),1,""),IF($F628="S3",IF(AND($H628&gt;$G628,($H628-$G628)&lt;=(Dashboard!$N$6/1440)),1,""),IF($F628="S4",IF(AND($H628&gt;$G628,($H628-$G628)&lt;=(Dashboard!$N$7/1440)),1,""))))),"")</f>
        <v>0</v>
      </c>
      <c r="AZ628" s="25" t="b">
        <f>IFERROR(IF(J628="Done",IF($F628="S1",IF(AND($I628&gt;$G628,(($I628-$G628)&lt;=(Dashboard!$O$4/1440))),1,""),IF($F628="S2",IF(AND($I628&gt;$G628,($I628-$G628)&lt;=(Dashboard!$O$5/1440)),1,""),IF($F628="S3",IF(AND($I628&gt;$G628,($I628-$G628)&lt;=(Dashboard!$O$6/1440)),1,""),IF($F628="S4",IF(AND($I628&gt;$G628,($I628-$G628)&lt;=(Dashboard!$O$7/1440)),1,"")))))),"")</f>
        <v>0</v>
      </c>
      <c r="BA628" s="24"/>
    </row>
    <row r="629" spans="1:53" x14ac:dyDescent="0.25">
      <c r="A629" s="33"/>
      <c r="B629" s="20"/>
      <c r="C629" s="20"/>
      <c r="D629" s="20"/>
      <c r="E629" s="20"/>
      <c r="F629" s="28"/>
      <c r="G629" s="32"/>
      <c r="H629" s="32"/>
      <c r="I629" s="32"/>
      <c r="J629" s="19" t="str">
        <f t="shared" si="29"/>
        <v/>
      </c>
      <c r="K629" s="20"/>
      <c r="L629" s="29"/>
      <c r="M629" s="22" t="str">
        <f t="shared" si="27"/>
        <v/>
      </c>
      <c r="N629" s="22" t="str">
        <f t="shared" si="28"/>
        <v/>
      </c>
      <c r="AY629" s="25" t="b">
        <f>IFERROR(IF($F629="S1",IF(AND($H629&gt;$G629,(($H629-$G629)&lt;=(Dashboard!$N$4/1440))),1,""),IF($F629="S2",IF(AND($H629&gt;$G629,($H629-$G629)&lt;=(Dashboard!$N$5/1440)),1,""),IF($F629="S3",IF(AND($H629&gt;$G629,($H629-$G629)&lt;=(Dashboard!$N$6/1440)),1,""),IF($F629="S4",IF(AND($H629&gt;$G629,($H629-$G629)&lt;=(Dashboard!$N$7/1440)),1,""))))),"")</f>
        <v>0</v>
      </c>
      <c r="AZ629" s="25" t="b">
        <f>IFERROR(IF(J629="Done",IF($F629="S1",IF(AND($I629&gt;$G629,(($I629-$G629)&lt;=(Dashboard!$O$4/1440))),1,""),IF($F629="S2",IF(AND($I629&gt;$G629,($I629-$G629)&lt;=(Dashboard!$O$5/1440)),1,""),IF($F629="S3",IF(AND($I629&gt;$G629,($I629-$G629)&lt;=(Dashboard!$O$6/1440)),1,""),IF($F629="S4",IF(AND($I629&gt;$G629,($I629-$G629)&lt;=(Dashboard!$O$7/1440)),1,"")))))),"")</f>
        <v>0</v>
      </c>
      <c r="BA629" s="24"/>
    </row>
    <row r="630" spans="1:53" x14ac:dyDescent="0.25">
      <c r="A630" s="33"/>
      <c r="B630" s="20"/>
      <c r="C630" s="20"/>
      <c r="D630" s="20"/>
      <c r="E630" s="20"/>
      <c r="F630" s="28"/>
      <c r="G630" s="32"/>
      <c r="H630" s="32"/>
      <c r="I630" s="32"/>
      <c r="J630" s="19" t="str">
        <f t="shared" si="29"/>
        <v/>
      </c>
      <c r="K630" s="20"/>
      <c r="L630" s="29"/>
      <c r="M630" s="22" t="str">
        <f t="shared" si="27"/>
        <v/>
      </c>
      <c r="N630" s="22" t="str">
        <f t="shared" si="28"/>
        <v/>
      </c>
      <c r="AY630" s="25" t="b">
        <f>IFERROR(IF($F630="S1",IF(AND($H630&gt;$G630,(($H630-$G630)&lt;=(Dashboard!$N$4/1440))),1,""),IF($F630="S2",IF(AND($H630&gt;$G630,($H630-$G630)&lt;=(Dashboard!$N$5/1440)),1,""),IF($F630="S3",IF(AND($H630&gt;$G630,($H630-$G630)&lt;=(Dashboard!$N$6/1440)),1,""),IF($F630="S4",IF(AND($H630&gt;$G630,($H630-$G630)&lt;=(Dashboard!$N$7/1440)),1,""))))),"")</f>
        <v>0</v>
      </c>
      <c r="AZ630" s="25" t="b">
        <f>IFERROR(IF(J630="Done",IF($F630="S1",IF(AND($I630&gt;$G630,(($I630-$G630)&lt;=(Dashboard!$O$4/1440))),1,""),IF($F630="S2",IF(AND($I630&gt;$G630,($I630-$G630)&lt;=(Dashboard!$O$5/1440)),1,""),IF($F630="S3",IF(AND($I630&gt;$G630,($I630-$G630)&lt;=(Dashboard!$O$6/1440)),1,""),IF($F630="S4",IF(AND($I630&gt;$G630,($I630-$G630)&lt;=(Dashboard!$O$7/1440)),1,"")))))),"")</f>
        <v>0</v>
      </c>
      <c r="BA630" s="24"/>
    </row>
    <row r="631" spans="1:53" x14ac:dyDescent="0.25">
      <c r="A631" s="33"/>
      <c r="B631" s="20"/>
      <c r="C631" s="20"/>
      <c r="D631" s="20"/>
      <c r="E631" s="20"/>
      <c r="F631" s="28"/>
      <c r="G631" s="32"/>
      <c r="H631" s="32"/>
      <c r="I631" s="32"/>
      <c r="J631" s="19" t="str">
        <f t="shared" si="29"/>
        <v/>
      </c>
      <c r="K631" s="20"/>
      <c r="L631" s="29"/>
      <c r="M631" s="22" t="str">
        <f t="shared" si="27"/>
        <v/>
      </c>
      <c r="N631" s="22" t="str">
        <f t="shared" si="28"/>
        <v/>
      </c>
      <c r="AY631" s="25" t="b">
        <f>IFERROR(IF($F631="S1",IF(AND($H631&gt;$G631,(($H631-$G631)&lt;=(Dashboard!$N$4/1440))),1,""),IF($F631="S2",IF(AND($H631&gt;$G631,($H631-$G631)&lt;=(Dashboard!$N$5/1440)),1,""),IF($F631="S3",IF(AND($H631&gt;$G631,($H631-$G631)&lt;=(Dashboard!$N$6/1440)),1,""),IF($F631="S4",IF(AND($H631&gt;$G631,($H631-$G631)&lt;=(Dashboard!$N$7/1440)),1,""))))),"")</f>
        <v>0</v>
      </c>
      <c r="AZ631" s="25" t="b">
        <f>IFERROR(IF(J631="Done",IF($F631="S1",IF(AND($I631&gt;$G631,(($I631-$G631)&lt;=(Dashboard!$O$4/1440))),1,""),IF($F631="S2",IF(AND($I631&gt;$G631,($I631-$G631)&lt;=(Dashboard!$O$5/1440)),1,""),IF($F631="S3",IF(AND($I631&gt;$G631,($I631-$G631)&lt;=(Dashboard!$O$6/1440)),1,""),IF($F631="S4",IF(AND($I631&gt;$G631,($I631-$G631)&lt;=(Dashboard!$O$7/1440)),1,"")))))),"")</f>
        <v>0</v>
      </c>
      <c r="BA631" s="24"/>
    </row>
    <row r="632" spans="1:53" x14ac:dyDescent="0.25">
      <c r="A632" s="33"/>
      <c r="B632" s="20"/>
      <c r="C632" s="20"/>
      <c r="D632" s="20"/>
      <c r="E632" s="20"/>
      <c r="F632" s="28"/>
      <c r="G632" s="32"/>
      <c r="H632" s="32"/>
      <c r="I632" s="32"/>
      <c r="J632" s="19" t="str">
        <f t="shared" si="29"/>
        <v/>
      </c>
      <c r="K632" s="20"/>
      <c r="L632" s="29"/>
      <c r="M632" s="22" t="str">
        <f t="shared" si="27"/>
        <v/>
      </c>
      <c r="N632" s="22" t="str">
        <f t="shared" si="28"/>
        <v/>
      </c>
      <c r="AY632" s="25" t="b">
        <f>IFERROR(IF($F632="S1",IF(AND($H632&gt;$G632,(($H632-$G632)&lt;=(Dashboard!$N$4/1440))),1,""),IF($F632="S2",IF(AND($H632&gt;$G632,($H632-$G632)&lt;=(Dashboard!$N$5/1440)),1,""),IF($F632="S3",IF(AND($H632&gt;$G632,($H632-$G632)&lt;=(Dashboard!$N$6/1440)),1,""),IF($F632="S4",IF(AND($H632&gt;$G632,($H632-$G632)&lt;=(Dashboard!$N$7/1440)),1,""))))),"")</f>
        <v>0</v>
      </c>
      <c r="AZ632" s="25" t="b">
        <f>IFERROR(IF(J632="Done",IF($F632="S1",IF(AND($I632&gt;$G632,(($I632-$G632)&lt;=(Dashboard!$O$4/1440))),1,""),IF($F632="S2",IF(AND($I632&gt;$G632,($I632-$G632)&lt;=(Dashboard!$O$5/1440)),1,""),IF($F632="S3",IF(AND($I632&gt;$G632,($I632-$G632)&lt;=(Dashboard!$O$6/1440)),1,""),IF($F632="S4",IF(AND($I632&gt;$G632,($I632-$G632)&lt;=(Dashboard!$O$7/1440)),1,"")))))),"")</f>
        <v>0</v>
      </c>
      <c r="BA632" s="24"/>
    </row>
    <row r="633" spans="1:53" x14ac:dyDescent="0.25">
      <c r="A633" s="33"/>
      <c r="B633" s="20"/>
      <c r="C633" s="20"/>
      <c r="D633" s="20"/>
      <c r="E633" s="20"/>
      <c r="F633" s="28"/>
      <c r="G633" s="32"/>
      <c r="H633" s="32"/>
      <c r="I633" s="32"/>
      <c r="J633" s="19" t="str">
        <f t="shared" si="29"/>
        <v/>
      </c>
      <c r="K633" s="20"/>
      <c r="L633" s="29"/>
      <c r="M633" s="22" t="str">
        <f t="shared" si="27"/>
        <v/>
      </c>
      <c r="N633" s="22" t="str">
        <f t="shared" si="28"/>
        <v/>
      </c>
      <c r="AY633" s="25" t="b">
        <f>IFERROR(IF($F633="S1",IF(AND($H633&gt;$G633,(($H633-$G633)&lt;=(Dashboard!$N$4/1440))),1,""),IF($F633="S2",IF(AND($H633&gt;$G633,($H633-$G633)&lt;=(Dashboard!$N$5/1440)),1,""),IF($F633="S3",IF(AND($H633&gt;$G633,($H633-$G633)&lt;=(Dashboard!$N$6/1440)),1,""),IF($F633="S4",IF(AND($H633&gt;$G633,($H633-$G633)&lt;=(Dashboard!$N$7/1440)),1,""))))),"")</f>
        <v>0</v>
      </c>
      <c r="AZ633" s="25" t="b">
        <f>IFERROR(IF(J633="Done",IF($F633="S1",IF(AND($I633&gt;$G633,(($I633-$G633)&lt;=(Dashboard!$O$4/1440))),1,""),IF($F633="S2",IF(AND($I633&gt;$G633,($I633-$G633)&lt;=(Dashboard!$O$5/1440)),1,""),IF($F633="S3",IF(AND($I633&gt;$G633,($I633-$G633)&lt;=(Dashboard!$O$6/1440)),1,""),IF($F633="S4",IF(AND($I633&gt;$G633,($I633-$G633)&lt;=(Dashboard!$O$7/1440)),1,"")))))),"")</f>
        <v>0</v>
      </c>
      <c r="BA633" s="24"/>
    </row>
    <row r="634" spans="1:53" x14ac:dyDescent="0.25">
      <c r="A634" s="33"/>
      <c r="B634" s="20"/>
      <c r="C634" s="20"/>
      <c r="D634" s="20"/>
      <c r="E634" s="20"/>
      <c r="F634" s="28"/>
      <c r="G634" s="32"/>
      <c r="H634" s="32"/>
      <c r="I634" s="32"/>
      <c r="J634" s="19" t="str">
        <f t="shared" si="29"/>
        <v/>
      </c>
      <c r="K634" s="20"/>
      <c r="L634" s="29"/>
      <c r="M634" s="22" t="str">
        <f t="shared" si="27"/>
        <v/>
      </c>
      <c r="N634" s="22" t="str">
        <f t="shared" si="28"/>
        <v/>
      </c>
      <c r="AY634" s="25" t="b">
        <f>IFERROR(IF($F634="S1",IF(AND($H634&gt;$G634,(($H634-$G634)&lt;=(Dashboard!$N$4/1440))),1,""),IF($F634="S2",IF(AND($H634&gt;$G634,($H634-$G634)&lt;=(Dashboard!$N$5/1440)),1,""),IF($F634="S3",IF(AND($H634&gt;$G634,($H634-$G634)&lt;=(Dashboard!$N$6/1440)),1,""),IF($F634="S4",IF(AND($H634&gt;$G634,($H634-$G634)&lt;=(Dashboard!$N$7/1440)),1,""))))),"")</f>
        <v>0</v>
      </c>
      <c r="AZ634" s="25" t="b">
        <f>IFERROR(IF(J634="Done",IF($F634="S1",IF(AND($I634&gt;$G634,(($I634-$G634)&lt;=(Dashboard!$O$4/1440))),1,""),IF($F634="S2",IF(AND($I634&gt;$G634,($I634-$G634)&lt;=(Dashboard!$O$5/1440)),1,""),IF($F634="S3",IF(AND($I634&gt;$G634,($I634-$G634)&lt;=(Dashboard!$O$6/1440)),1,""),IF($F634="S4",IF(AND($I634&gt;$G634,($I634-$G634)&lt;=(Dashboard!$O$7/1440)),1,"")))))),"")</f>
        <v>0</v>
      </c>
      <c r="BA634" s="24"/>
    </row>
    <row r="635" spans="1:53" x14ac:dyDescent="0.25">
      <c r="A635" s="33"/>
      <c r="B635" s="20"/>
      <c r="C635" s="20"/>
      <c r="D635" s="20"/>
      <c r="E635" s="20"/>
      <c r="F635" s="28"/>
      <c r="G635" s="32"/>
      <c r="H635" s="32"/>
      <c r="I635" s="32"/>
      <c r="J635" s="19" t="str">
        <f t="shared" si="29"/>
        <v/>
      </c>
      <c r="K635" s="20"/>
      <c r="L635" s="29"/>
      <c r="M635" s="22" t="str">
        <f t="shared" si="27"/>
        <v/>
      </c>
      <c r="N635" s="22" t="str">
        <f t="shared" si="28"/>
        <v/>
      </c>
      <c r="AY635" s="25" t="b">
        <f>IFERROR(IF($F635="S1",IF(AND($H635&gt;$G635,(($H635-$G635)&lt;=(Dashboard!$N$4/1440))),1,""),IF($F635="S2",IF(AND($H635&gt;$G635,($H635-$G635)&lt;=(Dashboard!$N$5/1440)),1,""),IF($F635="S3",IF(AND($H635&gt;$G635,($H635-$G635)&lt;=(Dashboard!$N$6/1440)),1,""),IF($F635="S4",IF(AND($H635&gt;$G635,($H635-$G635)&lt;=(Dashboard!$N$7/1440)),1,""))))),"")</f>
        <v>0</v>
      </c>
      <c r="AZ635" s="25" t="b">
        <f>IFERROR(IF(J635="Done",IF($F635="S1",IF(AND($I635&gt;$G635,(($I635-$G635)&lt;=(Dashboard!$O$4/1440))),1,""),IF($F635="S2",IF(AND($I635&gt;$G635,($I635-$G635)&lt;=(Dashboard!$O$5/1440)),1,""),IF($F635="S3",IF(AND($I635&gt;$G635,($I635-$G635)&lt;=(Dashboard!$O$6/1440)),1,""),IF($F635="S4",IF(AND($I635&gt;$G635,($I635-$G635)&lt;=(Dashboard!$O$7/1440)),1,"")))))),"")</f>
        <v>0</v>
      </c>
      <c r="BA635" s="24"/>
    </row>
    <row r="636" spans="1:53" x14ac:dyDescent="0.25">
      <c r="A636" s="33"/>
      <c r="B636" s="20"/>
      <c r="C636" s="20"/>
      <c r="D636" s="20"/>
      <c r="E636" s="20"/>
      <c r="F636" s="28"/>
      <c r="G636" s="32"/>
      <c r="H636" s="32"/>
      <c r="I636" s="32"/>
      <c r="J636" s="19" t="str">
        <f t="shared" si="29"/>
        <v/>
      </c>
      <c r="K636" s="20"/>
      <c r="L636" s="29"/>
      <c r="M636" s="22" t="str">
        <f t="shared" si="27"/>
        <v/>
      </c>
      <c r="N636" s="22" t="str">
        <f t="shared" si="28"/>
        <v/>
      </c>
      <c r="AY636" s="25" t="b">
        <f>IFERROR(IF($F636="S1",IF(AND($H636&gt;$G636,(($H636-$G636)&lt;=(Dashboard!$N$4/1440))),1,""),IF($F636="S2",IF(AND($H636&gt;$G636,($H636-$G636)&lt;=(Dashboard!$N$5/1440)),1,""),IF($F636="S3",IF(AND($H636&gt;$G636,($H636-$G636)&lt;=(Dashboard!$N$6/1440)),1,""),IF($F636="S4",IF(AND($H636&gt;$G636,($H636-$G636)&lt;=(Dashboard!$N$7/1440)),1,""))))),"")</f>
        <v>0</v>
      </c>
      <c r="AZ636" s="25" t="b">
        <f>IFERROR(IF(J636="Done",IF($F636="S1",IF(AND($I636&gt;$G636,(($I636-$G636)&lt;=(Dashboard!$O$4/1440))),1,""),IF($F636="S2",IF(AND($I636&gt;$G636,($I636-$G636)&lt;=(Dashboard!$O$5/1440)),1,""),IF($F636="S3",IF(AND($I636&gt;$G636,($I636-$G636)&lt;=(Dashboard!$O$6/1440)),1,""),IF($F636="S4",IF(AND($I636&gt;$G636,($I636-$G636)&lt;=(Dashboard!$O$7/1440)),1,"")))))),"")</f>
        <v>0</v>
      </c>
      <c r="BA636" s="24"/>
    </row>
    <row r="637" spans="1:53" x14ac:dyDescent="0.25">
      <c r="A637" s="33"/>
      <c r="B637" s="20"/>
      <c r="C637" s="20"/>
      <c r="D637" s="20"/>
      <c r="E637" s="20"/>
      <c r="F637" s="28"/>
      <c r="G637" s="32"/>
      <c r="H637" s="32"/>
      <c r="I637" s="32"/>
      <c r="J637" s="19" t="str">
        <f t="shared" si="29"/>
        <v/>
      </c>
      <c r="K637" s="20"/>
      <c r="L637" s="29"/>
      <c r="M637" s="22" t="str">
        <f t="shared" si="27"/>
        <v/>
      </c>
      <c r="N637" s="22" t="str">
        <f t="shared" si="28"/>
        <v/>
      </c>
      <c r="AY637" s="25" t="b">
        <f>IFERROR(IF($F637="S1",IF(AND($H637&gt;$G637,(($H637-$G637)&lt;=(Dashboard!$N$4/1440))),1,""),IF($F637="S2",IF(AND($H637&gt;$G637,($H637-$G637)&lt;=(Dashboard!$N$5/1440)),1,""),IF($F637="S3",IF(AND($H637&gt;$G637,($H637-$G637)&lt;=(Dashboard!$N$6/1440)),1,""),IF($F637="S4",IF(AND($H637&gt;$G637,($H637-$G637)&lt;=(Dashboard!$N$7/1440)),1,""))))),"")</f>
        <v>0</v>
      </c>
      <c r="AZ637" s="25" t="b">
        <f>IFERROR(IF(J637="Done",IF($F637="S1",IF(AND($I637&gt;$G637,(($I637-$G637)&lt;=(Dashboard!$O$4/1440))),1,""),IF($F637="S2",IF(AND($I637&gt;$G637,($I637-$G637)&lt;=(Dashboard!$O$5/1440)),1,""),IF($F637="S3",IF(AND($I637&gt;$G637,($I637-$G637)&lt;=(Dashboard!$O$6/1440)),1,""),IF($F637="S4",IF(AND($I637&gt;$G637,($I637-$G637)&lt;=(Dashboard!$O$7/1440)),1,"")))))),"")</f>
        <v>0</v>
      </c>
      <c r="BA637" s="24"/>
    </row>
    <row r="638" spans="1:53" x14ac:dyDescent="0.25">
      <c r="A638" s="33"/>
      <c r="B638" s="20"/>
      <c r="C638" s="20"/>
      <c r="D638" s="20"/>
      <c r="E638" s="20"/>
      <c r="F638" s="28"/>
      <c r="G638" s="32"/>
      <c r="H638" s="32"/>
      <c r="I638" s="32"/>
      <c r="J638" s="19" t="str">
        <f t="shared" si="29"/>
        <v/>
      </c>
      <c r="K638" s="20"/>
      <c r="L638" s="29"/>
      <c r="M638" s="22" t="str">
        <f t="shared" si="27"/>
        <v/>
      </c>
      <c r="N638" s="22" t="str">
        <f t="shared" si="28"/>
        <v/>
      </c>
      <c r="AY638" s="25" t="b">
        <f>IFERROR(IF($F638="S1",IF(AND($H638&gt;$G638,(($H638-$G638)&lt;=(Dashboard!$N$4/1440))),1,""),IF($F638="S2",IF(AND($H638&gt;$G638,($H638-$G638)&lt;=(Dashboard!$N$5/1440)),1,""),IF($F638="S3",IF(AND($H638&gt;$G638,($H638-$G638)&lt;=(Dashboard!$N$6/1440)),1,""),IF($F638="S4",IF(AND($H638&gt;$G638,($H638-$G638)&lt;=(Dashboard!$N$7/1440)),1,""))))),"")</f>
        <v>0</v>
      </c>
      <c r="AZ638" s="25" t="b">
        <f>IFERROR(IF(J638="Done",IF($F638="S1",IF(AND($I638&gt;$G638,(($I638-$G638)&lt;=(Dashboard!$O$4/1440))),1,""),IF($F638="S2",IF(AND($I638&gt;$G638,($I638-$G638)&lt;=(Dashboard!$O$5/1440)),1,""),IF($F638="S3",IF(AND($I638&gt;$G638,($I638-$G638)&lt;=(Dashboard!$O$6/1440)),1,""),IF($F638="S4",IF(AND($I638&gt;$G638,($I638-$G638)&lt;=(Dashboard!$O$7/1440)),1,"")))))),"")</f>
        <v>0</v>
      </c>
      <c r="BA638" s="24"/>
    </row>
    <row r="639" spans="1:53" x14ac:dyDescent="0.25">
      <c r="A639" s="33"/>
      <c r="B639" s="20"/>
      <c r="C639" s="20"/>
      <c r="D639" s="20"/>
      <c r="E639" s="20"/>
      <c r="F639" s="28"/>
      <c r="G639" s="32"/>
      <c r="H639" s="32"/>
      <c r="I639" s="32"/>
      <c r="J639" s="19" t="str">
        <f t="shared" si="29"/>
        <v/>
      </c>
      <c r="K639" s="20"/>
      <c r="L639" s="29"/>
      <c r="M639" s="22" t="str">
        <f t="shared" si="27"/>
        <v/>
      </c>
      <c r="N639" s="22" t="str">
        <f t="shared" si="28"/>
        <v/>
      </c>
      <c r="AY639" s="25" t="b">
        <f>IFERROR(IF($F639="S1",IF(AND($H639&gt;$G639,(($H639-$G639)&lt;=(Dashboard!$N$4/1440))),1,""),IF($F639="S2",IF(AND($H639&gt;$G639,($H639-$G639)&lt;=(Dashboard!$N$5/1440)),1,""),IF($F639="S3",IF(AND($H639&gt;$G639,($H639-$G639)&lt;=(Dashboard!$N$6/1440)),1,""),IF($F639="S4",IF(AND($H639&gt;$G639,($H639-$G639)&lt;=(Dashboard!$N$7/1440)),1,""))))),"")</f>
        <v>0</v>
      </c>
      <c r="AZ639" s="25" t="b">
        <f>IFERROR(IF(J639="Done",IF($F639="S1",IF(AND($I639&gt;$G639,(($I639-$G639)&lt;=(Dashboard!$O$4/1440))),1,""),IF($F639="S2",IF(AND($I639&gt;$G639,($I639-$G639)&lt;=(Dashboard!$O$5/1440)),1,""),IF($F639="S3",IF(AND($I639&gt;$G639,($I639-$G639)&lt;=(Dashboard!$O$6/1440)),1,""),IF($F639="S4",IF(AND($I639&gt;$G639,($I639-$G639)&lt;=(Dashboard!$O$7/1440)),1,"")))))),"")</f>
        <v>0</v>
      </c>
      <c r="BA639" s="24"/>
    </row>
    <row r="640" spans="1:53" x14ac:dyDescent="0.25">
      <c r="A640" s="33"/>
      <c r="B640" s="20"/>
      <c r="C640" s="20"/>
      <c r="D640" s="20"/>
      <c r="E640" s="20"/>
      <c r="F640" s="28"/>
      <c r="G640" s="32"/>
      <c r="H640" s="32"/>
      <c r="I640" s="32"/>
      <c r="J640" s="19" t="str">
        <f t="shared" si="29"/>
        <v/>
      </c>
      <c r="K640" s="20"/>
      <c r="L640" s="29"/>
      <c r="M640" s="22" t="str">
        <f t="shared" si="27"/>
        <v/>
      </c>
      <c r="N640" s="22" t="str">
        <f t="shared" si="28"/>
        <v/>
      </c>
      <c r="AY640" s="25" t="b">
        <f>IFERROR(IF($F640="S1",IF(AND($H640&gt;$G640,(($H640-$G640)&lt;=(Dashboard!$N$4/1440))),1,""),IF($F640="S2",IF(AND($H640&gt;$G640,($H640-$G640)&lt;=(Dashboard!$N$5/1440)),1,""),IF($F640="S3",IF(AND($H640&gt;$G640,($H640-$G640)&lt;=(Dashboard!$N$6/1440)),1,""),IF($F640="S4",IF(AND($H640&gt;$G640,($H640-$G640)&lt;=(Dashboard!$N$7/1440)),1,""))))),"")</f>
        <v>0</v>
      </c>
      <c r="AZ640" s="25" t="b">
        <f>IFERROR(IF(J640="Done",IF($F640="S1",IF(AND($I640&gt;$G640,(($I640-$G640)&lt;=(Dashboard!$O$4/1440))),1,""),IF($F640="S2",IF(AND($I640&gt;$G640,($I640-$G640)&lt;=(Dashboard!$O$5/1440)),1,""),IF($F640="S3",IF(AND($I640&gt;$G640,($I640-$G640)&lt;=(Dashboard!$O$6/1440)),1,""),IF($F640="S4",IF(AND($I640&gt;$G640,($I640-$G640)&lt;=(Dashboard!$O$7/1440)),1,"")))))),"")</f>
        <v>0</v>
      </c>
      <c r="BA640" s="24"/>
    </row>
    <row r="641" spans="1:53" x14ac:dyDescent="0.25">
      <c r="A641" s="33"/>
      <c r="B641" s="20"/>
      <c r="C641" s="20"/>
      <c r="D641" s="20"/>
      <c r="E641" s="20"/>
      <c r="F641" s="28"/>
      <c r="G641" s="32"/>
      <c r="H641" s="32"/>
      <c r="I641" s="32"/>
      <c r="J641" s="19" t="str">
        <f t="shared" si="29"/>
        <v/>
      </c>
      <c r="K641" s="20"/>
      <c r="L641" s="29"/>
      <c r="M641" s="22" t="str">
        <f t="shared" si="27"/>
        <v/>
      </c>
      <c r="N641" s="22" t="str">
        <f t="shared" si="28"/>
        <v/>
      </c>
      <c r="AY641" s="25" t="b">
        <f>IFERROR(IF($F641="S1",IF(AND($H641&gt;$G641,(($H641-$G641)&lt;=(Dashboard!$N$4/1440))),1,""),IF($F641="S2",IF(AND($H641&gt;$G641,($H641-$G641)&lt;=(Dashboard!$N$5/1440)),1,""),IF($F641="S3",IF(AND($H641&gt;$G641,($H641-$G641)&lt;=(Dashboard!$N$6/1440)),1,""),IF($F641="S4",IF(AND($H641&gt;$G641,($H641-$G641)&lt;=(Dashboard!$N$7/1440)),1,""))))),"")</f>
        <v>0</v>
      </c>
      <c r="AZ641" s="25" t="b">
        <f>IFERROR(IF(J641="Done",IF($F641="S1",IF(AND($I641&gt;$G641,(($I641-$G641)&lt;=(Dashboard!$O$4/1440))),1,""),IF($F641="S2",IF(AND($I641&gt;$G641,($I641-$G641)&lt;=(Dashboard!$O$5/1440)),1,""),IF($F641="S3",IF(AND($I641&gt;$G641,($I641-$G641)&lt;=(Dashboard!$O$6/1440)),1,""),IF($F641="S4",IF(AND($I641&gt;$G641,($I641-$G641)&lt;=(Dashboard!$O$7/1440)),1,"")))))),"")</f>
        <v>0</v>
      </c>
      <c r="BA641" s="24"/>
    </row>
    <row r="642" spans="1:53" x14ac:dyDescent="0.25">
      <c r="A642" s="33"/>
      <c r="B642" s="20"/>
      <c r="C642" s="20"/>
      <c r="D642" s="20"/>
      <c r="E642" s="20"/>
      <c r="F642" s="28"/>
      <c r="G642" s="32"/>
      <c r="H642" s="32"/>
      <c r="I642" s="32"/>
      <c r="J642" s="19" t="str">
        <f t="shared" si="29"/>
        <v/>
      </c>
      <c r="K642" s="20"/>
      <c r="L642" s="29"/>
      <c r="M642" s="22" t="str">
        <f t="shared" si="27"/>
        <v/>
      </c>
      <c r="N642" s="22" t="str">
        <f t="shared" si="28"/>
        <v/>
      </c>
      <c r="AY642" s="25" t="b">
        <f>IFERROR(IF($F642="S1",IF(AND($H642&gt;$G642,(($H642-$G642)&lt;=(Dashboard!$N$4/1440))),1,""),IF($F642="S2",IF(AND($H642&gt;$G642,($H642-$G642)&lt;=(Dashboard!$N$5/1440)),1,""),IF($F642="S3",IF(AND($H642&gt;$G642,($H642-$G642)&lt;=(Dashboard!$N$6/1440)),1,""),IF($F642="S4",IF(AND($H642&gt;$G642,($H642-$G642)&lt;=(Dashboard!$N$7/1440)),1,""))))),"")</f>
        <v>0</v>
      </c>
      <c r="AZ642" s="25" t="b">
        <f>IFERROR(IF(J642="Done",IF($F642="S1",IF(AND($I642&gt;$G642,(($I642-$G642)&lt;=(Dashboard!$O$4/1440))),1,""),IF($F642="S2",IF(AND($I642&gt;$G642,($I642-$G642)&lt;=(Dashboard!$O$5/1440)),1,""),IF($F642="S3",IF(AND($I642&gt;$G642,($I642-$G642)&lt;=(Dashboard!$O$6/1440)),1,""),IF($F642="S4",IF(AND($I642&gt;$G642,($I642-$G642)&lt;=(Dashboard!$O$7/1440)),1,"")))))),"")</f>
        <v>0</v>
      </c>
      <c r="BA642" s="24"/>
    </row>
    <row r="643" spans="1:53" x14ac:dyDescent="0.25">
      <c r="A643" s="33"/>
      <c r="B643" s="20"/>
      <c r="C643" s="20"/>
      <c r="D643" s="20"/>
      <c r="E643" s="20"/>
      <c r="F643" s="28"/>
      <c r="G643" s="32"/>
      <c r="H643" s="32"/>
      <c r="I643" s="32"/>
      <c r="J643" s="19" t="str">
        <f t="shared" si="29"/>
        <v/>
      </c>
      <c r="K643" s="20"/>
      <c r="L643" s="29"/>
      <c r="M643" s="22" t="str">
        <f t="shared" si="27"/>
        <v/>
      </c>
      <c r="N643" s="22" t="str">
        <f t="shared" si="28"/>
        <v/>
      </c>
      <c r="AY643" s="25" t="b">
        <f>IFERROR(IF($F643="S1",IF(AND($H643&gt;$G643,(($H643-$G643)&lt;=(Dashboard!$N$4/1440))),1,""),IF($F643="S2",IF(AND($H643&gt;$G643,($H643-$G643)&lt;=(Dashboard!$N$5/1440)),1,""),IF($F643="S3",IF(AND($H643&gt;$G643,($H643-$G643)&lt;=(Dashboard!$N$6/1440)),1,""),IF($F643="S4",IF(AND($H643&gt;$G643,($H643-$G643)&lt;=(Dashboard!$N$7/1440)),1,""))))),"")</f>
        <v>0</v>
      </c>
      <c r="AZ643" s="25" t="b">
        <f>IFERROR(IF(J643="Done",IF($F643="S1",IF(AND($I643&gt;$G643,(($I643-$G643)&lt;=(Dashboard!$O$4/1440))),1,""),IF($F643="S2",IF(AND($I643&gt;$G643,($I643-$G643)&lt;=(Dashboard!$O$5/1440)),1,""),IF($F643="S3",IF(AND($I643&gt;$G643,($I643-$G643)&lt;=(Dashboard!$O$6/1440)),1,""),IF($F643="S4",IF(AND($I643&gt;$G643,($I643-$G643)&lt;=(Dashboard!$O$7/1440)),1,"")))))),"")</f>
        <v>0</v>
      </c>
      <c r="BA643" s="24"/>
    </row>
    <row r="644" spans="1:53" x14ac:dyDescent="0.25">
      <c r="A644" s="33"/>
      <c r="B644" s="20"/>
      <c r="C644" s="20"/>
      <c r="D644" s="20"/>
      <c r="E644" s="20"/>
      <c r="F644" s="28"/>
      <c r="G644" s="32"/>
      <c r="H644" s="32"/>
      <c r="I644" s="32"/>
      <c r="J644" s="19" t="str">
        <f t="shared" si="29"/>
        <v/>
      </c>
      <c r="K644" s="20"/>
      <c r="L644" s="29"/>
      <c r="M644" s="22" t="str">
        <f t="shared" si="27"/>
        <v/>
      </c>
      <c r="N644" s="22" t="str">
        <f t="shared" si="28"/>
        <v/>
      </c>
      <c r="AY644" s="25" t="b">
        <f>IFERROR(IF($F644="S1",IF(AND($H644&gt;$G644,(($H644-$G644)&lt;=(Dashboard!$N$4/1440))),1,""),IF($F644="S2",IF(AND($H644&gt;$G644,($H644-$G644)&lt;=(Dashboard!$N$5/1440)),1,""),IF($F644="S3",IF(AND($H644&gt;$G644,($H644-$G644)&lt;=(Dashboard!$N$6/1440)),1,""),IF($F644="S4",IF(AND($H644&gt;$G644,($H644-$G644)&lt;=(Dashboard!$N$7/1440)),1,""))))),"")</f>
        <v>0</v>
      </c>
      <c r="AZ644" s="25" t="b">
        <f>IFERROR(IF(J644="Done",IF($F644="S1",IF(AND($I644&gt;$G644,(($I644-$G644)&lt;=(Dashboard!$O$4/1440))),1,""),IF($F644="S2",IF(AND($I644&gt;$G644,($I644-$G644)&lt;=(Dashboard!$O$5/1440)),1,""),IF($F644="S3",IF(AND($I644&gt;$G644,($I644-$G644)&lt;=(Dashboard!$O$6/1440)),1,""),IF($F644="S4",IF(AND($I644&gt;$G644,($I644-$G644)&lt;=(Dashboard!$O$7/1440)),1,"")))))),"")</f>
        <v>0</v>
      </c>
      <c r="BA644" s="24"/>
    </row>
    <row r="645" spans="1:53" x14ac:dyDescent="0.25">
      <c r="A645" s="33"/>
      <c r="B645" s="20"/>
      <c r="C645" s="20"/>
      <c r="D645" s="20"/>
      <c r="E645" s="20"/>
      <c r="F645" s="28"/>
      <c r="G645" s="32"/>
      <c r="H645" s="32"/>
      <c r="I645" s="32"/>
      <c r="J645" s="19" t="str">
        <f t="shared" si="29"/>
        <v/>
      </c>
      <c r="K645" s="20"/>
      <c r="L645" s="29"/>
      <c r="M645" s="22" t="str">
        <f t="shared" si="27"/>
        <v/>
      </c>
      <c r="N645" s="22" t="str">
        <f t="shared" si="28"/>
        <v/>
      </c>
      <c r="AY645" s="25" t="b">
        <f>IFERROR(IF($F645="S1",IF(AND($H645&gt;$G645,(($H645-$G645)&lt;=(Dashboard!$N$4/1440))),1,""),IF($F645="S2",IF(AND($H645&gt;$G645,($H645-$G645)&lt;=(Dashboard!$N$5/1440)),1,""),IF($F645="S3",IF(AND($H645&gt;$G645,($H645-$G645)&lt;=(Dashboard!$N$6/1440)),1,""),IF($F645="S4",IF(AND($H645&gt;$G645,($H645-$G645)&lt;=(Dashboard!$N$7/1440)),1,""))))),"")</f>
        <v>0</v>
      </c>
      <c r="AZ645" s="25" t="b">
        <f>IFERROR(IF(J645="Done",IF($F645="S1",IF(AND($I645&gt;$G645,(($I645-$G645)&lt;=(Dashboard!$O$4/1440))),1,""),IF($F645="S2",IF(AND($I645&gt;$G645,($I645-$G645)&lt;=(Dashboard!$O$5/1440)),1,""),IF($F645="S3",IF(AND($I645&gt;$G645,($I645-$G645)&lt;=(Dashboard!$O$6/1440)),1,""),IF($F645="S4",IF(AND($I645&gt;$G645,($I645-$G645)&lt;=(Dashboard!$O$7/1440)),1,"")))))),"")</f>
        <v>0</v>
      </c>
      <c r="BA645" s="24"/>
    </row>
    <row r="646" spans="1:53" x14ac:dyDescent="0.25">
      <c r="A646" s="33"/>
      <c r="B646" s="20"/>
      <c r="C646" s="20"/>
      <c r="D646" s="20"/>
      <c r="E646" s="20"/>
      <c r="F646" s="28"/>
      <c r="G646" s="32"/>
      <c r="H646" s="32"/>
      <c r="I646" s="32"/>
      <c r="J646" s="19" t="str">
        <f t="shared" si="29"/>
        <v/>
      </c>
      <c r="K646" s="20"/>
      <c r="L646" s="29"/>
      <c r="M646" s="22" t="str">
        <f t="shared" si="27"/>
        <v/>
      </c>
      <c r="N646" s="22" t="str">
        <f t="shared" si="28"/>
        <v/>
      </c>
      <c r="AY646" s="25" t="b">
        <f>IFERROR(IF($F646="S1",IF(AND($H646&gt;$G646,(($H646-$G646)&lt;=(Dashboard!$N$4/1440))),1,""),IF($F646="S2",IF(AND($H646&gt;$G646,($H646-$G646)&lt;=(Dashboard!$N$5/1440)),1,""),IF($F646="S3",IF(AND($H646&gt;$G646,($H646-$G646)&lt;=(Dashboard!$N$6/1440)),1,""),IF($F646="S4",IF(AND($H646&gt;$G646,($H646-$G646)&lt;=(Dashboard!$N$7/1440)),1,""))))),"")</f>
        <v>0</v>
      </c>
      <c r="AZ646" s="25" t="b">
        <f>IFERROR(IF(J646="Done",IF($F646="S1",IF(AND($I646&gt;$G646,(($I646-$G646)&lt;=(Dashboard!$O$4/1440))),1,""),IF($F646="S2",IF(AND($I646&gt;$G646,($I646-$G646)&lt;=(Dashboard!$O$5/1440)),1,""),IF($F646="S3",IF(AND($I646&gt;$G646,($I646-$G646)&lt;=(Dashboard!$O$6/1440)),1,""),IF($F646="S4",IF(AND($I646&gt;$G646,($I646-$G646)&lt;=(Dashboard!$O$7/1440)),1,"")))))),"")</f>
        <v>0</v>
      </c>
      <c r="BA646" s="24"/>
    </row>
    <row r="647" spans="1:53" x14ac:dyDescent="0.25">
      <c r="A647" s="33"/>
      <c r="B647" s="20"/>
      <c r="C647" s="20"/>
      <c r="D647" s="20"/>
      <c r="E647" s="20"/>
      <c r="F647" s="28"/>
      <c r="G647" s="32"/>
      <c r="H647" s="32"/>
      <c r="I647" s="32"/>
      <c r="J647" s="19" t="str">
        <f t="shared" si="29"/>
        <v/>
      </c>
      <c r="K647" s="20"/>
      <c r="L647" s="29"/>
      <c r="M647" s="22" t="str">
        <f t="shared" si="27"/>
        <v/>
      </c>
      <c r="N647" s="22" t="str">
        <f t="shared" si="28"/>
        <v/>
      </c>
      <c r="AY647" s="25" t="b">
        <f>IFERROR(IF($F647="S1",IF(AND($H647&gt;$G647,(($H647-$G647)&lt;=(Dashboard!$N$4/1440))),1,""),IF($F647="S2",IF(AND($H647&gt;$G647,($H647-$G647)&lt;=(Dashboard!$N$5/1440)),1,""),IF($F647="S3",IF(AND($H647&gt;$G647,($H647-$G647)&lt;=(Dashboard!$N$6/1440)),1,""),IF($F647="S4",IF(AND($H647&gt;$G647,($H647-$G647)&lt;=(Dashboard!$N$7/1440)),1,""))))),"")</f>
        <v>0</v>
      </c>
      <c r="AZ647" s="25" t="b">
        <f>IFERROR(IF(J647="Done",IF($F647="S1",IF(AND($I647&gt;$G647,(($I647-$G647)&lt;=(Dashboard!$O$4/1440))),1,""),IF($F647="S2",IF(AND($I647&gt;$G647,($I647-$G647)&lt;=(Dashboard!$O$5/1440)),1,""),IF($F647="S3",IF(AND($I647&gt;$G647,($I647-$G647)&lt;=(Dashboard!$O$6/1440)),1,""),IF($F647="S4",IF(AND($I647&gt;$G647,($I647-$G647)&lt;=(Dashboard!$O$7/1440)),1,"")))))),"")</f>
        <v>0</v>
      </c>
      <c r="BA647" s="24"/>
    </row>
  </sheetData>
  <mergeCells count="11">
    <mergeCell ref="N6:N7"/>
    <mergeCell ref="F6:F7"/>
    <mergeCell ref="J6:J7"/>
    <mergeCell ref="K6:K7"/>
    <mergeCell ref="L6:L7"/>
    <mergeCell ref="M6:M7"/>
    <mergeCell ref="A6:A7"/>
    <mergeCell ref="B6:B7"/>
    <mergeCell ref="C6:C7"/>
    <mergeCell ref="D6:D7"/>
    <mergeCell ref="E6:E7"/>
  </mergeCells>
  <conditionalFormatting sqref="G22:I22">
    <cfRule type="expression" dxfId="8" priority="2">
      <formula>OR(AND($I22&gt;0,$G22=""),AND($H22&gt;0,$G22=""))</formula>
    </cfRule>
  </conditionalFormatting>
  <conditionalFormatting sqref="G8:I22">
    <cfRule type="expression" dxfId="7" priority="3">
      <formula>OR(AND($I8&gt;0,$G8=""),AND($H8&gt;0,$G8=""))</formula>
    </cfRule>
  </conditionalFormatting>
  <conditionalFormatting sqref="G23">
    <cfRule type="expression" dxfId="6" priority="4">
      <formula>OR(AND($I23&gt;0,$G23=""),AND($H23&gt;0,$G23=""))</formula>
    </cfRule>
  </conditionalFormatting>
  <conditionalFormatting sqref="G23">
    <cfRule type="expression" dxfId="5" priority="5">
      <formula>OR(AND($I23&gt;0,$G23=""),AND($H23&gt;0,$G23=""))</formula>
    </cfRule>
  </conditionalFormatting>
  <conditionalFormatting sqref="H23">
    <cfRule type="expression" dxfId="4" priority="6">
      <formula>OR(AND($I23&gt;0,$G23=""),AND($H23&gt;0,$G23=""))</formula>
    </cfRule>
  </conditionalFormatting>
  <conditionalFormatting sqref="H23">
    <cfRule type="expression" dxfId="3" priority="7">
      <formula>OR(AND($I23&gt;0,$G23=""),AND($H23&gt;0,$G23=""))</formula>
    </cfRule>
  </conditionalFormatting>
  <conditionalFormatting sqref="I23">
    <cfRule type="expression" dxfId="2" priority="8">
      <formula>OR(AND($I23&gt;0,$G23=""),AND($H23&gt;0,$G23=""))</formula>
    </cfRule>
  </conditionalFormatting>
  <conditionalFormatting sqref="I23">
    <cfRule type="expression" dxfId="1" priority="9">
      <formula>OR(AND($I23&gt;0,$G23=""),AND($H23&gt;0,$G23=""))</formula>
    </cfRule>
  </conditionalFormatting>
  <conditionalFormatting sqref="G24:I28">
    <cfRule type="expression" dxfId="0" priority="10">
      <formula>OR(AND($I24&gt;0,$G24=""),AND($H24&gt;0,$G24=""))</formula>
    </cfRule>
  </conditionalFormatting>
  <dataValidations count="3">
    <dataValidation type="list" operator="equal" allowBlank="1" showInputMessage="1" showErrorMessage="1" sqref="F8:F23 F26:F647">
      <formula1>"S1,S2,S3,S4"</formula1>
      <formula2>0</formula2>
    </dataValidation>
    <dataValidation type="list" operator="equal" allowBlank="1" showInputMessage="1" showErrorMessage="1" sqref="J8:J647">
      <formula1>"Done,In Process"</formula1>
      <formula2>0</formula2>
    </dataValidation>
    <dataValidation type="list" allowBlank="1" showInputMessage="1" showErrorMessage="1" sqref="F24:F25">
      <formula1>"S1,S2,S3,S4"</formula1>
      <formula2>0</formula2>
    </dataValidation>
  </dataValidations>
  <pageMargins left="0.69930555555555496" right="0.69930555555555496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8"/>
  <sheetViews>
    <sheetView showGridLines="0" zoomScaleNormal="100" workbookViewId="0">
      <selection activeCell="F9" sqref="F9"/>
    </sheetView>
  </sheetViews>
  <sheetFormatPr defaultColWidth="9.140625" defaultRowHeight="15" x14ac:dyDescent="0.25"/>
  <cols>
    <col min="1" max="1" width="9.140625" style="8"/>
    <col min="2" max="2" width="8.28515625" style="8" customWidth="1"/>
    <col min="3" max="3" width="6.42578125" style="8" customWidth="1"/>
    <col min="4" max="8" width="11" style="8" customWidth="1"/>
    <col min="9" max="9" width="13.28515625" style="8" customWidth="1"/>
    <col min="10" max="13" width="11" style="8" customWidth="1"/>
    <col min="14" max="15" width="11.140625" style="8" customWidth="1"/>
    <col min="16" max="17" width="10.85546875" style="8" customWidth="1"/>
    <col min="18" max="64" width="9.140625" style="8"/>
  </cols>
  <sheetData>
    <row r="2" spans="1:64" ht="15.75" customHeight="1" x14ac:dyDescent="0.25">
      <c r="B2" s="3" t="s">
        <v>73</v>
      </c>
      <c r="C2" s="2" t="s">
        <v>74</v>
      </c>
      <c r="D2" s="3" t="s">
        <v>75</v>
      </c>
      <c r="E2" s="3"/>
      <c r="F2" s="3"/>
      <c r="G2" s="3"/>
      <c r="H2" s="1" t="s">
        <v>76</v>
      </c>
      <c r="I2" s="1"/>
      <c r="J2" s="1"/>
      <c r="K2" s="1"/>
    </row>
    <row r="3" spans="1:64" ht="43.5" customHeight="1" x14ac:dyDescent="0.25">
      <c r="A3" s="35"/>
      <c r="B3" s="3"/>
      <c r="C3" s="2"/>
      <c r="D3" s="36" t="s">
        <v>75</v>
      </c>
      <c r="E3" s="37" t="s">
        <v>77</v>
      </c>
      <c r="F3" s="38" t="s">
        <v>78</v>
      </c>
      <c r="G3" s="39" t="s">
        <v>79</v>
      </c>
      <c r="H3" s="36" t="s">
        <v>76</v>
      </c>
      <c r="I3" s="37" t="s">
        <v>80</v>
      </c>
      <c r="J3" s="37" t="s">
        <v>81</v>
      </c>
      <c r="K3" s="39" t="s">
        <v>79</v>
      </c>
      <c r="L3" s="35"/>
      <c r="M3" s="34" t="s">
        <v>73</v>
      </c>
      <c r="N3" s="40" t="s">
        <v>75</v>
      </c>
      <c r="O3" s="41" t="s">
        <v>76</v>
      </c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</row>
    <row r="4" spans="1:64" x14ac:dyDescent="0.25">
      <c r="B4" s="42" t="s">
        <v>82</v>
      </c>
      <c r="C4" s="43">
        <f>IFERROR(COUNTIF('Issue Log'!F:F,$B4),"-")</f>
        <v>0</v>
      </c>
      <c r="D4" s="44">
        <f>IFERROR(COUNTIFS('Issue Log'!F:F,$B4,'Issue Log'!J:J,"&lt;&gt;Pending Response"),"-")</f>
        <v>0</v>
      </c>
      <c r="E4" s="45" t="str">
        <f>IFERROR((SUMIFS('Issue Log'!$H$8:$H$647,'Issue Log'!$J$8:$J$647,"&lt;&gt;Pending Response",'Issue Log'!$F$8:$F$647,$B4)-SUMIFS('Issue Log'!$G$8:$G$647,'Issue Log'!$J$8:$J$647,"&lt;&gt;Pending Response",'Issue Log'!$F$8:$F$647,$B4))/COUNTIFS('Issue Log'!$J:$J,"&lt;&gt;Pending Response",'Issue Log'!$F:$F,$B4),"-")</f>
        <v>-</v>
      </c>
      <c r="F4" s="46" t="str">
        <f>IFERROR(D4/C4,"-")</f>
        <v>-</v>
      </c>
      <c r="G4" s="46" t="str">
        <f>IFERROR(SUMIF('Issue Log'!$F:$F,$B4,'Issue Log'!$AY:$AY)/$C4,"-")</f>
        <v>-</v>
      </c>
      <c r="H4" s="47">
        <f>IFERROR(COUNTIFS('Issue Log'!$F:$F,$B4,'Issue Log'!$J:$J,"Done"),"-")</f>
        <v>0</v>
      </c>
      <c r="I4" s="45" t="str">
        <f>IFERROR((SUMIFS('Issue Log'!$I$8:$I$647,'Issue Log'!$J$8:$J$647,"Done",'Issue Log'!$F$8:$F$647,$B4)-SUMIFS('Issue Log'!$G$8:$G$647,'Issue Log'!$J$8:$J$647,"Done",'Issue Log'!$F$8:$F$647,$B4))/COUNTIFS('Issue Log'!$J:$J,"Done",'Issue Log'!$F:$F,$B4),"-")</f>
        <v>-</v>
      </c>
      <c r="J4" s="48" t="str">
        <f>IFERROR(H4/C4,"-")</f>
        <v>-</v>
      </c>
      <c r="K4" s="49" t="str">
        <f>IFERROR(SUMIF('Issue Log'!$F:$F,$B4,'Issue Log'!$AZ:$AZ)/$C4,"-")</f>
        <v>-</v>
      </c>
      <c r="M4" s="50" t="s">
        <v>82</v>
      </c>
      <c r="N4" s="51">
        <v>30</v>
      </c>
      <c r="O4" s="43">
        <v>240</v>
      </c>
    </row>
    <row r="5" spans="1:64" x14ac:dyDescent="0.25">
      <c r="B5" s="52" t="s">
        <v>21</v>
      </c>
      <c r="C5" s="53">
        <f>IFERROR(COUNTIF('Issue Log'!F:F,$B5),"-")</f>
        <v>18</v>
      </c>
      <c r="D5" s="54">
        <f>IFERROR(COUNTIFS('Issue Log'!F:F,$B5,'Issue Log'!J:J,"&lt;&gt;Pending Response"),"-")</f>
        <v>18</v>
      </c>
      <c r="E5" s="45">
        <f>IFERROR((SUMIFS('Issue Log'!$H$8:$H$647,'Issue Log'!$J$8:$J$647,"&lt;&gt;Pending Response",'Issue Log'!$F$8:$F$647,$B5)-SUMIFS('Issue Log'!$G$8:$G$647,'Issue Log'!$J$8:$J$647,"&lt;&gt;Pending Response",'Issue Log'!$F$8:$F$647,$B5))/COUNTIFS('Issue Log'!$J:$J,"&lt;&gt;Pending Response",'Issue Log'!$F:$F,$B5),"-")</f>
        <v>2.0461033945644483E-2</v>
      </c>
      <c r="F5" s="46">
        <f>IFERROR(D5/C5,"-")</f>
        <v>1</v>
      </c>
      <c r="G5" s="46">
        <f>IFERROR(SUMIF('Issue Log'!$F:$F,$B5,'Issue Log'!$AY:$AY)/$C5,"-")</f>
        <v>1</v>
      </c>
      <c r="H5" s="47">
        <f>IFERROR(COUNTIFS('Issue Log'!$F:$F,$B5,'Issue Log'!$J:$J,"Done"),"-")</f>
        <v>18</v>
      </c>
      <c r="I5" s="45">
        <f>IFERROR((SUMIFS('Issue Log'!$I$8:$I$647,'Issue Log'!$J$8:$J$647,"Done",'Issue Log'!$F$8:$F$647,$B5)-SUMIFS('Issue Log'!$G$8:$G$647,'Issue Log'!$J$8:$J$647,"Done",'Issue Log'!$F$8:$F$647,$B5))/COUNTIFS('Issue Log'!$J:$J,"Done",'Issue Log'!$F:$F,$B5),"-")</f>
        <v>8.6632587455420032E-2</v>
      </c>
      <c r="J5" s="48">
        <f>IFERROR(H5/C5,"-")</f>
        <v>1</v>
      </c>
      <c r="K5" s="55">
        <f>IFERROR(SUMIF('Issue Log'!$F:$F,$B5,'Issue Log'!$AZ:$AZ)/$C5,"-")</f>
        <v>1</v>
      </c>
      <c r="M5" s="56" t="s">
        <v>21</v>
      </c>
      <c r="N5" s="57">
        <v>240</v>
      </c>
      <c r="O5" s="53">
        <v>480</v>
      </c>
    </row>
    <row r="6" spans="1:64" x14ac:dyDescent="0.25">
      <c r="B6" s="52" t="s">
        <v>60</v>
      </c>
      <c r="C6" s="53">
        <f>IFERROR(COUNTIF('Issue Log'!F:F,$B6),"-")</f>
        <v>3</v>
      </c>
      <c r="D6" s="54">
        <f>IFERROR(COUNTIFS('Issue Log'!F:F,$B6,'Issue Log'!J:J,"&lt;&gt;Pending Response"),"-")</f>
        <v>3</v>
      </c>
      <c r="E6" s="45">
        <f>IFERROR((SUMIFS('Issue Log'!$H$8:$H$647,'Issue Log'!$J$8:$J$647,"&lt;&gt;Pending Response",'Issue Log'!$F$8:$F$647,$B6)-SUMIFS('Issue Log'!$G$8:$G$647,'Issue Log'!$J$8:$J$647,"&lt;&gt;Pending Response",'Issue Log'!$F$8:$F$647,$B6))/COUNTIFS('Issue Log'!$J:$J,"&lt;&gt;Pending Response",'Issue Log'!$F:$F,$B6),"-")</f>
        <v>3.9351851252528531E-3</v>
      </c>
      <c r="F6" s="46">
        <f>IFERROR(D6/C6,"-")</f>
        <v>1</v>
      </c>
      <c r="G6" s="46">
        <f>IFERROR(SUMIF('Issue Log'!$F:$F,$B6,'Issue Log'!$AY:$AY)/$C6,"-")</f>
        <v>1</v>
      </c>
      <c r="H6" s="47">
        <f>IFERROR(COUNTIFS('Issue Log'!$F:$F,$B6,'Issue Log'!$J:$J,"Done"),"-")</f>
        <v>3</v>
      </c>
      <c r="I6" s="45">
        <f>IFERROR((SUMIFS('Issue Log'!$I$8:$I$647,'Issue Log'!$J$8:$J$647,"Done",'Issue Log'!$F$8:$F$647,$B6)-SUMIFS('Issue Log'!$G$8:$G$647,'Issue Log'!$J$8:$J$647,"Done",'Issue Log'!$F$8:$F$647,$B6))/COUNTIFS('Issue Log'!$J:$J,"Done",'Issue Log'!$F:$F,$B6),"-")</f>
        <v>1.3229668209290442</v>
      </c>
      <c r="J6" s="48">
        <f>IFERROR(H6/C6,"-")</f>
        <v>1</v>
      </c>
      <c r="K6" s="55">
        <f>IFERROR(SUMIF('Issue Log'!$F:$F,$B6,'Issue Log'!$AZ:$AZ)/$C6,"-")</f>
        <v>0.66666666666666663</v>
      </c>
      <c r="M6" s="56" t="s">
        <v>60</v>
      </c>
      <c r="N6" s="57">
        <v>480</v>
      </c>
      <c r="O6" s="53">
        <v>2880</v>
      </c>
    </row>
    <row r="7" spans="1:64" x14ac:dyDescent="0.25">
      <c r="B7" s="58" t="s">
        <v>83</v>
      </c>
      <c r="C7" s="59">
        <f>IFERROR(COUNTIF('Issue Log'!F:F,$B7),"-")</f>
        <v>0</v>
      </c>
      <c r="D7" s="60">
        <f>IFERROR(COUNTIFS('Issue Log'!F:F,$B7,'Issue Log'!J:J,"&lt;&gt;Pending Response"),"-")</f>
        <v>0</v>
      </c>
      <c r="E7" s="45" t="str">
        <f>IFERROR((SUMIFS('Issue Log'!$H$8:$H$647,'Issue Log'!$J$8:$J$647,"&lt;&gt;Pending Response",'Issue Log'!$F$8:$F$647,$B7)-SUMIFS('Issue Log'!$G$8:$G$647,'Issue Log'!$J$8:$J$647,"&lt;&gt;Pending Response",'Issue Log'!$F$8:$F$647,$B7))/COUNTIFS('Issue Log'!$J:$J,"&lt;&gt;Pending Response",'Issue Log'!$F:$F,$B7),"-")</f>
        <v>-</v>
      </c>
      <c r="F7" s="46" t="str">
        <f>IFERROR(D7/C7,"-")</f>
        <v>-</v>
      </c>
      <c r="G7" s="46" t="str">
        <f>IFERROR(SUMIF('Issue Log'!$F:$F,$B7,'Issue Log'!$AY:$AY)/$C7,"-")</f>
        <v>-</v>
      </c>
      <c r="H7" s="47">
        <f>IFERROR(COUNTIFS('Issue Log'!$F:$F,$B7,'Issue Log'!$J:$J,"Done"),"-")</f>
        <v>0</v>
      </c>
      <c r="I7" s="45" t="str">
        <f>IFERROR((SUMIFS('Issue Log'!$I$8:$I$647,'Issue Log'!$J$8:$J$647,"Done",'Issue Log'!$F$8:$F$647,$B7)-SUMIFS('Issue Log'!$G$8:$G$647,'Issue Log'!$J$8:$J$647,"Done",'Issue Log'!$F$8:$F$647,$B7))/COUNTIFS('Issue Log'!$J:$J,"Done",'Issue Log'!$F:$F,$B7),"-")</f>
        <v>-</v>
      </c>
      <c r="J7" s="48" t="str">
        <f>IFERROR(H7/C7,"-")</f>
        <v>-</v>
      </c>
      <c r="K7" s="61" t="str">
        <f>IFERROR(SUMIF('Issue Log'!$F:$F,$B7,'Issue Log'!$AZ:$AZ)/$C7,"-")</f>
        <v>-</v>
      </c>
      <c r="M7" s="62" t="s">
        <v>83</v>
      </c>
      <c r="N7" s="63">
        <v>480</v>
      </c>
      <c r="O7" s="64">
        <v>2880</v>
      </c>
    </row>
    <row r="8" spans="1:64" x14ac:dyDescent="0.25">
      <c r="B8" s="65" t="s">
        <v>84</v>
      </c>
      <c r="C8" s="66">
        <f>IFERROR(SUM(C4:C7),"-")</f>
        <v>21</v>
      </c>
      <c r="D8" s="67">
        <f>IFERROR(SUM(D4:D7),"-")</f>
        <v>21</v>
      </c>
      <c r="E8" s="68">
        <f>IFERROR(((SUMIFS('Issue Log'!$H$8:$H$647,'Issue Log'!$J$8:$J$647,"&lt;&gt;Pending Response")-SUMIFS('Issue Log'!$G$8:$G$647,'Issue Log'!$J$8:$J$647,"&lt;&gt;Pending Response"))/D8),"-")</f>
        <v>1.8100198402646043E-2</v>
      </c>
      <c r="F8" s="69">
        <f>IFERROR(D8/C8,"-")</f>
        <v>1</v>
      </c>
      <c r="G8" s="69">
        <f>IFERROR(SUM('Issue Log'!$AY:$AY)/COUNTA('Issue Log'!$F8:$F647),"-")</f>
        <v>1</v>
      </c>
      <c r="H8" s="70">
        <f>IFERROR(SUM(H4:H7),"-")</f>
        <v>21</v>
      </c>
      <c r="I8" s="68">
        <f>IFERROR((SUMIFS('Issue Log'!$I:$I,'Issue Log'!$J:$J,"Done")-SUMIFS('Issue Log'!$G:$G,'Issue Log'!$J:$J,"Done"))/H8,"-")</f>
        <v>0.26325176366870956</v>
      </c>
      <c r="J8" s="71">
        <f>IFERROR(H8/C8,"-")</f>
        <v>1</v>
      </c>
      <c r="K8" s="72">
        <f>IFERROR(SUM('Issue Log'!$AZ:$AZ)/COUNTA('Issue Log'!$F8:$F647),"-")</f>
        <v>0.95238095238095233</v>
      </c>
      <c r="O8" s="24"/>
    </row>
  </sheetData>
  <sheetProtection sheet="1" objects="1" scenarios="1" insertColumns="0" insertRows="0" deleteColumns="0" deleteRows="0" selectLockedCells="1" selectUnlockedCells="1"/>
  <mergeCells count="4">
    <mergeCell ref="B2:B3"/>
    <mergeCell ref="C2:C3"/>
    <mergeCell ref="D2:G2"/>
    <mergeCell ref="H2:K2"/>
  </mergeCells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 Log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connect</dc:creator>
  <dc:description/>
  <cp:lastModifiedBy>Martin Nathan</cp:lastModifiedBy>
  <cp:revision>3</cp:revision>
  <cp:lastPrinted>1601-01-01T00:00:00Z</cp:lastPrinted>
  <dcterms:created xsi:type="dcterms:W3CDTF">2018-10-06T07:36:00Z</dcterms:created>
  <dcterms:modified xsi:type="dcterms:W3CDTF">2019-12-09T06:41:18Z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1033-10.2.0.7549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c686e122-b22c-4dda-8310-0b89c8cb43d6</vt:lpwstr>
  </property>
</Properties>
</file>