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tin.nathan\Desktop\Artifacts\"/>
    </mc:Choice>
  </mc:AlternateContent>
  <bookViews>
    <workbookView xWindow="0" yWindow="0" windowWidth="20490" windowHeight="7155"/>
  </bookViews>
  <sheets>
    <sheet name="Summary" sheetId="1" r:id="rId1"/>
    <sheet name="Project Status" sheetId="2" r:id="rId2"/>
    <sheet name="Risks" sheetId="5" r:id="rId3"/>
    <sheet name="Proj Mgmt Measures" sheetId="7" r:id="rId4"/>
    <sheet name="App Supp Measures" sheetId="3" r:id="rId5"/>
    <sheet name="Managed Service Measures" sheetId="6" r:id="rId6"/>
  </sheets>
  <externalReferences>
    <externalReference r:id="rId7"/>
  </externalReference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2" i="5" l="1"/>
  <c r="F18" i="5"/>
  <c r="G18" i="5"/>
  <c r="R18" i="5"/>
  <c r="W18" i="5"/>
  <c r="F19" i="5"/>
  <c r="G19" i="5"/>
  <c r="R19" i="5"/>
  <c r="W19" i="5"/>
  <c r="F20" i="5"/>
  <c r="G20" i="5"/>
  <c r="R20" i="5"/>
  <c r="W20" i="5"/>
  <c r="S20" i="5"/>
  <c r="S18" i="5"/>
  <c r="S19" i="5"/>
  <c r="C3" i="2"/>
  <c r="C3" i="5"/>
  <c r="C3" i="7"/>
  <c r="C4" i="7"/>
  <c r="G31" i="5"/>
  <c r="G30" i="5"/>
  <c r="G29" i="5"/>
  <c r="G21" i="5"/>
  <c r="F21" i="5"/>
  <c r="R21" i="5"/>
  <c r="S21" i="5"/>
  <c r="W21" i="5"/>
  <c r="F29" i="5"/>
  <c r="F30" i="5"/>
  <c r="F31" i="5"/>
  <c r="C9" i="2"/>
  <c r="H16" i="7"/>
  <c r="H18" i="7"/>
  <c r="C10" i="7"/>
  <c r="A10" i="7"/>
  <c r="H9" i="7"/>
  <c r="G9" i="7"/>
  <c r="C9" i="7"/>
  <c r="A9" i="7"/>
  <c r="H8" i="7"/>
  <c r="G8" i="7"/>
  <c r="C8" i="7"/>
  <c r="A8" i="7"/>
  <c r="H7" i="7"/>
  <c r="G7" i="7"/>
  <c r="C7" i="7"/>
  <c r="A7" i="7"/>
  <c r="C6" i="7"/>
  <c r="A6" i="7"/>
  <c r="H5" i="7"/>
  <c r="G5" i="7"/>
  <c r="F5" i="7"/>
  <c r="E5" i="7"/>
  <c r="A5" i="7"/>
  <c r="A4" i="7"/>
  <c r="F3" i="7"/>
  <c r="E3" i="7"/>
  <c r="A3" i="7"/>
  <c r="H1" i="7"/>
  <c r="C10" i="6"/>
  <c r="A10" i="6"/>
  <c r="H9" i="6"/>
  <c r="G9" i="6"/>
  <c r="C9" i="6"/>
  <c r="A9" i="6"/>
  <c r="H8" i="6"/>
  <c r="G8" i="6"/>
  <c r="C8" i="6"/>
  <c r="A8" i="6"/>
  <c r="H7" i="6"/>
  <c r="G7" i="6"/>
  <c r="C7" i="6"/>
  <c r="A7" i="6"/>
  <c r="C6" i="6"/>
  <c r="A6" i="6"/>
  <c r="H5" i="6"/>
  <c r="G5" i="6"/>
  <c r="F5" i="6"/>
  <c r="E5" i="6"/>
  <c r="A5" i="6"/>
  <c r="C4" i="6"/>
  <c r="A4" i="6"/>
  <c r="F3" i="6"/>
  <c r="E3" i="6"/>
  <c r="C3" i="6"/>
  <c r="A3" i="6"/>
  <c r="H1" i="6"/>
  <c r="F32" i="5"/>
  <c r="F22" i="5"/>
  <c r="F23" i="5"/>
  <c r="G33" i="5"/>
  <c r="R32" i="5"/>
  <c r="S32" i="5"/>
  <c r="R30" i="5"/>
  <c r="S30" i="5"/>
  <c r="R29" i="5"/>
  <c r="S29" i="5"/>
  <c r="W26" i="5"/>
  <c r="W25" i="5"/>
  <c r="W24" i="5"/>
  <c r="S24" i="5"/>
  <c r="G24" i="5"/>
  <c r="W23" i="5"/>
  <c r="R23" i="5"/>
  <c r="S23" i="5"/>
  <c r="G23" i="5"/>
  <c r="W22" i="5"/>
  <c r="R22" i="5"/>
  <c r="S22" i="5"/>
  <c r="G22" i="5"/>
  <c r="C10" i="5"/>
  <c r="A10" i="5"/>
  <c r="H9" i="5"/>
  <c r="G9" i="5"/>
  <c r="C9" i="5"/>
  <c r="A9" i="5"/>
  <c r="H8" i="5"/>
  <c r="G8" i="5"/>
  <c r="C8" i="5"/>
  <c r="A8" i="5"/>
  <c r="H7" i="5"/>
  <c r="G7" i="5"/>
  <c r="C7" i="5"/>
  <c r="A7" i="5"/>
  <c r="C6" i="5"/>
  <c r="A6" i="5"/>
  <c r="H5" i="5"/>
  <c r="G5" i="5"/>
  <c r="F5" i="5"/>
  <c r="E5" i="5"/>
  <c r="A5" i="5"/>
  <c r="C4" i="5"/>
  <c r="A4" i="5"/>
  <c r="F3" i="5"/>
  <c r="E3" i="5"/>
  <c r="A3" i="5"/>
  <c r="H1" i="5"/>
  <c r="C10" i="3"/>
  <c r="A10" i="3"/>
  <c r="H9" i="3"/>
  <c r="G9" i="3"/>
  <c r="C9" i="3"/>
  <c r="A9" i="3"/>
  <c r="H8" i="3"/>
  <c r="G8" i="3"/>
  <c r="C8" i="3"/>
  <c r="A8" i="3"/>
  <c r="H7" i="3"/>
  <c r="G7" i="3"/>
  <c r="C7" i="3"/>
  <c r="A7" i="3"/>
  <c r="C6" i="3"/>
  <c r="A6" i="3"/>
  <c r="H5" i="3"/>
  <c r="G5" i="3"/>
  <c r="F5" i="3"/>
  <c r="E5" i="3"/>
  <c r="A5" i="3"/>
  <c r="C4" i="3"/>
  <c r="A4" i="3"/>
  <c r="F3" i="3"/>
  <c r="E3" i="3"/>
  <c r="C3" i="3"/>
  <c r="A3" i="3"/>
  <c r="H1" i="3"/>
  <c r="C10" i="2"/>
  <c r="C8" i="2"/>
  <c r="C7" i="2"/>
  <c r="C6" i="2"/>
  <c r="H9" i="2"/>
  <c r="G9" i="2"/>
  <c r="H8" i="2"/>
  <c r="H7" i="2"/>
  <c r="H5" i="2"/>
  <c r="F5" i="2"/>
  <c r="F3" i="2"/>
  <c r="C4" i="2"/>
  <c r="A10" i="2"/>
  <c r="A9" i="2"/>
  <c r="G8" i="2"/>
  <c r="A8" i="2"/>
  <c r="G7" i="2"/>
  <c r="A7" i="2"/>
  <c r="A6" i="2"/>
  <c r="G5" i="2"/>
  <c r="E5" i="2"/>
  <c r="A5" i="2"/>
  <c r="A4" i="2"/>
  <c r="E3" i="2"/>
  <c r="A3" i="2"/>
  <c r="H1" i="2"/>
</calcChain>
</file>

<file path=xl/comments1.xml><?xml version="1.0" encoding="utf-8"?>
<comments xmlns="http://schemas.openxmlformats.org/spreadsheetml/2006/main">
  <authors>
    <author>mb329120</author>
  </authors>
  <commentList>
    <comment ref="A24" authorId="0" shapeId="0">
      <text>
        <r>
          <rPr>
            <b/>
            <sz val="8"/>
            <color indexed="81"/>
            <rFont val="Tahoma"/>
            <family val="2"/>
          </rPr>
          <t xml:space="preserve"> Insert Row Above this</t>
        </r>
        <r>
          <rPr>
            <sz val="8"/>
            <color indexed="81"/>
            <rFont val="Tahoma"/>
            <family val="2"/>
          </rPr>
          <t xml:space="preserve">
</t>
        </r>
      </text>
    </comment>
    <comment ref="A33" authorId="0" shapeId="0">
      <text>
        <r>
          <rPr>
            <b/>
            <sz val="8"/>
            <color indexed="81"/>
            <rFont val="Tahoma"/>
            <family val="2"/>
          </rPr>
          <t xml:space="preserve"> Insert Row Above this</t>
        </r>
        <r>
          <rPr>
            <sz val="8"/>
            <color indexed="81"/>
            <rFont val="Tahoma"/>
            <family val="2"/>
          </rPr>
          <t xml:space="preserve">
</t>
        </r>
      </text>
    </comment>
  </commentList>
</comments>
</file>

<file path=xl/sharedStrings.xml><?xml version="1.0" encoding="utf-8"?>
<sst xmlns="http://schemas.openxmlformats.org/spreadsheetml/2006/main" count="450" uniqueCount="215">
  <si>
    <t>Project Name</t>
  </si>
  <si>
    <t>Project ID</t>
  </si>
  <si>
    <t>Project Life-cycle</t>
  </si>
  <si>
    <t>Group</t>
  </si>
  <si>
    <t>Project Dates</t>
  </si>
  <si>
    <t>Start Date</t>
  </si>
  <si>
    <t>End Date</t>
  </si>
  <si>
    <t>Customer's Organization</t>
  </si>
  <si>
    <t>Current Phases</t>
  </si>
  <si>
    <t>Date of Reporting</t>
  </si>
  <si>
    <t>Project Manager</t>
  </si>
  <si>
    <t>Delivery Head</t>
  </si>
  <si>
    <t>Reporting Month</t>
  </si>
  <si>
    <t>Distribution List</t>
  </si>
  <si>
    <t>Project Health</t>
  </si>
  <si>
    <t>Executive Dashboard</t>
  </si>
  <si>
    <t>Issues</t>
  </si>
  <si>
    <t>BAU App Delivery</t>
  </si>
  <si>
    <t>Schedule Performance</t>
  </si>
  <si>
    <t>On Time</t>
  </si>
  <si>
    <t>BAU Infra Delivery</t>
  </si>
  <si>
    <t>Risks</t>
  </si>
  <si>
    <t>Under Control</t>
  </si>
  <si>
    <t>Practice Infra Delivery</t>
  </si>
  <si>
    <t>Practice App Delivery</t>
  </si>
  <si>
    <t>Summary</t>
  </si>
  <si>
    <t>Please Enter the health of the project in 4 to 5 lines</t>
  </si>
  <si>
    <t>Project Status</t>
  </si>
  <si>
    <t>A. Deliverables</t>
  </si>
  <si>
    <t>Sr. No.</t>
  </si>
  <si>
    <t>Description</t>
  </si>
  <si>
    <t>Date</t>
  </si>
  <si>
    <t>Responsibility</t>
  </si>
  <si>
    <t>Status</t>
  </si>
  <si>
    <t>Remarks</t>
  </si>
  <si>
    <t xml:space="preserve">B. Milestones Targeted for the period  </t>
  </si>
  <si>
    <t>Milestones</t>
  </si>
  <si>
    <t>[State the milestones for the stated period]</t>
  </si>
  <si>
    <t>C. Issues</t>
  </si>
  <si>
    <t>Resolve by Date</t>
  </si>
  <si>
    <t xml:space="preserve">Requires Management Attention  Y /N </t>
  </si>
  <si>
    <t>Internal / External</t>
  </si>
  <si>
    <t>[Any problems / issues to be resolved should be described here]</t>
  </si>
  <si>
    <t>D. Process Compliance Index</t>
  </si>
  <si>
    <t>Month</t>
  </si>
  <si>
    <t>PCI</t>
  </si>
  <si>
    <t>Year</t>
  </si>
  <si>
    <t>Intellectual property</t>
  </si>
  <si>
    <t>Lessons Learned / Brief Description</t>
  </si>
  <si>
    <t>Owner</t>
  </si>
  <si>
    <t>Category</t>
  </si>
  <si>
    <t>Comments</t>
  </si>
  <si>
    <t>Oct</t>
  </si>
  <si>
    <t>Sr No.</t>
  </si>
  <si>
    <t>Value Add / Innovation</t>
  </si>
  <si>
    <t xml:space="preserve"> Brief Description</t>
  </si>
  <si>
    <t>Business Impact</t>
  </si>
  <si>
    <t>Recommendation</t>
  </si>
  <si>
    <t>Benefit</t>
  </si>
  <si>
    <t>No of reusable components planned to create</t>
  </si>
  <si>
    <t>No of reusable components created</t>
  </si>
  <si>
    <t>No. of components planned to reuse</t>
  </si>
  <si>
    <t>No. of components reused</t>
  </si>
  <si>
    <t>% Reuse of the project</t>
  </si>
  <si>
    <t>Effort savings in hours</t>
  </si>
  <si>
    <t>No of reusable components contributed to Asset Manager</t>
  </si>
  <si>
    <t>Provide Action Tracker Reference Nos</t>
  </si>
  <si>
    <t>Go-live Date</t>
  </si>
  <si>
    <t>Effort Variance</t>
  </si>
  <si>
    <t>Analysis</t>
  </si>
  <si>
    <t>Actual</t>
  </si>
  <si>
    <t>Schedule Variance</t>
  </si>
  <si>
    <t>High</t>
  </si>
  <si>
    <t>Low</t>
  </si>
  <si>
    <t>Risks : Internal</t>
  </si>
  <si>
    <t>Identification</t>
  </si>
  <si>
    <t>Risk Status</t>
  </si>
  <si>
    <t>Mitigation</t>
  </si>
  <si>
    <t>Action</t>
  </si>
  <si>
    <t>Risk No</t>
  </si>
  <si>
    <t>Category*</t>
  </si>
  <si>
    <t>Impact**</t>
  </si>
  <si>
    <t>Probability***</t>
  </si>
  <si>
    <t>Plan</t>
  </si>
  <si>
    <t>Risks : Customer Related</t>
  </si>
  <si>
    <t>* Category (e.g.)</t>
  </si>
  <si>
    <t>Requirement, Design, Technology, Integration, Schedule, Resource, Skills, Deployment and support, Business, Maintenance and enhancement</t>
  </si>
  <si>
    <t>**Impact</t>
  </si>
  <si>
    <t>H - High       : Risks not under control, affects the project adversely in terms of cost and schedule</t>
  </si>
  <si>
    <t>M - Medium: Risks under control, affects the project adversely in terms of cost and schedule</t>
  </si>
  <si>
    <t>L - Low       : Risks which do not affect the project adversely in terms of cost and schedule</t>
  </si>
  <si>
    <t>***Probability</t>
  </si>
  <si>
    <t>H - High       : Probability of risk occurrence is &gt;= 60%</t>
  </si>
  <si>
    <t>M - Medium: Probability of risk occurrence is between 30% and 59%</t>
  </si>
  <si>
    <t>L - Low        : Probability of risk occurrence is &lt; 29%</t>
  </si>
  <si>
    <t>Medium</t>
  </si>
  <si>
    <r>
      <t>Cost Savings (</t>
    </r>
    <r>
      <rPr>
        <b/>
        <i/>
        <u/>
        <sz val="10"/>
        <rFont val="Times New Roman"/>
        <family val="1"/>
      </rPr>
      <t>₹</t>
    </r>
    <r>
      <rPr>
        <b/>
        <i/>
        <sz val="10"/>
        <rFont val="Times New Roman"/>
        <family val="1"/>
      </rPr>
      <t>)</t>
    </r>
  </si>
  <si>
    <t>RPN Value</t>
  </si>
  <si>
    <t>A</t>
  </si>
  <si>
    <t>Impact</t>
  </si>
  <si>
    <t>Value</t>
  </si>
  <si>
    <t>Probability</t>
  </si>
  <si>
    <t>B</t>
  </si>
  <si>
    <t>C</t>
  </si>
  <si>
    <t>D</t>
  </si>
  <si>
    <t>E</t>
  </si>
  <si>
    <t>F</t>
  </si>
  <si>
    <t>G</t>
  </si>
  <si>
    <t>H</t>
  </si>
  <si>
    <t>I</t>
  </si>
  <si>
    <t>Form : Project Status Report</t>
  </si>
  <si>
    <t>Infrastructure Project Delivery - Upgrade</t>
  </si>
  <si>
    <t>Infrastructure Project Delivery - Integration</t>
  </si>
  <si>
    <t>Infrastructure Project Delivery - Implementation</t>
  </si>
  <si>
    <t>Application Development</t>
  </si>
  <si>
    <t>Application Support</t>
  </si>
  <si>
    <t>Managed IT Services</t>
  </si>
  <si>
    <t>Deliverables Performance</t>
  </si>
  <si>
    <t>E. Significant Learning's  / Intellectual Property</t>
  </si>
  <si>
    <t xml:space="preserve">F. Significant Value Add / Innovation </t>
  </si>
  <si>
    <t>G. Reuse Assets</t>
  </si>
  <si>
    <t>Objective</t>
  </si>
  <si>
    <t>estimated end</t>
  </si>
  <si>
    <t>Actual end</t>
  </si>
  <si>
    <t>Variance</t>
  </si>
  <si>
    <t>Target</t>
  </si>
  <si>
    <t>Estimated Effort</t>
  </si>
  <si>
    <t>Actual effort</t>
  </si>
  <si>
    <t>Measures and Metrics For the Month - Mmm-YY</t>
  </si>
  <si>
    <t>Deliverable/Milestone</t>
  </si>
  <si>
    <t>Mmm-yy</t>
  </si>
  <si>
    <t>Frequency</t>
  </si>
  <si>
    <t>Number of Critical Defects</t>
  </si>
  <si>
    <t>Monthly</t>
  </si>
  <si>
    <t>&lt;/=2</t>
  </si>
  <si>
    <t xml:space="preserve">Testing Iterations </t>
  </si>
  <si>
    <t>&lt;/=3</t>
  </si>
  <si>
    <t>PCR Index</t>
  </si>
  <si>
    <t xml:space="preserve">Customer Satisfaction </t>
  </si>
  <si>
    <t>Yearly</t>
  </si>
  <si>
    <t>&gt;/=3</t>
  </si>
  <si>
    <t>PM</t>
  </si>
  <si>
    <t>Achieve Internal/External SLA Parameter</t>
  </si>
  <si>
    <t>CSAT</t>
  </si>
  <si>
    <t xml:space="preserve">Reduction in defect count </t>
  </si>
  <si>
    <t>Project Manager / Project Lead</t>
  </si>
  <si>
    <t>Project Lead</t>
  </si>
  <si>
    <t>Half Yearly</t>
  </si>
  <si>
    <t>&gt;=3</t>
  </si>
  <si>
    <t>&lt;2</t>
  </si>
  <si>
    <t>Reduce Resource attrition</t>
  </si>
  <si>
    <t>Quarterly</t>
  </si>
  <si>
    <t>NA</t>
  </si>
  <si>
    <t>Met</t>
  </si>
  <si>
    <t>Sep</t>
  </si>
  <si>
    <t>Intellectual Property</t>
  </si>
  <si>
    <t>Nov</t>
  </si>
  <si>
    <t>Dec</t>
  </si>
  <si>
    <t>Technology</t>
  </si>
  <si>
    <t>Customer not augmenting their Infrastructure</t>
  </si>
  <si>
    <t>realignment of SLAs based on the infrastructre available</t>
  </si>
  <si>
    <t>Resource</t>
  </si>
  <si>
    <t>Database monitoring of Priamry and DR database.</t>
  </si>
  <si>
    <t>Tablespace,Disk space monitoring on daily basis</t>
  </si>
  <si>
    <t>CIPL</t>
  </si>
  <si>
    <t>Vinod Nair</t>
  </si>
  <si>
    <t>Siddharth Deshmukh</t>
  </si>
  <si>
    <t>Alert Monitoring</t>
  </si>
  <si>
    <t>Completed</t>
  </si>
  <si>
    <t>Proactive communication to be proper</t>
  </si>
  <si>
    <t>Ontime updates of every activity</t>
  </si>
  <si>
    <t>Quality improvement</t>
  </si>
  <si>
    <t>Network</t>
  </si>
  <si>
    <t>Support</t>
  </si>
  <si>
    <t>Oracle Database in lower version(10.2.0.5) where many issues  faced due to some BUGS</t>
  </si>
  <si>
    <t>Altrnative solutions provided by oracle</t>
  </si>
  <si>
    <t xml:space="preserve">Customer concerns over frequent resource changing which affects support standards </t>
  </si>
  <si>
    <t>Handover should be completed to alternate resource</t>
  </si>
  <si>
    <t>Created EBS Email ID separetly to reduce concurrency</t>
  </si>
  <si>
    <t>Closed</t>
  </si>
  <si>
    <t>N</t>
  </si>
  <si>
    <t>Oracle Database Support</t>
  </si>
  <si>
    <t>Daily</t>
  </si>
  <si>
    <t>On Going</t>
  </si>
  <si>
    <t>In Process</t>
  </si>
  <si>
    <t>Not Applicable</t>
  </si>
  <si>
    <t>Customer should be informed for resource changing</t>
  </si>
  <si>
    <t>Project Leader</t>
  </si>
  <si>
    <t>Complete</t>
  </si>
  <si>
    <t>Cloverconnect email ID which was common for EBS and Oracle teams hangs and slow email fetch , imapcts response time</t>
  </si>
  <si>
    <t>Skills</t>
  </si>
  <si>
    <t xml:space="preserve">L1 resources come from academy with no exposure on production evviornment </t>
  </si>
  <si>
    <t xml:space="preserve">L1 resources to be given devopement access and then move on production </t>
  </si>
  <si>
    <t>hire external resources with basic exposure to production enviornment</t>
  </si>
  <si>
    <t>DR sync issue due to network slowness</t>
  </si>
  <si>
    <t>Client Manager</t>
  </si>
  <si>
    <t xml:space="preserve"> need to copy  archive logs o DR manually</t>
  </si>
  <si>
    <t>upgrade network</t>
  </si>
  <si>
    <t>Upgrade database to latest version</t>
  </si>
  <si>
    <t>Database ,Schema Refresh</t>
  </si>
  <si>
    <t>On request</t>
  </si>
  <si>
    <t xml:space="preserve">DR drill </t>
  </si>
  <si>
    <t>Database backups and restoration</t>
  </si>
  <si>
    <t xml:space="preserve">DR recovery </t>
  </si>
  <si>
    <t>Database Backup checking</t>
  </si>
  <si>
    <t>I18ODM003</t>
  </si>
  <si>
    <t xml:space="preserve">Backup contegency test </t>
  </si>
  <si>
    <t xml:space="preserve">Backup must restore on Dr for testing </t>
  </si>
  <si>
    <t>Full backup must be send on dr site to test full tape level backup.</t>
  </si>
  <si>
    <t>Shefali Purav , Vinod Nair , Siddharth Deshmukh,Quality Team</t>
  </si>
  <si>
    <t xml:space="preserve">Waiting for feedback from client </t>
  </si>
  <si>
    <t>Measures and Metrics For the Month - Sep-19</t>
  </si>
  <si>
    <t>Nov-19</t>
  </si>
  <si>
    <t>Measures and Metrics For the Month - Nov-19</t>
  </si>
  <si>
    <t>***** (Project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</si>
</sst>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mmm\-yyyy"/>
    <numFmt numFmtId="166" formatCode="[$-409]mmm\-yy;@"/>
  </numFmts>
  <fonts count="22" x14ac:knownFonts="1">
    <font>
      <sz val="11"/>
      <color theme="1"/>
      <name val="Calibri"/>
      <family val="2"/>
      <scheme val="minor"/>
    </font>
    <font>
      <sz val="10"/>
      <name val="Times New Roman"/>
      <family val="1"/>
    </font>
    <font>
      <b/>
      <sz val="12"/>
      <name val="Times New Roman"/>
      <family val="1"/>
    </font>
    <font>
      <b/>
      <sz val="11"/>
      <name val="Times New Roman"/>
      <family val="1"/>
    </font>
    <font>
      <b/>
      <sz val="10"/>
      <name val="Times New Roman"/>
      <family val="1"/>
    </font>
    <font>
      <b/>
      <sz val="14"/>
      <name val="Times New Roman"/>
      <family val="1"/>
    </font>
    <font>
      <b/>
      <i/>
      <sz val="12"/>
      <name val="Times New Roman"/>
      <family val="1"/>
    </font>
    <font>
      <b/>
      <i/>
      <sz val="10"/>
      <name val="Times New Roman"/>
      <family val="1"/>
    </font>
    <font>
      <i/>
      <sz val="8"/>
      <name val="Times New Roman"/>
      <family val="1"/>
    </font>
    <font>
      <i/>
      <sz val="10"/>
      <color indexed="12"/>
      <name val="Times New Roman"/>
      <family val="1"/>
    </font>
    <font>
      <sz val="10"/>
      <color indexed="9"/>
      <name val="Times New Roman"/>
      <family val="1"/>
    </font>
    <font>
      <sz val="10"/>
      <name val="Arial"/>
      <family val="2"/>
    </font>
    <font>
      <b/>
      <sz val="9"/>
      <name val="Times New Roman"/>
      <family val="1"/>
    </font>
    <font>
      <sz val="9"/>
      <name val="Times New Roman"/>
      <family val="1"/>
    </font>
    <font>
      <sz val="8"/>
      <name val="Times New Roman"/>
      <family val="1"/>
    </font>
    <font>
      <b/>
      <sz val="8"/>
      <color indexed="81"/>
      <name val="Tahoma"/>
      <family val="2"/>
    </font>
    <font>
      <sz val="8"/>
      <color indexed="81"/>
      <name val="Tahoma"/>
      <family val="2"/>
    </font>
    <font>
      <b/>
      <i/>
      <u/>
      <sz val="10"/>
      <name val="Times New Roman"/>
      <family val="1"/>
    </font>
    <font>
      <sz val="11"/>
      <color theme="1"/>
      <name val="Calibri"/>
      <family val="2"/>
      <scheme val="minor"/>
    </font>
    <font>
      <sz val="10"/>
      <color theme="1"/>
      <name val="Times New Roman"/>
      <family val="1"/>
    </font>
    <font>
      <b/>
      <sz val="10"/>
      <color theme="1"/>
      <name val="Times New Roman"/>
      <family val="1"/>
    </font>
    <font>
      <b/>
      <i/>
      <sz val="15"/>
      <color rgb="FF000000"/>
      <name val="Times New Roman"/>
      <family val="1"/>
    </font>
  </fonts>
  <fills count="7">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14999847407452621"/>
        <bgColor indexed="56"/>
      </patternFill>
    </fill>
    <fill>
      <patternFill patternType="solid">
        <fgColor theme="0"/>
        <bgColor indexed="64"/>
      </patternFill>
    </fill>
    <fill>
      <patternFill patternType="solid">
        <fgColor theme="2" tint="-9.9978637043366805E-2"/>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9" fontId="18" fillId="0" borderId="0" applyFont="0" applyFill="0" applyBorder="0" applyAlignment="0" applyProtection="0"/>
  </cellStyleXfs>
  <cellXfs count="198">
    <xf numFmtId="0" fontId="0" fillId="0" borderId="0" xfId="0"/>
    <xf numFmtId="0" fontId="1" fillId="0" borderId="0" xfId="0" applyFont="1"/>
    <xf numFmtId="0" fontId="2" fillId="0" borderId="0" xfId="0" applyFont="1" applyAlignment="1">
      <alignment horizontal="right" vertical="center"/>
    </xf>
    <xf numFmtId="0" fontId="3" fillId="0" borderId="0" xfId="0" applyFont="1"/>
    <xf numFmtId="0" fontId="4" fillId="0" borderId="1" xfId="0" applyFont="1" applyFill="1" applyBorder="1"/>
    <xf numFmtId="0" fontId="1" fillId="0" borderId="4" xfId="0" applyFont="1" applyFill="1" applyBorder="1" applyAlignment="1" applyProtection="1">
      <alignment wrapText="1"/>
      <protection locked="0"/>
    </xf>
    <xf numFmtId="0" fontId="4" fillId="0" borderId="4" xfId="0" applyFont="1" applyFill="1" applyBorder="1" applyAlignment="1" applyProtection="1">
      <alignment wrapText="1"/>
    </xf>
    <xf numFmtId="0" fontId="1" fillId="0" borderId="1" xfId="0" applyFont="1" applyFill="1" applyBorder="1" applyAlignment="1" applyProtection="1">
      <alignment horizontal="left" wrapText="1"/>
      <protection locked="0"/>
    </xf>
    <xf numFmtId="0" fontId="4" fillId="0" borderId="2" xfId="0" applyFont="1" applyFill="1" applyBorder="1"/>
    <xf numFmtId="0" fontId="1" fillId="0" borderId="3" xfId="0" applyFont="1" applyFill="1" applyBorder="1"/>
    <xf numFmtId="0" fontId="1" fillId="0" borderId="4" xfId="0" applyFont="1" applyBorder="1"/>
    <xf numFmtId="0" fontId="1" fillId="0" borderId="5" xfId="0" applyFont="1" applyFill="1" applyBorder="1"/>
    <xf numFmtId="0" fontId="4" fillId="0" borderId="4" xfId="0" applyFont="1" applyFill="1" applyBorder="1"/>
    <xf numFmtId="0" fontId="1" fillId="0" borderId="2" xfId="0" applyFont="1" applyFill="1" applyBorder="1" applyAlignment="1" applyProtection="1">
      <alignment horizontal="left"/>
      <protection locked="0"/>
    </xf>
    <xf numFmtId="0" fontId="1" fillId="0" borderId="3" xfId="0" applyFont="1" applyFill="1" applyBorder="1" applyProtection="1"/>
    <xf numFmtId="0" fontId="4" fillId="0" borderId="6" xfId="0" applyFont="1" applyFill="1" applyBorder="1"/>
    <xf numFmtId="164" fontId="1" fillId="0" borderId="7" xfId="0" applyNumberFormat="1" applyFont="1" applyFill="1" applyBorder="1" applyAlignment="1" applyProtection="1">
      <alignment horizontal="right"/>
      <protection locked="0"/>
    </xf>
    <xf numFmtId="0" fontId="4" fillId="0" borderId="7" xfId="0" applyFont="1" applyFill="1" applyBorder="1"/>
    <xf numFmtId="0" fontId="1" fillId="0" borderId="8" xfId="0" applyFont="1" applyFill="1" applyBorder="1" applyAlignment="1" applyProtection="1">
      <alignment horizontal="left"/>
      <protection locked="0"/>
    </xf>
    <xf numFmtId="0" fontId="1" fillId="0" borderId="9" xfId="0" applyFont="1" applyFill="1" applyBorder="1"/>
    <xf numFmtId="0" fontId="1" fillId="0" borderId="10" xfId="0" applyFont="1" applyFill="1" applyBorder="1"/>
    <xf numFmtId="0" fontId="4" fillId="0" borderId="10" xfId="0" applyFont="1" applyFill="1" applyBorder="1"/>
    <xf numFmtId="165" fontId="1" fillId="0" borderId="2" xfId="0" applyNumberFormat="1" applyFont="1" applyFill="1" applyBorder="1" applyAlignment="1" applyProtection="1">
      <alignment horizontal="left" indent="1"/>
      <protection locked="0"/>
    </xf>
    <xf numFmtId="0" fontId="4" fillId="0" borderId="5" xfId="0" applyFont="1" applyFill="1" applyBorder="1"/>
    <xf numFmtId="164" fontId="1" fillId="0" borderId="5" xfId="0" applyNumberFormat="1" applyFont="1" applyFill="1" applyBorder="1" applyAlignment="1" applyProtection="1">
      <alignment horizontal="right"/>
      <protection locked="0"/>
    </xf>
    <xf numFmtId="0" fontId="1" fillId="2" borderId="2" xfId="0" applyFont="1" applyFill="1" applyBorder="1"/>
    <xf numFmtId="0" fontId="1" fillId="2" borderId="5" xfId="0" applyFont="1" applyFill="1" applyBorder="1"/>
    <xf numFmtId="0" fontId="1" fillId="2" borderId="3" xfId="0" applyFont="1" applyFill="1" applyBorder="1"/>
    <xf numFmtId="0" fontId="6" fillId="0" borderId="0" xfId="0" applyFont="1"/>
    <xf numFmtId="0" fontId="1" fillId="0" borderId="4" xfId="0" applyFont="1" applyBorder="1" applyProtection="1">
      <protection locked="0"/>
    </xf>
    <xf numFmtId="0" fontId="1" fillId="0" borderId="0" xfId="0" applyFont="1" applyProtection="1">
      <protection locked="0"/>
    </xf>
    <xf numFmtId="0" fontId="1" fillId="0" borderId="8" xfId="0" applyFont="1" applyBorder="1" applyProtection="1">
      <protection locked="0"/>
    </xf>
    <xf numFmtId="0" fontId="1" fillId="0" borderId="9" xfId="0" applyFont="1" applyBorder="1" applyProtection="1">
      <protection locked="0"/>
    </xf>
    <xf numFmtId="0" fontId="1" fillId="0" borderId="10" xfId="0" applyFont="1" applyBorder="1" applyProtection="1">
      <protection locked="0"/>
    </xf>
    <xf numFmtId="0" fontId="1" fillId="0" borderId="13" xfId="0" applyFont="1" applyBorder="1" applyProtection="1">
      <protection locked="0"/>
    </xf>
    <xf numFmtId="0" fontId="1" fillId="0" borderId="0" xfId="0" applyFont="1" applyBorder="1" applyProtection="1">
      <protection locked="0"/>
    </xf>
    <xf numFmtId="0" fontId="1" fillId="0" borderId="14" xfId="0" applyFont="1" applyBorder="1" applyProtection="1">
      <protection locked="0"/>
    </xf>
    <xf numFmtId="0" fontId="1" fillId="0" borderId="0" xfId="0" applyFont="1" applyBorder="1" applyAlignment="1" applyProtection="1">
      <alignment horizontal="right"/>
      <protection locked="0"/>
    </xf>
    <xf numFmtId="0" fontId="1" fillId="0" borderId="11" xfId="0" applyFont="1" applyBorder="1" applyProtection="1">
      <protection locked="0"/>
    </xf>
    <xf numFmtId="0" fontId="1" fillId="0" borderId="12" xfId="0" applyFont="1" applyBorder="1" applyProtection="1">
      <protection locked="0"/>
    </xf>
    <xf numFmtId="0" fontId="1" fillId="0" borderId="6" xfId="0" applyFont="1" applyBorder="1" applyProtection="1">
      <protection locked="0"/>
    </xf>
    <xf numFmtId="0" fontId="3" fillId="0" borderId="0" xfId="0" applyFont="1" applyAlignment="1">
      <alignment vertical="center"/>
    </xf>
    <xf numFmtId="0" fontId="4" fillId="0" borderId="2" xfId="0" applyFont="1" applyBorder="1" applyAlignment="1" applyProtection="1">
      <alignment horizontal="left" vertical="top"/>
    </xf>
    <xf numFmtId="0" fontId="1" fillId="0" borderId="5" xfId="0" applyFont="1" applyBorder="1" applyAlignment="1" applyProtection="1">
      <alignment horizontal="left" vertical="top"/>
    </xf>
    <xf numFmtId="0" fontId="1" fillId="0" borderId="8" xfId="0" applyFont="1" applyBorder="1" applyAlignment="1" applyProtection="1">
      <alignment horizontal="left" vertical="top" wrapText="1"/>
    </xf>
    <xf numFmtId="0" fontId="1" fillId="0" borderId="10" xfId="0" applyFont="1" applyBorder="1" applyAlignment="1" applyProtection="1">
      <alignment horizontal="left" vertical="top" wrapText="1"/>
    </xf>
    <xf numFmtId="0" fontId="4" fillId="0" borderId="8" xfId="0" applyFont="1" applyBorder="1" applyAlignment="1" applyProtection="1">
      <alignment horizontal="left" vertical="top"/>
    </xf>
    <xf numFmtId="0" fontId="1" fillId="0" borderId="2" xfId="0" applyFont="1" applyBorder="1" applyAlignment="1" applyProtection="1">
      <alignment horizontal="left" vertical="top" wrapText="1"/>
    </xf>
    <xf numFmtId="0" fontId="1" fillId="0" borderId="5" xfId="0" applyFont="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pplyProtection="1">
      <alignment horizontal="left" vertical="top"/>
    </xf>
    <xf numFmtId="0" fontId="1" fillId="0" borderId="12" xfId="0" applyFont="1" applyBorder="1" applyAlignment="1" applyProtection="1">
      <alignment horizontal="left" vertical="top"/>
    </xf>
    <xf numFmtId="0" fontId="1" fillId="0" borderId="6" xfId="0" applyFont="1" applyBorder="1" applyAlignment="1" applyProtection="1">
      <alignment horizontal="left" vertical="top"/>
    </xf>
    <xf numFmtId="0" fontId="4" fillId="0" borderId="7" xfId="0" applyFont="1" applyBorder="1" applyAlignment="1" applyProtection="1">
      <alignment horizontal="left" vertical="top"/>
    </xf>
    <xf numFmtId="164" fontId="1" fillId="0" borderId="5" xfId="0" applyNumberFormat="1" applyFont="1" applyBorder="1" applyAlignment="1" applyProtection="1">
      <alignment horizontal="left" vertical="top"/>
    </xf>
    <xf numFmtId="164" fontId="1" fillId="0" borderId="3" xfId="0" applyNumberFormat="1" applyFont="1" applyBorder="1" applyAlignment="1" applyProtection="1">
      <alignment horizontal="left" vertical="top"/>
    </xf>
    <xf numFmtId="0" fontId="1" fillId="0" borderId="3" xfId="0" applyFont="1" applyBorder="1" applyAlignment="1" applyProtection="1">
      <alignment horizontal="left" vertical="top"/>
    </xf>
    <xf numFmtId="0" fontId="1" fillId="0" borderId="5" xfId="0" applyFont="1" applyBorder="1" applyAlignment="1" applyProtection="1">
      <alignment horizontal="left" vertical="top" wrapText="1"/>
    </xf>
    <xf numFmtId="0" fontId="4" fillId="0" borderId="8" xfId="0" applyFont="1" applyBorder="1" applyAlignment="1" applyProtection="1">
      <alignment horizontal="left" vertical="top" wrapText="1"/>
    </xf>
    <xf numFmtId="164" fontId="1" fillId="0" borderId="1" xfId="0" applyNumberFormat="1" applyFont="1" applyBorder="1" applyAlignment="1" applyProtection="1">
      <alignment horizontal="left" vertical="top"/>
    </xf>
    <xf numFmtId="0" fontId="4" fillId="0" borderId="4" xfId="0" applyFont="1" applyBorder="1" applyAlignment="1" applyProtection="1">
      <alignment horizontal="left" vertical="top"/>
    </xf>
    <xf numFmtId="0" fontId="7" fillId="2" borderId="0" xfId="0" applyFont="1" applyFill="1" applyBorder="1" applyProtection="1"/>
    <xf numFmtId="0" fontId="1" fillId="2" borderId="0" xfId="0" applyFont="1" applyFill="1" applyBorder="1" applyProtection="1"/>
    <xf numFmtId="0" fontId="5" fillId="0" borderId="0" xfId="0" applyFont="1" applyAlignment="1">
      <alignment vertical="center"/>
    </xf>
    <xf numFmtId="0" fontId="4" fillId="0" borderId="0" xfId="0" applyFont="1"/>
    <xf numFmtId="0" fontId="6" fillId="0" borderId="0" xfId="0" applyFont="1" applyAlignment="1"/>
    <xf numFmtId="0" fontId="1" fillId="0" borderId="0" xfId="0" applyFont="1" applyAlignment="1">
      <alignment horizontal="right"/>
    </xf>
    <xf numFmtId="0" fontId="7" fillId="2" borderId="4" xfId="0" applyFont="1" applyFill="1" applyBorder="1" applyAlignment="1">
      <alignment horizontal="left" vertical="center" wrapText="1"/>
    </xf>
    <xf numFmtId="0" fontId="1" fillId="0" borderId="4" xfId="0" applyFont="1" applyBorder="1" applyAlignment="1" applyProtection="1">
      <alignment vertical="top"/>
      <protection locked="0"/>
    </xf>
    <xf numFmtId="0" fontId="1" fillId="0" borderId="4" xfId="0" applyFont="1" applyBorder="1" applyAlignment="1" applyProtection="1">
      <alignment vertical="top" wrapText="1"/>
      <protection locked="0"/>
    </xf>
    <xf numFmtId="0" fontId="1" fillId="0" borderId="4" xfId="0" applyFont="1" applyFill="1" applyBorder="1" applyAlignment="1" applyProtection="1">
      <alignment vertical="top" wrapText="1"/>
      <protection locked="0"/>
    </xf>
    <xf numFmtId="0" fontId="4" fillId="2" borderId="4" xfId="0" applyFont="1" applyFill="1" applyBorder="1" applyAlignment="1" applyProtection="1">
      <alignment vertical="top"/>
      <protection locked="0"/>
    </xf>
    <xf numFmtId="164" fontId="1" fillId="2" borderId="4" xfId="0" applyNumberFormat="1" applyFont="1" applyFill="1" applyBorder="1" applyAlignment="1" applyProtection="1">
      <alignment vertical="top"/>
    </xf>
    <xf numFmtId="0" fontId="1" fillId="2" borderId="4" xfId="0" applyFont="1" applyFill="1" applyBorder="1" applyAlignment="1" applyProtection="1">
      <alignment vertical="top"/>
    </xf>
    <xf numFmtId="0" fontId="8" fillId="0" borderId="0" xfId="0" applyFont="1"/>
    <xf numFmtId="0" fontId="7" fillId="2" borderId="2" xfId="0" applyFont="1" applyFill="1" applyBorder="1" applyAlignment="1">
      <alignment horizontal="left" vertical="center" wrapText="1"/>
    </xf>
    <xf numFmtId="0" fontId="1" fillId="0" borderId="0" xfId="0" applyFont="1" applyFill="1"/>
    <xf numFmtId="0" fontId="1" fillId="0" borderId="2" xfId="0" applyFont="1" applyBorder="1" applyAlignment="1" applyProtection="1">
      <alignment vertical="top" wrapText="1"/>
      <protection locked="0"/>
    </xf>
    <xf numFmtId="0" fontId="7" fillId="2" borderId="4" xfId="0" applyFont="1" applyFill="1" applyBorder="1" applyAlignment="1" applyProtection="1">
      <alignment vertical="top"/>
    </xf>
    <xf numFmtId="14" fontId="6" fillId="0" borderId="0" xfId="0" applyNumberFormat="1" applyFont="1" applyAlignment="1"/>
    <xf numFmtId="0" fontId="7" fillId="2" borderId="4"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center" vertical="center" wrapText="1"/>
    </xf>
    <xf numFmtId="164" fontId="1" fillId="0" borderId="3" xfId="0" applyNumberFormat="1" applyFont="1" applyBorder="1" applyAlignment="1" applyProtection="1">
      <alignment vertical="top"/>
      <protection locked="0"/>
    </xf>
    <xf numFmtId="0" fontId="1" fillId="0" borderId="4" xfId="0" applyFont="1" applyFill="1" applyBorder="1" applyAlignment="1" applyProtection="1">
      <alignment horizontal="center" vertical="top" wrapText="1"/>
      <protection locked="0"/>
    </xf>
    <xf numFmtId="164" fontId="1" fillId="0" borderId="4" xfId="0" applyNumberFormat="1" applyFont="1" applyBorder="1" applyAlignment="1" applyProtection="1">
      <alignment vertical="top" wrapText="1"/>
      <protection locked="0"/>
    </xf>
    <xf numFmtId="0" fontId="1" fillId="0" borderId="4" xfId="0" applyFont="1" applyBorder="1" applyAlignment="1" applyProtection="1">
      <alignment horizontal="center" vertical="top"/>
      <protection locked="0"/>
    </xf>
    <xf numFmtId="0" fontId="8" fillId="0" borderId="9" xfId="0" applyFont="1" applyBorder="1" applyAlignment="1">
      <alignment horizontal="left"/>
    </xf>
    <xf numFmtId="0" fontId="8" fillId="0" borderId="0" xfId="0" applyFont="1" applyBorder="1" applyAlignment="1">
      <alignment horizontal="left"/>
    </xf>
    <xf numFmtId="10" fontId="1" fillId="0" borderId="4" xfId="0" applyNumberFormat="1" applyFont="1" applyBorder="1" applyProtection="1">
      <protection locked="0"/>
    </xf>
    <xf numFmtId="0" fontId="1" fillId="3" borderId="4" xfId="0" applyFont="1" applyFill="1" applyBorder="1" applyAlignment="1" applyProtection="1">
      <alignment horizontal="left" vertical="top"/>
      <protection locked="0"/>
    </xf>
    <xf numFmtId="0" fontId="4" fillId="3" borderId="4" xfId="0" applyFont="1" applyFill="1" applyBorder="1" applyAlignment="1" applyProtection="1">
      <alignment vertical="top"/>
      <protection locked="0"/>
    </xf>
    <xf numFmtId="0" fontId="1" fillId="3" borderId="4" xfId="0" applyFont="1" applyFill="1" applyBorder="1" applyProtection="1">
      <protection locked="0"/>
    </xf>
    <xf numFmtId="0" fontId="1" fillId="0" borderId="0" xfId="0" applyFont="1" applyAlignment="1" applyProtection="1">
      <alignment horizontal="center"/>
      <protection locked="0"/>
    </xf>
    <xf numFmtId="166" fontId="7" fillId="3" borderId="4" xfId="0" applyNumberFormat="1" applyFont="1" applyFill="1" applyBorder="1" applyAlignment="1">
      <alignment horizontal="center" vertical="center" wrapText="1"/>
    </xf>
    <xf numFmtId="0" fontId="7" fillId="3" borderId="4" xfId="0" applyFont="1" applyFill="1" applyBorder="1" applyAlignment="1">
      <alignment horizontal="center" vertical="center" wrapText="1"/>
    </xf>
    <xf numFmtId="0" fontId="9" fillId="0" borderId="4" xfId="0" applyNumberFormat="1" applyFont="1" applyFill="1" applyBorder="1" applyAlignment="1" applyProtection="1">
      <alignment vertical="top" wrapText="1"/>
      <protection locked="0"/>
    </xf>
    <xf numFmtId="0" fontId="1" fillId="0" borderId="4" xfId="0" applyNumberFormat="1" applyFont="1" applyFill="1" applyBorder="1" applyAlignment="1" applyProtection="1">
      <alignment vertical="top" wrapText="1"/>
      <protection locked="0"/>
    </xf>
    <xf numFmtId="0" fontId="1" fillId="0" borderId="0" xfId="0" applyFont="1" applyBorder="1" applyAlignment="1" applyProtection="1">
      <alignment horizontal="left" vertical="top"/>
      <protection locked="0"/>
    </xf>
    <xf numFmtId="0" fontId="1" fillId="0" borderId="4" xfId="0" applyFont="1" applyBorder="1" applyAlignment="1" applyProtection="1">
      <alignment horizontal="left" vertical="top"/>
      <protection locked="0"/>
    </xf>
    <xf numFmtId="0" fontId="1" fillId="0" borderId="0" xfId="0" applyFont="1" applyAlignment="1" applyProtection="1">
      <alignment horizontal="left"/>
      <protection locked="0"/>
    </xf>
    <xf numFmtId="0" fontId="7" fillId="4" borderId="4" xfId="0" applyFont="1" applyFill="1" applyBorder="1" applyAlignment="1">
      <alignment horizontal="center" vertical="center" wrapText="1"/>
    </xf>
    <xf numFmtId="0" fontId="1" fillId="0" borderId="4" xfId="0" applyFont="1" applyFill="1" applyBorder="1" applyAlignment="1" applyProtection="1">
      <alignment horizontal="left" wrapText="1"/>
      <protection locked="0"/>
    </xf>
    <xf numFmtId="164" fontId="1" fillId="0" borderId="4" xfId="0" applyNumberFormat="1" applyFont="1" applyFill="1" applyBorder="1" applyAlignment="1" applyProtection="1">
      <alignment horizontal="right"/>
      <protection locked="0"/>
    </xf>
    <xf numFmtId="0" fontId="1" fillId="0" borderId="4" xfId="0" applyFont="1" applyBorder="1" applyAlignment="1" applyProtection="1">
      <alignment horizontal="left" vertical="top" wrapText="1"/>
    </xf>
    <xf numFmtId="2" fontId="1" fillId="0" borderId="0" xfId="0" applyNumberFormat="1" applyFont="1"/>
    <xf numFmtId="0" fontId="10" fillId="0" borderId="0" xfId="0" applyFont="1" applyAlignment="1">
      <alignment horizontal="center"/>
    </xf>
    <xf numFmtId="0" fontId="7" fillId="0" borderId="0" xfId="0" applyFont="1" applyFill="1"/>
    <xf numFmtId="164" fontId="1" fillId="0" borderId="0" xfId="0" applyNumberFormat="1" applyFont="1" applyBorder="1"/>
    <xf numFmtId="2" fontId="6" fillId="0" borderId="0" xfId="0" applyNumberFormat="1" applyFont="1" applyAlignment="1"/>
    <xf numFmtId="164" fontId="1" fillId="0" borderId="0" xfId="0" applyNumberFormat="1" applyFont="1"/>
    <xf numFmtId="0" fontId="1" fillId="0" borderId="0" xfId="0" applyFont="1" applyAlignment="1">
      <alignment horizontal="center"/>
    </xf>
    <xf numFmtId="0" fontId="5" fillId="0" borderId="0" xfId="0" applyFont="1" applyFill="1" applyAlignment="1"/>
    <xf numFmtId="0" fontId="14" fillId="2" borderId="4" xfId="0" applyFont="1" applyFill="1" applyBorder="1" applyAlignment="1" applyProtection="1">
      <alignment horizontal="left" vertical="top" wrapText="1"/>
    </xf>
    <xf numFmtId="0" fontId="5" fillId="0" borderId="0" xfId="0" applyFont="1" applyFill="1" applyBorder="1" applyAlignment="1"/>
    <xf numFmtId="0" fontId="1" fillId="0" borderId="0" xfId="0" applyFont="1" applyBorder="1"/>
    <xf numFmtId="0" fontId="7" fillId="0" borderId="0" xfId="0" applyFont="1" applyProtection="1"/>
    <xf numFmtId="0" fontId="0" fillId="0" borderId="0" xfId="0" applyProtection="1"/>
    <xf numFmtId="0" fontId="12" fillId="0" borderId="0" xfId="0" applyFont="1" applyAlignment="1" applyProtection="1">
      <alignment wrapText="1"/>
    </xf>
    <xf numFmtId="0" fontId="13" fillId="0" borderId="0" xfId="0" applyFont="1" applyAlignment="1" applyProtection="1">
      <alignment wrapText="1"/>
    </xf>
    <xf numFmtId="0" fontId="0" fillId="0" borderId="0" xfId="0" applyAlignment="1" applyProtection="1">
      <alignment horizontal="center" vertical="center"/>
    </xf>
    <xf numFmtId="0" fontId="7" fillId="2" borderId="4" xfId="0" applyFont="1" applyFill="1" applyBorder="1" applyAlignment="1" applyProtection="1">
      <alignment horizontal="center" vertical="center" wrapText="1"/>
    </xf>
    <xf numFmtId="0" fontId="14" fillId="0" borderId="4" xfId="0" applyFont="1" applyBorder="1" applyAlignment="1" applyProtection="1">
      <alignment horizontal="justify" wrapText="1"/>
    </xf>
    <xf numFmtId="0" fontId="14" fillId="0" borderId="4" xfId="0" applyFont="1" applyBorder="1" applyAlignment="1" applyProtection="1">
      <alignment horizontal="center" wrapText="1"/>
      <protection hidden="1"/>
    </xf>
    <xf numFmtId="0" fontId="0" fillId="0" borderId="0" xfId="0" quotePrefix="1" applyAlignment="1" applyProtection="1">
      <alignment horizontal="center"/>
    </xf>
    <xf numFmtId="0" fontId="0" fillId="0" borderId="0" xfId="0" applyAlignment="1">
      <alignment horizontal="center"/>
    </xf>
    <xf numFmtId="0" fontId="0" fillId="0" borderId="4" xfId="0" applyBorder="1" applyAlignment="1" applyProtection="1">
      <alignment horizontal="center"/>
    </xf>
    <xf numFmtId="0" fontId="0" fillId="0" borderId="4" xfId="0" applyBorder="1" applyAlignment="1" applyProtection="1">
      <alignment horizontal="center" vertical="center"/>
    </xf>
    <xf numFmtId="0" fontId="14" fillId="2" borderId="4" xfId="0" applyFont="1" applyFill="1" applyBorder="1" applyAlignment="1" applyProtection="1">
      <alignment horizontal="justify" wrapText="1"/>
    </xf>
    <xf numFmtId="0" fontId="1" fillId="0" borderId="0" xfId="0" applyFont="1" applyProtection="1"/>
    <xf numFmtId="0" fontId="1" fillId="0" borderId="0" xfId="0" applyFont="1" applyAlignment="1" applyProtection="1"/>
    <xf numFmtId="0" fontId="11" fillId="0" borderId="0" xfId="0" applyFont="1" applyProtection="1"/>
    <xf numFmtId="0" fontId="14" fillId="0" borderId="0" xfId="0" applyFont="1" applyAlignment="1" applyProtection="1">
      <alignment horizontal="justify"/>
    </xf>
    <xf numFmtId="0" fontId="1" fillId="0" borderId="0" xfId="0" applyFont="1" applyAlignment="1" applyProtection="1">
      <alignment horizontal="left"/>
    </xf>
    <xf numFmtId="0" fontId="1" fillId="0" borderId="0" xfId="0" applyFont="1" applyAlignment="1" applyProtection="1">
      <alignment horizontal="justify"/>
    </xf>
    <xf numFmtId="0" fontId="1" fillId="0" borderId="2"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2" fontId="1" fillId="0" borderId="4" xfId="0" applyNumberFormat="1" applyFont="1" applyFill="1" applyBorder="1" applyAlignment="1">
      <alignment horizontal="center" vertical="center" wrapText="1"/>
    </xf>
    <xf numFmtId="9" fontId="0" fillId="0" borderId="0" xfId="1" applyFont="1"/>
    <xf numFmtId="2" fontId="1" fillId="0" borderId="4" xfId="0" applyNumberFormat="1" applyFont="1" applyBorder="1" applyAlignment="1" applyProtection="1">
      <alignment horizontal="center" vertical="center" wrapText="1"/>
      <protection locked="0"/>
    </xf>
    <xf numFmtId="2" fontId="4" fillId="6" borderId="4" xfId="0" applyNumberFormat="1" applyFont="1" applyFill="1" applyBorder="1" applyAlignment="1" applyProtection="1">
      <alignment horizontal="center" vertical="center" wrapText="1"/>
      <protection locked="0"/>
    </xf>
    <xf numFmtId="0" fontId="19" fillId="6" borderId="4" xfId="0" applyFont="1" applyFill="1" applyBorder="1" applyAlignment="1">
      <alignment vertical="center" wrapText="1"/>
    </xf>
    <xf numFmtId="9" fontId="19" fillId="5" borderId="4" xfId="0" applyNumberFormat="1" applyFont="1" applyFill="1" applyBorder="1" applyAlignment="1">
      <alignment horizontal="center" vertical="center"/>
    </xf>
    <xf numFmtId="0" fontId="19" fillId="6" borderId="4" xfId="0" applyFont="1" applyFill="1" applyBorder="1" applyAlignment="1">
      <alignment horizontal="center" vertical="center" wrapText="1"/>
    </xf>
    <xf numFmtId="9" fontId="19" fillId="6" borderId="4" xfId="1" applyFont="1" applyFill="1" applyBorder="1" applyAlignment="1">
      <alignment horizontal="center" vertical="center" wrapText="1"/>
    </xf>
    <xf numFmtId="0" fontId="1" fillId="0" borderId="4" xfId="0" applyFont="1" applyBorder="1" applyAlignment="1">
      <alignment horizontal="center" vertical="center"/>
    </xf>
    <xf numFmtId="9" fontId="1" fillId="0" borderId="4" xfId="1" applyFont="1" applyBorder="1" applyAlignment="1">
      <alignment horizontal="center" vertical="center"/>
    </xf>
    <xf numFmtId="17" fontId="1" fillId="0" borderId="4" xfId="0" applyNumberFormat="1" applyFont="1" applyBorder="1" applyProtection="1">
      <protection locked="0"/>
    </xf>
    <xf numFmtId="164" fontId="1" fillId="0" borderId="4" xfId="0" applyNumberFormat="1" applyFont="1" applyFill="1" applyBorder="1" applyAlignment="1" applyProtection="1">
      <alignment horizontal="left"/>
      <protection locked="0"/>
    </xf>
    <xf numFmtId="164" fontId="1" fillId="0" borderId="7" xfId="0" applyNumberFormat="1" applyFont="1" applyFill="1" applyBorder="1" applyAlignment="1" applyProtection="1">
      <alignment horizontal="left"/>
      <protection locked="0"/>
    </xf>
    <xf numFmtId="0" fontId="1" fillId="0" borderId="3" xfId="0" applyFont="1" applyFill="1" applyBorder="1" applyAlignment="1">
      <alignment horizontal="left"/>
    </xf>
    <xf numFmtId="9" fontId="1" fillId="0" borderId="4" xfId="0" applyNumberFormat="1" applyFont="1" applyBorder="1" applyAlignment="1">
      <alignment horizontal="center" vertical="center"/>
    </xf>
    <xf numFmtId="0" fontId="1" fillId="0" borderId="4" xfId="0" applyFont="1" applyBorder="1" applyAlignment="1">
      <alignment horizontal="center"/>
    </xf>
    <xf numFmtId="0" fontId="7" fillId="2" borderId="1" xfId="0" applyFont="1" applyFill="1" applyBorder="1" applyAlignment="1">
      <alignment horizontal="left" vertical="center" wrapText="1"/>
    </xf>
    <xf numFmtId="0" fontId="1" fillId="0" borderId="4" xfId="0" applyFont="1" applyBorder="1" applyAlignment="1" applyProtection="1">
      <alignment wrapText="1"/>
      <protection locked="0"/>
    </xf>
    <xf numFmtId="49" fontId="4" fillId="6" borderId="4" xfId="0" applyNumberFormat="1" applyFont="1" applyFill="1" applyBorder="1" applyAlignment="1" applyProtection="1">
      <alignment horizontal="center" vertical="center" wrapText="1"/>
      <protection locked="0"/>
    </xf>
    <xf numFmtId="0" fontId="1" fillId="0" borderId="4" xfId="0" applyFont="1" applyBorder="1" applyAlignment="1">
      <alignment horizontal="right"/>
    </xf>
    <xf numFmtId="10" fontId="1" fillId="0" borderId="4" xfId="0" applyNumberFormat="1" applyFont="1" applyBorder="1" applyAlignment="1">
      <alignment horizontal="right"/>
    </xf>
    <xf numFmtId="0" fontId="1" fillId="0" borderId="4" xfId="0" applyFont="1" applyBorder="1" applyAlignment="1" applyProtection="1">
      <alignment vertical="center"/>
      <protection locked="0"/>
    </xf>
    <xf numFmtId="0" fontId="14" fillId="0" borderId="4" xfId="0" applyFont="1" applyBorder="1" applyAlignment="1" applyProtection="1">
      <alignment horizontal="justify" vertical="center" wrapText="1"/>
    </xf>
    <xf numFmtId="17" fontId="14" fillId="0" borderId="4" xfId="0" applyNumberFormat="1" applyFont="1" applyBorder="1" applyAlignment="1" applyProtection="1">
      <alignment horizontal="justify" wrapText="1"/>
    </xf>
    <xf numFmtId="17" fontId="14" fillId="0" borderId="4" xfId="0" applyNumberFormat="1" applyFont="1" applyBorder="1" applyAlignment="1" applyProtection="1">
      <alignment horizontal="justify" vertical="center" wrapText="1"/>
    </xf>
    <xf numFmtId="0" fontId="1" fillId="0" borderId="0" xfId="0" applyFont="1" applyBorder="1" applyAlignment="1" applyProtection="1">
      <alignment vertical="center"/>
      <protection locked="0"/>
    </xf>
    <xf numFmtId="10" fontId="21" fillId="0" borderId="0" xfId="0" applyNumberFormat="1" applyFont="1"/>
    <xf numFmtId="0" fontId="1" fillId="0" borderId="2" xfId="0" applyFont="1" applyBorder="1" applyAlignment="1" applyProtection="1">
      <alignment horizontal="left"/>
    </xf>
    <xf numFmtId="0" fontId="1" fillId="0" borderId="3" xfId="0" applyFont="1" applyBorder="1" applyAlignment="1" applyProtection="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11" xfId="0" applyFont="1" applyFill="1" applyBorder="1" applyAlignment="1" applyProtection="1">
      <alignment horizontal="left" wrapText="1"/>
      <protection locked="0"/>
    </xf>
    <xf numFmtId="0" fontId="1" fillId="0" borderId="12" xfId="0" applyFont="1" applyFill="1" applyBorder="1" applyAlignment="1" applyProtection="1">
      <alignment horizontal="left" wrapText="1"/>
      <protection locked="0"/>
    </xf>
    <xf numFmtId="0" fontId="1" fillId="0" borderId="6" xfId="0" applyFont="1" applyFill="1" applyBorder="1" applyAlignment="1" applyProtection="1">
      <alignment horizontal="left" wrapText="1"/>
      <protection locked="0"/>
    </xf>
    <xf numFmtId="0" fontId="5" fillId="0" borderId="0" xfId="0" applyFont="1" applyAlignment="1">
      <alignment horizontal="center"/>
    </xf>
    <xf numFmtId="0" fontId="1" fillId="0" borderId="2" xfId="0" applyFont="1" applyBorder="1" applyAlignment="1" applyProtection="1">
      <alignment horizontal="left" wrapText="1"/>
    </xf>
    <xf numFmtId="0" fontId="1" fillId="0" borderId="3" xfId="0" applyFont="1" applyBorder="1" applyAlignment="1" applyProtection="1">
      <alignment horizontal="left" wrapText="1"/>
    </xf>
    <xf numFmtId="0" fontId="1" fillId="0" borderId="4" xfId="0" applyFont="1" applyBorder="1" applyAlignment="1" applyProtection="1">
      <alignment vertical="top" wrapText="1"/>
      <protection locked="0"/>
    </xf>
    <xf numFmtId="164" fontId="1" fillId="2" borderId="2" xfId="0" applyNumberFormat="1" applyFont="1" applyFill="1" applyBorder="1" applyAlignment="1" applyProtection="1">
      <alignment horizontal="left" vertical="top"/>
    </xf>
    <xf numFmtId="164" fontId="1" fillId="2" borderId="3" xfId="0" applyNumberFormat="1" applyFont="1" applyFill="1" applyBorder="1" applyAlignment="1" applyProtection="1">
      <alignment horizontal="left" vertical="top"/>
    </xf>
    <xf numFmtId="0" fontId="1" fillId="0" borderId="2"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1" fillId="0" borderId="3" xfId="0" applyFont="1" applyBorder="1" applyAlignment="1" applyProtection="1">
      <alignment horizontal="left" vertical="top" wrapText="1"/>
    </xf>
    <xf numFmtId="0" fontId="5" fillId="0" borderId="0" xfId="0" applyFont="1" applyBorder="1" applyAlignment="1">
      <alignment horizontal="center" vertical="center"/>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2" xfId="0" applyFont="1" applyFill="1" applyBorder="1" applyAlignment="1" applyProtection="1">
      <alignment horizontal="center" vertical="center" wrapText="1"/>
    </xf>
    <xf numFmtId="0" fontId="7" fillId="2" borderId="5" xfId="0" applyFont="1" applyFill="1" applyBorder="1" applyAlignment="1" applyProtection="1">
      <alignment horizontal="center" vertical="center" wrapText="1"/>
    </xf>
    <xf numFmtId="0" fontId="7" fillId="2" borderId="3"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xf>
    <xf numFmtId="0" fontId="7" fillId="2" borderId="7" xfId="0" applyFont="1" applyFill="1" applyBorder="1" applyAlignment="1" applyProtection="1">
      <alignment horizontal="center" vertical="center" wrapText="1"/>
    </xf>
    <xf numFmtId="0" fontId="1" fillId="0" borderId="0" xfId="0" applyFont="1" applyAlignment="1" applyProtection="1">
      <alignment horizontal="left"/>
    </xf>
    <xf numFmtId="0" fontId="5" fillId="0" borderId="9" xfId="0" applyFont="1" applyFill="1" applyBorder="1" applyAlignment="1">
      <alignment horizontal="center"/>
    </xf>
    <xf numFmtId="0" fontId="7" fillId="2" borderId="4" xfId="0" applyFont="1" applyFill="1" applyBorder="1" applyAlignment="1" applyProtection="1">
      <alignment horizontal="center" vertical="center" wrapText="1"/>
    </xf>
    <xf numFmtId="0" fontId="0" fillId="0" borderId="7" xfId="0" applyBorder="1" applyAlignment="1" applyProtection="1">
      <alignment horizontal="center" vertical="center" wrapText="1"/>
    </xf>
    <xf numFmtId="0" fontId="20" fillId="6" borderId="4" xfId="0" applyFont="1" applyFill="1" applyBorder="1" applyAlignment="1">
      <alignment horizontal="center" vertical="center" wrapText="1"/>
    </xf>
    <xf numFmtId="0" fontId="5" fillId="0" borderId="0" xfId="0" applyFont="1" applyAlignment="1">
      <alignment horizontal="center" vertical="center"/>
    </xf>
  </cellXfs>
  <cellStyles count="2">
    <cellStyle name="Normal" xfId="0" builtinId="0"/>
    <cellStyle name="Percent" xfId="1" builtinId="5"/>
  </cellStyles>
  <dxfs count="52">
    <dxf>
      <fill>
        <patternFill>
          <bgColor rgb="FFFF0000"/>
        </patternFill>
      </fill>
    </dxf>
    <dxf>
      <fill>
        <patternFill>
          <bgColor rgb="FFFFFF99"/>
        </patternFill>
      </fill>
    </dxf>
    <dxf>
      <fill>
        <patternFill>
          <bgColor rgb="FFCCFFCC"/>
        </patternFill>
      </fill>
    </dxf>
    <dxf>
      <fill>
        <patternFill>
          <bgColor rgb="FFFF0000"/>
        </patternFill>
      </fill>
    </dxf>
    <dxf>
      <fill>
        <patternFill>
          <bgColor rgb="FFFFFF99"/>
        </patternFill>
      </fill>
    </dxf>
    <dxf>
      <fill>
        <patternFill>
          <bgColor rgb="FFCCFFCC"/>
        </patternFill>
      </fill>
    </dxf>
    <dxf>
      <fill>
        <patternFill>
          <bgColor rgb="FFFF0000"/>
        </patternFill>
      </fill>
    </dxf>
    <dxf>
      <fill>
        <patternFill>
          <bgColor rgb="FFFFFF99"/>
        </patternFill>
      </fill>
    </dxf>
    <dxf>
      <fill>
        <patternFill>
          <bgColor rgb="FFCCFFCC"/>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26"/>
        </patternFill>
      </fill>
    </dxf>
    <dxf>
      <fill>
        <patternFill>
          <bgColor indexed="42"/>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theme="7"/>
        </patternFill>
      </fill>
    </dxf>
    <dxf>
      <fill>
        <patternFill>
          <bgColor rgb="FF92D050"/>
        </patternFill>
      </fill>
    </dxf>
    <dxf>
      <fill>
        <patternFill>
          <bgColor rgb="FFFF0000"/>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26"/>
        </patternFill>
      </fill>
    </dxf>
    <dxf>
      <fill>
        <patternFill>
          <bgColor indexed="10"/>
        </patternFill>
      </fill>
    </dxf>
    <dxf>
      <fill>
        <patternFill>
          <bgColor indexed="26"/>
        </patternFill>
      </fill>
    </dxf>
    <dxf>
      <fill>
        <patternFill>
          <bgColor indexed="10"/>
        </patternFill>
      </fill>
    </dxf>
    <dxf>
      <fill>
        <patternFill>
          <bgColor indexed="26"/>
        </patternFill>
      </fill>
    </dxf>
    <dxf>
      <font>
        <condense val="0"/>
        <extend val="0"/>
        <color auto="1"/>
      </font>
      <fill>
        <patternFill>
          <bgColor indexed="42"/>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42"/>
        </patternFill>
      </fill>
    </dxf>
    <dxf>
      <fill>
        <patternFill>
          <bgColor indexed="10"/>
        </patternFill>
      </fill>
    </dxf>
    <dxf>
      <fill>
        <patternFill>
          <bgColor indexed="26"/>
        </patternFill>
      </fill>
    </dxf>
    <dxf>
      <fill>
        <patternFill>
          <bgColor indexed="42"/>
        </patternFill>
      </fill>
    </dxf>
    <dxf>
      <fill>
        <patternFill>
          <bgColor indexed="10"/>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276225</xdr:colOff>
      <xdr:row>1</xdr:row>
      <xdr:rowOff>133350</xdr:rowOff>
    </xdr:to>
    <xdr:pic>
      <xdr:nvPicPr>
        <xdr:cNvPr id="2" name="Picture 3" descr="C:\Users\navinraj.bangera\AppData\Local\Microsoft\Windows\INetCache\Content.Outlook\ON775HN3\Clover QMS Logo V1.jpg">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3049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647700</xdr:colOff>
      <xdr:row>1</xdr:row>
      <xdr:rowOff>114301</xdr:rowOff>
    </xdr:to>
    <xdr:pic>
      <xdr:nvPicPr>
        <xdr:cNvPr id="2" name="Picture 3" descr="C:\Users\navinraj.bangera\AppData\Local\Microsoft\Windows\INetCache\Content.Outlook\ON775HN3\Clover QMS Logo V1.jpg">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13049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647700</xdr:colOff>
      <xdr:row>1</xdr:row>
      <xdr:rowOff>104775</xdr:rowOff>
    </xdr:to>
    <xdr:pic>
      <xdr:nvPicPr>
        <xdr:cNvPr id="2" name="Picture 3" descr="C:\Users\navinraj.bangera\AppData\Local\Microsoft\Windows\INetCache\Content.Outlook\ON775HN3\Clover QMS Logo V1.jpg">
          <a:extLst>
            <a:ext uri="{FF2B5EF4-FFF2-40B4-BE49-F238E27FC236}">
              <a16:creationId xmlns=""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
          <a:ext cx="1304925" cy="5048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530924</xdr:colOff>
      <xdr:row>1</xdr:row>
      <xdr:rowOff>85725</xdr:rowOff>
    </xdr:to>
    <xdr:pic>
      <xdr:nvPicPr>
        <xdr:cNvPr id="2" name="Picture 3" descr="C:\Users\navinraj.bangera\AppData\Local\Microsoft\Windows\INetCache\Content.Outlook\ON775HN3\Clover QMS Logo V1.jpg">
          <a:extLst>
            <a:ext uri="{FF2B5EF4-FFF2-40B4-BE49-F238E27FC236}">
              <a16:creationId xmlns=""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1331024" cy="4857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504825</xdr:colOff>
      <xdr:row>1</xdr:row>
      <xdr:rowOff>66675</xdr:rowOff>
    </xdr:to>
    <xdr:pic>
      <xdr:nvPicPr>
        <xdr:cNvPr id="2" name="Picture 3" descr="C:\Users\navinraj.bangera\AppData\Local\Microsoft\Windows\INetCache\Content.Outlook\ON775HN3\Clover QMS Logo V1.jpg">
          <a:extLst>
            <a:ext uri="{FF2B5EF4-FFF2-40B4-BE49-F238E27FC236}">
              <a16:creationId xmlns=""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1304925" cy="466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419100</xdr:colOff>
      <xdr:row>1</xdr:row>
      <xdr:rowOff>122851</xdr:rowOff>
    </xdr:to>
    <xdr:pic>
      <xdr:nvPicPr>
        <xdr:cNvPr id="2" name="Picture 3" descr="C:\Users\navinraj.bangera\AppData\Local\Microsoft\Windows\INetCache\Content.Outlook\ON775HN3\Clover QMS Logo V1.jpg">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29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Shalini\Suggestions%20and%20templates\Monthly%20Project%20Status%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roject Status"/>
      <sheetName val="Measures and Metrics"/>
      <sheetName val="Commercials"/>
      <sheetName val="Risks"/>
      <sheetName val="Support Specific"/>
      <sheetName val="Param"/>
      <sheetName val="ActionTracker"/>
    </sheetNames>
    <sheetDataSet>
      <sheetData sheetId="0" refreshError="1">
        <row r="1">
          <cell r="H1" t="str">
            <v>Form : Monthly Project Status Report</v>
          </cell>
        </row>
        <row r="4">
          <cell r="A4" t="str">
            <v>Project Name</v>
          </cell>
          <cell r="E4" t="str">
            <v>Project ID</v>
          </cell>
        </row>
        <row r="5">
          <cell r="A5" t="str">
            <v>Group</v>
          </cell>
        </row>
        <row r="6">
          <cell r="A6" t="str">
            <v>Project Dates</v>
          </cell>
          <cell r="E6" t="str">
            <v>Start Date</v>
          </cell>
          <cell r="G6" t="str">
            <v>End Date</v>
          </cell>
        </row>
        <row r="7">
          <cell r="A7" t="str">
            <v>Customer's Organization</v>
          </cell>
        </row>
        <row r="8">
          <cell r="A8" t="str">
            <v>Current Phases</v>
          </cell>
          <cell r="G8" t="str">
            <v>Date of Reporting</v>
          </cell>
        </row>
        <row r="9">
          <cell r="A9" t="str">
            <v>Project Manager</v>
          </cell>
          <cell r="G9" t="str">
            <v>Delivery Head</v>
          </cell>
        </row>
        <row r="10">
          <cell r="A10" t="str">
            <v>Reporting Month</v>
          </cell>
        </row>
        <row r="11">
          <cell r="A11" t="str">
            <v>Distribution List</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tabSelected="1" zoomScaleNormal="100" workbookViewId="0">
      <selection activeCell="A3" sqref="A3"/>
    </sheetView>
  </sheetViews>
  <sheetFormatPr defaultColWidth="11.7109375" defaultRowHeight="15" x14ac:dyDescent="0.25"/>
  <cols>
    <col min="1" max="1" width="15.42578125" customWidth="1"/>
    <col min="2" max="2" width="6.5703125" customWidth="1"/>
    <col min="3" max="3" width="27.42578125" customWidth="1"/>
    <col min="4" max="4" width="15.85546875" customWidth="1"/>
    <col min="6" max="6" width="14.140625" customWidth="1"/>
    <col min="7" max="7" width="17.85546875" customWidth="1"/>
    <col min="8" max="8" width="21.140625" customWidth="1"/>
    <col min="10" max="10" width="11.7109375" customWidth="1"/>
    <col min="11" max="11" width="11.7109375" hidden="1" customWidth="1"/>
    <col min="12" max="12" width="11.7109375" customWidth="1"/>
  </cols>
  <sheetData>
    <row r="1" spans="1:11" s="1" customFormat="1" ht="26.25" customHeight="1" x14ac:dyDescent="0.2">
      <c r="H1" s="2" t="s">
        <v>110</v>
      </c>
    </row>
    <row r="2" spans="1:11" s="1" customFormat="1" ht="14.25" x14ac:dyDescent="0.2">
      <c r="A2" s="3"/>
    </row>
    <row r="3" spans="1:11" s="1" customFormat="1" ht="29.25" customHeight="1" x14ac:dyDescent="0.2">
      <c r="A3" s="8" t="s">
        <v>0</v>
      </c>
      <c r="B3" s="9"/>
      <c r="C3" s="170" t="s">
        <v>181</v>
      </c>
      <c r="D3" s="171"/>
      <c r="E3" s="4" t="s">
        <v>1</v>
      </c>
      <c r="F3" s="5" t="s">
        <v>205</v>
      </c>
      <c r="G3" s="6" t="s">
        <v>2</v>
      </c>
      <c r="H3" s="7" t="s">
        <v>116</v>
      </c>
      <c r="K3" s="1" t="s">
        <v>2</v>
      </c>
    </row>
    <row r="4" spans="1:11" s="1" customFormat="1" ht="15" customHeight="1" x14ac:dyDescent="0.2">
      <c r="A4" s="8" t="s">
        <v>3</v>
      </c>
      <c r="B4" s="9"/>
      <c r="C4" s="10" t="s">
        <v>20</v>
      </c>
      <c r="D4" s="11"/>
      <c r="E4" s="11"/>
      <c r="F4" s="11"/>
      <c r="G4" s="11"/>
      <c r="H4" s="9"/>
      <c r="K4" s="1" t="s">
        <v>116</v>
      </c>
    </row>
    <row r="5" spans="1:11" s="1" customFormat="1" ht="15" customHeight="1" x14ac:dyDescent="0.2">
      <c r="A5" s="8" t="s">
        <v>4</v>
      </c>
      <c r="B5" s="9"/>
      <c r="C5" s="13"/>
      <c r="D5" s="14"/>
      <c r="E5" s="15" t="s">
        <v>5</v>
      </c>
      <c r="F5" s="16">
        <v>43466</v>
      </c>
      <c r="G5" s="12" t="s">
        <v>6</v>
      </c>
      <c r="H5" s="16">
        <v>43830</v>
      </c>
      <c r="K5" s="1" t="s">
        <v>111</v>
      </c>
    </row>
    <row r="6" spans="1:11" s="1" customFormat="1" ht="15" customHeight="1" x14ac:dyDescent="0.2">
      <c r="A6" s="17" t="s">
        <v>7</v>
      </c>
      <c r="B6" s="9"/>
      <c r="C6" s="13" t="s">
        <v>214</v>
      </c>
      <c r="D6" s="11"/>
      <c r="E6" s="11"/>
      <c r="F6" s="11"/>
      <c r="G6" s="11"/>
      <c r="H6" s="154"/>
      <c r="K6" s="1" t="s">
        <v>112</v>
      </c>
    </row>
    <row r="7" spans="1:11" s="1" customFormat="1" ht="15" customHeight="1" x14ac:dyDescent="0.2">
      <c r="A7" s="8" t="s">
        <v>8</v>
      </c>
      <c r="B7" s="9"/>
      <c r="C7" s="18" t="s">
        <v>173</v>
      </c>
      <c r="D7" s="19"/>
      <c r="E7" s="19"/>
      <c r="F7" s="19"/>
      <c r="G7" s="4" t="s">
        <v>9</v>
      </c>
      <c r="H7" s="153">
        <v>43807</v>
      </c>
      <c r="K7" s="1" t="s">
        <v>114</v>
      </c>
    </row>
    <row r="8" spans="1:11" s="1" customFormat="1" ht="15" customHeight="1" x14ac:dyDescent="0.2">
      <c r="A8" s="8" t="s">
        <v>10</v>
      </c>
      <c r="B8" s="9"/>
      <c r="C8" s="18" t="s">
        <v>165</v>
      </c>
      <c r="D8" s="19"/>
      <c r="E8" s="19"/>
      <c r="F8" s="20"/>
      <c r="G8" s="21" t="s">
        <v>11</v>
      </c>
      <c r="H8" s="102" t="s">
        <v>166</v>
      </c>
      <c r="K8" s="1" t="s">
        <v>113</v>
      </c>
    </row>
    <row r="9" spans="1:11" s="1" customFormat="1" ht="15" customHeight="1" x14ac:dyDescent="0.2">
      <c r="A9" s="8" t="s">
        <v>12</v>
      </c>
      <c r="B9" s="9"/>
      <c r="C9" s="22">
        <v>43770</v>
      </c>
      <c r="D9" s="11"/>
      <c r="E9" s="23"/>
      <c r="F9" s="24"/>
      <c r="G9" s="12" t="s">
        <v>67</v>
      </c>
      <c r="H9" s="152" t="s">
        <v>152</v>
      </c>
      <c r="K9" s="1" t="s">
        <v>115</v>
      </c>
    </row>
    <row r="10" spans="1:11" s="1" customFormat="1" ht="15" customHeight="1" x14ac:dyDescent="0.2">
      <c r="A10" s="8" t="s">
        <v>13</v>
      </c>
      <c r="B10" s="11"/>
      <c r="C10" s="172" t="s">
        <v>209</v>
      </c>
      <c r="D10" s="173"/>
      <c r="E10" s="173"/>
      <c r="F10" s="173"/>
      <c r="G10" s="173"/>
      <c r="H10" s="174"/>
    </row>
    <row r="11" spans="1:11" s="1" customFormat="1" ht="12.75" x14ac:dyDescent="0.2">
      <c r="A11" s="25"/>
      <c r="B11" s="26"/>
      <c r="C11" s="26"/>
      <c r="D11" s="26"/>
      <c r="E11" s="26"/>
      <c r="F11" s="26"/>
      <c r="G11" s="26"/>
      <c r="H11" s="27"/>
    </row>
    <row r="12" spans="1:11" s="1" customFormat="1" ht="18.75" x14ac:dyDescent="0.3">
      <c r="A12" s="175" t="s">
        <v>14</v>
      </c>
      <c r="B12" s="175"/>
      <c r="C12" s="175"/>
      <c r="D12" s="175"/>
      <c r="E12" s="175"/>
      <c r="F12" s="175"/>
      <c r="G12" s="175"/>
      <c r="H12" s="175"/>
    </row>
    <row r="13" spans="1:11" s="1" customFormat="1" ht="12.75" x14ac:dyDescent="0.2"/>
    <row r="14" spans="1:11" s="1" customFormat="1" ht="15.75" x14ac:dyDescent="0.25">
      <c r="A14" s="28" t="s">
        <v>15</v>
      </c>
    </row>
    <row r="15" spans="1:11" s="1" customFormat="1" ht="25.5" customHeight="1" x14ac:dyDescent="0.2">
      <c r="A15" s="176" t="s">
        <v>117</v>
      </c>
      <c r="B15" s="177"/>
      <c r="C15" s="29" t="s">
        <v>153</v>
      </c>
      <c r="D15" s="30"/>
      <c r="E15" s="30"/>
      <c r="F15" s="30"/>
      <c r="G15" s="30"/>
      <c r="H15" s="30"/>
      <c r="K15" s="1" t="s">
        <v>3</v>
      </c>
    </row>
    <row r="16" spans="1:11" s="1" customFormat="1" ht="12.75" x14ac:dyDescent="0.2">
      <c r="A16" s="168" t="s">
        <v>16</v>
      </c>
      <c r="B16" s="169"/>
      <c r="C16" s="29" t="s">
        <v>179</v>
      </c>
      <c r="D16" s="30"/>
      <c r="E16" s="30"/>
      <c r="F16" s="30"/>
      <c r="G16" s="30"/>
      <c r="H16" s="30"/>
      <c r="K16" s="1" t="s">
        <v>17</v>
      </c>
    </row>
    <row r="17" spans="1:11" s="1" customFormat="1" ht="12.75" x14ac:dyDescent="0.2">
      <c r="A17" s="168" t="s">
        <v>18</v>
      </c>
      <c r="B17" s="169"/>
      <c r="C17" s="29" t="s">
        <v>19</v>
      </c>
      <c r="D17" s="30"/>
      <c r="E17" s="30"/>
      <c r="F17" s="30"/>
      <c r="G17" s="30"/>
      <c r="H17" s="30"/>
      <c r="K17" s="1" t="s">
        <v>20</v>
      </c>
    </row>
    <row r="18" spans="1:11" s="1" customFormat="1" ht="12.75" x14ac:dyDescent="0.2">
      <c r="A18" s="168" t="s">
        <v>21</v>
      </c>
      <c r="B18" s="169"/>
      <c r="C18" s="29" t="s">
        <v>22</v>
      </c>
      <c r="D18" s="30"/>
      <c r="E18" s="30"/>
      <c r="F18" s="30"/>
      <c r="G18" s="30"/>
      <c r="H18" s="30"/>
      <c r="K18" s="1" t="s">
        <v>23</v>
      </c>
    </row>
    <row r="19" spans="1:11" s="1" customFormat="1" ht="12.75" x14ac:dyDescent="0.2">
      <c r="A19" s="30"/>
      <c r="B19" s="30"/>
      <c r="C19" s="30"/>
      <c r="D19" s="30"/>
      <c r="E19" s="30"/>
      <c r="F19" s="30"/>
      <c r="G19" s="30"/>
      <c r="K19" s="1" t="s">
        <v>24</v>
      </c>
    </row>
    <row r="20" spans="1:11" s="1" customFormat="1" ht="12.75" x14ac:dyDescent="0.2">
      <c r="A20" s="30"/>
      <c r="B20" s="30"/>
      <c r="C20" s="30"/>
      <c r="D20" s="30"/>
      <c r="E20" s="30"/>
      <c r="F20" s="30"/>
      <c r="G20" s="30"/>
      <c r="H20" s="30"/>
    </row>
    <row r="21" spans="1:11" s="1" customFormat="1" ht="15.75" x14ac:dyDescent="0.25">
      <c r="A21" s="28" t="s">
        <v>25</v>
      </c>
      <c r="B21" s="30"/>
      <c r="C21" s="30"/>
      <c r="D21" s="30"/>
      <c r="E21" s="30"/>
      <c r="F21" s="30"/>
      <c r="G21" s="30"/>
      <c r="H21" s="30"/>
    </row>
    <row r="22" spans="1:11" s="1" customFormat="1" ht="12.75" x14ac:dyDescent="0.2">
      <c r="A22" s="30" t="s">
        <v>26</v>
      </c>
      <c r="B22" s="30"/>
      <c r="C22" s="30"/>
      <c r="D22" s="30"/>
      <c r="E22" s="30"/>
      <c r="F22" s="30"/>
      <c r="G22" s="30"/>
      <c r="H22" s="30"/>
    </row>
    <row r="23" spans="1:11" s="30" customFormat="1" ht="12.75" x14ac:dyDescent="0.2">
      <c r="A23" s="31" t="s">
        <v>162</v>
      </c>
      <c r="B23" s="32"/>
      <c r="C23" s="32"/>
      <c r="D23" s="32"/>
      <c r="E23" s="32"/>
      <c r="F23" s="32"/>
      <c r="G23" s="32"/>
      <c r="H23" s="33"/>
    </row>
    <row r="24" spans="1:11" s="30" customFormat="1" ht="12.75" x14ac:dyDescent="0.2">
      <c r="A24" s="34" t="s">
        <v>163</v>
      </c>
      <c r="B24" s="35"/>
      <c r="C24" s="35"/>
      <c r="D24" s="35"/>
      <c r="E24" s="35"/>
      <c r="F24" s="35"/>
      <c r="G24" s="35"/>
      <c r="H24" s="36"/>
    </row>
    <row r="25" spans="1:11" s="30" customFormat="1" ht="12.75" x14ac:dyDescent="0.2">
      <c r="A25" s="34" t="s">
        <v>167</v>
      </c>
      <c r="B25" s="35"/>
      <c r="C25" s="35"/>
      <c r="D25" s="35"/>
      <c r="E25" s="35"/>
      <c r="F25" s="35"/>
      <c r="G25" s="35"/>
      <c r="H25" s="36"/>
    </row>
    <row r="26" spans="1:11" s="30" customFormat="1" ht="12.75" x14ac:dyDescent="0.2">
      <c r="A26" s="34" t="s">
        <v>203</v>
      </c>
      <c r="B26" s="35"/>
      <c r="C26" s="35"/>
      <c r="D26" s="35"/>
      <c r="E26" s="35"/>
      <c r="F26" s="35"/>
      <c r="G26" s="35"/>
      <c r="H26" s="36"/>
    </row>
    <row r="27" spans="1:11" s="30" customFormat="1" ht="12.75" x14ac:dyDescent="0.2">
      <c r="A27" s="34" t="s">
        <v>204</v>
      </c>
      <c r="B27" s="35"/>
      <c r="C27" s="35"/>
      <c r="D27" s="35"/>
      <c r="E27" s="35"/>
      <c r="F27" s="35"/>
      <c r="G27" s="35"/>
      <c r="H27" s="36"/>
    </row>
    <row r="28" spans="1:11" s="30" customFormat="1" ht="12.75" x14ac:dyDescent="0.2">
      <c r="A28" s="34"/>
      <c r="B28" s="35"/>
      <c r="C28" s="37"/>
      <c r="D28" s="35"/>
      <c r="E28" s="35"/>
      <c r="F28" s="35"/>
      <c r="G28" s="35"/>
      <c r="H28" s="36"/>
    </row>
    <row r="29" spans="1:11" s="30" customFormat="1" ht="12.75" x14ac:dyDescent="0.2">
      <c r="A29" s="34"/>
      <c r="B29" s="35"/>
      <c r="C29" s="35"/>
      <c r="D29" s="35"/>
      <c r="E29" s="35"/>
      <c r="F29" s="35"/>
      <c r="G29" s="35"/>
      <c r="H29" s="36"/>
    </row>
    <row r="30" spans="1:11" s="30" customFormat="1" ht="12.75" x14ac:dyDescent="0.2">
      <c r="A30" s="38"/>
      <c r="B30" s="39"/>
      <c r="C30" s="39"/>
      <c r="D30" s="39"/>
      <c r="E30" s="39"/>
      <c r="F30" s="39"/>
      <c r="G30" s="39"/>
      <c r="H30" s="40"/>
    </row>
  </sheetData>
  <mergeCells count="7">
    <mergeCell ref="A18:B18"/>
    <mergeCell ref="C3:D3"/>
    <mergeCell ref="C10:H10"/>
    <mergeCell ref="A12:H12"/>
    <mergeCell ref="A15:B15"/>
    <mergeCell ref="A16:B16"/>
    <mergeCell ref="A17:B17"/>
  </mergeCells>
  <conditionalFormatting sqref="C15">
    <cfRule type="cellIs" dxfId="51" priority="1" stopIfTrue="1" operator="equal">
      <formula>"Met"</formula>
    </cfRule>
    <cfRule type="cellIs" dxfId="50" priority="2" stopIfTrue="1" operator="equal">
      <formula>"Not Met"</formula>
    </cfRule>
  </conditionalFormatting>
  <conditionalFormatting sqref="C16">
    <cfRule type="cellIs" dxfId="49" priority="3" stopIfTrue="1" operator="equal">
      <formula>"Closed"</formula>
    </cfRule>
    <cfRule type="cellIs" dxfId="48" priority="4" stopIfTrue="1" operator="equal">
      <formula>"Open"</formula>
    </cfRule>
    <cfRule type="cellIs" dxfId="47" priority="5" stopIfTrue="1" operator="equal">
      <formula>"Needs Attention"</formula>
    </cfRule>
  </conditionalFormatting>
  <conditionalFormatting sqref="C17">
    <cfRule type="cellIs" dxfId="46" priority="6" stopIfTrue="1" operator="equal">
      <formula>"On Time"</formula>
    </cfRule>
    <cfRule type="cellIs" dxfId="45" priority="7" stopIfTrue="1" operator="equal">
      <formula>"Delayed"</formula>
    </cfRule>
  </conditionalFormatting>
  <conditionalFormatting sqref="C18">
    <cfRule type="cellIs" dxfId="44" priority="8" stopIfTrue="1" operator="equal">
      <formula>"Under Control"</formula>
    </cfRule>
    <cfRule type="cellIs" dxfId="43" priority="9" stopIfTrue="1" operator="equal">
      <formula>"Needs Attention"</formula>
    </cfRule>
  </conditionalFormatting>
  <dataValidations count="10">
    <dataValidation type="list" allowBlank="1" showInputMessage="1" showErrorMessage="1" sqref="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formula1>$K$16:$K$19</formula1>
    </dataValidation>
    <dataValidation type="list" allowBlank="1" showInputMessage="1" showErrorMessage="1" sqref="H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formula1>$K$4:$K$10</formula1>
    </dataValidation>
    <dataValidation type="list" allowBlank="1" showInputMessage="1" showErrorMessage="1" sqref="C18 IY18 SU18 ACQ18 AMM18 AWI18 BGE18 BQA18 BZW18 CJS18 CTO18 DDK18 DNG18 DXC18 EGY18 EQU18 FAQ18 FKM18 FUI18 GEE18 GOA18 GXW18 HHS18 HRO18 IBK18 ILG18 IVC18 JEY18 JOU18 JYQ18 KIM18 KSI18 LCE18 LMA18 LVW18 MFS18 MPO18 MZK18 NJG18 NTC18 OCY18 OMU18 OWQ18 PGM18 PQI18 QAE18 QKA18 QTW18 RDS18 RNO18 RXK18 SHG18 SRC18 TAY18 TKU18 TUQ18 UEM18 UOI18 UYE18 VIA18 VRW18 WBS18 WLO18 WVK18">
      <formula1>"Under Control, Needs Attention"</formula1>
    </dataValidation>
    <dataValidation type="list" allowBlank="1" showInputMessage="1" showErrorMessage="1" sqref="C17 IY17 SU17 ACQ17 AMM17 AWI17 BGE17 BQA17 BZW17 CJS17 CTO17 DDK17 DNG17 DXC17 EGY17 EQU17 FAQ17 FKM17 FUI17 GEE17 GOA17 GXW17 HHS17 HRO17 IBK17 ILG17 IVC17 JEY17 JOU17 JYQ17 KIM17 KSI17 LCE17 LMA17 LVW17 MFS17 MPO17 MZK17 NJG17 NTC17 OCY17 OMU17 OWQ17 PGM17 PQI17 QAE17 QKA17 QTW17 RDS17 RNO17 RXK17 SHG17 SRC17 TAY17 TKU17 TUQ17 UEM17 UOI17 UYE17 VIA17 VRW17 WBS17 WLO17 WVK17">
      <formula1>"On Time, Delayed"</formula1>
    </dataValidation>
    <dataValidation type="list" allowBlank="1" showInputMessage="1" showErrorMessage="1"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formula1>"Open, Closed, Needs Attention"</formula1>
    </dataValidation>
    <dataValidation type="list" allowBlank="1" showInputMessage="1" showErrorMessage="1"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formula1>"Met, Not Met"</formula1>
    </dataValidation>
    <dataValidation type="date" operator="greaterThan" allowBlank="1" showInputMessage="1" showErrorMessage="1" sqref="WVP5 JD5 SZ5 ACV5 AMR5 AWN5 BGJ5 BQF5 CAB5 CJX5 CTT5 DDP5 DNL5 DXH5 EHD5 EQZ5 FAV5 FKR5 FUN5 GEJ5 GOF5 GYB5 HHX5 HRT5 IBP5 ILL5 IVH5 JFD5 JOZ5 JYV5 KIR5 KSN5 LCJ5 LMF5 LWB5 MFX5 MPT5 MZP5 NJL5 NTH5 ODD5 OMZ5 OWV5 PGR5 PQN5 QAJ5 QKF5 QUB5 RDX5 RNT5 RXP5 SHL5 SRH5 TBD5 TKZ5 TUV5 UER5 UON5 UYJ5 VIF5 VSB5 WBX5 WLT5">
      <formula1>JB5</formula1>
    </dataValidation>
    <dataValidation type="date" allowBlank="1" showInputMessage="1" showErrorMessage="1" sqref="WVP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formula1>JB9</formula1>
      <formula2>JD7</formula2>
    </dataValidation>
    <dataValidation type="date" operator="lessThan" allowBlank="1" showInputMessage="1" showErrorMessage="1" sqref="F9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formula1>H7</formula1>
    </dataValidation>
    <dataValidation type="date" allowBlank="1" showInputMessage="1" showErrorMessage="1" sqref="WVP7 JD7 SZ7 ACV7 AMR7 AWN7 BGJ7 BQF7 CAB7 CJX7 CTT7 DDP7 DNL7 DXH7 EHD7 EQZ7 FAV7 FKR7 FUN7 GEJ7 GOF7 GYB7 HHX7 HRT7 IBP7 ILL7 IVH7 JFD7 JOZ7 JYV7 KIR7 KSN7 LCJ7 LMF7 LWB7 MFX7 MPT7 MZP7 NJL7 NTH7 ODD7 OMZ7 OWV7 PGR7 PQN7 QAJ7 QKF7 QUB7 RDX7 RNT7 RXP7 SHL7 SRH7 TBD7 TKZ7 TUV7 UER7 UON7 UYJ7 VIF7 VSB7 WBX7 WLT7">
      <formula1>JB5</formula1>
      <formula2>JD5</formula2>
    </dataValidation>
  </dataValidations>
  <pageMargins left="0.7" right="0.7" top="0.75" bottom="0.75" header="0.3" footer="0.3"/>
  <pageSetup orientation="portrait" r:id="rId1"/>
  <headerFooter>
    <oddFooter>&amp;L&amp;"Times New Roman,Italic"&amp;8Confidential
for Internal Use Only&amp;C&amp;"Times New Roman,Italic"&amp;8Softcopy : &amp;F
Ver.: 1.0&amp;R&amp;"Times New Roman,Italic"&amp;8Page :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09"/>
  <sheetViews>
    <sheetView showGridLines="0" topLeftCell="A16" zoomScaleNormal="100" workbookViewId="0">
      <selection activeCell="C6" sqref="C6:G6"/>
    </sheetView>
  </sheetViews>
  <sheetFormatPr defaultRowHeight="15" x14ac:dyDescent="0.25"/>
  <cols>
    <col min="1" max="1" width="9.85546875" customWidth="1"/>
    <col min="2" max="2" width="21.85546875" customWidth="1"/>
    <col min="3" max="3" width="15.140625" customWidth="1"/>
    <col min="4" max="4" width="18.85546875" customWidth="1"/>
    <col min="5" max="5" width="16.42578125" customWidth="1"/>
    <col min="6" max="6" width="14.7109375" customWidth="1"/>
    <col min="7" max="7" width="18" customWidth="1"/>
    <col min="8" max="8" width="17.85546875" customWidth="1"/>
    <col min="9" max="9" width="20.28515625" customWidth="1"/>
  </cols>
  <sheetData>
    <row r="1" spans="1:106" s="1" customFormat="1" ht="28.5" customHeight="1" x14ac:dyDescent="0.2">
      <c r="H1" s="2" t="str">
        <f>[1]Summary!H1</f>
        <v>Form : Monthly Project Status Report</v>
      </c>
      <c r="I1" s="2"/>
    </row>
    <row r="2" spans="1:106" s="1" customFormat="1" ht="13.5" customHeight="1" x14ac:dyDescent="0.2">
      <c r="A2" s="41"/>
    </row>
    <row r="3" spans="1:106" s="1" customFormat="1" ht="15" customHeight="1" x14ac:dyDescent="0.2">
      <c r="A3" s="42" t="str">
        <f>[1]Summary!A4</f>
        <v>Project Name</v>
      </c>
      <c r="B3" s="43"/>
      <c r="C3" s="170" t="str">
        <f>Summary!C3</f>
        <v>Oracle Database Support</v>
      </c>
      <c r="D3" s="171"/>
      <c r="E3" s="46" t="str">
        <f>[1]Summary!E4</f>
        <v>Project ID</v>
      </c>
      <c r="F3" s="47" t="str">
        <f>Summary!F3</f>
        <v>I18ODM003</v>
      </c>
      <c r="G3" s="48"/>
      <c r="H3" s="49"/>
    </row>
    <row r="4" spans="1:106" s="1" customFormat="1" ht="12.75" x14ac:dyDescent="0.2">
      <c r="A4" s="42" t="str">
        <f>[1]Summary!A5</f>
        <v>Group</v>
      </c>
      <c r="B4" s="43"/>
      <c r="C4" s="50" t="str">
        <f>Summary!C4</f>
        <v>BAU Infra Delivery</v>
      </c>
      <c r="D4" s="43"/>
      <c r="E4" s="43"/>
      <c r="F4" s="51"/>
      <c r="G4" s="51"/>
      <c r="H4" s="52"/>
    </row>
    <row r="5" spans="1:106" s="1" customFormat="1" ht="12.75" x14ac:dyDescent="0.2">
      <c r="A5" s="42" t="str">
        <f>[1]Summary!A6</f>
        <v>Project Dates</v>
      </c>
      <c r="B5" s="43"/>
      <c r="C5" s="50"/>
      <c r="D5" s="43"/>
      <c r="E5" s="53" t="str">
        <f>[1]Summary!E6</f>
        <v>Start Date</v>
      </c>
      <c r="F5" s="54">
        <f>Summary!F5</f>
        <v>43466</v>
      </c>
      <c r="G5" s="53" t="str">
        <f>[1]Summary!G6</f>
        <v>End Date</v>
      </c>
      <c r="H5" s="55">
        <f>Summary!H5</f>
        <v>43830</v>
      </c>
    </row>
    <row r="6" spans="1:106" s="1" customFormat="1" ht="12.75" customHeight="1" x14ac:dyDescent="0.2">
      <c r="A6" s="42" t="str">
        <f>[1]Summary!A7</f>
        <v>Customer's Organization</v>
      </c>
      <c r="B6" s="43"/>
      <c r="C6" s="181" t="str">
        <f>Summary!C6</f>
        <v>***** (Project Name)</v>
      </c>
      <c r="D6" s="182"/>
      <c r="E6" s="182"/>
      <c r="F6" s="182"/>
      <c r="G6" s="182"/>
      <c r="H6" s="56"/>
    </row>
    <row r="7" spans="1:106" s="1" customFormat="1" ht="12.75" customHeight="1" x14ac:dyDescent="0.2">
      <c r="A7" s="42" t="str">
        <f>[1]Summary!A8</f>
        <v>Current Phases</v>
      </c>
      <c r="B7" s="43"/>
      <c r="C7" s="47" t="str">
        <f>Summary!C7</f>
        <v>Support</v>
      </c>
      <c r="D7" s="57"/>
      <c r="E7" s="57"/>
      <c r="F7" s="57"/>
      <c r="G7" s="58" t="str">
        <f>[1]Summary!G8</f>
        <v>Date of Reporting</v>
      </c>
      <c r="H7" s="59">
        <f>Summary!H7</f>
        <v>43807</v>
      </c>
    </row>
    <row r="8" spans="1:106" s="1" customFormat="1" ht="12.75" x14ac:dyDescent="0.2">
      <c r="A8" s="42" t="str">
        <f>[1]Summary!A9</f>
        <v>Project Manager</v>
      </c>
      <c r="B8" s="43"/>
      <c r="C8" s="181" t="str">
        <f>Summary!C8</f>
        <v>Vinod Nair</v>
      </c>
      <c r="D8" s="182"/>
      <c r="E8" s="182"/>
      <c r="F8" s="182"/>
      <c r="G8" s="60" t="str">
        <f>[1]Summary!G9</f>
        <v>Delivery Head</v>
      </c>
      <c r="H8" s="104" t="str">
        <f>Summary!H8</f>
        <v>Siddharth Deshmukh</v>
      </c>
    </row>
    <row r="9" spans="1:106" s="1" customFormat="1" ht="12.75" x14ac:dyDescent="0.2">
      <c r="A9" s="42" t="str">
        <f>[1]Summary!A10</f>
        <v>Reporting Month</v>
      </c>
      <c r="B9" s="43"/>
      <c r="C9" s="22">
        <f>Summary!C9</f>
        <v>43770</v>
      </c>
      <c r="D9" s="11"/>
      <c r="E9" s="23"/>
      <c r="F9" s="24"/>
      <c r="G9" s="12" t="str">
        <f>Summary!G9</f>
        <v>Go-live Date</v>
      </c>
      <c r="H9" s="103" t="str">
        <f>Summary!H9</f>
        <v>NA</v>
      </c>
    </row>
    <row r="10" spans="1:106" s="1" customFormat="1" ht="12.75" x14ac:dyDescent="0.2">
      <c r="A10" s="42" t="str">
        <f>[1]Summary!A11</f>
        <v>Distribution List</v>
      </c>
      <c r="B10" s="56"/>
      <c r="C10" s="181" t="str">
        <f>Summary!C10</f>
        <v>Shefali Purav , Vinod Nair , Siddharth Deshmukh,Quality Team</v>
      </c>
      <c r="D10" s="182"/>
      <c r="E10" s="182"/>
      <c r="F10" s="182"/>
      <c r="G10" s="182"/>
      <c r="H10" s="183"/>
    </row>
    <row r="11" spans="1:106" s="1" customFormat="1" ht="13.5" x14ac:dyDescent="0.25">
      <c r="A11" s="61"/>
      <c r="B11" s="62"/>
      <c r="C11" s="62"/>
      <c r="D11" s="62"/>
      <c r="E11" s="62"/>
      <c r="F11" s="62"/>
      <c r="G11" s="62"/>
      <c r="H11" s="62"/>
    </row>
    <row r="12" spans="1:106" s="1" customFormat="1" ht="18.75" x14ac:dyDescent="0.2">
      <c r="A12" s="184" t="s">
        <v>27</v>
      </c>
      <c r="B12" s="184"/>
      <c r="C12" s="184"/>
      <c r="D12" s="184"/>
      <c r="E12" s="184"/>
      <c r="F12" s="184"/>
      <c r="G12" s="184"/>
      <c r="H12" s="184"/>
      <c r="I12" s="63"/>
    </row>
    <row r="13" spans="1:106" s="1" customFormat="1" ht="12.75" x14ac:dyDescent="0.2">
      <c r="A13" s="64"/>
      <c r="B13" s="64"/>
    </row>
    <row r="14" spans="1:106" s="1" customFormat="1" ht="15.75" x14ac:dyDescent="0.25">
      <c r="A14" s="65" t="s">
        <v>28</v>
      </c>
      <c r="H14" s="66"/>
    </row>
    <row r="15" spans="1:106" s="1" customFormat="1" ht="13.5" x14ac:dyDescent="0.2">
      <c r="A15" s="157" t="s">
        <v>29</v>
      </c>
      <c r="B15" s="157" t="s">
        <v>30</v>
      </c>
      <c r="C15" s="157" t="s">
        <v>31</v>
      </c>
      <c r="D15" s="157" t="s">
        <v>32</v>
      </c>
      <c r="E15" s="157" t="s">
        <v>33</v>
      </c>
      <c r="F15" s="157" t="s">
        <v>34</v>
      </c>
    </row>
    <row r="16" spans="1:106" s="10" customFormat="1" ht="25.5" x14ac:dyDescent="0.2">
      <c r="A16" s="10">
        <v>1</v>
      </c>
      <c r="B16" s="158" t="s">
        <v>162</v>
      </c>
      <c r="C16" s="162" t="s">
        <v>182</v>
      </c>
      <c r="D16" s="162" t="s">
        <v>164</v>
      </c>
      <c r="E16" s="162" t="s">
        <v>183</v>
      </c>
      <c r="F16" s="162" t="s">
        <v>152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row>
    <row r="17" spans="1:106" s="10" customFormat="1" ht="25.5" x14ac:dyDescent="0.2">
      <c r="A17" s="10">
        <v>2</v>
      </c>
      <c r="B17" s="158" t="s">
        <v>163</v>
      </c>
      <c r="C17" s="162" t="s">
        <v>182</v>
      </c>
      <c r="D17" s="162" t="s">
        <v>164</v>
      </c>
      <c r="E17" s="162" t="s">
        <v>183</v>
      </c>
      <c r="F17" s="162" t="s">
        <v>152</v>
      </c>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row>
    <row r="18" spans="1:106" s="10" customFormat="1" ht="12.75" customHeight="1" x14ac:dyDescent="0.2">
      <c r="A18" s="10">
        <v>3</v>
      </c>
      <c r="B18" s="29" t="s">
        <v>167</v>
      </c>
      <c r="C18" s="162" t="s">
        <v>182</v>
      </c>
      <c r="D18" s="162" t="s">
        <v>164</v>
      </c>
      <c r="E18" s="162" t="s">
        <v>183</v>
      </c>
      <c r="F18" s="162" t="s">
        <v>152</v>
      </c>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row>
    <row r="19" spans="1:106" s="115" customFormat="1" ht="12.75" customHeight="1" x14ac:dyDescent="0.2">
      <c r="A19" s="10">
        <v>4</v>
      </c>
      <c r="B19" s="29" t="s">
        <v>199</v>
      </c>
      <c r="C19" s="162" t="s">
        <v>200</v>
      </c>
      <c r="D19" s="162" t="s">
        <v>164</v>
      </c>
      <c r="E19" s="162" t="s">
        <v>183</v>
      </c>
      <c r="F19" s="162" t="s">
        <v>152</v>
      </c>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row>
    <row r="20" spans="1:106" s="115" customFormat="1" ht="12.75" customHeight="1" x14ac:dyDescent="0.2">
      <c r="A20" s="10">
        <v>5</v>
      </c>
      <c r="B20" s="29" t="s">
        <v>201</v>
      </c>
      <c r="C20" s="162" t="s">
        <v>200</v>
      </c>
      <c r="D20" s="162" t="s">
        <v>164</v>
      </c>
      <c r="E20" s="162" t="s">
        <v>183</v>
      </c>
      <c r="F20" s="162" t="s">
        <v>152</v>
      </c>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row>
    <row r="21" spans="1:106" s="115" customFormat="1" ht="23.25" customHeight="1" x14ac:dyDescent="0.2">
      <c r="A21" s="10">
        <v>6</v>
      </c>
      <c r="B21" s="158" t="s">
        <v>202</v>
      </c>
      <c r="C21" s="162" t="s">
        <v>200</v>
      </c>
      <c r="D21" s="162" t="s">
        <v>164</v>
      </c>
      <c r="E21" s="162" t="s">
        <v>183</v>
      </c>
      <c r="F21" s="162" t="s">
        <v>152</v>
      </c>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row>
    <row r="22" spans="1:106" s="115" customFormat="1" ht="12.75" customHeight="1" x14ac:dyDescent="0.2">
      <c r="B22" s="35"/>
      <c r="C22" s="166"/>
      <c r="D22" s="166"/>
      <c r="E22" s="166"/>
      <c r="F22" s="166"/>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row>
    <row r="23" spans="1:106" s="1" customFormat="1" ht="12.75" x14ac:dyDescent="0.2">
      <c r="B23" s="64"/>
    </row>
    <row r="24" spans="1:106" s="1" customFormat="1" ht="15.75" x14ac:dyDescent="0.25">
      <c r="A24" s="65" t="s">
        <v>35</v>
      </c>
    </row>
    <row r="25" spans="1:106" s="1" customFormat="1" ht="13.5" x14ac:dyDescent="0.2">
      <c r="A25" s="67" t="s">
        <v>29</v>
      </c>
      <c r="B25" s="75" t="s">
        <v>36</v>
      </c>
      <c r="C25" s="185" t="s">
        <v>32</v>
      </c>
      <c r="D25" s="186"/>
      <c r="E25" s="67" t="s">
        <v>33</v>
      </c>
      <c r="F25" s="67" t="s">
        <v>34</v>
      </c>
    </row>
    <row r="26" spans="1:106" s="76" customFormat="1" ht="12.75" customHeight="1" x14ac:dyDescent="0.2">
      <c r="A26" s="68" t="s">
        <v>152</v>
      </c>
      <c r="B26" s="68" t="s">
        <v>152</v>
      </c>
      <c r="C26" s="68" t="s">
        <v>152</v>
      </c>
      <c r="D26" s="68" t="s">
        <v>152</v>
      </c>
      <c r="E26" s="68" t="s">
        <v>152</v>
      </c>
      <c r="F26" s="68" t="s">
        <v>152</v>
      </c>
    </row>
    <row r="27" spans="1:106" s="1" customFormat="1" ht="12.75" x14ac:dyDescent="0.2">
      <c r="A27" s="68"/>
      <c r="B27" s="69"/>
      <c r="C27" s="178"/>
      <c r="D27" s="178"/>
      <c r="E27" s="68"/>
      <c r="F27" s="69"/>
    </row>
    <row r="28" spans="1:106" s="1" customFormat="1" ht="12.75" x14ac:dyDescent="0.2">
      <c r="A28" s="68"/>
      <c r="B28" s="77"/>
      <c r="C28" s="178"/>
      <c r="D28" s="178"/>
      <c r="E28" s="68"/>
      <c r="F28" s="69"/>
    </row>
    <row r="29" spans="1:106" s="1" customFormat="1" ht="12.75" x14ac:dyDescent="0.2">
      <c r="A29" s="68"/>
      <c r="B29" s="77"/>
      <c r="C29" s="178"/>
      <c r="D29" s="178"/>
      <c r="E29" s="68"/>
      <c r="F29" s="69"/>
    </row>
    <row r="30" spans="1:106" s="1" customFormat="1" ht="13.5" x14ac:dyDescent="0.2">
      <c r="A30" s="78"/>
      <c r="B30" s="71"/>
      <c r="C30" s="179"/>
      <c r="D30" s="180"/>
      <c r="E30" s="73"/>
      <c r="F30" s="73"/>
    </row>
    <row r="31" spans="1:106" s="1" customFormat="1" ht="12.75" x14ac:dyDescent="0.2">
      <c r="A31" s="74" t="s">
        <v>37</v>
      </c>
    </row>
    <row r="32" spans="1:106" s="1" customFormat="1" ht="12.75" x14ac:dyDescent="0.2"/>
    <row r="33" spans="1:6" s="1" customFormat="1" ht="12.75" x14ac:dyDescent="0.2"/>
    <row r="34" spans="1:6" s="1" customFormat="1" ht="15.75" x14ac:dyDescent="0.25">
      <c r="A34" s="79" t="s">
        <v>38</v>
      </c>
    </row>
    <row r="35" spans="1:6" s="1" customFormat="1" ht="59.25" customHeight="1" x14ac:dyDescent="0.2">
      <c r="A35" s="67" t="s">
        <v>29</v>
      </c>
      <c r="B35" s="67" t="s">
        <v>30</v>
      </c>
      <c r="C35" s="80" t="s">
        <v>32</v>
      </c>
      <c r="D35" s="81" t="s">
        <v>39</v>
      </c>
      <c r="E35" s="67" t="s">
        <v>40</v>
      </c>
      <c r="F35" s="82" t="s">
        <v>41</v>
      </c>
    </row>
    <row r="36" spans="1:6" s="76" customFormat="1" ht="10.5" customHeight="1" x14ac:dyDescent="0.2">
      <c r="A36" s="99" t="s">
        <v>152</v>
      </c>
      <c r="B36" s="99" t="s">
        <v>152</v>
      </c>
      <c r="C36" s="99" t="s">
        <v>152</v>
      </c>
      <c r="D36" s="99" t="s">
        <v>152</v>
      </c>
      <c r="E36" s="70" t="s">
        <v>180</v>
      </c>
      <c r="F36" s="99" t="s">
        <v>152</v>
      </c>
    </row>
    <row r="37" spans="1:6" s="1" customFormat="1" ht="12.75" x14ac:dyDescent="0.2">
      <c r="A37" s="99"/>
      <c r="B37" s="69"/>
      <c r="C37" s="70"/>
      <c r="D37" s="83"/>
      <c r="E37" s="68"/>
      <c r="F37" s="86"/>
    </row>
    <row r="38" spans="1:6" s="1" customFormat="1" ht="12.75" x14ac:dyDescent="0.2">
      <c r="A38" s="68"/>
      <c r="B38" s="77"/>
      <c r="C38" s="85"/>
      <c r="D38" s="85"/>
      <c r="E38" s="68"/>
      <c r="F38" s="86"/>
    </row>
    <row r="39" spans="1:6" s="1" customFormat="1" ht="13.5" x14ac:dyDescent="0.2">
      <c r="A39" s="78"/>
      <c r="B39" s="71"/>
      <c r="C39" s="72"/>
      <c r="D39" s="73"/>
      <c r="E39" s="73"/>
      <c r="F39" s="73"/>
    </row>
    <row r="40" spans="1:6" s="1" customFormat="1" ht="12.75" x14ac:dyDescent="0.2">
      <c r="A40" s="87" t="s">
        <v>42</v>
      </c>
      <c r="B40" s="87"/>
      <c r="C40" s="87"/>
      <c r="D40" s="87"/>
      <c r="E40" s="88"/>
    </row>
    <row r="41" spans="1:6" s="1" customFormat="1" ht="12.75" x14ac:dyDescent="0.2"/>
    <row r="42" spans="1:6" s="1" customFormat="1" ht="15.75" x14ac:dyDescent="0.25">
      <c r="A42" s="79" t="s">
        <v>43</v>
      </c>
    </row>
    <row r="43" spans="1:6" s="1" customFormat="1" ht="24.75" customHeight="1" x14ac:dyDescent="0.2">
      <c r="A43" s="67" t="s">
        <v>44</v>
      </c>
      <c r="B43" s="67" t="s">
        <v>45</v>
      </c>
      <c r="C43" s="67" t="s">
        <v>34</v>
      </c>
    </row>
    <row r="44" spans="1:6" s="1" customFormat="1" ht="15" customHeight="1" x14ac:dyDescent="0.2">
      <c r="A44" s="151">
        <v>43405</v>
      </c>
      <c r="B44" s="89">
        <v>0.94289999999999996</v>
      </c>
      <c r="C44" s="29" t="s">
        <v>168</v>
      </c>
    </row>
    <row r="45" spans="1:6" s="1" customFormat="1" ht="15" customHeight="1" x14ac:dyDescent="0.2">
      <c r="A45" s="151">
        <v>43452</v>
      </c>
      <c r="B45" s="89">
        <v>1</v>
      </c>
      <c r="C45" s="29" t="s">
        <v>168</v>
      </c>
    </row>
    <row r="46" spans="1:6" s="1" customFormat="1" ht="15" customHeight="1" x14ac:dyDescent="0.2">
      <c r="A46" s="151">
        <v>43483</v>
      </c>
      <c r="B46" s="89">
        <v>0.98609999999999998</v>
      </c>
      <c r="C46" s="29" t="s">
        <v>168</v>
      </c>
    </row>
    <row r="47" spans="1:6" s="1" customFormat="1" ht="15" customHeight="1" x14ac:dyDescent="0.2">
      <c r="A47" s="151">
        <v>43514</v>
      </c>
      <c r="B47" s="89">
        <v>0.97499999999999998</v>
      </c>
      <c r="C47" s="29" t="s">
        <v>168</v>
      </c>
    </row>
    <row r="48" spans="1:6" s="1" customFormat="1" ht="15" customHeight="1" x14ac:dyDescent="0.2">
      <c r="A48" s="151">
        <v>43542</v>
      </c>
      <c r="B48" s="89">
        <v>1</v>
      </c>
      <c r="C48" s="29" t="s">
        <v>168</v>
      </c>
    </row>
    <row r="49" spans="1:9" s="1" customFormat="1" ht="15" customHeight="1" x14ac:dyDescent="0.2">
      <c r="A49" s="151">
        <v>43573</v>
      </c>
      <c r="B49" s="89">
        <v>0.85</v>
      </c>
      <c r="C49" s="29" t="s">
        <v>168</v>
      </c>
    </row>
    <row r="50" spans="1:9" s="1" customFormat="1" ht="15" customHeight="1" x14ac:dyDescent="0.2">
      <c r="A50" s="151">
        <v>43603</v>
      </c>
      <c r="B50" s="89">
        <v>1</v>
      </c>
      <c r="C50" s="29" t="s">
        <v>168</v>
      </c>
    </row>
    <row r="51" spans="1:9" s="1" customFormat="1" ht="15" customHeight="1" x14ac:dyDescent="0.2">
      <c r="A51" s="151">
        <v>43635</v>
      </c>
      <c r="B51" s="89">
        <v>0.85</v>
      </c>
      <c r="C51" s="29" t="s">
        <v>168</v>
      </c>
    </row>
    <row r="52" spans="1:9" s="1" customFormat="1" ht="15" customHeight="1" x14ac:dyDescent="0.2">
      <c r="A52" s="151">
        <v>43665</v>
      </c>
      <c r="B52" s="89">
        <v>0.97499999999999998</v>
      </c>
      <c r="C52" s="29" t="s">
        <v>168</v>
      </c>
    </row>
    <row r="53" spans="1:9" s="1" customFormat="1" ht="15" customHeight="1" x14ac:dyDescent="0.2">
      <c r="A53" s="151">
        <v>43696</v>
      </c>
      <c r="B53" s="89">
        <v>0.97499999999999998</v>
      </c>
      <c r="C53" s="29" t="s">
        <v>168</v>
      </c>
    </row>
    <row r="54" spans="1:9" s="1" customFormat="1" ht="15" customHeight="1" x14ac:dyDescent="0.2">
      <c r="A54" s="151">
        <v>43727</v>
      </c>
      <c r="B54" s="89">
        <v>0.9375</v>
      </c>
      <c r="C54" s="29" t="s">
        <v>168</v>
      </c>
    </row>
    <row r="55" spans="1:9" s="1" customFormat="1" ht="15" customHeight="1" x14ac:dyDescent="0.2">
      <c r="A55" s="151">
        <v>43788</v>
      </c>
      <c r="B55" s="89">
        <v>0.9375</v>
      </c>
      <c r="C55" s="29" t="s">
        <v>168</v>
      </c>
    </row>
    <row r="56" spans="1:9" s="1" customFormat="1" ht="12.75" x14ac:dyDescent="0.2"/>
    <row r="57" spans="1:9" s="30" customFormat="1" ht="15.75" x14ac:dyDescent="0.25">
      <c r="A57" s="65" t="s">
        <v>118</v>
      </c>
      <c r="B57" s="65"/>
      <c r="C57" s="65"/>
      <c r="D57" s="65"/>
      <c r="E57" s="65"/>
      <c r="F57" s="65"/>
      <c r="G57" s="65"/>
      <c r="H57" s="65"/>
      <c r="I57" s="93"/>
    </row>
    <row r="58" spans="1:9" s="30" customFormat="1" ht="27" x14ac:dyDescent="0.2">
      <c r="A58" s="94" t="s">
        <v>44</v>
      </c>
      <c r="B58" s="94" t="s">
        <v>46</v>
      </c>
      <c r="C58" s="95" t="s">
        <v>47</v>
      </c>
      <c r="D58" s="95" t="s">
        <v>48</v>
      </c>
      <c r="E58" s="95" t="s">
        <v>49</v>
      </c>
      <c r="F58" s="95" t="s">
        <v>50</v>
      </c>
      <c r="G58" s="95" t="s">
        <v>33</v>
      </c>
      <c r="H58" s="95" t="s">
        <v>51</v>
      </c>
      <c r="I58" s="93"/>
    </row>
    <row r="59" spans="1:9" s="30" customFormat="1" ht="15" customHeight="1" x14ac:dyDescent="0.2">
      <c r="A59" s="84" t="s">
        <v>154</v>
      </c>
      <c r="B59" s="84"/>
      <c r="C59" s="96" t="s">
        <v>155</v>
      </c>
      <c r="D59" s="96" t="s">
        <v>169</v>
      </c>
      <c r="E59" s="96" t="s">
        <v>164</v>
      </c>
      <c r="F59" s="96" t="s">
        <v>171</v>
      </c>
      <c r="G59" s="96" t="s">
        <v>184</v>
      </c>
      <c r="H59" s="96" t="s">
        <v>152</v>
      </c>
      <c r="I59" s="93"/>
    </row>
    <row r="60" spans="1:9" s="30" customFormat="1" ht="15" customHeight="1" x14ac:dyDescent="0.2">
      <c r="A60" s="84" t="s">
        <v>52</v>
      </c>
      <c r="B60" s="84"/>
      <c r="C60" s="96" t="s">
        <v>155</v>
      </c>
      <c r="D60" s="96" t="s">
        <v>170</v>
      </c>
      <c r="E60" s="96" t="s">
        <v>164</v>
      </c>
      <c r="F60" s="96" t="s">
        <v>171</v>
      </c>
      <c r="G60" s="96" t="s">
        <v>184</v>
      </c>
      <c r="H60" s="96" t="s">
        <v>152</v>
      </c>
      <c r="I60" s="93"/>
    </row>
    <row r="61" spans="1:9" s="30" customFormat="1" ht="15" customHeight="1" x14ac:dyDescent="0.2">
      <c r="A61" s="84" t="s">
        <v>156</v>
      </c>
      <c r="B61" s="84"/>
      <c r="C61" s="96" t="s">
        <v>155</v>
      </c>
      <c r="D61" s="96" t="s">
        <v>152</v>
      </c>
      <c r="E61" s="96" t="s">
        <v>152</v>
      </c>
      <c r="F61" s="96" t="s">
        <v>152</v>
      </c>
      <c r="G61" s="96" t="s">
        <v>152</v>
      </c>
      <c r="H61" s="96" t="s">
        <v>152</v>
      </c>
      <c r="I61" s="93"/>
    </row>
    <row r="62" spans="1:9" s="30" customFormat="1" ht="15" customHeight="1" x14ac:dyDescent="0.2">
      <c r="A62" s="84" t="s">
        <v>157</v>
      </c>
      <c r="B62" s="84"/>
      <c r="C62" s="96" t="s">
        <v>155</v>
      </c>
      <c r="D62" s="96" t="s">
        <v>152</v>
      </c>
      <c r="E62" s="96" t="s">
        <v>152</v>
      </c>
      <c r="F62" s="96" t="s">
        <v>152</v>
      </c>
      <c r="G62" s="96" t="s">
        <v>152</v>
      </c>
      <c r="H62" s="96" t="s">
        <v>152</v>
      </c>
      <c r="I62" s="93"/>
    </row>
    <row r="63" spans="1:9" s="30" customFormat="1" ht="21.75" customHeight="1" x14ac:dyDescent="0.2">
      <c r="A63" s="98"/>
      <c r="B63" s="98"/>
      <c r="C63" s="98"/>
      <c r="D63" s="98"/>
      <c r="E63" s="98"/>
      <c r="F63" s="98"/>
      <c r="G63" s="98"/>
      <c r="H63" s="98"/>
      <c r="I63" s="93"/>
    </row>
    <row r="64" spans="1:9" s="30" customFormat="1" ht="21.75" customHeight="1" x14ac:dyDescent="0.25">
      <c r="A64" s="65" t="s">
        <v>119</v>
      </c>
      <c r="B64" s="98"/>
      <c r="C64" s="98"/>
      <c r="D64" s="98"/>
      <c r="E64" s="98"/>
      <c r="F64" s="98"/>
      <c r="G64" s="98"/>
      <c r="H64" s="98"/>
      <c r="I64" s="93"/>
    </row>
    <row r="65" spans="1:9" s="30" customFormat="1" ht="29.25" customHeight="1" x14ac:dyDescent="0.2">
      <c r="A65" s="67" t="s">
        <v>53</v>
      </c>
      <c r="B65" s="94" t="s">
        <v>44</v>
      </c>
      <c r="C65" s="94" t="s">
        <v>46</v>
      </c>
      <c r="D65" s="95" t="s">
        <v>54</v>
      </c>
      <c r="E65" s="95" t="s">
        <v>55</v>
      </c>
      <c r="F65" s="95" t="s">
        <v>56</v>
      </c>
      <c r="G65" s="95" t="s">
        <v>57</v>
      </c>
      <c r="H65" s="95" t="s">
        <v>58</v>
      </c>
      <c r="I65" s="95" t="s">
        <v>51</v>
      </c>
    </row>
    <row r="66" spans="1:9" s="30" customFormat="1" ht="21.75" customHeight="1" x14ac:dyDescent="0.2">
      <c r="A66" s="99"/>
      <c r="B66" s="84" t="s">
        <v>154</v>
      </c>
      <c r="C66" s="84"/>
      <c r="D66" s="96"/>
      <c r="E66" s="96" t="s">
        <v>152</v>
      </c>
      <c r="F66" s="96" t="s">
        <v>152</v>
      </c>
      <c r="G66" s="96" t="s">
        <v>152</v>
      </c>
      <c r="H66" s="96" t="s">
        <v>152</v>
      </c>
      <c r="I66" s="96" t="s">
        <v>152</v>
      </c>
    </row>
    <row r="67" spans="1:9" s="30" customFormat="1" ht="21.75" customHeight="1" x14ac:dyDescent="0.2">
      <c r="A67" s="99"/>
      <c r="B67" s="84" t="s">
        <v>52</v>
      </c>
      <c r="C67" s="84"/>
      <c r="D67" s="96"/>
      <c r="E67" s="96" t="s">
        <v>152</v>
      </c>
      <c r="F67" s="96" t="s">
        <v>152</v>
      </c>
      <c r="G67" s="96" t="s">
        <v>152</v>
      </c>
      <c r="H67" s="96" t="s">
        <v>152</v>
      </c>
      <c r="I67" s="96" t="s">
        <v>152</v>
      </c>
    </row>
    <row r="68" spans="1:9" s="30" customFormat="1" ht="21.75" customHeight="1" x14ac:dyDescent="0.2">
      <c r="A68" s="99"/>
      <c r="B68" s="84" t="s">
        <v>52</v>
      </c>
      <c r="C68" s="84"/>
      <c r="D68" s="96"/>
      <c r="E68" s="96" t="s">
        <v>152</v>
      </c>
      <c r="F68" s="96" t="s">
        <v>152</v>
      </c>
      <c r="G68" s="96" t="s">
        <v>152</v>
      </c>
      <c r="H68" s="96" t="s">
        <v>152</v>
      </c>
      <c r="I68" s="96" t="s">
        <v>152</v>
      </c>
    </row>
    <row r="69" spans="1:9" s="30" customFormat="1" ht="21.75" customHeight="1" x14ac:dyDescent="0.2">
      <c r="A69" s="90"/>
      <c r="B69" s="90"/>
      <c r="C69" s="91"/>
      <c r="D69" s="92"/>
      <c r="E69" s="90"/>
      <c r="F69" s="90"/>
      <c r="G69" s="90"/>
      <c r="H69" s="90"/>
      <c r="I69" s="90"/>
    </row>
    <row r="70" spans="1:9" s="30" customFormat="1" ht="23.25" customHeight="1" x14ac:dyDescent="0.2">
      <c r="A70" s="98"/>
      <c r="B70" s="98"/>
      <c r="C70" s="98"/>
      <c r="D70" s="98"/>
      <c r="E70" s="98"/>
      <c r="F70" s="98"/>
      <c r="G70" s="98"/>
      <c r="H70" s="98"/>
      <c r="I70" s="93"/>
    </row>
    <row r="71" spans="1:9" s="30" customFormat="1" ht="12.75" x14ac:dyDescent="0.2">
      <c r="A71" s="100"/>
      <c r="B71" s="100"/>
    </row>
    <row r="72" spans="1:9" s="30" customFormat="1" ht="15.75" x14ac:dyDescent="0.25">
      <c r="A72" s="65" t="s">
        <v>120</v>
      </c>
      <c r="B72" s="65"/>
      <c r="C72" s="65"/>
      <c r="D72" s="65"/>
      <c r="E72" s="65"/>
      <c r="F72" s="65"/>
      <c r="G72" s="65"/>
      <c r="H72" s="65"/>
      <c r="I72" s="65"/>
    </row>
    <row r="73" spans="1:9" s="30" customFormat="1" ht="72" customHeight="1" x14ac:dyDescent="0.2">
      <c r="A73" s="101" t="s">
        <v>59</v>
      </c>
      <c r="B73" s="101" t="s">
        <v>60</v>
      </c>
      <c r="C73" s="101" t="s">
        <v>61</v>
      </c>
      <c r="D73" s="101" t="s">
        <v>62</v>
      </c>
      <c r="E73" s="101" t="s">
        <v>63</v>
      </c>
      <c r="F73" s="101" t="s">
        <v>64</v>
      </c>
      <c r="G73" s="101" t="s">
        <v>96</v>
      </c>
      <c r="H73" s="101" t="s">
        <v>65</v>
      </c>
      <c r="I73" s="101" t="s">
        <v>66</v>
      </c>
    </row>
    <row r="74" spans="1:9" s="30" customFormat="1" ht="15" customHeight="1" x14ac:dyDescent="0.2">
      <c r="A74" s="97" t="s">
        <v>152</v>
      </c>
      <c r="B74" s="97" t="s">
        <v>152</v>
      </c>
      <c r="C74" s="97" t="s">
        <v>152</v>
      </c>
      <c r="D74" s="97" t="s">
        <v>152</v>
      </c>
      <c r="E74" s="97" t="s">
        <v>152</v>
      </c>
      <c r="F74" s="97" t="s">
        <v>152</v>
      </c>
      <c r="G74" s="97" t="s">
        <v>152</v>
      </c>
      <c r="H74" s="97" t="s">
        <v>152</v>
      </c>
      <c r="I74" s="97" t="s">
        <v>152</v>
      </c>
    </row>
    <row r="75" spans="1:9" s="1" customFormat="1" ht="12.75" x14ac:dyDescent="0.2"/>
    <row r="76" spans="1:9" s="1" customFormat="1" ht="12.75" x14ac:dyDescent="0.2"/>
    <row r="77" spans="1:9" s="1" customFormat="1" ht="12.75" x14ac:dyDescent="0.2"/>
    <row r="78" spans="1:9" s="1" customFormat="1" ht="12.75" x14ac:dyDescent="0.2"/>
    <row r="79" spans="1:9" s="1" customFormat="1" ht="12.75" x14ac:dyDescent="0.2"/>
    <row r="80" spans="1:9" s="1" customFormat="1" ht="12.75" x14ac:dyDescent="0.2"/>
    <row r="81" s="1" customFormat="1" ht="12.75" x14ac:dyDescent="0.2"/>
    <row r="82" s="1" customFormat="1" ht="12.75" x14ac:dyDescent="0.2"/>
    <row r="83" s="1" customFormat="1" ht="12.75" x14ac:dyDescent="0.2"/>
    <row r="84" s="1" customFormat="1" ht="12.75" x14ac:dyDescent="0.2"/>
    <row r="85" s="1" customFormat="1" ht="12.75" x14ac:dyDescent="0.2"/>
    <row r="86" s="1" customFormat="1" ht="12.75" x14ac:dyDescent="0.2"/>
    <row r="87" s="1" customFormat="1" ht="12.75" x14ac:dyDescent="0.2"/>
    <row r="88" s="1" customFormat="1" ht="12.75" x14ac:dyDescent="0.2"/>
    <row r="89" s="1" customFormat="1" ht="12.75" x14ac:dyDescent="0.2"/>
    <row r="90" s="1" customFormat="1" ht="12.75" x14ac:dyDescent="0.2"/>
    <row r="91" s="1" customFormat="1" ht="12.75" x14ac:dyDescent="0.2"/>
    <row r="92" s="1" customFormat="1" ht="12.75" x14ac:dyDescent="0.2"/>
    <row r="93" s="1" customFormat="1" ht="12.75" x14ac:dyDescent="0.2"/>
    <row r="94" s="1" customFormat="1" ht="12.75" x14ac:dyDescent="0.2"/>
    <row r="95" s="1" customFormat="1" ht="12.75" x14ac:dyDescent="0.2"/>
    <row r="96" s="1" customFormat="1" ht="12.75" x14ac:dyDescent="0.2"/>
    <row r="97" s="1" customFormat="1" ht="12.75" x14ac:dyDescent="0.2"/>
    <row r="98" s="1" customFormat="1" ht="12.75" x14ac:dyDescent="0.2"/>
    <row r="99" s="1" customFormat="1" ht="12.75" x14ac:dyDescent="0.2"/>
    <row r="100" s="1" customFormat="1" ht="12.75" x14ac:dyDescent="0.2"/>
    <row r="101" s="1" customFormat="1" ht="12.75" x14ac:dyDescent="0.2"/>
    <row r="102" s="1" customFormat="1" ht="12.75" x14ac:dyDescent="0.2"/>
    <row r="103" s="1" customFormat="1" ht="12.75" x14ac:dyDescent="0.2"/>
    <row r="104" s="1" customFormat="1" ht="12.75" x14ac:dyDescent="0.2"/>
    <row r="105" s="1" customFormat="1" ht="12.75" x14ac:dyDescent="0.2"/>
    <row r="106" s="1" customFormat="1" ht="12.75" x14ac:dyDescent="0.2"/>
    <row r="107" s="1" customFormat="1" ht="12.75" x14ac:dyDescent="0.2"/>
    <row r="108" s="1" customFormat="1" ht="12.75" x14ac:dyDescent="0.2"/>
    <row r="109" s="1" customFormat="1" ht="12.75" x14ac:dyDescent="0.2"/>
  </sheetData>
  <protectedRanges>
    <protectedRange sqref="B66:I68 A59:H62" name="Range1"/>
  </protectedRanges>
  <mergeCells count="10">
    <mergeCell ref="C3:D3"/>
    <mergeCell ref="C27:D27"/>
    <mergeCell ref="C28:D28"/>
    <mergeCell ref="C29:D29"/>
    <mergeCell ref="C30:D30"/>
    <mergeCell ref="C6:G6"/>
    <mergeCell ref="C8:F8"/>
    <mergeCell ref="C10:H10"/>
    <mergeCell ref="A12:H12"/>
    <mergeCell ref="C25:D25"/>
  </mergeCells>
  <conditionalFormatting sqref="E27:E29">
    <cfRule type="cellIs" dxfId="42" priority="3" stopIfTrue="1" operator="equal">
      <formula>"Complete"</formula>
    </cfRule>
    <cfRule type="cellIs" dxfId="41" priority="4" stopIfTrue="1" operator="equal">
      <formula>"(Others)"</formula>
    </cfRule>
    <cfRule type="cellIs" dxfId="40" priority="5" stopIfTrue="1" operator="equal">
      <formula>"Not Completed"</formula>
    </cfRule>
  </conditionalFormatting>
  <conditionalFormatting sqref="E39:F39 E30:F30">
    <cfRule type="cellIs" dxfId="39" priority="6" stopIfTrue="1" operator="equal">
      <formula>"Delivered"</formula>
    </cfRule>
    <cfRule type="cellIs" dxfId="38" priority="7" stopIfTrue="1" operator="equal">
      <formula>"(Others)"</formula>
    </cfRule>
    <cfRule type="cellIs" dxfId="37" priority="8" stopIfTrue="1" operator="equal">
      <formula>"Not Delivered"</formula>
    </cfRule>
  </conditionalFormatting>
  <conditionalFormatting sqref="E37:F38">
    <cfRule type="cellIs" dxfId="36" priority="9" stopIfTrue="1" operator="equal">
      <formula>"N"</formula>
    </cfRule>
    <cfRule type="cellIs" dxfId="35" priority="10" stopIfTrue="1" operator="equal">
      <formula>"Y"</formula>
    </cfRule>
  </conditionalFormatting>
  <conditionalFormatting sqref="E36">
    <cfRule type="cellIs" dxfId="34" priority="1" stopIfTrue="1" operator="equal">
      <formula>"N"</formula>
    </cfRule>
    <cfRule type="cellIs" dxfId="33" priority="2" stopIfTrue="1" operator="equal">
      <formula>"Y"</formula>
    </cfRule>
  </conditionalFormatting>
  <dataValidations count="12">
    <dataValidation type="list" allowBlank="1" showInputMessage="1" showErrorMessage="1" sqref="WVK66:WVK68 IX59:IX61 ST59:ST61 ACP59:ACP61 AML59:AML61 AWH59:AWH61 BGD59:BGD61 BPZ59:BPZ61 BZV59:BZV61 CJR59:CJR61 CTN59:CTN61 DDJ59:DDJ61 DNF59:DNF61 DXB59:DXB61 EGX59:EGX61 EQT59:EQT61 FAP59:FAP61 FKL59:FKL61 FUH59:FUH61 GED59:GED61 GNZ59:GNZ61 GXV59:GXV61 HHR59:HHR61 HRN59:HRN61 IBJ59:IBJ61 ILF59:ILF61 IVB59:IVB61 JEX59:JEX61 JOT59:JOT61 JYP59:JYP61 KIL59:KIL61 KSH59:KSH61 LCD59:LCD61 LLZ59:LLZ61 LVV59:LVV61 MFR59:MFR61 MPN59:MPN61 MZJ59:MZJ61 NJF59:NJF61 NTB59:NTB61 OCX59:OCX61 OMT59:OMT61 OWP59:OWP61 PGL59:PGL61 PQH59:PQH61 QAD59:QAD61 QJZ59:QJZ61 QTV59:QTV61 RDR59:RDR61 RNN59:RNN61 RXJ59:RXJ61 SHF59:SHF61 SRB59:SRB61 TAX59:TAX61 TKT59:TKT61 TUP59:TUP61 UEL59:UEL61 UOH59:UOH61 UYD59:UYD61 VHZ59:VHZ61 VRV59:VRV61 WBR59:WBR61 WLN59:WLN61 WVJ59:WVJ61 C66:C68 IY66:IY68 SU66:SU68 ACQ66:ACQ68 AMM66:AMM68 AWI66:AWI68 BGE66:BGE68 BQA66:BQA68 BZW66:BZW68 CJS66:CJS68 CTO66:CTO68 DDK66:DDK68 DNG66:DNG68 DXC66:DXC68 EGY66:EGY68 EQU66:EQU68 FAQ66:FAQ68 FKM66:FKM68 FUI66:FUI68 GEE66:GEE68 GOA66:GOA68 GXW66:GXW68 HHS66:HHS68 HRO66:HRO68 IBK66:IBK68 ILG66:ILG68 IVC66:IVC68 JEY66:JEY68 JOU66:JOU68 JYQ66:JYQ68 KIM66:KIM68 KSI66:KSI68 LCE66:LCE68 LMA66:LMA68 LVW66:LVW68 MFS66:MFS68 MPO66:MPO68 MZK66:MZK68 NJG66:NJG68 NTC66:NTC68 OCY66:OCY68 OMU66:OMU68 OWQ66:OWQ68 PGM66:PGM68 PQI66:PQI68 QAE66:QAE68 QKA66:QKA68 QTW66:QTW68 RDS66:RDS68 RNO66:RNO68 RXK66:RXK68 SHG66:SHG68 SRC66:SRC68 TAY66:TAY68 TKU66:TKU68 TUQ66:TUQ68 UEM66:UEM68 UOI66:UOI68 UYE66:UYE68 VIA66:VIA68 VRW66:VRW68 WBS66:WBS68 WLO66:WLO68 B59:B62">
      <formula1>"2010, 2011,2012,2013,2014"</formula1>
    </dataValidation>
    <dataValidation type="list" allowBlank="1" showInputMessage="1" showErrorMessage="1" sqref="WVK59:WVK61 IY59:IY61 SU59:SU61 ACQ59:ACQ61 AMM59:AMM61 AWI59:AWI61 BGE59:BGE61 BQA59:BQA61 BZW59:BZW61 CJS59:CJS61 CTO59:CTO61 DDK59:DDK61 DNG59:DNG61 DXC59:DXC61 EGY59:EGY61 EQU59:EQU61 FAQ59:FAQ61 FKM59:FKM61 FUI59:FUI61 GEE59:GEE61 GOA59:GOA61 GXW59:GXW61 HHS59:HHS61 HRO59:HRO61 IBK59:IBK61 ILG59:ILG61 IVC59:IVC61 JEY59:JEY61 JOU59:JOU61 JYQ59:JYQ61 KIM59:KIM61 KSI59:KSI61 LCE59:LCE61 LMA59:LMA61 LVW59:LVW61 MFS59:MFS61 MPO59:MPO61 MZK59:MZK61 NJG59:NJG61 NTC59:NTC61 OCY59:OCY61 OMU59:OMU61 OWQ59:OWQ61 PGM59:PGM61 PQI59:PQI61 QAE59:QAE61 QKA59:QKA61 QTW59:QTW61 RDS59:RDS61 RNO59:RNO61 RXK59:RXK61 SHG59:SHG61 SRC59:SRC61 TAY59:TAY61 TKU59:TKU61 TUQ59:TUQ61 UEM59:UEM61 UOI59:UOI61 UYE59:UYE61 VIA59:VIA61 VRW59:VRW61 WBS59:WBS61 WLO59:WLO61 C59:C62">
      <formula1>"Intellectual Property"</formula1>
    </dataValidation>
    <dataValidation type="list" allowBlank="1" showInputMessage="1" showErrorMessage="1" sqref="D66:D68 IZ66:IZ68 SV66:SV68 ACR66:ACR68 AMN66:AMN68 AWJ66:AWJ68 BGF66:BGF68 BQB66:BQB68 BZX66:BZX68 CJT66:CJT68 CTP66:CTP68 DDL66:DDL68 DNH66:DNH68 DXD66:DXD68 EGZ66:EGZ68 EQV66:EQV68 FAR66:FAR68 FKN66:FKN68 FUJ66:FUJ68 GEF66:GEF68 GOB66:GOB68 GXX66:GXX68 HHT66:HHT68 HRP66:HRP68 IBL66:IBL68 ILH66:ILH68 IVD66:IVD68 JEZ66:JEZ68 JOV66:JOV68 JYR66:JYR68 KIN66:KIN68 KSJ66:KSJ68 LCF66:LCF68 LMB66:LMB68 LVX66:LVX68 MFT66:MFT68 MPP66:MPP68 MZL66:MZL68 NJH66:NJH68 NTD66:NTD68 OCZ66:OCZ68 OMV66:OMV68 OWR66:OWR68 PGN66:PGN68 PQJ66:PQJ68 QAF66:QAF68 QKB66:QKB68 QTX66:QTX68 RDT66:RDT68 RNP66:RNP68 RXL66:RXL68 SHH66:SHH68 SRD66:SRD68 TAZ66:TAZ68 TKV66:TKV68 TUR66:TUR68 UEN66:UEN68 UOJ66:UOJ68 UYF66:UYF68 VIB66:VIB68 VRX66:VRX68 WBT66:WBT68 WLP66:WLP68 WVL66:WVL68">
      <formula1>"Value Add, Innovation"</formula1>
    </dataValidation>
    <dataValidation type="textLength" allowBlank="1" showInputMessage="1" showErrorMessage="1" sqref="C10:C11 IY10:IY11 SU10:SU11 ACQ10:ACQ11 AMM10:AMM11 AWI10:AWI11 BGE10:BGE11 BQA10:BQA11 BZW10:BZW11 CJS10:CJS11 CTO10:CTO11 DDK10:DDK11 DNG10:DNG11 DXC10:DXC11 EGY10:EGY11 EQU10:EQU11 FAQ10:FAQ11 FKM10:FKM11 FUI10:FUI11 GEE10:GEE11 GOA10:GOA11 GXW10:GXW11 HHS10:HHS11 HRO10:HRO11 IBK10:IBK11 ILG10:ILG11 IVC10:IVC11 JEY10:JEY11 JOU10:JOU11 JYQ10:JYQ11 KIM10:KIM11 KSI10:KSI11 LCE10:LCE11 LMA10:LMA11 LVW10:LVW11 MFS10:MFS11 MPO10:MPO11 MZK10:MZK11 NJG10:NJG11 NTC10:NTC11 OCY10:OCY11 OMU10:OMU11 OWQ10:OWQ11 PGM10:PGM11 PQI10:PQI11 QAE10:QAE11 QKA10:QKA11 QTW10:QTW11 RDS10:RDS11 RNO10:RNO11 RXK10:RXK11 SHG10:SHG11 SRC10:SRC11 TAY10:TAY11 TKU10:TKU11 TUQ10:TUQ11 UEM10:UEM11 UOI10:UOI11 UYE10:UYE11 VIA10:VIA11 VRW10:VRW11 WBS10:WBS11 WLO10:WLO11 WVK10:WVK11 I10:I11 JE10:JE11 TA10:TA11 ACW10:ACW11 AMS10:AMS11 AWO10:AWO11 BGK10:BGK11 BQG10:BQG11 CAC10:CAC11 CJY10:CJY11 CTU10:CTU11 DDQ10:DDQ11 DNM10:DNM11 DXI10:DXI11 EHE10:EHE11 ERA10:ERA11 FAW10:FAW11 FKS10:FKS11 FUO10:FUO11 GEK10:GEK11 GOG10:GOG11 GYC10:GYC11 HHY10:HHY11 HRU10:HRU11 IBQ10:IBQ11 ILM10:ILM11 IVI10:IVI11 JFE10:JFE11 JPA10:JPA11 JYW10:JYW11 KIS10:KIS11 KSO10:KSO11 LCK10:LCK11 LMG10:LMG11 LWC10:LWC11 MFY10:MFY11 MPU10:MPU11 MZQ10:MZQ11 NJM10:NJM11 NTI10:NTI11 ODE10:ODE11 ONA10:ONA11 OWW10:OWW11 PGS10:PGS11 PQO10:PQO11 QAK10:QAK11 QKG10:QKG11 QUC10:QUC11 RDY10:RDY11 RNU10:RNU11 RXQ10:RXQ11 SHM10:SHM11 SRI10:SRI11 TBE10:TBE11 TLA10:TLA11 TUW10:TUW11 UES10:UES11 UOO10:UOO11 UYK10:UYK11 VIG10:VIG11 VSC10:VSC11 WBY10:WBY11 WLU10:WLU11 WVQ10:WVQ11 D11:H11 IZ11:JD11 SV11:SZ11 ACR11:ACV11 AMN11:AMR11 AWJ11:AWN11 BGF11:BGJ11 BQB11:BQF11 BZX11:CAB11 CJT11:CJX11 CTP11:CTT11 DDL11:DDP11 DNH11:DNL11 DXD11:DXH11 EGZ11:EHD11 EQV11:EQZ11 FAR11:FAV11 FKN11:FKR11 FUJ11:FUN11 GEF11:GEJ11 GOB11:GOF11 GXX11:GYB11 HHT11:HHX11 HRP11:HRT11 IBL11:IBP11 ILH11:ILL11 IVD11:IVH11 JEZ11:JFD11 JOV11:JOZ11 JYR11:JYV11 KIN11:KIR11 KSJ11:KSN11 LCF11:LCJ11 LMB11:LMF11 LVX11:LWB11 MFT11:MFX11 MPP11:MPT11 MZL11:MZP11 NJH11:NJL11 NTD11:NTH11 OCZ11:ODD11 OMV11:OMZ11 OWR11:OWV11 PGN11:PGR11 PQJ11:PQN11 QAF11:QAJ11 QKB11:QKF11 QTX11:QUB11 RDT11:RDX11 RNP11:RNT11 RXL11:RXP11 SHH11:SHL11 SRD11:SRH11 TAZ11:TBD11 TKV11:TKZ11 TUR11:TUV11 UEN11:UER11 UOJ11:UON11 UYF11:UYJ11 VIB11:VIF11 VRX11:VSB11 WBT11:WBX11 WLP11:WLT11 WVL11:WVP11">
      <formula1>2</formula1>
      <formula2>200</formula2>
    </dataValidation>
    <dataValidation type="textLength" allowBlank="1" showInputMessage="1" showErrorMessage="1" sqref="C6:C8 IY6:IY8 SU6:SU8 ACQ6:ACQ8 AMM6:AMM8 AWI6:AWI8 BGE6:BGE8 BQA6:BQA8 BZW6:BZW8 CJS6:CJS8 CTO6:CTO8 DDK6:DDK8 DNG6:DNG8 DXC6:DXC8 EGY6:EGY8 EQU6:EQU8 FAQ6:FAQ8 FKM6:FKM8 FUI6:FUI8 GEE6:GEE8 GOA6:GOA8 GXW6:GXW8 HHS6:HHS8 HRO6:HRO8 IBK6:IBK8 ILG6:ILG8 IVC6:IVC8 JEY6:JEY8 JOU6:JOU8 JYQ6:JYQ8 KIM6:KIM8 KSI6:KSI8 LCE6:LCE8 LMA6:LMA8 LVW6:LVW8 MFS6:MFS8 MPO6:MPO8 MZK6:MZK8 NJG6:NJG8 NTC6:NTC8 OCY6:OCY8 OMU6:OMU8 OWQ6:OWQ8 PGM6:PGM8 PQI6:PQI8 QAE6:QAE8 QKA6:QKA8 QTW6:QTW8 RDS6:RDS8 RNO6:RNO8 RXK6:RXK8 SHG6:SHG8 SRC6:SRC8 TAY6:TAY8 TKU6:TKU8 TUQ6:TUQ8 UEM6:UEM8 UOI6:UOI8 UYE6:UYE8 VIA6:VIA8 VRW6:VRW8 WBS6:WBS8 WLO6:WLO8 WVK6:WVK8 WVP8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formula1>2</formula1>
      <formula2>50</formula2>
    </dataValidation>
    <dataValidation type="list" allowBlank="1" showInputMessage="1" showErrorMessage="1" sqref="WVM26:WVM30 JA26:JA30 SW26:SW30 ACS26:ACS30 AMO26:AMO30 AWK26:AWK30 BGG26:BGG30 BQC26:BQC30 BZY26:BZY30 CJU26:CJU30 CTQ26:CTQ30 DDM26:DDM30 DNI26:DNI30 DXE26:DXE30 EHA26:EHA30 EQW26:EQW30 FAS26:FAS30 FKO26:FKO30 FUK26:FUK30 GEG26:GEG30 GOC26:GOC30 GXY26:GXY30 HHU26:HHU30 HRQ26:HRQ30 IBM26:IBM30 ILI26:ILI30 IVE26:IVE30 JFA26:JFA30 JOW26:JOW30 JYS26:JYS30 KIO26:KIO30 KSK26:KSK30 LCG26:LCG30 LMC26:LMC30 LVY26:LVY30 MFU26:MFU30 MPQ26:MPQ30 MZM26:MZM30 NJI26:NJI30 NTE26:NTE30 ODA26:ODA30 OMW26:OMW30 OWS26:OWS30 PGO26:PGO30 PQK26:PQK30 QAG26:QAG30 QKC26:QKC30 QTY26:QTY30 RDU26:RDU30 RNQ26:RNQ30 RXM26:RXM30 SHI26:SHI30 SRE26:SRE30 TBA26:TBA30 TKW26:TKW30 TUS26:TUS30 UEO26:UEO30 UOK26:UOK30 UYG26:UYG30 VIC26:VIC30 VRY26:VRY30 WBU26:WBU30 WLQ26:WLQ30 E27:E30">
      <formula1>"Complete,(Others),Not Completed"</formula1>
    </dataValidation>
    <dataValidation type="list" allowBlank="1" showInputMessage="1" showErrorMessage="1" sqref="WVN36:WVN38 JB36:JB38 SX36:SX38 ACT36:ACT38 AMP36:AMP38 AWL36:AWL38 BGH36:BGH38 BQD36:BQD38 BZZ36:BZZ38 CJV36:CJV38 CTR36:CTR38 DDN36:DDN38 DNJ36:DNJ38 DXF36:DXF38 EHB36:EHB38 EQX36:EQX38 FAT36:FAT38 FKP36:FKP38 FUL36:FUL38 GEH36:GEH38 GOD36:GOD38 GXZ36:GXZ38 HHV36:HHV38 HRR36:HRR38 IBN36:IBN38 ILJ36:ILJ38 IVF36:IVF38 JFB36:JFB38 JOX36:JOX38 JYT36:JYT38 KIP36:KIP38 KSL36:KSL38 LCH36:LCH38 LMD36:LMD38 LVZ36:LVZ38 MFV36:MFV38 MPR36:MPR38 MZN36:MZN38 NJJ36:NJJ38 NTF36:NTF38 ODB36:ODB38 OMX36:OMX38 OWT36:OWT38 PGP36:PGP38 PQL36:PQL38 QAH36:QAH38 QKD36:QKD38 QTZ36:QTZ38 RDV36:RDV38 RNR36:RNR38 RXN36:RXN38 SHJ36:SHJ38 SRF36:SRF38 TBB36:TBB38 TKX36:TKX38 TUT36:TUT38 UEP36:UEP38 UOL36:UOL38 UYH36:UYH38 VID36:VID38 VRZ36:VRZ38 WBV36:WBV38 WLR36:WLR38 F37:F38">
      <formula1>"External, Internal"</formula1>
    </dataValidation>
    <dataValidation type="list" allowBlank="1" showInputMessage="1" showErrorMessage="1" sqref="WVM36:WVM38 JA36:JA38 SW36:SW38 ACS36:ACS38 AMO36:AMO38 AWK36:AWK38 BGG36:BGG38 BQC36:BQC38 BZY36:BZY38 CJU36:CJU38 CTQ36:CTQ38 DDM36:DDM38 DNI36:DNI38 DXE36:DXE38 EHA36:EHA38 EQW36:EQW38 FAS36:FAS38 FKO36:FKO38 FUK36:FUK38 GEG36:GEG38 GOC36:GOC38 GXY36:GXY38 HHU36:HHU38 HRQ36:HRQ38 IBM36:IBM38 ILI36:ILI38 IVE36:IVE38 JFA36:JFA38 JOW36:JOW38 JYS36:JYS38 KIO36:KIO38 KSK36:KSK38 LCG36:LCG38 LMC36:LMC38 LVY36:LVY38 MFU36:MFU38 MPQ36:MPQ38 MZM36:MZM38 NJI36:NJI38 NTE36:NTE38 ODA36:ODA38 OMW36:OMW38 OWS36:OWS38 PGO36:PGO38 PQK36:PQK38 QAG36:QAG38 QKC36:QKC38 QTY36:QTY38 RDU36:RDU38 RNQ36:RNQ38 RXM36:RXM38 SHI36:SHI38 SRE36:SRE38 TBA36:TBA38 TKW36:TKW38 TUS36:TUS38 UEO36:UEO38 UOK36:UOK38 UYG36:UYG38 VIC36:VIC38 VRY36:VRY38 WBU36:WBU38 WLQ36:WLQ38 E36:E38">
      <formula1>"Y,N"</formula1>
    </dataValidation>
    <dataValidation type="list" allowBlank="1" showInputMessage="1" showErrorMessage="1" sqref="WVN59:WVN61 JB59:JB61 SX59:SX61 ACT59:ACT61 AMP59:AMP61 AWL59:AWL61 BGH59:BGH61 BQD59:BQD61 BZZ59:BZZ61 CJV59:CJV61 CTR59:CTR61 DDN59:DDN61 DNJ59:DNJ61 DXF59:DXF61 EHB59:EHB61 EQX59:EQX61 FAT59:FAT61 FKP59:FKP61 FUL59:FUL61 GEH59:GEH61 GOD59:GOD61 GXZ59:GXZ61 HHV59:HHV61 HRR59:HRR61 IBN59:IBN61 ILJ59:ILJ61 IVF59:IVF61 JFB59:JFB61 JOX59:JOX61 JYT59:JYT61 KIP59:KIP61 KSL59:KSL61 LCH59:LCH61 LMD59:LMD61 LVZ59:LVZ61 MFV59:MFV61 MPR59:MPR61 MZN59:MZN61 NJJ59:NJJ61 NTF59:NTF61 ODB59:ODB61 OMX59:OMX61 OWT59:OWT61 PGP59:PGP61 PQL59:PQL61 QAH59:QAH61 QKD59:QKD61 QTZ59:QTZ61 RDV59:RDV61 RNR59:RNR61 RXN59:RXN61 SHJ59:SHJ61 SRF59:SRF61 TBB59:TBB61 TKX59:TKX61 TUT59:TUT61 UEP59:UEP61 UOL59:UOL61 UYH59:UYH61 VID59:VID61 VRZ59:VRZ61 WBV59:WBV61 WLR59:WLR61">
      <formula1>"After Action Review, Cost Saving, Productivity Improvement, Quality Improvement, Reuseablility, Process improvement, Project Management, People Related, Configuration Management, Training"</formula1>
    </dataValidation>
    <dataValidation type="list" allowBlank="1" showInputMessage="1" showErrorMessage="1" sqref="WVO59:WVO61 JC59:JC61 SY59:SY61 ACU59:ACU61 AMQ59:AMQ61 AWM59:AWM61 BGI59:BGI61 BQE59:BQE61 CAA59:CAA61 CJW59:CJW61 CTS59:CTS61 DDO59:DDO61 DNK59:DNK61 DXG59:DXG61 EHC59:EHC61 EQY59:EQY61 FAU59:FAU61 FKQ59:FKQ61 FUM59:FUM61 GEI59:GEI61 GOE59:GOE61 GYA59:GYA61 HHW59:HHW61 HRS59:HRS61 IBO59:IBO61 ILK59:ILK61 IVG59:IVG61 JFC59:JFC61 JOY59:JOY61 JYU59:JYU61 KIQ59:KIQ61 KSM59:KSM61 LCI59:LCI61 LME59:LME61 LWA59:LWA61 MFW59:MFW61 MPS59:MPS61 MZO59:MZO61 NJK59:NJK61 NTG59:NTG61 ODC59:ODC61 OMY59:OMY61 OWU59:OWU61 PGQ59:PGQ61 PQM59:PQM61 QAI59:QAI61 QKE59:QKE61 QUA59:QUA61 RDW59:RDW61 RNS59:RNS61 RXO59:RXO61 SHK59:SHK61 SRG59:SRG61 TBC59:TBC61 TKY59:TKY61 TUU59:TUU61 UEQ59:UEQ61 UOM59:UOM61 UYI59:UYI61 VIE59:VIE61 VSA59:VSA61 WBW59:WBW61 WLS59:WLS61">
      <formula1>"In Progress, Done, Not Done, Deferred"</formula1>
    </dataValidation>
    <dataValidation type="list" allowBlank="1" showInputMessage="1" showErrorMessage="1" sqref="WVJ66:WVJ68 IW59:IW61 SS59:SS61 ACO59:ACO61 AMK59:AMK61 AWG59:AWG61 BGC59:BGC61 BPY59:BPY61 BZU59:BZU61 CJQ59:CJQ61 CTM59:CTM61 DDI59:DDI61 DNE59:DNE61 DXA59:DXA61 EGW59:EGW61 EQS59:EQS61 FAO59:FAO61 FKK59:FKK61 FUG59:FUG61 GEC59:GEC61 GNY59:GNY61 GXU59:GXU61 HHQ59:HHQ61 HRM59:HRM61 IBI59:IBI61 ILE59:ILE61 IVA59:IVA61 JEW59:JEW61 JOS59:JOS61 JYO59:JYO61 KIK59:KIK61 KSG59:KSG61 LCC59:LCC61 LLY59:LLY61 LVU59:LVU61 MFQ59:MFQ61 MPM59:MPM61 MZI59:MZI61 NJE59:NJE61 NTA59:NTA61 OCW59:OCW61 OMS59:OMS61 OWO59:OWO61 PGK59:PGK61 PQG59:PQG61 QAC59:QAC61 QJY59:QJY61 QTU59:QTU61 RDQ59:RDQ61 RNM59:RNM61 RXI59:RXI61 SHE59:SHE61 SRA59:SRA61 TAW59:TAW61 TKS59:TKS61 TUO59:TUO61 UEK59:UEK61 UOG59:UOG61 UYC59:UYC61 VHY59:VHY61 VRU59:VRU61 WBQ59:WBQ61 WLM59:WLM61 WVI59:WVI61 B66:B68 IX66:IX68 ST66:ST68 ACP66:ACP68 AML66:AML68 AWH66:AWH68 BGD66:BGD68 BPZ66:BPZ68 BZV66:BZV68 CJR66:CJR68 CTN66:CTN68 DDJ66:DDJ68 DNF66:DNF68 DXB66:DXB68 EGX66:EGX68 EQT66:EQT68 FAP66:FAP68 FKL66:FKL68 FUH66:FUH68 GED66:GED68 GNZ66:GNZ68 GXV66:GXV68 HHR66:HHR68 HRN66:HRN68 IBJ66:IBJ68 ILF66:ILF68 IVB66:IVB68 JEX66:JEX68 JOT66:JOT68 JYP66:JYP68 KIL66:KIL68 KSH66:KSH68 LCD66:LCD68 LLZ66:LLZ68 LVV66:LVV68 MFR66:MFR68 MPN66:MPN68 MZJ66:MZJ68 NJF66:NJF68 NTB66:NTB68 OCX66:OCX68 OMT66:OMT68 OWP66:OWP68 PGL66:PGL68 PQH66:PQH68 QAD66:QAD68 QJZ66:QJZ68 QTV66:QTV68 RDR66:RDR68 RNN66:RNN68 RXJ66:RXJ68 SHF66:SHF68 SRB66:SRB68 TAX66:TAX68 TKT66:TKT68 TUP66:TUP68 UEL66:UEL68 UOH66:UOH68 UYD66:UYD68 VHZ66:VHZ68 VRV66:VRV68 WBR66:WBR68 WLN66:WLN68 A59:A62">
      <formula1>"Jan, Feb, Mar, Apr, May, Jun, Jul, Aug, Sep, Oct, Nov, Dec"</formula1>
    </dataValidation>
    <dataValidation type="list" allowBlank="1" showInputMessage="1" showErrorMessage="1" sqref="WVM16:WVM17 WLQ16:WLQ17 WBU16:WBU17 VRY16:VRY17 VIC16:VIC17 UYG16:UYG17 UOK16:UOK17 UEO16:UEO17 TUS16:TUS17 TKW16:TKW17 TBA16:TBA17 SRE16:SRE17 SHI16:SHI17 RXM16:RXM17 RNQ16:RNQ17 RDU16:RDU17 QTY16:QTY17 QKC16:QKC17 QAG16:QAG17 PQK16:PQK17 PGO16:PGO17 OWS16:OWS17 OMW16:OMW17 ODA16:ODA17 NTE16:NTE17 NJI16:NJI17 MZM16:MZM17 MPQ16:MPQ17 MFU16:MFU17 LVY16:LVY17 LMC16:LMC17 LCG16:LCG17 KSK16:KSK17 KIO16:KIO17 JYS16:JYS17 JOW16:JOW17 JFA16:JFA17 IVE16:IVE17 ILI16:ILI17 IBM16:IBM17 HRQ16:HRQ17 HHU16:HHU17 GXY16:GXY17 GOC16:GOC17 GEG16:GEG17 FUK16:FUK17 FKO16:FKO17 FAS16:FAS17 EQW16:EQW17 EHA16:EHA17 DXE16:DXE17 DNI16:DNI17 DDM16:DDM17 CTQ16:CTQ17 CJU16:CJU17 BZY16:BZY17 BQC16:BQC17 BGG16:BGG17 AWK16:AWK17 AMO16:AMO17 ACS16:ACS17 SW16:SW17 JA16:JA17">
      <formula1>"Delivered,(Others),Not Delivered"</formula1>
    </dataValidation>
  </dataValidations>
  <pageMargins left="0.7" right="0.7" top="0.75" bottom="0.75" header="0.3" footer="0.3"/>
  <pageSetup orientation="portrait" horizontalDpi="4294967295" verticalDpi="4294967295" r:id="rId1"/>
  <headerFooter>
    <oddFooter>&amp;L&amp;"Times New Roman,Italic"&amp;8Confidential
for Internal Use Only&amp;C&amp;"Times New Roman,Italic"&amp;8Softcopy : &amp;F
Ver.: 1.0&amp;R&amp;"Times New Roman,Italic"&amp;8Page :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5"/>
  <sheetViews>
    <sheetView showGridLines="0" topLeftCell="A22" zoomScaleNormal="100" workbookViewId="0">
      <selection activeCell="E1" sqref="E1"/>
    </sheetView>
  </sheetViews>
  <sheetFormatPr defaultRowHeight="15" x14ac:dyDescent="0.25"/>
  <cols>
    <col min="1" max="1" width="9.85546875" customWidth="1"/>
    <col min="2" max="2" width="14.140625" customWidth="1"/>
    <col min="3" max="3" width="41.85546875" customWidth="1"/>
    <col min="4" max="4" width="11.85546875" customWidth="1"/>
    <col min="5" max="5" width="13" customWidth="1"/>
    <col min="6" max="6" width="15.28515625" customWidth="1"/>
    <col min="7" max="8" width="22.28515625" customWidth="1"/>
    <col min="9" max="9" width="17.42578125" customWidth="1"/>
  </cols>
  <sheetData>
    <row r="1" spans="1:15" s="1" customFormat="1" ht="31.5" customHeight="1" x14ac:dyDescent="0.2">
      <c r="H1" s="2" t="str">
        <f>[1]Summary!H1</f>
        <v>Form : Monthly Project Status Report</v>
      </c>
      <c r="I1" s="2"/>
    </row>
    <row r="2" spans="1:15" s="1" customFormat="1" ht="13.5" customHeight="1" x14ac:dyDescent="0.2">
      <c r="A2" s="41"/>
    </row>
    <row r="3" spans="1:15" s="1" customFormat="1" ht="15" customHeight="1" x14ac:dyDescent="0.2">
      <c r="A3" s="42" t="str">
        <f>[1]Summary!A4</f>
        <v>Project Name</v>
      </c>
      <c r="B3" s="43"/>
      <c r="C3" s="44" t="str">
        <f>'Project Status'!C3</f>
        <v>Oracle Database Support</v>
      </c>
      <c r="D3" s="45"/>
      <c r="E3" s="46" t="str">
        <f>[1]Summary!E4</f>
        <v>Project ID</v>
      </c>
      <c r="F3" s="47" t="str">
        <f>Summary!F3</f>
        <v>I18ODM003</v>
      </c>
      <c r="G3" s="48"/>
      <c r="H3" s="49"/>
    </row>
    <row r="4" spans="1:15" s="1" customFormat="1" ht="12.75" x14ac:dyDescent="0.2">
      <c r="A4" s="42" t="str">
        <f>[1]Summary!A5</f>
        <v>Group</v>
      </c>
      <c r="B4" s="43"/>
      <c r="C4" s="50" t="str">
        <f>Summary!C4</f>
        <v>BAU Infra Delivery</v>
      </c>
      <c r="D4" s="43"/>
      <c r="E4" s="43"/>
      <c r="F4" s="51"/>
      <c r="G4" s="51"/>
      <c r="H4" s="52"/>
    </row>
    <row r="5" spans="1:15" s="1" customFormat="1" ht="12.75" x14ac:dyDescent="0.2">
      <c r="A5" s="42" t="str">
        <f>[1]Summary!A6</f>
        <v>Project Dates</v>
      </c>
      <c r="B5" s="43"/>
      <c r="C5" s="50"/>
      <c r="D5" s="43"/>
      <c r="E5" s="53" t="str">
        <f>[1]Summary!E6</f>
        <v>Start Date</v>
      </c>
      <c r="F5" s="54">
        <f>Summary!F5</f>
        <v>43466</v>
      </c>
      <c r="G5" s="53" t="str">
        <f>[1]Summary!G6</f>
        <v>End Date</v>
      </c>
      <c r="H5" s="55">
        <f>Summary!H5</f>
        <v>43830</v>
      </c>
    </row>
    <row r="6" spans="1:15" s="1" customFormat="1" ht="12.75" customHeight="1" x14ac:dyDescent="0.2">
      <c r="A6" s="42" t="str">
        <f>[1]Summary!A7</f>
        <v>Customer's Organization</v>
      </c>
      <c r="B6" s="43"/>
      <c r="C6" s="181" t="str">
        <f>Summary!C6</f>
        <v>***** (Project Name)</v>
      </c>
      <c r="D6" s="182"/>
      <c r="E6" s="182"/>
      <c r="F6" s="182"/>
      <c r="G6" s="182"/>
      <c r="H6" s="56"/>
    </row>
    <row r="7" spans="1:15" s="1" customFormat="1" ht="12.75" customHeight="1" x14ac:dyDescent="0.2">
      <c r="A7" s="42" t="str">
        <f>[1]Summary!A8</f>
        <v>Current Phases</v>
      </c>
      <c r="B7" s="43"/>
      <c r="C7" s="47" t="str">
        <f>Summary!C7</f>
        <v>Support</v>
      </c>
      <c r="D7" s="57"/>
      <c r="E7" s="57"/>
      <c r="F7" s="57"/>
      <c r="G7" s="58" t="str">
        <f>[1]Summary!G8</f>
        <v>Date of Reporting</v>
      </c>
      <c r="H7" s="59">
        <f>Summary!H7</f>
        <v>43807</v>
      </c>
    </row>
    <row r="8" spans="1:15" s="1" customFormat="1" ht="12.75" x14ac:dyDescent="0.2">
      <c r="A8" s="42" t="str">
        <f>[1]Summary!A9</f>
        <v>Project Manager</v>
      </c>
      <c r="B8" s="43"/>
      <c r="C8" s="181" t="str">
        <f>Summary!C8</f>
        <v>Vinod Nair</v>
      </c>
      <c r="D8" s="182"/>
      <c r="E8" s="182"/>
      <c r="F8" s="182"/>
      <c r="G8" s="60" t="str">
        <f>[1]Summary!G9</f>
        <v>Delivery Head</v>
      </c>
      <c r="H8" s="104" t="str">
        <f>Summary!H8</f>
        <v>Siddharth Deshmukh</v>
      </c>
    </row>
    <row r="9" spans="1:15" s="1" customFormat="1" ht="12.75" x14ac:dyDescent="0.2">
      <c r="A9" s="42" t="str">
        <f>[1]Summary!A10</f>
        <v>Reporting Month</v>
      </c>
      <c r="B9" s="43"/>
      <c r="C9" s="22">
        <f>Summary!C9</f>
        <v>43770</v>
      </c>
      <c r="D9" s="11"/>
      <c r="E9" s="23"/>
      <c r="F9" s="24"/>
      <c r="G9" s="12" t="str">
        <f>Summary!G9</f>
        <v>Go-live Date</v>
      </c>
      <c r="H9" s="103" t="str">
        <f>Summary!H9</f>
        <v>NA</v>
      </c>
    </row>
    <row r="10" spans="1:15" s="1" customFormat="1" ht="12.75" x14ac:dyDescent="0.2">
      <c r="A10" s="42" t="str">
        <f>[1]Summary!A11</f>
        <v>Distribution List</v>
      </c>
      <c r="B10" s="56"/>
      <c r="C10" s="181" t="str">
        <f>Summary!C10</f>
        <v>Shefali Purav , Vinod Nair , Siddharth Deshmukh,Quality Team</v>
      </c>
      <c r="D10" s="182"/>
      <c r="E10" s="182"/>
      <c r="F10" s="182"/>
      <c r="G10" s="182"/>
      <c r="H10" s="183"/>
    </row>
    <row r="11" spans="1:15" s="1" customFormat="1" ht="15" customHeight="1" x14ac:dyDescent="0.2">
      <c r="A11" s="25"/>
      <c r="B11" s="26"/>
      <c r="C11" s="26"/>
      <c r="D11" s="26"/>
      <c r="E11" s="26"/>
      <c r="F11" s="26"/>
      <c r="G11" s="26"/>
      <c r="H11" s="26"/>
      <c r="I11" s="115"/>
      <c r="J11" s="115"/>
      <c r="K11" s="115"/>
      <c r="L11" s="115"/>
      <c r="N11" s="76"/>
      <c r="O11" s="76"/>
    </row>
    <row r="12" spans="1:15" s="1" customFormat="1" ht="18.75" x14ac:dyDescent="0.3">
      <c r="A12" s="193" t="s">
        <v>21</v>
      </c>
      <c r="B12" s="193"/>
      <c r="C12" s="193"/>
      <c r="D12" s="193"/>
      <c r="E12" s="193"/>
      <c r="F12" s="193"/>
      <c r="G12" s="193"/>
      <c r="H12" s="193"/>
      <c r="I12" s="114"/>
      <c r="J12" s="114"/>
      <c r="K12" s="114"/>
      <c r="L12" s="114"/>
      <c r="M12" s="112"/>
      <c r="N12" s="76"/>
      <c r="O12" s="76"/>
    </row>
    <row r="13" spans="1:15" s="1" customFormat="1" ht="17.25" customHeight="1" x14ac:dyDescent="0.25">
      <c r="A13" s="109"/>
    </row>
    <row r="14" spans="1:15" s="117" customFormat="1" x14ac:dyDescent="0.25">
      <c r="A14" s="116" t="s">
        <v>74</v>
      </c>
      <c r="J14" s="118"/>
      <c r="K14" s="119"/>
    </row>
    <row r="15" spans="1:15" s="117" customFormat="1" x14ac:dyDescent="0.25"/>
    <row r="16" spans="1:15" s="120" customFormat="1" ht="13.5" customHeight="1" x14ac:dyDescent="0.25">
      <c r="A16" s="187" t="s">
        <v>75</v>
      </c>
      <c r="B16" s="188"/>
      <c r="C16" s="189"/>
      <c r="D16" s="194" t="s">
        <v>69</v>
      </c>
      <c r="E16" s="194"/>
      <c r="F16" s="190" t="s">
        <v>97</v>
      </c>
      <c r="G16" s="190" t="s">
        <v>76</v>
      </c>
      <c r="H16" s="190" t="s">
        <v>77</v>
      </c>
      <c r="I16" s="187" t="s">
        <v>78</v>
      </c>
      <c r="J16" s="188"/>
      <c r="K16" s="188"/>
      <c r="L16" s="189"/>
    </row>
    <row r="17" spans="1:24" s="120" customFormat="1" ht="27" x14ac:dyDescent="0.25">
      <c r="A17" s="121" t="s">
        <v>79</v>
      </c>
      <c r="B17" s="121" t="s">
        <v>80</v>
      </c>
      <c r="C17" s="121" t="s">
        <v>30</v>
      </c>
      <c r="D17" s="121" t="s">
        <v>81</v>
      </c>
      <c r="E17" s="121" t="s">
        <v>82</v>
      </c>
      <c r="F17" s="195"/>
      <c r="G17" s="195"/>
      <c r="H17" s="191"/>
      <c r="I17" s="121" t="s">
        <v>83</v>
      </c>
      <c r="J17" s="121" t="s">
        <v>32</v>
      </c>
      <c r="K17" s="121" t="s">
        <v>31</v>
      </c>
      <c r="L17" s="121" t="s">
        <v>33</v>
      </c>
    </row>
    <row r="18" spans="1:24" s="117" customFormat="1" ht="34.5" x14ac:dyDescent="0.25">
      <c r="A18" s="122">
        <v>1</v>
      </c>
      <c r="B18" s="163" t="s">
        <v>161</v>
      </c>
      <c r="C18" s="122" t="s">
        <v>176</v>
      </c>
      <c r="D18" s="122" t="s">
        <v>95</v>
      </c>
      <c r="E18" s="122" t="s">
        <v>95</v>
      </c>
      <c r="F18" s="123">
        <f>IFERROR(VLOOKUP(D18,$N$20:$O22,2,0)*VLOOKUP(E18,$P$20:$Q22,2,0),0)</f>
        <v>16</v>
      </c>
      <c r="G18" s="104" t="str">
        <f t="shared" ref="G18:G20" si="0">IF(L18="", "", IF(L18="Complete","Closed","Open"))</f>
        <v>Closed</v>
      </c>
      <c r="H18" s="122" t="s">
        <v>186</v>
      </c>
      <c r="I18" s="122" t="s">
        <v>177</v>
      </c>
      <c r="J18" s="122" t="s">
        <v>187</v>
      </c>
      <c r="K18" s="122" t="s">
        <v>152</v>
      </c>
      <c r="L18" s="104" t="s">
        <v>188</v>
      </c>
      <c r="R18" s="117" t="str">
        <f t="shared" ref="R18:R23" si="1">CONCATENATE(D18,E18)</f>
        <v>MediumMedium</v>
      </c>
      <c r="S18" s="124" t="e">
        <f t="shared" ref="S18:S23" si="2">VLOOKUP(R18,$W$10:$X$18,2,0)</f>
        <v>#N/A</v>
      </c>
      <c r="U18" t="s">
        <v>72</v>
      </c>
      <c r="V18" t="s">
        <v>72</v>
      </c>
      <c r="W18" t="str">
        <f>CONCATENATE(U18,V18)</f>
        <v>HighHigh</v>
      </c>
      <c r="X18" s="125" t="s">
        <v>98</v>
      </c>
    </row>
    <row r="19" spans="1:24" s="117" customFormat="1" ht="34.5" x14ac:dyDescent="0.25">
      <c r="A19" s="122">
        <v>2</v>
      </c>
      <c r="B19" s="163" t="s">
        <v>158</v>
      </c>
      <c r="C19" s="122" t="s">
        <v>189</v>
      </c>
      <c r="D19" s="122" t="s">
        <v>95</v>
      </c>
      <c r="E19" s="122" t="s">
        <v>73</v>
      </c>
      <c r="F19" s="123">
        <f>IFERROR(VLOOKUP(D19,$N$20:$O23,2,0)*VLOOKUP(E19,$P$20:$Q23,2,0),0)</f>
        <v>8</v>
      </c>
      <c r="G19" s="104" t="str">
        <f t="shared" si="0"/>
        <v>Closed</v>
      </c>
      <c r="H19" s="122" t="s">
        <v>178</v>
      </c>
      <c r="I19" s="122" t="s">
        <v>178</v>
      </c>
      <c r="J19" s="122" t="s">
        <v>187</v>
      </c>
      <c r="K19" s="122" t="s">
        <v>152</v>
      </c>
      <c r="L19" s="104" t="s">
        <v>188</v>
      </c>
      <c r="N19" s="121" t="s">
        <v>99</v>
      </c>
      <c r="O19" s="126" t="s">
        <v>100</v>
      </c>
      <c r="P19" s="121" t="s">
        <v>101</v>
      </c>
      <c r="Q19" s="126" t="s">
        <v>100</v>
      </c>
      <c r="R19" s="117" t="str">
        <f>CONCATENATE(D19,E19)</f>
        <v>MediumLow</v>
      </c>
      <c r="S19" s="124" t="e">
        <f t="shared" si="2"/>
        <v>#N/A</v>
      </c>
      <c r="U19" t="s">
        <v>72</v>
      </c>
      <c r="V19" t="s">
        <v>95</v>
      </c>
      <c r="W19" t="str">
        <f t="shared" ref="W19:W26" si="3">CONCATENATE(U19,V19)</f>
        <v>HighMedium</v>
      </c>
      <c r="X19" s="125" t="s">
        <v>102</v>
      </c>
    </row>
    <row r="20" spans="1:24" s="117" customFormat="1" ht="34.5" x14ac:dyDescent="0.25">
      <c r="A20" s="122">
        <v>3</v>
      </c>
      <c r="B20" s="122" t="s">
        <v>190</v>
      </c>
      <c r="C20" s="122" t="s">
        <v>191</v>
      </c>
      <c r="D20" s="122" t="s">
        <v>72</v>
      </c>
      <c r="E20" s="122" t="s">
        <v>73</v>
      </c>
      <c r="F20" s="123">
        <f>IFERROR(VLOOKUP(D20,$N$20:$O24,2,0)*VLOOKUP(E20,$P$20:$Q24,2,0),0)</f>
        <v>16</v>
      </c>
      <c r="G20" s="104" t="str">
        <f t="shared" si="0"/>
        <v>Closed</v>
      </c>
      <c r="H20" s="122" t="s">
        <v>192</v>
      </c>
      <c r="I20" s="122" t="s">
        <v>193</v>
      </c>
      <c r="J20" s="122" t="s">
        <v>10</v>
      </c>
      <c r="K20" s="164">
        <v>43435</v>
      </c>
      <c r="L20" s="104" t="s">
        <v>188</v>
      </c>
      <c r="N20" s="127" t="s">
        <v>72</v>
      </c>
      <c r="O20" s="126">
        <v>8</v>
      </c>
      <c r="P20" s="127" t="s">
        <v>72</v>
      </c>
      <c r="Q20" s="127">
        <v>8</v>
      </c>
      <c r="R20" s="117" t="str">
        <f t="shared" si="1"/>
        <v>HighLow</v>
      </c>
      <c r="S20" s="124" t="e">
        <f t="shared" si="2"/>
        <v>#N/A</v>
      </c>
      <c r="U20" t="s">
        <v>72</v>
      </c>
      <c r="V20" t="s">
        <v>73</v>
      </c>
      <c r="W20" t="str">
        <f t="shared" si="3"/>
        <v>HighLow</v>
      </c>
      <c r="X20" s="125" t="s">
        <v>103</v>
      </c>
    </row>
    <row r="21" spans="1:24" s="117" customFormat="1" x14ac:dyDescent="0.25">
      <c r="A21" s="122"/>
      <c r="B21" s="122"/>
      <c r="C21" s="122"/>
      <c r="D21" s="122"/>
      <c r="E21" s="122"/>
      <c r="F21" s="123">
        <f>IFERROR(VLOOKUP(D21,$N$20:$O25,2,0)*VLOOKUP(E21,$P$20:$Q25,2,0),0)</f>
        <v>0</v>
      </c>
      <c r="G21" s="104" t="str">
        <f t="shared" ref="G21:G24" si="4">IF(L21="", "", IF(L21="Complete","Closed","Open"))</f>
        <v/>
      </c>
      <c r="H21" s="122"/>
      <c r="I21" s="122"/>
      <c r="J21" s="122"/>
      <c r="K21" s="122"/>
      <c r="L21" s="104"/>
      <c r="N21" s="127" t="s">
        <v>95</v>
      </c>
      <c r="O21" s="126">
        <v>4</v>
      </c>
      <c r="P21" s="127" t="s">
        <v>95</v>
      </c>
      <c r="Q21" s="127">
        <v>4</v>
      </c>
      <c r="R21" s="117" t="str">
        <f t="shared" si="1"/>
        <v/>
      </c>
      <c r="S21" s="124" t="e">
        <f t="shared" si="2"/>
        <v>#N/A</v>
      </c>
      <c r="U21" t="s">
        <v>95</v>
      </c>
      <c r="V21" t="s">
        <v>72</v>
      </c>
      <c r="W21" t="str">
        <f t="shared" si="3"/>
        <v>MediumHigh</v>
      </c>
      <c r="X21" s="125" t="s">
        <v>104</v>
      </c>
    </row>
    <row r="22" spans="1:24" s="117" customFormat="1" x14ac:dyDescent="0.25">
      <c r="A22" s="122"/>
      <c r="B22" s="122"/>
      <c r="C22" s="122"/>
      <c r="D22" s="122"/>
      <c r="E22" s="122"/>
      <c r="F22" s="123">
        <f>IFERROR(VLOOKUP(D22,$N$20:$O26,2,0)*VLOOKUP(E22,$P$20:$Q26,2,0),0)</f>
        <v>0</v>
      </c>
      <c r="G22" s="104" t="str">
        <f t="shared" si="4"/>
        <v/>
      </c>
      <c r="H22" s="122"/>
      <c r="I22" s="122"/>
      <c r="J22" s="122"/>
      <c r="K22" s="122"/>
      <c r="L22" s="104"/>
      <c r="N22" s="127" t="s">
        <v>73</v>
      </c>
      <c r="O22" s="126">
        <v>2</v>
      </c>
      <c r="P22" s="127" t="s">
        <v>73</v>
      </c>
      <c r="Q22" s="126">
        <v>2</v>
      </c>
      <c r="R22" s="117" t="str">
        <f t="shared" si="1"/>
        <v/>
      </c>
      <c r="S22" s="124" t="e">
        <f t="shared" si="2"/>
        <v>#N/A</v>
      </c>
      <c r="U22" t="s">
        <v>95</v>
      </c>
      <c r="V22" t="s">
        <v>95</v>
      </c>
      <c r="W22" t="str">
        <f t="shared" si="3"/>
        <v>MediumMedium</v>
      </c>
      <c r="X22" s="125" t="s">
        <v>105</v>
      </c>
    </row>
    <row r="23" spans="1:24" s="117" customFormat="1" x14ac:dyDescent="0.25">
      <c r="A23" s="122"/>
      <c r="B23" s="122"/>
      <c r="C23" s="122"/>
      <c r="D23" s="122"/>
      <c r="E23" s="122"/>
      <c r="F23" s="123">
        <f>IFERROR(VLOOKUP(D23,$N$20:$O27,2,0)*VLOOKUP(E23,$P$20:$Q27,2,0),0)</f>
        <v>0</v>
      </c>
      <c r="G23" s="104" t="str">
        <f t="shared" si="4"/>
        <v/>
      </c>
      <c r="H23" s="122"/>
      <c r="I23" s="122"/>
      <c r="J23" s="122"/>
      <c r="K23" s="122"/>
      <c r="L23" s="104"/>
      <c r="R23" s="117" t="str">
        <f t="shared" si="1"/>
        <v/>
      </c>
      <c r="S23" s="124" t="e">
        <f t="shared" si="2"/>
        <v>#N/A</v>
      </c>
      <c r="U23" t="s">
        <v>95</v>
      </c>
      <c r="V23" t="s">
        <v>73</v>
      </c>
      <c r="W23" t="str">
        <f t="shared" si="3"/>
        <v>MediumLow</v>
      </c>
      <c r="X23" s="125" t="s">
        <v>106</v>
      </c>
    </row>
    <row r="24" spans="1:24" s="117" customFormat="1" x14ac:dyDescent="0.25">
      <c r="A24" s="128"/>
      <c r="B24" s="128"/>
      <c r="C24" s="128"/>
      <c r="D24" s="128"/>
      <c r="E24" s="128"/>
      <c r="F24" s="128"/>
      <c r="G24" s="113" t="str">
        <f t="shared" si="4"/>
        <v/>
      </c>
      <c r="H24" s="128"/>
      <c r="I24" s="128"/>
      <c r="J24" s="128"/>
      <c r="K24" s="128"/>
      <c r="L24" s="113"/>
      <c r="S24" s="124" t="str">
        <f>IF(AND(D24="High",E24="High"),"A",IF(AND(D24="High",E24="Medium"),"B",IF(AND(D24="High",E24="Low"),"C",IF(AND(D24="Medium",E24="High"),"D",IF(AND(D24="Medium",E24="Medium"),"E",IF(AND(D24="Medium",E24="Low"),"F",IF(AND(D24="Low",E24="High"),"G","")))))))</f>
        <v/>
      </c>
      <c r="U24" t="s">
        <v>73</v>
      </c>
      <c r="V24" t="s">
        <v>72</v>
      </c>
      <c r="W24" t="str">
        <f t="shared" si="3"/>
        <v>LowHigh</v>
      </c>
      <c r="X24" s="125" t="s">
        <v>107</v>
      </c>
    </row>
    <row r="25" spans="1:24" s="117" customFormat="1" x14ac:dyDescent="0.25">
      <c r="U25" t="s">
        <v>73</v>
      </c>
      <c r="V25" t="s">
        <v>95</v>
      </c>
      <c r="W25" t="str">
        <f t="shared" si="3"/>
        <v>LowMedium</v>
      </c>
      <c r="X25" s="125" t="s">
        <v>108</v>
      </c>
    </row>
    <row r="26" spans="1:24" s="117" customFormat="1" x14ac:dyDescent="0.25">
      <c r="A26" s="116" t="s">
        <v>84</v>
      </c>
      <c r="N26" s="120"/>
      <c r="O26" s="120"/>
      <c r="P26" s="120"/>
      <c r="Q26" s="120"/>
      <c r="U26" t="s">
        <v>73</v>
      </c>
      <c r="V26" t="s">
        <v>73</v>
      </c>
      <c r="W26" t="str">
        <f t="shared" si="3"/>
        <v>LowLow</v>
      </c>
      <c r="X26" s="125" t="s">
        <v>109</v>
      </c>
    </row>
    <row r="27" spans="1:24" s="120" customFormat="1" ht="13.5" customHeight="1" x14ac:dyDescent="0.25">
      <c r="A27" s="187" t="s">
        <v>75</v>
      </c>
      <c r="B27" s="188"/>
      <c r="C27" s="189"/>
      <c r="D27" s="194" t="s">
        <v>69</v>
      </c>
      <c r="E27" s="194"/>
      <c r="F27" s="190" t="s">
        <v>97</v>
      </c>
      <c r="G27" s="190" t="s">
        <v>76</v>
      </c>
      <c r="H27" s="190" t="s">
        <v>77</v>
      </c>
      <c r="I27" s="187" t="s">
        <v>78</v>
      </c>
      <c r="J27" s="188"/>
      <c r="K27" s="188"/>
      <c r="L27" s="189"/>
    </row>
    <row r="28" spans="1:24" s="120" customFormat="1" ht="27" x14ac:dyDescent="0.25">
      <c r="A28" s="121" t="s">
        <v>79</v>
      </c>
      <c r="B28" s="121" t="s">
        <v>80</v>
      </c>
      <c r="C28" s="121" t="s">
        <v>30</v>
      </c>
      <c r="D28" s="121" t="s">
        <v>81</v>
      </c>
      <c r="E28" s="121" t="s">
        <v>82</v>
      </c>
      <c r="F28" s="195"/>
      <c r="G28" s="195"/>
      <c r="H28" s="191"/>
      <c r="I28" s="121" t="s">
        <v>83</v>
      </c>
      <c r="J28" s="121" t="s">
        <v>32</v>
      </c>
      <c r="K28" s="121" t="s">
        <v>31</v>
      </c>
      <c r="L28" s="121" t="s">
        <v>33</v>
      </c>
      <c r="N28" s="117"/>
      <c r="O28" s="117"/>
      <c r="P28" s="117"/>
      <c r="Q28" s="117"/>
    </row>
    <row r="29" spans="1:24" s="117" customFormat="1" ht="34.5" x14ac:dyDescent="0.25">
      <c r="A29" s="122">
        <v>1</v>
      </c>
      <c r="B29" s="122" t="s">
        <v>158</v>
      </c>
      <c r="C29" s="122" t="s">
        <v>159</v>
      </c>
      <c r="D29" s="122" t="s">
        <v>95</v>
      </c>
      <c r="E29" s="122" t="s">
        <v>95</v>
      </c>
      <c r="F29" s="123">
        <f>IFERROR(VLOOKUP(D29,$N$20:$O$22,2,0)*VLOOKUP(E29,$P$20:$Q$22,2,0),0)</f>
        <v>16</v>
      </c>
      <c r="G29" s="104" t="str">
        <f t="shared" ref="G29:G32" si="5">IF(L29="", "", IF(L29="Complete","Closed","Open"))</f>
        <v>Closed</v>
      </c>
      <c r="H29" s="122" t="s">
        <v>160</v>
      </c>
      <c r="I29" s="122" t="s">
        <v>160</v>
      </c>
      <c r="J29" s="122" t="s">
        <v>195</v>
      </c>
      <c r="K29" s="122" t="s">
        <v>152</v>
      </c>
      <c r="L29" s="104" t="s">
        <v>188</v>
      </c>
      <c r="R29" s="117" t="str">
        <f t="shared" ref="R29:R32" si="6">CONCATENATE(D29,E29)</f>
        <v>MediumMedium</v>
      </c>
      <c r="S29" s="124" t="e">
        <f t="shared" ref="S29:S32" si="7">VLOOKUP(R29,$W$10:$X$18,2,0)</f>
        <v>#N/A</v>
      </c>
      <c r="W29"/>
    </row>
    <row r="30" spans="1:24" s="117" customFormat="1" ht="23.25" x14ac:dyDescent="0.25">
      <c r="A30" s="122">
        <v>2</v>
      </c>
      <c r="B30" s="122" t="s">
        <v>172</v>
      </c>
      <c r="C30" s="122" t="s">
        <v>194</v>
      </c>
      <c r="D30" s="122" t="s">
        <v>95</v>
      </c>
      <c r="E30" s="122" t="s">
        <v>95</v>
      </c>
      <c r="F30" s="123">
        <f>IFERROR(VLOOKUP(D30,$N$20:$O$22,2,0)*VLOOKUP(E30,$P$20:$Q$22,2,0),0)</f>
        <v>16</v>
      </c>
      <c r="G30" s="104" t="str">
        <f t="shared" si="5"/>
        <v>Closed</v>
      </c>
      <c r="H30" s="122" t="s">
        <v>196</v>
      </c>
      <c r="I30" s="122" t="s">
        <v>197</v>
      </c>
      <c r="J30" s="122" t="s">
        <v>195</v>
      </c>
      <c r="K30" s="164">
        <v>43405</v>
      </c>
      <c r="L30" s="104" t="s">
        <v>188</v>
      </c>
      <c r="R30" s="117" t="str">
        <f t="shared" si="6"/>
        <v>MediumMedium</v>
      </c>
      <c r="S30" s="124" t="e">
        <f t="shared" si="7"/>
        <v>#N/A</v>
      </c>
      <c r="W30"/>
    </row>
    <row r="31" spans="1:24" s="120" customFormat="1" ht="22.5" x14ac:dyDescent="0.25">
      <c r="A31" s="163">
        <v>3</v>
      </c>
      <c r="B31" s="163" t="s">
        <v>158</v>
      </c>
      <c r="C31" s="163" t="s">
        <v>174</v>
      </c>
      <c r="D31" s="163" t="s">
        <v>95</v>
      </c>
      <c r="E31" s="163" t="s">
        <v>73</v>
      </c>
      <c r="F31" s="123">
        <f>IFERROR(VLOOKUP(D31,$N$20:$O$22,2,0)*VLOOKUP(E31,$P$20:$Q$22,2,0),0)</f>
        <v>8</v>
      </c>
      <c r="G31" s="104" t="str">
        <f t="shared" si="5"/>
        <v>Closed</v>
      </c>
      <c r="H31" s="163" t="s">
        <v>175</v>
      </c>
      <c r="I31" s="163" t="s">
        <v>198</v>
      </c>
      <c r="J31" s="163" t="s">
        <v>195</v>
      </c>
      <c r="K31" s="165">
        <v>43435</v>
      </c>
      <c r="L31" s="104" t="s">
        <v>188</v>
      </c>
      <c r="N31" s="117"/>
      <c r="O31" s="117"/>
      <c r="P31" s="117"/>
      <c r="Q31" s="117"/>
    </row>
    <row r="32" spans="1:24" s="117" customFormat="1" ht="34.5" x14ac:dyDescent="0.25">
      <c r="A32" s="122">
        <v>4</v>
      </c>
      <c r="B32" s="122" t="s">
        <v>158</v>
      </c>
      <c r="C32" s="122" t="s">
        <v>206</v>
      </c>
      <c r="D32" s="163" t="s">
        <v>95</v>
      </c>
      <c r="E32" s="163" t="s">
        <v>95</v>
      </c>
      <c r="F32" s="123">
        <f t="shared" ref="F32" si="8">IFERROR(VLOOKUP(D32,$N$20:$O$22,2,0)*VLOOKUP(E32,$P$20:$Q$22,2,0),0)</f>
        <v>16</v>
      </c>
      <c r="G32" s="104" t="str">
        <f t="shared" si="5"/>
        <v>Closed</v>
      </c>
      <c r="H32" s="122" t="s">
        <v>207</v>
      </c>
      <c r="I32" s="122" t="s">
        <v>208</v>
      </c>
      <c r="J32" s="163" t="s">
        <v>195</v>
      </c>
      <c r="K32" s="165">
        <v>43466</v>
      </c>
      <c r="L32" s="104" t="s">
        <v>188</v>
      </c>
      <c r="R32" s="117" t="str">
        <f t="shared" si="6"/>
        <v>MediumMedium</v>
      </c>
      <c r="S32" s="124" t="e">
        <f t="shared" si="7"/>
        <v>#N/A</v>
      </c>
      <c r="W32"/>
    </row>
    <row r="33" spans="1:23" s="117" customFormat="1" x14ac:dyDescent="0.25">
      <c r="A33" s="128"/>
      <c r="B33" s="128"/>
      <c r="C33" s="128"/>
      <c r="D33" s="128"/>
      <c r="E33" s="128"/>
      <c r="F33" s="128"/>
      <c r="G33" s="113" t="str">
        <f t="shared" ref="G33" si="9">IF(L33="", "", IF(L33="Complete","Closed","Open"))</f>
        <v/>
      </c>
      <c r="H33" s="128"/>
      <c r="I33" s="128"/>
      <c r="J33" s="128"/>
      <c r="K33" s="128"/>
      <c r="L33" s="113"/>
      <c r="W33"/>
    </row>
    <row r="34" spans="1:23" s="117" customFormat="1" x14ac:dyDescent="0.25">
      <c r="W34"/>
    </row>
    <row r="35" spans="1:23" s="117" customFormat="1" x14ac:dyDescent="0.25">
      <c r="A35" s="129" t="s">
        <v>85</v>
      </c>
      <c r="B35" s="130" t="s">
        <v>86</v>
      </c>
      <c r="C35" s="130"/>
      <c r="D35" s="130"/>
      <c r="E35" s="130"/>
      <c r="F35" s="130"/>
      <c r="G35" s="130"/>
      <c r="H35" s="130"/>
      <c r="I35" s="130"/>
      <c r="J35" s="130"/>
      <c r="K35" s="130"/>
      <c r="L35" s="130"/>
      <c r="W35"/>
    </row>
    <row r="36" spans="1:23" s="117" customFormat="1" x14ac:dyDescent="0.25">
      <c r="A36" s="131"/>
      <c r="B36" s="130"/>
      <c r="C36" s="130"/>
      <c r="D36" s="130"/>
      <c r="E36" s="130"/>
      <c r="F36" s="130"/>
      <c r="G36" s="130"/>
      <c r="H36" s="130"/>
      <c r="I36" s="130"/>
      <c r="J36" s="130"/>
      <c r="K36" s="130"/>
      <c r="L36" s="130"/>
      <c r="W36"/>
    </row>
    <row r="37" spans="1:23" s="117" customFormat="1" x14ac:dyDescent="0.25">
      <c r="A37" s="132" t="s">
        <v>87</v>
      </c>
      <c r="B37" s="133" t="s">
        <v>88</v>
      </c>
      <c r="C37" s="133"/>
      <c r="D37" s="133"/>
      <c r="E37" s="133"/>
      <c r="F37" s="133"/>
      <c r="G37" s="133"/>
      <c r="H37" s="133"/>
      <c r="I37" s="133"/>
      <c r="J37" s="133"/>
      <c r="K37" s="133"/>
      <c r="L37" s="133"/>
      <c r="W37"/>
    </row>
    <row r="38" spans="1:23" s="117" customFormat="1" x14ac:dyDescent="0.25">
      <c r="A38" s="131"/>
      <c r="B38" s="133" t="s">
        <v>89</v>
      </c>
      <c r="C38" s="133"/>
      <c r="D38" s="133"/>
      <c r="E38" s="133"/>
      <c r="F38" s="133"/>
      <c r="G38" s="133"/>
      <c r="H38" s="133"/>
      <c r="I38" s="133"/>
      <c r="J38" s="133"/>
      <c r="K38" s="133"/>
      <c r="L38" s="133"/>
      <c r="W38"/>
    </row>
    <row r="39" spans="1:23" s="117" customFormat="1" x14ac:dyDescent="0.25">
      <c r="A39" s="131"/>
      <c r="B39" s="192" t="s">
        <v>90</v>
      </c>
      <c r="C39" s="192"/>
      <c r="D39" s="192"/>
      <c r="E39" s="192"/>
      <c r="F39" s="192"/>
      <c r="G39" s="192"/>
      <c r="H39" s="192"/>
      <c r="I39" s="192"/>
      <c r="J39" s="192"/>
      <c r="K39" s="192"/>
      <c r="L39" s="192"/>
      <c r="W39"/>
    </row>
    <row r="40" spans="1:23" s="117" customFormat="1" x14ac:dyDescent="0.25">
      <c r="A40" s="131"/>
      <c r="B40" s="132"/>
      <c r="C40" s="131"/>
      <c r="D40" s="131"/>
      <c r="E40" s="131"/>
      <c r="F40" s="131"/>
      <c r="G40" s="131"/>
      <c r="H40" s="131"/>
      <c r="I40" s="131"/>
      <c r="J40" s="131"/>
      <c r="K40" s="131"/>
      <c r="L40" s="131"/>
      <c r="W40"/>
    </row>
    <row r="41" spans="1:23" s="117" customFormat="1" ht="34.5" customHeight="1" x14ac:dyDescent="0.25">
      <c r="A41" s="132" t="s">
        <v>91</v>
      </c>
      <c r="B41" s="133" t="s">
        <v>92</v>
      </c>
      <c r="C41" s="133"/>
      <c r="D41" s="133"/>
      <c r="E41" s="133"/>
      <c r="F41" s="133"/>
      <c r="G41" s="133"/>
      <c r="H41" s="133"/>
      <c r="I41" s="133"/>
      <c r="J41" s="133"/>
      <c r="K41" s="133"/>
      <c r="L41" s="133"/>
      <c r="W41"/>
    </row>
    <row r="42" spans="1:23" s="117" customFormat="1" x14ac:dyDescent="0.25">
      <c r="A42" s="131"/>
      <c r="B42" s="133" t="s">
        <v>93</v>
      </c>
      <c r="C42" s="133"/>
      <c r="D42" s="133"/>
      <c r="E42" s="133"/>
      <c r="F42" s="133"/>
      <c r="G42" s="133"/>
      <c r="H42" s="133"/>
      <c r="I42" s="133"/>
      <c r="J42" s="133"/>
      <c r="K42" s="133"/>
      <c r="L42" s="133"/>
      <c r="W42"/>
    </row>
    <row r="43" spans="1:23" s="117" customFormat="1" x14ac:dyDescent="0.25">
      <c r="A43" s="131"/>
      <c r="B43" s="192" t="s">
        <v>94</v>
      </c>
      <c r="C43" s="192"/>
      <c r="D43" s="192"/>
      <c r="E43" s="192"/>
      <c r="F43" s="192"/>
      <c r="G43" s="192"/>
      <c r="H43" s="192"/>
      <c r="I43" s="192"/>
      <c r="J43" s="192"/>
      <c r="K43" s="192"/>
      <c r="L43" s="192"/>
      <c r="W43"/>
    </row>
    <row r="44" spans="1:23" s="117" customFormat="1" x14ac:dyDescent="0.25">
      <c r="A44" s="132"/>
      <c r="B44" s="131"/>
      <c r="C44" s="131"/>
      <c r="D44" s="131"/>
      <c r="E44" s="131"/>
      <c r="F44" s="131"/>
      <c r="G44" s="131"/>
      <c r="H44" s="131"/>
      <c r="I44" s="131"/>
      <c r="J44" s="131"/>
      <c r="K44" s="131"/>
      <c r="L44" s="131"/>
      <c r="W44"/>
    </row>
    <row r="45" spans="1:23" s="117" customFormat="1" x14ac:dyDescent="0.25">
      <c r="A45" s="132"/>
      <c r="B45" s="134"/>
      <c r="C45" s="133"/>
      <c r="D45" s="133"/>
      <c r="E45" s="133"/>
      <c r="F45" s="133"/>
      <c r="G45" s="133"/>
      <c r="H45" s="133"/>
      <c r="I45" s="133"/>
      <c r="J45" s="133"/>
      <c r="K45" s="133"/>
      <c r="L45" s="133"/>
      <c r="W45"/>
    </row>
  </sheetData>
  <mergeCells count="18">
    <mergeCell ref="C6:G6"/>
    <mergeCell ref="C8:F8"/>
    <mergeCell ref="C10:H10"/>
    <mergeCell ref="A12:H12"/>
    <mergeCell ref="A27:C27"/>
    <mergeCell ref="D27:E27"/>
    <mergeCell ref="F27:F28"/>
    <mergeCell ref="G27:G28"/>
    <mergeCell ref="A16:C16"/>
    <mergeCell ref="D16:E16"/>
    <mergeCell ref="F16:F17"/>
    <mergeCell ref="G16:G17"/>
    <mergeCell ref="H16:H17"/>
    <mergeCell ref="I16:L16"/>
    <mergeCell ref="H27:H28"/>
    <mergeCell ref="I27:L27"/>
    <mergeCell ref="B39:L39"/>
    <mergeCell ref="B43:L43"/>
  </mergeCells>
  <conditionalFormatting sqref="L21:L24 L32:L33">
    <cfRule type="cellIs" dxfId="32" priority="40" stopIfTrue="1" operator="equal">
      <formula>"Complete"</formula>
    </cfRule>
    <cfRule type="cellIs" dxfId="31" priority="41" stopIfTrue="1" operator="equal">
      <formula>"(Others)"</formula>
    </cfRule>
    <cfRule type="cellIs" dxfId="30" priority="42" stopIfTrue="1" operator="equal">
      <formula>"Not Completed"</formula>
    </cfRule>
  </conditionalFormatting>
  <conditionalFormatting sqref="F18:F23 F32">
    <cfRule type="cellIs" dxfId="29" priority="34" stopIfTrue="1" operator="between">
      <formula>32</formula>
      <formula>64</formula>
    </cfRule>
    <cfRule type="cellIs" dxfId="28" priority="38" stopIfTrue="1" operator="between">
      <formula>4</formula>
      <formula>8</formula>
    </cfRule>
    <cfRule type="cellIs" dxfId="27" priority="39" stopIfTrue="1" operator="equal">
      <formula>16</formula>
    </cfRule>
  </conditionalFormatting>
  <conditionalFormatting sqref="F29:F30">
    <cfRule type="cellIs" dxfId="26" priority="31" stopIfTrue="1" operator="between">
      <formula>32</formula>
      <formula>64</formula>
    </cfRule>
    <cfRule type="cellIs" dxfId="25" priority="32" stopIfTrue="1" operator="between">
      <formula>4</formula>
      <formula>8</formula>
    </cfRule>
    <cfRule type="cellIs" dxfId="24" priority="33" stopIfTrue="1" operator="equal">
      <formula>16</formula>
    </cfRule>
  </conditionalFormatting>
  <conditionalFormatting sqref="F31">
    <cfRule type="cellIs" dxfId="23" priority="19" stopIfTrue="1" operator="between">
      <formula>32</formula>
      <formula>64</formula>
    </cfRule>
    <cfRule type="cellIs" dxfId="22" priority="20" stopIfTrue="1" operator="between">
      <formula>4</formula>
      <formula>8</formula>
    </cfRule>
    <cfRule type="cellIs" dxfId="21" priority="21" stopIfTrue="1" operator="equal">
      <formula>16</formula>
    </cfRule>
  </conditionalFormatting>
  <conditionalFormatting sqref="L18:L19">
    <cfRule type="cellIs" dxfId="20" priority="7" stopIfTrue="1" operator="equal">
      <formula>"Complete"</formula>
    </cfRule>
    <cfRule type="cellIs" dxfId="19" priority="8" stopIfTrue="1" operator="equal">
      <formula>"(Others)"</formula>
    </cfRule>
    <cfRule type="cellIs" dxfId="18" priority="9" stopIfTrue="1" operator="equal">
      <formula>"Not Completed"</formula>
    </cfRule>
  </conditionalFormatting>
  <conditionalFormatting sqref="L20">
    <cfRule type="cellIs" dxfId="17" priority="10" stopIfTrue="1" operator="equal">
      <formula>"Complete"</formula>
    </cfRule>
    <cfRule type="cellIs" dxfId="16" priority="11" stopIfTrue="1" operator="equal">
      <formula>"(Others)"</formula>
    </cfRule>
    <cfRule type="cellIs" dxfId="15" priority="12" stopIfTrue="1" operator="equal">
      <formula>"Not Completed"</formula>
    </cfRule>
  </conditionalFormatting>
  <conditionalFormatting sqref="L30:L31">
    <cfRule type="cellIs" dxfId="14" priority="4" stopIfTrue="1" operator="equal">
      <formula>"Complete"</formula>
    </cfRule>
    <cfRule type="cellIs" dxfId="13" priority="5" stopIfTrue="1" operator="equal">
      <formula>"(Others)"</formula>
    </cfRule>
    <cfRule type="cellIs" dxfId="12" priority="6" stopIfTrue="1" operator="equal">
      <formula>"Not Completed"</formula>
    </cfRule>
  </conditionalFormatting>
  <conditionalFormatting sqref="L29">
    <cfRule type="cellIs" dxfId="11" priority="1" stopIfTrue="1" operator="equal">
      <formula>"Complete"</formula>
    </cfRule>
    <cfRule type="cellIs" dxfId="10" priority="2" stopIfTrue="1" operator="equal">
      <formula>"(Others)"</formula>
    </cfRule>
    <cfRule type="cellIs" dxfId="9" priority="3" stopIfTrue="1" operator="equal">
      <formula>"Not Completed"</formula>
    </cfRule>
  </conditionalFormatting>
  <dataValidations count="5">
    <dataValidation type="textLength" allowBlank="1" showInputMessage="1" showErrorMessage="1" sqref="C6:C8 IY6:IY8 SU6:SU8 ACQ6:ACQ8 AMM6:AMM8 AWI6:AWI8 BGE6:BGE8 BQA6:BQA8 BZW6:BZW8 CJS6:CJS8 CTO6:CTO8 DDK6:DDK8 DNG6:DNG8 DXC6:DXC8 EGY6:EGY8 EQU6:EQU8 FAQ6:FAQ8 FKM6:FKM8 FUI6:FUI8 GEE6:GEE8 GOA6:GOA8 GXW6:GXW8 HHS6:HHS8 HRO6:HRO8 IBK6:IBK8 ILG6:ILG8 IVC6:IVC8 JEY6:JEY8 JOU6:JOU8 JYQ6:JYQ8 KIM6:KIM8 KSI6:KSI8 LCE6:LCE8 LMA6:LMA8 LVW6:LVW8 MFS6:MFS8 MPO6:MPO8 MZK6:MZK8 NJG6:NJG8 NTC6:NTC8 OCY6:OCY8 OMU6:OMU8 OWQ6:OWQ8 PGM6:PGM8 PQI6:PQI8 QAE6:QAE8 QKA6:QKA8 QTW6:QTW8 RDS6:RDS8 RNO6:RNO8 RXK6:RXK8 SHG6:SHG8 SRC6:SRC8 TAY6:TAY8 TKU6:TKU8 TUQ6:TUQ8 UEM6:UEM8 UOI6:UOI8 UYE6:UYE8 VIA6:VIA8 VRW6:VRW8 WBS6:WBS8 WLO6:WLO8 WVK6:WVK8 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formula1>2</formula1>
      <formula2>50</formula2>
    </dataValidation>
    <dataValidation type="textLength" allowBlank="1" showInputMessage="1" showErrorMessage="1" sqref="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10 JE10 TA10 ACW10 AMS10 AWO10 BGK10 BQG10 CAC10 CJY10 CTU10 DDQ10 DNM10 DXI10 EHE10 ERA10 FAW10 FKS10 FUO10 GEK10 GOG10 GYC10 HHY10 HRU10 IBQ10 ILM10 IVI10 JFE10 JPA10 JYW10 KIS10 KSO10 LCK10 LMG10 LWC10 MFY10 MPU10 MZQ10 NJM10 NTI10 ODE10 ONA10 OWW10 PGS10 PQO10 QAK10 QKG10 QUC10 RDY10 RNU10 RXQ10 SHM10 SRI10 TBE10 TLA10 TUW10 UES10 UOO10 UYK10 VIG10 VSC10 WBY10 WLU10 WVQ10">
      <formula1>2</formula1>
      <formula2>200</formula2>
    </dataValidation>
    <dataValidation type="list" allowBlank="1" showInputMessage="1" showErrorMessage="1" sqref="B18:B24 IX18:IX24 ST18:ST24 ACP18:ACP24 AML18:AML24 AWH18:AWH24 BGD18:BGD24 BPZ18:BPZ24 BZV18:BZV24 CJR18:CJR24 CTN18:CTN24 DDJ18:DDJ24 DNF18:DNF24 DXB18:DXB24 EGX18:EGX24 EQT18:EQT24 FAP18:FAP24 FKL18:FKL24 FUH18:FUH24 GED18:GED24 GNZ18:GNZ24 GXV18:GXV24 HHR18:HHR24 HRN18:HRN24 IBJ18:IBJ24 ILF18:ILF24 IVB18:IVB24 JEX18:JEX24 JOT18:JOT24 JYP18:JYP24 KIL18:KIL24 KSH18:KSH24 LCD18:LCD24 LLZ18:LLZ24 LVV18:LVV24 MFR18:MFR24 MPN18:MPN24 MZJ18:MZJ24 NJF18:NJF24 NTB18:NTB24 OCX18:OCX24 OMT18:OMT24 OWP18:OWP24 PGL18:PGL24 PQH18:PQH24 QAD18:QAD24 QJZ18:QJZ24 QTV18:QTV24 RDR18:RDR24 RNN18:RNN24 RXJ18:RXJ24 SHF18:SHF24 SRB18:SRB24 TAX18:TAX24 TKT18:TKT24 TUP18:TUP24 UEL18:UEL24 UOH18:UOH24 UYD18:UYD24 VHZ18:VHZ24 VRV18:VRV24 WBR18:WBR24 WLN18:WLN24 WVJ18:WVJ24 WVJ29:WVJ30 WLN29:WLN30 WBR29:WBR30 VRV29:VRV30 VHZ29:VHZ30 UYD29:UYD30 UOH29:UOH30 UEL29:UEL30 TUP29:TUP30 TKT29:TKT30 TAX29:TAX30 SRB29:SRB30 SHF29:SHF30 RXJ29:RXJ30 RNN29:RNN30 RDR29:RDR30 QTV29:QTV30 QJZ29:QJZ30 QAD29:QAD30 PQH29:PQH30 PGL29:PGL30 OWP29:OWP30 OMT29:OMT30 OCX29:OCX30 NTB29:NTB30 NJF29:NJF30 MZJ29:MZJ30 MPN29:MPN30 MFR29:MFR30 LVV29:LVV30 LLZ29:LLZ30 LCD29:LCD30 KSH29:KSH30 KIL29:KIL30 JYP29:JYP30 JOT29:JOT30 JEX29:JEX30 IVB29:IVB30 ILF29:ILF30 IBJ29:IBJ30 HRN29:HRN30 HHR29:HHR30 GXV29:GXV30 GNZ29:GNZ30 GED29:GED30 FUH29:FUH30 FKL29:FKL30 FAP29:FAP30 EQT29:EQT30 EGX29:EGX30 DXB29:DXB30 DNF29:DNF30 DDJ29:DDJ30 CTN29:CTN30 CJR29:CJR30 BZV29:BZV30 BPZ29:BPZ30 BGD29:BGD30 AWH29:AWH30 AML29:AML30 ACP29:ACP30 ST29:ST30 IX29:IX30 B29 B31:B33 WVJ32:WVJ33 WLN32:WLN33 WBR32:WBR33 VRV32:VRV33 VHZ32:VHZ33 UYD32:UYD33 UOH32:UOH33 UEL32:UEL33 TUP32:TUP33 TKT32:TKT33 TAX32:TAX33 SRB32:SRB33 SHF32:SHF33 RXJ32:RXJ33 RNN32:RNN33 RDR32:RDR33 QTV32:QTV33 QJZ32:QJZ33 QAD32:QAD33 PQH32:PQH33 PGL32:PGL33 OWP32:OWP33 OMT32:OMT33 OCX32:OCX33 NTB32:NTB33 NJF32:NJF33 MZJ32:MZJ33 MPN32:MPN33 MFR32:MFR33 LVV32:LVV33 LLZ32:LLZ33 LCD32:LCD33 KSH32:KSH33 KIL32:KIL33 JYP32:JYP33 JOT32:JOT33 JEX32:JEX33 IVB32:IVB33 ILF32:ILF33 IBJ32:IBJ33 HRN32:HRN33 HHR32:HHR33 GXV32:GXV33 GNZ32:GNZ33 GED32:GED33 FUH32:FUH33 FKL32:FKL33 FAP32:FAP33 EQT32:EQT33 EGX32:EGX33 DXB32:DXB33 DNF32:DNF33 DDJ32:DDJ33 CTN32:CTN33 CJR32:CJR33 BZV32:BZV33 BPZ32:BPZ33 BGD32:BGD33 AWH32:AWH33 AML32:AML33 ACP32:ACP33 ST32:ST33 IX32:IX33">
      <formula1>"Requirement, Design, Technology, Integration, Schedule, Resource, Skills, Deployment and support, Business, Maintenance and enhancement"</formula1>
    </dataValidation>
    <dataValidation type="list" allowBlank="1" showInputMessage="1" showErrorMessage="1" sqref="F24 JB24 SX24 ACT24 AMP24 AWL24 BGH24 BQD24 BZZ24 CJV24 CTR24 DDN24 DNJ24 DXF24 EHB24 EQX24 FAT24 FKP24 FUL24 GEH24 GOD24 GXZ24 HHV24 HRR24 IBN24 ILJ24 IVF24 JFB24 JOX24 JYT24 KIP24 KSL24 LCH24 LMD24 LVZ24 MFV24 MPR24 MZN24 NJJ24 NTF24 ODB24 OMX24 OWT24 PGP24 PQL24 QAH24 QKD24 QTZ24 RDV24 RNR24 RXN24 SHJ24 SRF24 TBB24 TKX24 TUT24 UEP24 UOL24 UYH24 VID24 VRZ24 WBV24 WLR24 WVN24 F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WVL18:WVM24 D18:E24 IZ18:JA24 SV18:SW24 ACR18:ACS24 AMN18:AMO24 AWJ18:AWK24 BGF18:BGG24 BQB18:BQC24 BZX18:BZY24 CJT18:CJU24 CTP18:CTQ24 DDL18:DDM24 DNH18:DNI24 DXD18:DXE24 EGZ18:EHA24 EQV18:EQW24 FAR18:FAS24 FKN18:FKO24 FUJ18:FUK24 GEF18:GEG24 GOB18:GOC24 GXX18:GXY24 HHT18:HHU24 HRP18:HRQ24 IBL18:IBM24 ILH18:ILI24 IVD18:IVE24 JEZ18:JFA24 JOV18:JOW24 JYR18:JYS24 KIN18:KIO24 KSJ18:KSK24 LCF18:LCG24 LMB18:LMC24 LVX18:LVY24 MFT18:MFU24 MPP18:MPQ24 MZL18:MZM24 NJH18:NJI24 NTD18:NTE24 OCZ18:ODA24 OMV18:OMW24 OWR18:OWS24 PGN18:PGO24 PQJ18:PQK24 QAF18:QAG24 QKB18:QKC24 QTX18:QTY24 RDT18:RDU24 RNP18:RNQ24 RXL18:RXM24 SHH18:SHI24 SRD18:SRE24 TAZ18:TBA24 TKV18:TKW24 TUR18:TUS24 UEN18:UEO24 UOJ18:UOK24 UYF18:UYG24 VIB18:VIC24 VRX18:VRY24 WBT18:WBU24 WLP18:WLQ24 D29:E33 IZ29:JA33 SV29:SW33 ACR29:ACS33 AMN29:AMO33 AWJ29:AWK33 BGF29:BGG33 BQB29:BQC33 BZX29:BZY33 CJT29:CJU33 CTP29:CTQ33 DDL29:DDM33 DNH29:DNI33 DXD29:DXE33 EGZ29:EHA33 EQV29:EQW33 FAR29:FAS33 FKN29:FKO33 FUJ29:FUK33 GEF29:GEG33 GOB29:GOC33 GXX29:GXY33 HHT29:HHU33 HRP29:HRQ33 IBL29:IBM33 ILH29:ILI33 IVD29:IVE33 JEZ29:JFA33 JOV29:JOW33 JYR29:JYS33 KIN29:KIO33 KSJ29:KSK33 LCF29:LCG33 LMB29:LMC33 LVX29:LVY33 MFT29:MFU33 MPP29:MPQ33 MZL29:MZM33 NJH29:NJI33 NTD29:NTE33 OCZ29:ODA33 OMV29:OMW33 OWR29:OWS33 PGN29:PGO33 PQJ29:PQK33 QAF29:QAG33 QKB29:QKC33 QTX29:QTY33 RDT29:RDU33 RNP29:RNQ33 RXL29:RXM33 SHH29:SHI33 SRD29:SRE33 TAZ29:TBA33 TKV29:TKW33 TUR29:TUS33 UEN29:UEO33 UOJ29:UOK33 UYF29:UYG33 VIB29:VIC33 VRX29:VRY33 WBT29:WBU33 WLP29:WLQ33 WVL29:WVM33">
      <formula1>"High,Medium,Low"</formula1>
    </dataValidation>
    <dataValidation type="list" allowBlank="1" showInputMessage="1" showErrorMessage="1" sqref="JH18:JH24 TD18:TD24 ACZ18:ACZ24 AMV18:AMV24 AWR18:AWR24 BGN18:BGN24 BQJ18:BQJ24 CAF18:CAF24 CKB18:CKB24 CTX18:CTX24 DDT18:DDT24 DNP18:DNP24 DXL18:DXL24 EHH18:EHH24 ERD18:ERD24 FAZ18:FAZ24 FKV18:FKV24 FUR18:FUR24 GEN18:GEN24 GOJ18:GOJ24 GYF18:GYF24 HIB18:HIB24 HRX18:HRX24 IBT18:IBT24 ILP18:ILP24 IVL18:IVL24 JFH18:JFH24 JPD18:JPD24 JYZ18:JYZ24 KIV18:KIV24 KSR18:KSR24 LCN18:LCN24 LMJ18:LMJ24 LWF18:LWF24 MGB18:MGB24 MPX18:MPX24 MZT18:MZT24 NJP18:NJP24 NTL18:NTL24 ODH18:ODH24 OND18:OND24 OWZ18:OWZ24 PGV18:PGV24 PQR18:PQR24 QAN18:QAN24 QKJ18:QKJ24 QUF18:QUF24 REB18:REB24 RNX18:RNX24 RXT18:RXT24 SHP18:SHP24 SRL18:SRL24 TBH18:TBH24 TLD18:TLD24 TUZ18:TUZ24 UEV18:UEV24 UOR18:UOR24 UYN18:UYN24 VIJ18:VIJ24 VSF18:VSF24 WCB18:WCB24 WLX18:WLX24 WVT18:WVT24 L18:L24 JH29:JH33 TD29:TD33 ACZ29:ACZ33 AMV29:AMV33 AWR29:AWR33 BGN29:BGN33 BQJ29:BQJ33 CAF29:CAF33 CKB29:CKB33 CTX29:CTX33 DDT29:DDT33 DNP29:DNP33 DXL29:DXL33 EHH29:EHH33 ERD29:ERD33 FAZ29:FAZ33 FKV29:FKV33 FUR29:FUR33 GEN29:GEN33 GOJ29:GOJ33 GYF29:GYF33 HIB29:HIB33 HRX29:HRX33 IBT29:IBT33 ILP29:ILP33 IVL29:IVL33 JFH29:JFH33 JPD29:JPD33 JYZ29:JYZ33 KIV29:KIV33 KSR29:KSR33 LCN29:LCN33 LMJ29:LMJ33 LWF29:LWF33 MGB29:MGB33 MPX29:MPX33 MZT29:MZT33 NJP29:NJP33 NTL29:NTL33 ODH29:ODH33 OND29:OND33 OWZ29:OWZ33 PGV29:PGV33 PQR29:PQR33 QAN29:QAN33 QKJ29:QKJ33 QUF29:QUF33 REB29:REB33 RNX29:RNX33 RXT29:RXT33 SHP29:SHP33 SRL29:SRL33 TBH29:TBH33 TLD29:TLD33 TUZ29:TUZ33 UEV29:UEV33 UOR29:UOR33 UYN29:UYN33 VIJ29:VIJ33 VSF29:VSF33 WCB29:WCB33 WLX29:WLX33 WVT29:WVT33 L29:L33">
      <formula1>"Complete,(Others),Not Completed"</formula1>
    </dataValidation>
  </dataValidations>
  <pageMargins left="0.7" right="0.7" top="0.75" bottom="0.75" header="0.3" footer="0.3"/>
  <pageSetup orientation="portrait" horizontalDpi="4294967295" verticalDpi="4294967295" r:id="rId1"/>
  <headerFooter>
    <oddFooter>&amp;L&amp;"Times New Roman,Italic"&amp;8Confidential
for Internal Use Only&amp;C&amp;"Times New Roman,Italic"&amp;8Softcopy : &amp;F
Ver.: 1.0&amp;R&amp;"Times New Roman,Italic"&amp;8Page :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Normal="100" workbookViewId="0">
      <selection activeCell="F21" sqref="F21"/>
    </sheetView>
  </sheetViews>
  <sheetFormatPr defaultRowHeight="15" x14ac:dyDescent="0.25"/>
  <cols>
    <col min="1" max="1" width="12" customWidth="1"/>
    <col min="2" max="2" width="21.7109375" customWidth="1"/>
    <col min="3" max="3" width="21.28515625" customWidth="1"/>
    <col min="4" max="4" width="16.28515625" customWidth="1"/>
    <col min="5" max="5" width="21.140625" customWidth="1"/>
    <col min="6" max="6" width="15.42578125" customWidth="1"/>
    <col min="7" max="7" width="15.85546875" customWidth="1"/>
    <col min="8" max="8" width="17.140625" customWidth="1"/>
    <col min="9" max="9" width="11.42578125" customWidth="1"/>
  </cols>
  <sheetData>
    <row r="1" spans="1:13" s="1" customFormat="1" ht="31.5" customHeight="1" x14ac:dyDescent="0.2">
      <c r="H1" s="2" t="str">
        <f>[1]Summary!H1</f>
        <v>Form : Monthly Project Status Report</v>
      </c>
      <c r="I1" s="2"/>
    </row>
    <row r="2" spans="1:13" s="1" customFormat="1" ht="13.5" customHeight="1" x14ac:dyDescent="0.2">
      <c r="A2" s="41"/>
    </row>
    <row r="3" spans="1:13" s="1" customFormat="1" ht="15" customHeight="1" x14ac:dyDescent="0.2">
      <c r="A3" s="42" t="str">
        <f>[1]Summary!A4</f>
        <v>Project Name</v>
      </c>
      <c r="B3" s="43"/>
      <c r="C3" s="44" t="str">
        <f>Summary!C3</f>
        <v>Oracle Database Support</v>
      </c>
      <c r="D3" s="45"/>
      <c r="E3" s="46" t="str">
        <f>[1]Summary!E4</f>
        <v>Project ID</v>
      </c>
      <c r="F3" s="137" t="str">
        <f>Summary!F3</f>
        <v>I18ODM003</v>
      </c>
      <c r="G3" s="48"/>
      <c r="H3" s="49"/>
    </row>
    <row r="4" spans="1:13" s="1" customFormat="1" ht="12.75" x14ac:dyDescent="0.2">
      <c r="A4" s="42" t="str">
        <f>[1]Summary!A5</f>
        <v>Group</v>
      </c>
      <c r="B4" s="43"/>
      <c r="C4" s="50" t="str">
        <f>Summary!C4</f>
        <v>BAU Infra Delivery</v>
      </c>
      <c r="D4" s="43"/>
      <c r="E4" s="43"/>
      <c r="F4" s="51"/>
      <c r="G4" s="51"/>
      <c r="H4" s="52"/>
    </row>
    <row r="5" spans="1:13" s="1" customFormat="1" ht="12.75" x14ac:dyDescent="0.2">
      <c r="A5" s="42" t="str">
        <f>[1]Summary!A6</f>
        <v>Project Dates</v>
      </c>
      <c r="B5" s="43"/>
      <c r="C5" s="50"/>
      <c r="D5" s="43"/>
      <c r="E5" s="53" t="str">
        <f>[1]Summary!E6</f>
        <v>Start Date</v>
      </c>
      <c r="F5" s="54">
        <f>Summary!F5</f>
        <v>43466</v>
      </c>
      <c r="G5" s="53" t="str">
        <f>[1]Summary!G6</f>
        <v>End Date</v>
      </c>
      <c r="H5" s="55">
        <f>Summary!H5</f>
        <v>43830</v>
      </c>
    </row>
    <row r="6" spans="1:13" s="1" customFormat="1" ht="12.75" customHeight="1" x14ac:dyDescent="0.2">
      <c r="A6" s="42" t="str">
        <f>[1]Summary!A7</f>
        <v>Customer's Organization</v>
      </c>
      <c r="B6" s="43"/>
      <c r="C6" s="181" t="str">
        <f>Summary!C6</f>
        <v>***** (Project Name)</v>
      </c>
      <c r="D6" s="182"/>
      <c r="E6" s="182"/>
      <c r="F6" s="182"/>
      <c r="G6" s="182"/>
      <c r="H6" s="56"/>
    </row>
    <row r="7" spans="1:13" s="1" customFormat="1" ht="12.75" customHeight="1" x14ac:dyDescent="0.2">
      <c r="A7" s="42" t="str">
        <f>[1]Summary!A8</f>
        <v>Current Phases</v>
      </c>
      <c r="B7" s="43"/>
      <c r="C7" s="137" t="str">
        <f>Summary!C7</f>
        <v>Support</v>
      </c>
      <c r="D7" s="138"/>
      <c r="E7" s="138"/>
      <c r="F7" s="138"/>
      <c r="G7" s="58" t="str">
        <f>[1]Summary!G8</f>
        <v>Date of Reporting</v>
      </c>
      <c r="H7" s="59">
        <f>Summary!H7</f>
        <v>43807</v>
      </c>
    </row>
    <row r="8" spans="1:13" s="1" customFormat="1" ht="12.75" x14ac:dyDescent="0.2">
      <c r="A8" s="42" t="str">
        <f>[1]Summary!A9</f>
        <v>Project Manager</v>
      </c>
      <c r="B8" s="43"/>
      <c r="C8" s="181" t="str">
        <f>Summary!C8</f>
        <v>Vinod Nair</v>
      </c>
      <c r="D8" s="182"/>
      <c r="E8" s="182"/>
      <c r="F8" s="182"/>
      <c r="G8" s="60" t="str">
        <f>[1]Summary!G9</f>
        <v>Delivery Head</v>
      </c>
      <c r="H8" s="104" t="str">
        <f>Summary!H8</f>
        <v>Siddharth Deshmukh</v>
      </c>
    </row>
    <row r="9" spans="1:13" s="1" customFormat="1" ht="12.75" x14ac:dyDescent="0.2">
      <c r="A9" s="42" t="str">
        <f>[1]Summary!A10</f>
        <v>Reporting Month</v>
      </c>
      <c r="B9" s="43"/>
      <c r="C9" s="22">
        <f>Summary!C9</f>
        <v>43770</v>
      </c>
      <c r="D9" s="11"/>
      <c r="E9" s="23"/>
      <c r="F9" s="24"/>
      <c r="G9" s="12" t="str">
        <f>Summary!G9</f>
        <v>Go-live Date</v>
      </c>
      <c r="H9" s="103" t="str">
        <f>Summary!H9</f>
        <v>NA</v>
      </c>
    </row>
    <row r="10" spans="1:13" s="1" customFormat="1" ht="12.75" x14ac:dyDescent="0.2">
      <c r="A10" s="42" t="str">
        <f>[1]Summary!A11</f>
        <v>Distribution List</v>
      </c>
      <c r="B10" s="56"/>
      <c r="C10" s="181" t="str">
        <f>Summary!C10</f>
        <v>Shefali Purav , Vinod Nair , Siddharth Deshmukh,Quality Team</v>
      </c>
      <c r="D10" s="182"/>
      <c r="E10" s="182"/>
      <c r="F10" s="182"/>
      <c r="G10" s="182"/>
      <c r="H10" s="183"/>
    </row>
    <row r="11" spans="1:13" s="1" customFormat="1" ht="13.5" x14ac:dyDescent="0.25">
      <c r="A11" s="61"/>
      <c r="B11" s="62"/>
      <c r="C11" s="62"/>
      <c r="D11" s="62"/>
      <c r="E11" s="62"/>
      <c r="F11" s="62"/>
      <c r="G11" s="62"/>
      <c r="H11" s="62"/>
    </row>
    <row r="12" spans="1:13" s="1" customFormat="1" ht="18.75" x14ac:dyDescent="0.2">
      <c r="A12" s="197" t="s">
        <v>211</v>
      </c>
      <c r="B12" s="197"/>
      <c r="C12" s="197"/>
      <c r="D12" s="197"/>
      <c r="E12" s="197"/>
      <c r="F12" s="197"/>
      <c r="G12" s="197"/>
      <c r="H12" s="197"/>
      <c r="I12" s="63"/>
      <c r="J12" s="105"/>
      <c r="L12" s="106"/>
    </row>
    <row r="13" spans="1:13" s="1" customFormat="1" ht="13.5" x14ac:dyDescent="0.25">
      <c r="A13" s="107"/>
      <c r="B13" s="108"/>
      <c r="C13" s="108"/>
      <c r="D13" s="107"/>
      <c r="E13" s="107"/>
      <c r="F13" s="107"/>
      <c r="G13" s="107"/>
      <c r="H13" s="107"/>
      <c r="I13" s="108"/>
      <c r="J13" s="108"/>
      <c r="K13" s="108"/>
      <c r="L13" s="106"/>
    </row>
    <row r="14" spans="1:13" s="1" customFormat="1" ht="30" customHeight="1" x14ac:dyDescent="0.25">
      <c r="A14" s="109"/>
      <c r="B14" s="196" t="s">
        <v>44</v>
      </c>
      <c r="C14" s="196"/>
      <c r="D14" s="196"/>
      <c r="E14" s="144" t="s">
        <v>130</v>
      </c>
      <c r="H14" s="110"/>
      <c r="L14" s="106"/>
    </row>
    <row r="15" spans="1:13" s="1" customFormat="1" ht="13.5" x14ac:dyDescent="0.2">
      <c r="B15" s="80" t="s">
        <v>121</v>
      </c>
      <c r="C15" s="140" t="s">
        <v>125</v>
      </c>
      <c r="D15" s="140" t="s">
        <v>32</v>
      </c>
      <c r="E15" s="140" t="s">
        <v>129</v>
      </c>
      <c r="F15" s="140" t="s">
        <v>122</v>
      </c>
      <c r="G15" s="140" t="s">
        <v>123</v>
      </c>
      <c r="H15" s="140" t="s">
        <v>124</v>
      </c>
      <c r="M15" s="111"/>
    </row>
    <row r="16" spans="1:13" s="1" customFormat="1" ht="25.5" customHeight="1" x14ac:dyDescent="0.2">
      <c r="B16" s="145" t="s">
        <v>71</v>
      </c>
      <c r="C16" s="148">
        <v>0.9</v>
      </c>
      <c r="D16" s="147" t="s">
        <v>141</v>
      </c>
      <c r="E16" s="10" t="s">
        <v>152</v>
      </c>
      <c r="F16" s="10" t="s">
        <v>152</v>
      </c>
      <c r="G16" s="10" t="s">
        <v>152</v>
      </c>
      <c r="H16" s="141" t="e">
        <f>G16-F16</f>
        <v>#VALUE!</v>
      </c>
      <c r="M16" s="111"/>
    </row>
    <row r="17" spans="2:13" s="1" customFormat="1" ht="13.5" x14ac:dyDescent="0.2">
      <c r="B17" s="80" t="s">
        <v>121</v>
      </c>
      <c r="C17" s="140" t="s">
        <v>125</v>
      </c>
      <c r="D17" s="140" t="s">
        <v>32</v>
      </c>
      <c r="E17" s="80" t="s">
        <v>129</v>
      </c>
      <c r="F17" s="139" t="s">
        <v>126</v>
      </c>
      <c r="G17" s="139" t="s">
        <v>127</v>
      </c>
      <c r="H17" s="140" t="s">
        <v>124</v>
      </c>
      <c r="M17" s="111"/>
    </row>
    <row r="18" spans="2:13" ht="24" customHeight="1" x14ac:dyDescent="0.25">
      <c r="B18" s="145" t="s">
        <v>68</v>
      </c>
      <c r="C18" s="148">
        <v>0.85</v>
      </c>
      <c r="D18" s="147" t="s">
        <v>141</v>
      </c>
      <c r="E18" s="10" t="s">
        <v>152</v>
      </c>
      <c r="F18" s="10" t="s">
        <v>152</v>
      </c>
      <c r="G18" s="10" t="s">
        <v>152</v>
      </c>
      <c r="H18" s="141" t="e">
        <f>G18-F18</f>
        <v>#VALUE!</v>
      </c>
    </row>
    <row r="21" spans="2:13" ht="31.5" customHeight="1" x14ac:dyDescent="0.25">
      <c r="B21" s="196" t="s">
        <v>44</v>
      </c>
      <c r="C21" s="196"/>
      <c r="D21" s="196"/>
      <c r="E21" s="196"/>
      <c r="F21" s="159" t="s">
        <v>212</v>
      </c>
    </row>
    <row r="22" spans="2:13" x14ac:dyDescent="0.25">
      <c r="B22" s="80" t="s">
        <v>121</v>
      </c>
      <c r="C22" s="140" t="s">
        <v>131</v>
      </c>
      <c r="D22" s="140" t="s">
        <v>32</v>
      </c>
      <c r="E22" s="140" t="s">
        <v>125</v>
      </c>
      <c r="F22" s="140" t="s">
        <v>70</v>
      </c>
      <c r="I22" s="142"/>
    </row>
    <row r="23" spans="2:13" x14ac:dyDescent="0.25">
      <c r="B23" s="145" t="s">
        <v>132</v>
      </c>
      <c r="C23" s="147" t="s">
        <v>133</v>
      </c>
      <c r="D23" s="147" t="s">
        <v>141</v>
      </c>
      <c r="E23" s="143" t="s">
        <v>134</v>
      </c>
      <c r="F23" s="160" t="s">
        <v>152</v>
      </c>
    </row>
    <row r="24" spans="2:13" x14ac:dyDescent="0.25">
      <c r="B24" s="145" t="s">
        <v>135</v>
      </c>
      <c r="C24" s="147" t="s">
        <v>133</v>
      </c>
      <c r="D24" s="147" t="s">
        <v>141</v>
      </c>
      <c r="E24" s="143" t="s">
        <v>136</v>
      </c>
      <c r="F24" s="160" t="s">
        <v>152</v>
      </c>
    </row>
    <row r="25" spans="2:13" ht="20.25" x14ac:dyDescent="0.35">
      <c r="B25" s="145" t="s">
        <v>137</v>
      </c>
      <c r="C25" s="147" t="s">
        <v>133</v>
      </c>
      <c r="D25" s="147" t="s">
        <v>141</v>
      </c>
      <c r="E25" s="146">
        <v>0.7</v>
      </c>
      <c r="F25" s="161">
        <v>0.9375</v>
      </c>
      <c r="H25" s="167"/>
    </row>
    <row r="26" spans="2:13" x14ac:dyDescent="0.25">
      <c r="B26" s="145" t="s">
        <v>138</v>
      </c>
      <c r="C26" s="147" t="s">
        <v>139</v>
      </c>
      <c r="D26" s="147" t="s">
        <v>141</v>
      </c>
      <c r="E26" s="143" t="s">
        <v>140</v>
      </c>
      <c r="F26" s="160" t="s">
        <v>210</v>
      </c>
    </row>
  </sheetData>
  <mergeCells count="6">
    <mergeCell ref="B21:E21"/>
    <mergeCell ref="C6:G6"/>
    <mergeCell ref="C8:F8"/>
    <mergeCell ref="C10:H10"/>
    <mergeCell ref="A12:H12"/>
    <mergeCell ref="B14:D14"/>
  </mergeCells>
  <conditionalFormatting sqref="H18 H16">
    <cfRule type="cellIs" dxfId="8" priority="7" stopIfTrue="1" operator="between">
      <formula>#REF!</formula>
      <formula>#REF!</formula>
    </cfRule>
    <cfRule type="cellIs" dxfId="7" priority="8" stopIfTrue="1" operator="between">
      <formula>#REF!</formula>
      <formula>#REF!</formula>
    </cfRule>
    <cfRule type="cellIs" dxfId="6" priority="9" stopIfTrue="1" operator="between">
      <formula>#REF!</formula>
      <formula>#REF!</formula>
    </cfRule>
  </conditionalFormatting>
  <conditionalFormatting sqref="C16">
    <cfRule type="cellIs" dxfId="5" priority="4" stopIfTrue="1" operator="between">
      <formula>#REF!</formula>
      <formula>#REF!</formula>
    </cfRule>
    <cfRule type="cellIs" dxfId="4" priority="5" stopIfTrue="1" operator="between">
      <formula>#REF!</formula>
      <formula>#REF!</formula>
    </cfRule>
    <cfRule type="cellIs" dxfId="3" priority="6" stopIfTrue="1" operator="between">
      <formula>#REF!</formula>
      <formula>#REF!</formula>
    </cfRule>
  </conditionalFormatting>
  <conditionalFormatting sqref="C18">
    <cfRule type="cellIs" dxfId="2" priority="1" stopIfTrue="1" operator="between">
      <formula>#REF!</formula>
      <formula>#REF!</formula>
    </cfRule>
    <cfRule type="cellIs" dxfId="1" priority="2" stopIfTrue="1" operator="between">
      <formula>#REF!</formula>
      <formula>#REF!</formula>
    </cfRule>
    <cfRule type="cellIs" dxfId="0" priority="3" stopIfTrue="1" operator="between">
      <formula>#REF!</formula>
      <formula>#REF!</formula>
    </cfRule>
  </conditionalFormatting>
  <dataValidations count="2">
    <dataValidation type="textLength" allowBlank="1" showInputMessage="1" showErrorMessage="1" sqref="C10:C11 IY10:IY11 SU10:SU11 ACQ10:ACQ11 AMM10:AMM11 AWI10:AWI11 BGE10:BGE11 BQA10:BQA11 BZW10:BZW11 CJS10:CJS11 CTO10:CTO11 DDK10:DDK11 DNG10:DNG11 DXC10:DXC11 EGY10:EGY11 EQU10:EQU11 FAQ10:FAQ11 FKM10:FKM11 FUI10:FUI11 GEE10:GEE11 GOA10:GOA11 GXW10:GXW11 HHS10:HHS11 HRO10:HRO11 IBK10:IBK11 ILG10:ILG11 IVC10:IVC11 JEY10:JEY11 JOU10:JOU11 JYQ10:JYQ11 KIM10:KIM11 KSI10:KSI11 LCE10:LCE11 LMA10:LMA11 LVW10:LVW11 MFS10:MFS11 MPO10:MPO11 MZK10:MZK11 NJG10:NJG11 NTC10:NTC11 OCY10:OCY11 OMU10:OMU11 OWQ10:OWQ11 PGM10:PGM11 PQI10:PQI11 QAE10:QAE11 QKA10:QKA11 QTW10:QTW11 RDS10:RDS11 RNO10:RNO11 RXK10:RXK11 SHG10:SHG11 SRC10:SRC11 TAY10:TAY11 TKU10:TKU11 TUQ10:TUQ11 UEM10:UEM11 UOI10:UOI11 UYE10:UYE11 VIA10:VIA11 VRW10:VRW11 WBS10:WBS11 WLO10:WLO11 WVK10:WVK11 I10:I11 JE10:JE11 TA10:TA11 ACW10:ACW11 AMS10:AMS11 AWO10:AWO11 BGK10:BGK11 BQG10:BQG11 CAC10:CAC11 CJY10:CJY11 CTU10:CTU11 DDQ10:DDQ11 DNM10:DNM11 DXI10:DXI11 EHE10:EHE11 ERA10:ERA11 FAW10:FAW11 FKS10:FKS11 FUO10:FUO11 GEK10:GEK11 GOG10:GOG11 GYC10:GYC11 HHY10:HHY11 HRU10:HRU11 IBQ10:IBQ11 ILM10:ILM11 IVI10:IVI11 JFE10:JFE11 JPA10:JPA11 JYW10:JYW11 KIS10:KIS11 KSO10:KSO11 LCK10:LCK11 LMG10:LMG11 LWC10:LWC11 MFY10:MFY11 MPU10:MPU11 MZQ10:MZQ11 NJM10:NJM11 NTI10:NTI11 ODE10:ODE11 ONA10:ONA11 OWW10:OWW11 PGS10:PGS11 PQO10:PQO11 QAK10:QAK11 QKG10:QKG11 QUC10:QUC11 RDY10:RDY11 RNU10:RNU11 RXQ10:RXQ11 SHM10:SHM11 SRI10:SRI11 TBE10:TBE11 TLA10:TLA11 TUW10:TUW11 UES10:UES11 UOO10:UOO11 UYK10:UYK11 VIG10:VIG11 VSC10:VSC11 WBY10:WBY11 WLU10:WLU11 WVQ10:WVQ11 D11:H11 IZ11:JD11 SV11:SZ11 ACR11:ACV11 AMN11:AMR11 AWJ11:AWN11 BGF11:BGJ11 BQB11:BQF11 BZX11:CAB11 CJT11:CJX11 CTP11:CTT11 DDL11:DDP11 DNH11:DNL11 DXD11:DXH11 EGZ11:EHD11 EQV11:EQZ11 FAR11:FAV11 FKN11:FKR11 FUJ11:FUN11 GEF11:GEJ11 GOB11:GOF11 GXX11:GYB11 HHT11:HHX11 HRP11:HRT11 IBL11:IBP11 ILH11:ILL11 IVD11:IVH11 JEZ11:JFD11 JOV11:JOZ11 JYR11:JYV11 KIN11:KIR11 KSJ11:KSN11 LCF11:LCJ11 LMB11:LMF11 LVX11:LWB11 MFT11:MFX11 MPP11:MPT11 MZL11:MZP11 NJH11:NJL11 NTD11:NTH11 OCZ11:ODD11 OMV11:OMZ11 OWR11:OWV11 PGN11:PGR11 PQJ11:PQN11 QAF11:QAJ11 QKB11:QKF11 QTX11:QUB11 RDT11:RDX11 RNP11:RNT11 RXL11:RXP11 SHH11:SHL11 SRD11:SRH11 TAZ11:TBD11 TKV11:TKZ11 TUR11:TUV11 UEN11:UER11 UOJ11:UON11 UYF11:UYJ11 VIB11:VIF11 VRX11:VSB11 WBT11:WBX11 WLP11:WLT11 WVL11:WVP11">
      <formula1>2</formula1>
      <formula2>200</formula2>
    </dataValidation>
    <dataValidation type="textLength" allowBlank="1" showInputMessage="1" showErrorMessage="1" sqref="C6:C8 IY6:IY8 SU6:SU8 ACQ6:ACQ8 AMM6:AMM8 AWI6:AWI8 BGE6:BGE8 BQA6:BQA8 BZW6:BZW8 CJS6:CJS8 CTO6:CTO8 DDK6:DDK8 DNG6:DNG8 DXC6:DXC8 EGY6:EGY8 EQU6:EQU8 FAQ6:FAQ8 FKM6:FKM8 FUI6:FUI8 GEE6:GEE8 GOA6:GOA8 GXW6:GXW8 HHS6:HHS8 HRO6:HRO8 IBK6:IBK8 ILG6:ILG8 IVC6:IVC8 JEY6:JEY8 JOU6:JOU8 JYQ6:JYQ8 KIM6:KIM8 KSI6:KSI8 LCE6:LCE8 LMA6:LMA8 LVW6:LVW8 MFS6:MFS8 MPO6:MPO8 MZK6:MZK8 NJG6:NJG8 NTC6:NTC8 OCY6:OCY8 OMU6:OMU8 OWQ6:OWQ8 PGM6:PGM8 PQI6:PQI8 QAE6:QAE8 QKA6:QKA8 QTW6:QTW8 RDS6:RDS8 RNO6:RNO8 RXK6:RXK8 SHG6:SHG8 SRC6:SRC8 TAY6:TAY8 TKU6:TKU8 TUQ6:TUQ8 UEM6:UEM8 UOI6:UOI8 UYE6:UYE8 VIA6:VIA8 VRW6:VRW8 WBS6:WBS8 WLO6:WLO8 WVK6:WVK8 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formula1>2</formula1>
      <formula2>50</formula2>
    </dataValidation>
  </dataValidations>
  <pageMargins left="0.7" right="0.7" top="0.75" bottom="0.75" header="0.3" footer="0.3"/>
  <pageSetup orientation="portrait" horizontalDpi="4294967295" verticalDpi="4294967295" r:id="rId1"/>
  <headerFooter>
    <oddFooter>&amp;L&amp;"Times New Roman,Italic"&amp;8Confidential
for Internal Use Only&amp;C&amp;"Times New Roman,Italic"&amp;8Softcopy : &amp;F
Ver.: 1.0&amp;R&amp;"Times New Roman,Italic"&amp;8Page :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zoomScaleNormal="100" workbookViewId="0">
      <selection activeCell="G15" sqref="G15"/>
    </sheetView>
  </sheetViews>
  <sheetFormatPr defaultRowHeight="15" x14ac:dyDescent="0.25"/>
  <cols>
    <col min="1" max="1" width="12" customWidth="1"/>
    <col min="2" max="2" width="21.7109375" customWidth="1"/>
    <col min="3" max="3" width="16.28515625" customWidth="1"/>
    <col min="4" max="4" width="18.7109375" customWidth="1"/>
    <col min="5" max="5" width="13" customWidth="1"/>
    <col min="6" max="6" width="13.28515625" customWidth="1"/>
    <col min="7" max="7" width="15.85546875" customWidth="1"/>
    <col min="8" max="8" width="17.140625" customWidth="1"/>
    <col min="9" max="9" width="11.42578125" customWidth="1"/>
  </cols>
  <sheetData>
    <row r="1" spans="1:12" s="1" customFormat="1" ht="31.5" customHeight="1" x14ac:dyDescent="0.2">
      <c r="H1" s="2" t="str">
        <f>[1]Summary!H1</f>
        <v>Form : Monthly Project Status Report</v>
      </c>
      <c r="I1" s="2"/>
    </row>
    <row r="2" spans="1:12" s="1" customFormat="1" ht="13.5" customHeight="1" x14ac:dyDescent="0.2">
      <c r="A2" s="41"/>
    </row>
    <row r="3" spans="1:12" s="1" customFormat="1" ht="15" customHeight="1" x14ac:dyDescent="0.2">
      <c r="A3" s="42" t="str">
        <f>[1]Summary!A4</f>
        <v>Project Name</v>
      </c>
      <c r="B3" s="43"/>
      <c r="C3" s="44" t="str">
        <f>Summary!C3</f>
        <v>Oracle Database Support</v>
      </c>
      <c r="D3" s="45"/>
      <c r="E3" s="46" t="str">
        <f>[1]Summary!E4</f>
        <v>Project ID</v>
      </c>
      <c r="F3" s="47" t="str">
        <f>Summary!F3</f>
        <v>I18ODM003</v>
      </c>
      <c r="G3" s="48"/>
      <c r="H3" s="49"/>
    </row>
    <row r="4" spans="1:12" s="1" customFormat="1" ht="12.75" x14ac:dyDescent="0.2">
      <c r="A4" s="42" t="str">
        <f>[1]Summary!A5</f>
        <v>Group</v>
      </c>
      <c r="B4" s="43"/>
      <c r="C4" s="50" t="str">
        <f>Summary!C4</f>
        <v>BAU Infra Delivery</v>
      </c>
      <c r="D4" s="43"/>
      <c r="E4" s="43"/>
      <c r="F4" s="51"/>
      <c r="G4" s="51"/>
      <c r="H4" s="52"/>
    </row>
    <row r="5" spans="1:12" s="1" customFormat="1" ht="12.75" x14ac:dyDescent="0.2">
      <c r="A5" s="42" t="str">
        <f>[1]Summary!A6</f>
        <v>Project Dates</v>
      </c>
      <c r="B5" s="43"/>
      <c r="C5" s="50"/>
      <c r="D5" s="43"/>
      <c r="E5" s="53" t="str">
        <f>[1]Summary!E6</f>
        <v>Start Date</v>
      </c>
      <c r="F5" s="54">
        <f>Summary!F5</f>
        <v>43466</v>
      </c>
      <c r="G5" s="53" t="str">
        <f>[1]Summary!G6</f>
        <v>End Date</v>
      </c>
      <c r="H5" s="55">
        <f>Summary!H5</f>
        <v>43830</v>
      </c>
    </row>
    <row r="6" spans="1:12" s="1" customFormat="1" ht="12.75" customHeight="1" x14ac:dyDescent="0.2">
      <c r="A6" s="42" t="str">
        <f>[1]Summary!A7</f>
        <v>Customer's Organization</v>
      </c>
      <c r="B6" s="43"/>
      <c r="C6" s="181" t="str">
        <f>Summary!C6</f>
        <v>***** (Project Name)</v>
      </c>
      <c r="D6" s="182"/>
      <c r="E6" s="182"/>
      <c r="F6" s="182"/>
      <c r="G6" s="182"/>
      <c r="H6" s="56"/>
    </row>
    <row r="7" spans="1:12" s="1" customFormat="1" ht="12.75" customHeight="1" x14ac:dyDescent="0.2">
      <c r="A7" s="42" t="str">
        <f>[1]Summary!A8</f>
        <v>Current Phases</v>
      </c>
      <c r="B7" s="43"/>
      <c r="C7" s="47" t="str">
        <f>Summary!C7</f>
        <v>Support</v>
      </c>
      <c r="D7" s="57"/>
      <c r="E7" s="57"/>
      <c r="F7" s="57"/>
      <c r="G7" s="58" t="str">
        <f>[1]Summary!G8</f>
        <v>Date of Reporting</v>
      </c>
      <c r="H7" s="59">
        <f>Summary!H7</f>
        <v>43807</v>
      </c>
    </row>
    <row r="8" spans="1:12" s="1" customFormat="1" ht="12.75" x14ac:dyDescent="0.2">
      <c r="A8" s="42" t="str">
        <f>[1]Summary!A9</f>
        <v>Project Manager</v>
      </c>
      <c r="B8" s="43"/>
      <c r="C8" s="181" t="str">
        <f>Summary!C8</f>
        <v>Vinod Nair</v>
      </c>
      <c r="D8" s="182"/>
      <c r="E8" s="182"/>
      <c r="F8" s="182"/>
      <c r="G8" s="60" t="str">
        <f>[1]Summary!G9</f>
        <v>Delivery Head</v>
      </c>
      <c r="H8" s="104" t="str">
        <f>Summary!H8</f>
        <v>Siddharth Deshmukh</v>
      </c>
    </row>
    <row r="9" spans="1:12" s="1" customFormat="1" ht="12.75" x14ac:dyDescent="0.2">
      <c r="A9" s="42" t="str">
        <f>[1]Summary!A10</f>
        <v>Reporting Month</v>
      </c>
      <c r="B9" s="43"/>
      <c r="C9" s="22">
        <f>Summary!C9</f>
        <v>43770</v>
      </c>
      <c r="D9" s="11"/>
      <c r="E9" s="23"/>
      <c r="F9" s="24"/>
      <c r="G9" s="12" t="str">
        <f>Summary!G9</f>
        <v>Go-live Date</v>
      </c>
      <c r="H9" s="103" t="str">
        <f>Summary!H9</f>
        <v>NA</v>
      </c>
    </row>
    <row r="10" spans="1:12" s="1" customFormat="1" ht="12.75" x14ac:dyDescent="0.2">
      <c r="A10" s="42" t="str">
        <f>[1]Summary!A11</f>
        <v>Distribution List</v>
      </c>
      <c r="B10" s="56"/>
      <c r="C10" s="181" t="str">
        <f>Summary!C10</f>
        <v>Shefali Purav , Vinod Nair , Siddharth Deshmukh,Quality Team</v>
      </c>
      <c r="D10" s="182"/>
      <c r="E10" s="182"/>
      <c r="F10" s="182"/>
      <c r="G10" s="182"/>
      <c r="H10" s="183"/>
    </row>
    <row r="11" spans="1:12" s="1" customFormat="1" ht="13.5" x14ac:dyDescent="0.25">
      <c r="A11" s="61"/>
      <c r="B11" s="62"/>
      <c r="C11" s="62"/>
      <c r="D11" s="62"/>
      <c r="E11" s="62"/>
      <c r="F11" s="62"/>
      <c r="G11" s="62"/>
      <c r="H11" s="62"/>
    </row>
    <row r="12" spans="1:12" s="1" customFormat="1" ht="18.75" x14ac:dyDescent="0.2">
      <c r="A12" s="197" t="s">
        <v>128</v>
      </c>
      <c r="B12" s="197"/>
      <c r="C12" s="197"/>
      <c r="D12" s="197"/>
      <c r="E12" s="197"/>
      <c r="F12" s="197"/>
      <c r="G12" s="197"/>
      <c r="H12" s="197"/>
      <c r="I12" s="63"/>
      <c r="J12" s="105"/>
      <c r="L12" s="106"/>
    </row>
    <row r="13" spans="1:12" s="1" customFormat="1" ht="13.5" x14ac:dyDescent="0.25">
      <c r="A13" s="107"/>
      <c r="B13" s="108"/>
      <c r="C13" s="108"/>
      <c r="D13" s="107"/>
      <c r="E13" s="107"/>
      <c r="F13" s="107"/>
      <c r="G13" s="107"/>
      <c r="H13" s="107"/>
      <c r="I13" s="108"/>
      <c r="J13" s="108"/>
      <c r="K13" s="108"/>
      <c r="L13" s="106"/>
    </row>
    <row r="14" spans="1:12" x14ac:dyDescent="0.25">
      <c r="C14" t="s">
        <v>185</v>
      </c>
    </row>
    <row r="16" spans="1:12" x14ac:dyDescent="0.25">
      <c r="B16" s="196" t="s">
        <v>44</v>
      </c>
      <c r="C16" s="196"/>
      <c r="D16" s="196"/>
      <c r="E16" s="196"/>
      <c r="F16" s="144" t="s">
        <v>130</v>
      </c>
    </row>
    <row r="17" spans="2:6" x14ac:dyDescent="0.25">
      <c r="B17" s="80" t="s">
        <v>121</v>
      </c>
      <c r="C17" s="80" t="s">
        <v>131</v>
      </c>
      <c r="D17" s="80" t="s">
        <v>32</v>
      </c>
      <c r="E17" s="144" t="s">
        <v>125</v>
      </c>
      <c r="F17" s="144" t="s">
        <v>70</v>
      </c>
    </row>
    <row r="18" spans="2:6" ht="25.5" x14ac:dyDescent="0.25">
      <c r="B18" s="145" t="s">
        <v>142</v>
      </c>
      <c r="C18" s="145" t="s">
        <v>133</v>
      </c>
      <c r="D18" s="145" t="s">
        <v>145</v>
      </c>
      <c r="E18" s="150">
        <v>0.85</v>
      </c>
      <c r="F18" s="10"/>
    </row>
    <row r="19" spans="2:6" ht="25.5" customHeight="1" x14ac:dyDescent="0.25">
      <c r="B19" s="145" t="s">
        <v>143</v>
      </c>
      <c r="C19" s="145" t="s">
        <v>147</v>
      </c>
      <c r="D19" s="145" t="s">
        <v>10</v>
      </c>
      <c r="E19" s="149" t="s">
        <v>148</v>
      </c>
      <c r="F19" s="10"/>
    </row>
    <row r="20" spans="2:6" x14ac:dyDescent="0.25">
      <c r="B20" s="145" t="s">
        <v>144</v>
      </c>
      <c r="C20" s="145" t="s">
        <v>133</v>
      </c>
      <c r="D20" s="145" t="s">
        <v>146</v>
      </c>
      <c r="E20" s="149" t="s">
        <v>149</v>
      </c>
      <c r="F20" s="10"/>
    </row>
  </sheetData>
  <mergeCells count="5">
    <mergeCell ref="B16:E16"/>
    <mergeCell ref="C6:G6"/>
    <mergeCell ref="C8:F8"/>
    <mergeCell ref="C10:H10"/>
    <mergeCell ref="A12:H12"/>
  </mergeCells>
  <dataValidations count="2">
    <dataValidation type="textLength" allowBlank="1" showInputMessage="1" showErrorMessage="1" sqref="C6:C8 IY6:IY8 SU6:SU8 ACQ6:ACQ8 AMM6:AMM8 AWI6:AWI8 BGE6:BGE8 BQA6:BQA8 BZW6:BZW8 CJS6:CJS8 CTO6:CTO8 DDK6:DDK8 DNG6:DNG8 DXC6:DXC8 EGY6:EGY8 EQU6:EQU8 FAQ6:FAQ8 FKM6:FKM8 FUI6:FUI8 GEE6:GEE8 GOA6:GOA8 GXW6:GXW8 HHS6:HHS8 HRO6:HRO8 IBK6:IBK8 ILG6:ILG8 IVC6:IVC8 JEY6:JEY8 JOU6:JOU8 JYQ6:JYQ8 KIM6:KIM8 KSI6:KSI8 LCE6:LCE8 LMA6:LMA8 LVW6:LVW8 MFS6:MFS8 MPO6:MPO8 MZK6:MZK8 NJG6:NJG8 NTC6:NTC8 OCY6:OCY8 OMU6:OMU8 OWQ6:OWQ8 PGM6:PGM8 PQI6:PQI8 QAE6:QAE8 QKA6:QKA8 QTW6:QTW8 RDS6:RDS8 RNO6:RNO8 RXK6:RXK8 SHG6:SHG8 SRC6:SRC8 TAY6:TAY8 TKU6:TKU8 TUQ6:TUQ8 UEM6:UEM8 UOI6:UOI8 UYE6:UYE8 VIA6:VIA8 VRW6:VRW8 WBS6:WBS8 WLO6:WLO8 WVK6:WVK8 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formula1>2</formula1>
      <formula2>50</formula2>
    </dataValidation>
    <dataValidation type="textLength" allowBlank="1" showInputMessage="1" showErrorMessage="1" sqref="C10:C11 IY10:IY11 SU10:SU11 ACQ10:ACQ11 AMM10:AMM11 AWI10:AWI11 BGE10:BGE11 BQA10:BQA11 BZW10:BZW11 CJS10:CJS11 CTO10:CTO11 DDK10:DDK11 DNG10:DNG11 DXC10:DXC11 EGY10:EGY11 EQU10:EQU11 FAQ10:FAQ11 FKM10:FKM11 FUI10:FUI11 GEE10:GEE11 GOA10:GOA11 GXW10:GXW11 HHS10:HHS11 HRO10:HRO11 IBK10:IBK11 ILG10:ILG11 IVC10:IVC11 JEY10:JEY11 JOU10:JOU11 JYQ10:JYQ11 KIM10:KIM11 KSI10:KSI11 LCE10:LCE11 LMA10:LMA11 LVW10:LVW11 MFS10:MFS11 MPO10:MPO11 MZK10:MZK11 NJG10:NJG11 NTC10:NTC11 OCY10:OCY11 OMU10:OMU11 OWQ10:OWQ11 PGM10:PGM11 PQI10:PQI11 QAE10:QAE11 QKA10:QKA11 QTW10:QTW11 RDS10:RDS11 RNO10:RNO11 RXK10:RXK11 SHG10:SHG11 SRC10:SRC11 TAY10:TAY11 TKU10:TKU11 TUQ10:TUQ11 UEM10:UEM11 UOI10:UOI11 UYE10:UYE11 VIA10:VIA11 VRW10:VRW11 WBS10:WBS11 WLO10:WLO11 WVK10:WVK11 I10:I11 JE10:JE11 TA10:TA11 ACW10:ACW11 AMS10:AMS11 AWO10:AWO11 BGK10:BGK11 BQG10:BQG11 CAC10:CAC11 CJY10:CJY11 CTU10:CTU11 DDQ10:DDQ11 DNM10:DNM11 DXI10:DXI11 EHE10:EHE11 ERA10:ERA11 FAW10:FAW11 FKS10:FKS11 FUO10:FUO11 GEK10:GEK11 GOG10:GOG11 GYC10:GYC11 HHY10:HHY11 HRU10:HRU11 IBQ10:IBQ11 ILM10:ILM11 IVI10:IVI11 JFE10:JFE11 JPA10:JPA11 JYW10:JYW11 KIS10:KIS11 KSO10:KSO11 LCK10:LCK11 LMG10:LMG11 LWC10:LWC11 MFY10:MFY11 MPU10:MPU11 MZQ10:MZQ11 NJM10:NJM11 NTI10:NTI11 ODE10:ODE11 ONA10:ONA11 OWW10:OWW11 PGS10:PGS11 PQO10:PQO11 QAK10:QAK11 QKG10:QKG11 QUC10:QUC11 RDY10:RDY11 RNU10:RNU11 RXQ10:RXQ11 SHM10:SHM11 SRI10:SRI11 TBE10:TBE11 TLA10:TLA11 TUW10:TUW11 UES10:UES11 UOO10:UOO11 UYK10:UYK11 VIG10:VIG11 VSC10:VSC11 WBY10:WBY11 WLU10:WLU11 WVQ10:WVQ11 D11:H11 IZ11:JD11 SV11:SZ11 ACR11:ACV11 AMN11:AMR11 AWJ11:AWN11 BGF11:BGJ11 BQB11:BQF11 BZX11:CAB11 CJT11:CJX11 CTP11:CTT11 DDL11:DDP11 DNH11:DNL11 DXD11:DXH11 EGZ11:EHD11 EQV11:EQZ11 FAR11:FAV11 FKN11:FKR11 FUJ11:FUN11 GEF11:GEJ11 GOB11:GOF11 GXX11:GYB11 HHT11:HHX11 HRP11:HRT11 IBL11:IBP11 ILH11:ILL11 IVD11:IVH11 JEZ11:JFD11 JOV11:JOZ11 JYR11:JYV11 KIN11:KIR11 KSJ11:KSN11 LCF11:LCJ11 LMB11:LMF11 LVX11:LWB11 MFT11:MFX11 MPP11:MPT11 MZL11:MZP11 NJH11:NJL11 NTD11:NTH11 OCZ11:ODD11 OMV11:OMZ11 OWR11:OWV11 PGN11:PGR11 PQJ11:PQN11 QAF11:QAJ11 QKB11:QKF11 QTX11:QUB11 RDT11:RDX11 RNP11:RNT11 RXL11:RXP11 SHH11:SHL11 SRD11:SRH11 TAZ11:TBD11 TKV11:TKZ11 TUR11:TUV11 UEN11:UER11 UOJ11:UON11 UYF11:UYJ11 VIB11:VIF11 VRX11:VSB11 WBT11:WBX11 WLP11:WLT11 WVL11:WVP11">
      <formula1>2</formula1>
      <formula2>200</formula2>
    </dataValidation>
  </dataValidations>
  <pageMargins left="0.7" right="0.7" top="0.75" bottom="0.75" header="0.3" footer="0.3"/>
  <pageSetup orientation="portrait" horizontalDpi="4294967295" verticalDpi="4294967295" r:id="rId1"/>
  <headerFooter>
    <oddFooter>&amp;L&amp;"Times New Roman,Italic"&amp;8Confidential
for Internal Use Only&amp;C&amp;"Times New Roman,Italic"&amp;8Softcopy : &amp;F
Ver.: 1.0&amp;R&amp;"Times New Roman,Italic"&amp;8Page :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Normal="100" workbookViewId="0">
      <selection activeCell="J12" sqref="J12"/>
    </sheetView>
  </sheetViews>
  <sheetFormatPr defaultRowHeight="15" x14ac:dyDescent="0.25"/>
  <cols>
    <col min="1" max="1" width="12" customWidth="1"/>
    <col min="2" max="2" width="21.7109375" customWidth="1"/>
    <col min="3" max="3" width="16.28515625" customWidth="1"/>
    <col min="4" max="4" width="18.7109375" customWidth="1"/>
    <col min="5" max="5" width="13" customWidth="1"/>
    <col min="6" max="6" width="13.28515625" customWidth="1"/>
    <col min="7" max="7" width="15.85546875" customWidth="1"/>
    <col min="8" max="8" width="17.140625" customWidth="1"/>
    <col min="9" max="9" width="11.42578125" customWidth="1"/>
  </cols>
  <sheetData>
    <row r="1" spans="1:12" s="1" customFormat="1" ht="31.5" customHeight="1" x14ac:dyDescent="0.2">
      <c r="H1" s="2" t="str">
        <f>[1]Summary!H1</f>
        <v>Form : Monthly Project Status Report</v>
      </c>
      <c r="I1" s="2"/>
    </row>
    <row r="2" spans="1:12" s="1" customFormat="1" ht="13.5" customHeight="1" x14ac:dyDescent="0.2">
      <c r="A2" s="41"/>
    </row>
    <row r="3" spans="1:12" s="1" customFormat="1" ht="15" customHeight="1" x14ac:dyDescent="0.2">
      <c r="A3" s="42" t="str">
        <f>[1]Summary!A4</f>
        <v>Project Name</v>
      </c>
      <c r="B3" s="43"/>
      <c r="C3" s="44" t="str">
        <f>Summary!C3</f>
        <v>Oracle Database Support</v>
      </c>
      <c r="D3" s="45"/>
      <c r="E3" s="46" t="str">
        <f>[1]Summary!E4</f>
        <v>Project ID</v>
      </c>
      <c r="F3" s="135" t="str">
        <f>Summary!F3</f>
        <v>I18ODM003</v>
      </c>
      <c r="G3" s="48"/>
      <c r="H3" s="49"/>
    </row>
    <row r="4" spans="1:12" s="1" customFormat="1" ht="12.75" x14ac:dyDescent="0.2">
      <c r="A4" s="42" t="str">
        <f>[1]Summary!A5</f>
        <v>Group</v>
      </c>
      <c r="B4" s="43"/>
      <c r="C4" s="50" t="str">
        <f>Summary!C4</f>
        <v>BAU Infra Delivery</v>
      </c>
      <c r="D4" s="43"/>
      <c r="E4" s="43"/>
      <c r="F4" s="51"/>
      <c r="G4" s="51"/>
      <c r="H4" s="52"/>
    </row>
    <row r="5" spans="1:12" s="1" customFormat="1" ht="12.75" x14ac:dyDescent="0.2">
      <c r="A5" s="42" t="str">
        <f>[1]Summary!A6</f>
        <v>Project Dates</v>
      </c>
      <c r="B5" s="43"/>
      <c r="C5" s="50"/>
      <c r="D5" s="43"/>
      <c r="E5" s="53" t="str">
        <f>[1]Summary!E6</f>
        <v>Start Date</v>
      </c>
      <c r="F5" s="54">
        <f>Summary!F5</f>
        <v>43466</v>
      </c>
      <c r="G5" s="53" t="str">
        <f>[1]Summary!G6</f>
        <v>End Date</v>
      </c>
      <c r="H5" s="55">
        <f>Summary!H5</f>
        <v>43830</v>
      </c>
    </row>
    <row r="6" spans="1:12" s="1" customFormat="1" ht="12.75" customHeight="1" x14ac:dyDescent="0.2">
      <c r="A6" s="42" t="str">
        <f>[1]Summary!A7</f>
        <v>Customer's Organization</v>
      </c>
      <c r="B6" s="43"/>
      <c r="C6" s="181" t="str">
        <f>Summary!C6</f>
        <v>***** (Project Name)</v>
      </c>
      <c r="D6" s="182"/>
      <c r="E6" s="182"/>
      <c r="F6" s="182"/>
      <c r="G6" s="182"/>
      <c r="H6" s="56"/>
    </row>
    <row r="7" spans="1:12" s="1" customFormat="1" ht="12.75" customHeight="1" x14ac:dyDescent="0.2">
      <c r="A7" s="42" t="str">
        <f>[1]Summary!A8</f>
        <v>Current Phases</v>
      </c>
      <c r="B7" s="43"/>
      <c r="C7" s="135" t="str">
        <f>Summary!C7</f>
        <v>Support</v>
      </c>
      <c r="D7" s="136"/>
      <c r="E7" s="136"/>
      <c r="F7" s="136"/>
      <c r="G7" s="58" t="str">
        <f>[1]Summary!G8</f>
        <v>Date of Reporting</v>
      </c>
      <c r="H7" s="59">
        <f>Summary!H7</f>
        <v>43807</v>
      </c>
    </row>
    <row r="8" spans="1:12" s="1" customFormat="1" ht="12.75" x14ac:dyDescent="0.2">
      <c r="A8" s="42" t="str">
        <f>[1]Summary!A9</f>
        <v>Project Manager</v>
      </c>
      <c r="B8" s="43"/>
      <c r="C8" s="181" t="str">
        <f>Summary!C8</f>
        <v>Vinod Nair</v>
      </c>
      <c r="D8" s="182"/>
      <c r="E8" s="182"/>
      <c r="F8" s="182"/>
      <c r="G8" s="60" t="str">
        <f>[1]Summary!G9</f>
        <v>Delivery Head</v>
      </c>
      <c r="H8" s="104" t="str">
        <f>Summary!H8</f>
        <v>Siddharth Deshmukh</v>
      </c>
    </row>
    <row r="9" spans="1:12" s="1" customFormat="1" ht="12.75" x14ac:dyDescent="0.2">
      <c r="A9" s="42" t="str">
        <f>[1]Summary!A10</f>
        <v>Reporting Month</v>
      </c>
      <c r="B9" s="43"/>
      <c r="C9" s="22">
        <f>Summary!C9</f>
        <v>43770</v>
      </c>
      <c r="D9" s="11"/>
      <c r="E9" s="23"/>
      <c r="F9" s="24"/>
      <c r="G9" s="12" t="str">
        <f>Summary!G9</f>
        <v>Go-live Date</v>
      </c>
      <c r="H9" s="103" t="str">
        <f>Summary!H9</f>
        <v>NA</v>
      </c>
    </row>
    <row r="10" spans="1:12" s="1" customFormat="1" ht="12.75" x14ac:dyDescent="0.2">
      <c r="A10" s="42" t="str">
        <f>[1]Summary!A11</f>
        <v>Distribution List</v>
      </c>
      <c r="B10" s="56"/>
      <c r="C10" s="181" t="str">
        <f>Summary!C10</f>
        <v>Shefali Purav , Vinod Nair , Siddharth Deshmukh,Quality Team</v>
      </c>
      <c r="D10" s="182"/>
      <c r="E10" s="182"/>
      <c r="F10" s="182"/>
      <c r="G10" s="182"/>
      <c r="H10" s="183"/>
    </row>
    <row r="11" spans="1:12" s="1" customFormat="1" ht="13.5" x14ac:dyDescent="0.25">
      <c r="A11" s="61"/>
      <c r="B11" s="62"/>
      <c r="C11" s="62"/>
      <c r="D11" s="62"/>
      <c r="E11" s="62"/>
      <c r="F11" s="62"/>
      <c r="G11" s="62"/>
      <c r="H11" s="62"/>
    </row>
    <row r="12" spans="1:12" s="1" customFormat="1" ht="18.75" x14ac:dyDescent="0.2">
      <c r="A12" s="197" t="s">
        <v>213</v>
      </c>
      <c r="B12" s="197"/>
      <c r="C12" s="197"/>
      <c r="D12" s="197"/>
      <c r="E12" s="197"/>
      <c r="F12" s="197"/>
      <c r="G12" s="197"/>
      <c r="H12" s="197"/>
      <c r="I12" s="63"/>
      <c r="J12" s="105"/>
      <c r="L12" s="106"/>
    </row>
    <row r="13" spans="1:12" s="1" customFormat="1" ht="13.5" x14ac:dyDescent="0.25">
      <c r="A13" s="107"/>
      <c r="B13" s="108"/>
      <c r="C13" s="108"/>
      <c r="D13" s="107"/>
      <c r="E13" s="107"/>
      <c r="F13" s="107"/>
      <c r="G13" s="107"/>
      <c r="H13" s="107"/>
      <c r="I13" s="108"/>
      <c r="J13" s="108"/>
      <c r="K13" s="108"/>
      <c r="L13" s="106"/>
    </row>
    <row r="16" spans="1:12" x14ac:dyDescent="0.25">
      <c r="B16" s="196" t="s">
        <v>44</v>
      </c>
      <c r="C16" s="196"/>
      <c r="D16" s="196"/>
      <c r="E16" s="196"/>
      <c r="F16" s="159" t="s">
        <v>212</v>
      </c>
    </row>
    <row r="17" spans="2:6" x14ac:dyDescent="0.25">
      <c r="B17" s="80" t="s">
        <v>121</v>
      </c>
      <c r="C17" s="140" t="s">
        <v>131</v>
      </c>
      <c r="D17" s="140" t="s">
        <v>32</v>
      </c>
      <c r="E17" s="144" t="s">
        <v>125</v>
      </c>
      <c r="F17" s="144" t="s">
        <v>70</v>
      </c>
    </row>
    <row r="18" spans="2:6" ht="25.5" x14ac:dyDescent="0.25">
      <c r="B18" s="145" t="s">
        <v>142</v>
      </c>
      <c r="C18" s="145" t="s">
        <v>133</v>
      </c>
      <c r="D18" s="145" t="s">
        <v>145</v>
      </c>
      <c r="E18" s="150">
        <v>0.85</v>
      </c>
      <c r="F18" s="155">
        <v>0.95</v>
      </c>
    </row>
    <row r="19" spans="2:6" ht="25.5" x14ac:dyDescent="0.25">
      <c r="B19" s="145" t="s">
        <v>150</v>
      </c>
      <c r="C19" s="145" t="s">
        <v>151</v>
      </c>
      <c r="D19" s="145" t="s">
        <v>145</v>
      </c>
      <c r="E19" s="150">
        <v>0.05</v>
      </c>
      <c r="F19" s="150">
        <v>0</v>
      </c>
    </row>
    <row r="20" spans="2:6" x14ac:dyDescent="0.25">
      <c r="B20" s="145" t="s">
        <v>143</v>
      </c>
      <c r="C20" s="145" t="s">
        <v>147</v>
      </c>
      <c r="D20" s="145" t="s">
        <v>10</v>
      </c>
      <c r="E20" s="149" t="s">
        <v>148</v>
      </c>
      <c r="F20" s="156" t="s">
        <v>210</v>
      </c>
    </row>
  </sheetData>
  <mergeCells count="5">
    <mergeCell ref="C6:G6"/>
    <mergeCell ref="C8:F8"/>
    <mergeCell ref="C10:H10"/>
    <mergeCell ref="A12:H12"/>
    <mergeCell ref="B16:E16"/>
  </mergeCells>
  <dataValidations count="2">
    <dataValidation type="textLength" allowBlank="1" showInputMessage="1" showErrorMessage="1" sqref="C10:C11 IY10:IY11 SU10:SU11 ACQ10:ACQ11 AMM10:AMM11 AWI10:AWI11 BGE10:BGE11 BQA10:BQA11 BZW10:BZW11 CJS10:CJS11 CTO10:CTO11 DDK10:DDK11 DNG10:DNG11 DXC10:DXC11 EGY10:EGY11 EQU10:EQU11 FAQ10:FAQ11 FKM10:FKM11 FUI10:FUI11 GEE10:GEE11 GOA10:GOA11 GXW10:GXW11 HHS10:HHS11 HRO10:HRO11 IBK10:IBK11 ILG10:ILG11 IVC10:IVC11 JEY10:JEY11 JOU10:JOU11 JYQ10:JYQ11 KIM10:KIM11 KSI10:KSI11 LCE10:LCE11 LMA10:LMA11 LVW10:LVW11 MFS10:MFS11 MPO10:MPO11 MZK10:MZK11 NJG10:NJG11 NTC10:NTC11 OCY10:OCY11 OMU10:OMU11 OWQ10:OWQ11 PGM10:PGM11 PQI10:PQI11 QAE10:QAE11 QKA10:QKA11 QTW10:QTW11 RDS10:RDS11 RNO10:RNO11 RXK10:RXK11 SHG10:SHG11 SRC10:SRC11 TAY10:TAY11 TKU10:TKU11 TUQ10:TUQ11 UEM10:UEM11 UOI10:UOI11 UYE10:UYE11 VIA10:VIA11 VRW10:VRW11 WBS10:WBS11 WLO10:WLO11 WVK10:WVK11 I10:I11 JE10:JE11 TA10:TA11 ACW10:ACW11 AMS10:AMS11 AWO10:AWO11 BGK10:BGK11 BQG10:BQG11 CAC10:CAC11 CJY10:CJY11 CTU10:CTU11 DDQ10:DDQ11 DNM10:DNM11 DXI10:DXI11 EHE10:EHE11 ERA10:ERA11 FAW10:FAW11 FKS10:FKS11 FUO10:FUO11 GEK10:GEK11 GOG10:GOG11 GYC10:GYC11 HHY10:HHY11 HRU10:HRU11 IBQ10:IBQ11 ILM10:ILM11 IVI10:IVI11 JFE10:JFE11 JPA10:JPA11 JYW10:JYW11 KIS10:KIS11 KSO10:KSO11 LCK10:LCK11 LMG10:LMG11 LWC10:LWC11 MFY10:MFY11 MPU10:MPU11 MZQ10:MZQ11 NJM10:NJM11 NTI10:NTI11 ODE10:ODE11 ONA10:ONA11 OWW10:OWW11 PGS10:PGS11 PQO10:PQO11 QAK10:QAK11 QKG10:QKG11 QUC10:QUC11 RDY10:RDY11 RNU10:RNU11 RXQ10:RXQ11 SHM10:SHM11 SRI10:SRI11 TBE10:TBE11 TLA10:TLA11 TUW10:TUW11 UES10:UES11 UOO10:UOO11 UYK10:UYK11 VIG10:VIG11 VSC10:VSC11 WBY10:WBY11 WLU10:WLU11 WVQ10:WVQ11 D11:H11 IZ11:JD11 SV11:SZ11 ACR11:ACV11 AMN11:AMR11 AWJ11:AWN11 BGF11:BGJ11 BQB11:BQF11 BZX11:CAB11 CJT11:CJX11 CTP11:CTT11 DDL11:DDP11 DNH11:DNL11 DXD11:DXH11 EGZ11:EHD11 EQV11:EQZ11 FAR11:FAV11 FKN11:FKR11 FUJ11:FUN11 GEF11:GEJ11 GOB11:GOF11 GXX11:GYB11 HHT11:HHX11 HRP11:HRT11 IBL11:IBP11 ILH11:ILL11 IVD11:IVH11 JEZ11:JFD11 JOV11:JOZ11 JYR11:JYV11 KIN11:KIR11 KSJ11:KSN11 LCF11:LCJ11 LMB11:LMF11 LVX11:LWB11 MFT11:MFX11 MPP11:MPT11 MZL11:MZP11 NJH11:NJL11 NTD11:NTH11 OCZ11:ODD11 OMV11:OMZ11 OWR11:OWV11 PGN11:PGR11 PQJ11:PQN11 QAF11:QAJ11 QKB11:QKF11 QTX11:QUB11 RDT11:RDX11 RNP11:RNT11 RXL11:RXP11 SHH11:SHL11 SRD11:SRH11 TAZ11:TBD11 TKV11:TKZ11 TUR11:TUV11 UEN11:UER11 UOJ11:UON11 UYF11:UYJ11 VIB11:VIF11 VRX11:VSB11 WBT11:WBX11 WLP11:WLT11 WVL11:WVP11">
      <formula1>2</formula1>
      <formula2>200</formula2>
    </dataValidation>
    <dataValidation type="textLength" allowBlank="1" showInputMessage="1" showErrorMessage="1" sqref="C6:C8 IY6:IY8 SU6:SU8 ACQ6:ACQ8 AMM6:AMM8 AWI6:AWI8 BGE6:BGE8 BQA6:BQA8 BZW6:BZW8 CJS6:CJS8 CTO6:CTO8 DDK6:DDK8 DNG6:DNG8 DXC6:DXC8 EGY6:EGY8 EQU6:EQU8 FAQ6:FAQ8 FKM6:FKM8 FUI6:FUI8 GEE6:GEE8 GOA6:GOA8 GXW6:GXW8 HHS6:HHS8 HRO6:HRO8 IBK6:IBK8 ILG6:ILG8 IVC6:IVC8 JEY6:JEY8 JOU6:JOU8 JYQ6:JYQ8 KIM6:KIM8 KSI6:KSI8 LCE6:LCE8 LMA6:LMA8 LVW6:LVW8 MFS6:MFS8 MPO6:MPO8 MZK6:MZK8 NJG6:NJG8 NTC6:NTC8 OCY6:OCY8 OMU6:OMU8 OWQ6:OWQ8 PGM6:PGM8 PQI6:PQI8 QAE6:QAE8 QKA6:QKA8 QTW6:QTW8 RDS6:RDS8 RNO6:RNO8 RXK6:RXK8 SHG6:SHG8 SRC6:SRC8 TAY6:TAY8 TKU6:TKU8 TUQ6:TUQ8 UEM6:UEM8 UOI6:UOI8 UYE6:UYE8 VIA6:VIA8 VRW6:VRW8 WBS6:WBS8 WLO6:WLO8 WVK6:WVK8 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formula1>2</formula1>
      <formula2>50</formula2>
    </dataValidation>
  </dataValidations>
  <pageMargins left="0.7" right="0.7" top="0.75" bottom="0.75" header="0.3" footer="0.3"/>
  <pageSetup orientation="portrait" horizontalDpi="4294967295" verticalDpi="4294967295" r:id="rId1"/>
  <headerFooter>
    <oddFooter>&amp;L&amp;"Times New Roman,Italic"&amp;8Confidential
for Internal Use Only&amp;C&amp;"Times New Roman,Italic"&amp;8Softcopy : &amp;F
Ver.: 1.0&amp;R&amp;"Times New Roman,Italic"&amp;8Page :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Project Status</vt:lpstr>
      <vt:lpstr>Risks</vt:lpstr>
      <vt:lpstr>Proj Mgmt Measures</vt:lpstr>
      <vt:lpstr>App Supp Measures</vt:lpstr>
      <vt:lpstr>Managed Service Measures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 Gomes</dc:creator>
  <cp:lastModifiedBy>Martin Nathan</cp:lastModifiedBy>
  <dcterms:created xsi:type="dcterms:W3CDTF">2017-10-27T11:01:35Z</dcterms:created>
  <dcterms:modified xsi:type="dcterms:W3CDTF">2019-12-09T06:31:17Z</dcterms:modified>
</cp:coreProperties>
</file>