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/>
  <mc:AlternateContent xmlns:mc="http://schemas.openxmlformats.org/markup-compatibility/2006">
    <mc:Choice Requires="x15">
      <x15ac:absPath xmlns:x15ac="http://schemas.microsoft.com/office/spreadsheetml/2010/11/ac" url="Y:\Corporate Quality\QMS Release 2.0 Dec2019\"/>
    </mc:Choice>
  </mc:AlternateContent>
  <bookViews>
    <workbookView xWindow="0" yWindow="0" windowWidth="20490" windowHeight="7155" tabRatio="882"/>
  </bookViews>
  <sheets>
    <sheet name="Doc details &amp; Ver History" sheetId="4" r:id="rId1"/>
    <sheet name="PCR  Summary" sheetId="1" r:id="rId2"/>
    <sheet name="PCR Details" sheetId="2" r:id="rId3"/>
  </sheets>
  <definedNames>
    <definedName name="_xlnm._FilterDatabase" localSheetId="1" hidden="1">'PCR  Summary'!$B$13:$D$24</definedName>
    <definedName name="Excel_BuiltIn_Print_Area_2_1">'PCR Details'!$B$2:$E$125</definedName>
    <definedName name="_xlnm.Print_Area" localSheetId="2">'PCR Details'!$B$2:$G$125</definedName>
  </definedNames>
  <calcPr calcId="152511" concurrentCalc="0"/>
</workbook>
</file>

<file path=xl/calcChain.xml><?xml version="1.0" encoding="utf-8"?>
<calcChain xmlns="http://schemas.openxmlformats.org/spreadsheetml/2006/main">
  <c r="C80" i="2" l="1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70" i="2"/>
  <c r="C71" i="2"/>
  <c r="C72" i="2"/>
  <c r="C73" i="2"/>
  <c r="C74" i="2"/>
  <c r="C75" i="2"/>
  <c r="C76" i="2"/>
  <c r="C58" i="2"/>
  <c r="C59" i="2"/>
  <c r="C60" i="2"/>
  <c r="C61" i="2"/>
  <c r="C62" i="2"/>
  <c r="C63" i="2"/>
  <c r="C64" i="2"/>
  <c r="C65" i="2"/>
  <c r="C66" i="2"/>
  <c r="C51" i="2"/>
  <c r="C52" i="2"/>
  <c r="C53" i="2"/>
  <c r="C54" i="2"/>
  <c r="D22" i="1"/>
  <c r="D21" i="1"/>
  <c r="L113" i="2"/>
  <c r="K113" i="2"/>
  <c r="J113" i="2"/>
  <c r="M113" i="2"/>
  <c r="N113" i="2"/>
  <c r="B6" i="2"/>
  <c r="C114" i="2"/>
  <c r="C115" i="2"/>
  <c r="C116" i="2"/>
  <c r="C113" i="2"/>
  <c r="L106" i="2"/>
  <c r="K106" i="2"/>
  <c r="J106" i="2"/>
  <c r="M106" i="2"/>
  <c r="N106" i="2"/>
  <c r="C106" i="2"/>
  <c r="C96" i="2"/>
  <c r="G113" i="2"/>
  <c r="D23" i="1"/>
  <c r="G106" i="2"/>
  <c r="C7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118" i="2"/>
  <c r="C119" i="2"/>
  <c r="C120" i="2"/>
  <c r="C121" i="2"/>
  <c r="C108" i="2"/>
  <c r="C109" i="2"/>
  <c r="C110" i="2"/>
  <c r="C111" i="2"/>
  <c r="C103" i="2"/>
  <c r="C104" i="2"/>
  <c r="C97" i="2"/>
  <c r="C98" i="2"/>
  <c r="C99" i="2"/>
  <c r="C100" i="2"/>
  <c r="C101" i="2"/>
  <c r="C68" i="2"/>
  <c r="C69" i="2"/>
  <c r="C56" i="2"/>
  <c r="C57" i="2"/>
  <c r="C49" i="2"/>
  <c r="C50" i="2"/>
  <c r="J9" i="2"/>
  <c r="L56" i="2"/>
  <c r="K56" i="2"/>
  <c r="J56" i="2"/>
  <c r="K9" i="2"/>
  <c r="L9" i="2"/>
  <c r="J49" i="2"/>
  <c r="K49" i="2"/>
  <c r="L49" i="2"/>
  <c r="J68" i="2"/>
  <c r="K68" i="2"/>
  <c r="L68" i="2"/>
  <c r="J78" i="2"/>
  <c r="K78" i="2"/>
  <c r="L78" i="2"/>
  <c r="J96" i="2"/>
  <c r="K96" i="2"/>
  <c r="L96" i="2"/>
  <c r="J103" i="2"/>
  <c r="K103" i="2"/>
  <c r="L103" i="2"/>
  <c r="J108" i="2"/>
  <c r="K108" i="2"/>
  <c r="L108" i="2"/>
  <c r="J118" i="2"/>
  <c r="K118" i="2"/>
  <c r="L118" i="2"/>
  <c r="M118" i="2"/>
  <c r="N118" i="2"/>
  <c r="M68" i="2"/>
  <c r="N68" i="2"/>
  <c r="G68" i="2"/>
  <c r="D17" i="1"/>
  <c r="M108" i="2"/>
  <c r="N108" i="2"/>
  <c r="M78" i="2"/>
  <c r="N78" i="2"/>
  <c r="G78" i="2"/>
  <c r="D18" i="1"/>
  <c r="M96" i="2"/>
  <c r="N96" i="2"/>
  <c r="M49" i="2"/>
  <c r="G49" i="2"/>
  <c r="D15" i="1"/>
  <c r="M103" i="2"/>
  <c r="G103" i="2"/>
  <c r="D20" i="1"/>
  <c r="M56" i="2"/>
  <c r="N56" i="2"/>
  <c r="M9" i="2"/>
  <c r="N9" i="2"/>
  <c r="L123" i="2"/>
  <c r="G118" i="2"/>
  <c r="D24" i="1"/>
  <c r="G96" i="2"/>
  <c r="D19" i="1"/>
  <c r="N49" i="2"/>
  <c r="K123" i="2"/>
  <c r="J123" i="2"/>
  <c r="G9" i="2"/>
  <c r="D14" i="1"/>
  <c r="N103" i="2"/>
  <c r="G56" i="2"/>
  <c r="D16" i="1"/>
  <c r="G108" i="2"/>
  <c r="M123" i="2"/>
  <c r="N123" i="2"/>
  <c r="G123" i="2"/>
  <c r="D11" i="1"/>
  <c r="B5" i="2"/>
</calcChain>
</file>

<file path=xl/sharedStrings.xml><?xml version="1.0" encoding="utf-8"?>
<sst xmlns="http://schemas.openxmlformats.org/spreadsheetml/2006/main" count="304" uniqueCount="169">
  <si>
    <t>Overall Process compliance :</t>
  </si>
  <si>
    <t>Sr no</t>
  </si>
  <si>
    <t>Parameters</t>
  </si>
  <si>
    <t>Compliance %</t>
  </si>
  <si>
    <t>Project Management</t>
  </si>
  <si>
    <t>Requirement Management</t>
  </si>
  <si>
    <t>Design</t>
  </si>
  <si>
    <t>Development and Documentation</t>
  </si>
  <si>
    <t>Testing</t>
  </si>
  <si>
    <t>Installation and UAT</t>
  </si>
  <si>
    <t>Customer Management</t>
  </si>
  <si>
    <t>Risk Management</t>
  </si>
  <si>
    <t>Change Management</t>
  </si>
  <si>
    <t>Non-Compliance</t>
  </si>
  <si>
    <t>NC No.</t>
  </si>
  <si>
    <t>Non-Compliance Statement</t>
  </si>
  <si>
    <t>Area</t>
  </si>
  <si>
    <t>Action</t>
  </si>
  <si>
    <t>na</t>
  </si>
  <si>
    <t>y</t>
  </si>
  <si>
    <t>n</t>
  </si>
  <si>
    <t>Description</t>
  </si>
  <si>
    <t># of 'Y'</t>
  </si>
  <si>
    <t># of 'NA'</t>
  </si>
  <si>
    <t># of 'NO'</t>
  </si>
  <si>
    <t>TOTAL</t>
  </si>
  <si>
    <t>Applicable</t>
  </si>
  <si>
    <t>Is the signed SOW/PO/Contract available.</t>
  </si>
  <si>
    <t>Is the PIN prepared and Project ID available</t>
  </si>
  <si>
    <t>Are there any Tailoring/Deviation's taken for the project,</t>
  </si>
  <si>
    <t>Are team meetings conducted and the important action items minuted and tracked</t>
  </si>
  <si>
    <t>Are the issues maintained and tracked using the issue tracking sheet</t>
  </si>
  <si>
    <t>Is the analysis of the measures and metrics done</t>
  </si>
  <si>
    <t>Is the project closure audit done for the project</t>
  </si>
  <si>
    <t>Is the project closure meetings conducted and MOM maintained for the same</t>
  </si>
  <si>
    <t>Is the Project closure checklist updated</t>
  </si>
  <si>
    <t>Are the invoices raised against the time sheets</t>
  </si>
  <si>
    <t>Is the BRD available</t>
  </si>
  <si>
    <t>Is BRD signed off by client</t>
  </si>
  <si>
    <t>Is the RTM prepared and Updated</t>
  </si>
  <si>
    <t>Is the code review done and review comments maintained and tracked to closure</t>
  </si>
  <si>
    <t xml:space="preserve">Are the Unit test cases prepared </t>
  </si>
  <si>
    <t>Are the unit test results logged</t>
  </si>
  <si>
    <t xml:space="preserve">Is the user manual prepared </t>
  </si>
  <si>
    <t xml:space="preserve">In case of any RFC, is the code updated  </t>
  </si>
  <si>
    <t>Is the test plan for the project prepared and updated</t>
  </si>
  <si>
    <t>Are the test status reports available</t>
  </si>
  <si>
    <t>Is the Testing section of RTM updated</t>
  </si>
  <si>
    <t>Is the Installation plan for the project available</t>
  </si>
  <si>
    <t>Is the installation report prepared</t>
  </si>
  <si>
    <t>Is the training feedback taken</t>
  </si>
  <si>
    <t>Are the UAT comments logged and analyzed</t>
  </si>
  <si>
    <t>Is the UAT Sign off taken</t>
  </si>
  <si>
    <t>Is the Customer satisfaction feedback form sent to customer  as per the frequency defined in the PP</t>
  </si>
  <si>
    <t>Is the Customer satisfaction feedback received as per the frequency defined in the PP</t>
  </si>
  <si>
    <t>Are the customer related reports as identified in the project plan delivered</t>
  </si>
  <si>
    <t xml:space="preserve">Is the change history maintained </t>
  </si>
  <si>
    <t>Are there any change requests raised for the project, if yes, is the RFC filled for the same</t>
  </si>
  <si>
    <t>Is the Impact analysis done for the change request</t>
  </si>
  <si>
    <t>Are the changes implemented, verified and validated</t>
  </si>
  <si>
    <t>Total</t>
  </si>
  <si>
    <t>Are the test cases prepared and updated</t>
  </si>
  <si>
    <t>Are the test scenarios identified, prepared or updated</t>
  </si>
  <si>
    <t>Is the defect analysis done</t>
  </si>
  <si>
    <t>Sr. No.</t>
  </si>
  <si>
    <t>Is the analysis of review defects done</t>
  </si>
  <si>
    <t>Are IQA NCs closed</t>
  </si>
  <si>
    <t>Are the NCs of pervious PCR closed</t>
  </si>
  <si>
    <t>%age Compliance</t>
  </si>
  <si>
    <t>Are milestones defined in the Project Plan</t>
  </si>
  <si>
    <t>Is the Mitigation plan  available for the identified risks</t>
  </si>
  <si>
    <t>Are risks revisited</t>
  </si>
  <si>
    <t xml:space="preserve">Observation </t>
  </si>
  <si>
    <t>Y/N</t>
  </si>
  <si>
    <t>NA</t>
  </si>
  <si>
    <t>Is the re-estimation done</t>
  </si>
  <si>
    <t>Are there any training identified for the project.</t>
  </si>
  <si>
    <t>Is the document version control maintained</t>
  </si>
  <si>
    <t>In case of hand over, are the Hand over records available</t>
  </si>
  <si>
    <t>Are the Project documents archived on the appropriate server</t>
  </si>
  <si>
    <t>In case of any RFC, is the BRD updated</t>
  </si>
  <si>
    <t>Is the Design section of the RTM updated</t>
  </si>
  <si>
    <t>Is the Development section of the RTM updated</t>
  </si>
  <si>
    <t>Are the important customer communications maintained</t>
  </si>
  <si>
    <t>Are there any Risks identified for the project</t>
  </si>
  <si>
    <t>Are the Risks communicated to the senior management</t>
  </si>
  <si>
    <t>Is the RFC Approved by the Change control board, in case of any enhancement, is the customer approval obtained</t>
  </si>
  <si>
    <t>Are the test cases/scripts for UAT approved by the Client</t>
  </si>
  <si>
    <t>Are the test cases reviewed by Peer and review records maintained</t>
  </si>
  <si>
    <t>Are the test cases reviewed by Senior and review records maintained</t>
  </si>
  <si>
    <t>Is the identified training communicated to HR / Training Department</t>
  </si>
  <si>
    <t>Is the Knowledge base available/updated</t>
  </si>
  <si>
    <t>Is the HLD available</t>
  </si>
  <si>
    <t>In case of any RFC, is the HLD updated</t>
  </si>
  <si>
    <t>Is the Sign Off for the HLD docs received</t>
  </si>
  <si>
    <t>Is the LLD available</t>
  </si>
  <si>
    <t>In case of any RFC, is the LLD updated</t>
  </si>
  <si>
    <t>Is the Sign Off for the LLD docs received</t>
  </si>
  <si>
    <t>Is the RCA and Action Plan available for  low CSAT rating</t>
  </si>
  <si>
    <t>Is the human resource requisition done</t>
  </si>
  <si>
    <t xml:space="preserve">Is the estimation done for the Project </t>
  </si>
  <si>
    <t>Are Measures and Metrics captured for the projects</t>
  </si>
  <si>
    <t>Is the BRD reviewed by SQA and review comments available</t>
  </si>
  <si>
    <t>Is the BRD reviewed by Peer/Senior and review comments available</t>
  </si>
  <si>
    <t>Is the HLD reviewed by SQA and review comments available</t>
  </si>
  <si>
    <t>Is the HLD reviewed by Peer/Senior and review comments available</t>
  </si>
  <si>
    <t>Is the LLD reviewed by SQA and review comments available</t>
  </si>
  <si>
    <t>Is the LLD reviewed by Peer/Senior and review comments available</t>
  </si>
  <si>
    <t>Is the user manual reviewed by SQA and review comments available</t>
  </si>
  <si>
    <t>Is the user manual reviewed by Peer/Senior and review comments available</t>
  </si>
  <si>
    <t>Are the test scenarios reviewed by Peer/Senior and review comments available</t>
  </si>
  <si>
    <t>Is the user training material prepared and reviewed by Peer/Senior</t>
  </si>
  <si>
    <t>Are the Unit test cases reviewed by Peer/Senior</t>
  </si>
  <si>
    <t xml:space="preserve">Manager/Lead : </t>
  </si>
  <si>
    <t xml:space="preserve">SQA : </t>
  </si>
  <si>
    <t>PCR Date : DD-MMM-YYYY</t>
  </si>
  <si>
    <t>Is the Project Plan prepared</t>
  </si>
  <si>
    <t>Is the project plan approved/baselined by DM</t>
  </si>
  <si>
    <t>Is the Estimation Plan reviewed by DM/DH/PH</t>
  </si>
  <si>
    <t>Is the Work Breakdown Structure  define for the Testing</t>
  </si>
  <si>
    <t>Is the test plan reviewed by Senior</t>
  </si>
  <si>
    <t>Is the defect report/tool available and updated</t>
  </si>
  <si>
    <t xml:space="preserve">Is the MLR Preapred </t>
  </si>
  <si>
    <t>Is the MLR reviewed by management and is evidence for the same available</t>
  </si>
  <si>
    <t xml:space="preserve">Is the PIN reviewed by Seniors </t>
  </si>
  <si>
    <t>Is the project closure report prepared and reviewed</t>
  </si>
  <si>
    <t>Is the Project Plan reviewed by Senior and review records are available</t>
  </si>
  <si>
    <t>Are the tailoring/deviations approved by DM</t>
  </si>
  <si>
    <t>Is the Kick off meeting conducted and Kick Off MOM available</t>
  </si>
  <si>
    <t>Is the Work Breakdown Structure and/or MPP defined for the Engagement</t>
  </si>
  <si>
    <t>Is the Folder Structure been defined</t>
  </si>
  <si>
    <t>Is any Naming Convention been followed</t>
  </si>
  <si>
    <t>Data Migration</t>
  </si>
  <si>
    <t>Parallel Run</t>
  </si>
  <si>
    <t>Are the data integrity checks done</t>
  </si>
  <si>
    <t>Is the data migration done and verified by PM</t>
  </si>
  <si>
    <t>Are the reports generated from the old and new system verified and issues resolved</t>
  </si>
  <si>
    <t>Form : PCR - Application Development</t>
  </si>
  <si>
    <t>Process Compliance Review for the Month - Mmm-yy</t>
  </si>
  <si>
    <t xml:space="preserve">Project Name : </t>
  </si>
  <si>
    <t>Lifecycle : Application Development</t>
  </si>
  <si>
    <t>Responsible Person</t>
  </si>
  <si>
    <t>Planned Closure Date                     (dd-mmm-yyyy)</t>
  </si>
  <si>
    <t>Actual Closure Date                      (dd-mmm-yyyy)</t>
  </si>
  <si>
    <t>Observation</t>
  </si>
  <si>
    <t>Management Representative</t>
  </si>
  <si>
    <t>Document Details</t>
  </si>
  <si>
    <t>Document Name</t>
  </si>
  <si>
    <t>PCR Form for Application Development</t>
  </si>
  <si>
    <t>Version No.</t>
  </si>
  <si>
    <t>Document No.</t>
  </si>
  <si>
    <t>QMS-L4-FR-CQ-01</t>
  </si>
  <si>
    <t>Classification</t>
  </si>
  <si>
    <t>Confidential</t>
  </si>
  <si>
    <t>Version History</t>
  </si>
  <si>
    <t>Date of Revision</t>
  </si>
  <si>
    <t>Ver.</t>
  </si>
  <si>
    <t>Validity</t>
  </si>
  <si>
    <t>Description of change</t>
  </si>
  <si>
    <t>Author</t>
  </si>
  <si>
    <t>Reviewed By</t>
  </si>
  <si>
    <t>Approved By</t>
  </si>
  <si>
    <t>Yearly</t>
  </si>
  <si>
    <t>Initial release</t>
  </si>
  <si>
    <t>Quality Management Forum</t>
  </si>
  <si>
    <t>Managing Director</t>
  </si>
  <si>
    <t>Formula corrections done in the sheet</t>
  </si>
  <si>
    <t>Annual Review</t>
  </si>
  <si>
    <t>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</si>
</sst>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5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b/>
      <sz val="12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b/>
      <sz val="10"/>
      <name val="Times New Roman"/>
      <family val="1"/>
    </font>
    <font>
      <b/>
      <sz val="14"/>
      <color indexed="8"/>
      <name val="Times New Roman"/>
      <family val="1"/>
    </font>
    <font>
      <b/>
      <sz val="11"/>
      <name val="Times New Roman"/>
      <family val="1"/>
    </font>
    <font>
      <b/>
      <sz val="15"/>
      <name val="Times New Roman"/>
      <family val="1"/>
    </font>
    <font>
      <sz val="12"/>
      <name val="Times New Roman"/>
      <family val="1"/>
    </font>
    <font>
      <b/>
      <i/>
      <sz val="10"/>
      <color indexed="25"/>
      <name val="Times New Roman"/>
      <family val="1"/>
    </font>
    <font>
      <b/>
      <i/>
      <sz val="10"/>
      <name val="Times New Roman"/>
      <family val="1"/>
    </font>
    <font>
      <b/>
      <i/>
      <sz val="8"/>
      <name val="Times New Roman"/>
      <family val="1"/>
    </font>
    <font>
      <b/>
      <i/>
      <u/>
      <sz val="14"/>
      <name val="Times New Roman"/>
      <family val="1"/>
    </font>
    <font>
      <b/>
      <sz val="14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indexed="63"/>
      <name val="Calibri"/>
      <family val="2"/>
    </font>
    <font>
      <sz val="10"/>
      <color indexed="63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17"/>
        <bgColor indexed="21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</borders>
  <cellStyleXfs count="4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10" fontId="12" fillId="22" borderId="6" applyProtection="0">
      <alignment horizontal="center" vertical="center"/>
    </xf>
    <xf numFmtId="10" fontId="12" fillId="17" borderId="6" applyProtection="0">
      <alignment horizontal="center" vertical="center"/>
    </xf>
    <xf numFmtId="10" fontId="12" fillId="22" borderId="6" applyProtection="0">
      <alignment horizontal="center" vertical="center" wrapText="1"/>
    </xf>
    <xf numFmtId="10" fontId="12" fillId="17" borderId="6" applyProtection="0">
      <alignment horizontal="center" vertical="center" wrapText="1"/>
    </xf>
    <xf numFmtId="0" fontId="13" fillId="7" borderId="1" applyNumberFormat="0" applyAlignment="0" applyProtection="0"/>
    <xf numFmtId="0" fontId="14" fillId="0" borderId="7" applyNumberFormat="0" applyFill="0" applyAlignment="0" applyProtection="0"/>
    <xf numFmtId="0" fontId="15" fillId="23" borderId="0" applyNumberFormat="0" applyBorder="0" applyAlignment="0" applyProtection="0"/>
    <xf numFmtId="0" fontId="22" fillId="24" borderId="8" applyNumberFormat="0" applyAlignment="0" applyProtection="0"/>
    <xf numFmtId="0" fontId="16" fillId="20" borderId="9" applyNumberFormat="0" applyAlignment="0" applyProtection="0"/>
    <xf numFmtId="0" fontId="22" fillId="17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0" borderId="0" applyNumberFormat="0" applyFill="0" applyBorder="0" applyAlignment="0" applyProtection="0"/>
    <xf numFmtId="0" fontId="1" fillId="0" borderId="0"/>
    <xf numFmtId="0" fontId="22" fillId="0" borderId="0">
      <alignment vertical="center"/>
    </xf>
  </cellStyleXfs>
  <cellXfs count="118">
    <xf numFmtId="0" fontId="0" fillId="0" borderId="0" xfId="0"/>
    <xf numFmtId="0" fontId="20" fillId="20" borderId="11" xfId="0" applyFont="1" applyFill="1" applyBorder="1" applyAlignment="1">
      <alignment horizontal="center" vertical="center"/>
    </xf>
    <xf numFmtId="0" fontId="21" fillId="20" borderId="11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0" fillId="20" borderId="11" xfId="0" applyFont="1" applyFill="1" applyBorder="1" applyAlignment="1">
      <alignment horizontal="left" vertical="center"/>
    </xf>
    <xf numFmtId="0" fontId="20" fillId="20" borderId="11" xfId="0" applyFont="1" applyFill="1" applyBorder="1" applyAlignment="1">
      <alignment horizontal="left" vertical="center" wrapText="1"/>
    </xf>
    <xf numFmtId="0" fontId="24" fillId="0" borderId="0" xfId="0" applyFont="1"/>
    <xf numFmtId="0" fontId="25" fillId="0" borderId="0" xfId="0" applyFont="1" applyAlignment="1">
      <alignment horizontal="center" wrapText="1"/>
    </xf>
    <xf numFmtId="0" fontId="25" fillId="0" borderId="0" xfId="0" applyFont="1" applyAlignment="1">
      <alignment wrapText="1"/>
    </xf>
    <xf numFmtId="9" fontId="25" fillId="0" borderId="0" xfId="0" applyNumberFormat="1" applyFont="1"/>
    <xf numFmtId="2" fontId="25" fillId="0" borderId="0" xfId="0" applyNumberFormat="1" applyFont="1" applyAlignment="1">
      <alignment wrapText="1"/>
    </xf>
    <xf numFmtId="0" fontId="25" fillId="0" borderId="0" xfId="0" applyFont="1"/>
    <xf numFmtId="0" fontId="26" fillId="0" borderId="0" xfId="0" applyFont="1" applyAlignment="1">
      <alignment horizontal="center" wrapText="1"/>
    </xf>
    <xf numFmtId="2" fontId="26" fillId="0" borderId="0" xfId="0" applyNumberFormat="1" applyFont="1" applyAlignment="1">
      <alignment horizontal="center" wrapText="1"/>
    </xf>
    <xf numFmtId="0" fontId="27" fillId="2" borderId="6" xfId="0" applyFont="1" applyFill="1" applyBorder="1" applyAlignment="1">
      <alignment horizontal="center" vertical="center" wrapText="1"/>
    </xf>
    <xf numFmtId="0" fontId="28" fillId="2" borderId="11" xfId="0" applyFont="1" applyFill="1" applyBorder="1" applyAlignment="1">
      <alignment horizontal="center" vertical="center" wrapText="1"/>
    </xf>
    <xf numFmtId="2" fontId="28" fillId="2" borderId="11" xfId="0" applyNumberFormat="1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25" fillId="0" borderId="11" xfId="0" applyFont="1" applyBorder="1" applyAlignment="1">
      <alignment horizontal="left" vertical="top" wrapText="1"/>
    </xf>
    <xf numFmtId="0" fontId="25" fillId="0" borderId="11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5" fillId="0" borderId="0" xfId="0" applyFont="1" applyBorder="1" applyAlignment="1">
      <alignment wrapText="1"/>
    </xf>
    <xf numFmtId="0" fontId="30" fillId="2" borderId="6" xfId="0" applyFont="1" applyFill="1" applyBorder="1" applyAlignment="1">
      <alignment wrapText="1"/>
    </xf>
    <xf numFmtId="0" fontId="30" fillId="2" borderId="12" xfId="0" applyFont="1" applyFill="1" applyBorder="1" applyAlignment="1">
      <alignment wrapText="1"/>
    </xf>
    <xf numFmtId="0" fontId="25" fillId="0" borderId="0" xfId="0" applyFont="1" applyBorder="1" applyAlignment="1">
      <alignment horizontal="center" wrapText="1"/>
    </xf>
    <xf numFmtId="2" fontId="30" fillId="0" borderId="0" xfId="0" applyNumberFormat="1" applyFont="1" applyAlignment="1">
      <alignment wrapText="1"/>
    </xf>
    <xf numFmtId="0" fontId="25" fillId="0" borderId="0" xfId="0" applyFont="1" applyAlignment="1">
      <alignment horizontal="center" vertical="center" wrapText="1"/>
    </xf>
    <xf numFmtId="0" fontId="30" fillId="0" borderId="11" xfId="0" applyFont="1" applyBorder="1" applyAlignment="1">
      <alignment horizontal="center" wrapText="1"/>
    </xf>
    <xf numFmtId="0" fontId="21" fillId="0" borderId="0" xfId="0" applyFont="1" applyFill="1" applyBorder="1" applyAlignment="1">
      <alignment horizontal="left"/>
    </xf>
    <xf numFmtId="10" fontId="34" fillId="0" borderId="13" xfId="0" applyNumberFormat="1" applyFont="1" applyFill="1" applyBorder="1" applyAlignment="1">
      <alignment horizontal="center" vertical="center" wrapText="1"/>
    </xf>
    <xf numFmtId="0" fontId="31" fillId="0" borderId="0" xfId="0" applyFont="1"/>
    <xf numFmtId="0" fontId="25" fillId="0" borderId="11" xfId="0" applyFont="1" applyBorder="1" applyAlignment="1">
      <alignment horizontal="left" vertical="center"/>
    </xf>
    <xf numFmtId="0" fontId="25" fillId="0" borderId="0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left" vertical="top" wrapText="1"/>
    </xf>
    <xf numFmtId="0" fontId="35" fillId="0" borderId="0" xfId="0" applyFont="1" applyBorder="1" applyAlignment="1"/>
    <xf numFmtId="10" fontId="36" fillId="17" borderId="11" xfId="35" applyFont="1" applyBorder="1" applyAlignment="1" applyProtection="1">
      <alignment horizontal="center" vertical="center" wrapText="1"/>
    </xf>
    <xf numFmtId="0" fontId="21" fillId="20" borderId="11" xfId="0" applyFont="1" applyFill="1" applyBorder="1" applyAlignment="1">
      <alignment horizontal="left" vertical="center"/>
    </xf>
    <xf numFmtId="0" fontId="25" fillId="25" borderId="11" xfId="0" applyFont="1" applyFill="1" applyBorder="1" applyAlignment="1">
      <alignment horizontal="left" vertical="top" wrapText="1"/>
    </xf>
    <xf numFmtId="0" fontId="25" fillId="0" borderId="14" xfId="0" applyFont="1" applyFill="1" applyBorder="1" applyAlignment="1">
      <alignment horizontal="center" vertical="center" wrapText="1"/>
    </xf>
    <xf numFmtId="0" fontId="28" fillId="2" borderId="15" xfId="0" applyFont="1" applyFill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25" fillId="0" borderId="17" xfId="0" applyFont="1" applyFill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 wrapText="1"/>
    </xf>
    <xf numFmtId="0" fontId="25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0" fontId="25" fillId="0" borderId="11" xfId="0" applyFont="1" applyBorder="1" applyAlignment="1">
      <alignment horizontal="left" vertical="center" wrapText="1"/>
    </xf>
    <xf numFmtId="0" fontId="25" fillId="0" borderId="11" xfId="0" applyFont="1" applyFill="1" applyBorder="1" applyAlignment="1">
      <alignment horizontal="left" vertical="center" wrapText="1"/>
    </xf>
    <xf numFmtId="0" fontId="25" fillId="25" borderId="11" xfId="0" applyFont="1" applyFill="1" applyBorder="1" applyAlignment="1">
      <alignment horizontal="left" vertical="center" wrapText="1"/>
    </xf>
    <xf numFmtId="0" fontId="25" fillId="0" borderId="30" xfId="0" applyFont="1" applyBorder="1" applyAlignment="1">
      <alignment horizontal="left" vertical="center" wrapText="1"/>
    </xf>
    <xf numFmtId="0" fontId="25" fillId="0" borderId="0" xfId="0" applyFont="1" applyBorder="1" applyAlignment="1">
      <alignment horizontal="left" vertical="center" wrapText="1"/>
    </xf>
    <xf numFmtId="0" fontId="20" fillId="20" borderId="15" xfId="0" applyFont="1" applyFill="1" applyBorder="1" applyAlignment="1">
      <alignment horizontal="center" vertical="center"/>
    </xf>
    <xf numFmtId="0" fontId="25" fillId="26" borderId="11" xfId="0" applyFont="1" applyFill="1" applyBorder="1" applyAlignment="1">
      <alignment horizontal="left" vertical="center" wrapText="1"/>
    </xf>
    <xf numFmtId="0" fontId="25" fillId="25" borderId="29" xfId="0" applyFont="1" applyFill="1" applyBorder="1" applyAlignment="1">
      <alignment horizontal="left" vertical="center" wrapText="1"/>
    </xf>
    <xf numFmtId="0" fontId="25" fillId="0" borderId="11" xfId="0" applyFont="1" applyBorder="1" applyAlignment="1">
      <alignment horizontal="center" vertical="center"/>
    </xf>
    <xf numFmtId="0" fontId="25" fillId="0" borderId="11" xfId="0" applyFont="1" applyBorder="1" applyAlignment="1">
      <alignment vertical="center"/>
    </xf>
    <xf numFmtId="0" fontId="25" fillId="0" borderId="11" xfId="0" applyFont="1" applyBorder="1" applyAlignment="1">
      <alignment vertical="center" wrapText="1"/>
    </xf>
    <xf numFmtId="0" fontId="25" fillId="0" borderId="13" xfId="0" applyFont="1" applyBorder="1" applyAlignment="1">
      <alignment vertical="center" wrapText="1"/>
    </xf>
    <xf numFmtId="0" fontId="25" fillId="0" borderId="14" xfId="0" applyFont="1" applyBorder="1" applyAlignment="1">
      <alignment vertical="center"/>
    </xf>
    <xf numFmtId="0" fontId="25" fillId="0" borderId="0" xfId="0" applyFont="1" applyAlignment="1">
      <alignment vertical="center"/>
    </xf>
    <xf numFmtId="164" fontId="25" fillId="0" borderId="14" xfId="0" applyNumberFormat="1" applyFont="1" applyBorder="1" applyAlignment="1">
      <alignment vertical="center"/>
    </xf>
    <xf numFmtId="164" fontId="25" fillId="0" borderId="11" xfId="0" applyNumberFormat="1" applyFont="1" applyBorder="1" applyAlignment="1">
      <alignment vertical="center"/>
    </xf>
    <xf numFmtId="0" fontId="25" fillId="0" borderId="13" xfId="0" applyFont="1" applyBorder="1" applyAlignment="1">
      <alignment vertical="center" wrapText="1"/>
    </xf>
    <xf numFmtId="0" fontId="20" fillId="20" borderId="11" xfId="0" applyFont="1" applyFill="1" applyBorder="1" applyAlignment="1">
      <alignment horizontal="center" vertical="center"/>
    </xf>
    <xf numFmtId="0" fontId="37" fillId="0" borderId="0" xfId="47" applyFont="1"/>
    <xf numFmtId="0" fontId="1" fillId="0" borderId="0" xfId="47"/>
    <xf numFmtId="0" fontId="38" fillId="0" borderId="13" xfId="48" applyFont="1" applyFill="1" applyBorder="1" applyAlignment="1">
      <alignment horizontal="left" wrapText="1"/>
    </xf>
    <xf numFmtId="0" fontId="39" fillId="0" borderId="13" xfId="48" applyFont="1" applyBorder="1" applyAlignment="1">
      <alignment horizontal="left" vertical="center" wrapText="1"/>
    </xf>
    <xf numFmtId="0" fontId="40" fillId="0" borderId="32" xfId="48" applyFont="1" applyFill="1" applyBorder="1" applyAlignment="1">
      <alignment horizontal="center" vertical="top" wrapText="1"/>
    </xf>
    <xf numFmtId="0" fontId="18" fillId="0" borderId="32" xfId="48" applyFont="1" applyFill="1" applyBorder="1" applyAlignment="1">
      <alignment horizontal="center" vertical="center" wrapText="1"/>
    </xf>
    <xf numFmtId="0" fontId="40" fillId="0" borderId="32" xfId="48" applyFont="1" applyFill="1" applyBorder="1" applyAlignment="1">
      <alignment vertical="top" wrapText="1"/>
    </xf>
    <xf numFmtId="0" fontId="40" fillId="0" borderId="33" xfId="48" applyFont="1" applyFill="1" applyBorder="1" applyAlignment="1">
      <alignment vertical="top" wrapText="1"/>
    </xf>
    <xf numFmtId="0" fontId="40" fillId="0" borderId="34" xfId="48" applyFont="1" applyFill="1" applyBorder="1" applyAlignment="1">
      <alignment vertical="top" wrapText="1"/>
    </xf>
    <xf numFmtId="15" fontId="41" fillId="0" borderId="29" xfId="48" applyNumberFormat="1" applyFont="1" applyFill="1" applyBorder="1" applyAlignment="1">
      <alignment horizontal="center" vertical="top" wrapText="1"/>
    </xf>
    <xf numFmtId="165" fontId="41" fillId="0" borderId="29" xfId="48" applyNumberFormat="1" applyFont="1" applyFill="1" applyBorder="1" applyAlignment="1">
      <alignment horizontal="center" vertical="top" wrapText="1"/>
    </xf>
    <xf numFmtId="15" fontId="0" fillId="0" borderId="29" xfId="48" applyNumberFormat="1" applyFont="1" applyFill="1" applyBorder="1" applyAlignment="1">
      <alignment horizontal="center" vertical="top" wrapText="1"/>
    </xf>
    <xf numFmtId="0" fontId="41" fillId="0" borderId="29" xfId="48" applyFont="1" applyFill="1" applyBorder="1" applyAlignment="1">
      <alignment vertical="top" wrapText="1"/>
    </xf>
    <xf numFmtId="0" fontId="41" fillId="0" borderId="28" xfId="48" applyFont="1" applyFill="1" applyBorder="1" applyAlignment="1">
      <alignment vertical="top" wrapText="1"/>
    </xf>
    <xf numFmtId="0" fontId="42" fillId="0" borderId="35" xfId="47" applyFont="1" applyBorder="1" applyAlignment="1">
      <alignment vertical="top" wrapText="1"/>
    </xf>
    <xf numFmtId="0" fontId="41" fillId="0" borderId="11" xfId="48" applyFont="1" applyFill="1" applyBorder="1" applyAlignment="1">
      <alignment horizontal="center" vertical="top" wrapText="1"/>
    </xf>
    <xf numFmtId="0" fontId="0" fillId="0" borderId="11" xfId="48" applyFont="1" applyFill="1" applyBorder="1" applyAlignment="1">
      <alignment horizontal="center" vertical="top" wrapText="1"/>
    </xf>
    <xf numFmtId="0" fontId="41" fillId="0" borderId="11" xfId="48" applyFont="1" applyFill="1" applyBorder="1" applyAlignment="1">
      <alignment vertical="top" wrapText="1"/>
    </xf>
    <xf numFmtId="15" fontId="41" fillId="0" borderId="11" xfId="48" applyNumberFormat="1" applyFont="1" applyFill="1" applyBorder="1" applyAlignment="1">
      <alignment horizontal="center" vertical="top" wrapText="1"/>
    </xf>
    <xf numFmtId="0" fontId="25" fillId="0" borderId="30" xfId="0" applyFont="1" applyBorder="1" applyAlignment="1">
      <alignment vertical="center" wrapText="1"/>
    </xf>
    <xf numFmtId="0" fontId="25" fillId="0" borderId="31" xfId="0" applyFont="1" applyBorder="1" applyAlignment="1">
      <alignment vertical="center" wrapText="1"/>
    </xf>
    <xf numFmtId="0" fontId="32" fillId="0" borderId="0" xfId="0" applyFont="1" applyBorder="1" applyAlignment="1">
      <alignment horizontal="left"/>
    </xf>
    <xf numFmtId="0" fontId="25" fillId="0" borderId="24" xfId="0" applyFont="1" applyBorder="1" applyAlignment="1">
      <alignment horizontal="center"/>
    </xf>
    <xf numFmtId="0" fontId="25" fillId="0" borderId="25" xfId="0" applyFont="1" applyBorder="1" applyAlignment="1">
      <alignment horizontal="center"/>
    </xf>
    <xf numFmtId="0" fontId="20" fillId="20" borderId="11" xfId="0" applyFont="1" applyFill="1" applyBorder="1" applyAlignment="1">
      <alignment horizontal="center" vertical="center"/>
    </xf>
    <xf numFmtId="0" fontId="33" fillId="0" borderId="18" xfId="0" applyFont="1" applyBorder="1" applyAlignment="1">
      <alignment horizontal="left" vertical="center"/>
    </xf>
    <xf numFmtId="0" fontId="33" fillId="0" borderId="20" xfId="0" applyFont="1" applyBorder="1" applyAlignment="1">
      <alignment horizontal="left" vertical="center"/>
    </xf>
    <xf numFmtId="0" fontId="33" fillId="0" borderId="21" xfId="0" applyFont="1" applyBorder="1" applyAlignment="1">
      <alignment horizontal="left" vertical="center"/>
    </xf>
    <xf numFmtId="0" fontId="21" fillId="20" borderId="13" xfId="0" applyFont="1" applyFill="1" applyBorder="1" applyAlignment="1">
      <alignment horizontal="left" vertical="center"/>
    </xf>
    <xf numFmtId="0" fontId="35" fillId="0" borderId="0" xfId="0" applyFont="1" applyBorder="1" applyAlignment="1">
      <alignment horizontal="center"/>
    </xf>
    <xf numFmtId="0" fontId="27" fillId="0" borderId="18" xfId="0" applyFont="1" applyBorder="1" applyAlignment="1">
      <alignment horizontal="left" vertical="center"/>
    </xf>
    <xf numFmtId="0" fontId="27" fillId="0" borderId="19" xfId="0" applyFont="1" applyBorder="1" applyAlignment="1">
      <alignment horizontal="left" vertical="center"/>
    </xf>
    <xf numFmtId="0" fontId="27" fillId="0" borderId="14" xfId="0" applyFont="1" applyBorder="1" applyAlignment="1">
      <alignment horizontal="left" vertical="center"/>
    </xf>
    <xf numFmtId="0" fontId="25" fillId="0" borderId="22" xfId="0" applyFont="1" applyBorder="1" applyAlignment="1">
      <alignment horizontal="center"/>
    </xf>
    <xf numFmtId="0" fontId="25" fillId="0" borderId="23" xfId="0" applyFont="1" applyBorder="1" applyAlignment="1">
      <alignment horizontal="center"/>
    </xf>
    <xf numFmtId="0" fontId="31" fillId="2" borderId="16" xfId="0" applyFont="1" applyFill="1" applyBorder="1" applyAlignment="1">
      <alignment horizontal="center" vertical="center" wrapText="1"/>
    </xf>
    <xf numFmtId="0" fontId="31" fillId="2" borderId="19" xfId="0" applyFont="1" applyFill="1" applyBorder="1" applyAlignment="1">
      <alignment horizontal="center" vertical="center" wrapText="1"/>
    </xf>
    <xf numFmtId="0" fontId="31" fillId="2" borderId="14" xfId="0" applyFont="1" applyFill="1" applyBorder="1" applyAlignment="1">
      <alignment horizontal="center" vertical="center" wrapText="1"/>
    </xf>
    <xf numFmtId="10" fontId="36" fillId="17" borderId="11" xfId="35" applyFont="1" applyBorder="1" applyAlignment="1" applyProtection="1">
      <alignment horizontal="center" vertical="center" wrapText="1"/>
    </xf>
    <xf numFmtId="0" fontId="29" fillId="0" borderId="11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left" vertical="center" wrapText="1"/>
    </xf>
    <xf numFmtId="0" fontId="24" fillId="0" borderId="20" xfId="0" applyFont="1" applyBorder="1" applyAlignment="1">
      <alignment horizontal="left" vertical="center" wrapText="1"/>
    </xf>
    <xf numFmtId="0" fontId="24" fillId="0" borderId="21" xfId="0" applyFont="1" applyBorder="1" applyAlignment="1">
      <alignment horizontal="left" vertical="center" wrapText="1"/>
    </xf>
    <xf numFmtId="0" fontId="31" fillId="2" borderId="26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7" xfId="0" applyFont="1" applyFill="1" applyBorder="1" applyAlignment="1">
      <alignment horizontal="center" vertical="center" wrapText="1"/>
    </xf>
    <xf numFmtId="0" fontId="31" fillId="2" borderId="28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31" fillId="2" borderId="17" xfId="0" applyFont="1" applyFill="1" applyBorder="1" applyAlignment="1">
      <alignment horizontal="center" vertical="center" wrapText="1"/>
    </xf>
    <xf numFmtId="0" fontId="27" fillId="2" borderId="6" xfId="0" applyFont="1" applyFill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6" xfId="0" applyFont="1" applyFill="1" applyBorder="1" applyAlignment="1">
      <alignment horizontal="center" vertical="center" wrapText="1"/>
    </xf>
    <xf numFmtId="0" fontId="39" fillId="0" borderId="13" xfId="48" quotePrefix="1" applyFont="1" applyBorder="1" applyAlignment="1">
      <alignment horizontal="left" vertical="center" wrapText="1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f result is correct" xfId="34"/>
    <cellStyle name="If result is not correct" xfId="35"/>
    <cellStyle name="If value is correct" xfId="36"/>
    <cellStyle name="If valus is incorrect" xfId="37"/>
    <cellStyle name="Input" xfId="38" builtinId="20" customBuiltin="1"/>
    <cellStyle name="Linked Cell" xfId="39" builtinId="24" customBuiltin="1"/>
    <cellStyle name="Neutral" xfId="40" builtinId="28" customBuiltin="1"/>
    <cellStyle name="Normal" xfId="0" builtinId="0"/>
    <cellStyle name="Normal 2" xfId="47"/>
    <cellStyle name="Normal 2 2" xfId="48"/>
    <cellStyle name="Note" xfId="41" builtinId="10" customBuiltin="1"/>
    <cellStyle name="Output" xfId="42" builtinId="21" customBuiltin="1"/>
    <cellStyle name="T1" xfId="43"/>
    <cellStyle name="Title" xfId="44" builtinId="15" customBuiltin="1"/>
    <cellStyle name="Total" xfId="45" builtinId="25" customBuiltin="1"/>
    <cellStyle name="Warning Text" xfId="46" builtinId="11" customBuiltin="1"/>
  </cellStyles>
  <dxfs count="34"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60"/>
          <bgColor indexed="10"/>
        </patternFill>
      </fill>
    </dxf>
    <dxf>
      <font>
        <b/>
        <i val="0"/>
        <strike val="0"/>
        <condense val="0"/>
        <extend val="0"/>
        <u val="none"/>
        <sz val="15"/>
        <color indexed="8"/>
      </font>
      <fill>
        <patternFill patternType="solid">
          <fgColor indexed="60"/>
          <bgColor indexed="10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u val="none"/>
        <sz val="15"/>
        <color indexed="8"/>
      </font>
      <fill>
        <patternFill patternType="solid">
          <fgColor indexed="51"/>
          <bgColor indexed="50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/>
        <i val="0"/>
        <strike val="0"/>
        <condense val="0"/>
        <extend val="0"/>
        <u val="none"/>
        <sz val="15"/>
        <color indexed="8"/>
      </font>
      <fill>
        <patternFill patternType="solid">
          <fgColor indexed="60"/>
          <bgColor indexed="10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u val="none"/>
        <sz val="15"/>
        <color indexed="8"/>
      </font>
      <fill>
        <patternFill patternType="solid">
          <fgColor indexed="51"/>
          <bgColor indexed="50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/>
        <i val="0"/>
        <strike val="0"/>
        <condense val="0"/>
        <extend val="0"/>
        <u val="none"/>
        <sz val="15"/>
        <color indexed="8"/>
      </font>
      <fill>
        <patternFill patternType="solid">
          <fgColor indexed="60"/>
          <bgColor indexed="10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u val="none"/>
        <sz val="15"/>
        <color indexed="8"/>
      </font>
      <fill>
        <patternFill patternType="solid">
          <fgColor indexed="51"/>
          <bgColor indexed="50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ont>
        <b/>
        <i val="0"/>
        <strike val="0"/>
        <condense val="0"/>
        <extend val="0"/>
        <u val="none"/>
        <sz val="15"/>
        <color indexed="8"/>
      </font>
      <fill>
        <patternFill patternType="solid">
          <fgColor indexed="60"/>
          <bgColor indexed="10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u val="none"/>
        <sz val="15"/>
        <color indexed="8"/>
      </font>
      <fill>
        <patternFill patternType="solid">
          <fgColor indexed="51"/>
          <bgColor indexed="50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9D9D9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Process compliance Index</a:t>
            </a:r>
          </a:p>
        </c:rich>
      </c:tx>
      <c:layout>
        <c:manualLayout>
          <c:xMode val="edge"/>
          <c:yMode val="edge"/>
          <c:x val="0.28544423440453687"/>
          <c:y val="4.1474572959933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94029850746269"/>
          <c:y val="0.29577600396128578"/>
          <c:w val="0.86194029850746268"/>
          <c:h val="0.28169143234408167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993366"/>
                </a:gs>
                <a:gs pos="100000">
                  <a:srgbClr val="993300"/>
                </a:gs>
              </a:gsLst>
              <a:lin ang="16200000" scaled="1"/>
            </a:gra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'PCR  Summary'!$C$14:$C$24</c:f>
              <c:strCache>
                <c:ptCount val="11"/>
                <c:pt idx="0">
                  <c:v>Project Management</c:v>
                </c:pt>
                <c:pt idx="1">
                  <c:v>Requirement Management</c:v>
                </c:pt>
                <c:pt idx="2">
                  <c:v>Design</c:v>
                </c:pt>
                <c:pt idx="3">
                  <c:v>Development and Documentation</c:v>
                </c:pt>
                <c:pt idx="4">
                  <c:v>Testing</c:v>
                </c:pt>
                <c:pt idx="5">
                  <c:v>Installation and UAT</c:v>
                </c:pt>
                <c:pt idx="6">
                  <c:v>Data Migration</c:v>
                </c:pt>
                <c:pt idx="7">
                  <c:v>Parallel Run</c:v>
                </c:pt>
                <c:pt idx="8">
                  <c:v>Customer Management</c:v>
                </c:pt>
                <c:pt idx="9">
                  <c:v>Risk Management</c:v>
                </c:pt>
                <c:pt idx="10">
                  <c:v>Change Management</c:v>
                </c:pt>
              </c:strCache>
            </c:strRef>
          </c:cat>
          <c:val>
            <c:numRef>
              <c:f>'PCR  Summary'!$D$14:$D$24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817982688"/>
        <c:axId val="817984648"/>
      </c:barChart>
      <c:catAx>
        <c:axId val="81798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17984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17984648"/>
        <c:scaling>
          <c:orientation val="minMax"/>
          <c:max val="1"/>
          <c:min val="0"/>
        </c:scaling>
        <c:delete val="1"/>
        <c:axPos val="l"/>
        <c:numFmt formatCode="0.00%" sourceLinked="1"/>
        <c:majorTickMark val="out"/>
        <c:minorTickMark val="none"/>
        <c:tickLblPos val="nextTo"/>
        <c:crossAx val="81798268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D9D9D9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10</xdr:row>
      <xdr:rowOff>161925</xdr:rowOff>
    </xdr:from>
    <xdr:to>
      <xdr:col>8</xdr:col>
      <xdr:colOff>19050</xdr:colOff>
      <xdr:row>22</xdr:row>
      <xdr:rowOff>171450</xdr:rowOff>
    </xdr:to>
    <xdr:graphicFrame macro="">
      <xdr:nvGraphicFramePr>
        <xdr:cNvPr id="153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38100</xdr:rowOff>
    </xdr:from>
    <xdr:to>
      <xdr:col>2</xdr:col>
      <xdr:colOff>714375</xdr:colOff>
      <xdr:row>2</xdr:row>
      <xdr:rowOff>38100</xdr:rowOff>
    </xdr:to>
    <xdr:pic>
      <xdr:nvPicPr>
        <xdr:cNvPr id="1537" name="Picture 4" descr="C:\Users\navinraj.bangera\AppData\Local\Microsoft\Windows\INetCache\Content.Outlook\ON775HN3\Clover QMS Logo V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"/>
          <a:ext cx="1276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1</xdr:col>
      <xdr:colOff>1162050</xdr:colOff>
      <xdr:row>2</xdr:row>
      <xdr:rowOff>76200</xdr:rowOff>
    </xdr:to>
    <xdr:pic>
      <xdr:nvPicPr>
        <xdr:cNvPr id="3" name="Picture 4" descr="C:\Users\navinraj.bangera\AppData\Local\Microsoft\Windows\INetCache\Content.Outlook\ON775HN3\Clover QMS Logo V1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1276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Normal="100" workbookViewId="0">
      <selection activeCell="A2" sqref="A2"/>
    </sheetView>
  </sheetViews>
  <sheetFormatPr defaultColWidth="46.7109375" defaultRowHeight="15" x14ac:dyDescent="0.25"/>
  <cols>
    <col min="1" max="1" width="26.5703125" style="65" customWidth="1"/>
    <col min="2" max="2" width="32.42578125" style="65" customWidth="1"/>
    <col min="3" max="3" width="7.85546875" style="65" bestFit="1" customWidth="1"/>
    <col min="4" max="4" width="46.7109375" style="65"/>
    <col min="5" max="5" width="23.5703125" style="65" bestFit="1" customWidth="1"/>
    <col min="6" max="6" width="23.28515625" style="65" bestFit="1" customWidth="1"/>
    <col min="7" max="7" width="15.85546875" style="65" bestFit="1" customWidth="1"/>
    <col min="8" max="16384" width="46.7109375" style="65"/>
  </cols>
  <sheetData>
    <row r="1" spans="1:7" x14ac:dyDescent="0.25">
      <c r="A1" s="64" t="s">
        <v>146</v>
      </c>
    </row>
    <row r="2" spans="1:7" x14ac:dyDescent="0.25">
      <c r="A2" s="66" t="s">
        <v>147</v>
      </c>
      <c r="B2" s="67" t="s">
        <v>148</v>
      </c>
    </row>
    <row r="3" spans="1:7" x14ac:dyDescent="0.25">
      <c r="A3" s="66" t="s">
        <v>149</v>
      </c>
      <c r="B3" s="117" t="s">
        <v>168</v>
      </c>
    </row>
    <row r="4" spans="1:7" x14ac:dyDescent="0.25">
      <c r="A4" s="66" t="s">
        <v>150</v>
      </c>
      <c r="B4" s="67" t="s">
        <v>151</v>
      </c>
    </row>
    <row r="5" spans="1:7" x14ac:dyDescent="0.25">
      <c r="A5" s="66" t="s">
        <v>152</v>
      </c>
      <c r="B5" s="67" t="s">
        <v>153</v>
      </c>
    </row>
    <row r="10" spans="1:7" ht="15.75" thickBot="1" x14ac:dyDescent="0.3">
      <c r="A10" s="64" t="s">
        <v>154</v>
      </c>
    </row>
    <row r="11" spans="1:7" ht="15.75" thickBot="1" x14ac:dyDescent="0.3">
      <c r="A11" s="68" t="s">
        <v>155</v>
      </c>
      <c r="B11" s="68" t="s">
        <v>156</v>
      </c>
      <c r="C11" s="69" t="s">
        <v>157</v>
      </c>
      <c r="D11" s="70" t="s">
        <v>158</v>
      </c>
      <c r="E11" s="70" t="s">
        <v>159</v>
      </c>
      <c r="F11" s="71" t="s">
        <v>160</v>
      </c>
      <c r="G11" s="72" t="s">
        <v>161</v>
      </c>
    </row>
    <row r="12" spans="1:7" x14ac:dyDescent="0.25">
      <c r="A12" s="73">
        <v>43346</v>
      </c>
      <c r="B12" s="74">
        <v>1</v>
      </c>
      <c r="C12" s="75" t="s">
        <v>162</v>
      </c>
      <c r="D12" s="76" t="s">
        <v>163</v>
      </c>
      <c r="E12" s="76" t="s">
        <v>145</v>
      </c>
      <c r="F12" s="77" t="s">
        <v>164</v>
      </c>
      <c r="G12" s="78" t="s">
        <v>165</v>
      </c>
    </row>
    <row r="13" spans="1:7" x14ac:dyDescent="0.25">
      <c r="A13" s="73">
        <v>43704</v>
      </c>
      <c r="B13" s="74">
        <v>1.1000000000000001</v>
      </c>
      <c r="C13" s="75" t="s">
        <v>162</v>
      </c>
      <c r="D13" s="76" t="s">
        <v>166</v>
      </c>
      <c r="E13" s="76" t="s">
        <v>145</v>
      </c>
      <c r="F13" s="77" t="s">
        <v>164</v>
      </c>
      <c r="G13" s="78" t="s">
        <v>165</v>
      </c>
    </row>
    <row r="14" spans="1:7" x14ac:dyDescent="0.25">
      <c r="A14" s="73">
        <v>43811</v>
      </c>
      <c r="B14" s="74">
        <v>2</v>
      </c>
      <c r="C14" s="80" t="s">
        <v>162</v>
      </c>
      <c r="D14" s="81" t="s">
        <v>167</v>
      </c>
      <c r="E14" s="76" t="s">
        <v>145</v>
      </c>
      <c r="F14" s="77" t="s">
        <v>164</v>
      </c>
      <c r="G14" s="78" t="s">
        <v>165</v>
      </c>
    </row>
    <row r="15" spans="1:7" x14ac:dyDescent="0.25">
      <c r="A15" s="82"/>
      <c r="B15" s="79"/>
      <c r="C15" s="80"/>
      <c r="D15" s="81"/>
      <c r="E15" s="76"/>
      <c r="F15" s="77"/>
      <c r="G15" s="7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8"/>
  <sheetViews>
    <sheetView showGridLines="0" zoomScaleNormal="100" zoomScaleSheetLayoutView="100" zoomScalePageLayoutView="90" workbookViewId="0"/>
  </sheetViews>
  <sheetFormatPr defaultColWidth="11.85546875" defaultRowHeight="12.75" x14ac:dyDescent="0.2"/>
  <cols>
    <col min="1" max="1" width="1.28515625" style="11" customWidth="1"/>
    <col min="2" max="2" width="7.140625" style="11" customWidth="1"/>
    <col min="3" max="3" width="39.42578125" style="11" customWidth="1"/>
    <col min="4" max="4" width="19.140625" style="11" customWidth="1"/>
    <col min="5" max="5" width="7.5703125" style="11" customWidth="1"/>
    <col min="6" max="6" width="50.7109375" style="11" customWidth="1"/>
    <col min="7" max="7" width="21.28515625" style="11" customWidth="1"/>
    <col min="8" max="8" width="19.7109375" style="11" customWidth="1"/>
    <col min="9" max="9" width="24.7109375" style="11" customWidth="1"/>
    <col min="10" max="10" width="16.85546875" style="11" customWidth="1"/>
    <col min="11" max="11" width="19.85546875" style="11" customWidth="1"/>
    <col min="12" max="12" width="8.85546875" style="11" customWidth="1"/>
    <col min="13" max="16384" width="11.85546875" style="11"/>
  </cols>
  <sheetData>
    <row r="1" spans="2:8" ht="21.75" customHeight="1" x14ac:dyDescent="0.25">
      <c r="H1" s="6" t="s">
        <v>137</v>
      </c>
    </row>
    <row r="2" spans="2:8" ht="13.5" customHeight="1" x14ac:dyDescent="0.2"/>
    <row r="3" spans="2:8" ht="11.25" customHeight="1" x14ac:dyDescent="0.2"/>
    <row r="4" spans="2:8" ht="13.5" customHeight="1" x14ac:dyDescent="0.25">
      <c r="B4" s="85" t="s">
        <v>115</v>
      </c>
      <c r="C4" s="85"/>
      <c r="D4" s="85"/>
    </row>
    <row r="5" spans="2:8" ht="18.75" customHeight="1" x14ac:dyDescent="0.2">
      <c r="B5" s="94" t="s">
        <v>138</v>
      </c>
      <c r="C5" s="95"/>
      <c r="D5" s="96"/>
    </row>
    <row r="6" spans="2:8" ht="18.75" customHeight="1" x14ac:dyDescent="0.25">
      <c r="B6" s="89" t="s">
        <v>139</v>
      </c>
      <c r="C6" s="90"/>
      <c r="D6" s="91"/>
      <c r="E6" s="29"/>
    </row>
    <row r="7" spans="2:8" ht="18.75" customHeight="1" x14ac:dyDescent="0.2">
      <c r="B7" s="89" t="s">
        <v>113</v>
      </c>
      <c r="C7" s="90"/>
      <c r="D7" s="91"/>
    </row>
    <row r="8" spans="2:8" ht="18.75" customHeight="1" x14ac:dyDescent="0.2">
      <c r="B8" s="89" t="s">
        <v>114</v>
      </c>
      <c r="C8" s="90"/>
      <c r="D8" s="91"/>
    </row>
    <row r="9" spans="2:8" ht="18.75" customHeight="1" x14ac:dyDescent="0.2">
      <c r="B9" s="89" t="s">
        <v>140</v>
      </c>
      <c r="C9" s="90"/>
      <c r="D9" s="91"/>
    </row>
    <row r="10" spans="2:8" ht="17.25" customHeight="1" x14ac:dyDescent="0.2">
      <c r="B10" s="97"/>
      <c r="C10" s="97"/>
      <c r="D10" s="97"/>
    </row>
    <row r="11" spans="2:8" ht="18" customHeight="1" x14ac:dyDescent="0.2">
      <c r="B11" s="92" t="s">
        <v>0</v>
      </c>
      <c r="C11" s="92"/>
      <c r="D11" s="30" t="str">
        <f>'PCR Details'!G123</f>
        <v>NA</v>
      </c>
    </row>
    <row r="12" spans="2:8" ht="9.9499999999999993" customHeight="1" x14ac:dyDescent="0.2">
      <c r="B12" s="98"/>
      <c r="C12" s="98"/>
      <c r="D12" s="98"/>
    </row>
    <row r="13" spans="2:8" ht="15.75" x14ac:dyDescent="0.25">
      <c r="B13" s="37" t="s">
        <v>1</v>
      </c>
      <c r="C13" s="2" t="s">
        <v>2</v>
      </c>
      <c r="D13" s="37" t="s">
        <v>3</v>
      </c>
      <c r="E13" s="31"/>
    </row>
    <row r="14" spans="2:8" ht="18.75" customHeight="1" x14ac:dyDescent="0.2">
      <c r="B14" s="19">
        <v>1</v>
      </c>
      <c r="C14" s="32" t="s">
        <v>4</v>
      </c>
      <c r="D14" s="30" t="str">
        <f>'PCR Details'!G9</f>
        <v>NA</v>
      </c>
    </row>
    <row r="15" spans="2:8" ht="18.75" customHeight="1" x14ac:dyDescent="0.2">
      <c r="B15" s="19">
        <v>2</v>
      </c>
      <c r="C15" s="32" t="s">
        <v>5</v>
      </c>
      <c r="D15" s="30" t="str">
        <f>'PCR Details'!G49</f>
        <v>NA</v>
      </c>
    </row>
    <row r="16" spans="2:8" ht="18.75" customHeight="1" x14ac:dyDescent="0.2">
      <c r="B16" s="19">
        <v>3</v>
      </c>
      <c r="C16" s="32" t="s">
        <v>6</v>
      </c>
      <c r="D16" s="30" t="str">
        <f>'PCR Details'!G56</f>
        <v>NA</v>
      </c>
    </row>
    <row r="17" spans="2:9" ht="18.75" customHeight="1" x14ac:dyDescent="0.2">
      <c r="B17" s="19">
        <v>4</v>
      </c>
      <c r="C17" s="32" t="s">
        <v>7</v>
      </c>
      <c r="D17" s="30" t="str">
        <f>'PCR Details'!G68</f>
        <v>NA</v>
      </c>
      <c r="F17" s="3"/>
      <c r="G17" s="3"/>
      <c r="H17" s="3"/>
    </row>
    <row r="18" spans="2:9" ht="18.75" customHeight="1" x14ac:dyDescent="0.2">
      <c r="B18" s="19">
        <v>5</v>
      </c>
      <c r="C18" s="32" t="s">
        <v>8</v>
      </c>
      <c r="D18" s="30" t="str">
        <f>'PCR Details'!G78</f>
        <v>NA</v>
      </c>
      <c r="F18" s="33"/>
      <c r="G18" s="33"/>
      <c r="H18" s="34"/>
    </row>
    <row r="19" spans="2:9" ht="18.75" customHeight="1" x14ac:dyDescent="0.2">
      <c r="B19" s="19">
        <v>6</v>
      </c>
      <c r="C19" s="32" t="s">
        <v>9</v>
      </c>
      <c r="D19" s="30" t="str">
        <f>'PCR Details'!G96</f>
        <v>NA</v>
      </c>
      <c r="F19" s="33"/>
      <c r="G19" s="33"/>
      <c r="H19" s="34"/>
    </row>
    <row r="20" spans="2:9" ht="18.75" customHeight="1" x14ac:dyDescent="0.2">
      <c r="B20" s="19">
        <v>7</v>
      </c>
      <c r="C20" s="32" t="s">
        <v>132</v>
      </c>
      <c r="D20" s="30" t="str">
        <f>'PCR Details'!G103</f>
        <v>NA</v>
      </c>
      <c r="F20" s="33"/>
      <c r="G20" s="33"/>
      <c r="H20" s="34"/>
    </row>
    <row r="21" spans="2:9" ht="18.75" customHeight="1" x14ac:dyDescent="0.2">
      <c r="B21" s="19">
        <v>8</v>
      </c>
      <c r="C21" s="32" t="s">
        <v>133</v>
      </c>
      <c r="D21" s="30" t="str">
        <f>'PCR Details'!G106</f>
        <v>NA</v>
      </c>
      <c r="F21" s="33"/>
      <c r="G21" s="33"/>
      <c r="H21" s="34"/>
    </row>
    <row r="22" spans="2:9" ht="18.75" customHeight="1" x14ac:dyDescent="0.2">
      <c r="B22" s="19">
        <v>9</v>
      </c>
      <c r="C22" s="32" t="s">
        <v>10</v>
      </c>
      <c r="D22" s="30" t="str">
        <f>'PCR Details'!G108</f>
        <v>NA</v>
      </c>
      <c r="F22" s="33"/>
      <c r="G22" s="33"/>
      <c r="H22" s="34"/>
    </row>
    <row r="23" spans="2:9" ht="18.75" customHeight="1" x14ac:dyDescent="0.2">
      <c r="B23" s="19">
        <v>10</v>
      </c>
      <c r="C23" s="32" t="s">
        <v>11</v>
      </c>
      <c r="D23" s="30" t="str">
        <f>'PCR Details'!G113</f>
        <v>NA</v>
      </c>
      <c r="F23" s="33"/>
      <c r="G23" s="33"/>
      <c r="H23" s="34"/>
    </row>
    <row r="24" spans="2:9" ht="18.75" customHeight="1" x14ac:dyDescent="0.2">
      <c r="B24" s="19">
        <v>11</v>
      </c>
      <c r="C24" s="32" t="s">
        <v>12</v>
      </c>
      <c r="D24" s="30" t="str">
        <f>'PCR Details'!G118</f>
        <v>NA</v>
      </c>
      <c r="F24" s="33"/>
      <c r="G24" s="33"/>
      <c r="H24" s="34"/>
    </row>
    <row r="25" spans="2:9" ht="9.9499999999999993" customHeight="1" x14ac:dyDescent="0.2">
      <c r="B25" s="86"/>
      <c r="C25" s="86"/>
      <c r="D25" s="86"/>
    </row>
    <row r="26" spans="2:9" ht="19.5" x14ac:dyDescent="0.35">
      <c r="B26" s="93" t="s">
        <v>13</v>
      </c>
      <c r="C26" s="93"/>
      <c r="D26" s="93"/>
      <c r="E26" s="35"/>
    </row>
    <row r="27" spans="2:9" ht="9.9499999999999993" customHeight="1" x14ac:dyDescent="0.2">
      <c r="B27" s="87"/>
      <c r="C27" s="87"/>
      <c r="D27" s="87"/>
    </row>
    <row r="28" spans="2:9" ht="45" x14ac:dyDescent="0.2">
      <c r="B28" s="4" t="s">
        <v>14</v>
      </c>
      <c r="C28" s="1" t="s">
        <v>15</v>
      </c>
      <c r="D28" s="1" t="s">
        <v>16</v>
      </c>
      <c r="E28" s="88" t="s">
        <v>17</v>
      </c>
      <c r="F28" s="88"/>
      <c r="G28" s="51" t="s">
        <v>141</v>
      </c>
      <c r="H28" s="5" t="s">
        <v>142</v>
      </c>
      <c r="I28" s="5" t="s">
        <v>143</v>
      </c>
    </row>
    <row r="29" spans="2:9" s="59" customFormat="1" x14ac:dyDescent="0.2">
      <c r="B29" s="54">
        <v>1</v>
      </c>
      <c r="C29" s="56"/>
      <c r="D29" s="56"/>
      <c r="E29" s="83"/>
      <c r="F29" s="84"/>
      <c r="G29" s="57"/>
      <c r="H29" s="58"/>
      <c r="I29" s="55"/>
    </row>
    <row r="30" spans="2:9" s="59" customFormat="1" ht="14.25" customHeight="1" x14ac:dyDescent="0.2">
      <c r="B30" s="54">
        <v>2</v>
      </c>
      <c r="C30" s="56"/>
      <c r="D30" s="56"/>
      <c r="E30" s="83"/>
      <c r="F30" s="84"/>
      <c r="G30" s="57"/>
      <c r="H30" s="58"/>
      <c r="I30" s="55"/>
    </row>
    <row r="31" spans="2:9" s="59" customFormat="1" x14ac:dyDescent="0.2">
      <c r="B31" s="54">
        <v>3</v>
      </c>
      <c r="C31" s="56"/>
      <c r="D31" s="56"/>
      <c r="E31" s="83"/>
      <c r="F31" s="84"/>
      <c r="G31" s="57"/>
      <c r="H31" s="60"/>
      <c r="I31" s="61"/>
    </row>
    <row r="34" spans="2:9" ht="19.5" x14ac:dyDescent="0.35">
      <c r="B34" s="93" t="s">
        <v>144</v>
      </c>
      <c r="C34" s="93"/>
      <c r="D34" s="93"/>
      <c r="E34" s="35"/>
    </row>
    <row r="35" spans="2:9" x14ac:dyDescent="0.2">
      <c r="B35" s="87"/>
      <c r="C35" s="87"/>
      <c r="D35" s="87"/>
    </row>
    <row r="36" spans="2:9" ht="45" x14ac:dyDescent="0.2">
      <c r="B36" s="4" t="s">
        <v>14</v>
      </c>
      <c r="C36" s="63" t="s">
        <v>15</v>
      </c>
      <c r="D36" s="63" t="s">
        <v>16</v>
      </c>
      <c r="E36" s="88" t="s">
        <v>17</v>
      </c>
      <c r="F36" s="88"/>
      <c r="G36" s="51" t="s">
        <v>141</v>
      </c>
      <c r="H36" s="5" t="s">
        <v>142</v>
      </c>
      <c r="I36" s="5" t="s">
        <v>143</v>
      </c>
    </row>
    <row r="37" spans="2:9" x14ac:dyDescent="0.2">
      <c r="B37" s="54">
        <v>1</v>
      </c>
      <c r="C37" s="56"/>
      <c r="D37" s="56"/>
      <c r="E37" s="83"/>
      <c r="F37" s="84"/>
      <c r="G37" s="62"/>
      <c r="H37" s="58"/>
      <c r="I37" s="55"/>
    </row>
    <row r="38" spans="2:9" x14ac:dyDescent="0.2">
      <c r="B38" s="54">
        <v>2</v>
      </c>
      <c r="C38" s="56"/>
      <c r="D38" s="56"/>
      <c r="E38" s="83"/>
      <c r="F38" s="84"/>
      <c r="G38" s="62"/>
      <c r="H38" s="58"/>
      <c r="I38" s="55"/>
    </row>
  </sheetData>
  <mergeCells count="21">
    <mergeCell ref="B34:D34"/>
    <mergeCell ref="B35:D35"/>
    <mergeCell ref="E36:F36"/>
    <mergeCell ref="E37:F37"/>
    <mergeCell ref="E38:F38"/>
    <mergeCell ref="E30:F30"/>
    <mergeCell ref="E29:F29"/>
    <mergeCell ref="E31:F31"/>
    <mergeCell ref="B4:D4"/>
    <mergeCell ref="B25:D25"/>
    <mergeCell ref="B27:D27"/>
    <mergeCell ref="E28:F28"/>
    <mergeCell ref="B8:D8"/>
    <mergeCell ref="B11:C11"/>
    <mergeCell ref="B9:D9"/>
    <mergeCell ref="B26:D26"/>
    <mergeCell ref="B5:D5"/>
    <mergeCell ref="B6:D6"/>
    <mergeCell ref="B7:D7"/>
    <mergeCell ref="B10:D10"/>
    <mergeCell ref="B12:D12"/>
  </mergeCells>
  <phoneticPr fontId="23" type="noConversion"/>
  <conditionalFormatting sqref="D14:D24">
    <cfRule type="cellIs" dxfId="33" priority="19" operator="greaterThanOrEqual">
      <formula>0.95</formula>
    </cfRule>
    <cfRule type="cellIs" dxfId="32" priority="20" operator="lessThan">
      <formula>0.95</formula>
    </cfRule>
  </conditionalFormatting>
  <conditionalFormatting sqref="D11 D14:D24">
    <cfRule type="cellIs" dxfId="31" priority="21" stopIfTrue="1" operator="greaterThanOrEqual">
      <formula>0.7</formula>
    </cfRule>
    <cfRule type="cellIs" dxfId="30" priority="22" stopIfTrue="1" operator="equal">
      <formula>"NA"</formula>
    </cfRule>
    <cfRule type="cellIs" dxfId="29" priority="23" stopIfTrue="1" operator="lessThan">
      <formula>0.69</formula>
    </cfRule>
  </conditionalFormatting>
  <conditionalFormatting sqref="D14:D24">
    <cfRule type="cellIs" dxfId="28" priority="12" operator="greaterThanOrEqual">
      <formula>0.97</formula>
    </cfRule>
    <cfRule type="cellIs" dxfId="27" priority="13" operator="lessThan">
      <formula>0.97</formula>
    </cfRule>
  </conditionalFormatting>
  <conditionalFormatting sqref="D11">
    <cfRule type="cellIs" dxfId="26" priority="9" stopIfTrue="1" operator="greaterThanOrEqual">
      <formula>0.7</formula>
    </cfRule>
    <cfRule type="cellIs" dxfId="25" priority="10" stopIfTrue="1" operator="equal">
      <formula>"NA"</formula>
    </cfRule>
    <cfRule type="cellIs" dxfId="24" priority="11" stopIfTrue="1" operator="lessThan">
      <formula>0.69</formula>
    </cfRule>
  </conditionalFormatting>
  <conditionalFormatting sqref="D14">
    <cfRule type="cellIs" dxfId="23" priority="4" stopIfTrue="1" operator="greaterThanOrEqual">
      <formula>0.7</formula>
    </cfRule>
    <cfRule type="cellIs" dxfId="22" priority="5" stopIfTrue="1" operator="equal">
      <formula>"NA"</formula>
    </cfRule>
    <cfRule type="cellIs" dxfId="21" priority="6" stopIfTrue="1" operator="lessThan">
      <formula>0.69</formula>
    </cfRule>
  </conditionalFormatting>
  <conditionalFormatting sqref="D15:D24">
    <cfRule type="cellIs" dxfId="20" priority="1" stopIfTrue="1" operator="greaterThanOrEqual">
      <formula>0.7</formula>
    </cfRule>
    <cfRule type="cellIs" dxfId="19" priority="2" stopIfTrue="1" operator="equal">
      <formula>"NA"</formula>
    </cfRule>
    <cfRule type="cellIs" dxfId="18" priority="3" stopIfTrue="1" operator="lessThan">
      <formula>0.69</formula>
    </cfRule>
  </conditionalFormatting>
  <dataValidations disablePrompts="1" count="1">
    <dataValidation allowBlank="1" showErrorMessage="1" sqref="D29:D31 D37:D38">
      <formula1>0</formula1>
      <formula2>0</formula2>
    </dataValidation>
  </dataValidations>
  <pageMargins left="0.7" right="0.7" top="0.75" bottom="0.75" header="0.3" footer="0.3"/>
  <pageSetup orientation="landscape" useFirstPageNumber="1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70"/>
  <sheetViews>
    <sheetView showGridLines="0" zoomScaleNormal="100" zoomScaleSheetLayoutView="100" workbookViewId="0"/>
  </sheetViews>
  <sheetFormatPr defaultColWidth="11.5703125" defaultRowHeight="12.75" x14ac:dyDescent="0.2"/>
  <cols>
    <col min="1" max="1" width="1.7109375" style="8" customWidth="1"/>
    <col min="2" max="2" width="20" style="7" customWidth="1"/>
    <col min="3" max="3" width="7.42578125" style="7" customWidth="1"/>
    <col min="4" max="4" width="66.85546875" style="44" customWidth="1"/>
    <col min="5" max="5" width="9.42578125" style="7" customWidth="1"/>
    <col min="6" max="6" width="48" style="7" customWidth="1"/>
    <col min="7" max="7" width="16" style="10" customWidth="1"/>
    <col min="8" max="9" width="11.5703125" style="8" customWidth="1"/>
    <col min="10" max="14" width="11.5703125" style="8" hidden="1" customWidth="1"/>
    <col min="15" max="15" width="11.5703125" style="8" customWidth="1"/>
    <col min="16" max="16384" width="11.5703125" style="8"/>
  </cols>
  <sheetData>
    <row r="1" spans="2:14" ht="15.75" x14ac:dyDescent="0.25">
      <c r="G1" s="6" t="s">
        <v>137</v>
      </c>
      <c r="L1" s="9">
        <v>0.7</v>
      </c>
    </row>
    <row r="2" spans="2:14" ht="15.75" customHeight="1" x14ac:dyDescent="0.2">
      <c r="L2" s="11" t="s">
        <v>18</v>
      </c>
    </row>
    <row r="3" spans="2:14" ht="18.75" customHeight="1" x14ac:dyDescent="0.35">
      <c r="C3" s="12"/>
      <c r="D3" s="45"/>
      <c r="E3" s="12"/>
      <c r="F3" s="12"/>
      <c r="G3" s="13"/>
      <c r="L3" s="11" t="s">
        <v>19</v>
      </c>
    </row>
    <row r="4" spans="2:14" ht="8.65" customHeight="1" x14ac:dyDescent="0.2">
      <c r="L4" s="11" t="s">
        <v>20</v>
      </c>
    </row>
    <row r="5" spans="2:14" ht="18" customHeight="1" x14ac:dyDescent="0.2">
      <c r="B5" s="104" t="str">
        <f>'PCR  Summary'!B5:D5</f>
        <v>Process Compliance Review for the Month - Mmm-yy</v>
      </c>
      <c r="C5" s="105"/>
      <c r="D5" s="105"/>
      <c r="E5" s="106"/>
    </row>
    <row r="6" spans="2:14" ht="18" customHeight="1" x14ac:dyDescent="0.2">
      <c r="B6" s="104" t="str">
        <f>'PCR  Summary'!B6:D6</f>
        <v xml:space="preserve">Project Name : </v>
      </c>
      <c r="C6" s="105"/>
      <c r="D6" s="105"/>
      <c r="E6" s="106"/>
    </row>
    <row r="7" spans="2:14" ht="13.9" customHeight="1" x14ac:dyDescent="0.2">
      <c r="J7" s="113" t="s">
        <v>2</v>
      </c>
      <c r="K7" s="113"/>
      <c r="L7" s="113"/>
      <c r="M7" s="113"/>
      <c r="N7" s="113"/>
    </row>
    <row r="8" spans="2:14" ht="37.5" x14ac:dyDescent="0.2">
      <c r="B8" s="40" t="s">
        <v>16</v>
      </c>
      <c r="C8" s="15" t="s">
        <v>64</v>
      </c>
      <c r="D8" s="15" t="s">
        <v>21</v>
      </c>
      <c r="E8" s="15" t="s">
        <v>73</v>
      </c>
      <c r="F8" s="15" t="s">
        <v>72</v>
      </c>
      <c r="G8" s="16" t="s">
        <v>68</v>
      </c>
      <c r="J8" s="14" t="s">
        <v>22</v>
      </c>
      <c r="K8" s="14" t="s">
        <v>23</v>
      </c>
      <c r="L8" s="14" t="s">
        <v>24</v>
      </c>
      <c r="M8" s="14" t="s">
        <v>25</v>
      </c>
      <c r="N8" s="14" t="s">
        <v>26</v>
      </c>
    </row>
    <row r="9" spans="2:14" ht="24" customHeight="1" x14ac:dyDescent="0.2">
      <c r="B9" s="114" t="s">
        <v>4</v>
      </c>
      <c r="C9" s="39">
        <v>1</v>
      </c>
      <c r="D9" s="48" t="s">
        <v>27</v>
      </c>
      <c r="E9" s="19" t="s">
        <v>74</v>
      </c>
      <c r="F9" s="38"/>
      <c r="G9" s="102" t="str">
        <f>IF(K9=M9,"NA",J9/N9)</f>
        <v>NA</v>
      </c>
      <c r="J9" s="115">
        <f>COUNTIF(E9:E47,"Y")</f>
        <v>0</v>
      </c>
      <c r="K9" s="115">
        <f>COUNTIF(E9:E47,"NA")</f>
        <v>39</v>
      </c>
      <c r="L9" s="115">
        <f>COUNTIF(E9:E47,"N")</f>
        <v>0</v>
      </c>
      <c r="M9" s="115">
        <f>SUM(J9:L9)</f>
        <v>39</v>
      </c>
      <c r="N9" s="116">
        <f>M9-K9</f>
        <v>0</v>
      </c>
    </row>
    <row r="10" spans="2:14" ht="24" customHeight="1" x14ac:dyDescent="0.2">
      <c r="B10" s="114"/>
      <c r="C10" s="39">
        <f t="shared" ref="C10:C47" si="0">C9+1</f>
        <v>2</v>
      </c>
      <c r="D10" s="48" t="s">
        <v>28</v>
      </c>
      <c r="E10" s="19" t="s">
        <v>74</v>
      </c>
      <c r="F10" s="38"/>
      <c r="G10" s="102"/>
      <c r="J10" s="115"/>
      <c r="K10" s="115"/>
      <c r="L10" s="115"/>
      <c r="M10" s="115"/>
      <c r="N10" s="116"/>
    </row>
    <row r="11" spans="2:14" ht="24" customHeight="1" x14ac:dyDescent="0.2">
      <c r="B11" s="114"/>
      <c r="C11" s="39">
        <f t="shared" si="0"/>
        <v>3</v>
      </c>
      <c r="D11" s="48" t="s">
        <v>124</v>
      </c>
      <c r="E11" s="19" t="s">
        <v>74</v>
      </c>
      <c r="F11" s="38"/>
      <c r="G11" s="102"/>
      <c r="J11" s="115"/>
      <c r="K11" s="115"/>
      <c r="L11" s="115"/>
      <c r="M11" s="115"/>
      <c r="N11" s="116"/>
    </row>
    <row r="12" spans="2:14" ht="24" customHeight="1" x14ac:dyDescent="0.2">
      <c r="B12" s="114"/>
      <c r="C12" s="39">
        <f t="shared" si="0"/>
        <v>4</v>
      </c>
      <c r="D12" s="48" t="s">
        <v>128</v>
      </c>
      <c r="E12" s="19" t="s">
        <v>74</v>
      </c>
      <c r="F12" s="38"/>
      <c r="G12" s="102"/>
      <c r="J12" s="115"/>
      <c r="K12" s="115"/>
      <c r="L12" s="115"/>
      <c r="M12" s="115"/>
      <c r="N12" s="116"/>
    </row>
    <row r="13" spans="2:14" ht="24" customHeight="1" x14ac:dyDescent="0.2">
      <c r="B13" s="114"/>
      <c r="C13" s="39">
        <f t="shared" si="0"/>
        <v>5</v>
      </c>
      <c r="D13" s="48" t="s">
        <v>116</v>
      </c>
      <c r="E13" s="19" t="s">
        <v>74</v>
      </c>
      <c r="F13" s="38"/>
      <c r="G13" s="102"/>
      <c r="J13" s="115"/>
      <c r="K13" s="115"/>
      <c r="L13" s="115"/>
      <c r="M13" s="115"/>
      <c r="N13" s="116"/>
    </row>
    <row r="14" spans="2:14" ht="24" customHeight="1" x14ac:dyDescent="0.2">
      <c r="B14" s="114"/>
      <c r="C14" s="39">
        <f t="shared" si="0"/>
        <v>6</v>
      </c>
      <c r="D14" s="48" t="s">
        <v>126</v>
      </c>
      <c r="E14" s="19" t="s">
        <v>74</v>
      </c>
      <c r="F14" s="38"/>
      <c r="G14" s="102"/>
      <c r="J14" s="115"/>
      <c r="K14" s="115"/>
      <c r="L14" s="115"/>
      <c r="M14" s="115"/>
      <c r="N14" s="116"/>
    </row>
    <row r="15" spans="2:14" ht="24" customHeight="1" x14ac:dyDescent="0.2">
      <c r="B15" s="114"/>
      <c r="C15" s="39">
        <f t="shared" si="0"/>
        <v>7</v>
      </c>
      <c r="D15" s="48" t="s">
        <v>29</v>
      </c>
      <c r="E15" s="19" t="s">
        <v>74</v>
      </c>
      <c r="F15" s="38"/>
      <c r="G15" s="102"/>
      <c r="J15" s="115"/>
      <c r="K15" s="115"/>
      <c r="L15" s="115"/>
      <c r="M15" s="115"/>
      <c r="N15" s="116"/>
    </row>
    <row r="16" spans="2:14" ht="24" customHeight="1" x14ac:dyDescent="0.2">
      <c r="B16" s="114"/>
      <c r="C16" s="39">
        <f t="shared" si="0"/>
        <v>8</v>
      </c>
      <c r="D16" s="48" t="s">
        <v>127</v>
      </c>
      <c r="E16" s="19" t="s">
        <v>74</v>
      </c>
      <c r="F16" s="18"/>
      <c r="G16" s="102"/>
      <c r="J16" s="115"/>
      <c r="K16" s="115"/>
      <c r="L16" s="115"/>
      <c r="M16" s="115"/>
      <c r="N16" s="116"/>
    </row>
    <row r="17" spans="2:14" ht="24" customHeight="1" x14ac:dyDescent="0.2">
      <c r="B17" s="114"/>
      <c r="C17" s="39">
        <f t="shared" si="0"/>
        <v>9</v>
      </c>
      <c r="D17" s="48" t="s">
        <v>117</v>
      </c>
      <c r="E17" s="19" t="s">
        <v>74</v>
      </c>
      <c r="F17" s="38"/>
      <c r="G17" s="102"/>
      <c r="J17" s="115"/>
      <c r="K17" s="115"/>
      <c r="L17" s="115"/>
      <c r="M17" s="115"/>
      <c r="N17" s="116"/>
    </row>
    <row r="18" spans="2:14" ht="24" customHeight="1" x14ac:dyDescent="0.2">
      <c r="B18" s="114"/>
      <c r="C18" s="39">
        <f t="shared" si="0"/>
        <v>10</v>
      </c>
      <c r="D18" s="48" t="s">
        <v>76</v>
      </c>
      <c r="E18" s="19" t="s">
        <v>74</v>
      </c>
      <c r="F18" s="38"/>
      <c r="G18" s="102"/>
      <c r="J18" s="115"/>
      <c r="K18" s="115"/>
      <c r="L18" s="115"/>
      <c r="M18" s="115"/>
      <c r="N18" s="116"/>
    </row>
    <row r="19" spans="2:14" ht="24" customHeight="1" x14ac:dyDescent="0.2">
      <c r="B19" s="114"/>
      <c r="C19" s="39">
        <f t="shared" si="0"/>
        <v>11</v>
      </c>
      <c r="D19" s="48" t="s">
        <v>90</v>
      </c>
      <c r="E19" s="19" t="s">
        <v>74</v>
      </c>
      <c r="F19" s="18"/>
      <c r="G19" s="102"/>
      <c r="J19" s="115"/>
      <c r="K19" s="115"/>
      <c r="L19" s="115"/>
      <c r="M19" s="115"/>
      <c r="N19" s="116"/>
    </row>
    <row r="20" spans="2:14" ht="24" customHeight="1" x14ac:dyDescent="0.2">
      <c r="B20" s="114"/>
      <c r="C20" s="39">
        <f t="shared" si="0"/>
        <v>12</v>
      </c>
      <c r="D20" s="48" t="s">
        <v>99</v>
      </c>
      <c r="E20" s="19" t="s">
        <v>74</v>
      </c>
      <c r="F20" s="18"/>
      <c r="G20" s="102"/>
      <c r="J20" s="115"/>
      <c r="K20" s="115"/>
      <c r="L20" s="115"/>
      <c r="M20" s="115"/>
      <c r="N20" s="116"/>
    </row>
    <row r="21" spans="2:14" ht="21.75" customHeight="1" x14ac:dyDescent="0.2">
      <c r="B21" s="114"/>
      <c r="C21" s="39">
        <f t="shared" si="0"/>
        <v>13</v>
      </c>
      <c r="D21" s="48" t="s">
        <v>91</v>
      </c>
      <c r="E21" s="19" t="s">
        <v>74</v>
      </c>
      <c r="F21" s="18"/>
      <c r="G21" s="102"/>
      <c r="J21" s="115"/>
      <c r="K21" s="115"/>
      <c r="L21" s="115"/>
      <c r="M21" s="115"/>
      <c r="N21" s="116"/>
    </row>
    <row r="22" spans="2:14" ht="21.75" customHeight="1" x14ac:dyDescent="0.2">
      <c r="B22" s="114"/>
      <c r="C22" s="39">
        <f t="shared" si="0"/>
        <v>14</v>
      </c>
      <c r="D22" s="48" t="s">
        <v>129</v>
      </c>
      <c r="E22" s="19" t="s">
        <v>74</v>
      </c>
      <c r="F22" s="18"/>
      <c r="G22" s="102"/>
      <c r="J22" s="115"/>
      <c r="K22" s="115"/>
      <c r="L22" s="115"/>
      <c r="M22" s="115"/>
      <c r="N22" s="116"/>
    </row>
    <row r="23" spans="2:14" ht="21.75" customHeight="1" x14ac:dyDescent="0.2">
      <c r="B23" s="114"/>
      <c r="C23" s="39">
        <f t="shared" si="0"/>
        <v>15</v>
      </c>
      <c r="D23" s="48" t="s">
        <v>69</v>
      </c>
      <c r="E23" s="19" t="s">
        <v>74</v>
      </c>
      <c r="F23" s="18"/>
      <c r="G23" s="102"/>
      <c r="J23" s="115"/>
      <c r="K23" s="115"/>
      <c r="L23" s="115"/>
      <c r="M23" s="115"/>
      <c r="N23" s="116"/>
    </row>
    <row r="24" spans="2:14" ht="21.75" customHeight="1" x14ac:dyDescent="0.2">
      <c r="B24" s="114"/>
      <c r="C24" s="39">
        <f t="shared" si="0"/>
        <v>16</v>
      </c>
      <c r="D24" s="48" t="s">
        <v>100</v>
      </c>
      <c r="E24" s="19" t="s">
        <v>74</v>
      </c>
      <c r="F24" s="38"/>
      <c r="G24" s="102"/>
      <c r="J24" s="115"/>
      <c r="K24" s="115"/>
      <c r="L24" s="115"/>
      <c r="M24" s="115"/>
      <c r="N24" s="116"/>
    </row>
    <row r="25" spans="2:14" ht="21.75" customHeight="1" x14ac:dyDescent="0.2">
      <c r="B25" s="114"/>
      <c r="C25" s="39">
        <f t="shared" si="0"/>
        <v>17</v>
      </c>
      <c r="D25" s="48" t="s">
        <v>118</v>
      </c>
      <c r="E25" s="19" t="s">
        <v>74</v>
      </c>
      <c r="F25" s="38"/>
      <c r="G25" s="102"/>
      <c r="J25" s="115"/>
      <c r="K25" s="115"/>
      <c r="L25" s="115"/>
      <c r="M25" s="115"/>
      <c r="N25" s="116"/>
    </row>
    <row r="26" spans="2:14" ht="21.75" customHeight="1" x14ac:dyDescent="0.2">
      <c r="B26" s="114"/>
      <c r="C26" s="39">
        <f t="shared" si="0"/>
        <v>18</v>
      </c>
      <c r="D26" s="48" t="s">
        <v>122</v>
      </c>
      <c r="E26" s="19" t="s">
        <v>74</v>
      </c>
      <c r="F26" s="18"/>
      <c r="G26" s="102"/>
      <c r="J26" s="115"/>
      <c r="K26" s="115"/>
      <c r="L26" s="115"/>
      <c r="M26" s="115"/>
      <c r="N26" s="116"/>
    </row>
    <row r="27" spans="2:14" ht="21.75" customHeight="1" x14ac:dyDescent="0.2">
      <c r="B27" s="114"/>
      <c r="C27" s="39">
        <f t="shared" si="0"/>
        <v>19</v>
      </c>
      <c r="D27" s="48" t="s">
        <v>123</v>
      </c>
      <c r="E27" s="19" t="s">
        <v>74</v>
      </c>
      <c r="F27" s="18"/>
      <c r="G27" s="102"/>
      <c r="J27" s="115"/>
      <c r="K27" s="115"/>
      <c r="L27" s="115"/>
      <c r="M27" s="115"/>
      <c r="N27" s="116"/>
    </row>
    <row r="28" spans="2:14" ht="21.75" customHeight="1" x14ac:dyDescent="0.2">
      <c r="B28" s="114"/>
      <c r="C28" s="39">
        <f t="shared" si="0"/>
        <v>20</v>
      </c>
      <c r="D28" s="48" t="s">
        <v>75</v>
      </c>
      <c r="E28" s="19" t="s">
        <v>74</v>
      </c>
      <c r="F28" s="18"/>
      <c r="G28" s="102"/>
      <c r="J28" s="115"/>
      <c r="K28" s="115"/>
      <c r="L28" s="115"/>
      <c r="M28" s="115"/>
      <c r="N28" s="116"/>
    </row>
    <row r="29" spans="2:14" ht="21.75" customHeight="1" x14ac:dyDescent="0.2">
      <c r="B29" s="114"/>
      <c r="C29" s="39">
        <f t="shared" si="0"/>
        <v>21</v>
      </c>
      <c r="D29" s="48" t="s">
        <v>30</v>
      </c>
      <c r="E29" s="19" t="s">
        <v>74</v>
      </c>
      <c r="F29" s="38"/>
      <c r="G29" s="102"/>
      <c r="J29" s="115"/>
      <c r="K29" s="115"/>
      <c r="L29" s="115"/>
      <c r="M29" s="115"/>
      <c r="N29" s="116"/>
    </row>
    <row r="30" spans="2:14" ht="21.75" customHeight="1" x14ac:dyDescent="0.2">
      <c r="B30" s="114"/>
      <c r="C30" s="39">
        <f t="shared" si="0"/>
        <v>22</v>
      </c>
      <c r="D30" s="48" t="s">
        <v>31</v>
      </c>
      <c r="E30" s="19" t="s">
        <v>74</v>
      </c>
      <c r="F30" s="18"/>
      <c r="G30" s="102"/>
      <c r="J30" s="115"/>
      <c r="K30" s="115"/>
      <c r="L30" s="115"/>
      <c r="M30" s="115"/>
      <c r="N30" s="116"/>
    </row>
    <row r="31" spans="2:14" ht="21.75" customHeight="1" x14ac:dyDescent="0.2">
      <c r="B31" s="114"/>
      <c r="C31" s="39">
        <f t="shared" si="0"/>
        <v>23</v>
      </c>
      <c r="D31" s="52" t="s">
        <v>101</v>
      </c>
      <c r="E31" s="19" t="s">
        <v>74</v>
      </c>
      <c r="F31" s="18"/>
      <c r="G31" s="102"/>
      <c r="J31" s="115"/>
      <c r="K31" s="115"/>
      <c r="L31" s="115"/>
      <c r="M31" s="115"/>
      <c r="N31" s="116"/>
    </row>
    <row r="32" spans="2:14" ht="21.75" customHeight="1" x14ac:dyDescent="0.2">
      <c r="B32" s="114"/>
      <c r="C32" s="39">
        <f t="shared" si="0"/>
        <v>24</v>
      </c>
      <c r="D32" s="48" t="s">
        <v>32</v>
      </c>
      <c r="E32" s="19" t="s">
        <v>74</v>
      </c>
      <c r="F32" s="18"/>
      <c r="G32" s="102"/>
      <c r="J32" s="115"/>
      <c r="K32" s="115"/>
      <c r="L32" s="115"/>
      <c r="M32" s="115"/>
      <c r="N32" s="116"/>
    </row>
    <row r="33" spans="2:14" ht="21.75" customHeight="1" x14ac:dyDescent="0.2">
      <c r="B33" s="114"/>
      <c r="C33" s="39">
        <f t="shared" si="0"/>
        <v>25</v>
      </c>
      <c r="D33" s="48" t="s">
        <v>65</v>
      </c>
      <c r="E33" s="19" t="s">
        <v>74</v>
      </c>
      <c r="F33" s="18"/>
      <c r="G33" s="102"/>
      <c r="J33" s="115"/>
      <c r="K33" s="115"/>
      <c r="L33" s="115"/>
      <c r="M33" s="115"/>
      <c r="N33" s="116"/>
    </row>
    <row r="34" spans="2:14" ht="21.75" customHeight="1" x14ac:dyDescent="0.2">
      <c r="B34" s="114"/>
      <c r="C34" s="39">
        <f t="shared" si="0"/>
        <v>26</v>
      </c>
      <c r="D34" s="48" t="s">
        <v>78</v>
      </c>
      <c r="E34" s="19" t="s">
        <v>74</v>
      </c>
      <c r="F34" s="18"/>
      <c r="G34" s="102"/>
      <c r="J34" s="115"/>
      <c r="K34" s="115"/>
      <c r="L34" s="115"/>
      <c r="M34" s="115"/>
      <c r="N34" s="116"/>
    </row>
    <row r="35" spans="2:14" ht="21.75" customHeight="1" x14ac:dyDescent="0.2">
      <c r="B35" s="114"/>
      <c r="C35" s="39">
        <f t="shared" si="0"/>
        <v>27</v>
      </c>
      <c r="D35" s="48" t="s">
        <v>55</v>
      </c>
      <c r="E35" s="19" t="s">
        <v>74</v>
      </c>
      <c r="F35" s="18"/>
      <c r="G35" s="102"/>
      <c r="J35" s="115"/>
      <c r="K35" s="115"/>
      <c r="L35" s="115"/>
      <c r="M35" s="115"/>
      <c r="N35" s="116"/>
    </row>
    <row r="36" spans="2:14" ht="21.75" customHeight="1" x14ac:dyDescent="0.2">
      <c r="B36" s="114"/>
      <c r="C36" s="39">
        <f t="shared" si="0"/>
        <v>28</v>
      </c>
      <c r="D36" s="38" t="s">
        <v>130</v>
      </c>
      <c r="E36" s="19" t="s">
        <v>74</v>
      </c>
      <c r="F36" s="18"/>
      <c r="G36" s="102"/>
      <c r="J36" s="115"/>
      <c r="K36" s="115"/>
      <c r="L36" s="115"/>
      <c r="M36" s="115"/>
      <c r="N36" s="116"/>
    </row>
    <row r="37" spans="2:14" ht="21.75" customHeight="1" x14ac:dyDescent="0.2">
      <c r="B37" s="114"/>
      <c r="C37" s="39">
        <f t="shared" si="0"/>
        <v>29</v>
      </c>
      <c r="D37" s="38" t="s">
        <v>77</v>
      </c>
      <c r="E37" s="19" t="s">
        <v>74</v>
      </c>
      <c r="F37" s="18"/>
      <c r="G37" s="102"/>
      <c r="J37" s="115"/>
      <c r="K37" s="115"/>
      <c r="L37" s="115"/>
      <c r="M37" s="115"/>
      <c r="N37" s="116"/>
    </row>
    <row r="38" spans="2:14" ht="21.75" customHeight="1" x14ac:dyDescent="0.2">
      <c r="B38" s="114"/>
      <c r="C38" s="39">
        <f t="shared" si="0"/>
        <v>30</v>
      </c>
      <c r="D38" s="38" t="s">
        <v>56</v>
      </c>
      <c r="E38" s="19" t="s">
        <v>74</v>
      </c>
      <c r="F38" s="18"/>
      <c r="G38" s="102"/>
      <c r="J38" s="115"/>
      <c r="K38" s="115"/>
      <c r="L38" s="115"/>
      <c r="M38" s="115"/>
      <c r="N38" s="116"/>
    </row>
    <row r="39" spans="2:14" ht="21.75" customHeight="1" x14ac:dyDescent="0.2">
      <c r="B39" s="114"/>
      <c r="C39" s="39">
        <f t="shared" si="0"/>
        <v>31</v>
      </c>
      <c r="D39" s="38" t="s">
        <v>131</v>
      </c>
      <c r="E39" s="19" t="s">
        <v>74</v>
      </c>
      <c r="F39" s="18"/>
      <c r="G39" s="102"/>
      <c r="J39" s="115"/>
      <c r="K39" s="115"/>
      <c r="L39" s="115"/>
      <c r="M39" s="115"/>
      <c r="N39" s="116"/>
    </row>
    <row r="40" spans="2:14" ht="21.75" customHeight="1" x14ac:dyDescent="0.2">
      <c r="B40" s="114"/>
      <c r="C40" s="39">
        <f t="shared" si="0"/>
        <v>32</v>
      </c>
      <c r="D40" s="48" t="s">
        <v>66</v>
      </c>
      <c r="E40" s="19" t="s">
        <v>74</v>
      </c>
      <c r="F40" s="18"/>
      <c r="G40" s="102"/>
      <c r="J40" s="115"/>
      <c r="K40" s="115"/>
      <c r="L40" s="115"/>
      <c r="M40" s="115"/>
      <c r="N40" s="116"/>
    </row>
    <row r="41" spans="2:14" ht="21.75" customHeight="1" x14ac:dyDescent="0.2">
      <c r="B41" s="114"/>
      <c r="C41" s="39">
        <f t="shared" si="0"/>
        <v>33</v>
      </c>
      <c r="D41" s="48" t="s">
        <v>36</v>
      </c>
      <c r="E41" s="19" t="s">
        <v>74</v>
      </c>
      <c r="F41" s="18"/>
      <c r="G41" s="102"/>
      <c r="J41" s="115"/>
      <c r="K41" s="115"/>
      <c r="L41" s="115"/>
      <c r="M41" s="115"/>
      <c r="N41" s="116"/>
    </row>
    <row r="42" spans="2:14" ht="21.75" customHeight="1" x14ac:dyDescent="0.2">
      <c r="B42" s="114"/>
      <c r="C42" s="39">
        <f t="shared" si="0"/>
        <v>34</v>
      </c>
      <c r="D42" s="48" t="s">
        <v>67</v>
      </c>
      <c r="E42" s="19" t="s">
        <v>74</v>
      </c>
      <c r="F42" s="18"/>
      <c r="G42" s="102"/>
      <c r="J42" s="115"/>
      <c r="K42" s="115"/>
      <c r="L42" s="115"/>
      <c r="M42" s="115"/>
      <c r="N42" s="116"/>
    </row>
    <row r="43" spans="2:14" ht="21.75" customHeight="1" x14ac:dyDescent="0.2">
      <c r="B43" s="114"/>
      <c r="C43" s="39">
        <f t="shared" si="0"/>
        <v>35</v>
      </c>
      <c r="D43" s="48" t="s">
        <v>33</v>
      </c>
      <c r="E43" s="19" t="s">
        <v>74</v>
      </c>
      <c r="F43" s="18"/>
      <c r="G43" s="102"/>
      <c r="J43" s="115"/>
      <c r="K43" s="115"/>
      <c r="L43" s="115"/>
      <c r="M43" s="115"/>
      <c r="N43" s="116"/>
    </row>
    <row r="44" spans="2:14" ht="21.75" customHeight="1" x14ac:dyDescent="0.2">
      <c r="B44" s="114"/>
      <c r="C44" s="39">
        <f t="shared" si="0"/>
        <v>36</v>
      </c>
      <c r="D44" s="48" t="s">
        <v>34</v>
      </c>
      <c r="E44" s="19" t="s">
        <v>74</v>
      </c>
      <c r="F44" s="18"/>
      <c r="G44" s="102"/>
      <c r="J44" s="115"/>
      <c r="K44" s="115"/>
      <c r="L44" s="115"/>
      <c r="M44" s="115"/>
      <c r="N44" s="116"/>
    </row>
    <row r="45" spans="2:14" ht="21.75" customHeight="1" x14ac:dyDescent="0.2">
      <c r="B45" s="114"/>
      <c r="C45" s="39">
        <f t="shared" si="0"/>
        <v>37</v>
      </c>
      <c r="D45" s="48" t="s">
        <v>125</v>
      </c>
      <c r="E45" s="19" t="s">
        <v>74</v>
      </c>
      <c r="F45" s="18"/>
      <c r="G45" s="102"/>
      <c r="J45" s="115"/>
      <c r="K45" s="115"/>
      <c r="L45" s="115"/>
      <c r="M45" s="115"/>
      <c r="N45" s="116"/>
    </row>
    <row r="46" spans="2:14" ht="21.75" customHeight="1" x14ac:dyDescent="0.2">
      <c r="B46" s="114"/>
      <c r="C46" s="39">
        <f t="shared" si="0"/>
        <v>38</v>
      </c>
      <c r="D46" s="48" t="s">
        <v>35</v>
      </c>
      <c r="E46" s="19" t="s">
        <v>74</v>
      </c>
      <c r="F46" s="18"/>
      <c r="G46" s="102"/>
      <c r="J46" s="115"/>
      <c r="K46" s="115"/>
      <c r="L46" s="115"/>
      <c r="M46" s="115"/>
      <c r="N46" s="116"/>
    </row>
    <row r="47" spans="2:14" ht="21.75" customHeight="1" x14ac:dyDescent="0.2">
      <c r="B47" s="114"/>
      <c r="C47" s="39">
        <f t="shared" si="0"/>
        <v>39</v>
      </c>
      <c r="D47" s="48" t="s">
        <v>79</v>
      </c>
      <c r="E47" s="19" t="s">
        <v>74</v>
      </c>
      <c r="F47" s="18"/>
      <c r="G47" s="102"/>
      <c r="J47" s="115"/>
      <c r="K47" s="115"/>
      <c r="L47" s="115"/>
      <c r="M47" s="115"/>
      <c r="N47" s="116"/>
    </row>
    <row r="48" spans="2:14" ht="17.25" customHeight="1" x14ac:dyDescent="0.2">
      <c r="B48" s="110"/>
      <c r="C48" s="111"/>
      <c r="D48" s="111"/>
      <c r="E48" s="111"/>
      <c r="F48" s="111"/>
      <c r="G48" s="112"/>
      <c r="J48" s="21"/>
      <c r="K48" s="21"/>
      <c r="L48" s="21"/>
      <c r="M48" s="21"/>
      <c r="N48" s="21"/>
    </row>
    <row r="49" spans="2:14" x14ac:dyDescent="0.2">
      <c r="B49" s="103" t="s">
        <v>5</v>
      </c>
      <c r="C49" s="17">
        <f t="shared" ref="C49:C76" si="1">C48+1</f>
        <v>1</v>
      </c>
      <c r="D49" s="46" t="s">
        <v>37</v>
      </c>
      <c r="E49" s="19" t="s">
        <v>74</v>
      </c>
      <c r="F49" s="18"/>
      <c r="G49" s="102" t="str">
        <f>IF(K49=M49,"NA",J49/N49)</f>
        <v>NA</v>
      </c>
      <c r="J49" s="115">
        <f>COUNTIF(E49:E54,"Y")</f>
        <v>0</v>
      </c>
      <c r="K49" s="115">
        <f>COUNTIF(E49:E54,"NA")</f>
        <v>6</v>
      </c>
      <c r="L49" s="115">
        <f>COUNTIF(E49:E54,"N")</f>
        <v>0</v>
      </c>
      <c r="M49" s="115">
        <f>SUM(J49:L49)</f>
        <v>6</v>
      </c>
      <c r="N49" s="116">
        <f>M49-K49</f>
        <v>0</v>
      </c>
    </row>
    <row r="50" spans="2:14" ht="17.25" customHeight="1" x14ac:dyDescent="0.2">
      <c r="B50" s="103"/>
      <c r="C50" s="17">
        <f t="shared" si="1"/>
        <v>2</v>
      </c>
      <c r="D50" s="46" t="s">
        <v>80</v>
      </c>
      <c r="E50" s="19" t="s">
        <v>74</v>
      </c>
      <c r="F50" s="18"/>
      <c r="G50" s="102"/>
      <c r="J50" s="115"/>
      <c r="K50" s="115"/>
      <c r="L50" s="115"/>
      <c r="M50" s="115"/>
      <c r="N50" s="116"/>
    </row>
    <row r="51" spans="2:14" ht="17.25" customHeight="1" x14ac:dyDescent="0.2">
      <c r="B51" s="103"/>
      <c r="C51" s="17">
        <f t="shared" si="1"/>
        <v>3</v>
      </c>
      <c r="D51" s="47" t="s">
        <v>102</v>
      </c>
      <c r="E51" s="19" t="s">
        <v>74</v>
      </c>
      <c r="F51" s="18"/>
      <c r="G51" s="102"/>
      <c r="J51" s="115"/>
      <c r="K51" s="115"/>
      <c r="L51" s="115"/>
      <c r="M51" s="115"/>
      <c r="N51" s="116"/>
    </row>
    <row r="52" spans="2:14" ht="17.25" customHeight="1" x14ac:dyDescent="0.2">
      <c r="B52" s="103"/>
      <c r="C52" s="17">
        <f t="shared" si="1"/>
        <v>4</v>
      </c>
      <c r="D52" s="47" t="s">
        <v>103</v>
      </c>
      <c r="E52" s="19" t="s">
        <v>74</v>
      </c>
      <c r="F52" s="18"/>
      <c r="G52" s="102"/>
      <c r="J52" s="115"/>
      <c r="K52" s="115"/>
      <c r="L52" s="115"/>
      <c r="M52" s="115"/>
      <c r="N52" s="116"/>
    </row>
    <row r="53" spans="2:14" ht="17.25" customHeight="1" x14ac:dyDescent="0.2">
      <c r="B53" s="103"/>
      <c r="C53" s="17">
        <f t="shared" si="1"/>
        <v>5</v>
      </c>
      <c r="D53" s="46" t="s">
        <v>38</v>
      </c>
      <c r="E53" s="19" t="s">
        <v>74</v>
      </c>
      <c r="F53" s="18"/>
      <c r="G53" s="102"/>
      <c r="J53" s="115"/>
      <c r="K53" s="115"/>
      <c r="L53" s="115"/>
      <c r="M53" s="115"/>
      <c r="N53" s="116"/>
    </row>
    <row r="54" spans="2:14" x14ac:dyDescent="0.2">
      <c r="B54" s="103"/>
      <c r="C54" s="17">
        <f t="shared" si="1"/>
        <v>6</v>
      </c>
      <c r="D54" s="46" t="s">
        <v>39</v>
      </c>
      <c r="E54" s="19" t="s">
        <v>74</v>
      </c>
      <c r="F54" s="18"/>
      <c r="G54" s="102"/>
      <c r="J54" s="115"/>
      <c r="K54" s="115"/>
      <c r="L54" s="115"/>
      <c r="M54" s="115"/>
      <c r="N54" s="116"/>
    </row>
    <row r="55" spans="2:14" ht="17.25" customHeight="1" x14ac:dyDescent="0.2">
      <c r="B55" s="99"/>
      <c r="C55" s="100"/>
      <c r="D55" s="100"/>
      <c r="E55" s="100"/>
      <c r="F55" s="100"/>
      <c r="G55" s="101"/>
      <c r="J55" s="21"/>
      <c r="K55" s="21"/>
      <c r="L55" s="21"/>
      <c r="M55" s="21"/>
      <c r="N55" s="21"/>
    </row>
    <row r="56" spans="2:14" x14ac:dyDescent="0.2">
      <c r="B56" s="103" t="s">
        <v>6</v>
      </c>
      <c r="C56" s="17">
        <f t="shared" si="1"/>
        <v>1</v>
      </c>
      <c r="D56" s="47" t="s">
        <v>92</v>
      </c>
      <c r="E56" s="19" t="s">
        <v>74</v>
      </c>
      <c r="F56" s="18"/>
      <c r="G56" s="102" t="str">
        <f>IF(K56=M56,"NA",J56/N56)</f>
        <v>NA</v>
      </c>
      <c r="J56" s="115">
        <f>COUNTIF(E56:E66,"Y")</f>
        <v>0</v>
      </c>
      <c r="K56" s="115">
        <f>COUNTIF(E56:E66,"NA")</f>
        <v>11</v>
      </c>
      <c r="L56" s="115">
        <f>COUNTIF(E56:E66,"N")</f>
        <v>0</v>
      </c>
      <c r="M56" s="115">
        <f>SUM(J56:L56)</f>
        <v>11</v>
      </c>
      <c r="N56" s="115">
        <f>M56-K56</f>
        <v>0</v>
      </c>
    </row>
    <row r="57" spans="2:14" ht="17.25" customHeight="1" x14ac:dyDescent="0.2">
      <c r="B57" s="103"/>
      <c r="C57" s="17">
        <f t="shared" si="1"/>
        <v>2</v>
      </c>
      <c r="D57" s="47" t="s">
        <v>93</v>
      </c>
      <c r="E57" s="19" t="s">
        <v>74</v>
      </c>
      <c r="F57" s="18"/>
      <c r="G57" s="102"/>
      <c r="J57" s="115"/>
      <c r="K57" s="115"/>
      <c r="L57" s="115"/>
      <c r="M57" s="115"/>
      <c r="N57" s="115"/>
    </row>
    <row r="58" spans="2:14" ht="17.25" customHeight="1" x14ac:dyDescent="0.2">
      <c r="B58" s="103"/>
      <c r="C58" s="17">
        <f t="shared" si="1"/>
        <v>3</v>
      </c>
      <c r="D58" s="47" t="s">
        <v>104</v>
      </c>
      <c r="E58" s="19" t="s">
        <v>74</v>
      </c>
      <c r="F58" s="18"/>
      <c r="G58" s="102"/>
      <c r="J58" s="115"/>
      <c r="K58" s="115"/>
      <c r="L58" s="115"/>
      <c r="M58" s="115"/>
      <c r="N58" s="115"/>
    </row>
    <row r="59" spans="2:14" ht="17.25" customHeight="1" x14ac:dyDescent="0.2">
      <c r="B59" s="103"/>
      <c r="C59" s="17">
        <f t="shared" si="1"/>
        <v>4</v>
      </c>
      <c r="D59" s="47" t="s">
        <v>105</v>
      </c>
      <c r="E59" s="19" t="s">
        <v>74</v>
      </c>
      <c r="F59" s="18"/>
      <c r="G59" s="102"/>
      <c r="J59" s="115"/>
      <c r="K59" s="115"/>
      <c r="L59" s="115"/>
      <c r="M59" s="115"/>
      <c r="N59" s="115"/>
    </row>
    <row r="60" spans="2:14" ht="17.25" customHeight="1" x14ac:dyDescent="0.2">
      <c r="B60" s="103"/>
      <c r="C60" s="17">
        <f t="shared" si="1"/>
        <v>5</v>
      </c>
      <c r="D60" s="47" t="s">
        <v>94</v>
      </c>
      <c r="E60" s="19" t="s">
        <v>74</v>
      </c>
      <c r="F60" s="18"/>
      <c r="G60" s="102"/>
      <c r="J60" s="115"/>
      <c r="K60" s="115"/>
      <c r="L60" s="115"/>
      <c r="M60" s="115"/>
      <c r="N60" s="115"/>
    </row>
    <row r="61" spans="2:14" ht="15.75" customHeight="1" x14ac:dyDescent="0.2">
      <c r="B61" s="103"/>
      <c r="C61" s="17">
        <f t="shared" si="1"/>
        <v>6</v>
      </c>
      <c r="D61" s="47" t="s">
        <v>95</v>
      </c>
      <c r="E61" s="19" t="s">
        <v>74</v>
      </c>
      <c r="F61" s="18"/>
      <c r="G61" s="102"/>
      <c r="J61" s="115"/>
      <c r="K61" s="115"/>
      <c r="L61" s="115"/>
      <c r="M61" s="115"/>
      <c r="N61" s="115"/>
    </row>
    <row r="62" spans="2:14" ht="17.25" customHeight="1" x14ac:dyDescent="0.2">
      <c r="B62" s="103"/>
      <c r="C62" s="17">
        <f t="shared" si="1"/>
        <v>7</v>
      </c>
      <c r="D62" s="47" t="s">
        <v>96</v>
      </c>
      <c r="E62" s="19" t="s">
        <v>74</v>
      </c>
      <c r="F62" s="18"/>
      <c r="G62" s="102"/>
      <c r="J62" s="115"/>
      <c r="K62" s="115"/>
      <c r="L62" s="115"/>
      <c r="M62" s="115"/>
      <c r="N62" s="115"/>
    </row>
    <row r="63" spans="2:14" ht="17.25" customHeight="1" x14ac:dyDescent="0.2">
      <c r="B63" s="103"/>
      <c r="C63" s="17">
        <f t="shared" si="1"/>
        <v>8</v>
      </c>
      <c r="D63" s="47" t="s">
        <v>106</v>
      </c>
      <c r="E63" s="19" t="s">
        <v>74</v>
      </c>
      <c r="F63" s="18"/>
      <c r="G63" s="102"/>
      <c r="J63" s="115"/>
      <c r="K63" s="115"/>
      <c r="L63" s="115"/>
      <c r="M63" s="115"/>
      <c r="N63" s="115"/>
    </row>
    <row r="64" spans="2:14" ht="17.25" customHeight="1" x14ac:dyDescent="0.2">
      <c r="B64" s="103"/>
      <c r="C64" s="17">
        <f t="shared" si="1"/>
        <v>9</v>
      </c>
      <c r="D64" s="47" t="s">
        <v>107</v>
      </c>
      <c r="E64" s="19" t="s">
        <v>74</v>
      </c>
      <c r="F64" s="18"/>
      <c r="G64" s="102"/>
      <c r="J64" s="115"/>
      <c r="K64" s="115"/>
      <c r="L64" s="115"/>
      <c r="M64" s="115"/>
      <c r="N64" s="115"/>
    </row>
    <row r="65" spans="2:14" ht="17.25" customHeight="1" x14ac:dyDescent="0.2">
      <c r="B65" s="103"/>
      <c r="C65" s="17">
        <f t="shared" si="1"/>
        <v>10</v>
      </c>
      <c r="D65" s="47" t="s">
        <v>97</v>
      </c>
      <c r="E65" s="19" t="s">
        <v>74</v>
      </c>
      <c r="F65" s="18"/>
      <c r="G65" s="102"/>
      <c r="J65" s="115"/>
      <c r="K65" s="115"/>
      <c r="L65" s="115"/>
      <c r="M65" s="115"/>
      <c r="N65" s="115"/>
    </row>
    <row r="66" spans="2:14" ht="17.25" customHeight="1" x14ac:dyDescent="0.2">
      <c r="B66" s="103"/>
      <c r="C66" s="17">
        <f t="shared" si="1"/>
        <v>11</v>
      </c>
      <c r="D66" s="46" t="s">
        <v>81</v>
      </c>
      <c r="E66" s="19" t="s">
        <v>74</v>
      </c>
      <c r="F66" s="18"/>
      <c r="G66" s="102"/>
      <c r="J66" s="115"/>
      <c r="K66" s="115"/>
      <c r="L66" s="115"/>
      <c r="M66" s="115"/>
      <c r="N66" s="115"/>
    </row>
    <row r="67" spans="2:14" ht="17.25" customHeight="1" x14ac:dyDescent="0.2">
      <c r="B67" s="99"/>
      <c r="C67" s="100"/>
      <c r="D67" s="100"/>
      <c r="E67" s="100"/>
      <c r="F67" s="100"/>
      <c r="G67" s="101"/>
      <c r="J67" s="21"/>
      <c r="K67" s="21"/>
      <c r="L67" s="21"/>
      <c r="M67" s="21"/>
      <c r="N67" s="21"/>
    </row>
    <row r="68" spans="2:14" ht="14.85" customHeight="1" x14ac:dyDescent="0.2">
      <c r="B68" s="103" t="s">
        <v>7</v>
      </c>
      <c r="C68" s="17">
        <f t="shared" si="1"/>
        <v>1</v>
      </c>
      <c r="D68" s="46" t="s">
        <v>40</v>
      </c>
      <c r="E68" s="19" t="s">
        <v>74</v>
      </c>
      <c r="F68" s="18"/>
      <c r="G68" s="102" t="str">
        <f>IF(K68=M68,"NA",J68/N68)</f>
        <v>NA</v>
      </c>
      <c r="H68" s="22"/>
      <c r="I68" s="22"/>
      <c r="J68" s="115">
        <f>COUNTIF(E68:E76,"Y")</f>
        <v>0</v>
      </c>
      <c r="K68" s="115">
        <f>COUNTIF(E68:E76,"NA")</f>
        <v>9</v>
      </c>
      <c r="L68" s="115">
        <f>COUNTIF(E68:E76,"N")</f>
        <v>0</v>
      </c>
      <c r="M68" s="115">
        <f>SUM(J68:L68)</f>
        <v>9</v>
      </c>
      <c r="N68" s="115">
        <f>M68-K68</f>
        <v>0</v>
      </c>
    </row>
    <row r="69" spans="2:14" ht="17.25" customHeight="1" x14ac:dyDescent="0.2">
      <c r="B69" s="103"/>
      <c r="C69" s="17">
        <f t="shared" si="1"/>
        <v>2</v>
      </c>
      <c r="D69" s="46" t="s">
        <v>41</v>
      </c>
      <c r="E69" s="19" t="s">
        <v>74</v>
      </c>
      <c r="F69" s="18"/>
      <c r="G69" s="102"/>
      <c r="H69" s="22"/>
      <c r="I69" s="22"/>
      <c r="J69" s="115"/>
      <c r="K69" s="115"/>
      <c r="L69" s="115"/>
      <c r="M69" s="115"/>
      <c r="N69" s="115"/>
    </row>
    <row r="70" spans="2:14" ht="17.25" customHeight="1" x14ac:dyDescent="0.2">
      <c r="B70" s="103"/>
      <c r="C70" s="17">
        <f t="shared" si="1"/>
        <v>3</v>
      </c>
      <c r="D70" s="47" t="s">
        <v>112</v>
      </c>
      <c r="E70" s="19" t="s">
        <v>74</v>
      </c>
      <c r="F70" s="18"/>
      <c r="G70" s="102"/>
      <c r="H70" s="22"/>
      <c r="I70" s="22"/>
      <c r="J70" s="115"/>
      <c r="K70" s="115"/>
      <c r="L70" s="115"/>
      <c r="M70" s="115"/>
      <c r="N70" s="115"/>
    </row>
    <row r="71" spans="2:14" ht="17.25" customHeight="1" x14ac:dyDescent="0.2">
      <c r="B71" s="103"/>
      <c r="C71" s="17">
        <f t="shared" si="1"/>
        <v>4</v>
      </c>
      <c r="D71" s="46" t="s">
        <v>42</v>
      </c>
      <c r="E71" s="19" t="s">
        <v>74</v>
      </c>
      <c r="F71" s="18"/>
      <c r="G71" s="102"/>
      <c r="H71" s="22"/>
      <c r="I71" s="22"/>
      <c r="J71" s="115"/>
      <c r="K71" s="115"/>
      <c r="L71" s="115"/>
      <c r="M71" s="115"/>
      <c r="N71" s="115"/>
    </row>
    <row r="72" spans="2:14" ht="17.25" customHeight="1" x14ac:dyDescent="0.2">
      <c r="B72" s="103"/>
      <c r="C72" s="17">
        <f t="shared" si="1"/>
        <v>5</v>
      </c>
      <c r="D72" s="46" t="s">
        <v>43</v>
      </c>
      <c r="E72" s="19" t="s">
        <v>74</v>
      </c>
      <c r="F72" s="18"/>
      <c r="G72" s="102"/>
      <c r="H72" s="22"/>
      <c r="I72" s="22"/>
      <c r="J72" s="115"/>
      <c r="K72" s="115"/>
      <c r="L72" s="115"/>
      <c r="M72" s="115"/>
      <c r="N72" s="115"/>
    </row>
    <row r="73" spans="2:14" ht="17.25" customHeight="1" x14ac:dyDescent="0.2">
      <c r="B73" s="103"/>
      <c r="C73" s="17">
        <f t="shared" si="1"/>
        <v>6</v>
      </c>
      <c r="D73" s="47" t="s">
        <v>108</v>
      </c>
      <c r="E73" s="19" t="s">
        <v>74</v>
      </c>
      <c r="F73" s="18"/>
      <c r="G73" s="102"/>
      <c r="H73" s="22"/>
      <c r="I73" s="22"/>
      <c r="J73" s="115"/>
      <c r="K73" s="115"/>
      <c r="L73" s="115"/>
      <c r="M73" s="115"/>
      <c r="N73" s="115"/>
    </row>
    <row r="74" spans="2:14" ht="17.25" customHeight="1" x14ac:dyDescent="0.2">
      <c r="B74" s="103"/>
      <c r="C74" s="17">
        <f t="shared" si="1"/>
        <v>7</v>
      </c>
      <c r="D74" s="47" t="s">
        <v>109</v>
      </c>
      <c r="E74" s="19" t="s">
        <v>74</v>
      </c>
      <c r="F74" s="18"/>
      <c r="G74" s="102"/>
      <c r="H74" s="22"/>
      <c r="I74" s="22"/>
      <c r="J74" s="115"/>
      <c r="K74" s="115"/>
      <c r="L74" s="115"/>
      <c r="M74" s="115"/>
      <c r="N74" s="115"/>
    </row>
    <row r="75" spans="2:14" ht="17.25" customHeight="1" x14ac:dyDescent="0.2">
      <c r="B75" s="103"/>
      <c r="C75" s="17">
        <f t="shared" si="1"/>
        <v>8</v>
      </c>
      <c r="D75" s="46" t="s">
        <v>44</v>
      </c>
      <c r="E75" s="19" t="s">
        <v>74</v>
      </c>
      <c r="F75" s="18"/>
      <c r="G75" s="102"/>
      <c r="H75" s="22"/>
      <c r="I75" s="22"/>
      <c r="J75" s="115"/>
      <c r="K75" s="115"/>
      <c r="L75" s="115"/>
      <c r="M75" s="115"/>
      <c r="N75" s="115"/>
    </row>
    <row r="76" spans="2:14" ht="17.25" customHeight="1" x14ac:dyDescent="0.2">
      <c r="B76" s="103"/>
      <c r="C76" s="17">
        <f t="shared" si="1"/>
        <v>9</v>
      </c>
      <c r="D76" s="46" t="s">
        <v>82</v>
      </c>
      <c r="E76" s="19" t="s">
        <v>74</v>
      </c>
      <c r="F76" s="18"/>
      <c r="G76" s="102"/>
      <c r="H76" s="22"/>
      <c r="I76" s="22"/>
      <c r="J76" s="115"/>
      <c r="K76" s="115"/>
      <c r="L76" s="115"/>
      <c r="M76" s="115"/>
      <c r="N76" s="115"/>
    </row>
    <row r="77" spans="2:14" ht="16.5" customHeight="1" x14ac:dyDescent="0.2">
      <c r="B77" s="107"/>
      <c r="C77" s="108"/>
      <c r="D77" s="108"/>
      <c r="E77" s="108"/>
      <c r="F77" s="108"/>
      <c r="G77" s="109"/>
      <c r="J77" s="21"/>
      <c r="K77" s="21"/>
      <c r="L77" s="21"/>
      <c r="M77" s="21"/>
      <c r="N77" s="21"/>
    </row>
    <row r="78" spans="2:14" ht="17.25" customHeight="1" x14ac:dyDescent="0.2">
      <c r="B78" s="114" t="s">
        <v>8</v>
      </c>
      <c r="C78" s="42">
        <v>1</v>
      </c>
      <c r="D78" s="48" t="s">
        <v>119</v>
      </c>
      <c r="E78" s="41" t="s">
        <v>74</v>
      </c>
      <c r="F78" s="18"/>
      <c r="G78" s="102" t="str">
        <f>IF(K78=M78,"NA",J78/N78)</f>
        <v>NA</v>
      </c>
      <c r="J78" s="115">
        <f>COUNTIF(E78:E94,"Y")</f>
        <v>0</v>
      </c>
      <c r="K78" s="115">
        <f>COUNTIF(E78:E94,"NA")</f>
        <v>17</v>
      </c>
      <c r="L78" s="115">
        <f>COUNTIF(E78:E94,"N")</f>
        <v>0</v>
      </c>
      <c r="M78" s="115">
        <f>SUM(J78:L78)</f>
        <v>17</v>
      </c>
      <c r="N78" s="115">
        <f>M78-K78</f>
        <v>0</v>
      </c>
    </row>
    <row r="79" spans="2:14" ht="17.25" customHeight="1" x14ac:dyDescent="0.2">
      <c r="B79" s="114"/>
      <c r="C79" s="42">
        <f>C78+1</f>
        <v>2</v>
      </c>
      <c r="D79" s="53" t="s">
        <v>120</v>
      </c>
      <c r="E79" s="41" t="s">
        <v>74</v>
      </c>
      <c r="F79" s="18"/>
      <c r="G79" s="102"/>
      <c r="J79" s="115"/>
      <c r="K79" s="115"/>
      <c r="L79" s="115"/>
      <c r="M79" s="115"/>
      <c r="N79" s="115"/>
    </row>
    <row r="80" spans="2:14" ht="17.25" customHeight="1" x14ac:dyDescent="0.2">
      <c r="B80" s="114"/>
      <c r="C80" s="42">
        <f t="shared" ref="C80:C94" si="2">C79+1</f>
        <v>3</v>
      </c>
      <c r="D80" s="53" t="s">
        <v>45</v>
      </c>
      <c r="E80" s="41" t="s">
        <v>74</v>
      </c>
      <c r="F80" s="18"/>
      <c r="G80" s="102"/>
      <c r="J80" s="115"/>
      <c r="K80" s="115"/>
      <c r="L80" s="115"/>
      <c r="M80" s="115"/>
      <c r="N80" s="115"/>
    </row>
    <row r="81" spans="2:14" ht="17.25" customHeight="1" x14ac:dyDescent="0.2">
      <c r="B81" s="114"/>
      <c r="C81" s="42">
        <f t="shared" si="2"/>
        <v>4</v>
      </c>
      <c r="D81" s="48" t="s">
        <v>46</v>
      </c>
      <c r="E81" s="41" t="s">
        <v>74</v>
      </c>
      <c r="F81" s="18"/>
      <c r="G81" s="102"/>
      <c r="J81" s="115"/>
      <c r="K81" s="115"/>
      <c r="L81" s="115"/>
      <c r="M81" s="115"/>
      <c r="N81" s="115"/>
    </row>
    <row r="82" spans="2:14" ht="17.25" customHeight="1" x14ac:dyDescent="0.2">
      <c r="B82" s="114"/>
      <c r="C82" s="42">
        <f t="shared" si="2"/>
        <v>5</v>
      </c>
      <c r="D82" s="48" t="s">
        <v>76</v>
      </c>
      <c r="E82" s="41" t="s">
        <v>74</v>
      </c>
      <c r="F82" s="18"/>
      <c r="G82" s="102"/>
      <c r="J82" s="115"/>
      <c r="K82" s="115"/>
      <c r="L82" s="115"/>
      <c r="M82" s="115"/>
      <c r="N82" s="115"/>
    </row>
    <row r="83" spans="2:14" ht="17.25" customHeight="1" x14ac:dyDescent="0.2">
      <c r="B83" s="114"/>
      <c r="C83" s="42">
        <f t="shared" si="2"/>
        <v>6</v>
      </c>
      <c r="D83" s="48" t="s">
        <v>90</v>
      </c>
      <c r="E83" s="41" t="s">
        <v>74</v>
      </c>
      <c r="F83" s="18"/>
      <c r="G83" s="102"/>
      <c r="J83" s="115"/>
      <c r="K83" s="115"/>
      <c r="L83" s="115"/>
      <c r="M83" s="115"/>
      <c r="N83" s="115"/>
    </row>
    <row r="84" spans="2:14" ht="17.25" customHeight="1" x14ac:dyDescent="0.2">
      <c r="B84" s="114"/>
      <c r="C84" s="42">
        <f t="shared" si="2"/>
        <v>7</v>
      </c>
      <c r="D84" s="48" t="s">
        <v>99</v>
      </c>
      <c r="E84" s="41" t="s">
        <v>74</v>
      </c>
      <c r="F84" s="18"/>
      <c r="G84" s="102"/>
      <c r="J84" s="115"/>
      <c r="K84" s="115"/>
      <c r="L84" s="115"/>
      <c r="M84" s="115"/>
      <c r="N84" s="115"/>
    </row>
    <row r="85" spans="2:14" ht="17.25" customHeight="1" x14ac:dyDescent="0.2">
      <c r="B85" s="114"/>
      <c r="C85" s="42">
        <f t="shared" si="2"/>
        <v>8</v>
      </c>
      <c r="D85" s="48" t="s">
        <v>62</v>
      </c>
      <c r="E85" s="41" t="s">
        <v>74</v>
      </c>
      <c r="F85" s="38"/>
      <c r="G85" s="102"/>
      <c r="J85" s="115"/>
      <c r="K85" s="115"/>
      <c r="L85" s="115"/>
      <c r="M85" s="115"/>
      <c r="N85" s="115"/>
    </row>
    <row r="86" spans="2:14" ht="17.25" customHeight="1" x14ac:dyDescent="0.2">
      <c r="B86" s="114"/>
      <c r="C86" s="42">
        <f t="shared" si="2"/>
        <v>9</v>
      </c>
      <c r="D86" s="48" t="s">
        <v>110</v>
      </c>
      <c r="E86" s="41" t="s">
        <v>74</v>
      </c>
      <c r="F86" s="38"/>
      <c r="G86" s="102"/>
      <c r="J86" s="115"/>
      <c r="K86" s="115"/>
      <c r="L86" s="115"/>
      <c r="M86" s="115"/>
      <c r="N86" s="115"/>
    </row>
    <row r="87" spans="2:14" ht="17.25" customHeight="1" x14ac:dyDescent="0.2">
      <c r="B87" s="114"/>
      <c r="C87" s="42">
        <f t="shared" si="2"/>
        <v>10</v>
      </c>
      <c r="D87" s="48" t="s">
        <v>61</v>
      </c>
      <c r="E87" s="41" t="s">
        <v>74</v>
      </c>
      <c r="F87" s="38"/>
      <c r="G87" s="102"/>
      <c r="J87" s="115"/>
      <c r="K87" s="115"/>
      <c r="L87" s="115"/>
      <c r="M87" s="115"/>
      <c r="N87" s="115"/>
    </row>
    <row r="88" spans="2:14" ht="17.25" customHeight="1" x14ac:dyDescent="0.2">
      <c r="B88" s="114"/>
      <c r="C88" s="42">
        <f t="shared" si="2"/>
        <v>11</v>
      </c>
      <c r="D88" s="48" t="s">
        <v>88</v>
      </c>
      <c r="E88" s="41" t="s">
        <v>74</v>
      </c>
      <c r="F88" s="18"/>
      <c r="G88" s="102"/>
      <c r="J88" s="115"/>
      <c r="K88" s="115"/>
      <c r="L88" s="115"/>
      <c r="M88" s="115"/>
      <c r="N88" s="115"/>
    </row>
    <row r="89" spans="2:14" ht="17.25" customHeight="1" x14ac:dyDescent="0.2">
      <c r="B89" s="114"/>
      <c r="C89" s="42">
        <f t="shared" si="2"/>
        <v>12</v>
      </c>
      <c r="D89" s="48" t="s">
        <v>89</v>
      </c>
      <c r="E89" s="41" t="s">
        <v>74</v>
      </c>
      <c r="F89" s="18"/>
      <c r="G89" s="102"/>
      <c r="J89" s="115"/>
      <c r="K89" s="115"/>
      <c r="L89" s="115"/>
      <c r="M89" s="115"/>
      <c r="N89" s="115"/>
    </row>
    <row r="90" spans="2:14" ht="17.25" customHeight="1" x14ac:dyDescent="0.2">
      <c r="B90" s="114"/>
      <c r="C90" s="42">
        <f t="shared" si="2"/>
        <v>13</v>
      </c>
      <c r="D90" s="48" t="s">
        <v>87</v>
      </c>
      <c r="E90" s="41" t="s">
        <v>74</v>
      </c>
      <c r="F90" s="18"/>
      <c r="G90" s="102"/>
      <c r="J90" s="115"/>
      <c r="K90" s="115"/>
      <c r="L90" s="115"/>
      <c r="M90" s="115"/>
      <c r="N90" s="115"/>
    </row>
    <row r="91" spans="2:14" ht="14.25" customHeight="1" x14ac:dyDescent="0.2">
      <c r="B91" s="114"/>
      <c r="C91" s="42">
        <f t="shared" si="2"/>
        <v>14</v>
      </c>
      <c r="D91" s="48" t="s">
        <v>121</v>
      </c>
      <c r="E91" s="41" t="s">
        <v>74</v>
      </c>
      <c r="F91" s="38"/>
      <c r="G91" s="102"/>
      <c r="J91" s="115"/>
      <c r="K91" s="115"/>
      <c r="L91" s="115"/>
      <c r="M91" s="115"/>
      <c r="N91" s="115"/>
    </row>
    <row r="92" spans="2:14" ht="17.25" customHeight="1" x14ac:dyDescent="0.2">
      <c r="B92" s="114"/>
      <c r="C92" s="42">
        <f t="shared" si="2"/>
        <v>15</v>
      </c>
      <c r="D92" s="48" t="s">
        <v>63</v>
      </c>
      <c r="E92" s="41" t="s">
        <v>74</v>
      </c>
      <c r="F92" s="18"/>
      <c r="G92" s="102"/>
      <c r="J92" s="115"/>
      <c r="K92" s="115"/>
      <c r="L92" s="115"/>
      <c r="M92" s="115"/>
      <c r="N92" s="115"/>
    </row>
    <row r="93" spans="2:14" ht="17.25" customHeight="1" x14ac:dyDescent="0.2">
      <c r="B93" s="114"/>
      <c r="C93" s="42">
        <f t="shared" si="2"/>
        <v>16</v>
      </c>
      <c r="D93" s="48" t="s">
        <v>46</v>
      </c>
      <c r="E93" s="41" t="s">
        <v>74</v>
      </c>
      <c r="F93" s="18"/>
      <c r="G93" s="102"/>
      <c r="J93" s="115"/>
      <c r="K93" s="115"/>
      <c r="L93" s="115"/>
      <c r="M93" s="115"/>
      <c r="N93" s="115"/>
    </row>
    <row r="94" spans="2:14" ht="17.25" customHeight="1" x14ac:dyDescent="0.2">
      <c r="B94" s="114"/>
      <c r="C94" s="42">
        <f t="shared" si="2"/>
        <v>17</v>
      </c>
      <c r="D94" s="48" t="s">
        <v>47</v>
      </c>
      <c r="E94" s="41" t="s">
        <v>74</v>
      </c>
      <c r="F94" s="18"/>
      <c r="G94" s="102"/>
      <c r="J94" s="115"/>
      <c r="K94" s="115"/>
      <c r="L94" s="115"/>
      <c r="M94" s="115"/>
      <c r="N94" s="115"/>
    </row>
    <row r="95" spans="2:14" ht="15.75" customHeight="1" x14ac:dyDescent="0.2">
      <c r="B95" s="110"/>
      <c r="C95" s="100"/>
      <c r="D95" s="100"/>
      <c r="E95" s="100"/>
      <c r="F95" s="100"/>
      <c r="G95" s="101"/>
      <c r="J95" s="21"/>
      <c r="K95" s="21"/>
      <c r="L95" s="21"/>
      <c r="M95" s="21"/>
      <c r="N95" s="21"/>
    </row>
    <row r="96" spans="2:14" ht="17.25" customHeight="1" x14ac:dyDescent="0.2">
      <c r="B96" s="103" t="s">
        <v>9</v>
      </c>
      <c r="C96" s="42">
        <f t="shared" ref="C96" si="3">C95+1</f>
        <v>1</v>
      </c>
      <c r="D96" s="46" t="s">
        <v>48</v>
      </c>
      <c r="E96" s="19" t="s">
        <v>74</v>
      </c>
      <c r="F96" s="18"/>
      <c r="G96" s="102" t="str">
        <f>IF(K96=M96,"NA",J96/N96)</f>
        <v>NA</v>
      </c>
      <c r="J96" s="115">
        <f>COUNTIF(E96:E101,"Y")</f>
        <v>0</v>
      </c>
      <c r="K96" s="115">
        <f>COUNTIF(E96:E101,"NA")</f>
        <v>6</v>
      </c>
      <c r="L96" s="115">
        <f>COUNTIF(E96:E101,"N")</f>
        <v>0</v>
      </c>
      <c r="M96" s="115">
        <f>SUM(J96:L96)</f>
        <v>6</v>
      </c>
      <c r="N96" s="115">
        <f>M96-K96</f>
        <v>0</v>
      </c>
    </row>
    <row r="97" spans="2:14" ht="17.25" customHeight="1" x14ac:dyDescent="0.2">
      <c r="B97" s="103"/>
      <c r="C97" s="17">
        <f t="shared" ref="C97:C101" si="4">C96+1</f>
        <v>2</v>
      </c>
      <c r="D97" s="46" t="s">
        <v>49</v>
      </c>
      <c r="E97" s="19" t="s">
        <v>74</v>
      </c>
      <c r="F97" s="18"/>
      <c r="G97" s="102"/>
      <c r="J97" s="115"/>
      <c r="K97" s="115"/>
      <c r="L97" s="115"/>
      <c r="M97" s="115"/>
      <c r="N97" s="115"/>
    </row>
    <row r="98" spans="2:14" ht="17.25" customHeight="1" x14ac:dyDescent="0.2">
      <c r="B98" s="103"/>
      <c r="C98" s="17">
        <f t="shared" si="4"/>
        <v>3</v>
      </c>
      <c r="D98" s="46" t="s">
        <v>111</v>
      </c>
      <c r="E98" s="19" t="s">
        <v>74</v>
      </c>
      <c r="F98" s="18"/>
      <c r="G98" s="102"/>
      <c r="J98" s="115"/>
      <c r="K98" s="115"/>
      <c r="L98" s="115"/>
      <c r="M98" s="115"/>
      <c r="N98" s="115"/>
    </row>
    <row r="99" spans="2:14" ht="17.25" customHeight="1" x14ac:dyDescent="0.2">
      <c r="B99" s="103"/>
      <c r="C99" s="17">
        <f t="shared" si="4"/>
        <v>4</v>
      </c>
      <c r="D99" s="46" t="s">
        <v>50</v>
      </c>
      <c r="E99" s="19" t="s">
        <v>74</v>
      </c>
      <c r="F99" s="18"/>
      <c r="G99" s="102"/>
      <c r="J99" s="115"/>
      <c r="K99" s="115"/>
      <c r="L99" s="115"/>
      <c r="M99" s="115"/>
      <c r="N99" s="115"/>
    </row>
    <row r="100" spans="2:14" ht="17.25" customHeight="1" x14ac:dyDescent="0.2">
      <c r="B100" s="103"/>
      <c r="C100" s="17">
        <f t="shared" si="4"/>
        <v>5</v>
      </c>
      <c r="D100" s="46" t="s">
        <v>51</v>
      </c>
      <c r="E100" s="19" t="s">
        <v>74</v>
      </c>
      <c r="F100" s="18"/>
      <c r="G100" s="102"/>
      <c r="J100" s="115"/>
      <c r="K100" s="115"/>
      <c r="L100" s="115"/>
      <c r="M100" s="115"/>
      <c r="N100" s="115"/>
    </row>
    <row r="101" spans="2:14" ht="17.25" customHeight="1" x14ac:dyDescent="0.2">
      <c r="B101" s="103"/>
      <c r="C101" s="17">
        <f t="shared" si="4"/>
        <v>6</v>
      </c>
      <c r="D101" s="46" t="s">
        <v>52</v>
      </c>
      <c r="E101" s="19" t="s">
        <v>74</v>
      </c>
      <c r="F101" s="18"/>
      <c r="G101" s="102"/>
      <c r="J101" s="115"/>
      <c r="K101" s="115"/>
      <c r="L101" s="115"/>
      <c r="M101" s="115"/>
      <c r="N101" s="115"/>
    </row>
    <row r="102" spans="2:14" ht="15.75" customHeight="1" x14ac:dyDescent="0.3">
      <c r="B102" s="99"/>
      <c r="C102" s="100"/>
      <c r="D102" s="100"/>
      <c r="E102" s="100"/>
      <c r="F102" s="100"/>
      <c r="G102" s="101"/>
      <c r="J102" s="23"/>
      <c r="K102" s="24"/>
      <c r="L102" s="24"/>
      <c r="M102" s="24"/>
      <c r="N102" s="24"/>
    </row>
    <row r="103" spans="2:14" ht="17.25" customHeight="1" x14ac:dyDescent="0.2">
      <c r="B103" s="103" t="s">
        <v>132</v>
      </c>
      <c r="C103" s="17">
        <f t="shared" ref="C103:C106" si="5">C102+1</f>
        <v>1</v>
      </c>
      <c r="D103" s="46" t="s">
        <v>135</v>
      </c>
      <c r="E103" s="19" t="s">
        <v>74</v>
      </c>
      <c r="F103" s="18"/>
      <c r="G103" s="102" t="str">
        <f>IF(K103=M103,"NA",J103/N103)</f>
        <v>NA</v>
      </c>
      <c r="H103" s="22"/>
      <c r="I103" s="22"/>
      <c r="J103" s="115">
        <f>COUNTIF(E103:E104,"Y")</f>
        <v>0</v>
      </c>
      <c r="K103" s="115">
        <f>COUNTIF(E103:E104,"NA")</f>
        <v>2</v>
      </c>
      <c r="L103" s="115">
        <f>COUNTIF(E103:E104,"N")</f>
        <v>0</v>
      </c>
      <c r="M103" s="115">
        <f>SUM(J103:L103)</f>
        <v>2</v>
      </c>
      <c r="N103" s="115">
        <f>M103-K103</f>
        <v>0</v>
      </c>
    </row>
    <row r="104" spans="2:14" ht="18" customHeight="1" x14ac:dyDescent="0.2">
      <c r="B104" s="103"/>
      <c r="C104" s="17">
        <f t="shared" si="5"/>
        <v>2</v>
      </c>
      <c r="D104" s="46" t="s">
        <v>134</v>
      </c>
      <c r="E104" s="19" t="s">
        <v>74</v>
      </c>
      <c r="F104" s="18"/>
      <c r="G104" s="102"/>
      <c r="H104" s="22"/>
      <c r="I104" s="22"/>
      <c r="J104" s="115"/>
      <c r="K104" s="115"/>
      <c r="L104" s="115"/>
      <c r="M104" s="115"/>
      <c r="N104" s="115"/>
    </row>
    <row r="105" spans="2:14" ht="15.75" customHeight="1" x14ac:dyDescent="0.3">
      <c r="B105" s="99"/>
      <c r="C105" s="100"/>
      <c r="D105" s="100"/>
      <c r="E105" s="100"/>
      <c r="F105" s="100"/>
      <c r="G105" s="101"/>
      <c r="J105" s="23"/>
      <c r="K105" s="24"/>
      <c r="L105" s="24"/>
      <c r="M105" s="24"/>
      <c r="N105" s="24"/>
    </row>
    <row r="106" spans="2:14" ht="17.25" customHeight="1" x14ac:dyDescent="0.2">
      <c r="B106" s="43" t="s">
        <v>133</v>
      </c>
      <c r="C106" s="17">
        <f t="shared" si="5"/>
        <v>1</v>
      </c>
      <c r="D106" s="46" t="s">
        <v>136</v>
      </c>
      <c r="E106" s="19" t="s">
        <v>74</v>
      </c>
      <c r="F106" s="18"/>
      <c r="G106" s="36" t="str">
        <f>IF(K106=M106,"NA",J106/N106)</f>
        <v>NA</v>
      </c>
      <c r="H106" s="22"/>
      <c r="I106" s="22"/>
      <c r="J106" s="20">
        <f>COUNTIF(E106:E106,"Y")</f>
        <v>0</v>
      </c>
      <c r="K106" s="20">
        <f>COUNTIF(E106:E106,"NA")</f>
        <v>1</v>
      </c>
      <c r="L106" s="20">
        <f>COUNTIF(E106:E106,"N")</f>
        <v>0</v>
      </c>
      <c r="M106" s="20">
        <f>SUM(J106:L106)</f>
        <v>1</v>
      </c>
      <c r="N106" s="20">
        <f>M106-K106</f>
        <v>0</v>
      </c>
    </row>
    <row r="107" spans="2:14" ht="17.25" customHeight="1" x14ac:dyDescent="0.2">
      <c r="B107" s="99"/>
      <c r="C107" s="100"/>
      <c r="D107" s="100"/>
      <c r="E107" s="100"/>
      <c r="F107" s="100"/>
      <c r="G107" s="101"/>
      <c r="J107" s="21"/>
      <c r="K107" s="21"/>
      <c r="L107" s="21"/>
      <c r="M107" s="21"/>
      <c r="N107" s="21"/>
    </row>
    <row r="108" spans="2:14" ht="30" customHeight="1" x14ac:dyDescent="0.2">
      <c r="B108" s="103" t="s">
        <v>10</v>
      </c>
      <c r="C108" s="17">
        <f>C107+1</f>
        <v>1</v>
      </c>
      <c r="D108" s="48" t="s">
        <v>53</v>
      </c>
      <c r="E108" s="19" t="s">
        <v>74</v>
      </c>
      <c r="F108" s="18"/>
      <c r="G108" s="102" t="str">
        <f>IF(K108=M108,"NA",J108/N108)</f>
        <v>NA</v>
      </c>
      <c r="J108" s="115">
        <f>COUNTIF(E108:E111,"Y")</f>
        <v>0</v>
      </c>
      <c r="K108" s="115">
        <f>COUNTIF(E108:E111,"NA")</f>
        <v>4</v>
      </c>
      <c r="L108" s="115">
        <f>COUNTIF(E108:E111,"N")</f>
        <v>0</v>
      </c>
      <c r="M108" s="115">
        <f>SUM(J108:L108)</f>
        <v>4</v>
      </c>
      <c r="N108" s="115">
        <f>M108-K108</f>
        <v>0</v>
      </c>
    </row>
    <row r="109" spans="2:14" ht="27" customHeight="1" x14ac:dyDescent="0.2">
      <c r="B109" s="103"/>
      <c r="C109" s="17">
        <f>C108+1</f>
        <v>2</v>
      </c>
      <c r="D109" s="48" t="s">
        <v>54</v>
      </c>
      <c r="E109" s="19" t="s">
        <v>74</v>
      </c>
      <c r="F109" s="18"/>
      <c r="G109" s="102"/>
      <c r="J109" s="115"/>
      <c r="K109" s="115"/>
      <c r="L109" s="115"/>
      <c r="M109" s="115"/>
      <c r="N109" s="115"/>
    </row>
    <row r="110" spans="2:14" ht="27" customHeight="1" x14ac:dyDescent="0.2">
      <c r="B110" s="103"/>
      <c r="C110" s="17">
        <f>C109+1</f>
        <v>3</v>
      </c>
      <c r="D110" s="48" t="s">
        <v>98</v>
      </c>
      <c r="E110" s="19" t="s">
        <v>74</v>
      </c>
      <c r="F110" s="18"/>
      <c r="G110" s="102"/>
      <c r="J110" s="115"/>
      <c r="K110" s="115"/>
      <c r="L110" s="115"/>
      <c r="M110" s="115"/>
      <c r="N110" s="115"/>
    </row>
    <row r="111" spans="2:14" ht="17.25" customHeight="1" x14ac:dyDescent="0.2">
      <c r="B111" s="103"/>
      <c r="C111" s="17">
        <f>C110+1</f>
        <v>4</v>
      </c>
      <c r="D111" s="48" t="s">
        <v>83</v>
      </c>
      <c r="E111" s="19" t="s">
        <v>74</v>
      </c>
      <c r="F111" s="18"/>
      <c r="G111" s="102"/>
      <c r="J111" s="115"/>
      <c r="K111" s="115"/>
      <c r="L111" s="115"/>
      <c r="M111" s="115"/>
      <c r="N111" s="115"/>
    </row>
    <row r="112" spans="2:14" ht="17.25" customHeight="1" x14ac:dyDescent="0.2">
      <c r="B112" s="99"/>
      <c r="C112" s="100"/>
      <c r="D112" s="100"/>
      <c r="E112" s="100"/>
      <c r="F112" s="100"/>
      <c r="G112" s="101"/>
      <c r="J112" s="21"/>
      <c r="K112" s="21"/>
      <c r="L112" s="21"/>
      <c r="M112" s="21"/>
      <c r="N112" s="21"/>
    </row>
    <row r="113" spans="2:14" ht="17.25" customHeight="1" x14ac:dyDescent="0.2">
      <c r="B113" s="103" t="s">
        <v>11</v>
      </c>
      <c r="C113" s="17">
        <f>C112+1</f>
        <v>1</v>
      </c>
      <c r="D113" s="47" t="s">
        <v>84</v>
      </c>
      <c r="E113" s="19" t="s">
        <v>74</v>
      </c>
      <c r="F113" s="18"/>
      <c r="G113" s="102" t="str">
        <f>IF(K113=M113,"NA",J113/N113)</f>
        <v>NA</v>
      </c>
      <c r="J113" s="115">
        <f>COUNTIF(E113:E116,"Y")</f>
        <v>0</v>
      </c>
      <c r="K113" s="115">
        <f>COUNTIF(E113:E116,"NA")</f>
        <v>4</v>
      </c>
      <c r="L113" s="115">
        <f>COUNTIF(E113:E116,"N")</f>
        <v>0</v>
      </c>
      <c r="M113" s="115">
        <f>SUM(J113:L113)</f>
        <v>4</v>
      </c>
      <c r="N113" s="115">
        <f>M113-K113</f>
        <v>0</v>
      </c>
    </row>
    <row r="114" spans="2:14" ht="17.25" customHeight="1" x14ac:dyDescent="0.2">
      <c r="B114" s="103"/>
      <c r="C114" s="17">
        <f t="shared" ref="C114:C116" si="6">C113+1</f>
        <v>2</v>
      </c>
      <c r="D114" s="47" t="s">
        <v>70</v>
      </c>
      <c r="E114" s="19" t="s">
        <v>74</v>
      </c>
      <c r="F114" s="18"/>
      <c r="G114" s="102"/>
      <c r="J114" s="115"/>
      <c r="K114" s="115"/>
      <c r="L114" s="115"/>
      <c r="M114" s="115"/>
      <c r="N114" s="115"/>
    </row>
    <row r="115" spans="2:14" ht="17.25" customHeight="1" x14ac:dyDescent="0.2">
      <c r="B115" s="103"/>
      <c r="C115" s="17">
        <f t="shared" si="6"/>
        <v>3</v>
      </c>
      <c r="D115" s="46" t="s">
        <v>71</v>
      </c>
      <c r="E115" s="19" t="s">
        <v>74</v>
      </c>
      <c r="F115" s="18"/>
      <c r="G115" s="102"/>
      <c r="J115" s="115"/>
      <c r="K115" s="115"/>
      <c r="L115" s="115"/>
      <c r="M115" s="115"/>
      <c r="N115" s="115"/>
    </row>
    <row r="116" spans="2:14" ht="17.25" customHeight="1" x14ac:dyDescent="0.2">
      <c r="B116" s="103"/>
      <c r="C116" s="17">
        <f t="shared" si="6"/>
        <v>4</v>
      </c>
      <c r="D116" s="46" t="s">
        <v>85</v>
      </c>
      <c r="E116" s="19" t="s">
        <v>74</v>
      </c>
      <c r="F116" s="18"/>
      <c r="G116" s="102"/>
      <c r="J116" s="115"/>
      <c r="K116" s="115"/>
      <c r="L116" s="115"/>
      <c r="M116" s="115"/>
      <c r="N116" s="115"/>
    </row>
    <row r="117" spans="2:14" ht="17.25" customHeight="1" x14ac:dyDescent="0.2">
      <c r="B117" s="99"/>
      <c r="C117" s="100"/>
      <c r="D117" s="100"/>
      <c r="E117" s="100"/>
      <c r="F117" s="100"/>
      <c r="G117" s="101"/>
      <c r="J117" s="21"/>
      <c r="K117" s="21"/>
      <c r="L117" s="21"/>
      <c r="M117" s="21"/>
      <c r="N117" s="21"/>
    </row>
    <row r="118" spans="2:14" ht="27" customHeight="1" x14ac:dyDescent="0.2">
      <c r="B118" s="103" t="s">
        <v>12</v>
      </c>
      <c r="C118" s="17">
        <f>C117+1</f>
        <v>1</v>
      </c>
      <c r="D118" s="46" t="s">
        <v>57</v>
      </c>
      <c r="E118" s="19" t="s">
        <v>74</v>
      </c>
      <c r="F118" s="18"/>
      <c r="G118" s="102" t="str">
        <f>IF(K118=M118,"NA",J118/N118)</f>
        <v>NA</v>
      </c>
      <c r="J118" s="115">
        <f>COUNTIF(E118:E121,"Y")</f>
        <v>0</v>
      </c>
      <c r="K118" s="115">
        <f>COUNTIF(E118:E121,"NA")</f>
        <v>4</v>
      </c>
      <c r="L118" s="115">
        <f>COUNTIF(E118:E121,"N")</f>
        <v>0</v>
      </c>
      <c r="M118" s="115">
        <f>SUM(J118:L118)</f>
        <v>4</v>
      </c>
      <c r="N118" s="115">
        <f>M118-K118</f>
        <v>0</v>
      </c>
    </row>
    <row r="119" spans="2:14" x14ac:dyDescent="0.2">
      <c r="B119" s="103"/>
      <c r="C119" s="17">
        <f>C118+1</f>
        <v>2</v>
      </c>
      <c r="D119" s="46" t="s">
        <v>58</v>
      </c>
      <c r="E119" s="19" t="s">
        <v>74</v>
      </c>
      <c r="F119" s="18"/>
      <c r="G119" s="102"/>
      <c r="J119" s="115"/>
      <c r="K119" s="115"/>
      <c r="L119" s="115"/>
      <c r="M119" s="115"/>
      <c r="N119" s="115"/>
    </row>
    <row r="120" spans="2:14" ht="27" customHeight="1" x14ac:dyDescent="0.2">
      <c r="B120" s="103"/>
      <c r="C120" s="17">
        <f>C119+1</f>
        <v>3</v>
      </c>
      <c r="D120" s="49" t="s">
        <v>86</v>
      </c>
      <c r="E120" s="19" t="s">
        <v>74</v>
      </c>
      <c r="F120" s="18"/>
      <c r="G120" s="102"/>
      <c r="J120" s="115"/>
      <c r="K120" s="115"/>
      <c r="L120" s="115"/>
      <c r="M120" s="115"/>
      <c r="N120" s="115"/>
    </row>
    <row r="121" spans="2:14" x14ac:dyDescent="0.2">
      <c r="B121" s="103"/>
      <c r="C121" s="17">
        <f>C120+1</f>
        <v>4</v>
      </c>
      <c r="D121" s="46" t="s">
        <v>59</v>
      </c>
      <c r="E121" s="19" t="s">
        <v>74</v>
      </c>
      <c r="F121" s="18"/>
      <c r="G121" s="102"/>
      <c r="J121" s="115"/>
      <c r="K121" s="115"/>
      <c r="L121" s="115"/>
      <c r="M121" s="115"/>
      <c r="N121" s="115"/>
    </row>
    <row r="122" spans="2:14" ht="19.5" x14ac:dyDescent="0.3">
      <c r="B122" s="25"/>
      <c r="C122" s="25"/>
      <c r="D122" s="50"/>
      <c r="E122" s="25"/>
      <c r="F122" s="25"/>
      <c r="G122" s="26"/>
      <c r="J122" s="27"/>
      <c r="K122" s="27"/>
      <c r="L122" s="27"/>
      <c r="M122" s="27"/>
      <c r="N122" s="27"/>
    </row>
    <row r="123" spans="2:14" ht="19.5" x14ac:dyDescent="0.3">
      <c r="B123" s="25"/>
      <c r="C123" s="25"/>
      <c r="D123" s="50"/>
      <c r="E123" s="28" t="s">
        <v>60</v>
      </c>
      <c r="F123" s="28"/>
      <c r="G123" s="36" t="str">
        <f>IF(K123=M123,"NA",AVERAGE(G118,G108,G106,G113,G103,G96,G78,G68,G56,G49,G9))</f>
        <v>NA</v>
      </c>
      <c r="J123" s="20">
        <f>SUM(J9:J121)</f>
        <v>0</v>
      </c>
      <c r="K123" s="20">
        <f>SUM(K9:K121)</f>
        <v>103</v>
      </c>
      <c r="L123" s="20">
        <f>SUM(L9:L121)</f>
        <v>0</v>
      </c>
      <c r="M123" s="20">
        <f>SUM(J123:L123)</f>
        <v>103</v>
      </c>
      <c r="N123" s="20">
        <f>M123-K123</f>
        <v>0</v>
      </c>
    </row>
    <row r="124" spans="2:14" ht="12.75" customHeight="1" x14ac:dyDescent="0.2">
      <c r="B124" s="25"/>
      <c r="C124" s="25"/>
      <c r="D124" s="50"/>
      <c r="E124" s="25"/>
      <c r="F124" s="25"/>
      <c r="G124" s="8"/>
    </row>
    <row r="125" spans="2:14" ht="12.75" customHeight="1" x14ac:dyDescent="0.2">
      <c r="B125" s="25"/>
      <c r="C125" s="25"/>
      <c r="D125" s="50"/>
      <c r="E125" s="25"/>
      <c r="F125" s="25"/>
      <c r="G125" s="8"/>
    </row>
    <row r="126" spans="2:14" ht="12.75" customHeight="1" x14ac:dyDescent="0.2">
      <c r="B126" s="25"/>
      <c r="C126" s="25"/>
      <c r="D126" s="50"/>
      <c r="E126" s="25"/>
      <c r="F126" s="25"/>
      <c r="G126" s="8"/>
    </row>
    <row r="127" spans="2:14" ht="12.75" customHeight="1" x14ac:dyDescent="0.2">
      <c r="B127" s="25"/>
      <c r="C127" s="25"/>
      <c r="D127" s="50"/>
      <c r="E127" s="25"/>
      <c r="F127" s="25"/>
      <c r="G127" s="8"/>
    </row>
    <row r="128" spans="2:14" ht="12.75" customHeight="1" x14ac:dyDescent="0.2">
      <c r="B128" s="25"/>
      <c r="C128" s="25"/>
      <c r="D128" s="50"/>
      <c r="E128" s="25"/>
      <c r="F128" s="25"/>
      <c r="G128" s="8"/>
    </row>
    <row r="129" spans="2:7" ht="12.75" customHeight="1" x14ac:dyDescent="0.2">
      <c r="B129" s="25"/>
      <c r="C129" s="25"/>
      <c r="D129" s="50"/>
      <c r="E129" s="25"/>
      <c r="F129" s="25"/>
      <c r="G129" s="8"/>
    </row>
    <row r="130" spans="2:7" ht="12.75" customHeight="1" x14ac:dyDescent="0.2">
      <c r="B130" s="25"/>
      <c r="C130" s="25"/>
      <c r="D130" s="50"/>
      <c r="E130" s="25"/>
      <c r="F130" s="25"/>
      <c r="G130" s="8"/>
    </row>
    <row r="131" spans="2:7" ht="12.75" customHeight="1" x14ac:dyDescent="0.2">
      <c r="B131" s="25"/>
      <c r="C131" s="25"/>
      <c r="D131" s="50"/>
      <c r="E131" s="25"/>
      <c r="F131" s="25"/>
      <c r="G131" s="8"/>
    </row>
    <row r="132" spans="2:7" ht="12.75" customHeight="1" x14ac:dyDescent="0.2">
      <c r="B132" s="25"/>
      <c r="C132" s="25"/>
      <c r="D132" s="50"/>
      <c r="E132" s="25"/>
      <c r="F132" s="25"/>
      <c r="G132" s="8"/>
    </row>
    <row r="133" spans="2:7" ht="12.75" customHeight="1" x14ac:dyDescent="0.2">
      <c r="B133" s="25"/>
      <c r="C133" s="25"/>
      <c r="D133" s="50"/>
      <c r="E133" s="25"/>
      <c r="F133" s="25"/>
      <c r="G133" s="8"/>
    </row>
    <row r="134" spans="2:7" ht="12.75" customHeight="1" x14ac:dyDescent="0.2">
      <c r="B134" s="25"/>
      <c r="C134" s="25"/>
      <c r="D134" s="50"/>
      <c r="E134" s="25"/>
      <c r="F134" s="25"/>
      <c r="G134" s="8"/>
    </row>
    <row r="135" spans="2:7" ht="12.75" customHeight="1" x14ac:dyDescent="0.2">
      <c r="B135" s="25"/>
      <c r="C135" s="25"/>
      <c r="D135" s="50"/>
      <c r="E135" s="25"/>
      <c r="F135" s="25"/>
      <c r="G135" s="8"/>
    </row>
    <row r="136" spans="2:7" ht="12.75" customHeight="1" x14ac:dyDescent="0.2">
      <c r="B136" s="25"/>
      <c r="C136" s="25"/>
      <c r="D136" s="50"/>
      <c r="E136" s="25"/>
      <c r="F136" s="25"/>
      <c r="G136" s="8"/>
    </row>
    <row r="137" spans="2:7" ht="12.75" customHeight="1" x14ac:dyDescent="0.2">
      <c r="B137" s="25"/>
      <c r="C137" s="25"/>
      <c r="D137" s="50"/>
      <c r="E137" s="25"/>
      <c r="F137" s="25"/>
      <c r="G137" s="8"/>
    </row>
    <row r="138" spans="2:7" ht="12.75" customHeight="1" x14ac:dyDescent="0.2">
      <c r="B138" s="25"/>
      <c r="C138" s="25"/>
      <c r="D138" s="50"/>
      <c r="E138" s="25"/>
      <c r="F138" s="25"/>
      <c r="G138" s="8"/>
    </row>
    <row r="139" spans="2:7" ht="12.75" customHeight="1" x14ac:dyDescent="0.2">
      <c r="B139" s="25"/>
      <c r="C139" s="25"/>
      <c r="D139" s="50"/>
      <c r="E139" s="25"/>
      <c r="F139" s="25"/>
      <c r="G139" s="8"/>
    </row>
    <row r="140" spans="2:7" ht="12.75" customHeight="1" x14ac:dyDescent="0.2">
      <c r="B140" s="25"/>
      <c r="C140" s="25"/>
      <c r="D140" s="50"/>
      <c r="E140" s="25"/>
      <c r="F140" s="25"/>
      <c r="G140" s="8"/>
    </row>
    <row r="141" spans="2:7" ht="12.75" customHeight="1" x14ac:dyDescent="0.2">
      <c r="B141" s="25"/>
      <c r="C141" s="25"/>
      <c r="D141" s="50"/>
      <c r="E141" s="25"/>
      <c r="F141" s="25"/>
      <c r="G141" s="8"/>
    </row>
    <row r="142" spans="2:7" ht="12.75" customHeight="1" x14ac:dyDescent="0.2">
      <c r="B142" s="25"/>
      <c r="C142" s="25"/>
      <c r="D142" s="50"/>
      <c r="E142" s="25"/>
      <c r="F142" s="25"/>
      <c r="G142" s="8"/>
    </row>
    <row r="143" spans="2:7" ht="12.75" customHeight="1" x14ac:dyDescent="0.2">
      <c r="B143" s="25"/>
      <c r="C143" s="25"/>
      <c r="D143" s="50"/>
      <c r="E143" s="25"/>
      <c r="F143" s="25"/>
      <c r="G143" s="8"/>
    </row>
    <row r="144" spans="2:7" ht="12.75" customHeight="1" x14ac:dyDescent="0.2">
      <c r="B144" s="25"/>
      <c r="C144" s="25"/>
      <c r="D144" s="50"/>
      <c r="E144" s="25"/>
      <c r="F144" s="25"/>
      <c r="G144" s="8"/>
    </row>
    <row r="145" spans="2:7" ht="12.75" customHeight="1" x14ac:dyDescent="0.2">
      <c r="B145" s="25"/>
      <c r="C145" s="25"/>
      <c r="D145" s="50"/>
      <c r="E145" s="25"/>
      <c r="F145" s="25"/>
      <c r="G145" s="8"/>
    </row>
    <row r="146" spans="2:7" ht="12.75" customHeight="1" x14ac:dyDescent="0.2">
      <c r="B146" s="25"/>
      <c r="C146" s="25"/>
      <c r="D146" s="50"/>
      <c r="E146" s="25"/>
      <c r="F146" s="25"/>
      <c r="G146" s="8"/>
    </row>
    <row r="147" spans="2:7" ht="12.75" customHeight="1" x14ac:dyDescent="0.2">
      <c r="B147" s="25"/>
      <c r="C147" s="25"/>
      <c r="D147" s="50"/>
      <c r="E147" s="25"/>
      <c r="F147" s="25"/>
      <c r="G147" s="8"/>
    </row>
    <row r="148" spans="2:7" ht="12.75" customHeight="1" x14ac:dyDescent="0.2">
      <c r="B148" s="25"/>
      <c r="C148" s="25"/>
      <c r="D148" s="50"/>
      <c r="E148" s="25"/>
      <c r="F148" s="25"/>
      <c r="G148" s="8"/>
    </row>
    <row r="149" spans="2:7" ht="12.75" customHeight="1" x14ac:dyDescent="0.2">
      <c r="B149" s="25"/>
      <c r="C149" s="25"/>
      <c r="D149" s="50"/>
      <c r="E149" s="25"/>
      <c r="F149" s="25"/>
    </row>
    <row r="150" spans="2:7" ht="12.75" customHeight="1" x14ac:dyDescent="0.2">
      <c r="B150" s="25"/>
      <c r="C150" s="25"/>
      <c r="D150" s="50"/>
      <c r="E150" s="25"/>
      <c r="F150" s="25"/>
    </row>
    <row r="151" spans="2:7" ht="12.75" customHeight="1" x14ac:dyDescent="0.2">
      <c r="B151" s="25"/>
      <c r="C151" s="25"/>
      <c r="D151" s="50"/>
      <c r="E151" s="25"/>
      <c r="F151" s="25"/>
    </row>
    <row r="152" spans="2:7" ht="12.75" customHeight="1" x14ac:dyDescent="0.2">
      <c r="B152" s="25"/>
      <c r="C152" s="25"/>
      <c r="D152" s="50"/>
      <c r="E152" s="25"/>
      <c r="F152" s="25"/>
    </row>
    <row r="153" spans="2:7" ht="12.75" customHeight="1" x14ac:dyDescent="0.2">
      <c r="B153" s="25"/>
      <c r="C153" s="25"/>
      <c r="D153" s="50"/>
      <c r="E153" s="25"/>
      <c r="F153" s="25"/>
    </row>
    <row r="154" spans="2:7" x14ac:dyDescent="0.2">
      <c r="B154" s="25"/>
      <c r="C154" s="25"/>
      <c r="D154" s="50"/>
      <c r="E154" s="25"/>
      <c r="F154" s="25"/>
    </row>
    <row r="155" spans="2:7" x14ac:dyDescent="0.2">
      <c r="B155" s="25"/>
      <c r="C155" s="25"/>
      <c r="D155" s="50"/>
      <c r="E155" s="25"/>
      <c r="F155" s="25"/>
    </row>
    <row r="156" spans="2:7" x14ac:dyDescent="0.2">
      <c r="B156" s="25"/>
      <c r="C156" s="25"/>
      <c r="D156" s="50"/>
      <c r="E156" s="25"/>
      <c r="F156" s="25"/>
    </row>
    <row r="157" spans="2:7" x14ac:dyDescent="0.2">
      <c r="B157" s="25"/>
      <c r="C157" s="25"/>
      <c r="D157" s="50"/>
      <c r="E157" s="25"/>
      <c r="F157" s="25"/>
    </row>
    <row r="158" spans="2:7" x14ac:dyDescent="0.2">
      <c r="B158" s="25"/>
      <c r="C158" s="25"/>
      <c r="D158" s="50"/>
      <c r="E158" s="25"/>
      <c r="F158" s="25"/>
    </row>
    <row r="159" spans="2:7" x14ac:dyDescent="0.2">
      <c r="B159" s="25"/>
      <c r="C159" s="25"/>
      <c r="D159" s="50"/>
      <c r="E159" s="25"/>
      <c r="F159" s="25"/>
    </row>
    <row r="160" spans="2:7" x14ac:dyDescent="0.2">
      <c r="B160" s="25"/>
      <c r="C160" s="25"/>
      <c r="D160" s="50"/>
      <c r="E160" s="25"/>
      <c r="F160" s="25"/>
    </row>
    <row r="161" spans="2:6" x14ac:dyDescent="0.2">
      <c r="B161" s="25"/>
      <c r="C161" s="25"/>
      <c r="D161" s="50"/>
      <c r="E161" s="25"/>
      <c r="F161" s="25"/>
    </row>
    <row r="162" spans="2:6" x14ac:dyDescent="0.2">
      <c r="B162" s="25"/>
      <c r="E162" s="25"/>
      <c r="F162" s="25"/>
    </row>
    <row r="163" spans="2:6" x14ac:dyDescent="0.2">
      <c r="B163" s="25"/>
      <c r="E163" s="25"/>
      <c r="F163" s="25"/>
    </row>
    <row r="164" spans="2:6" x14ac:dyDescent="0.2">
      <c r="B164" s="25"/>
      <c r="E164" s="25"/>
      <c r="F164" s="25"/>
    </row>
    <row r="165" spans="2:6" x14ac:dyDescent="0.2">
      <c r="B165" s="25"/>
      <c r="E165" s="25"/>
      <c r="F165" s="25"/>
    </row>
    <row r="166" spans="2:6" x14ac:dyDescent="0.2">
      <c r="B166" s="25"/>
      <c r="E166" s="25"/>
      <c r="F166" s="25"/>
    </row>
    <row r="167" spans="2:6" x14ac:dyDescent="0.2">
      <c r="B167" s="25"/>
      <c r="E167" s="25"/>
      <c r="F167" s="25"/>
    </row>
    <row r="168" spans="2:6" x14ac:dyDescent="0.2">
      <c r="B168" s="25"/>
      <c r="E168" s="25"/>
      <c r="F168" s="25"/>
    </row>
    <row r="169" spans="2:6" x14ac:dyDescent="0.2">
      <c r="B169" s="25"/>
      <c r="E169" s="25"/>
      <c r="F169" s="25"/>
    </row>
    <row r="170" spans="2:6" x14ac:dyDescent="0.2">
      <c r="B170" s="25"/>
      <c r="E170" s="25"/>
      <c r="F170" s="25"/>
    </row>
  </sheetData>
  <mergeCells count="83">
    <mergeCell ref="L96:L101"/>
    <mergeCell ref="B117:G117"/>
    <mergeCell ref="B112:G112"/>
    <mergeCell ref="B105:G105"/>
    <mergeCell ref="N118:N121"/>
    <mergeCell ref="B118:B121"/>
    <mergeCell ref="G118:G121"/>
    <mergeCell ref="M118:M121"/>
    <mergeCell ref="M113:M116"/>
    <mergeCell ref="N113:N116"/>
    <mergeCell ref="J113:J116"/>
    <mergeCell ref="K113:K116"/>
    <mergeCell ref="L113:L116"/>
    <mergeCell ref="J118:J121"/>
    <mergeCell ref="K118:K121"/>
    <mergeCell ref="L118:L121"/>
    <mergeCell ref="N103:N104"/>
    <mergeCell ref="B108:B111"/>
    <mergeCell ref="G108:G111"/>
    <mergeCell ref="J108:J111"/>
    <mergeCell ref="K108:K111"/>
    <mergeCell ref="L108:L111"/>
    <mergeCell ref="M108:M111"/>
    <mergeCell ref="N108:N111"/>
    <mergeCell ref="K103:K104"/>
    <mergeCell ref="L103:L104"/>
    <mergeCell ref="M103:M104"/>
    <mergeCell ref="B107:G107"/>
    <mergeCell ref="J103:J104"/>
    <mergeCell ref="N78:N94"/>
    <mergeCell ref="B68:B76"/>
    <mergeCell ref="G68:G76"/>
    <mergeCell ref="M96:M101"/>
    <mergeCell ref="N96:N101"/>
    <mergeCell ref="J78:J94"/>
    <mergeCell ref="K78:K94"/>
    <mergeCell ref="L78:L94"/>
    <mergeCell ref="M78:M94"/>
    <mergeCell ref="B78:B94"/>
    <mergeCell ref="G78:G94"/>
    <mergeCell ref="B95:G95"/>
    <mergeCell ref="B96:B101"/>
    <mergeCell ref="G96:G101"/>
    <mergeCell ref="J96:J101"/>
    <mergeCell ref="K96:K101"/>
    <mergeCell ref="J56:J66"/>
    <mergeCell ref="K56:K66"/>
    <mergeCell ref="L56:L66"/>
    <mergeCell ref="N68:N76"/>
    <mergeCell ref="J68:J76"/>
    <mergeCell ref="K68:K76"/>
    <mergeCell ref="L68:L76"/>
    <mergeCell ref="M68:M76"/>
    <mergeCell ref="M56:M66"/>
    <mergeCell ref="N56:N66"/>
    <mergeCell ref="J49:J54"/>
    <mergeCell ref="K49:K54"/>
    <mergeCell ref="L49:L54"/>
    <mergeCell ref="M49:M54"/>
    <mergeCell ref="N49:N54"/>
    <mergeCell ref="J7:N7"/>
    <mergeCell ref="B9:B47"/>
    <mergeCell ref="G9:G47"/>
    <mergeCell ref="J9:J47"/>
    <mergeCell ref="K9:K47"/>
    <mergeCell ref="L9:L47"/>
    <mergeCell ref="M9:M47"/>
    <mergeCell ref="N9:N47"/>
    <mergeCell ref="B102:G102"/>
    <mergeCell ref="G103:G104"/>
    <mergeCell ref="B103:B104"/>
    <mergeCell ref="G113:G116"/>
    <mergeCell ref="B5:E5"/>
    <mergeCell ref="B6:E6"/>
    <mergeCell ref="B77:G77"/>
    <mergeCell ref="B67:G67"/>
    <mergeCell ref="B55:G55"/>
    <mergeCell ref="B48:G48"/>
    <mergeCell ref="G56:G66"/>
    <mergeCell ref="B56:B66"/>
    <mergeCell ref="B49:B54"/>
    <mergeCell ref="G49:G54"/>
    <mergeCell ref="B113:B116"/>
  </mergeCells>
  <phoneticPr fontId="23" type="noConversion"/>
  <conditionalFormatting sqref="F118:F121 F103:F104 F56:F66 F49:F54 F108:F111 F96:F101 F68:F76 F78:F90 F92:F94 F9:F47 F113:F116">
    <cfRule type="cellIs" dxfId="17" priority="18" stopIfTrue="1" operator="equal">
      <formula>"N"</formula>
    </cfRule>
  </conditionalFormatting>
  <conditionalFormatting sqref="G118:G121 G123 G103:G104 G56:G66 G49:G54 G108:G111 G96:G101 G68:G76 G78:G90 G92:G94 G9:G47 G113:G116">
    <cfRule type="cellIs" dxfId="16" priority="24" stopIfTrue="1" operator="equal">
      <formula>$L$2</formula>
    </cfRule>
    <cfRule type="cellIs" dxfId="15" priority="25" stopIfTrue="1" operator="greaterThanOrEqual">
      <formula>$L$1</formula>
    </cfRule>
    <cfRule type="cellIs" dxfId="14" priority="26" stopIfTrue="1" operator="lessThan">
      <formula>$L$1</formula>
    </cfRule>
  </conditionalFormatting>
  <conditionalFormatting sqref="E103:E104 E118:E121 E108:E111 E49:E54 E56:E66 E96:E101 E113:E116 E78:E94 E9:E47 E68:E76">
    <cfRule type="cellIs" dxfId="13" priority="27" stopIfTrue="1" operator="equal">
      <formula>$L$2</formula>
    </cfRule>
    <cfRule type="cellIs" dxfId="12" priority="28" stopIfTrue="1" operator="equal">
      <formula>$L$3</formula>
    </cfRule>
    <cfRule type="cellIs" dxfId="11" priority="29" stopIfTrue="1" operator="equal">
      <formula>$L$4</formula>
    </cfRule>
  </conditionalFormatting>
  <conditionalFormatting sqref="F91">
    <cfRule type="cellIs" dxfId="10" priority="8" stopIfTrue="1" operator="equal">
      <formula>"N"</formula>
    </cfRule>
  </conditionalFormatting>
  <conditionalFormatting sqref="G91">
    <cfRule type="cellIs" dxfId="9" priority="9" stopIfTrue="1" operator="equal">
      <formula>$L$2</formula>
    </cfRule>
    <cfRule type="cellIs" dxfId="8" priority="10" stopIfTrue="1" operator="greaterThanOrEqual">
      <formula>$L$1</formula>
    </cfRule>
    <cfRule type="cellIs" dxfId="7" priority="11" stopIfTrue="1" operator="lessThan">
      <formula>$L$1</formula>
    </cfRule>
  </conditionalFormatting>
  <conditionalFormatting sqref="F106">
    <cfRule type="cellIs" dxfId="6" priority="1" stopIfTrue="1" operator="equal">
      <formula>"N"</formula>
    </cfRule>
  </conditionalFormatting>
  <conditionalFormatting sqref="G106">
    <cfRule type="cellIs" dxfId="5" priority="2" stopIfTrue="1" operator="equal">
      <formula>$L$2</formula>
    </cfRule>
    <cfRule type="cellIs" dxfId="4" priority="3" stopIfTrue="1" operator="greaterThanOrEqual">
      <formula>$L$1</formula>
    </cfRule>
    <cfRule type="cellIs" dxfId="3" priority="4" stopIfTrue="1" operator="lessThan">
      <formula>$L$1</formula>
    </cfRule>
  </conditionalFormatting>
  <conditionalFormatting sqref="E106">
    <cfRule type="cellIs" dxfId="2" priority="5" stopIfTrue="1" operator="equal">
      <formula>$L$2</formula>
    </cfRule>
    <cfRule type="cellIs" dxfId="1" priority="6" stopIfTrue="1" operator="equal">
      <formula>$L$3</formula>
    </cfRule>
    <cfRule type="cellIs" dxfId="0" priority="7" stopIfTrue="1" operator="equal">
      <formula>$L$4</formula>
    </cfRule>
  </conditionalFormatting>
  <pageMargins left="0.7" right="0.7" top="0.75" bottom="0.75" header="0.3" footer="0.3"/>
  <pageSetup firstPageNumber="0" orientation="landscape" horizontalDpi="300" verticalDpi="300" r:id="rId1"/>
  <rowBreaks count="1" manualBreakCount="1">
    <brk id="9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Doc details &amp; Ver History</vt:lpstr>
      <vt:lpstr>PCR  Summary</vt:lpstr>
      <vt:lpstr>PCR Details</vt:lpstr>
      <vt:lpstr>Excel_BuiltIn_Print_Area_2_1</vt:lpstr>
      <vt:lpstr>'PCR Details'!Print_Area</vt:lpstr>
    </vt:vector>
  </TitlesOfParts>
  <Company>Clover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PCR - Development Projects</dc:title>
  <dc:creator>Quality</dc:creator>
  <cp:lastModifiedBy>Martin Nathan</cp:lastModifiedBy>
  <cp:lastPrinted>2013-08-02T08:57:12Z</cp:lastPrinted>
  <dcterms:created xsi:type="dcterms:W3CDTF">2010-06-30T10:34:37Z</dcterms:created>
  <dcterms:modified xsi:type="dcterms:W3CDTF">2019-12-10T06:45:00Z</dcterms:modified>
</cp:coreProperties>
</file>