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xcel Projects\"/>
    </mc:Choice>
  </mc:AlternateContent>
  <xr:revisionPtr revIDLastSave="0" documentId="13_ncr:1_{C6E1CF8B-D84E-4344-AA30-FCC649CC9532}" xr6:coauthVersionLast="47" xr6:coauthVersionMax="47" xr10:uidLastSave="{00000000-0000-0000-0000-000000000000}"/>
  <bookViews>
    <workbookView xWindow="-110" yWindow="-110" windowWidth="19420" windowHeight="11500" xr2:uid="{755AE09D-1215-43CA-A4AE-3C2F2BC7D7B2}"/>
  </bookViews>
  <sheets>
    <sheet name="Employees Data" sheetId="1" r:id="rId1"/>
    <sheet name="Salary Report" sheetId="2" r:id="rId2"/>
    <sheet name="Salary Summa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4" l="1"/>
  <c r="B8" i="4"/>
  <c r="B7" i="4" a="1"/>
  <c r="B7" i="4" s="1"/>
  <c r="B5" i="4" a="1"/>
  <c r="B5" i="4" s="1"/>
  <c r="B6" i="4" a="1"/>
  <c r="B6" i="4" s="1"/>
  <c r="B4" i="4"/>
  <c r="B3" i="4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<sst xmlns="http://schemas.openxmlformats.org/spreadsheetml/2006/main" count="236" uniqueCount="68">
  <si>
    <t>Employee ID</t>
  </si>
  <si>
    <t>Employee Name</t>
  </si>
  <si>
    <t>Umar</t>
  </si>
  <si>
    <t>Salman</t>
  </si>
  <si>
    <t>Ahmad</t>
  </si>
  <si>
    <t>Zubair</t>
  </si>
  <si>
    <t>Shani</t>
  </si>
  <si>
    <t>Ali</t>
  </si>
  <si>
    <t>Arslan</t>
  </si>
  <si>
    <t>Designation</t>
  </si>
  <si>
    <t>Sales Executive</t>
  </si>
  <si>
    <t>Accountant</t>
  </si>
  <si>
    <t>HR Officer</t>
  </si>
  <si>
    <t>IT Support</t>
  </si>
  <si>
    <t>Department</t>
  </si>
  <si>
    <t>Finance</t>
  </si>
  <si>
    <t>Sales</t>
  </si>
  <si>
    <t>HR</t>
  </si>
  <si>
    <t>IT</t>
  </si>
  <si>
    <t>Basic Salary</t>
  </si>
  <si>
    <t>40000</t>
  </si>
  <si>
    <t>45000</t>
  </si>
  <si>
    <t>50000</t>
  </si>
  <si>
    <t>55000</t>
  </si>
  <si>
    <t>35000</t>
  </si>
  <si>
    <t>Allowances</t>
  </si>
  <si>
    <t>5000</t>
  </si>
  <si>
    <t>7000</t>
  </si>
  <si>
    <t>6000</t>
  </si>
  <si>
    <t>Deduction</t>
  </si>
  <si>
    <t>4000</t>
  </si>
  <si>
    <t>1000</t>
  </si>
  <si>
    <t>2000</t>
  </si>
  <si>
    <t>Net Salary</t>
  </si>
  <si>
    <t>Bonus</t>
  </si>
  <si>
    <t>1500</t>
  </si>
  <si>
    <t>Month</t>
  </si>
  <si>
    <t>Name</t>
  </si>
  <si>
    <t>Payment Status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</si>
  <si>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</si>
  <si>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</si>
  <si>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</si>
  <si>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</si>
  <si>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</si>
  <si>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</si>
  <si>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</si>
  <si>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</si>
  <si>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</si>
  <si>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</si>
  <si>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</si>
  <si>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</si>
  <si>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</si>
  <si>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</si>
  <si>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</si>
  <si>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</si>
  <si>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</si>
  <si>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</si>
  <si>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</si>
  <si>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Paid</t>
  </si>
  <si>
    <t>Unpaid</t>
  </si>
  <si>
    <t>Total Employees</t>
  </si>
  <si>
    <t>Total Net Salary Paid</t>
  </si>
  <si>
    <t>Total Allowance</t>
  </si>
  <si>
    <t>Total Bonus</t>
  </si>
  <si>
    <t>Total Deduction</t>
  </si>
  <si>
    <t>Employees Unpaid</t>
  </si>
  <si>
    <t>Employees Paid</t>
  </si>
  <si>
    <t>Salary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</si>
</sst>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7" fontId="0" fillId="0" borderId="0" xfId="0" applyNumberFormat="1"/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17" fontId="0" fillId="0" borderId="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3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\-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Salary</a:t>
            </a:r>
            <a:r>
              <a:rPr lang="en-US" baseline="0"/>
              <a:t> Summary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'Salary Summary'!$A$4:$A$9</c:f>
              <c:strCache>
                <c:ptCount val="6"/>
                <c:pt idx="0">
                  <c:v>Total Net Salary Paid</c:v>
                </c:pt>
                <c:pt idx="1">
                  <c:v>Total Allowance</c:v>
                </c:pt>
                <c:pt idx="2">
                  <c:v>Total Bonus</c:v>
                </c:pt>
                <c:pt idx="3">
                  <c:v>Total Deduction</c:v>
                </c:pt>
                <c:pt idx="4">
                  <c:v>Employees Paid</c:v>
                </c:pt>
                <c:pt idx="5">
                  <c:v>Employees Unpaid</c:v>
                </c:pt>
              </c:strCache>
            </c:strRef>
          </c:cat>
          <c:val>
            <c:numRef>
              <c:f>'Salary Summary'!$B$4:$B$9</c:f>
              <c:numCache>
                <c:formatCode>General</c:formatCode>
                <c:ptCount val="6"/>
                <c:pt idx="0">
                  <c:v>971500</c:v>
                </c:pt>
                <c:pt idx="1">
                  <c:v>117000</c:v>
                </c:pt>
                <c:pt idx="2">
                  <c:v>27500</c:v>
                </c:pt>
                <c:pt idx="3">
                  <c:v>53000</c:v>
                </c:pt>
                <c:pt idx="4">
                  <c:v>10</c:v>
                </c:pt>
                <c:pt idx="5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16-4EF3-9A60-20DBE52F277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08536720"/>
        <c:axId val="1008524656"/>
      </c:barChart>
      <c:catAx>
        <c:axId val="100853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24656"/>
        <c:crosses val="autoZero"/>
        <c:auto val="1"/>
        <c:lblAlgn val="ctr"/>
        <c:lblOffset val="100"/>
        <c:noMultiLvlLbl val="0"/>
      </c:catAx>
      <c:valAx>
        <c:axId val="100852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36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288925</xdr:colOff>
      <xdr:row>0</xdr:row>
      <xdr:rowOff>0</xdr:rowOff>
    </xdr:from>
    <xdr:to>
      <xdr:col>9</xdr:col>
      <xdr:colOff>593725</xdr:colOff>
      <xdr:row>12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1F1504-BFB6-4708-8AB8-CB580942A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5034D-40E3-4F5D-B4F9-661451892C3B}" name="Table1" displayName="Table1" ref="A1:I20" totalsRowShown="0" headerRowDxfId="33" headerRowBorderDxfId="32" tableBorderDxfId="31" totalsRowBorderDxfId="30">
  <autoFilter ref="A1:I20" xr:uid="{48F5034D-40E3-4F5D-B4F9-661451892C3B}"/>
  <tableColumns count="9">
    <tableColumn id="1" xr3:uid="{3656DE16-09EC-49F9-8F38-36BCF5EA37BB}" name="Employee ID" dataDxfId="29">
      <calculatedColumnFormula>"E"&amp;TEXT(ROW(A2)-1,"000")</calculatedColumnFormula>
    </tableColumn>
    <tableColumn id="2" xr3:uid="{57892F23-2DF8-44CA-B826-2249CDDAD7F6}" name="Employee Name" dataDxfId="28"/>
    <tableColumn id="3" xr3:uid="{A55EC759-78E9-4ADA-AD23-90FD5AD630D8}" name="Designation" dataDxfId="27"/>
    <tableColumn id="4" xr3:uid="{162A9176-BB73-4A40-8009-F283A40E79CF}" name="Department" dataDxfId="26"/>
    <tableColumn id="5" xr3:uid="{EBC02CE4-153D-4B27-A91D-3B3AEF6EC4C3}" name="Basic Salary" dataDxfId="25"/>
    <tableColumn id="9" xr3:uid="{FF08448F-A6C1-4543-AF30-E3F9C24242E1}" name="Bonus" dataDxfId="24"/>
    <tableColumn id="6" xr3:uid="{185E1C0B-3DB2-431A-9ED4-FBC50C270B6E}" name="Allowances" dataDxfId="23"/>
    <tableColumn id="7" xr3:uid="{C6711B8F-8474-4F37-BA36-3329BF30CFD0}" name="Deduction" dataDxfId="22"/>
    <tableColumn id="8" xr3:uid="{4FE8182B-B79E-4ABD-8CC2-09F6783FAE33}" name="Net Salary" dataDxfId="21">
      <calculatedColumnFormula>Table1[[#This Row],[Basic Salary]]+Table1[[#This Row],[Allowances]]+Table1[[#This Row],[Bonus]]-Table1[[#This Row],[Deduction]]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D18EF-86A7-4FD4-A2CB-34539F97D986}" name="Table2" displayName="Table2" ref="A1:J20" totalsRowShown="0" headerRowDxfId="3" dataDxfId="4" headerRowBorderDxfId="16" tableBorderDxfId="17" totalsRowBorderDxfId="15">
  <autoFilter ref="A1:J20" xr:uid="{BAFD18EF-86A7-4FD4-A2CB-34539F97D986}"/>
  <tableColumns count="10">
    <tableColumn id="1" xr3:uid="{70F35D6A-72C6-4ABC-AB1A-E057B6A02969}" name="Month" dataDxfId="14"/>
    <tableColumn id="2" xr3:uid="{ED9A2098-0231-4EB1-A38E-9FA6C6F6BBFA}" name="Employee ID" dataDxfId="13"/>
    <tableColumn id="3" xr3:uid="{99992C01-9A7D-4235-B287-8A205FFBEAD3}" name="Name" dataDxfId="12"/>
    <tableColumn id="4" xr3:uid="{F0735484-C578-4B30-A032-E430A74484E5}" name="Designation" dataDxfId="11"/>
    <tableColumn id="5" xr3:uid="{FCD96E06-6E1B-4EAB-9AA0-28798E18B45D}" name="Basic Salary" dataDxfId="10"/>
    <tableColumn id="6" xr3:uid="{94F28C47-5E22-4C0E-AAB3-27F3BFE68AE2}" name="Bonus" dataDxfId="9"/>
    <tableColumn id="7" xr3:uid="{E3AF797A-D414-427B-B665-E926344D15E9}" name="Allowances" dataDxfId="8"/>
    <tableColumn id="8" xr3:uid="{CD87FD37-602D-40D5-8F48-9E2E6329D523}" name="Deduction" dataDxfId="7"/>
    <tableColumn id="9" xr3:uid="{FBE8DB22-F1BF-4A75-A7A2-70C29B3D892E}" name="Net Salary" dataDxfId="6"/>
    <tableColumn id="10" xr3:uid="{0041D958-22E5-4680-9801-F79A94FF870A}" name="Payment 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E458D-1A23-4CAF-9F91-EADE8F8E0F5B}">
  <sheetPr>
    <pageSetUpPr fitToPage="1"/>
  </sheetPr>
  <dimension ref="A1:I20"/>
  <sheetViews>
    <sheetView tabSelected="1" zoomScale="78" workbookViewId="0">
      <selection activeCell="M15" sqref="M15"/>
    </sheetView>
  </sheetViews>
  <sheetFormatPr defaultRowHeight="14.5" x14ac:dyDescent="0.35"/>
  <cols>
    <col min="1" max="1" width="17.453125" bestFit="1" customWidth="1"/>
    <col min="2" max="2" width="21.54296875" bestFit="1" customWidth="1"/>
    <col min="3" max="3" width="16.7265625" bestFit="1" customWidth="1"/>
    <col min="4" max="4" width="17.1796875" bestFit="1" customWidth="1"/>
    <col min="5" max="5" width="16.26953125" bestFit="1" customWidth="1"/>
    <col min="6" max="6" width="10.54296875" bestFit="1" customWidth="1"/>
    <col min="7" max="7" width="15.90625" bestFit="1" customWidth="1"/>
    <col min="8" max="8" width="15" bestFit="1" customWidth="1"/>
    <col min="9" max="9" width="14.81640625" bestFit="1" customWidth="1"/>
  </cols>
  <sheetData>
    <row r="1" spans="1:9" ht="18.5" x14ac:dyDescent="0.45">
      <c r="A1" s="4" t="s">
        <v>0</v>
      </c>
      <c r="B1" s="5" t="s">
        <v>1</v>
      </c>
      <c r="C1" s="5" t="s">
        <v>9</v>
      </c>
      <c r="D1" s="6" t="s">
        <v>14</v>
      </c>
      <c r="E1" s="5" t="s">
        <v>19</v>
      </c>
      <c r="F1" s="5" t="s">
        <v>34</v>
      </c>
      <c r="G1" s="5" t="s">
        <v>25</v>
      </c>
      <c r="H1" s="5" t="s">
        <v>29</v>
      </c>
      <c r="I1" s="5" t="s">
        <v>33</v>
      </c>
    </row>
    <row r="2" spans="1:9" x14ac:dyDescent="0.35">
      <c r="A2" s="3" t="str">
        <f>"E"&amp;TEXT(ROW(A2)-1,"000")</f>
        <v>E001</v>
      </c>
      <c r="B2" s="2" t="s">
        <v>3</v>
      </c>
      <c r="C2" s="2" t="s">
        <v>10</v>
      </c>
      <c r="D2" s="2" t="s">
        <v>16</v>
      </c>
      <c r="E2" s="2" t="s">
        <v>21</v>
      </c>
      <c r="F2" s="2" t="s">
        <v>32</v>
      </c>
      <c r="G2" s="2" t="s">
        <v>27</v>
      </c>
      <c r="H2" s="2" t="s">
        <v>31</v>
      </c>
      <c r="I2" s="9">
        <f>Table1[[#This Row],[Basic Salary]]+Table1[[#This Row],[Allowances]]+Table1[[#This Row],[Bonus]]-Table1[[#This Row],[Deduction]]</f>
        <v>53000</v>
      </c>
    </row>
    <row r="3" spans="1:9" x14ac:dyDescent="0.35">
      <c r="A3" s="3" t="str">
        <f t="shared" ref="A3:A20" si="0">"E"&amp;TEXT(ROW(A3)-1,"000")</f>
        <v>E002</v>
      </c>
      <c r="B3" s="2" t="s">
        <v>6</v>
      </c>
      <c r="C3" s="2" t="s">
        <v>10</v>
      </c>
      <c r="D3" s="2" t="s">
        <v>16</v>
      </c>
      <c r="E3" s="2" t="s">
        <v>20</v>
      </c>
      <c r="F3" s="2" t="s">
        <v>32</v>
      </c>
      <c r="G3" s="2" t="s">
        <v>27</v>
      </c>
      <c r="H3" s="2" t="s">
        <v>30</v>
      </c>
      <c r="I3" s="9">
        <f>Table1[[#This Row],[Basic Salary]]+Table1[[#This Row],[Allowances]]+Table1[[#This Row],[Bonus]]-Table1[[#This Row],[Deduction]]</f>
        <v>45000</v>
      </c>
    </row>
    <row r="4" spans="1:9" x14ac:dyDescent="0.35">
      <c r="A4" s="3" t="str">
        <f t="shared" si="0"/>
        <v>E003</v>
      </c>
      <c r="B4" s="2" t="s">
        <v>5</v>
      </c>
      <c r="C4" s="2" t="s">
        <v>11</v>
      </c>
      <c r="D4" s="2" t="s">
        <v>15</v>
      </c>
      <c r="E4" s="2" t="s">
        <v>24</v>
      </c>
      <c r="F4" s="2" t="s">
        <v>35</v>
      </c>
      <c r="G4" s="2" t="s">
        <v>28</v>
      </c>
      <c r="H4" s="2" t="s">
        <v>32</v>
      </c>
      <c r="I4" s="9">
        <f>Table1[[#This Row],[Basic Salary]]+Table1[[#This Row],[Allowances]]+Table1[[#This Row],[Bonus]]-Table1[[#This Row],[Deduction]]</f>
        <v>40500</v>
      </c>
    </row>
    <row r="5" spans="1:9" x14ac:dyDescent="0.35">
      <c r="A5" s="3" t="str">
        <f t="shared" si="0"/>
        <v>E004</v>
      </c>
      <c r="B5" s="2" t="s">
        <v>8</v>
      </c>
      <c r="C5" s="2" t="s">
        <v>11</v>
      </c>
      <c r="D5" s="2" t="s">
        <v>15</v>
      </c>
      <c r="E5" s="2" t="s">
        <v>23</v>
      </c>
      <c r="F5" s="2" t="s">
        <v>31</v>
      </c>
      <c r="G5" s="2" t="s">
        <v>27</v>
      </c>
      <c r="H5" s="2" t="s">
        <v>31</v>
      </c>
      <c r="I5" s="9">
        <f>Table1[[#This Row],[Basic Salary]]+Table1[[#This Row],[Allowances]]+Table1[[#This Row],[Bonus]]-Table1[[#This Row],[Deduction]]</f>
        <v>62000</v>
      </c>
    </row>
    <row r="6" spans="1:9" x14ac:dyDescent="0.35">
      <c r="A6" s="3" t="str">
        <f t="shared" si="0"/>
        <v>E005</v>
      </c>
      <c r="B6" s="2" t="s">
        <v>2</v>
      </c>
      <c r="C6" s="2" t="s">
        <v>11</v>
      </c>
      <c r="D6" s="2" t="s">
        <v>15</v>
      </c>
      <c r="E6" s="2" t="s">
        <v>22</v>
      </c>
      <c r="F6" s="2" t="s">
        <v>35</v>
      </c>
      <c r="G6" s="2" t="s">
        <v>26</v>
      </c>
      <c r="H6" s="2" t="s">
        <v>30</v>
      </c>
      <c r="I6" s="9">
        <f>Table1[[#This Row],[Basic Salary]]+Table1[[#This Row],[Allowances]]+Table1[[#This Row],[Bonus]]-Table1[[#This Row],[Deduction]]</f>
        <v>52500</v>
      </c>
    </row>
    <row r="7" spans="1:9" x14ac:dyDescent="0.35">
      <c r="A7" s="3" t="str">
        <f t="shared" si="0"/>
        <v>E006</v>
      </c>
      <c r="B7" s="2" t="s">
        <v>8</v>
      </c>
      <c r="C7" s="2" t="s">
        <v>11</v>
      </c>
      <c r="D7" s="2" t="s">
        <v>15</v>
      </c>
      <c r="E7" s="2" t="s">
        <v>22</v>
      </c>
      <c r="F7" s="2" t="s">
        <v>32</v>
      </c>
      <c r="G7" s="2" t="s">
        <v>27</v>
      </c>
      <c r="H7" s="2" t="s">
        <v>30</v>
      </c>
      <c r="I7" s="9">
        <f>Table1[[#This Row],[Basic Salary]]+Table1[[#This Row],[Allowances]]+Table1[[#This Row],[Bonus]]-Table1[[#This Row],[Deduction]]</f>
        <v>55000</v>
      </c>
    </row>
    <row r="8" spans="1:9" x14ac:dyDescent="0.35">
      <c r="A8" s="3" t="str">
        <f t="shared" si="0"/>
        <v>E007</v>
      </c>
      <c r="B8" s="2" t="s">
        <v>3</v>
      </c>
      <c r="C8" s="2" t="s">
        <v>10</v>
      </c>
      <c r="D8" s="2" t="s">
        <v>16</v>
      </c>
      <c r="E8" s="2" t="s">
        <v>20</v>
      </c>
      <c r="F8" s="2" t="s">
        <v>35</v>
      </c>
      <c r="G8" s="2" t="s">
        <v>26</v>
      </c>
      <c r="H8" s="2" t="s">
        <v>32</v>
      </c>
      <c r="I8" s="9">
        <f>Table1[[#This Row],[Basic Salary]]+Table1[[#This Row],[Allowances]]+Table1[[#This Row],[Bonus]]-Table1[[#This Row],[Deduction]]</f>
        <v>44500</v>
      </c>
    </row>
    <row r="9" spans="1:9" x14ac:dyDescent="0.35">
      <c r="A9" s="3" t="str">
        <f t="shared" si="0"/>
        <v>E008</v>
      </c>
      <c r="B9" s="2" t="s">
        <v>2</v>
      </c>
      <c r="C9" s="2" t="s">
        <v>10</v>
      </c>
      <c r="D9" s="2" t="s">
        <v>16</v>
      </c>
      <c r="E9" s="2" t="s">
        <v>21</v>
      </c>
      <c r="F9" s="2" t="s">
        <v>32</v>
      </c>
      <c r="G9" s="2" t="s">
        <v>27</v>
      </c>
      <c r="H9" s="2" t="s">
        <v>31</v>
      </c>
      <c r="I9" s="9">
        <f>Table1[[#This Row],[Basic Salary]]+Table1[[#This Row],[Allowances]]+Table1[[#This Row],[Bonus]]-Table1[[#This Row],[Deduction]]</f>
        <v>53000</v>
      </c>
    </row>
    <row r="10" spans="1:9" x14ac:dyDescent="0.35">
      <c r="A10" s="3" t="str">
        <f t="shared" si="0"/>
        <v>E009</v>
      </c>
      <c r="B10" s="2" t="s">
        <v>6</v>
      </c>
      <c r="C10" s="2" t="s">
        <v>11</v>
      </c>
      <c r="D10" s="2" t="s">
        <v>15</v>
      </c>
      <c r="E10" s="2" t="s">
        <v>22</v>
      </c>
      <c r="F10" s="2" t="s">
        <v>31</v>
      </c>
      <c r="G10" s="2" t="s">
        <v>26</v>
      </c>
      <c r="H10" s="2" t="s">
        <v>30</v>
      </c>
      <c r="I10" s="9">
        <f>Table1[[#This Row],[Basic Salary]]+Table1[[#This Row],[Allowances]]+Table1[[#This Row],[Bonus]]-Table1[[#This Row],[Deduction]]</f>
        <v>52000</v>
      </c>
    </row>
    <row r="11" spans="1:9" x14ac:dyDescent="0.35">
      <c r="A11" s="3" t="str">
        <f t="shared" si="0"/>
        <v>E010</v>
      </c>
      <c r="B11" s="2" t="s">
        <v>8</v>
      </c>
      <c r="C11" s="2" t="s">
        <v>12</v>
      </c>
      <c r="D11" s="2" t="s">
        <v>17</v>
      </c>
      <c r="E11" s="2" t="s">
        <v>21</v>
      </c>
      <c r="F11" s="2" t="s">
        <v>35</v>
      </c>
      <c r="G11" s="2" t="s">
        <v>26</v>
      </c>
      <c r="H11" s="2" t="s">
        <v>32</v>
      </c>
      <c r="I11" s="9">
        <f>Table1[[#This Row],[Basic Salary]]+Table1[[#This Row],[Allowances]]+Table1[[#This Row],[Bonus]]-Table1[[#This Row],[Deduction]]</f>
        <v>49500</v>
      </c>
    </row>
    <row r="12" spans="1:9" x14ac:dyDescent="0.35">
      <c r="A12" s="3" t="str">
        <f t="shared" si="0"/>
        <v>E011</v>
      </c>
      <c r="B12" s="2" t="s">
        <v>6</v>
      </c>
      <c r="C12" s="2" t="s">
        <v>11</v>
      </c>
      <c r="D12" s="2" t="s">
        <v>15</v>
      </c>
      <c r="E12" s="2" t="s">
        <v>22</v>
      </c>
      <c r="F12" s="2" t="s">
        <v>35</v>
      </c>
      <c r="G12" s="2" t="s">
        <v>28</v>
      </c>
      <c r="H12" s="2" t="s">
        <v>32</v>
      </c>
      <c r="I12" s="9">
        <f>Table1[[#This Row],[Basic Salary]]+Table1[[#This Row],[Allowances]]+Table1[[#This Row],[Bonus]]-Table1[[#This Row],[Deduction]]</f>
        <v>55500</v>
      </c>
    </row>
    <row r="13" spans="1:9" x14ac:dyDescent="0.35">
      <c r="A13" s="3" t="str">
        <f t="shared" si="0"/>
        <v>E012</v>
      </c>
      <c r="B13" s="2" t="s">
        <v>7</v>
      </c>
      <c r="C13" s="2" t="s">
        <v>10</v>
      </c>
      <c r="D13" s="2" t="s">
        <v>16</v>
      </c>
      <c r="E13" s="2" t="s">
        <v>22</v>
      </c>
      <c r="F13" s="2" t="s">
        <v>31</v>
      </c>
      <c r="G13" s="2" t="s">
        <v>27</v>
      </c>
      <c r="H13" s="2" t="s">
        <v>30</v>
      </c>
      <c r="I13" s="9">
        <f>Table1[[#This Row],[Basic Salary]]+Table1[[#This Row],[Allowances]]+Table1[[#This Row],[Bonus]]-Table1[[#This Row],[Deduction]]</f>
        <v>54000</v>
      </c>
    </row>
    <row r="14" spans="1:9" x14ac:dyDescent="0.35">
      <c r="A14" s="3" t="str">
        <f t="shared" si="0"/>
        <v>E013</v>
      </c>
      <c r="B14" s="2" t="s">
        <v>7</v>
      </c>
      <c r="C14" s="2" t="s">
        <v>12</v>
      </c>
      <c r="D14" s="2" t="s">
        <v>17</v>
      </c>
      <c r="E14" s="2" t="s">
        <v>23</v>
      </c>
      <c r="F14" s="2" t="s">
        <v>31</v>
      </c>
      <c r="G14" s="2" t="s">
        <v>28</v>
      </c>
      <c r="H14" s="2" t="s">
        <v>30</v>
      </c>
      <c r="I14" s="9">
        <f>Table1[[#This Row],[Basic Salary]]+Table1[[#This Row],[Allowances]]+Table1[[#This Row],[Bonus]]-Table1[[#This Row],[Deduction]]</f>
        <v>58000</v>
      </c>
    </row>
    <row r="15" spans="1:9" x14ac:dyDescent="0.35">
      <c r="A15" s="3" t="str">
        <f t="shared" si="0"/>
        <v>E014</v>
      </c>
      <c r="B15" s="2" t="s">
        <v>2</v>
      </c>
      <c r="C15" s="2" t="s">
        <v>13</v>
      </c>
      <c r="D15" s="2" t="s">
        <v>18</v>
      </c>
      <c r="E15" s="2" t="s">
        <v>21</v>
      </c>
      <c r="F15" s="2" t="s">
        <v>31</v>
      </c>
      <c r="G15" s="2" t="s">
        <v>28</v>
      </c>
      <c r="H15" s="2" t="s">
        <v>31</v>
      </c>
      <c r="I15" s="9">
        <f>Table1[[#This Row],[Basic Salary]]+Table1[[#This Row],[Allowances]]+Table1[[#This Row],[Bonus]]-Table1[[#This Row],[Deduction]]</f>
        <v>51000</v>
      </c>
    </row>
    <row r="16" spans="1:9" x14ac:dyDescent="0.35">
      <c r="A16" s="3" t="str">
        <f t="shared" si="0"/>
        <v>E015</v>
      </c>
      <c r="B16" s="2" t="s">
        <v>2</v>
      </c>
      <c r="C16" s="2" t="s">
        <v>11</v>
      </c>
      <c r="D16" s="2" t="s">
        <v>15</v>
      </c>
      <c r="E16" s="2" t="s">
        <v>20</v>
      </c>
      <c r="F16" s="2" t="s">
        <v>35</v>
      </c>
      <c r="G16" s="2" t="s">
        <v>27</v>
      </c>
      <c r="H16" s="2" t="s">
        <v>30</v>
      </c>
      <c r="I16" s="9">
        <f>Table1[[#This Row],[Basic Salary]]+Table1[[#This Row],[Allowances]]+Table1[[#This Row],[Bonus]]-Table1[[#This Row],[Deduction]]</f>
        <v>44500</v>
      </c>
    </row>
    <row r="17" spans="1:9" x14ac:dyDescent="0.35">
      <c r="A17" s="3" t="str">
        <f t="shared" si="0"/>
        <v>E016</v>
      </c>
      <c r="B17" s="2" t="s">
        <v>6</v>
      </c>
      <c r="C17" s="2" t="s">
        <v>12</v>
      </c>
      <c r="D17" s="2" t="s">
        <v>17</v>
      </c>
      <c r="E17" s="2" t="s">
        <v>24</v>
      </c>
      <c r="F17" s="2" t="s">
        <v>31</v>
      </c>
      <c r="G17" s="2" t="s">
        <v>27</v>
      </c>
      <c r="H17" s="2" t="s">
        <v>30</v>
      </c>
      <c r="I17" s="9">
        <f>Table1[[#This Row],[Basic Salary]]+Table1[[#This Row],[Allowances]]+Table1[[#This Row],[Bonus]]-Table1[[#This Row],[Deduction]]</f>
        <v>39000</v>
      </c>
    </row>
    <row r="18" spans="1:9" x14ac:dyDescent="0.35">
      <c r="A18" s="3" t="str">
        <f t="shared" si="0"/>
        <v>E017</v>
      </c>
      <c r="B18" s="2" t="s">
        <v>5</v>
      </c>
      <c r="C18" s="2" t="s">
        <v>11</v>
      </c>
      <c r="D18" s="2" t="s">
        <v>15</v>
      </c>
      <c r="E18" s="2" t="s">
        <v>23</v>
      </c>
      <c r="F18" s="2" t="s">
        <v>35</v>
      </c>
      <c r="G18" s="2" t="s">
        <v>26</v>
      </c>
      <c r="H18" s="2" t="s">
        <v>31</v>
      </c>
      <c r="I18" s="9">
        <f>Table1[[#This Row],[Basic Salary]]+Table1[[#This Row],[Allowances]]+Table1[[#This Row],[Bonus]]-Table1[[#This Row],[Deduction]]</f>
        <v>60500</v>
      </c>
    </row>
    <row r="19" spans="1:9" x14ac:dyDescent="0.35">
      <c r="A19" s="3" t="str">
        <f t="shared" si="0"/>
        <v>E018</v>
      </c>
      <c r="B19" s="2" t="s">
        <v>5</v>
      </c>
      <c r="C19" s="2" t="s">
        <v>10</v>
      </c>
      <c r="D19" s="2" t="s">
        <v>16</v>
      </c>
      <c r="E19" s="2" t="s">
        <v>23</v>
      </c>
      <c r="F19" s="2" t="s">
        <v>32</v>
      </c>
      <c r="G19" s="2" t="s">
        <v>26</v>
      </c>
      <c r="H19" s="2" t="s">
        <v>30</v>
      </c>
      <c r="I19" s="9">
        <f>Table1[[#This Row],[Basic Salary]]+Table1[[#This Row],[Allowances]]+Table1[[#This Row],[Bonus]]-Table1[[#This Row],[Deduction]]</f>
        <v>58000</v>
      </c>
    </row>
    <row r="20" spans="1:9" x14ac:dyDescent="0.35">
      <c r="A20" s="7" t="str">
        <f t="shared" si="0"/>
        <v>E019</v>
      </c>
      <c r="B20" s="8" t="s">
        <v>4</v>
      </c>
      <c r="C20" s="8" t="s">
        <v>10</v>
      </c>
      <c r="D20" s="2" t="s">
        <v>16</v>
      </c>
      <c r="E20" s="2" t="s">
        <v>20</v>
      </c>
      <c r="F20" s="2" t="s">
        <v>31</v>
      </c>
      <c r="G20" s="2" t="s">
        <v>27</v>
      </c>
      <c r="H20" s="2" t="s">
        <v>30</v>
      </c>
      <c r="I20" s="9">
        <f>Table1[[#This Row],[Basic Salary]]+Table1[[#This Row],[Allowances]]+Table1[[#This Row],[Bonus]]-Table1[[#This Row],[Deduction]]</f>
        <v>44000</v>
      </c>
    </row>
  </sheetData>
  <pageMargins left="0.25" right="0.25" top="0.75" bottom="0.75" header="0.3" footer="0.3"/>
  <pageSetup paperSize="9" scale="98" orientation="landscape" r:id="rId1"/>
  <ignoredErrors>
    <ignoredError sqref="E2:E20 G2:G20 H2:H20 F2:F20" numberStoredAsText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D57B-E499-4512-B978-F86B81E78DD1}">
  <sheetPr>
    <pageSetUpPr fitToPage="1"/>
  </sheetPr>
  <dimension ref="A1:K29"/>
  <sheetViews>
    <sheetView workbookViewId="0">
      <selection activeCell="E22" sqref="E22"/>
    </sheetView>
  </sheetViews>
  <sheetFormatPr defaultRowHeight="14.5" x14ac:dyDescent="0.35"/>
  <cols>
    <col min="1" max="1" width="12.7265625" bestFit="1" customWidth="1"/>
    <col min="2" max="2" width="18.90625" bestFit="1" customWidth="1"/>
    <col min="3" max="3" width="11.81640625" bestFit="1" customWidth="1"/>
    <col min="4" max="4" width="16" bestFit="1" customWidth="1"/>
    <col min="5" max="5" width="18.08984375" bestFit="1" customWidth="1"/>
    <col min="6" max="6" width="12.08984375" bestFit="1" customWidth="1"/>
    <col min="7" max="7" width="17.7265625" bestFit="1" customWidth="1"/>
    <col min="8" max="8" width="16.54296875" bestFit="1" customWidth="1"/>
    <col min="9" max="9" width="16.36328125" bestFit="1" customWidth="1"/>
    <col min="10" max="10" width="22.36328125" bestFit="1" customWidth="1"/>
  </cols>
  <sheetData>
    <row r="1" spans="1:11" ht="18.5" x14ac:dyDescent="0.45">
      <c r="A1" s="15" t="s">
        <v>36</v>
      </c>
      <c r="B1" s="16" t="s">
        <v>0</v>
      </c>
      <c r="C1" s="16" t="s">
        <v>37</v>
      </c>
      <c r="D1" s="5" t="s">
        <v>9</v>
      </c>
      <c r="E1" s="16" t="s">
        <v>19</v>
      </c>
      <c r="F1" s="16" t="s">
        <v>34</v>
      </c>
      <c r="G1" s="16" t="s">
        <v>25</v>
      </c>
      <c r="H1" s="16" t="s">
        <v>29</v>
      </c>
      <c r="I1" s="16" t="s">
        <v>33</v>
      </c>
      <c r="J1" s="17" t="s">
        <v>38</v>
      </c>
      <c r="K1" s="1"/>
    </row>
    <row r="2" spans="1:11" x14ac:dyDescent="0.35">
      <c r="A2" s="13">
        <v>45839</v>
      </c>
      <c r="B2" s="2" t="s">
        <v>39</v>
      </c>
      <c r="C2" s="2" t="s">
        <v>3</v>
      </c>
      <c r="D2" s="2" t="s">
        <v>10</v>
      </c>
      <c r="E2" s="9">
        <v>45000</v>
      </c>
      <c r="F2" s="9">
        <v>2000</v>
      </c>
      <c r="G2" s="9">
        <v>7000</v>
      </c>
      <c r="H2" s="9">
        <v>1000</v>
      </c>
      <c r="I2" s="11">
        <v>53000</v>
      </c>
      <c r="J2" s="14" t="s">
        <v>58</v>
      </c>
    </row>
    <row r="3" spans="1:11" x14ac:dyDescent="0.35">
      <c r="A3" s="13">
        <v>45839</v>
      </c>
      <c r="B3" s="2" t="s">
        <v>40</v>
      </c>
      <c r="C3" s="2" t="s">
        <v>6</v>
      </c>
      <c r="D3" s="2" t="s">
        <v>10</v>
      </c>
      <c r="E3" s="9">
        <v>40000</v>
      </c>
      <c r="F3" s="9">
        <v>2000</v>
      </c>
      <c r="G3" s="9">
        <v>7000</v>
      </c>
      <c r="H3" s="9">
        <v>4000</v>
      </c>
      <c r="I3" s="11">
        <v>45000</v>
      </c>
      <c r="J3" s="14" t="s">
        <v>59</v>
      </c>
    </row>
    <row r="4" spans="1:11" x14ac:dyDescent="0.35">
      <c r="A4" s="13">
        <v>45839</v>
      </c>
      <c r="B4" s="2" t="s">
        <v>41</v>
      </c>
      <c r="C4" s="2" t="s">
        <v>5</v>
      </c>
      <c r="D4" s="2" t="s">
        <v>11</v>
      </c>
      <c r="E4" s="9">
        <v>35000</v>
      </c>
      <c r="F4" s="9">
        <v>1500</v>
      </c>
      <c r="G4" s="9">
        <v>6000</v>
      </c>
      <c r="H4" s="9">
        <v>2000</v>
      </c>
      <c r="I4" s="11">
        <v>40500</v>
      </c>
      <c r="J4" s="14" t="s">
        <v>59</v>
      </c>
    </row>
    <row r="5" spans="1:11" x14ac:dyDescent="0.35">
      <c r="A5" s="13">
        <v>45839</v>
      </c>
      <c r="B5" s="2" t="s">
        <v>42</v>
      </c>
      <c r="C5" s="2" t="s">
        <v>8</v>
      </c>
      <c r="D5" s="2" t="s">
        <v>11</v>
      </c>
      <c r="E5" s="9">
        <v>55000</v>
      </c>
      <c r="F5" s="9">
        <v>1000</v>
      </c>
      <c r="G5" s="9">
        <v>7000</v>
      </c>
      <c r="H5" s="9">
        <v>1000</v>
      </c>
      <c r="I5" s="11">
        <v>62000</v>
      </c>
      <c r="J5" s="14" t="s">
        <v>59</v>
      </c>
    </row>
    <row r="6" spans="1:11" x14ac:dyDescent="0.35">
      <c r="A6" s="13">
        <v>45839</v>
      </c>
      <c r="B6" s="2" t="s">
        <v>43</v>
      </c>
      <c r="C6" s="2" t="s">
        <v>2</v>
      </c>
      <c r="D6" s="2" t="s">
        <v>11</v>
      </c>
      <c r="E6" s="9">
        <v>50000</v>
      </c>
      <c r="F6" s="9">
        <v>1500</v>
      </c>
      <c r="G6" s="9">
        <v>5000</v>
      </c>
      <c r="H6" s="9">
        <v>4000</v>
      </c>
      <c r="I6" s="11">
        <v>52500</v>
      </c>
      <c r="J6" s="14" t="s">
        <v>59</v>
      </c>
    </row>
    <row r="7" spans="1:11" x14ac:dyDescent="0.35">
      <c r="A7" s="13">
        <v>45839</v>
      </c>
      <c r="B7" s="2" t="s">
        <v>44</v>
      </c>
      <c r="C7" s="2" t="s">
        <v>8</v>
      </c>
      <c r="D7" s="2" t="s">
        <v>11</v>
      </c>
      <c r="E7" s="9">
        <v>50000</v>
      </c>
      <c r="F7" s="9">
        <v>2000</v>
      </c>
      <c r="G7" s="9">
        <v>7000</v>
      </c>
      <c r="H7" s="9">
        <v>4000</v>
      </c>
      <c r="I7" s="11">
        <v>55000</v>
      </c>
      <c r="J7" s="14" t="s">
        <v>59</v>
      </c>
    </row>
    <row r="8" spans="1:11" x14ac:dyDescent="0.35">
      <c r="A8" s="13">
        <v>45839</v>
      </c>
      <c r="B8" s="2" t="s">
        <v>45</v>
      </c>
      <c r="C8" s="2" t="s">
        <v>3</v>
      </c>
      <c r="D8" s="2" t="s">
        <v>10</v>
      </c>
      <c r="E8" s="9">
        <v>40000</v>
      </c>
      <c r="F8" s="9">
        <v>1500</v>
      </c>
      <c r="G8" s="9">
        <v>5000</v>
      </c>
      <c r="H8" s="9">
        <v>2000</v>
      </c>
      <c r="I8" s="11">
        <v>44500</v>
      </c>
      <c r="J8" s="14" t="s">
        <v>58</v>
      </c>
    </row>
    <row r="9" spans="1:11" x14ac:dyDescent="0.35">
      <c r="A9" s="13">
        <v>45839</v>
      </c>
      <c r="B9" s="2" t="s">
        <v>46</v>
      </c>
      <c r="C9" s="2" t="s">
        <v>2</v>
      </c>
      <c r="D9" s="2" t="s">
        <v>10</v>
      </c>
      <c r="E9" s="9">
        <v>45000</v>
      </c>
      <c r="F9" s="9">
        <v>2000</v>
      </c>
      <c r="G9" s="9">
        <v>7000</v>
      </c>
      <c r="H9" s="9">
        <v>1000</v>
      </c>
      <c r="I9" s="11">
        <v>53000</v>
      </c>
      <c r="J9" s="14" t="s">
        <v>58</v>
      </c>
    </row>
    <row r="10" spans="1:11" x14ac:dyDescent="0.35">
      <c r="A10" s="13">
        <v>45839</v>
      </c>
      <c r="B10" s="2" t="s">
        <v>47</v>
      </c>
      <c r="C10" s="2" t="s">
        <v>6</v>
      </c>
      <c r="D10" s="2" t="s">
        <v>11</v>
      </c>
      <c r="E10" s="9">
        <v>50000</v>
      </c>
      <c r="F10" s="9">
        <v>1000</v>
      </c>
      <c r="G10" s="9">
        <v>5000</v>
      </c>
      <c r="H10" s="9">
        <v>4000</v>
      </c>
      <c r="I10" s="11">
        <v>52000</v>
      </c>
      <c r="J10" s="14" t="s">
        <v>58</v>
      </c>
    </row>
    <row r="11" spans="1:11" x14ac:dyDescent="0.35">
      <c r="A11" s="13">
        <v>45839</v>
      </c>
      <c r="B11" s="2" t="s">
        <v>48</v>
      </c>
      <c r="C11" s="2" t="s">
        <v>8</v>
      </c>
      <c r="D11" s="2" t="s">
        <v>12</v>
      </c>
      <c r="E11" s="9">
        <v>45000</v>
      </c>
      <c r="F11" s="9">
        <v>1500</v>
      </c>
      <c r="G11" s="9">
        <v>5000</v>
      </c>
      <c r="H11" s="9">
        <v>2000</v>
      </c>
      <c r="I11" s="11">
        <v>49500</v>
      </c>
      <c r="J11" s="14" t="s">
        <v>59</v>
      </c>
    </row>
    <row r="12" spans="1:11" x14ac:dyDescent="0.35">
      <c r="A12" s="13">
        <v>45839</v>
      </c>
      <c r="B12" s="2" t="s">
        <v>49</v>
      </c>
      <c r="C12" s="2" t="s">
        <v>6</v>
      </c>
      <c r="D12" s="2" t="s">
        <v>11</v>
      </c>
      <c r="E12" s="9">
        <v>50000</v>
      </c>
      <c r="F12" s="9">
        <v>1500</v>
      </c>
      <c r="G12" s="9">
        <v>6000</v>
      </c>
      <c r="H12" s="9">
        <v>2000</v>
      </c>
      <c r="I12" s="11">
        <v>55500</v>
      </c>
      <c r="J12" s="14" t="s">
        <v>58</v>
      </c>
    </row>
    <row r="13" spans="1:11" x14ac:dyDescent="0.35">
      <c r="A13" s="13">
        <v>45839</v>
      </c>
      <c r="B13" s="2" t="s">
        <v>50</v>
      </c>
      <c r="C13" s="2" t="s">
        <v>7</v>
      </c>
      <c r="D13" s="2" t="s">
        <v>10</v>
      </c>
      <c r="E13" s="9">
        <v>50000</v>
      </c>
      <c r="F13" s="9">
        <v>1000</v>
      </c>
      <c r="G13" s="9">
        <v>7000</v>
      </c>
      <c r="H13" s="9">
        <v>4000</v>
      </c>
      <c r="I13" s="11">
        <v>54000</v>
      </c>
      <c r="J13" s="14" t="s">
        <v>58</v>
      </c>
    </row>
    <row r="14" spans="1:11" x14ac:dyDescent="0.35">
      <c r="A14" s="13">
        <v>45839</v>
      </c>
      <c r="B14" s="2" t="s">
        <v>51</v>
      </c>
      <c r="C14" s="2" t="s">
        <v>7</v>
      </c>
      <c r="D14" s="2" t="s">
        <v>12</v>
      </c>
      <c r="E14" s="9">
        <v>55000</v>
      </c>
      <c r="F14" s="9">
        <v>1000</v>
      </c>
      <c r="G14" s="9">
        <v>6000</v>
      </c>
      <c r="H14" s="9">
        <v>4000</v>
      </c>
      <c r="I14" s="11">
        <v>58000</v>
      </c>
      <c r="J14" s="14" t="s">
        <v>59</v>
      </c>
    </row>
    <row r="15" spans="1:11" x14ac:dyDescent="0.35">
      <c r="A15" s="13">
        <v>45839</v>
      </c>
      <c r="B15" s="2" t="s">
        <v>52</v>
      </c>
      <c r="C15" s="2" t="s">
        <v>2</v>
      </c>
      <c r="D15" s="2" t="s">
        <v>13</v>
      </c>
      <c r="E15" s="9">
        <v>45000</v>
      </c>
      <c r="F15" s="9">
        <v>1000</v>
      </c>
      <c r="G15" s="9">
        <v>6000</v>
      </c>
      <c r="H15" s="9">
        <v>1000</v>
      </c>
      <c r="I15" s="11">
        <v>51000</v>
      </c>
      <c r="J15" s="14" t="s">
        <v>58</v>
      </c>
    </row>
    <row r="16" spans="1:11" x14ac:dyDescent="0.35">
      <c r="A16" s="13">
        <v>45839</v>
      </c>
      <c r="B16" s="2" t="s">
        <v>53</v>
      </c>
      <c r="C16" s="2" t="s">
        <v>2</v>
      </c>
      <c r="D16" s="2" t="s">
        <v>11</v>
      </c>
      <c r="E16" s="9">
        <v>40000</v>
      </c>
      <c r="F16" s="9">
        <v>1500</v>
      </c>
      <c r="G16" s="9">
        <v>7000</v>
      </c>
      <c r="H16" s="9">
        <v>4000</v>
      </c>
      <c r="I16" s="11">
        <v>44500</v>
      </c>
      <c r="J16" s="14" t="s">
        <v>58</v>
      </c>
    </row>
    <row r="17" spans="1:10" x14ac:dyDescent="0.35">
      <c r="A17" s="13">
        <v>45839</v>
      </c>
      <c r="B17" s="2" t="s">
        <v>54</v>
      </c>
      <c r="C17" s="2" t="s">
        <v>6</v>
      </c>
      <c r="D17" s="2" t="s">
        <v>12</v>
      </c>
      <c r="E17" s="9">
        <v>35000</v>
      </c>
      <c r="F17" s="9">
        <v>1000</v>
      </c>
      <c r="G17" s="9">
        <v>7000</v>
      </c>
      <c r="H17" s="9">
        <v>4000</v>
      </c>
      <c r="I17" s="11">
        <v>39000</v>
      </c>
      <c r="J17" s="14" t="s">
        <v>58</v>
      </c>
    </row>
    <row r="18" spans="1:10" x14ac:dyDescent="0.35">
      <c r="A18" s="13">
        <v>45839</v>
      </c>
      <c r="B18" s="2" t="s">
        <v>55</v>
      </c>
      <c r="C18" s="2" t="s">
        <v>5</v>
      </c>
      <c r="D18" s="2" t="s">
        <v>11</v>
      </c>
      <c r="E18" s="9">
        <v>55000</v>
      </c>
      <c r="F18" s="9">
        <v>1500</v>
      </c>
      <c r="G18" s="9">
        <v>5000</v>
      </c>
      <c r="H18" s="9">
        <v>1000</v>
      </c>
      <c r="I18" s="11">
        <v>60500</v>
      </c>
      <c r="J18" s="14" t="s">
        <v>58</v>
      </c>
    </row>
    <row r="19" spans="1:10" x14ac:dyDescent="0.35">
      <c r="A19" s="13">
        <v>45839</v>
      </c>
      <c r="B19" s="2" t="s">
        <v>56</v>
      </c>
      <c r="C19" s="2" t="s">
        <v>5</v>
      </c>
      <c r="D19" s="2" t="s">
        <v>10</v>
      </c>
      <c r="E19" s="9">
        <v>55000</v>
      </c>
      <c r="F19" s="9">
        <v>2000</v>
      </c>
      <c r="G19" s="9">
        <v>5000</v>
      </c>
      <c r="H19" s="9">
        <v>4000</v>
      </c>
      <c r="I19" s="11">
        <v>58000</v>
      </c>
      <c r="J19" s="14" t="s">
        <v>59</v>
      </c>
    </row>
    <row r="20" spans="1:10" x14ac:dyDescent="0.35">
      <c r="A20" s="18">
        <v>45839</v>
      </c>
      <c r="B20" s="8" t="s">
        <v>57</v>
      </c>
      <c r="C20" s="8" t="s">
        <v>4</v>
      </c>
      <c r="D20" s="8" t="s">
        <v>10</v>
      </c>
      <c r="E20" s="21">
        <v>40000</v>
      </c>
      <c r="F20" s="21">
        <v>1000</v>
      </c>
      <c r="G20" s="21">
        <v>7000</v>
      </c>
      <c r="H20" s="21">
        <v>4000</v>
      </c>
      <c r="I20" s="19">
        <v>44000</v>
      </c>
      <c r="J20" s="20" t="s">
        <v>59</v>
      </c>
    </row>
    <row r="21" spans="1:10" x14ac:dyDescent="0.35">
      <c r="A21" s="10"/>
    </row>
    <row r="22" spans="1:10" x14ac:dyDescent="0.35">
      <c r="A22" s="10"/>
    </row>
    <row r="23" spans="1:10" x14ac:dyDescent="0.35">
      <c r="A23" s="10"/>
    </row>
    <row r="24" spans="1:10" x14ac:dyDescent="0.35">
      <c r="A24" s="10"/>
    </row>
    <row r="25" spans="1:10" x14ac:dyDescent="0.35">
      <c r="A25" s="10"/>
    </row>
    <row r="26" spans="1:10" x14ac:dyDescent="0.35">
      <c r="A26" s="10"/>
    </row>
    <row r="27" spans="1:10" x14ac:dyDescent="0.35">
      <c r="A27" s="10"/>
      <c r="J27" s="12"/>
    </row>
    <row r="28" spans="1:10" x14ac:dyDescent="0.35">
      <c r="A28" s="10"/>
    </row>
    <row r="29" spans="1:10" x14ac:dyDescent="0.35">
      <c r="A29" s="10"/>
    </row>
  </sheetData>
  <conditionalFormatting sqref="I2:I20">
    <cfRule type="cellIs" dxfId="2" priority="1" operator="lessThan">
      <formula>50000</formula>
    </cfRule>
    <cfRule type="cellIs" dxfId="1" priority="2" operator="between">
      <formula>50000</formula>
      <formula>59000</formula>
    </cfRule>
    <cfRule type="cellIs" dxfId="0" priority="3" operator="greaterThan">
      <formula>60000</formula>
    </cfRule>
  </conditionalFormatting>
  <pageMargins left="0.25" right="0.25" top="0.75" bottom="0.75" header="0.3" footer="0.3"/>
  <pageSetup paperSize="9" scale="87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2AB6-586A-45F6-AC5D-A3E0D0D23B36}">
  <sheetPr>
    <pageSetUpPr fitToPage="1"/>
  </sheetPr>
  <dimension ref="A1:B9"/>
  <sheetViews>
    <sheetView workbookViewId="0">
      <selection activeCell="B14" sqref="B14"/>
    </sheetView>
  </sheetViews>
  <sheetFormatPr defaultRowHeight="14.5" x14ac:dyDescent="0.35"/>
  <cols>
    <col min="1" max="1" width="23.26953125" bestFit="1" customWidth="1"/>
  </cols>
  <sheetData>
    <row r="1" spans="1:2" x14ac:dyDescent="0.35">
      <c r="A1" s="23" t="s">
        <v>67</v>
      </c>
      <c r="B1" s="23"/>
    </row>
    <row r="2" spans="1:2" x14ac:dyDescent="0.35">
      <c r="A2" s="23"/>
      <c r="B2" s="23"/>
    </row>
    <row r="3" spans="1:2" ht="18.5" x14ac:dyDescent="0.45">
      <c r="A3" s="1" t="s">
        <v>60</v>
      </c>
      <c r="B3" s="22">
        <f>COUNTA('Salary Report'!C2:C20)</f>
        <v>19</v>
      </c>
    </row>
    <row r="4" spans="1:2" ht="18.5" x14ac:dyDescent="0.45">
      <c r="A4" s="1" t="s">
        <v>61</v>
      </c>
      <c r="B4" s="22">
        <f>SUM('Salary Report'!I2:I20)</f>
        <v>971500</v>
      </c>
    </row>
    <row r="5" spans="1:2" ht="18.5" x14ac:dyDescent="0.45">
      <c r="A5" s="1" t="s">
        <v>62</v>
      </c>
      <c r="B5" s="22" cm="1">
        <f t="array" ref="B5">SUM(VALUE('Salary Report'!G2:G20))</f>
        <v>117000</v>
      </c>
    </row>
    <row r="6" spans="1:2" ht="18.5" x14ac:dyDescent="0.45">
      <c r="A6" s="1" t="s">
        <v>63</v>
      </c>
      <c r="B6" s="22" cm="1">
        <f t="array" ref="B6">SUM(VALUE('Salary Report'!F2:F20))</f>
        <v>27500</v>
      </c>
    </row>
    <row r="7" spans="1:2" ht="18.5" x14ac:dyDescent="0.45">
      <c r="A7" s="1" t="s">
        <v>64</v>
      </c>
      <c r="B7" s="22" cm="1">
        <f t="array" ref="B7">SUM(VALUE('Salary Report'!H2:H20))</f>
        <v>53000</v>
      </c>
    </row>
    <row r="8" spans="1:2" ht="18.5" x14ac:dyDescent="0.45">
      <c r="A8" s="1" t="s">
        <v>66</v>
      </c>
      <c r="B8" s="22">
        <f>COUNTIF('Salary Report'!J2:J20,"Paid")</f>
        <v>10</v>
      </c>
    </row>
    <row r="9" spans="1:2" ht="18.5" x14ac:dyDescent="0.45">
      <c r="A9" s="1" t="s">
        <v>65</v>
      </c>
      <c r="B9" s="22">
        <f>COUNTIF('Salary Report'!J2:J20,"Unpaid")</f>
        <v>9</v>
      </c>
    </row>
  </sheetData>
  <mergeCells count="1">
    <mergeCell ref="A1:B2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 Data</vt:lpstr>
      <vt:lpstr>Salary Report</vt:lpstr>
      <vt:lpstr>Salary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Salman</dc:creator>
  <cp:lastModifiedBy>M Salman</cp:lastModifiedBy>
  <dcterms:created xsi:type="dcterms:W3CDTF">2025-07-15T19:48:21Z</dcterms:created>
  <dcterms:modified xsi:type="dcterms:W3CDTF">2025-07-15T23:30:32Z</dcterms:modified>
</cp:coreProperties>
</file>