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salman\Desktop\OSMOSE ETs\Python work\INDECATE2\data\"/>
    </mc:Choice>
  </mc:AlternateContent>
  <xr:revisionPtr revIDLastSave="0" documentId="13_ncr:1_{D539E17D-ED87-40F7-8046-B2A11280BEB2}" xr6:coauthVersionLast="47" xr6:coauthVersionMax="47" xr10:uidLastSave="{00000000-0000-0000-0000-000000000000}"/>
  <bookViews>
    <workbookView xWindow="-108" yWindow="-108" windowWidth="23256" windowHeight="12576" tabRatio="710" activeTab="10" xr2:uid="{00000000-000D-0000-FFFF-FFFF00000000}"/>
  </bookViews>
  <sheets>
    <sheet name="NG" sheetId="1" r:id="rId1"/>
    <sheet name="NG+CC" sheetId="16" r:id="rId2"/>
    <sheet name="NGOxy" sheetId="3" r:id="rId3"/>
    <sheet name="NGOxy+CC" sheetId="4" r:id="rId4"/>
    <sheet name="Hyb" sheetId="5" r:id="rId5"/>
    <sheet name="Hyb+CC" sheetId="6" r:id="rId6"/>
    <sheet name="EL" sheetId="7" r:id="rId7"/>
    <sheet name="EL+CC" sheetId="8" r:id="rId8"/>
    <sheet name="H2" sheetId="9" r:id="rId9"/>
    <sheet name="H2+CC" sheetId="10" r:id="rId10"/>
    <sheet name="2024" sheetId="11" r:id="rId11"/>
    <sheet name="2030" sheetId="12" r:id="rId12"/>
    <sheet name="2040" sheetId="13" r:id="rId13"/>
    <sheet name="2050" sheetId="14" r:id="rId14"/>
    <sheet name="SUM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2" l="1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K7" i="12"/>
  <c r="J7" i="12"/>
  <c r="I7" i="12"/>
  <c r="H7" i="12"/>
  <c r="G7" i="12"/>
  <c r="F7" i="12"/>
  <c r="E7" i="12"/>
  <c r="D7" i="12"/>
  <c r="C7" i="12"/>
  <c r="B7" i="12"/>
  <c r="U12" i="11"/>
  <c r="T12" i="11"/>
  <c r="S12" i="11"/>
  <c r="R12" i="11"/>
  <c r="Q12" i="11"/>
  <c r="P12" i="11"/>
  <c r="O12" i="11"/>
  <c r="N12" i="11"/>
  <c r="M12" i="11"/>
  <c r="L12" i="11"/>
  <c r="U11" i="11"/>
  <c r="T11" i="11"/>
  <c r="S11" i="11"/>
  <c r="R11" i="11"/>
  <c r="Q11" i="11"/>
  <c r="P11" i="11"/>
  <c r="O11" i="11"/>
  <c r="N11" i="11"/>
  <c r="M11" i="11"/>
  <c r="L11" i="11"/>
  <c r="U9" i="11"/>
  <c r="T9" i="11"/>
  <c r="S9" i="11"/>
  <c r="R9" i="11"/>
  <c r="Q9" i="11"/>
  <c r="P9" i="11"/>
  <c r="O9" i="11"/>
  <c r="N9" i="11"/>
  <c r="M9" i="11"/>
  <c r="L9" i="11"/>
  <c r="U8" i="11"/>
  <c r="T8" i="11"/>
  <c r="S8" i="11"/>
  <c r="R8" i="11"/>
  <c r="Q8" i="11"/>
  <c r="P8" i="11"/>
  <c r="O8" i="11"/>
  <c r="N8" i="11"/>
  <c r="M8" i="11"/>
  <c r="L8" i="11"/>
  <c r="K7" i="11"/>
  <c r="J7" i="11"/>
  <c r="I7" i="11"/>
  <c r="H7" i="11"/>
  <c r="G7" i="11"/>
  <c r="F7" i="11"/>
  <c r="E7" i="11"/>
  <c r="D7" i="11"/>
  <c r="C7" i="11"/>
  <c r="B7" i="11"/>
  <c r="E12" i="3"/>
  <c r="D12" i="3"/>
  <c r="C12" i="3"/>
  <c r="B12" i="3"/>
  <c r="B9" i="1"/>
  <c r="B10" i="1" s="1"/>
</calcChain>
</file>

<file path=xl/sharedStrings.xml><?xml version="1.0" encoding="utf-8"?>
<sst xmlns="http://schemas.openxmlformats.org/spreadsheetml/2006/main" count="489" uniqueCount="72">
  <si>
    <t>Lines</t>
  </si>
  <si>
    <t>2024</t>
  </si>
  <si>
    <t>2030</t>
  </si>
  <si>
    <t>2040</t>
  </si>
  <si>
    <t>2050</t>
  </si>
  <si>
    <t>NG Furnace Cinv</t>
  </si>
  <si>
    <t>H2 Furnace Cinv</t>
  </si>
  <si>
    <t>EL furnace Cinv</t>
  </si>
  <si>
    <t>NG Oxy Cinv</t>
  </si>
  <si>
    <t>Hyb Cinv</t>
  </si>
  <si>
    <t>Flat_glass Cinv</t>
  </si>
  <si>
    <t>ORC Cinv</t>
  </si>
  <si>
    <t>CCS Cinv</t>
  </si>
  <si>
    <t>CPU Cinv</t>
  </si>
  <si>
    <t>ASU Cinv</t>
  </si>
  <si>
    <t>Dummy Cinv</t>
  </si>
  <si>
    <t>Elec op</t>
  </si>
  <si>
    <t>H2 op</t>
  </si>
  <si>
    <t>NG op</t>
  </si>
  <si>
    <t>CO2 op</t>
  </si>
  <si>
    <t>Dummy op</t>
  </si>
  <si>
    <t>EI_total</t>
  </si>
  <si>
    <t>Dummy EI_total</t>
  </si>
  <si>
    <t>H2 Demand</t>
  </si>
  <si>
    <t>Elec Demand</t>
  </si>
  <si>
    <t>NG demand</t>
  </si>
  <si>
    <t>dummy demand</t>
  </si>
  <si>
    <t>Scope1 Emissions</t>
  </si>
  <si>
    <t>Scope2 Emissions</t>
  </si>
  <si>
    <t>IndEmissionsElec</t>
  </si>
  <si>
    <t>IndEmissionsH2</t>
  </si>
  <si>
    <t>IndEmissionsNG</t>
  </si>
  <si>
    <t>Spec Energy</t>
  </si>
  <si>
    <t>Spec Emissions</t>
  </si>
  <si>
    <t>Spec Cinv</t>
  </si>
  <si>
    <t>Spec Op</t>
  </si>
  <si>
    <t>Total Spec Cost (EUR/t)</t>
  </si>
  <si>
    <t>Cost Variables</t>
  </si>
  <si>
    <t>NG</t>
  </si>
  <si>
    <t>NG+CC</t>
  </si>
  <si>
    <t>NGOxy</t>
  </si>
  <si>
    <t>NGOxy+CC</t>
  </si>
  <si>
    <t>Hyb</t>
  </si>
  <si>
    <t>Hyb+CC</t>
  </si>
  <si>
    <t>EL</t>
  </si>
  <si>
    <t>EL+CC</t>
  </si>
  <si>
    <t>H2</t>
  </si>
  <si>
    <t>H2+CC</t>
  </si>
  <si>
    <t>NG Furnace CAPEX</t>
  </si>
  <si>
    <t>H2 Furnace CAPEX</t>
  </si>
  <si>
    <t>EL furnace CAPEX</t>
  </si>
  <si>
    <t>NG Oxy CAPEX</t>
  </si>
  <si>
    <t>Hyb CAPEX</t>
  </si>
  <si>
    <t>Furnace CAPEX</t>
  </si>
  <si>
    <t>ORC CAPEX</t>
  </si>
  <si>
    <t>CCS CAPEX</t>
  </si>
  <si>
    <t>CPU CAPEX</t>
  </si>
  <si>
    <t>ASU CAPEX</t>
  </si>
  <si>
    <t>Electricity Cost</t>
  </si>
  <si>
    <t>H2 Cost</t>
  </si>
  <si>
    <t>NG Cost</t>
  </si>
  <si>
    <t>Emissions Cost</t>
  </si>
  <si>
    <t>Case</t>
  </si>
  <si>
    <t>Emissions Impact (tCO2/tglass)</t>
  </si>
  <si>
    <t>Energy Consumption (GJ/t of Glass)</t>
  </si>
  <si>
    <t>Heat Recovered (GJ/t of Glass)</t>
  </si>
  <si>
    <t>NG_CC</t>
  </si>
  <si>
    <t>NGOxy_CC</t>
  </si>
  <si>
    <t>Hyb_CC</t>
  </si>
  <si>
    <t>EL_CC</t>
  </si>
  <si>
    <t>H2_CC</t>
  </si>
  <si>
    <t>Boiler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</si>
</sst>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'2024'!$A$7</c:f>
              <c:strCache>
                <c:ptCount val="1"/>
                <c:pt idx="0">
                  <c:v>Furnace CAPEX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'2024'!$B$7:$K$7</c:f>
              <c:numCache>
                <c:formatCode>General</c:formatCode>
                <c:ptCount val="10"/>
                <c:pt idx="0">
                  <c:v>4101370</c:v>
                </c:pt>
                <c:pt idx="1">
                  <c:v>4101370</c:v>
                </c:pt>
                <c:pt idx="2">
                  <c:v>4095060</c:v>
                </c:pt>
                <c:pt idx="3">
                  <c:v>4095060</c:v>
                </c:pt>
                <c:pt idx="4">
                  <c:v>5206970</c:v>
                </c:pt>
                <c:pt idx="5">
                  <c:v>5206970</c:v>
                </c:pt>
                <c:pt idx="6">
                  <c:v>5758210</c:v>
                </c:pt>
                <c:pt idx="7">
                  <c:v>5758210</c:v>
                </c:pt>
                <c:pt idx="8">
                  <c:v>5277990</c:v>
                </c:pt>
                <c:pt idx="9">
                  <c:v>5277990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A-4F29-A535-A089A196084D}"/>
            </c:ext>
          </c:extLst>
        </c:ser>
        <c:ser>
          <c:idx val="1"/>
          <c:order val="1"/>
          <c:tx>
            <c:strRef>
              <c:f>'2024'!$A$8</c:f>
              <c:strCache>
                <c:ptCount val="1"/>
                <c:pt idx="0">
                  <c:v>ORC CAPEX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'2024'!$B$8:$K$8</c:f>
              <c:numCache>
                <c:formatCode>General</c:formatCode>
                <c:ptCount val="10"/>
                <c:pt idx="0">
                  <c:v>188174</c:v>
                </c:pt>
                <c:pt idx="2">
                  <c:v>234165</c:v>
                </c:pt>
                <c:pt idx="3">
                  <c:v>234165</c:v>
                </c:pt>
                <c:pt idx="4">
                  <c:v>127959</c:v>
                </c:pt>
                <c:pt idx="5">
                  <c:v>127959</c:v>
                </c:pt>
                <c:pt idx="6">
                  <c:v>42203.8</c:v>
                </c:pt>
                <c:pt idx="7">
                  <c:v>42203.8</c:v>
                </c:pt>
                <c:pt idx="8">
                  <c:v>299409</c:v>
                </c:pt>
                <c:pt idx="9">
                  <c:v>209842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A-4F29-A535-A089A196084D}"/>
            </c:ext>
          </c:extLst>
        </c:ser>
        <c:ser>
          <c:idx val="2"/>
          <c:order val="2"/>
          <c:tx>
            <c:strRef>
              <c:f>'2024'!$A$9</c:f>
              <c:strCache>
                <c:ptCount val="1"/>
                <c:pt idx="0">
                  <c:v>CCS CAPEX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'2024'!$B$9:$K$9</c:f>
              <c:numCache>
                <c:formatCode>General</c:formatCode>
                <c:ptCount val="10"/>
                <c:pt idx="1">
                  <c:v>2756860</c:v>
                </c:pt>
                <c:pt idx="9">
                  <c:v>155440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A-4F29-A535-A089A196084D}"/>
            </c:ext>
          </c:extLst>
        </c:ser>
        <c:ser>
          <c:idx val="3"/>
          <c:order val="3"/>
          <c:tx>
            <c:strRef>
              <c:f>'2024'!$A$11</c:f>
              <c:strCache>
                <c:ptCount val="1"/>
                <c:pt idx="0">
                  <c:v>CPU CAPEX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'2024'!$B$11:$K$11</c:f>
              <c:numCache>
                <c:formatCode>General</c:formatCode>
                <c:ptCount val="10"/>
                <c:pt idx="3">
                  <c:v>1335170</c:v>
                </c:pt>
                <c:pt idx="5">
                  <c:v>888996</c:v>
                </c:pt>
                <c:pt idx="7">
                  <c:v>342002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A-4F29-A535-A089A196084D}"/>
            </c:ext>
          </c:extLst>
        </c:ser>
        <c:ser>
          <c:idx val="4"/>
          <c:order val="4"/>
          <c:tx>
            <c:strRef>
              <c:f>'2024'!$A$12</c:f>
              <c:strCache>
                <c:ptCount val="1"/>
                <c:pt idx="0">
                  <c:v>ASU CAPEX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'2024'!$B$12:$K$12</c:f>
              <c:numCache>
                <c:formatCode>General</c:formatCode>
                <c:ptCount val="10"/>
                <c:pt idx="2">
                  <c:v>279848</c:v>
                </c:pt>
                <c:pt idx="3">
                  <c:v>279848</c:v>
                </c:pt>
                <c:pt idx="4">
                  <c:v>117947</c:v>
                </c:pt>
                <c:pt idx="5">
                  <c:v>117947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A-4F29-A535-A089A196084D}"/>
            </c:ext>
          </c:extLst>
        </c:ser>
        <c:ser>
          <c:idx val="5"/>
          <c:order val="5"/>
          <c:tx>
            <c:strRef>
              <c:f>'2024'!$A$10</c:f>
              <c:strCache>
                <c:ptCount val="1"/>
                <c:pt idx="0">
                  <c:v>Boiler CAPEX</c:v>
                </c:pt>
              </c:strCache>
            </c:strRef>
          </c:tx>
          <c:invertIfNegative val="0"/>
          <c:val>
            <c:numRef>
              <c:f>'2024'!$B$10:$K$10</c:f>
              <c:numCache>
                <c:formatCode>General</c:formatCode>
                <c:ptCount val="10"/>
                <c:pt idx="1">
                  <c:v>691157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9-4B4E-ADDD-64763E66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</a:t>
                </a:r>
                <a:r>
                  <a:rPr lang="en-BE" baseline="0"/>
                  <a:t> CAPEX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BE" sz="1200" b="0">
                <a:latin typeface="Segoe UI Semibold" panose="020B0702040204020203" pitchFamily="34" charset="0"/>
                <a:cs typeface="Segoe UI Semibold" panose="020B0702040204020203" pitchFamily="34" charset="0"/>
              </a:rPr>
              <a:t>2024 Scenario</a:t>
            </a:r>
            <a:endParaRPr lang="en-GB" sz="1200" b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3337520237943981"/>
          <c:y val="4.4451380607585932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'2024'!$A$15</c:f>
              <c:strCache>
                <c:ptCount val="1"/>
                <c:pt idx="0">
                  <c:v>NG Cost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'2024'!$B$15:$K$15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286-80F0-ADBD96B77B89}"/>
            </c:ext>
          </c:extLst>
        </c:ser>
        <c:ser>
          <c:idx val="1"/>
          <c:order val="1"/>
          <c:tx>
            <c:strRef>
              <c:f>'2024'!$A$14</c:f>
              <c:strCache>
                <c:ptCount val="1"/>
                <c:pt idx="0">
                  <c:v>H2 Cost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'2024'!$B$14:$K$14</c:f>
              <c:numCache>
                <c:formatCode>General</c:formatCode>
                <c:ptCount val="10"/>
                <c:pt idx="0">
                  <c:v>22369.7</c:v>
                </c:pt>
                <c:pt idx="1">
                  <c:v>22369.7</c:v>
                </c:pt>
                <c:pt idx="2">
                  <c:v>22369.7</c:v>
                </c:pt>
                <c:pt idx="3">
                  <c:v>22369.7</c:v>
                </c:pt>
                <c:pt idx="4">
                  <c:v>22369.7</c:v>
                </c:pt>
                <c:pt idx="5">
                  <c:v>22369.7</c:v>
                </c:pt>
                <c:pt idx="6">
                  <c:v>22369.7</c:v>
                </c:pt>
                <c:pt idx="7">
                  <c:v>22369.7</c:v>
                </c:pt>
                <c:pt idx="8">
                  <c:v>100810000</c:v>
                </c:pt>
                <c:pt idx="9">
                  <c:v>100810000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0-4286-80F0-ADBD96B77B89}"/>
            </c:ext>
          </c:extLst>
        </c:ser>
        <c:ser>
          <c:idx val="2"/>
          <c:order val="2"/>
          <c:tx>
            <c:strRef>
              <c:f>'2024'!$A$13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'2024'!$B$13:$K$13</c:f>
              <c:numCache>
                <c:formatCode>General</c:formatCode>
                <c:ptCount val="10"/>
                <c:pt idx="0">
                  <c:v>5526320</c:v>
                </c:pt>
                <c:pt idx="1">
                  <c:v>16973000</c:v>
                </c:pt>
                <c:pt idx="2">
                  <c:v>12468300</c:v>
                </c:pt>
                <c:pt idx="3">
                  <c:v>21566000</c:v>
                </c:pt>
                <c:pt idx="4">
                  <c:v>21845600</c:v>
                </c:pt>
                <c:pt idx="5">
                  <c:v>29504200</c:v>
                </c:pt>
                <c:pt idx="6">
                  <c:v>72470300</c:v>
                </c:pt>
                <c:pt idx="7">
                  <c:v>76183300</c:v>
                </c:pt>
                <c:pt idx="8">
                  <c:v>5845750</c:v>
                </c:pt>
                <c:pt idx="9">
                  <c:v>9495880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0-4286-80F0-ADBD96B77B89}"/>
            </c:ext>
          </c:extLst>
        </c:ser>
        <c:ser>
          <c:idx val="3"/>
          <c:order val="3"/>
          <c:tx>
            <c:strRef>
              <c:f>'2024'!$A$16</c:f>
              <c:strCache>
                <c:ptCount val="1"/>
                <c:pt idx="0">
                  <c:v>Emissions Cost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'2024'!$B$16:$K$16</c:f>
              <c:numCache>
                <c:formatCode>General</c:formatCode>
                <c:ptCount val="10"/>
                <c:pt idx="0">
                  <c:v>7886710</c:v>
                </c:pt>
                <c:pt idx="1">
                  <c:v>788679</c:v>
                </c:pt>
                <c:pt idx="2">
                  <c:v>6786090</c:v>
                </c:pt>
                <c:pt idx="3">
                  <c:v>135730</c:v>
                </c:pt>
                <c:pt idx="4">
                  <c:v>5712620</c:v>
                </c:pt>
                <c:pt idx="5">
                  <c:v>114261</c:v>
                </c:pt>
                <c:pt idx="6">
                  <c:v>2769580</c:v>
                </c:pt>
                <c:pt idx="7">
                  <c:v>55400.3</c:v>
                </c:pt>
                <c:pt idx="8">
                  <c:v>2769580</c:v>
                </c:pt>
                <c:pt idx="9">
                  <c:v>276966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0-4286-80F0-ADBD96B7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BE" sz="1200" b="0" i="0" strike="noStrike" kern="1200" baseline="0">
                <a:solidFill>
                  <a:schemeClr val="dk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2030 Scenario</a:t>
            </a:r>
            <a:endParaRPr lang="en-GB" sz="1200" b="0" i="0" strike="noStrike" kern="1200" baseline="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2724734984170011"/>
          <c:y val="4.1836593513022047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BF8-AED7-9252E7AE1EBC}"/>
            </c:ext>
          </c:extLst>
        </c:ser>
        <c:ser>
          <c:idx val="1"/>
          <c:order val="1"/>
          <c:tx>
            <c:strRef>
              <c:f>'2030'!$A$13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'2030'!$B$13:$K$13</c:f>
              <c:numCache>
                <c:formatCode>General</c:formatCode>
                <c:ptCount val="10"/>
                <c:pt idx="0">
                  <c:v>13981.1</c:v>
                </c:pt>
                <c:pt idx="1">
                  <c:v>13981.1</c:v>
                </c:pt>
                <c:pt idx="2">
                  <c:v>13981.1</c:v>
                </c:pt>
                <c:pt idx="3">
                  <c:v>13981.1</c:v>
                </c:pt>
                <c:pt idx="4">
                  <c:v>13981.1</c:v>
                </c:pt>
                <c:pt idx="5">
                  <c:v>13981.1</c:v>
                </c:pt>
                <c:pt idx="6">
                  <c:v>13981.1</c:v>
                </c:pt>
                <c:pt idx="7">
                  <c:v>13981.1</c:v>
                </c:pt>
                <c:pt idx="8">
                  <c:v>63006400</c:v>
                </c:pt>
                <c:pt idx="9">
                  <c:v>63006400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BF8-AED7-9252E7AE1EBC}"/>
            </c:ext>
          </c:extLst>
        </c:ser>
        <c:ser>
          <c:idx val="2"/>
          <c:order val="2"/>
          <c:tx>
            <c:strRef>
              <c:f>'2030'!$A$12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'2030'!$B$12:$K$12</c:f>
              <c:numCache>
                <c:formatCode>General</c:formatCode>
                <c:ptCount val="10"/>
                <c:pt idx="0">
                  <c:v>3453950</c:v>
                </c:pt>
                <c:pt idx="1">
                  <c:v>10608100</c:v>
                </c:pt>
                <c:pt idx="2">
                  <c:v>7792680</c:v>
                </c:pt>
                <c:pt idx="3">
                  <c:v>13478700</c:v>
                </c:pt>
                <c:pt idx="4">
                  <c:v>13653500</c:v>
                </c:pt>
                <c:pt idx="5">
                  <c:v>18440100</c:v>
                </c:pt>
                <c:pt idx="6">
                  <c:v>45293900</c:v>
                </c:pt>
                <c:pt idx="7">
                  <c:v>47614500</c:v>
                </c:pt>
                <c:pt idx="8">
                  <c:v>3653590</c:v>
                </c:pt>
                <c:pt idx="9">
                  <c:v>5934930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BF8-AED7-9252E7AE1EBC}"/>
            </c:ext>
          </c:extLst>
        </c:ser>
        <c:ser>
          <c:idx val="3"/>
          <c:order val="3"/>
          <c:tx>
            <c:strRef>
              <c:f>'2030'!$A$15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'2030'!$B$15:$K$15</c:f>
              <c:numCache>
                <c:formatCode>General</c:formatCode>
                <c:ptCount val="10"/>
                <c:pt idx="0">
                  <c:v>15773400</c:v>
                </c:pt>
                <c:pt idx="1">
                  <c:v>1577350</c:v>
                </c:pt>
                <c:pt idx="2">
                  <c:v>13572200</c:v>
                </c:pt>
                <c:pt idx="3">
                  <c:v>271452</c:v>
                </c:pt>
                <c:pt idx="4">
                  <c:v>11425200</c:v>
                </c:pt>
                <c:pt idx="5">
                  <c:v>228513</c:v>
                </c:pt>
                <c:pt idx="6">
                  <c:v>5539160</c:v>
                </c:pt>
                <c:pt idx="7">
                  <c:v>110792</c:v>
                </c:pt>
                <c:pt idx="8">
                  <c:v>5539160</c:v>
                </c:pt>
                <c:pt idx="9">
                  <c:v>553924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BF8-AED7-9252E7A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latin typeface="Segoe UI Semibold" panose="020B0702040204020203" pitchFamily="34" charset="0"/>
                <a:cs typeface="Segoe UI Semibold" panose="020B0702040204020203" pitchFamily="34" charset="0"/>
              </a:defRPr>
            </a:pPr>
            <a:r>
              <a:rPr lang="en-BE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2040 Scenario</a:t>
            </a:r>
            <a:endParaRPr lang="en-GB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3348721229426769"/>
          <c:y val="5.229574189127757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'2040'!$A$14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8A-BC0B-65D6F23FCEA3}"/>
            </c:ext>
          </c:extLst>
        </c:ser>
        <c:ser>
          <c:idx val="1"/>
          <c:order val="1"/>
          <c:tx>
            <c:strRef>
              <c:f>'2040'!$A$13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'2040'!$B$13:$K$13</c:f>
              <c:numCache>
                <c:formatCode>General</c:formatCode>
                <c:ptCount val="10"/>
                <c:pt idx="0">
                  <c:v>9786.75</c:v>
                </c:pt>
                <c:pt idx="1">
                  <c:v>9786.75</c:v>
                </c:pt>
                <c:pt idx="2">
                  <c:v>9786.75</c:v>
                </c:pt>
                <c:pt idx="3">
                  <c:v>9786.75</c:v>
                </c:pt>
                <c:pt idx="4">
                  <c:v>9786.75</c:v>
                </c:pt>
                <c:pt idx="5">
                  <c:v>9786.75</c:v>
                </c:pt>
                <c:pt idx="6">
                  <c:v>9786.75</c:v>
                </c:pt>
                <c:pt idx="7">
                  <c:v>9786.75</c:v>
                </c:pt>
                <c:pt idx="8">
                  <c:v>44104500</c:v>
                </c:pt>
                <c:pt idx="9">
                  <c:v>44104500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8A-BC0B-65D6F23FCEA3}"/>
            </c:ext>
          </c:extLst>
        </c:ser>
        <c:ser>
          <c:idx val="2"/>
          <c:order val="2"/>
          <c:tx>
            <c:strRef>
              <c:f>'2040'!$A$12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'2040'!$B$12:$K$12</c:f>
              <c:numCache>
                <c:formatCode>General</c:formatCode>
                <c:ptCount val="10"/>
                <c:pt idx="0">
                  <c:v>2417770</c:v>
                </c:pt>
                <c:pt idx="1">
                  <c:v>7425680</c:v>
                </c:pt>
                <c:pt idx="2">
                  <c:v>5454880</c:v>
                </c:pt>
                <c:pt idx="3">
                  <c:v>9435110</c:v>
                </c:pt>
                <c:pt idx="4">
                  <c:v>9557470</c:v>
                </c:pt>
                <c:pt idx="5">
                  <c:v>12908100</c:v>
                </c:pt>
                <c:pt idx="6">
                  <c:v>31705700</c:v>
                </c:pt>
                <c:pt idx="7">
                  <c:v>33330200</c:v>
                </c:pt>
                <c:pt idx="8">
                  <c:v>2557510</c:v>
                </c:pt>
                <c:pt idx="9">
                  <c:v>4154450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D8A-BC0B-65D6F23FCEA3}"/>
            </c:ext>
          </c:extLst>
        </c:ser>
        <c:ser>
          <c:idx val="3"/>
          <c:order val="3"/>
          <c:tx>
            <c:strRef>
              <c:f>'2040'!$A$15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'2040'!$B$1:$K$1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'2040'!$B$15:$K$15</c:f>
              <c:numCache>
                <c:formatCode>General</c:formatCode>
                <c:ptCount val="10"/>
                <c:pt idx="0">
                  <c:v>31546800</c:v>
                </c:pt>
                <c:pt idx="1">
                  <c:v>3154690</c:v>
                </c:pt>
                <c:pt idx="2">
                  <c:v>27144300</c:v>
                </c:pt>
                <c:pt idx="3">
                  <c:v>542895</c:v>
                </c:pt>
                <c:pt idx="4">
                  <c:v>22850500</c:v>
                </c:pt>
                <c:pt idx="5">
                  <c:v>457018</c:v>
                </c:pt>
                <c:pt idx="6">
                  <c:v>11078300</c:v>
                </c:pt>
                <c:pt idx="7">
                  <c:v>221575</c:v>
                </c:pt>
                <c:pt idx="8">
                  <c:v>11078300</c:v>
                </c:pt>
                <c:pt idx="9">
                  <c:v>1107840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D8A-BC0B-65D6F23F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Segoe UI Semibold" panose="020B0702040204020203" pitchFamily="34" charset="0"/>
                <a:cs typeface="Segoe UI Semibold" panose="020B0702040204020203" pitchFamily="34" charset="0"/>
              </a:defRPr>
            </a:pPr>
            <a:r>
              <a:rPr lang="en-BE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2050 Scenario</a:t>
            </a:r>
            <a:endParaRPr lang="en-GB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2903449310962559"/>
          <c:y val="4.4451380607585932E-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'2050'!$A$14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4BCB-BC6F-A3F24390A2CC}"/>
            </c:ext>
          </c:extLst>
        </c:ser>
        <c:ser>
          <c:idx val="1"/>
          <c:order val="1"/>
          <c:tx>
            <c:strRef>
              <c:f>'2050'!$A$13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'2050'!$B$13:$K$13</c:f>
              <c:numCache>
                <c:formatCode>General</c:formatCode>
                <c:ptCount val="10"/>
                <c:pt idx="0">
                  <c:v>5592.43</c:v>
                </c:pt>
                <c:pt idx="1">
                  <c:v>5592.43</c:v>
                </c:pt>
                <c:pt idx="2">
                  <c:v>5592.43</c:v>
                </c:pt>
                <c:pt idx="3">
                  <c:v>5592.43</c:v>
                </c:pt>
                <c:pt idx="4">
                  <c:v>5592.43</c:v>
                </c:pt>
                <c:pt idx="5">
                  <c:v>5592.43</c:v>
                </c:pt>
                <c:pt idx="6">
                  <c:v>5592.43</c:v>
                </c:pt>
                <c:pt idx="7">
                  <c:v>5592.43</c:v>
                </c:pt>
                <c:pt idx="8">
                  <c:v>25202600</c:v>
                </c:pt>
                <c:pt idx="9">
                  <c:v>25202600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4BCB-BC6F-A3F24390A2CC}"/>
            </c:ext>
          </c:extLst>
        </c:ser>
        <c:ser>
          <c:idx val="2"/>
          <c:order val="2"/>
          <c:tx>
            <c:strRef>
              <c:f>'2050'!$A$12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'2050'!$B$12:$K$12</c:f>
              <c:numCache>
                <c:formatCode>General</c:formatCode>
                <c:ptCount val="10"/>
                <c:pt idx="0">
                  <c:v>1381580</c:v>
                </c:pt>
                <c:pt idx="1">
                  <c:v>4243250</c:v>
                </c:pt>
                <c:pt idx="2">
                  <c:v>3117070</c:v>
                </c:pt>
                <c:pt idx="3">
                  <c:v>5391490</c:v>
                </c:pt>
                <c:pt idx="4">
                  <c:v>5461410</c:v>
                </c:pt>
                <c:pt idx="5">
                  <c:v>7376050</c:v>
                </c:pt>
                <c:pt idx="6">
                  <c:v>18117600</c:v>
                </c:pt>
                <c:pt idx="7">
                  <c:v>19045800</c:v>
                </c:pt>
                <c:pt idx="8">
                  <c:v>1461440</c:v>
                </c:pt>
                <c:pt idx="9">
                  <c:v>2373970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2-4BCB-BC6F-A3F24390A2CC}"/>
            </c:ext>
          </c:extLst>
        </c:ser>
        <c:ser>
          <c:idx val="3"/>
          <c:order val="3"/>
          <c:tx>
            <c:strRef>
              <c:f>'2050'!$A$15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'2050'!$B$1:$K$1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'2050'!$B$15:$K$15</c:f>
              <c:numCache>
                <c:formatCode>General</c:formatCode>
                <c:ptCount val="10"/>
                <c:pt idx="0">
                  <c:v>47320200</c:v>
                </c:pt>
                <c:pt idx="1">
                  <c:v>4732030</c:v>
                </c:pt>
                <c:pt idx="2">
                  <c:v>40716500</c:v>
                </c:pt>
                <c:pt idx="3">
                  <c:v>814338</c:v>
                </c:pt>
                <c:pt idx="4">
                  <c:v>34275700</c:v>
                </c:pt>
                <c:pt idx="5">
                  <c:v>685522</c:v>
                </c:pt>
                <c:pt idx="6">
                  <c:v>16617500</c:v>
                </c:pt>
                <c:pt idx="7">
                  <c:v>332358</c:v>
                </c:pt>
                <c:pt idx="8">
                  <c:v>16617500</c:v>
                </c:pt>
                <c:pt idx="9">
                  <c:v>1661750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2-4BCB-BC6F-A3F24390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'2024'!$A$7</c:f>
              <c:strCache>
                <c:ptCount val="1"/>
                <c:pt idx="0">
                  <c:v>Furnace CAPEX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'2024'!$B$7:$K$7</c15:sqref>
                  </c15:fullRef>
                </c:ext>
              </c:extLst>
              <c:f>'2024'!$B$7:$G$7</c:f>
              <c:numCache>
                <c:formatCode>General</c:formatCode>
                <c:ptCount val="6"/>
                <c:pt idx="0">
                  <c:v>4101370</c:v>
                </c:pt>
                <c:pt idx="1">
                  <c:v>4101370</c:v>
                </c:pt>
                <c:pt idx="2">
                  <c:v>4095060</c:v>
                </c:pt>
                <c:pt idx="3">
                  <c:v>4095060</c:v>
                </c:pt>
                <c:pt idx="4">
                  <c:v>5206970</c:v>
                </c:pt>
                <c:pt idx="5">
                  <c:v>5206970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4-48EF-8737-9A80F393E3ED}"/>
            </c:ext>
          </c:extLst>
        </c:ser>
        <c:ser>
          <c:idx val="1"/>
          <c:order val="1"/>
          <c:tx>
            <c:strRef>
              <c:f>'2024'!$A$8</c:f>
              <c:strCache>
                <c:ptCount val="1"/>
                <c:pt idx="0">
                  <c:v>ORC CAPEX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'2024'!$B$8:$K$8</c15:sqref>
                  </c15:fullRef>
                </c:ext>
              </c:extLst>
              <c:f>'2024'!$B$8:$G$8</c:f>
              <c:numCache>
                <c:formatCode>General</c:formatCode>
                <c:ptCount val="6"/>
                <c:pt idx="0">
                  <c:v>188174</c:v>
                </c:pt>
                <c:pt idx="2">
                  <c:v>234165</c:v>
                </c:pt>
                <c:pt idx="3">
                  <c:v>234165</c:v>
                </c:pt>
                <c:pt idx="4">
                  <c:v>127959</c:v>
                </c:pt>
                <c:pt idx="5">
                  <c:v>127959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4-48EF-8737-9A80F393E3ED}"/>
            </c:ext>
          </c:extLst>
        </c:ser>
        <c:ser>
          <c:idx val="2"/>
          <c:order val="2"/>
          <c:tx>
            <c:strRef>
              <c:f>'2024'!$A$9</c:f>
              <c:strCache>
                <c:ptCount val="1"/>
                <c:pt idx="0">
                  <c:v>CCS CAPEX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'2024'!$B$9:$K$9</c15:sqref>
                  </c15:fullRef>
                </c:ext>
              </c:extLst>
              <c:f>'2024'!$B$9:$G$9</c:f>
              <c:numCache>
                <c:formatCode>General</c:formatCode>
                <c:ptCount val="6"/>
                <c:pt idx="1">
                  <c:v>2756860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4-48EF-8737-9A80F393E3ED}"/>
            </c:ext>
          </c:extLst>
        </c:ser>
        <c:ser>
          <c:idx val="3"/>
          <c:order val="3"/>
          <c:tx>
            <c:strRef>
              <c:f>'2024'!$A$11</c:f>
              <c:strCache>
                <c:ptCount val="1"/>
                <c:pt idx="0">
                  <c:v>CPU CAPEX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'2024'!$B$11:$K$11</c15:sqref>
                  </c15:fullRef>
                </c:ext>
              </c:extLst>
              <c:f>'2024'!$B$11:$G$11</c:f>
              <c:numCache>
                <c:formatCode>General</c:formatCode>
                <c:ptCount val="6"/>
                <c:pt idx="3">
                  <c:v>1335170</c:v>
                </c:pt>
                <c:pt idx="5">
                  <c:v>888996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4-48EF-8737-9A80F393E3ED}"/>
            </c:ext>
          </c:extLst>
        </c:ser>
        <c:ser>
          <c:idx val="4"/>
          <c:order val="4"/>
          <c:tx>
            <c:strRef>
              <c:f>'2024'!$A$12</c:f>
              <c:strCache>
                <c:ptCount val="1"/>
                <c:pt idx="0">
                  <c:v>ASU CAPEX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'2024'!$B$12:$K$12</c15:sqref>
                  </c15:fullRef>
                </c:ext>
              </c:extLst>
              <c:f>'2024'!$B$12:$G$12</c:f>
              <c:numCache>
                <c:formatCode>General</c:formatCode>
                <c:ptCount val="6"/>
                <c:pt idx="2">
                  <c:v>279848</c:v>
                </c:pt>
                <c:pt idx="3">
                  <c:v>279848</c:v>
                </c:pt>
                <c:pt idx="4">
                  <c:v>117947</c:v>
                </c:pt>
                <c:pt idx="5">
                  <c:v>117947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4-48EF-8737-9A80F393E3ED}"/>
            </c:ext>
          </c:extLst>
        </c:ser>
        <c:ser>
          <c:idx val="5"/>
          <c:order val="5"/>
          <c:tx>
            <c:strRef>
              <c:f>'2024'!$A$10</c:f>
              <c:strCache>
                <c:ptCount val="1"/>
                <c:pt idx="0">
                  <c:v>Boiler CAPEX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'2024'!$B$1:$K$1</c15:sqref>
                  </c15:fullRef>
                </c:ext>
              </c:extLst>
              <c:f>'2024'!$B$1:$G$1</c:f>
              <c:strCache>
                <c:ptCount val="6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'2024'!$B$10:$K$10</c15:sqref>
                  </c15:fullRef>
                </c:ext>
              </c:extLst>
              <c:f>'2024'!$B$10:$G$10</c:f>
              <c:numCache>
                <c:formatCode>General</c:formatCode>
                <c:ptCount val="6"/>
                <c:pt idx="1">
                  <c:v>691157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4-48EF-8737-9A80F393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</a:t>
                </a:r>
                <a:r>
                  <a:rPr lang="en-BE" baseline="0"/>
                  <a:t> CAPEX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'2030'!$A$7</c:f>
              <c:strCache>
                <c:ptCount val="1"/>
                <c:pt idx="0">
                  <c:v>Flat_glass Cinv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val>
            <c:numRef>
              <c:f>'2030'!$B$7:$K$7</c:f>
              <c:numCache>
                <c:formatCode>General</c:formatCode>
                <c:ptCount val="10"/>
                <c:pt idx="0">
                  <c:v>4503470</c:v>
                </c:pt>
                <c:pt idx="1">
                  <c:v>4503470</c:v>
                </c:pt>
                <c:pt idx="2">
                  <c:v>4142850</c:v>
                </c:pt>
                <c:pt idx="3">
                  <c:v>4142850</c:v>
                </c:pt>
                <c:pt idx="4">
                  <c:v>5674500</c:v>
                </c:pt>
                <c:pt idx="5">
                  <c:v>5674500</c:v>
                </c:pt>
                <c:pt idx="6">
                  <c:v>5758210</c:v>
                </c:pt>
                <c:pt idx="7">
                  <c:v>5758210</c:v>
                </c:pt>
                <c:pt idx="8">
                  <c:v>5277990</c:v>
                </c:pt>
                <c:pt idx="9">
                  <c:v>5277990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87E-8ACC-BCC0ABE65F35}"/>
            </c:ext>
          </c:extLst>
        </c:ser>
        <c:ser>
          <c:idx val="1"/>
          <c:order val="1"/>
          <c:tx>
            <c:strRef>
              <c:f>'2030'!$A$8</c:f>
              <c:strCache>
                <c:ptCount val="1"/>
                <c:pt idx="0">
                  <c:v>ORC Cinv</c:v>
                </c:pt>
              </c:strCache>
            </c:strRef>
          </c:tx>
          <c:spPr>
            <a:solidFill>
              <a:srgbClr val="CCE20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'2030'!$B$8:$K$8</c:f>
              <c:numCache>
                <c:formatCode>General</c:formatCode>
                <c:ptCount val="10"/>
                <c:pt idx="0">
                  <c:v>312844</c:v>
                </c:pt>
                <c:pt idx="1">
                  <c:v>13526.3</c:v>
                </c:pt>
                <c:pt idx="2">
                  <c:v>252457</c:v>
                </c:pt>
                <c:pt idx="3">
                  <c:v>252457</c:v>
                </c:pt>
                <c:pt idx="4">
                  <c:v>196263</c:v>
                </c:pt>
                <c:pt idx="5">
                  <c:v>196263</c:v>
                </c:pt>
                <c:pt idx="6">
                  <c:v>42203.8</c:v>
                </c:pt>
                <c:pt idx="7">
                  <c:v>42203.8</c:v>
                </c:pt>
                <c:pt idx="8">
                  <c:v>299409</c:v>
                </c:pt>
                <c:pt idx="9">
                  <c:v>209842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B-487E-8ACC-BCC0ABE65F35}"/>
            </c:ext>
          </c:extLst>
        </c:ser>
        <c:ser>
          <c:idx val="2"/>
          <c:order val="2"/>
          <c:tx>
            <c:strRef>
              <c:f>'2030'!$A$9</c:f>
              <c:strCache>
                <c:ptCount val="1"/>
                <c:pt idx="0">
                  <c:v>CCS Cinv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'2030'!$B$9:$K$9</c:f>
              <c:numCache>
                <c:formatCode>General</c:formatCode>
                <c:ptCount val="10"/>
                <c:pt idx="1">
                  <c:v>442635</c:v>
                </c:pt>
                <c:pt idx="9">
                  <c:v>155440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B-487E-8ACC-BCC0ABE65F35}"/>
            </c:ext>
          </c:extLst>
        </c:ser>
        <c:ser>
          <c:idx val="3"/>
          <c:order val="3"/>
          <c:tx>
            <c:strRef>
              <c:f>'2030'!$A$10</c:f>
              <c:strCache>
                <c:ptCount val="1"/>
                <c:pt idx="0">
                  <c:v>CPU Cinv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'2030'!$B$10:$K$10</c:f>
              <c:numCache>
                <c:formatCode>General</c:formatCode>
                <c:ptCount val="10"/>
                <c:pt idx="3">
                  <c:v>837981</c:v>
                </c:pt>
                <c:pt idx="5">
                  <c:v>705424</c:v>
                </c:pt>
                <c:pt idx="7">
                  <c:v>342002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B-487E-8ACC-BCC0ABE65F35}"/>
            </c:ext>
          </c:extLst>
        </c:ser>
        <c:ser>
          <c:idx val="4"/>
          <c:order val="4"/>
          <c:tx>
            <c:strRef>
              <c:f>'2030'!$A$11</c:f>
              <c:strCache>
                <c:ptCount val="1"/>
                <c:pt idx="0">
                  <c:v>ASU Cinv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'2024'!$B$1:$K$1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'2030'!$B$11:$K$11</c:f>
              <c:numCache>
                <c:formatCode>General</c:formatCode>
                <c:ptCount val="10"/>
                <c:pt idx="2">
                  <c:v>296771</c:v>
                </c:pt>
                <c:pt idx="3">
                  <c:v>296771</c:v>
                </c:pt>
                <c:pt idx="4">
                  <c:v>217455</c:v>
                </c:pt>
                <c:pt idx="5">
                  <c:v>217455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B-487E-8ACC-BCC0ABE6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79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</a:t>
                </a:r>
                <a:r>
                  <a:rPr lang="en-BE" baseline="0"/>
                  <a:t> CAPEX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'2030'!$A$14</c:f>
              <c:strCache>
                <c:ptCount val="1"/>
                <c:pt idx="0">
                  <c:v>NG op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'2030'!$B$14:$K$14</c:f>
              <c:numCache>
                <c:formatCode>General</c:formatCode>
                <c:ptCount val="10"/>
                <c:pt idx="0">
                  <c:v>18090900</c:v>
                </c:pt>
                <c:pt idx="1">
                  <c:v>18090900</c:v>
                </c:pt>
                <c:pt idx="2">
                  <c:v>14199800</c:v>
                </c:pt>
                <c:pt idx="3">
                  <c:v>14199800</c:v>
                </c:pt>
                <c:pt idx="4">
                  <c:v>10404700</c:v>
                </c:pt>
                <c:pt idx="5">
                  <c:v>10404700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7-4764-BC43-893B769EFB0A}"/>
            </c:ext>
          </c:extLst>
        </c:ser>
        <c:ser>
          <c:idx val="1"/>
          <c:order val="1"/>
          <c:tx>
            <c:strRef>
              <c:f>'2030'!$A$13</c:f>
              <c:strCache>
                <c:ptCount val="1"/>
                <c:pt idx="0">
                  <c:v>H2 op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'2030'!$B$13:$K$13</c:f>
              <c:numCache>
                <c:formatCode>General</c:formatCode>
                <c:ptCount val="10"/>
                <c:pt idx="0">
                  <c:v>13981.1</c:v>
                </c:pt>
                <c:pt idx="1">
                  <c:v>13981.1</c:v>
                </c:pt>
                <c:pt idx="2">
                  <c:v>13981.1</c:v>
                </c:pt>
                <c:pt idx="3">
                  <c:v>13981.1</c:v>
                </c:pt>
                <c:pt idx="4">
                  <c:v>13981.1</c:v>
                </c:pt>
                <c:pt idx="5">
                  <c:v>13981.1</c:v>
                </c:pt>
                <c:pt idx="6">
                  <c:v>13981.1</c:v>
                </c:pt>
                <c:pt idx="7">
                  <c:v>13981.1</c:v>
                </c:pt>
                <c:pt idx="8">
                  <c:v>63006400</c:v>
                </c:pt>
                <c:pt idx="9">
                  <c:v>63006400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7-4764-BC43-893B769EFB0A}"/>
            </c:ext>
          </c:extLst>
        </c:ser>
        <c:ser>
          <c:idx val="2"/>
          <c:order val="2"/>
          <c:tx>
            <c:strRef>
              <c:f>'2030'!$A$12</c:f>
              <c:strCache>
                <c:ptCount val="1"/>
                <c:pt idx="0">
                  <c:v>Elec 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'2030'!$B$12:$K$12</c:f>
              <c:numCache>
                <c:formatCode>General</c:formatCode>
                <c:ptCount val="10"/>
                <c:pt idx="0">
                  <c:v>3453950</c:v>
                </c:pt>
                <c:pt idx="1">
                  <c:v>10608100</c:v>
                </c:pt>
                <c:pt idx="2">
                  <c:v>7792680</c:v>
                </c:pt>
                <c:pt idx="3">
                  <c:v>13478700</c:v>
                </c:pt>
                <c:pt idx="4">
                  <c:v>13653500</c:v>
                </c:pt>
                <c:pt idx="5">
                  <c:v>18440100</c:v>
                </c:pt>
                <c:pt idx="6">
                  <c:v>45293900</c:v>
                </c:pt>
                <c:pt idx="7">
                  <c:v>47614500</c:v>
                </c:pt>
                <c:pt idx="8">
                  <c:v>3653590</c:v>
                </c:pt>
                <c:pt idx="9">
                  <c:v>5934930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7-4764-BC43-893B769EFB0A}"/>
            </c:ext>
          </c:extLst>
        </c:ser>
        <c:ser>
          <c:idx val="3"/>
          <c:order val="3"/>
          <c:tx>
            <c:strRef>
              <c:f>'2030'!$A$15</c:f>
              <c:strCache>
                <c:ptCount val="1"/>
                <c:pt idx="0">
                  <c:v>CO2 op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'2030'!$B$1:$K$1</c:f>
              <c:strCache>
                <c:ptCount val="10"/>
                <c:pt idx="0">
                  <c:v>NG</c:v>
                </c:pt>
                <c:pt idx="1">
                  <c:v>NG+CC</c:v>
                </c:pt>
                <c:pt idx="2">
                  <c:v>NGOxy</c:v>
                </c:pt>
                <c:pt idx="3">
                  <c:v>NGOxy+CC</c:v>
                </c:pt>
                <c:pt idx="4">
                  <c:v>Hyb</c:v>
                </c:pt>
                <c:pt idx="5">
                  <c:v>Hyb+CC</c:v>
                </c:pt>
                <c:pt idx="6">
                  <c:v>EL</c:v>
                </c:pt>
                <c:pt idx="7">
                  <c:v>EL+CC</c:v>
                </c:pt>
                <c:pt idx="8">
                  <c:v>H2</c:v>
                </c:pt>
                <c:pt idx="9">
                  <c:v>H2+CC</c:v>
                </c:pt>
              </c:strCache>
            </c:strRef>
          </c:cat>
          <c:val>
            <c:numRef>
              <c:f>'2030'!$B$15:$K$15</c:f>
              <c:numCache>
                <c:formatCode>General</c:formatCode>
                <c:ptCount val="10"/>
                <c:pt idx="0">
                  <c:v>15773400</c:v>
                </c:pt>
                <c:pt idx="1">
                  <c:v>1577350</c:v>
                </c:pt>
                <c:pt idx="2">
                  <c:v>13572200</c:v>
                </c:pt>
                <c:pt idx="3">
                  <c:v>271452</c:v>
                </c:pt>
                <c:pt idx="4">
                  <c:v>11425200</c:v>
                </c:pt>
                <c:pt idx="5">
                  <c:v>228513</c:v>
                </c:pt>
                <c:pt idx="6">
                  <c:v>5539160</c:v>
                </c:pt>
                <c:pt idx="7">
                  <c:v>110792</c:v>
                </c:pt>
                <c:pt idx="8">
                  <c:v>5539160</c:v>
                </c:pt>
                <c:pt idx="9">
                  <c:v>553924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7-4764-BC43-893B769E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677936"/>
        <c:axId val="744683336"/>
      </c:barChart>
      <c:catAx>
        <c:axId val="744677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80000"/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3336"/>
        <c:crosses val="autoZero"/>
        <c:auto val="1"/>
        <c:lblAlgn val="ctr"/>
        <c:lblOffset val="100"/>
        <c:noMultiLvlLbl val="0"/>
      </c:catAx>
      <c:valAx>
        <c:axId val="744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BE" sz="1000" b="1" i="0" strike="noStrike" kern="1200" baseline="0">
                    <a:solidFill>
                      <a:sysClr val="windowText" lastClr="000000"/>
                    </a:solidFill>
                  </a:rPr>
                  <a:t>Total Annual OPEX  (Variable) (M</a:t>
                </a:r>
                <a:r>
                  <a:rPr lang="en-US" sz="800" b="1" i="0" strike="noStrike" kern="1200" baseline="0" dirty="0">
                    <a:solidFill>
                      <a:sysClr val="windowText" lastClr="000000"/>
                    </a:solidFill>
                  </a:rPr>
                  <a:t>€</a:t>
                </a:r>
                <a:r>
                  <a:rPr lang="en-BE" sz="800" b="1" i="0" strike="noStrike" kern="1200" baseline="0" dirty="0">
                    <a:solidFill>
                      <a:sysClr val="windowText" lastClr="000000"/>
                    </a:solidFill>
                  </a:rPr>
                  <a:t>)</a:t>
                </a:r>
                <a:endParaRPr lang="en-GB" sz="1000" b="1" i="0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7936"/>
        <c:crosses val="autoZero"/>
        <c:crossBetween val="between"/>
        <c:dispUnits>
          <c:builtInUnit val="millions"/>
        </c:dispUnits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SUM!$B$2:$B$11</c:f>
              <c:numCache>
                <c:formatCode>General</c:formatCode>
                <c:ptCount val="10"/>
                <c:pt idx="0">
                  <c:v>252.7864660320713</c:v>
                </c:pt>
                <c:pt idx="1">
                  <c:v>268.16991380329267</c:v>
                </c:pt>
                <c:pt idx="2">
                  <c:v>259.03997350673711</c:v>
                </c:pt>
                <c:pt idx="3">
                  <c:v>270.29107394691562</c:v>
                </c:pt>
                <c:pt idx="4">
                  <c:v>279.2621330631996</c:v>
                </c:pt>
                <c:pt idx="5">
                  <c:v>288.73358948979728</c:v>
                </c:pt>
                <c:pt idx="6">
                  <c:v>405.93733682661042</c:v>
                </c:pt>
                <c:pt idx="7">
                  <c:v>410.52919447757699</c:v>
                </c:pt>
                <c:pt idx="8">
                  <c:v>522.17044947731893</c:v>
                </c:pt>
                <c:pt idx="9">
                  <c:v>526.3601382524522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D-4021-A125-ABF9C22E6FC1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SUM!$C$2:$C$11</c:f>
              <c:numCache>
                <c:formatCode>General</c:formatCode>
                <c:ptCount val="10"/>
                <c:pt idx="0">
                  <c:v>272.6697947327329</c:v>
                </c:pt>
                <c:pt idx="1">
                  <c:v>249.04450915102629</c:v>
                </c:pt>
                <c:pt idx="2">
                  <c:v>266.23895162389522</c:v>
                </c:pt>
                <c:pt idx="3">
                  <c:v>243.03091163185829</c:v>
                </c:pt>
                <c:pt idx="4">
                  <c:v>270.74189727966922</c:v>
                </c:pt>
                <c:pt idx="5">
                  <c:v>251.20537820272961</c:v>
                </c:pt>
                <c:pt idx="6">
                  <c:v>322.32360038304489</c:v>
                </c:pt>
                <c:pt idx="7">
                  <c:v>312.85179806600172</c:v>
                </c:pt>
                <c:pt idx="8">
                  <c:v>394.68351892040658</c:v>
                </c:pt>
                <c:pt idx="9">
                  <c:v>385.6491926745083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D-4021-A125-ABF9C22E6FC1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SUM!$D$2:$D$11</c:f>
              <c:numCache>
                <c:formatCode>General</c:formatCode>
                <c:ptCount val="10"/>
                <c:pt idx="0">
                  <c:v>323.12536707281072</c:v>
                </c:pt>
                <c:pt idx="1">
                  <c:v>243.5332950725076</c:v>
                </c:pt>
                <c:pt idx="2">
                  <c:v>304.69822139447967</c:v>
                </c:pt>
                <c:pt idx="3">
                  <c:v>230.09823448242619</c:v>
                </c:pt>
                <c:pt idx="4">
                  <c:v>295.82777530195563</c:v>
                </c:pt>
                <c:pt idx="5">
                  <c:v>233.02835806310981</c:v>
                </c:pt>
                <c:pt idx="6">
                  <c:v>294.74395944014941</c:v>
                </c:pt>
                <c:pt idx="7">
                  <c:v>264.29798721746988</c:v>
                </c:pt>
                <c:pt idx="8">
                  <c:v>345.1669386262829</c:v>
                </c:pt>
                <c:pt idx="9">
                  <c:v>316.71608989078709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D-4021-A125-ABF9C22E6FC1}"/>
            </c:ext>
          </c:extLst>
        </c:ser>
        <c:ser>
          <c:idx val="3"/>
          <c:order val="3"/>
          <c:tx>
            <c:strRef>
              <c:f>SUM!$E$1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SUM!$E$2:$E$11</c:f>
              <c:numCache>
                <c:formatCode>General</c:formatCode>
                <c:ptCount val="10"/>
                <c:pt idx="0">
                  <c:v>373.58090526904942</c:v>
                </c:pt>
                <c:pt idx="1">
                  <c:v>238.02204685014991</c:v>
                </c:pt>
                <c:pt idx="2">
                  <c:v>343.15779948701282</c:v>
                </c:pt>
                <c:pt idx="3">
                  <c:v>217.16545469599751</c:v>
                </c:pt>
                <c:pt idx="4">
                  <c:v>320.91320822145792</c:v>
                </c:pt>
                <c:pt idx="5">
                  <c:v>214.85116336867799</c:v>
                </c:pt>
                <c:pt idx="6">
                  <c:v>267.16486654525369</c:v>
                </c:pt>
                <c:pt idx="7">
                  <c:v>215.74383400589019</c:v>
                </c:pt>
                <c:pt idx="8">
                  <c:v>295.65059805821039</c:v>
                </c:pt>
                <c:pt idx="9">
                  <c:v>247.78296655911859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D-4021-A125-ABF9C22E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axId val="863431400"/>
        <c:axId val="863426720"/>
      </c:barChart>
      <c:lineChart>
        <c:grouping val="standard"/>
        <c:varyColors val="0"/>
        <c:ser>
          <c:idx val="4"/>
          <c:order val="4"/>
          <c:tx>
            <c:strRef>
              <c:f>SUM!$F$1</c:f>
              <c:strCache>
                <c:ptCount val="1"/>
                <c:pt idx="0">
                  <c:v>Emissions Impact (tCO2/tglass)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SUM!$A$2:$A$11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SUM!$F$2:$F$11</c:f>
              <c:numCache>
                <c:formatCode>General</c:formatCode>
                <c:ptCount val="10"/>
                <c:pt idx="0">
                  <c:v>0.66650691596576006</c:v>
                </c:pt>
                <c:pt idx="1">
                  <c:v>0.18896303259493341</c:v>
                </c:pt>
                <c:pt idx="2">
                  <c:v>0.57007882413117006</c:v>
                </c:pt>
                <c:pt idx="3">
                  <c:v>0.1214304915951039</c:v>
                </c:pt>
                <c:pt idx="4">
                  <c:v>0.47799662314212799</c:v>
                </c:pt>
                <c:pt idx="5">
                  <c:v>0.1003185031825352</c:v>
                </c:pt>
                <c:pt idx="6">
                  <c:v>0.24431472602739721</c:v>
                </c:pt>
                <c:pt idx="7">
                  <c:v>6.120925269626773E-2</c:v>
                </c:pt>
                <c:pt idx="8">
                  <c:v>0.27005413659445482</c:v>
                </c:pt>
                <c:pt idx="9">
                  <c:v>0.102077065002227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D-4021-A125-ABF9C22E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49400"/>
        <c:axId val="863448680"/>
      </c:lineChart>
      <c:catAx>
        <c:axId val="8634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26720"/>
        <c:crosses val="autoZero"/>
        <c:auto val="1"/>
        <c:lblAlgn val="ctr"/>
        <c:lblOffset val="100"/>
        <c:noMultiLvlLbl val="0"/>
      </c:catAx>
      <c:valAx>
        <c:axId val="86342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 Annual Cost</a:t>
                </a:r>
                <a:r>
                  <a:rPr lang="en-BE" baseline="0"/>
                  <a:t> (Variable) - M EUR/y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31400"/>
        <c:crosses val="autoZero"/>
        <c:crossBetween val="between"/>
      </c:valAx>
      <c:catAx>
        <c:axId val="86344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448680"/>
        <c:crosses val="autoZero"/>
        <c:auto val="1"/>
        <c:lblAlgn val="ctr"/>
        <c:lblOffset val="100"/>
        <c:noMultiLvlLbl val="0"/>
      </c:catAx>
      <c:valAx>
        <c:axId val="863448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Total</a:t>
                </a:r>
                <a:r>
                  <a:rPr lang="en-BE" baseline="0"/>
                  <a:t> Specific Emissions (Scope 1+2) - tCO2/tglass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4940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247573</xdr:colOff>
      <xdr:row>16</xdr:row>
      <xdr:rowOff>148589</xdr:rowOff>
    </xdr:from>
    <xdr:to>
      <xdr:col>9</xdr:col>
      <xdr:colOff>590939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354409</xdr:colOff>
      <xdr:row>52</xdr:row>
      <xdr:rowOff>43387</xdr:rowOff>
    </xdr:from>
    <xdr:to>
      <xdr:col>10</xdr:col>
      <xdr:colOff>15287</xdr:colOff>
      <xdr:row>78</xdr:row>
      <xdr:rowOff>48460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23328</xdr:colOff>
      <xdr:row>52</xdr:row>
      <xdr:rowOff>54427</xdr:rowOff>
    </xdr:from>
    <xdr:to>
      <xdr:col>21</xdr:col>
      <xdr:colOff>438430</xdr:colOff>
      <xdr:row>78</xdr:row>
      <xdr:rowOff>59501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349898</xdr:colOff>
      <xdr:row>78</xdr:row>
      <xdr:rowOff>155511</xdr:rowOff>
    </xdr:from>
    <xdr:to>
      <xdr:col>10</xdr:col>
      <xdr:colOff>10776</xdr:colOff>
      <xdr:row>104</xdr:row>
      <xdr:rowOff>160586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15553</xdr:colOff>
      <xdr:row>78</xdr:row>
      <xdr:rowOff>155511</xdr:rowOff>
    </xdr:from>
    <xdr:to>
      <xdr:col>21</xdr:col>
      <xdr:colOff>430655</xdr:colOff>
      <xdr:row>104</xdr:row>
      <xdr:rowOff>160586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54429</xdr:colOff>
      <xdr:row>15</xdr:row>
      <xdr:rowOff>46652</xdr:rowOff>
    </xdr:from>
    <xdr:to>
      <xdr:col>21</xdr:col>
      <xdr:colOff>467775</xdr:colOff>
      <xdr:row>41</xdr:row>
      <xdr:rowOff>73323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F5C063-0E97-4293-BC5C-8A4E3209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346632</xdr:colOff>
      <xdr:row>16</xdr:row>
      <xdr:rowOff>160020</xdr:rowOff>
    </xdr:from>
    <xdr:to>
      <xdr:col>18</xdr:col>
      <xdr:colOff>428586</xdr:colOff>
      <xdr:row>43</xdr:row>
      <xdr:rowOff>100849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16</xdr:row>
      <xdr:rowOff>171449</xdr:rowOff>
    </xdr:from>
    <xdr:to>
      <xdr:col>9</xdr:col>
      <xdr:colOff>308532</xdr:colOff>
      <xdr:row>43</xdr:row>
      <xdr:rowOff>90681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34290</xdr:rowOff>
    </xdr:from>
    <xdr:to>
      <xdr:col>11</xdr:col>
      <xdr:colOff>541020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8" zoomScaleNormal="100" workbookViewId="0">
      <selection activeCell="H19" sqref="H19"/>
    </sheetView>
  </sheetViews>
  <sheetFormatPr defaultRowHeight="14.4" x14ac:dyDescent="0.3"/>
  <cols>
    <col min="1" max="1" width="22.21875" customWidth="1"/>
    <col min="2" max="5" width="13" bestFit="1" customWidth="1"/>
    <col min="7" max="7" width="11" bestFit="1" customWidth="1"/>
    <col min="14" max="14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4503470</v>
      </c>
      <c r="C2">
        <v>4503470</v>
      </c>
      <c r="D2">
        <v>4503470</v>
      </c>
      <c r="E2">
        <v>4503470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312844</v>
      </c>
      <c r="C8">
        <v>312844</v>
      </c>
      <c r="D8">
        <v>312844</v>
      </c>
      <c r="E8">
        <v>312844</v>
      </c>
    </row>
    <row r="9" spans="1:5" x14ac:dyDescent="0.3">
      <c r="A9" t="s">
        <v>12</v>
      </c>
      <c r="B9" s="3">
        <f>SUM(B2:B8)</f>
        <v>17085614</v>
      </c>
    </row>
    <row r="10" spans="1:5" x14ac:dyDescent="0.3">
      <c r="A10" t="s">
        <v>13</v>
      </c>
      <c r="B10">
        <f>B9/292000</f>
        <v>58.512376712328766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5526320</v>
      </c>
      <c r="C13">
        <v>3453950</v>
      </c>
      <c r="D13">
        <v>2417770</v>
      </c>
      <c r="E13">
        <v>1381580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18090900</v>
      </c>
      <c r="C15">
        <v>18090900</v>
      </c>
      <c r="D15">
        <v>18090900</v>
      </c>
      <c r="E15">
        <v>18090900</v>
      </c>
    </row>
    <row r="16" spans="1:5" x14ac:dyDescent="0.3">
      <c r="A16" t="s">
        <v>19</v>
      </c>
      <c r="B16">
        <v>7886710</v>
      </c>
      <c r="C16">
        <v>15773400</v>
      </c>
      <c r="D16">
        <v>31546800</v>
      </c>
      <c r="E16">
        <v>47320200</v>
      </c>
    </row>
    <row r="17" spans="1:5" x14ac:dyDescent="0.3">
      <c r="A17" t="s">
        <v>20</v>
      </c>
      <c r="E17" s="3"/>
    </row>
    <row r="18" spans="1:5" x14ac:dyDescent="0.3">
      <c r="A18" t="s">
        <v>21</v>
      </c>
      <c r="B18">
        <v>194620</v>
      </c>
      <c r="C18">
        <v>194620</v>
      </c>
      <c r="D18">
        <v>194620</v>
      </c>
      <c r="E18">
        <v>194620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3154.29</v>
      </c>
      <c r="C21">
        <v>3154.29</v>
      </c>
      <c r="D21">
        <v>3154.29</v>
      </c>
      <c r="E21">
        <v>3154.29</v>
      </c>
    </row>
    <row r="22" spans="1:5" x14ac:dyDescent="0.3">
      <c r="A22" t="s">
        <v>25</v>
      </c>
      <c r="B22">
        <v>59004.800000000003</v>
      </c>
      <c r="C22">
        <v>59004.800000000003</v>
      </c>
      <c r="D22">
        <v>59004.800000000003</v>
      </c>
      <c r="E22">
        <v>59004.800000000003</v>
      </c>
    </row>
    <row r="23" spans="1:5" x14ac:dyDescent="0.3">
      <c r="A23" t="s">
        <v>26</v>
      </c>
      <c r="B23" s="3"/>
    </row>
    <row r="24" spans="1:5" x14ac:dyDescent="0.3">
      <c r="A24" t="s">
        <v>27</v>
      </c>
      <c r="B24">
        <v>18006.2</v>
      </c>
      <c r="C24">
        <v>18006.2</v>
      </c>
      <c r="D24">
        <v>18006.2</v>
      </c>
      <c r="E24">
        <v>18006.2</v>
      </c>
    </row>
    <row r="25" spans="1:5" x14ac:dyDescent="0.3">
      <c r="A25" t="s">
        <v>28</v>
      </c>
      <c r="B25">
        <v>13297.4</v>
      </c>
      <c r="C25">
        <v>13297.4</v>
      </c>
      <c r="D25">
        <v>13297.4</v>
      </c>
      <c r="E25">
        <v>13297.4</v>
      </c>
    </row>
    <row r="26" spans="1:5" x14ac:dyDescent="0.3">
      <c r="A26" t="s">
        <v>29</v>
      </c>
      <c r="B26">
        <v>138.78899999999999</v>
      </c>
      <c r="C26">
        <v>138.78899999999999</v>
      </c>
      <c r="D26">
        <v>138.78899999999999</v>
      </c>
      <c r="E26">
        <v>138.78899999999999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13158.1</v>
      </c>
      <c r="C28">
        <v>13158.1</v>
      </c>
      <c r="D28">
        <v>13158.1</v>
      </c>
      <c r="E28">
        <v>13158.1</v>
      </c>
    </row>
    <row r="29" spans="1:5" x14ac:dyDescent="0.3">
      <c r="A29" t="s">
        <v>32</v>
      </c>
      <c r="B29">
        <v>1.8651559295155931</v>
      </c>
      <c r="C29">
        <v>1.8651559295155931</v>
      </c>
      <c r="D29">
        <v>1.8651559295155931</v>
      </c>
      <c r="E29">
        <v>1.8651559295155931</v>
      </c>
    </row>
    <row r="30" spans="1:5" x14ac:dyDescent="0.3">
      <c r="A30" t="s">
        <v>33</v>
      </c>
      <c r="B30">
        <v>0.54018605401860542</v>
      </c>
      <c r="C30">
        <v>0.54018605401860542</v>
      </c>
      <c r="D30">
        <v>0.54018605401860542</v>
      </c>
      <c r="E30">
        <v>0.54018605401860542</v>
      </c>
    </row>
    <row r="31" spans="1:5" x14ac:dyDescent="0.3">
      <c r="A31" t="s">
        <v>34</v>
      </c>
      <c r="B31">
        <v>58.512382563567023</v>
      </c>
      <c r="C31">
        <v>58.512382563567023</v>
      </c>
      <c r="D31">
        <v>58.512382563567023</v>
      </c>
      <c r="E31">
        <v>58.512382563567023</v>
      </c>
    </row>
    <row r="32" spans="1:5" x14ac:dyDescent="0.3">
      <c r="A32" t="s">
        <v>35</v>
      </c>
      <c r="B32">
        <v>194.27408346850419</v>
      </c>
      <c r="C32">
        <v>214.15741216916589</v>
      </c>
      <c r="D32">
        <v>264.61298450924357</v>
      </c>
      <c r="E32">
        <v>315.06852270548239</v>
      </c>
    </row>
    <row r="33" spans="1:5" x14ac:dyDescent="0.3">
      <c r="A33" t="s">
        <v>36</v>
      </c>
      <c r="B33">
        <v>252.7864660320713</v>
      </c>
      <c r="C33">
        <v>272.6697947327329</v>
      </c>
      <c r="D33">
        <v>323.12536707281072</v>
      </c>
      <c r="E33">
        <v>373.58090526904942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I14" sqref="I14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5277990</v>
      </c>
      <c r="C3">
        <v>5277990</v>
      </c>
      <c r="D3">
        <v>5277990</v>
      </c>
      <c r="E3">
        <v>5277990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209842</v>
      </c>
      <c r="C8">
        <v>209842</v>
      </c>
      <c r="D8">
        <v>209842</v>
      </c>
      <c r="E8">
        <v>209842</v>
      </c>
    </row>
    <row r="9" spans="1:5" x14ac:dyDescent="0.3">
      <c r="A9" t="s">
        <v>12</v>
      </c>
      <c r="B9">
        <v>155440</v>
      </c>
      <c r="C9">
        <v>155440</v>
      </c>
      <c r="D9">
        <v>155440</v>
      </c>
      <c r="E9">
        <v>155440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9495880</v>
      </c>
      <c r="C13">
        <v>5934930</v>
      </c>
      <c r="D13">
        <v>4154450</v>
      </c>
      <c r="E13">
        <v>2373970</v>
      </c>
    </row>
    <row r="14" spans="1:5" x14ac:dyDescent="0.3">
      <c r="A14" t="s">
        <v>17</v>
      </c>
      <c r="B14">
        <v>100810000</v>
      </c>
      <c r="C14">
        <v>63006400</v>
      </c>
      <c r="D14">
        <v>44104500</v>
      </c>
      <c r="E14">
        <v>25202600</v>
      </c>
    </row>
    <row r="15" spans="1:5" x14ac:dyDescent="0.3">
      <c r="A15" t="s">
        <v>18</v>
      </c>
    </row>
    <row r="16" spans="1:5" x14ac:dyDescent="0.3">
      <c r="A16" t="s">
        <v>19</v>
      </c>
      <c r="B16">
        <v>276966</v>
      </c>
      <c r="C16">
        <v>553924</v>
      </c>
      <c r="D16">
        <v>1107840</v>
      </c>
      <c r="E16">
        <v>1661750</v>
      </c>
    </row>
    <row r="17" spans="1:5" x14ac:dyDescent="0.3">
      <c r="A17" t="s">
        <v>20</v>
      </c>
    </row>
    <row r="18" spans="1:5" x14ac:dyDescent="0.3">
      <c r="A18" t="s">
        <v>21</v>
      </c>
      <c r="B18">
        <v>29806.5</v>
      </c>
      <c r="C18">
        <v>29806.5</v>
      </c>
      <c r="D18">
        <v>29806.5</v>
      </c>
      <c r="E18">
        <v>29806.5</v>
      </c>
    </row>
    <row r="19" spans="1:5" x14ac:dyDescent="0.3">
      <c r="A19" t="s">
        <v>22</v>
      </c>
    </row>
    <row r="20" spans="1:5" x14ac:dyDescent="0.3">
      <c r="A20" t="s">
        <v>23</v>
      </c>
      <c r="B20">
        <v>57540.1</v>
      </c>
      <c r="C20">
        <v>57527.4</v>
      </c>
      <c r="D20">
        <v>12.7681</v>
      </c>
      <c r="E20">
        <v>57540.1</v>
      </c>
    </row>
    <row r="21" spans="1:5" x14ac:dyDescent="0.3">
      <c r="A21" t="s">
        <v>24</v>
      </c>
      <c r="B21">
        <v>5420.02</v>
      </c>
      <c r="C21">
        <v>5420.02</v>
      </c>
      <c r="D21">
        <v>5420.02</v>
      </c>
      <c r="E21">
        <v>5420.02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632.32299999999998</v>
      </c>
      <c r="C24">
        <v>632.32299999999998</v>
      </c>
      <c r="D24">
        <v>632.32299999999998</v>
      </c>
      <c r="E24">
        <v>632.32299999999998</v>
      </c>
    </row>
    <row r="25" spans="1:5" x14ac:dyDescent="0.3">
      <c r="A25" t="s">
        <v>28</v>
      </c>
      <c r="B25">
        <v>2770.25</v>
      </c>
      <c r="C25">
        <v>2770.25</v>
      </c>
      <c r="D25">
        <v>2770.25</v>
      </c>
      <c r="E25">
        <v>2770.25</v>
      </c>
    </row>
    <row r="26" spans="1:5" x14ac:dyDescent="0.3">
      <c r="A26" t="s">
        <v>29</v>
      </c>
      <c r="B26">
        <v>238.48099999999999</v>
      </c>
      <c r="C26">
        <v>238.48099999999999</v>
      </c>
      <c r="D26">
        <v>238.48099999999999</v>
      </c>
      <c r="E26">
        <v>238.48099999999999</v>
      </c>
    </row>
    <row r="27" spans="1:5" x14ac:dyDescent="0.3">
      <c r="A27" t="s">
        <v>30</v>
      </c>
      <c r="B27">
        <v>2531.77</v>
      </c>
      <c r="C27">
        <v>2531.77</v>
      </c>
      <c r="D27">
        <v>2531.77</v>
      </c>
      <c r="E27">
        <v>2531.77</v>
      </c>
    </row>
    <row r="28" spans="1:5" x14ac:dyDescent="0.3">
      <c r="A28" t="s">
        <v>31</v>
      </c>
    </row>
    <row r="29" spans="1:5" x14ac:dyDescent="0.3">
      <c r="A29" t="s">
        <v>32</v>
      </c>
      <c r="B29">
        <v>1.888803788880379</v>
      </c>
      <c r="C29">
        <v>1.8884227888422791</v>
      </c>
      <c r="D29">
        <v>0.16298365929836589</v>
      </c>
      <c r="E29">
        <v>1.888803788880379</v>
      </c>
    </row>
    <row r="30" spans="1:5" x14ac:dyDescent="0.3">
      <c r="A30" t="s">
        <v>33</v>
      </c>
      <c r="B30">
        <v>1.896969189696919E-2</v>
      </c>
      <c r="C30">
        <v>1.896969189696919E-2</v>
      </c>
      <c r="D30">
        <v>1.896969189696919E-2</v>
      </c>
      <c r="E30">
        <v>1.896969189696919E-2</v>
      </c>
    </row>
    <row r="31" spans="1:5" x14ac:dyDescent="0.3">
      <c r="A31" t="s">
        <v>34</v>
      </c>
      <c r="B31">
        <v>61.344430791977317</v>
      </c>
      <c r="C31">
        <v>61.344430791977317</v>
      </c>
      <c r="D31">
        <v>61.344430791977317</v>
      </c>
      <c r="E31">
        <v>61.344430791977317</v>
      </c>
    </row>
    <row r="32" spans="1:5" x14ac:dyDescent="0.3">
      <c r="A32" t="s">
        <v>35</v>
      </c>
      <c r="B32">
        <v>465.01570746047491</v>
      </c>
      <c r="C32">
        <v>324.30476188253101</v>
      </c>
      <c r="D32">
        <v>255.37165909880969</v>
      </c>
      <c r="E32">
        <v>186.43853576714119</v>
      </c>
    </row>
    <row r="33" spans="1:5" x14ac:dyDescent="0.3">
      <c r="A33" t="s">
        <v>36</v>
      </c>
      <c r="B33">
        <v>526.3601382524522</v>
      </c>
      <c r="C33">
        <v>385.6491926745083</v>
      </c>
      <c r="D33">
        <v>316.71608989078709</v>
      </c>
      <c r="E33">
        <v>247.78296655911859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6"/>
  <sheetViews>
    <sheetView tabSelected="1" topLeftCell="A13" zoomScale="98" zoomScaleNormal="98" workbookViewId="0">
      <selection activeCell="C9" sqref="C9"/>
    </sheetView>
  </sheetViews>
  <sheetFormatPr defaultRowHeight="14.4" x14ac:dyDescent="0.3"/>
  <cols>
    <col min="1" max="1" width="16.5546875" customWidth="1"/>
    <col min="2" max="4" width="9" bestFit="1" customWidth="1"/>
    <col min="5" max="5" width="10.21875" bestFit="1" customWidth="1"/>
    <col min="6" max="9" width="9" bestFit="1" customWidth="1"/>
    <col min="10" max="11" width="10" bestFit="1" customWidth="1"/>
  </cols>
  <sheetData>
    <row r="1" spans="1:2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21" x14ac:dyDescent="0.3">
      <c r="A2" s="8" t="s">
        <v>48</v>
      </c>
      <c r="B2" s="8">
        <v>4101370</v>
      </c>
      <c r="C2" s="8">
        <v>4101370</v>
      </c>
      <c r="D2" s="8"/>
      <c r="E2" s="8"/>
      <c r="F2" s="8"/>
      <c r="G2" s="8"/>
      <c r="H2" s="8"/>
      <c r="I2" s="8"/>
      <c r="J2" s="8"/>
      <c r="K2" s="8"/>
    </row>
    <row r="3" spans="1:21" x14ac:dyDescent="0.3">
      <c r="A3" s="8" t="s">
        <v>49</v>
      </c>
      <c r="B3" s="8"/>
      <c r="C3" s="8"/>
      <c r="D3" s="8"/>
      <c r="E3" s="8"/>
      <c r="F3" s="8"/>
      <c r="G3" s="8"/>
      <c r="H3" s="8"/>
      <c r="I3" s="8"/>
      <c r="J3" s="8">
        <v>5277990</v>
      </c>
      <c r="K3" s="8">
        <v>5277990</v>
      </c>
    </row>
    <row r="4" spans="1:21" x14ac:dyDescent="0.3">
      <c r="A4" s="8" t="s">
        <v>50</v>
      </c>
      <c r="B4" s="8"/>
      <c r="C4" s="8"/>
      <c r="D4" s="8"/>
      <c r="E4" s="8"/>
      <c r="F4" s="8"/>
      <c r="G4" s="8"/>
      <c r="H4" s="8">
        <v>5758210</v>
      </c>
      <c r="I4" s="8">
        <v>5758210</v>
      </c>
      <c r="J4" s="8"/>
      <c r="K4" s="8"/>
    </row>
    <row r="5" spans="1:21" x14ac:dyDescent="0.3">
      <c r="A5" s="8" t="s">
        <v>51</v>
      </c>
      <c r="B5" s="8"/>
      <c r="C5" s="8"/>
      <c r="D5" s="8">
        <v>4095060</v>
      </c>
      <c r="E5" s="8">
        <v>4095060</v>
      </c>
      <c r="F5" s="8"/>
      <c r="G5" s="8"/>
      <c r="H5" s="8"/>
      <c r="I5" s="8"/>
      <c r="J5" s="8"/>
      <c r="K5" s="8"/>
    </row>
    <row r="6" spans="1:21" x14ac:dyDescent="0.3">
      <c r="A6" s="8" t="s">
        <v>52</v>
      </c>
      <c r="B6" s="8"/>
      <c r="C6" s="8"/>
      <c r="D6" s="8"/>
      <c r="E6" s="8"/>
      <c r="F6" s="8">
        <v>5206970</v>
      </c>
      <c r="G6" s="8">
        <v>5206970</v>
      </c>
      <c r="H6" s="8"/>
      <c r="I6" s="8"/>
      <c r="J6" s="8"/>
      <c r="K6" s="8"/>
    </row>
    <row r="7" spans="1:21" x14ac:dyDescent="0.3">
      <c r="A7" s="8" t="s">
        <v>53</v>
      </c>
      <c r="B7" s="8">
        <f t="shared" ref="B7:K7" si="0">SUM(B2:B6)</f>
        <v>4101370</v>
      </c>
      <c r="C7" s="8">
        <f t="shared" si="0"/>
        <v>4101370</v>
      </c>
      <c r="D7" s="8">
        <f t="shared" si="0"/>
        <v>4095060</v>
      </c>
      <c r="E7" s="8">
        <f t="shared" si="0"/>
        <v>4095060</v>
      </c>
      <c r="F7" s="8">
        <f t="shared" si="0"/>
        <v>5206970</v>
      </c>
      <c r="G7" s="8">
        <f t="shared" si="0"/>
        <v>5206970</v>
      </c>
      <c r="H7" s="8">
        <f t="shared" si="0"/>
        <v>5758210</v>
      </c>
      <c r="I7" s="8">
        <f t="shared" si="0"/>
        <v>5758210</v>
      </c>
      <c r="J7" s="8">
        <f t="shared" si="0"/>
        <v>5277990</v>
      </c>
      <c r="K7" s="8">
        <f t="shared" si="0"/>
        <v>5277990</v>
      </c>
    </row>
    <row r="8" spans="1:21" x14ac:dyDescent="0.3">
      <c r="A8" s="7" t="s">
        <v>54</v>
      </c>
      <c r="B8" s="7">
        <v>188174</v>
      </c>
      <c r="C8" s="7"/>
      <c r="D8" s="7">
        <v>234165</v>
      </c>
      <c r="E8" s="7">
        <v>234165</v>
      </c>
      <c r="F8" s="7">
        <v>127959</v>
      </c>
      <c r="G8" s="7">
        <v>127959</v>
      </c>
      <c r="H8" s="7">
        <v>42203.8</v>
      </c>
      <c r="I8" s="7">
        <v>42203.8</v>
      </c>
      <c r="J8" s="7">
        <v>299409</v>
      </c>
      <c r="K8" s="7">
        <v>209842</v>
      </c>
      <c r="L8">
        <f t="shared" ref="L8:U12" si="1">B8*2</f>
        <v>376348</v>
      </c>
      <c r="M8">
        <f t="shared" si="1"/>
        <v>0</v>
      </c>
      <c r="N8">
        <f t="shared" si="1"/>
        <v>468330</v>
      </c>
      <c r="O8">
        <f t="shared" si="1"/>
        <v>468330</v>
      </c>
      <c r="P8">
        <f t="shared" si="1"/>
        <v>255918</v>
      </c>
      <c r="Q8">
        <f t="shared" si="1"/>
        <v>255918</v>
      </c>
      <c r="R8">
        <f t="shared" si="1"/>
        <v>84407.6</v>
      </c>
      <c r="S8">
        <f t="shared" si="1"/>
        <v>84407.6</v>
      </c>
      <c r="T8">
        <f t="shared" si="1"/>
        <v>598818</v>
      </c>
      <c r="U8">
        <f t="shared" si="1"/>
        <v>419684</v>
      </c>
    </row>
    <row r="9" spans="1:21" x14ac:dyDescent="0.3">
      <c r="A9" s="7" t="s">
        <v>55</v>
      </c>
      <c r="B9" s="7"/>
      <c r="C9" s="7">
        <v>2756860</v>
      </c>
      <c r="D9" s="7"/>
      <c r="E9" s="7"/>
      <c r="F9" s="7"/>
      <c r="G9" s="7"/>
      <c r="H9" s="7"/>
      <c r="I9" s="7"/>
      <c r="J9" s="7"/>
      <c r="K9" s="7">
        <v>155440</v>
      </c>
      <c r="L9">
        <f t="shared" si="1"/>
        <v>0</v>
      </c>
      <c r="M9">
        <f t="shared" si="1"/>
        <v>5513720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310880</v>
      </c>
    </row>
    <row r="10" spans="1:21" x14ac:dyDescent="0.3">
      <c r="A10" s="7" t="s">
        <v>71</v>
      </c>
      <c r="B10" s="7"/>
      <c r="C10">
        <v>691157</v>
      </c>
      <c r="D10" s="7"/>
      <c r="E10" s="7"/>
      <c r="F10" s="7"/>
      <c r="G10" s="7"/>
      <c r="H10" s="7"/>
      <c r="I10" s="7"/>
      <c r="J10" s="7"/>
      <c r="K10" s="7"/>
    </row>
    <row r="11" spans="1:21" x14ac:dyDescent="0.3">
      <c r="A11" s="7" t="s">
        <v>56</v>
      </c>
      <c r="B11" s="7"/>
      <c r="C11" s="7"/>
      <c r="D11" s="7"/>
      <c r="E11" s="7">
        <v>1335170</v>
      </c>
      <c r="F11" s="7"/>
      <c r="G11" s="7">
        <v>888996</v>
      </c>
      <c r="H11" s="7"/>
      <c r="I11" s="7">
        <v>342002</v>
      </c>
      <c r="J11" s="7"/>
      <c r="K11" s="7"/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2670340</v>
      </c>
      <c r="P11">
        <f t="shared" si="1"/>
        <v>0</v>
      </c>
      <c r="Q11">
        <f t="shared" si="1"/>
        <v>1777992</v>
      </c>
      <c r="R11">
        <f t="shared" si="1"/>
        <v>0</v>
      </c>
      <c r="S11">
        <f t="shared" si="1"/>
        <v>684004</v>
      </c>
      <c r="T11">
        <f t="shared" si="1"/>
        <v>0</v>
      </c>
      <c r="U11">
        <f t="shared" si="1"/>
        <v>0</v>
      </c>
    </row>
    <row r="12" spans="1:21" x14ac:dyDescent="0.3">
      <c r="A12" s="7" t="s">
        <v>57</v>
      </c>
      <c r="B12" s="7"/>
      <c r="C12" s="7"/>
      <c r="D12" s="7">
        <v>279848</v>
      </c>
      <c r="E12" s="7">
        <v>279848</v>
      </c>
      <c r="F12" s="7">
        <v>117947</v>
      </c>
      <c r="G12" s="7">
        <v>117947</v>
      </c>
      <c r="H12" s="7"/>
      <c r="I12" s="7"/>
      <c r="J12" s="7"/>
      <c r="K12" s="7"/>
      <c r="L12">
        <f t="shared" si="1"/>
        <v>0</v>
      </c>
      <c r="M12">
        <f t="shared" si="1"/>
        <v>0</v>
      </c>
      <c r="N12">
        <f t="shared" si="1"/>
        <v>559696</v>
      </c>
      <c r="O12">
        <f t="shared" si="1"/>
        <v>559696</v>
      </c>
      <c r="P12">
        <f t="shared" si="1"/>
        <v>235894</v>
      </c>
      <c r="Q12">
        <f t="shared" si="1"/>
        <v>235894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</row>
    <row r="13" spans="1:21" x14ac:dyDescent="0.3">
      <c r="A13" s="8" t="s">
        <v>58</v>
      </c>
      <c r="B13" s="8">
        <v>5526320</v>
      </c>
      <c r="C13" s="8">
        <v>16973000</v>
      </c>
      <c r="D13" s="8">
        <v>12468300</v>
      </c>
      <c r="E13" s="8">
        <v>21566000</v>
      </c>
      <c r="F13" s="8">
        <v>21845600</v>
      </c>
      <c r="G13" s="8">
        <v>29504200</v>
      </c>
      <c r="H13" s="8">
        <v>72470300</v>
      </c>
      <c r="I13" s="8">
        <v>76183300</v>
      </c>
      <c r="J13" s="8">
        <v>5845750</v>
      </c>
      <c r="K13" s="8">
        <v>9495880</v>
      </c>
    </row>
    <row r="14" spans="1:21" x14ac:dyDescent="0.3">
      <c r="A14" s="8" t="s">
        <v>59</v>
      </c>
      <c r="B14" s="8">
        <v>22369.7</v>
      </c>
      <c r="C14" s="8">
        <v>22369.7</v>
      </c>
      <c r="D14" s="8">
        <v>22369.7</v>
      </c>
      <c r="E14" s="8">
        <v>22369.7</v>
      </c>
      <c r="F14" s="8">
        <v>22369.7</v>
      </c>
      <c r="G14" s="8">
        <v>22369.7</v>
      </c>
      <c r="H14" s="8">
        <v>22369.7</v>
      </c>
      <c r="I14" s="8">
        <v>22369.7</v>
      </c>
      <c r="J14" s="8">
        <v>100810000</v>
      </c>
      <c r="K14" s="8">
        <v>100810000</v>
      </c>
    </row>
    <row r="15" spans="1:21" x14ac:dyDescent="0.3">
      <c r="A15" s="8" t="s">
        <v>60</v>
      </c>
      <c r="B15" s="8">
        <v>18090900</v>
      </c>
      <c r="C15" s="8">
        <v>18090900</v>
      </c>
      <c r="D15" s="8">
        <v>14199800</v>
      </c>
      <c r="E15" s="8">
        <v>14199800</v>
      </c>
      <c r="F15" s="8">
        <v>10404700</v>
      </c>
      <c r="G15" s="8">
        <v>10404700</v>
      </c>
      <c r="H15" s="8"/>
      <c r="I15" s="8"/>
      <c r="J15" s="8"/>
      <c r="K15" s="8"/>
    </row>
    <row r="16" spans="1:21" x14ac:dyDescent="0.3">
      <c r="A16" s="8" t="s">
        <v>61</v>
      </c>
      <c r="B16" s="8">
        <v>7886710</v>
      </c>
      <c r="C16" s="8">
        <v>788679</v>
      </c>
      <c r="D16" s="8">
        <v>6786090</v>
      </c>
      <c r="E16" s="8">
        <v>135730</v>
      </c>
      <c r="F16" s="8">
        <v>5712620</v>
      </c>
      <c r="G16" s="8">
        <v>114261</v>
      </c>
      <c r="H16" s="8">
        <v>2769580</v>
      </c>
      <c r="I16" s="8">
        <v>55400.3</v>
      </c>
      <c r="J16" s="8">
        <v>2769580</v>
      </c>
      <c r="K16" s="8">
        <v>276966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"/>
  <sheetViews>
    <sheetView topLeftCell="A13" workbookViewId="0">
      <selection activeCell="U24" sqref="U24"/>
    </sheetView>
  </sheetViews>
  <sheetFormatPr defaultRowHeight="14.4" x14ac:dyDescent="0.3"/>
  <sheetData>
    <row r="1" spans="1:2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21" x14ac:dyDescent="0.3">
      <c r="A2" t="s">
        <v>5</v>
      </c>
      <c r="B2">
        <v>4503470</v>
      </c>
      <c r="C2">
        <v>4503470</v>
      </c>
    </row>
    <row r="3" spans="1:21" x14ac:dyDescent="0.3">
      <c r="A3" t="s">
        <v>6</v>
      </c>
      <c r="J3">
        <v>5277990</v>
      </c>
      <c r="K3">
        <v>5277990</v>
      </c>
    </row>
    <row r="4" spans="1:21" x14ac:dyDescent="0.3">
      <c r="A4" t="s">
        <v>7</v>
      </c>
      <c r="H4">
        <v>5758210</v>
      </c>
      <c r="I4">
        <v>5758210</v>
      </c>
    </row>
    <row r="5" spans="1:21" x14ac:dyDescent="0.3">
      <c r="A5" t="s">
        <v>8</v>
      </c>
      <c r="D5">
        <v>4142850</v>
      </c>
      <c r="E5">
        <v>4142850</v>
      </c>
    </row>
    <row r="6" spans="1:21" x14ac:dyDescent="0.3">
      <c r="A6" t="s">
        <v>9</v>
      </c>
      <c r="F6">
        <v>5674500</v>
      </c>
      <c r="G6">
        <v>5674500</v>
      </c>
    </row>
    <row r="7" spans="1:21" x14ac:dyDescent="0.3">
      <c r="A7" t="s">
        <v>10</v>
      </c>
      <c r="B7">
        <f t="shared" ref="B7:K7" si="0">B2+B3+B4+B5+B6</f>
        <v>4503470</v>
      </c>
      <c r="C7">
        <f t="shared" si="0"/>
        <v>4503470</v>
      </c>
      <c r="D7">
        <f t="shared" si="0"/>
        <v>4142850</v>
      </c>
      <c r="E7">
        <f t="shared" si="0"/>
        <v>4142850</v>
      </c>
      <c r="F7">
        <f t="shared" si="0"/>
        <v>5674500</v>
      </c>
      <c r="G7">
        <f t="shared" si="0"/>
        <v>5674500</v>
      </c>
      <c r="H7">
        <f t="shared" si="0"/>
        <v>5758210</v>
      </c>
      <c r="I7">
        <f t="shared" si="0"/>
        <v>5758210</v>
      </c>
      <c r="J7">
        <f t="shared" si="0"/>
        <v>5277990</v>
      </c>
      <c r="K7">
        <f t="shared" si="0"/>
        <v>5277990</v>
      </c>
    </row>
    <row r="8" spans="1:2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  <c r="L8">
        <f t="shared" ref="L8:U11" si="1">B8*2</f>
        <v>625688</v>
      </c>
      <c r="M8">
        <f t="shared" si="1"/>
        <v>27052.6</v>
      </c>
      <c r="N8">
        <f t="shared" si="1"/>
        <v>504914</v>
      </c>
      <c r="O8">
        <f t="shared" si="1"/>
        <v>504914</v>
      </c>
      <c r="P8">
        <f t="shared" si="1"/>
        <v>392526</v>
      </c>
      <c r="Q8">
        <f t="shared" si="1"/>
        <v>392526</v>
      </c>
      <c r="R8">
        <f t="shared" si="1"/>
        <v>84407.6</v>
      </c>
      <c r="S8">
        <f t="shared" si="1"/>
        <v>84407.6</v>
      </c>
      <c r="T8">
        <f t="shared" si="1"/>
        <v>598818</v>
      </c>
      <c r="U8">
        <f t="shared" si="1"/>
        <v>419684</v>
      </c>
    </row>
    <row r="9" spans="1:21" x14ac:dyDescent="0.3">
      <c r="A9" t="s">
        <v>12</v>
      </c>
      <c r="C9">
        <v>442635</v>
      </c>
      <c r="K9">
        <v>155440</v>
      </c>
      <c r="L9">
        <f t="shared" si="1"/>
        <v>0</v>
      </c>
      <c r="M9">
        <f t="shared" si="1"/>
        <v>885270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310880</v>
      </c>
    </row>
    <row r="10" spans="1:21" x14ac:dyDescent="0.3">
      <c r="A10" t="s">
        <v>13</v>
      </c>
      <c r="E10">
        <v>837981</v>
      </c>
      <c r="G10">
        <v>705424</v>
      </c>
      <c r="I10">
        <v>342002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1675962</v>
      </c>
      <c r="P10">
        <f t="shared" si="1"/>
        <v>0</v>
      </c>
      <c r="Q10">
        <f t="shared" si="1"/>
        <v>1410848</v>
      </c>
      <c r="R10">
        <f t="shared" si="1"/>
        <v>0</v>
      </c>
      <c r="S10">
        <f t="shared" si="1"/>
        <v>684004</v>
      </c>
      <c r="T10">
        <f t="shared" si="1"/>
        <v>0</v>
      </c>
      <c r="U10">
        <f t="shared" si="1"/>
        <v>0</v>
      </c>
    </row>
    <row r="11" spans="1:2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  <c r="L11">
        <f t="shared" si="1"/>
        <v>0</v>
      </c>
      <c r="M11">
        <f t="shared" si="1"/>
        <v>0</v>
      </c>
      <c r="N11">
        <f t="shared" si="1"/>
        <v>593542</v>
      </c>
      <c r="O11">
        <f t="shared" si="1"/>
        <v>593542</v>
      </c>
      <c r="P11">
        <f t="shared" si="1"/>
        <v>434910</v>
      </c>
      <c r="Q11">
        <f t="shared" si="1"/>
        <v>434910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3">
      <c r="A12" t="s">
        <v>16</v>
      </c>
      <c r="B12">
        <v>3453950</v>
      </c>
      <c r="C12">
        <v>10608100</v>
      </c>
      <c r="D12">
        <v>7792680</v>
      </c>
      <c r="E12">
        <v>13478700</v>
      </c>
      <c r="F12">
        <v>13653500</v>
      </c>
      <c r="G12">
        <v>18440100</v>
      </c>
      <c r="H12">
        <v>45293900</v>
      </c>
      <c r="I12">
        <v>47614500</v>
      </c>
      <c r="J12">
        <v>3653590</v>
      </c>
      <c r="K12">
        <v>5934930</v>
      </c>
    </row>
    <row r="13" spans="1:21" x14ac:dyDescent="0.3">
      <c r="A13" t="s">
        <v>17</v>
      </c>
      <c r="B13">
        <v>13981.1</v>
      </c>
      <c r="C13">
        <v>13981.1</v>
      </c>
      <c r="D13">
        <v>13981.1</v>
      </c>
      <c r="E13">
        <v>13981.1</v>
      </c>
      <c r="F13">
        <v>13981.1</v>
      </c>
      <c r="G13">
        <v>13981.1</v>
      </c>
      <c r="H13">
        <v>13981.1</v>
      </c>
      <c r="I13">
        <v>13981.1</v>
      </c>
      <c r="J13">
        <v>63006400</v>
      </c>
      <c r="K13">
        <v>63006400</v>
      </c>
    </row>
    <row r="14" spans="1:2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21" x14ac:dyDescent="0.3">
      <c r="A15" t="s">
        <v>19</v>
      </c>
      <c r="B15">
        <v>15773400</v>
      </c>
      <c r="C15">
        <v>1577350</v>
      </c>
      <c r="D15">
        <v>13572200</v>
      </c>
      <c r="E15">
        <v>271452</v>
      </c>
      <c r="F15">
        <v>11425200</v>
      </c>
      <c r="G15">
        <v>228513</v>
      </c>
      <c r="H15">
        <v>5539160</v>
      </c>
      <c r="I15">
        <v>110792</v>
      </c>
      <c r="J15">
        <v>5539160</v>
      </c>
      <c r="K15">
        <v>553924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3">
      <c r="A2" t="s">
        <v>5</v>
      </c>
      <c r="B2">
        <v>4503470</v>
      </c>
      <c r="C2">
        <v>4503470</v>
      </c>
    </row>
    <row r="3" spans="1:11" x14ac:dyDescent="0.3">
      <c r="A3" t="s">
        <v>6</v>
      </c>
      <c r="J3">
        <v>5277990</v>
      </c>
      <c r="K3">
        <v>5277990</v>
      </c>
    </row>
    <row r="4" spans="1:11" x14ac:dyDescent="0.3">
      <c r="A4" t="s">
        <v>7</v>
      </c>
      <c r="H4">
        <v>5758210</v>
      </c>
      <c r="I4">
        <v>5758210</v>
      </c>
    </row>
    <row r="5" spans="1:11" x14ac:dyDescent="0.3">
      <c r="A5" t="s">
        <v>8</v>
      </c>
      <c r="D5">
        <v>4142850</v>
      </c>
      <c r="E5">
        <v>4142850</v>
      </c>
    </row>
    <row r="6" spans="1:11" x14ac:dyDescent="0.3">
      <c r="A6" t="s">
        <v>9</v>
      </c>
      <c r="F6">
        <v>5674500</v>
      </c>
      <c r="G6">
        <v>5674500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</row>
    <row r="9" spans="1:11" x14ac:dyDescent="0.3">
      <c r="A9" t="s">
        <v>12</v>
      </c>
      <c r="C9">
        <v>442635</v>
      </c>
      <c r="K9">
        <v>155440</v>
      </c>
    </row>
    <row r="10" spans="1:11" x14ac:dyDescent="0.3">
      <c r="A10" t="s">
        <v>13</v>
      </c>
      <c r="E10">
        <v>837981</v>
      </c>
      <c r="G10">
        <v>705424</v>
      </c>
      <c r="I10">
        <v>342002</v>
      </c>
    </row>
    <row r="11" spans="1:1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</row>
    <row r="12" spans="1:11" x14ac:dyDescent="0.3">
      <c r="A12" t="s">
        <v>16</v>
      </c>
      <c r="B12">
        <v>2417770</v>
      </c>
      <c r="C12">
        <v>7425680</v>
      </c>
      <c r="D12">
        <v>5454880</v>
      </c>
      <c r="E12">
        <v>9435110</v>
      </c>
      <c r="F12">
        <v>9557470</v>
      </c>
      <c r="G12">
        <v>12908100</v>
      </c>
      <c r="H12">
        <v>31705700</v>
      </c>
      <c r="I12">
        <v>33330200</v>
      </c>
      <c r="J12">
        <v>2557510</v>
      </c>
      <c r="K12">
        <v>4154450</v>
      </c>
    </row>
    <row r="13" spans="1:11" x14ac:dyDescent="0.3">
      <c r="A13" t="s">
        <v>17</v>
      </c>
      <c r="B13">
        <v>9786.75</v>
      </c>
      <c r="C13">
        <v>9786.75</v>
      </c>
      <c r="D13">
        <v>9786.75</v>
      </c>
      <c r="E13">
        <v>9786.75</v>
      </c>
      <c r="F13">
        <v>9786.75</v>
      </c>
      <c r="G13">
        <v>9786.75</v>
      </c>
      <c r="H13">
        <v>9786.75</v>
      </c>
      <c r="I13">
        <v>9786.75</v>
      </c>
      <c r="J13">
        <v>44104500</v>
      </c>
      <c r="K13">
        <v>44104500</v>
      </c>
    </row>
    <row r="14" spans="1:1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11" x14ac:dyDescent="0.3">
      <c r="A15" t="s">
        <v>19</v>
      </c>
      <c r="B15">
        <v>31546800</v>
      </c>
      <c r="C15">
        <v>3154690</v>
      </c>
      <c r="D15">
        <v>27144300</v>
      </c>
      <c r="E15">
        <v>542895</v>
      </c>
      <c r="F15">
        <v>22850500</v>
      </c>
      <c r="G15">
        <v>457018</v>
      </c>
      <c r="H15">
        <v>11078300</v>
      </c>
      <c r="I15">
        <v>221575</v>
      </c>
      <c r="J15">
        <v>11078300</v>
      </c>
      <c r="K15">
        <v>1107840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3">
      <c r="A2" t="s">
        <v>5</v>
      </c>
      <c r="B2">
        <v>4503470</v>
      </c>
      <c r="C2">
        <v>4503470</v>
      </c>
    </row>
    <row r="3" spans="1:11" x14ac:dyDescent="0.3">
      <c r="A3" t="s">
        <v>6</v>
      </c>
      <c r="J3">
        <v>5277990</v>
      </c>
      <c r="K3">
        <v>5277990</v>
      </c>
    </row>
    <row r="4" spans="1:11" x14ac:dyDescent="0.3">
      <c r="A4" t="s">
        <v>7</v>
      </c>
      <c r="H4">
        <v>5758210</v>
      </c>
      <c r="I4">
        <v>5758210</v>
      </c>
    </row>
    <row r="5" spans="1:11" x14ac:dyDescent="0.3">
      <c r="A5" t="s">
        <v>8</v>
      </c>
      <c r="D5">
        <v>4142850</v>
      </c>
      <c r="E5">
        <v>4142850</v>
      </c>
    </row>
    <row r="6" spans="1:11" x14ac:dyDescent="0.3">
      <c r="A6" t="s">
        <v>9</v>
      </c>
      <c r="F6">
        <v>5674500</v>
      </c>
      <c r="G6">
        <v>5674500</v>
      </c>
    </row>
    <row r="7" spans="1:11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 x14ac:dyDescent="0.3">
      <c r="A8" t="s">
        <v>11</v>
      </c>
      <c r="B8">
        <v>312844</v>
      </c>
      <c r="C8">
        <v>13526.3</v>
      </c>
      <c r="D8">
        <v>252457</v>
      </c>
      <c r="E8">
        <v>252457</v>
      </c>
      <c r="F8">
        <v>196263</v>
      </c>
      <c r="G8">
        <v>196263</v>
      </c>
      <c r="H8">
        <v>42203.8</v>
      </c>
      <c r="I8">
        <v>42203.8</v>
      </c>
      <c r="J8">
        <v>299409</v>
      </c>
      <c r="K8">
        <v>209842</v>
      </c>
    </row>
    <row r="9" spans="1:11" x14ac:dyDescent="0.3">
      <c r="A9" t="s">
        <v>12</v>
      </c>
      <c r="C9">
        <v>442635</v>
      </c>
      <c r="K9">
        <v>155440</v>
      </c>
    </row>
    <row r="10" spans="1:11" x14ac:dyDescent="0.3">
      <c r="A10" t="s">
        <v>13</v>
      </c>
      <c r="E10">
        <v>837981</v>
      </c>
      <c r="G10">
        <v>705424</v>
      </c>
      <c r="I10">
        <v>342002</v>
      </c>
    </row>
    <row r="11" spans="1:11" x14ac:dyDescent="0.3">
      <c r="A11" t="s">
        <v>14</v>
      </c>
      <c r="D11">
        <v>296771</v>
      </c>
      <c r="E11">
        <v>296771</v>
      </c>
      <c r="F11">
        <v>217455</v>
      </c>
      <c r="G11">
        <v>217455</v>
      </c>
    </row>
    <row r="12" spans="1:11" x14ac:dyDescent="0.3">
      <c r="A12" t="s">
        <v>16</v>
      </c>
      <c r="B12">
        <v>1381580</v>
      </c>
      <c r="C12">
        <v>4243250</v>
      </c>
      <c r="D12">
        <v>3117070</v>
      </c>
      <c r="E12">
        <v>5391490</v>
      </c>
      <c r="F12">
        <v>5461410</v>
      </c>
      <c r="G12">
        <v>7376050</v>
      </c>
      <c r="H12">
        <v>18117600</v>
      </c>
      <c r="I12">
        <v>19045800</v>
      </c>
      <c r="J12">
        <v>1461440</v>
      </c>
      <c r="K12">
        <v>2373970</v>
      </c>
    </row>
    <row r="13" spans="1:11" x14ac:dyDescent="0.3">
      <c r="A13" t="s">
        <v>17</v>
      </c>
      <c r="B13">
        <v>5592.43</v>
      </c>
      <c r="C13">
        <v>5592.43</v>
      </c>
      <c r="D13">
        <v>5592.43</v>
      </c>
      <c r="E13">
        <v>5592.43</v>
      </c>
      <c r="F13">
        <v>5592.43</v>
      </c>
      <c r="G13">
        <v>5592.43</v>
      </c>
      <c r="H13">
        <v>5592.43</v>
      </c>
      <c r="I13">
        <v>5592.43</v>
      </c>
      <c r="J13">
        <v>25202600</v>
      </c>
      <c r="K13">
        <v>25202600</v>
      </c>
    </row>
    <row r="14" spans="1:11" x14ac:dyDescent="0.3">
      <c r="A14" t="s">
        <v>18</v>
      </c>
      <c r="B14">
        <v>18090900</v>
      </c>
      <c r="C14">
        <v>18090900</v>
      </c>
      <c r="D14">
        <v>14199800</v>
      </c>
      <c r="E14">
        <v>14199800</v>
      </c>
      <c r="F14">
        <v>10404700</v>
      </c>
      <c r="G14">
        <v>10404700</v>
      </c>
    </row>
    <row r="15" spans="1:11" x14ac:dyDescent="0.3">
      <c r="A15" t="s">
        <v>19</v>
      </c>
      <c r="B15">
        <v>47320200</v>
      </c>
      <c r="C15">
        <v>4732030</v>
      </c>
      <c r="D15">
        <v>40716500</v>
      </c>
      <c r="E15">
        <v>814338</v>
      </c>
      <c r="F15">
        <v>34275700</v>
      </c>
      <c r="G15">
        <v>685522</v>
      </c>
      <c r="H15">
        <v>16617500</v>
      </c>
      <c r="I15">
        <v>332358</v>
      </c>
      <c r="J15">
        <v>16617500</v>
      </c>
      <c r="K15">
        <v>1661750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"/>
  <sheetViews>
    <sheetView topLeftCell="A10" zoomScaleNormal="100" workbookViewId="0">
      <selection activeCell="O10" sqref="O10"/>
    </sheetView>
  </sheetViews>
  <sheetFormatPr defaultRowHeight="14.4" x14ac:dyDescent="0.3"/>
  <cols>
    <col min="1" max="1" width="10.21875" bestFit="1" customWidth="1"/>
    <col min="2" max="5" width="12" bestFit="1" customWidth="1"/>
    <col min="6" max="6" width="14.5546875" customWidth="1"/>
    <col min="7" max="7" width="12.5546875" customWidth="1"/>
  </cols>
  <sheetData>
    <row r="1" spans="1:8" x14ac:dyDescent="0.3">
      <c r="A1" t="s">
        <v>62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63</v>
      </c>
      <c r="G1" s="6" t="s">
        <v>64</v>
      </c>
      <c r="H1" s="6" t="s">
        <v>65</v>
      </c>
    </row>
    <row r="2" spans="1:8" x14ac:dyDescent="0.3">
      <c r="A2" s="2" t="s">
        <v>38</v>
      </c>
      <c r="B2">
        <v>252.7864660320713</v>
      </c>
      <c r="C2">
        <v>272.6697947327329</v>
      </c>
      <c r="D2">
        <v>323.12536707281072</v>
      </c>
      <c r="E2">
        <v>373.58090526904942</v>
      </c>
      <c r="F2">
        <v>0.66650691596576006</v>
      </c>
      <c r="G2">
        <v>6.72</v>
      </c>
      <c r="H2">
        <v>0.45856845856845863</v>
      </c>
    </row>
    <row r="3" spans="1:8" x14ac:dyDescent="0.3">
      <c r="A3" s="2" t="s">
        <v>66</v>
      </c>
      <c r="B3">
        <v>268.16991380329267</v>
      </c>
      <c r="C3">
        <v>249.04450915102629</v>
      </c>
      <c r="D3">
        <v>243.5332950725076</v>
      </c>
      <c r="E3">
        <v>238.02204685014991</v>
      </c>
      <c r="F3">
        <v>0.18896303259493341</v>
      </c>
      <c r="G3">
        <v>7.42</v>
      </c>
      <c r="H3">
        <v>1.478413478413479</v>
      </c>
    </row>
    <row r="4" spans="1:8" x14ac:dyDescent="0.3">
      <c r="A4" s="2" t="s">
        <v>40</v>
      </c>
      <c r="B4">
        <v>259.03997350673711</v>
      </c>
      <c r="C4">
        <v>266.23895162389522</v>
      </c>
      <c r="D4">
        <v>304.69822139447967</v>
      </c>
      <c r="E4">
        <v>343.15779948701282</v>
      </c>
      <c r="F4">
        <v>0.57007882413117006</v>
      </c>
      <c r="G4">
        <v>5.78</v>
      </c>
      <c r="H4">
        <v>0.37011637011637011</v>
      </c>
    </row>
    <row r="5" spans="1:8" x14ac:dyDescent="0.3">
      <c r="A5" s="2" t="s">
        <v>67</v>
      </c>
      <c r="B5">
        <v>270.29107394691562</v>
      </c>
      <c r="C5">
        <v>243.03091163185829</v>
      </c>
      <c r="D5">
        <v>230.09823448242619</v>
      </c>
      <c r="E5">
        <v>217.16545469599751</v>
      </c>
      <c r="F5">
        <v>0.1214304915951039</v>
      </c>
      <c r="G5">
        <v>6.33</v>
      </c>
      <c r="H5">
        <v>0.37011637011637011</v>
      </c>
    </row>
    <row r="6" spans="1:8" x14ac:dyDescent="0.3">
      <c r="A6" s="2" t="s">
        <v>42</v>
      </c>
      <c r="B6">
        <v>279.2621330631996</v>
      </c>
      <c r="C6">
        <v>270.74189727966922</v>
      </c>
      <c r="D6">
        <v>295.82777530195563</v>
      </c>
      <c r="E6">
        <v>320.91320822145792</v>
      </c>
      <c r="F6">
        <v>0.47799662314212799</v>
      </c>
      <c r="G6">
        <v>5.0999999999999996</v>
      </c>
      <c r="H6">
        <v>0.28766476766476767</v>
      </c>
    </row>
    <row r="7" spans="1:8" x14ac:dyDescent="0.3">
      <c r="A7" s="2" t="s">
        <v>68</v>
      </c>
      <c r="B7">
        <v>288.73358948979728</v>
      </c>
      <c r="C7">
        <v>251.20537820272961</v>
      </c>
      <c r="D7">
        <v>233.02835806310981</v>
      </c>
      <c r="E7">
        <v>214.85116336867799</v>
      </c>
      <c r="F7">
        <v>0.1003185031825352</v>
      </c>
      <c r="G7">
        <v>6.05</v>
      </c>
      <c r="H7">
        <v>0.28766476766476767</v>
      </c>
    </row>
    <row r="8" spans="1:8" x14ac:dyDescent="0.3">
      <c r="A8" s="4" t="s">
        <v>44</v>
      </c>
      <c r="B8">
        <v>405.93733682661042</v>
      </c>
      <c r="C8">
        <v>322.32360038304489</v>
      </c>
      <c r="D8">
        <v>294.74395944014941</v>
      </c>
      <c r="E8">
        <v>267.16486654525369</v>
      </c>
      <c r="F8">
        <v>0.24431472602739721</v>
      </c>
      <c r="G8">
        <v>4.7</v>
      </c>
      <c r="H8">
        <v>0</v>
      </c>
    </row>
    <row r="9" spans="1:8" x14ac:dyDescent="0.3">
      <c r="A9" s="2" t="s">
        <v>69</v>
      </c>
      <c r="B9">
        <v>410.52919447757699</v>
      </c>
      <c r="C9">
        <v>312.85179806600172</v>
      </c>
      <c r="D9">
        <v>264.29798721746988</v>
      </c>
      <c r="E9">
        <v>215.74383400589019</v>
      </c>
      <c r="F9">
        <v>6.120925269626773E-2</v>
      </c>
      <c r="G9">
        <v>4.8600000000000003</v>
      </c>
      <c r="H9">
        <v>6.1858357858357853E-2</v>
      </c>
    </row>
    <row r="10" spans="1:8" x14ac:dyDescent="0.3">
      <c r="A10" s="2" t="s">
        <v>46</v>
      </c>
      <c r="B10">
        <v>522.17044947731893</v>
      </c>
      <c r="C10">
        <v>394.68351892040658</v>
      </c>
      <c r="D10">
        <v>345.1669386262829</v>
      </c>
      <c r="E10">
        <v>295.65059805821039</v>
      </c>
      <c r="F10">
        <v>0.27005413659445482</v>
      </c>
      <c r="G10">
        <v>6.65</v>
      </c>
      <c r="H10">
        <v>0.3603542403542403</v>
      </c>
    </row>
    <row r="11" spans="1:8" x14ac:dyDescent="0.3">
      <c r="A11" s="5" t="s">
        <v>70</v>
      </c>
      <c r="B11">
        <v>526.3601382524522</v>
      </c>
      <c r="C11">
        <v>385.6491926745083</v>
      </c>
      <c r="D11">
        <v>316.71608989078709</v>
      </c>
      <c r="E11">
        <v>247.78296655911859</v>
      </c>
      <c r="F11">
        <v>0.102077065002227</v>
      </c>
      <c r="G11">
        <v>6.8</v>
      </c>
      <c r="H11">
        <v>0.81974889974889986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3"/>
  <sheetViews>
    <sheetView topLeftCell="A13" workbookViewId="0">
      <selection activeCell="B33" sqref="B33:E33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4503470</v>
      </c>
      <c r="C2">
        <v>4503470</v>
      </c>
      <c r="D2">
        <v>4503470</v>
      </c>
      <c r="E2">
        <v>4503470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13526.3</v>
      </c>
      <c r="C8">
        <v>13526.3</v>
      </c>
      <c r="D8">
        <v>13526.3</v>
      </c>
      <c r="E8">
        <v>13526.3</v>
      </c>
    </row>
    <row r="9" spans="1:5" x14ac:dyDescent="0.3">
      <c r="A9" t="s">
        <v>12</v>
      </c>
      <c r="B9">
        <v>442635</v>
      </c>
      <c r="C9">
        <v>442635</v>
      </c>
      <c r="D9">
        <v>442635</v>
      </c>
      <c r="E9">
        <v>442635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16973000</v>
      </c>
      <c r="C13">
        <v>10608100</v>
      </c>
      <c r="D13">
        <v>7425680</v>
      </c>
      <c r="E13">
        <v>4243250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18090900</v>
      </c>
      <c r="C15">
        <v>18090900</v>
      </c>
      <c r="D15">
        <v>18090900</v>
      </c>
      <c r="E15">
        <v>18090900</v>
      </c>
    </row>
    <row r="16" spans="1:5" x14ac:dyDescent="0.3">
      <c r="A16" t="s">
        <v>19</v>
      </c>
      <c r="B16">
        <v>788679</v>
      </c>
      <c r="C16">
        <v>1577350</v>
      </c>
      <c r="D16">
        <v>3154690</v>
      </c>
      <c r="E16">
        <v>4732030</v>
      </c>
    </row>
    <row r="17" spans="1:5" x14ac:dyDescent="0.3">
      <c r="A17" t="s">
        <v>20</v>
      </c>
    </row>
    <row r="18" spans="1:5" x14ac:dyDescent="0.3">
      <c r="A18" t="s">
        <v>21</v>
      </c>
      <c r="B18">
        <v>55177.2</v>
      </c>
      <c r="C18">
        <v>55177.2</v>
      </c>
      <c r="D18">
        <v>55177.2</v>
      </c>
      <c r="E18">
        <v>55177.2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9687.7800000000007</v>
      </c>
      <c r="C21">
        <v>2471.35</v>
      </c>
      <c r="D21">
        <v>7216.43</v>
      </c>
      <c r="E21">
        <v>9687.7800000000007</v>
      </c>
    </row>
    <row r="22" spans="1:5" x14ac:dyDescent="0.3">
      <c r="A22" t="s">
        <v>25</v>
      </c>
      <c r="B22">
        <v>59004.800000000003</v>
      </c>
      <c r="C22">
        <v>59004.800000000003</v>
      </c>
      <c r="D22">
        <v>59004.800000000003</v>
      </c>
      <c r="E22">
        <v>59004.800000000003</v>
      </c>
    </row>
    <row r="23" spans="1:5" x14ac:dyDescent="0.3">
      <c r="A23" t="s">
        <v>26</v>
      </c>
    </row>
    <row r="24" spans="1:5" x14ac:dyDescent="0.3">
      <c r="A24" t="s">
        <v>27</v>
      </c>
      <c r="B24">
        <v>1800.62</v>
      </c>
      <c r="C24">
        <v>1800.62</v>
      </c>
      <c r="D24">
        <v>1800.62</v>
      </c>
      <c r="E24">
        <v>1800.62</v>
      </c>
    </row>
    <row r="25" spans="1:5" x14ac:dyDescent="0.3">
      <c r="A25" t="s">
        <v>28</v>
      </c>
      <c r="B25">
        <v>13584.9</v>
      </c>
      <c r="C25">
        <v>13584.9</v>
      </c>
      <c r="D25">
        <v>13584.9</v>
      </c>
      <c r="E25">
        <v>13584.9</v>
      </c>
    </row>
    <row r="26" spans="1:5" x14ac:dyDescent="0.3">
      <c r="A26" t="s">
        <v>29</v>
      </c>
      <c r="B26">
        <v>426.262</v>
      </c>
      <c r="C26">
        <v>426.262</v>
      </c>
      <c r="D26">
        <v>426.262</v>
      </c>
      <c r="E26">
        <v>426.262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13158.1</v>
      </c>
      <c r="C28">
        <v>13158.1</v>
      </c>
      <c r="D28">
        <v>13158.1</v>
      </c>
      <c r="E28">
        <v>13158.1</v>
      </c>
    </row>
    <row r="29" spans="1:5" x14ac:dyDescent="0.3">
      <c r="A29" t="s">
        <v>32</v>
      </c>
      <c r="B29">
        <v>2.061160649116065</v>
      </c>
      <c r="C29">
        <v>1.8446677274667731</v>
      </c>
      <c r="D29">
        <v>1.9870201417020139</v>
      </c>
      <c r="E29">
        <v>2.061160649116065</v>
      </c>
    </row>
    <row r="30" spans="1:5" x14ac:dyDescent="0.3">
      <c r="A30" t="s">
        <v>33</v>
      </c>
      <c r="B30">
        <v>5.4018605401860542E-2</v>
      </c>
      <c r="C30">
        <v>5.4018605401860542E-2</v>
      </c>
      <c r="D30">
        <v>5.4018605401860542E-2</v>
      </c>
      <c r="E30">
        <v>5.4018605401860542E-2</v>
      </c>
    </row>
    <row r="31" spans="1:5" x14ac:dyDescent="0.3">
      <c r="A31" t="s">
        <v>34</v>
      </c>
      <c r="B31">
        <v>59.003195283881183</v>
      </c>
      <c r="C31">
        <v>59.003195283881183</v>
      </c>
      <c r="D31">
        <v>59.003195283881183</v>
      </c>
      <c r="E31">
        <v>59.003195283881183</v>
      </c>
    </row>
    <row r="32" spans="1:5" x14ac:dyDescent="0.3">
      <c r="A32" t="s">
        <v>35</v>
      </c>
      <c r="B32">
        <v>209.1667185194116</v>
      </c>
      <c r="C32">
        <v>190.04131386714511</v>
      </c>
      <c r="D32">
        <v>184.53009978862639</v>
      </c>
      <c r="E32">
        <v>179.01885156626869</v>
      </c>
    </row>
    <row r="33" spans="1:5" x14ac:dyDescent="0.3">
      <c r="A33" t="s">
        <v>36</v>
      </c>
      <c r="B33">
        <v>268.16991380329267</v>
      </c>
      <c r="C33">
        <v>249.04450915102629</v>
      </c>
      <c r="D33">
        <v>243.5332950725076</v>
      </c>
      <c r="E33">
        <v>238.02204685014991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6" workbookViewId="0">
      <selection activeCell="E12" sqref="B12:E12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4142850</v>
      </c>
      <c r="C5">
        <v>4142850</v>
      </c>
      <c r="D5">
        <v>4142850</v>
      </c>
      <c r="E5">
        <v>4142850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252457</v>
      </c>
      <c r="C8">
        <v>252457</v>
      </c>
      <c r="D8">
        <v>252457</v>
      </c>
      <c r="E8">
        <v>252457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  <c r="B11">
        <v>296771</v>
      </c>
      <c r="C11">
        <v>296771</v>
      </c>
      <c r="D11">
        <v>296771</v>
      </c>
      <c r="E11">
        <v>296771</v>
      </c>
    </row>
    <row r="12" spans="1:5" x14ac:dyDescent="0.3">
      <c r="A12" t="s">
        <v>15</v>
      </c>
      <c r="B12">
        <f>SUM(B2:B11)/292000</f>
        <v>58.086910958904113</v>
      </c>
      <c r="C12">
        <f>SUM(C2:C11)/292000</f>
        <v>58.086910958904113</v>
      </c>
      <c r="D12">
        <f>SUM(D2:D11)/292000</f>
        <v>58.086910958904113</v>
      </c>
      <c r="E12">
        <f>SUM(E2:E11)/292000</f>
        <v>58.086910958904113</v>
      </c>
    </row>
    <row r="13" spans="1:5" x14ac:dyDescent="0.3">
      <c r="A13" t="s">
        <v>16</v>
      </c>
      <c r="B13">
        <v>12468300</v>
      </c>
      <c r="C13">
        <v>7792680</v>
      </c>
      <c r="D13">
        <v>5454880</v>
      </c>
      <c r="E13">
        <v>3117070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14199800</v>
      </c>
      <c r="C15">
        <v>14199800</v>
      </c>
      <c r="D15">
        <v>14199800</v>
      </c>
      <c r="E15">
        <v>14199800</v>
      </c>
    </row>
    <row r="16" spans="1:5" x14ac:dyDescent="0.3">
      <c r="A16" t="s">
        <v>19</v>
      </c>
      <c r="B16">
        <v>6786090</v>
      </c>
      <c r="C16">
        <v>13572200</v>
      </c>
      <c r="D16">
        <v>27144300</v>
      </c>
      <c r="E16">
        <v>40716500</v>
      </c>
    </row>
    <row r="17" spans="1:5" x14ac:dyDescent="0.3">
      <c r="A17" t="s">
        <v>20</v>
      </c>
    </row>
    <row r="18" spans="1:5" x14ac:dyDescent="0.3">
      <c r="A18" t="s">
        <v>21</v>
      </c>
      <c r="B18">
        <v>166463</v>
      </c>
      <c r="C18">
        <v>166463</v>
      </c>
      <c r="D18">
        <v>166463</v>
      </c>
      <c r="E18">
        <v>166463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7116.6</v>
      </c>
      <c r="C21">
        <v>7116.6</v>
      </c>
      <c r="D21">
        <v>7116.6</v>
      </c>
      <c r="E21">
        <v>7116.6</v>
      </c>
    </row>
    <row r="22" spans="1:5" x14ac:dyDescent="0.3">
      <c r="A22" t="s">
        <v>25</v>
      </c>
      <c r="B22">
        <v>46313.599999999999</v>
      </c>
      <c r="C22">
        <v>46313.599999999999</v>
      </c>
      <c r="D22">
        <v>46313.599999999999</v>
      </c>
      <c r="E22">
        <v>46313.599999999999</v>
      </c>
    </row>
    <row r="23" spans="1:5" x14ac:dyDescent="0.3">
      <c r="A23" t="s">
        <v>26</v>
      </c>
    </row>
    <row r="24" spans="1:5" x14ac:dyDescent="0.3">
      <c r="A24" t="s">
        <v>27</v>
      </c>
      <c r="B24">
        <v>15493.3</v>
      </c>
      <c r="C24">
        <v>15493.3</v>
      </c>
      <c r="D24">
        <v>15493.3</v>
      </c>
      <c r="E24">
        <v>15493.3</v>
      </c>
    </row>
    <row r="25" spans="1:5" x14ac:dyDescent="0.3">
      <c r="A25" t="s">
        <v>28</v>
      </c>
      <c r="B25">
        <v>10641.6</v>
      </c>
      <c r="C25">
        <v>10641.6</v>
      </c>
      <c r="D25">
        <v>10641.6</v>
      </c>
      <c r="E25">
        <v>10641.6</v>
      </c>
    </row>
    <row r="26" spans="1:5" x14ac:dyDescent="0.3">
      <c r="A26" t="s">
        <v>29</v>
      </c>
      <c r="B26">
        <v>313.13099999999997</v>
      </c>
      <c r="C26">
        <v>313.13099999999997</v>
      </c>
      <c r="D26">
        <v>313.13099999999997</v>
      </c>
      <c r="E26">
        <v>313.13099999999997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10327.9</v>
      </c>
      <c r="C28">
        <v>10327.9</v>
      </c>
      <c r="D28">
        <v>10327.9</v>
      </c>
      <c r="E28">
        <v>10327.9</v>
      </c>
    </row>
    <row r="29" spans="1:5" x14ac:dyDescent="0.3">
      <c r="A29" t="s">
        <v>32</v>
      </c>
      <c r="B29">
        <v>1.6032892033289201</v>
      </c>
      <c r="C29">
        <v>1.6032892033289201</v>
      </c>
      <c r="D29">
        <v>1.6032892033289201</v>
      </c>
      <c r="E29">
        <v>1.6032892033289201</v>
      </c>
    </row>
    <row r="30" spans="1:5" x14ac:dyDescent="0.3">
      <c r="A30" t="s">
        <v>33</v>
      </c>
      <c r="B30">
        <v>0.46479904647990461</v>
      </c>
      <c r="C30">
        <v>0.46479904647990461</v>
      </c>
      <c r="D30">
        <v>0.46479904647990461</v>
      </c>
      <c r="E30">
        <v>0.46479904647990461</v>
      </c>
    </row>
    <row r="31" spans="1:5" x14ac:dyDescent="0.3">
      <c r="A31" t="s">
        <v>34</v>
      </c>
      <c r="B31">
        <v>58.086916767595781</v>
      </c>
      <c r="C31">
        <v>58.086916767595781</v>
      </c>
      <c r="D31">
        <v>58.086916767595781</v>
      </c>
      <c r="E31">
        <v>58.086916767595781</v>
      </c>
    </row>
    <row r="32" spans="1:5" x14ac:dyDescent="0.3">
      <c r="A32" t="s">
        <v>35</v>
      </c>
      <c r="B32">
        <v>200.95305673914129</v>
      </c>
      <c r="C32">
        <v>208.15203485629939</v>
      </c>
      <c r="D32">
        <v>246.61130462688391</v>
      </c>
      <c r="E32">
        <v>285.07088271941711</v>
      </c>
    </row>
    <row r="33" spans="1:5" x14ac:dyDescent="0.3">
      <c r="A33" t="s">
        <v>36</v>
      </c>
      <c r="B33">
        <v>259.03997350673711</v>
      </c>
      <c r="C33">
        <v>266.23895162389522</v>
      </c>
      <c r="D33">
        <v>304.69822139447967</v>
      </c>
      <c r="E33">
        <v>343.15779948701282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20" workbookViewId="0">
      <selection activeCell="A10" sqref="A10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  <c r="B5">
        <v>4142850</v>
      </c>
      <c r="C5">
        <v>4142850</v>
      </c>
      <c r="D5">
        <v>4142850</v>
      </c>
      <c r="E5">
        <v>4142850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252457</v>
      </c>
      <c r="C8">
        <v>252457</v>
      </c>
      <c r="D8">
        <v>252457</v>
      </c>
      <c r="E8">
        <v>252457</v>
      </c>
    </row>
    <row r="9" spans="1:5" x14ac:dyDescent="0.3">
      <c r="A9" t="s">
        <v>12</v>
      </c>
    </row>
    <row r="10" spans="1:5" x14ac:dyDescent="0.3">
      <c r="A10" t="s">
        <v>13</v>
      </c>
      <c r="B10">
        <v>837981</v>
      </c>
      <c r="C10">
        <v>837981</v>
      </c>
      <c r="D10">
        <v>837981</v>
      </c>
      <c r="E10">
        <v>837981</v>
      </c>
    </row>
    <row r="11" spans="1:5" x14ac:dyDescent="0.3">
      <c r="A11" t="s">
        <v>14</v>
      </c>
      <c r="B11">
        <v>296771</v>
      </c>
      <c r="C11">
        <v>296771</v>
      </c>
      <c r="D11">
        <v>296771</v>
      </c>
      <c r="E11">
        <v>296771</v>
      </c>
    </row>
    <row r="12" spans="1:5" x14ac:dyDescent="0.3">
      <c r="A12" t="s">
        <v>15</v>
      </c>
    </row>
    <row r="13" spans="1:5" x14ac:dyDescent="0.3">
      <c r="A13" t="s">
        <v>16</v>
      </c>
      <c r="B13">
        <v>21566000</v>
      </c>
      <c r="C13">
        <v>13478700</v>
      </c>
      <c r="D13">
        <v>9435110</v>
      </c>
      <c r="E13">
        <v>5391490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14199800</v>
      </c>
      <c r="C15">
        <v>14199800</v>
      </c>
      <c r="D15">
        <v>14199800</v>
      </c>
      <c r="E15">
        <v>14199800</v>
      </c>
    </row>
    <row r="16" spans="1:5" x14ac:dyDescent="0.3">
      <c r="A16" t="s">
        <v>19</v>
      </c>
      <c r="B16">
        <v>135730</v>
      </c>
      <c r="C16">
        <v>271452</v>
      </c>
      <c r="D16">
        <v>542895</v>
      </c>
      <c r="E16">
        <v>814338</v>
      </c>
    </row>
    <row r="17" spans="1:5" x14ac:dyDescent="0.3">
      <c r="A17" t="s">
        <v>20</v>
      </c>
    </row>
    <row r="18" spans="1:5" x14ac:dyDescent="0.3">
      <c r="A18" t="s">
        <v>21</v>
      </c>
      <c r="B18">
        <v>35457.699999999997</v>
      </c>
      <c r="C18">
        <v>35457.699999999997</v>
      </c>
      <c r="D18">
        <v>35457.699999999997</v>
      </c>
      <c r="E18">
        <v>35457.699999999997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12309.3</v>
      </c>
      <c r="C21">
        <v>5192.74</v>
      </c>
      <c r="D21">
        <v>7116.6</v>
      </c>
      <c r="E21">
        <v>12309.3</v>
      </c>
    </row>
    <row r="22" spans="1:5" x14ac:dyDescent="0.3">
      <c r="A22" t="s">
        <v>25</v>
      </c>
      <c r="B22">
        <v>46313.599999999999</v>
      </c>
      <c r="C22">
        <v>46313.599999999999</v>
      </c>
      <c r="D22">
        <v>46313.599999999999</v>
      </c>
      <c r="E22">
        <v>46313.599999999999</v>
      </c>
    </row>
    <row r="23" spans="1:5" x14ac:dyDescent="0.3">
      <c r="A23" t="s">
        <v>26</v>
      </c>
    </row>
    <row r="24" spans="1:5" x14ac:dyDescent="0.3">
      <c r="A24" t="s">
        <v>27</v>
      </c>
      <c r="B24">
        <v>309.86700000000002</v>
      </c>
      <c r="C24">
        <v>309.86700000000002</v>
      </c>
      <c r="D24">
        <v>309.86700000000002</v>
      </c>
      <c r="E24">
        <v>309.86700000000002</v>
      </c>
    </row>
    <row r="25" spans="1:5" x14ac:dyDescent="0.3">
      <c r="A25" t="s">
        <v>28</v>
      </c>
      <c r="B25">
        <v>10870.1</v>
      </c>
      <c r="C25">
        <v>10870.1</v>
      </c>
      <c r="D25">
        <v>10870.1</v>
      </c>
      <c r="E25">
        <v>10870.1</v>
      </c>
    </row>
    <row r="26" spans="1:5" x14ac:dyDescent="0.3">
      <c r="A26" t="s">
        <v>29</v>
      </c>
      <c r="B26">
        <v>541.61099999999999</v>
      </c>
      <c r="C26">
        <v>541.61099999999999</v>
      </c>
      <c r="D26">
        <v>541.61099999999999</v>
      </c>
      <c r="E26">
        <v>541.61099999999999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10327.9</v>
      </c>
      <c r="C28">
        <v>10327.9</v>
      </c>
      <c r="D28">
        <v>10327.9</v>
      </c>
      <c r="E28">
        <v>10327.9</v>
      </c>
    </row>
    <row r="29" spans="1:5" x14ac:dyDescent="0.3">
      <c r="A29" t="s">
        <v>32</v>
      </c>
      <c r="B29">
        <v>1.759070218907022</v>
      </c>
      <c r="C29">
        <v>1.54557339755734</v>
      </c>
      <c r="D29">
        <v>1.6032892033289201</v>
      </c>
      <c r="E29">
        <v>1.759070218907022</v>
      </c>
    </row>
    <row r="30" spans="1:5" x14ac:dyDescent="0.3">
      <c r="A30" t="s">
        <v>33</v>
      </c>
      <c r="B30">
        <v>9.2960109296010927E-3</v>
      </c>
      <c r="C30">
        <v>9.2960109296010927E-3</v>
      </c>
      <c r="D30">
        <v>9.2960109296010927E-3</v>
      </c>
      <c r="E30">
        <v>9.2960109296010927E-3</v>
      </c>
    </row>
    <row r="31" spans="1:5" x14ac:dyDescent="0.3">
      <c r="A31" t="s">
        <v>34</v>
      </c>
      <c r="B31">
        <v>60.956714999781077</v>
      </c>
      <c r="C31">
        <v>60.956714999781077</v>
      </c>
      <c r="D31">
        <v>60.956714999781077</v>
      </c>
      <c r="E31">
        <v>60.956714999781077</v>
      </c>
    </row>
    <row r="32" spans="1:5" x14ac:dyDescent="0.3">
      <c r="A32" t="s">
        <v>35</v>
      </c>
      <c r="B32">
        <v>209.33435894713449</v>
      </c>
      <c r="C32">
        <v>182.07419663207719</v>
      </c>
      <c r="D32">
        <v>169.14151948264509</v>
      </c>
      <c r="E32">
        <v>156.20873969621641</v>
      </c>
    </row>
    <row r="33" spans="1:5" x14ac:dyDescent="0.3">
      <c r="A33" t="s">
        <v>36</v>
      </c>
      <c r="B33">
        <v>270.29107394691562</v>
      </c>
      <c r="C33">
        <v>243.03091163185829</v>
      </c>
      <c r="D33">
        <v>230.09823448242619</v>
      </c>
      <c r="E33">
        <v>217.16545469599751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2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5674500</v>
      </c>
      <c r="C6">
        <v>5674500</v>
      </c>
      <c r="D6">
        <v>5674500</v>
      </c>
      <c r="E6">
        <v>5674500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196263</v>
      </c>
      <c r="C8">
        <v>196263</v>
      </c>
      <c r="D8">
        <v>196263</v>
      </c>
      <c r="E8">
        <v>196263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  <c r="B11">
        <v>217455</v>
      </c>
      <c r="C11">
        <v>217455</v>
      </c>
      <c r="D11">
        <v>217455</v>
      </c>
      <c r="E11">
        <v>217455</v>
      </c>
    </row>
    <row r="12" spans="1:5" x14ac:dyDescent="0.3">
      <c r="A12" t="s">
        <v>15</v>
      </c>
    </row>
    <row r="13" spans="1:5" x14ac:dyDescent="0.3">
      <c r="A13" t="s">
        <v>16</v>
      </c>
      <c r="B13">
        <v>21845600</v>
      </c>
      <c r="C13">
        <v>13653500</v>
      </c>
      <c r="D13">
        <v>9557470</v>
      </c>
      <c r="E13">
        <v>5461410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10404700</v>
      </c>
      <c r="C15">
        <v>10404700</v>
      </c>
      <c r="D15">
        <v>10404700</v>
      </c>
      <c r="E15">
        <v>10404700</v>
      </c>
    </row>
    <row r="16" spans="1:5" x14ac:dyDescent="0.3">
      <c r="A16" t="s">
        <v>19</v>
      </c>
      <c r="B16">
        <v>5712620</v>
      </c>
      <c r="C16">
        <v>11425200</v>
      </c>
      <c r="D16">
        <v>22850500</v>
      </c>
      <c r="E16">
        <v>34275700</v>
      </c>
    </row>
    <row r="17" spans="1:5" x14ac:dyDescent="0.3">
      <c r="A17" t="s">
        <v>20</v>
      </c>
    </row>
    <row r="18" spans="1:5" x14ac:dyDescent="0.3">
      <c r="A18" t="s">
        <v>21</v>
      </c>
      <c r="B18">
        <v>139575</v>
      </c>
      <c r="C18">
        <v>139575</v>
      </c>
      <c r="D18">
        <v>139575</v>
      </c>
      <c r="E18">
        <v>139575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12469</v>
      </c>
      <c r="C21">
        <v>5068.9799999999996</v>
      </c>
      <c r="D21">
        <v>7400</v>
      </c>
      <c r="E21">
        <v>12469</v>
      </c>
    </row>
    <row r="22" spans="1:5" x14ac:dyDescent="0.3">
      <c r="A22" t="s">
        <v>25</v>
      </c>
      <c r="B22">
        <v>33935.699999999997</v>
      </c>
      <c r="C22">
        <v>33935.699999999997</v>
      </c>
      <c r="D22">
        <v>33935.699999999997</v>
      </c>
      <c r="E22">
        <v>33935.699999999997</v>
      </c>
    </row>
    <row r="23" spans="1:5" x14ac:dyDescent="0.3">
      <c r="A23" t="s">
        <v>26</v>
      </c>
    </row>
    <row r="24" spans="1:5" x14ac:dyDescent="0.3">
      <c r="A24" t="s">
        <v>27</v>
      </c>
      <c r="B24">
        <v>13042.5</v>
      </c>
      <c r="C24">
        <v>13042.5</v>
      </c>
      <c r="D24">
        <v>13042.5</v>
      </c>
      <c r="E24">
        <v>13042.5</v>
      </c>
    </row>
    <row r="25" spans="1:5" x14ac:dyDescent="0.3">
      <c r="A25" t="s">
        <v>28</v>
      </c>
      <c r="B25">
        <v>8116.85</v>
      </c>
      <c r="C25">
        <v>8116.85</v>
      </c>
      <c r="D25">
        <v>8116.85</v>
      </c>
      <c r="E25">
        <v>8116.85</v>
      </c>
    </row>
    <row r="26" spans="1:5" x14ac:dyDescent="0.3">
      <c r="A26" t="s">
        <v>29</v>
      </c>
      <c r="B26">
        <v>548.63499999999999</v>
      </c>
      <c r="C26">
        <v>548.63499999999999</v>
      </c>
      <c r="D26">
        <v>548.63499999999999</v>
      </c>
      <c r="E26">
        <v>548.63499999999999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7567.65</v>
      </c>
      <c r="C28">
        <v>7567.65</v>
      </c>
      <c r="D28">
        <v>7567.65</v>
      </c>
      <c r="E28">
        <v>7567.65</v>
      </c>
    </row>
    <row r="29" spans="1:5" x14ac:dyDescent="0.3">
      <c r="A29" t="s">
        <v>32</v>
      </c>
      <c r="B29">
        <v>1.3925241822524179</v>
      </c>
      <c r="C29">
        <v>1.170523560052356</v>
      </c>
      <c r="D29">
        <v>1.240454167045417</v>
      </c>
      <c r="E29">
        <v>1.3925241822524179</v>
      </c>
    </row>
    <row r="30" spans="1:5" x14ac:dyDescent="0.3">
      <c r="A30" t="s">
        <v>33</v>
      </c>
      <c r="B30">
        <v>0.39127503912750389</v>
      </c>
      <c r="C30">
        <v>0.39127503912750389</v>
      </c>
      <c r="D30">
        <v>0.39127503912750389</v>
      </c>
      <c r="E30">
        <v>0.39127503912750389</v>
      </c>
    </row>
    <row r="31" spans="1:5" x14ac:dyDescent="0.3">
      <c r="A31" t="s">
        <v>34</v>
      </c>
      <c r="B31">
        <v>62.86821861558898</v>
      </c>
      <c r="C31">
        <v>62.86821861558898</v>
      </c>
      <c r="D31">
        <v>62.86821861558898</v>
      </c>
      <c r="E31">
        <v>62.86821861558898</v>
      </c>
    </row>
    <row r="32" spans="1:5" x14ac:dyDescent="0.3">
      <c r="A32" t="s">
        <v>35</v>
      </c>
      <c r="B32">
        <v>216.3939144476106</v>
      </c>
      <c r="C32">
        <v>207.87367866408019</v>
      </c>
      <c r="D32">
        <v>232.9595566863666</v>
      </c>
      <c r="E32">
        <v>258.04498960586892</v>
      </c>
    </row>
    <row r="33" spans="1:5" x14ac:dyDescent="0.3">
      <c r="A33" t="s">
        <v>36</v>
      </c>
      <c r="B33">
        <v>279.2621330631996</v>
      </c>
      <c r="C33">
        <v>270.74189727966922</v>
      </c>
      <c r="D33">
        <v>295.82777530195563</v>
      </c>
      <c r="E33">
        <v>320.91320822145792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7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  <c r="B6">
        <v>5674500</v>
      </c>
      <c r="C6">
        <v>5674500</v>
      </c>
      <c r="D6">
        <v>5674500</v>
      </c>
      <c r="E6">
        <v>5674500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196263</v>
      </c>
      <c r="C8">
        <v>196263</v>
      </c>
      <c r="D8">
        <v>196263</v>
      </c>
      <c r="E8">
        <v>196263</v>
      </c>
    </row>
    <row r="9" spans="1:5" x14ac:dyDescent="0.3">
      <c r="A9" t="s">
        <v>12</v>
      </c>
    </row>
    <row r="10" spans="1:5" x14ac:dyDescent="0.3">
      <c r="A10" t="s">
        <v>13</v>
      </c>
      <c r="B10">
        <v>705424</v>
      </c>
      <c r="C10">
        <v>705424</v>
      </c>
      <c r="D10">
        <v>705424</v>
      </c>
      <c r="E10">
        <v>705424</v>
      </c>
    </row>
    <row r="11" spans="1:5" x14ac:dyDescent="0.3">
      <c r="A11" t="s">
        <v>14</v>
      </c>
      <c r="B11">
        <v>217455</v>
      </c>
      <c r="C11">
        <v>217455</v>
      </c>
      <c r="D11">
        <v>217455</v>
      </c>
      <c r="E11">
        <v>217455</v>
      </c>
    </row>
    <row r="12" spans="1:5" x14ac:dyDescent="0.3">
      <c r="A12" t="s">
        <v>15</v>
      </c>
    </row>
    <row r="13" spans="1:5" x14ac:dyDescent="0.3">
      <c r="A13" t="s">
        <v>16</v>
      </c>
      <c r="B13">
        <v>29504200</v>
      </c>
      <c r="C13">
        <v>18440100</v>
      </c>
      <c r="D13">
        <v>12908100</v>
      </c>
      <c r="E13">
        <v>7376050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  <c r="B15">
        <v>10404700</v>
      </c>
      <c r="C15">
        <v>10404700</v>
      </c>
      <c r="D15">
        <v>10404700</v>
      </c>
      <c r="E15">
        <v>10404700</v>
      </c>
    </row>
    <row r="16" spans="1:5" x14ac:dyDescent="0.3">
      <c r="A16" t="s">
        <v>19</v>
      </c>
      <c r="B16">
        <v>114261</v>
      </c>
      <c r="C16">
        <v>228513</v>
      </c>
      <c r="D16">
        <v>457018</v>
      </c>
      <c r="E16">
        <v>685522</v>
      </c>
    </row>
    <row r="17" spans="1:5" x14ac:dyDescent="0.3">
      <c r="A17" t="s">
        <v>20</v>
      </c>
    </row>
    <row r="18" spans="1:5" x14ac:dyDescent="0.3">
      <c r="A18" t="s">
        <v>21</v>
      </c>
      <c r="B18">
        <v>29293</v>
      </c>
      <c r="C18">
        <v>29293</v>
      </c>
      <c r="D18">
        <v>29293</v>
      </c>
      <c r="E18">
        <v>29293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16840.3</v>
      </c>
      <c r="C21">
        <v>2302.83</v>
      </c>
      <c r="D21">
        <v>1707.76</v>
      </c>
      <c r="E21">
        <v>5429.71</v>
      </c>
    </row>
    <row r="22" spans="1:5" x14ac:dyDescent="0.3">
      <c r="A22" t="s">
        <v>25</v>
      </c>
      <c r="B22">
        <v>33935.699999999997</v>
      </c>
      <c r="C22">
        <v>33935.699999999997</v>
      </c>
      <c r="D22">
        <v>33935.699999999997</v>
      </c>
      <c r="E22">
        <v>33935.699999999997</v>
      </c>
    </row>
    <row r="23" spans="1:5" x14ac:dyDescent="0.3">
      <c r="A23" t="s">
        <v>26</v>
      </c>
    </row>
    <row r="24" spans="1:5" x14ac:dyDescent="0.3">
      <c r="A24" t="s">
        <v>27</v>
      </c>
      <c r="B24">
        <v>260.85000000000002</v>
      </c>
      <c r="C24">
        <v>260.85000000000002</v>
      </c>
      <c r="D24">
        <v>260.85000000000002</v>
      </c>
      <c r="E24">
        <v>260.85000000000002</v>
      </c>
    </row>
    <row r="25" spans="1:5" x14ac:dyDescent="0.3">
      <c r="A25" t="s">
        <v>28</v>
      </c>
      <c r="B25">
        <v>8309.19</v>
      </c>
      <c r="C25">
        <v>8309.19</v>
      </c>
      <c r="D25">
        <v>8309.19</v>
      </c>
      <c r="E25">
        <v>8309.19</v>
      </c>
    </row>
    <row r="26" spans="1:5" x14ac:dyDescent="0.3">
      <c r="A26" t="s">
        <v>29</v>
      </c>
      <c r="B26">
        <v>740.97299999999996</v>
      </c>
      <c r="C26">
        <v>740.97299999999996</v>
      </c>
      <c r="D26">
        <v>740.97299999999996</v>
      </c>
      <c r="E26">
        <v>740.97299999999996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  <c r="B28">
        <v>7567.65</v>
      </c>
      <c r="C28">
        <v>7567.65</v>
      </c>
      <c r="D28">
        <v>7567.65</v>
      </c>
      <c r="E28">
        <v>7567.65</v>
      </c>
    </row>
    <row r="29" spans="1:5" x14ac:dyDescent="0.3">
      <c r="A29" t="s">
        <v>32</v>
      </c>
      <c r="B29">
        <v>1.52366319536632</v>
      </c>
      <c r="C29">
        <v>1.087539051753905</v>
      </c>
      <c r="D29">
        <v>1.069686949968695</v>
      </c>
      <c r="E29">
        <v>1.181345461134546</v>
      </c>
    </row>
    <row r="30" spans="1:5" x14ac:dyDescent="0.3">
      <c r="A30" t="s">
        <v>33</v>
      </c>
      <c r="B30">
        <v>7.8255007825500777E-3</v>
      </c>
      <c r="C30">
        <v>7.8255007825500777E-3</v>
      </c>
      <c r="D30">
        <v>7.8255007825500777E-3</v>
      </c>
      <c r="E30">
        <v>7.8255007825500777E-3</v>
      </c>
    </row>
    <row r="31" spans="1:5" x14ac:dyDescent="0.3">
      <c r="A31" t="s">
        <v>34</v>
      </c>
      <c r="B31">
        <v>65.284054473610922</v>
      </c>
      <c r="C31">
        <v>65.284054473610922</v>
      </c>
      <c r="D31">
        <v>65.284054473610922</v>
      </c>
      <c r="E31">
        <v>65.284054473610922</v>
      </c>
    </row>
    <row r="32" spans="1:5" x14ac:dyDescent="0.3">
      <c r="A32" t="s">
        <v>35</v>
      </c>
      <c r="B32">
        <v>223.44953501618639</v>
      </c>
      <c r="C32">
        <v>185.92132372911871</v>
      </c>
      <c r="D32">
        <v>167.74430358949891</v>
      </c>
      <c r="E32">
        <v>149.56710889506701</v>
      </c>
    </row>
    <row r="33" spans="1:5" x14ac:dyDescent="0.3">
      <c r="A33" t="s">
        <v>36</v>
      </c>
      <c r="B33">
        <v>288.73358948979728</v>
      </c>
      <c r="C33">
        <v>251.20537820272961</v>
      </c>
      <c r="D33">
        <v>233.02835806310981</v>
      </c>
      <c r="E33">
        <v>214.85116336867799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4" workbookViewId="0">
      <selection activeCell="B18" sqref="B18"/>
    </sheetView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42203.8</v>
      </c>
      <c r="C8">
        <v>42203.8</v>
      </c>
      <c r="D8">
        <v>42203.8</v>
      </c>
      <c r="E8">
        <v>42203.8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72470300</v>
      </c>
      <c r="C13">
        <v>45293900</v>
      </c>
      <c r="D13">
        <v>31705700</v>
      </c>
      <c r="E13">
        <v>18117600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</row>
    <row r="16" spans="1:5" x14ac:dyDescent="0.3">
      <c r="A16" t="s">
        <v>19</v>
      </c>
      <c r="B16">
        <v>2769580</v>
      </c>
      <c r="C16">
        <v>5539160</v>
      </c>
      <c r="D16">
        <v>11078300</v>
      </c>
      <c r="E16">
        <v>16617500</v>
      </c>
    </row>
    <row r="17" spans="1:5" x14ac:dyDescent="0.3">
      <c r="A17" t="s">
        <v>20</v>
      </c>
    </row>
    <row r="18" spans="1:5" x14ac:dyDescent="0.3">
      <c r="A18" t="s">
        <v>21</v>
      </c>
      <c r="B18">
        <v>71339.899999999994</v>
      </c>
      <c r="C18">
        <v>71339.899999999994</v>
      </c>
      <c r="D18">
        <v>71339.899999999994</v>
      </c>
      <c r="E18">
        <v>71339.899999999994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41364.300000000003</v>
      </c>
      <c r="C21">
        <v>33964.300000000003</v>
      </c>
      <c r="D21">
        <v>7400</v>
      </c>
      <c r="E21">
        <v>41364.300000000003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6323.23</v>
      </c>
      <c r="C24">
        <v>6323.23</v>
      </c>
      <c r="D24">
        <v>6323.23</v>
      </c>
      <c r="E24">
        <v>6323.23</v>
      </c>
    </row>
    <row r="25" spans="1:5" x14ac:dyDescent="0.3">
      <c r="A25" t="s">
        <v>28</v>
      </c>
      <c r="B25">
        <v>1820.59</v>
      </c>
      <c r="C25">
        <v>1820.59</v>
      </c>
      <c r="D25">
        <v>1820.59</v>
      </c>
      <c r="E25">
        <v>1820.59</v>
      </c>
    </row>
    <row r="26" spans="1:5" x14ac:dyDescent="0.3">
      <c r="A26" t="s">
        <v>29</v>
      </c>
      <c r="B26">
        <v>1820.03</v>
      </c>
      <c r="C26">
        <v>1820.03</v>
      </c>
      <c r="D26">
        <v>1820.03</v>
      </c>
      <c r="E26">
        <v>1820.03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</row>
    <row r="29" spans="1:5" x14ac:dyDescent="0.3">
      <c r="A29" t="s">
        <v>32</v>
      </c>
      <c r="B29">
        <v>1.2413121671312171</v>
      </c>
      <c r="C29">
        <v>1.019312144931215</v>
      </c>
      <c r="D29">
        <v>0.2223830652383065</v>
      </c>
      <c r="E29">
        <v>1.2413121671312171</v>
      </c>
    </row>
    <row r="30" spans="1:5" x14ac:dyDescent="0.3">
      <c r="A30" t="s">
        <v>33</v>
      </c>
      <c r="B30">
        <v>0.1896969189696919</v>
      </c>
      <c r="C30">
        <v>0.1896969189696919</v>
      </c>
      <c r="D30">
        <v>0.1896969189696919</v>
      </c>
      <c r="E30">
        <v>0.1896969189696919</v>
      </c>
    </row>
    <row r="31" spans="1:5" x14ac:dyDescent="0.3">
      <c r="A31" t="s">
        <v>34</v>
      </c>
      <c r="B31">
        <v>61.882587695108093</v>
      </c>
      <c r="C31">
        <v>61.882587695108093</v>
      </c>
      <c r="D31">
        <v>61.882587695108093</v>
      </c>
      <c r="E31">
        <v>61.882587695108093</v>
      </c>
    </row>
    <row r="32" spans="1:5" x14ac:dyDescent="0.3">
      <c r="A32" t="s">
        <v>35</v>
      </c>
      <c r="B32">
        <v>344.05474913150232</v>
      </c>
      <c r="C32">
        <v>260.44101268793679</v>
      </c>
      <c r="D32">
        <v>232.86137174504131</v>
      </c>
      <c r="E32">
        <v>205.2822788501457</v>
      </c>
    </row>
    <row r="33" spans="1:5" x14ac:dyDescent="0.3">
      <c r="A33" t="s">
        <v>36</v>
      </c>
      <c r="B33">
        <v>405.93733682661042</v>
      </c>
      <c r="C33">
        <v>322.32360038304489</v>
      </c>
      <c r="D33">
        <v>294.74395944014941</v>
      </c>
      <c r="E33">
        <v>267.16486654525369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9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42203.8</v>
      </c>
      <c r="C8">
        <v>42203.8</v>
      </c>
      <c r="D8">
        <v>42203.8</v>
      </c>
      <c r="E8">
        <v>42203.8</v>
      </c>
    </row>
    <row r="9" spans="1:5" x14ac:dyDescent="0.3">
      <c r="A9" t="s">
        <v>12</v>
      </c>
    </row>
    <row r="10" spans="1:5" x14ac:dyDescent="0.3">
      <c r="A10" t="s">
        <v>13</v>
      </c>
      <c r="B10">
        <v>342002</v>
      </c>
      <c r="C10">
        <v>342002</v>
      </c>
      <c r="D10">
        <v>342002</v>
      </c>
      <c r="E10">
        <v>342002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76183300</v>
      </c>
      <c r="C13">
        <v>47614500</v>
      </c>
      <c r="D13">
        <v>33330200</v>
      </c>
      <c r="E13">
        <v>19045800</v>
      </c>
    </row>
    <row r="14" spans="1:5" x14ac:dyDescent="0.3">
      <c r="A14" t="s">
        <v>17</v>
      </c>
      <c r="B14">
        <v>22369.7</v>
      </c>
      <c r="C14">
        <v>13981.1</v>
      </c>
      <c r="D14">
        <v>9786.75</v>
      </c>
      <c r="E14">
        <v>5592.43</v>
      </c>
    </row>
    <row r="15" spans="1:5" x14ac:dyDescent="0.3">
      <c r="A15" t="s">
        <v>18</v>
      </c>
    </row>
    <row r="16" spans="1:5" x14ac:dyDescent="0.3">
      <c r="A16" t="s">
        <v>19</v>
      </c>
      <c r="B16">
        <v>55400.3</v>
      </c>
      <c r="C16">
        <v>110792</v>
      </c>
      <c r="D16">
        <v>221575</v>
      </c>
      <c r="E16">
        <v>332358</v>
      </c>
    </row>
    <row r="17" spans="1:5" x14ac:dyDescent="0.3">
      <c r="A17" t="s">
        <v>20</v>
      </c>
    </row>
    <row r="18" spans="1:5" x14ac:dyDescent="0.3">
      <c r="A18" t="s">
        <v>21</v>
      </c>
      <c r="B18">
        <v>17873.099999999999</v>
      </c>
      <c r="C18">
        <v>17873.099999999999</v>
      </c>
      <c r="D18">
        <v>17873.099999999999</v>
      </c>
      <c r="E18">
        <v>17873.099999999999</v>
      </c>
    </row>
    <row r="19" spans="1:5" x14ac:dyDescent="0.3">
      <c r="A19" t="s">
        <v>22</v>
      </c>
    </row>
    <row r="20" spans="1:5" x14ac:dyDescent="0.3">
      <c r="A20" t="s">
        <v>23</v>
      </c>
      <c r="B20">
        <v>12.7681</v>
      </c>
      <c r="C20">
        <v>12.7681</v>
      </c>
      <c r="D20">
        <v>12.7681</v>
      </c>
      <c r="E20">
        <v>12.7681</v>
      </c>
    </row>
    <row r="21" spans="1:5" x14ac:dyDescent="0.3">
      <c r="A21" t="s">
        <v>24</v>
      </c>
      <c r="B21">
        <v>43483.6</v>
      </c>
      <c r="C21">
        <v>2119.29</v>
      </c>
      <c r="D21">
        <v>33964.300000000003</v>
      </c>
      <c r="E21">
        <v>7400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126.465</v>
      </c>
      <c r="C24">
        <v>126.465</v>
      </c>
      <c r="D24">
        <v>126.465</v>
      </c>
      <c r="E24">
        <v>126.465</v>
      </c>
    </row>
    <row r="25" spans="1:5" x14ac:dyDescent="0.3">
      <c r="A25" t="s">
        <v>28</v>
      </c>
      <c r="B25">
        <v>1913.84</v>
      </c>
      <c r="C25">
        <v>1913.84</v>
      </c>
      <c r="D25">
        <v>1913.84</v>
      </c>
      <c r="E25">
        <v>1913.84</v>
      </c>
    </row>
    <row r="26" spans="1:5" x14ac:dyDescent="0.3">
      <c r="A26" t="s">
        <v>29</v>
      </c>
      <c r="B26">
        <v>1913.28</v>
      </c>
      <c r="C26">
        <v>1913.28</v>
      </c>
      <c r="D26">
        <v>1913.28</v>
      </c>
      <c r="E26">
        <v>1913.28</v>
      </c>
    </row>
    <row r="27" spans="1:5" x14ac:dyDescent="0.3">
      <c r="A27" t="s">
        <v>30</v>
      </c>
      <c r="B27">
        <v>0.56179599999999996</v>
      </c>
      <c r="C27">
        <v>0.56179599999999996</v>
      </c>
      <c r="D27">
        <v>0.56179599999999996</v>
      </c>
      <c r="E27">
        <v>0.56179599999999996</v>
      </c>
    </row>
    <row r="28" spans="1:5" x14ac:dyDescent="0.3">
      <c r="A28" t="s">
        <v>31</v>
      </c>
    </row>
    <row r="29" spans="1:5" x14ac:dyDescent="0.3">
      <c r="A29" t="s">
        <v>32</v>
      </c>
      <c r="B29">
        <v>1.3048911734891171</v>
      </c>
      <c r="C29">
        <v>6.3961749396174924E-2</v>
      </c>
      <c r="D29">
        <v>1.019312144931215</v>
      </c>
      <c r="E29">
        <v>0.2223830652383065</v>
      </c>
    </row>
    <row r="30" spans="1:5" x14ac:dyDescent="0.3">
      <c r="A30" t="s">
        <v>33</v>
      </c>
      <c r="B30">
        <v>3.7939503793950379E-3</v>
      </c>
      <c r="C30">
        <v>3.7939503793950379E-3</v>
      </c>
      <c r="D30">
        <v>3.7939503793950379E-3</v>
      </c>
      <c r="E30">
        <v>3.7939503793950379E-3</v>
      </c>
    </row>
    <row r="31" spans="1:5" x14ac:dyDescent="0.3">
      <c r="A31" t="s">
        <v>34</v>
      </c>
      <c r="B31">
        <v>63.053827538259469</v>
      </c>
      <c r="C31">
        <v>63.053827538259469</v>
      </c>
      <c r="D31">
        <v>63.053827538259469</v>
      </c>
      <c r="E31">
        <v>63.053827538259469</v>
      </c>
    </row>
    <row r="32" spans="1:5" x14ac:dyDescent="0.3">
      <c r="A32" t="s">
        <v>35</v>
      </c>
      <c r="B32">
        <v>347.4753669393175</v>
      </c>
      <c r="C32">
        <v>249.79797052774219</v>
      </c>
      <c r="D32">
        <v>201.2441596792105</v>
      </c>
      <c r="E32">
        <v>152.69000646763081</v>
      </c>
    </row>
    <row r="33" spans="1:5" x14ac:dyDescent="0.3">
      <c r="A33" t="s">
        <v>36</v>
      </c>
      <c r="B33">
        <v>410.52919447757699</v>
      </c>
      <c r="C33">
        <v>312.85179806600172</v>
      </c>
      <c r="D33">
        <v>264.29798721746988</v>
      </c>
      <c r="E33">
        <v>215.74383400589019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10" workbookViewId="0"/>
  </sheetViews>
  <sheetFormatPr defaultRowHeight="14.4" x14ac:dyDescent="0.3"/>
  <cols>
    <col min="1" max="1" width="19.44140625" bestFit="1" customWidth="1"/>
    <col min="2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  <c r="B3">
        <v>5277990</v>
      </c>
      <c r="C3">
        <v>5277990</v>
      </c>
      <c r="D3">
        <v>5277990</v>
      </c>
      <c r="E3">
        <v>5277990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 x14ac:dyDescent="0.3">
      <c r="A8" t="s">
        <v>11</v>
      </c>
      <c r="B8">
        <v>299409</v>
      </c>
      <c r="C8">
        <v>299409</v>
      </c>
      <c r="D8">
        <v>299409</v>
      </c>
      <c r="E8">
        <v>299409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15</v>
      </c>
    </row>
    <row r="13" spans="1:5" x14ac:dyDescent="0.3">
      <c r="A13" t="s">
        <v>16</v>
      </c>
      <c r="B13">
        <v>5845750</v>
      </c>
      <c r="C13">
        <v>3653590</v>
      </c>
      <c r="D13">
        <v>2557510</v>
      </c>
      <c r="E13">
        <v>1461440</v>
      </c>
    </row>
    <row r="14" spans="1:5" x14ac:dyDescent="0.3">
      <c r="A14" t="s">
        <v>17</v>
      </c>
      <c r="B14">
        <v>100810000</v>
      </c>
      <c r="C14">
        <v>63006400</v>
      </c>
      <c r="D14">
        <v>44104500</v>
      </c>
      <c r="E14">
        <v>25202600</v>
      </c>
    </row>
    <row r="15" spans="1:5" x14ac:dyDescent="0.3">
      <c r="A15" t="s">
        <v>18</v>
      </c>
    </row>
    <row r="16" spans="1:5" x14ac:dyDescent="0.3">
      <c r="A16" t="s">
        <v>19</v>
      </c>
      <c r="B16">
        <v>2769580</v>
      </c>
      <c r="C16">
        <v>5539160</v>
      </c>
      <c r="D16">
        <v>11078300</v>
      </c>
      <c r="E16">
        <v>16617500</v>
      </c>
    </row>
    <row r="17" spans="1:5" x14ac:dyDescent="0.3">
      <c r="A17" t="s">
        <v>20</v>
      </c>
    </row>
    <row r="18" spans="1:5" x14ac:dyDescent="0.3">
      <c r="A18" t="s">
        <v>21</v>
      </c>
      <c r="B18">
        <v>78855.8</v>
      </c>
      <c r="C18">
        <v>78855.8</v>
      </c>
      <c r="D18">
        <v>78855.8</v>
      </c>
      <c r="E18">
        <v>78855.8</v>
      </c>
    </row>
    <row r="19" spans="1:5" x14ac:dyDescent="0.3">
      <c r="A19" t="s">
        <v>22</v>
      </c>
    </row>
    <row r="20" spans="1:5" x14ac:dyDescent="0.3">
      <c r="A20" t="s">
        <v>23</v>
      </c>
      <c r="B20">
        <v>57540.1</v>
      </c>
      <c r="C20">
        <v>57527.4</v>
      </c>
      <c r="D20">
        <v>12.7681</v>
      </c>
      <c r="E20">
        <v>57540.1</v>
      </c>
    </row>
    <row r="21" spans="1:5" x14ac:dyDescent="0.3">
      <c r="A21" t="s">
        <v>24</v>
      </c>
      <c r="B21">
        <v>3336.61</v>
      </c>
      <c r="C21">
        <v>3336.61</v>
      </c>
      <c r="D21">
        <v>3336.61</v>
      </c>
      <c r="E21">
        <v>3336.61</v>
      </c>
    </row>
    <row r="22" spans="1:5" x14ac:dyDescent="0.3">
      <c r="A22" t="s">
        <v>25</v>
      </c>
    </row>
    <row r="23" spans="1:5" x14ac:dyDescent="0.3">
      <c r="A23" t="s">
        <v>26</v>
      </c>
    </row>
    <row r="24" spans="1:5" x14ac:dyDescent="0.3">
      <c r="A24" t="s">
        <v>27</v>
      </c>
      <c r="B24">
        <v>6323.23</v>
      </c>
      <c r="C24">
        <v>6323.23</v>
      </c>
      <c r="D24">
        <v>6323.23</v>
      </c>
      <c r="E24">
        <v>6323.23</v>
      </c>
    </row>
    <row r="25" spans="1:5" x14ac:dyDescent="0.3">
      <c r="A25" t="s">
        <v>28</v>
      </c>
      <c r="B25">
        <v>2678.58</v>
      </c>
      <c r="C25">
        <v>2678.58</v>
      </c>
      <c r="D25">
        <v>2678.58</v>
      </c>
      <c r="E25">
        <v>2678.58</v>
      </c>
    </row>
    <row r="26" spans="1:5" x14ac:dyDescent="0.3">
      <c r="A26" t="s">
        <v>29</v>
      </c>
      <c r="B26">
        <v>146.81100000000001</v>
      </c>
      <c r="C26">
        <v>146.81100000000001</v>
      </c>
      <c r="D26">
        <v>146.81100000000001</v>
      </c>
      <c r="E26">
        <v>146.81100000000001</v>
      </c>
    </row>
    <row r="27" spans="1:5" x14ac:dyDescent="0.3">
      <c r="A27" t="s">
        <v>30</v>
      </c>
      <c r="B27">
        <v>2531.77</v>
      </c>
      <c r="C27">
        <v>2531.77</v>
      </c>
      <c r="D27">
        <v>2531.77</v>
      </c>
      <c r="E27">
        <v>2531.77</v>
      </c>
    </row>
    <row r="28" spans="1:5" x14ac:dyDescent="0.3">
      <c r="A28" t="s">
        <v>31</v>
      </c>
    </row>
    <row r="29" spans="1:5" x14ac:dyDescent="0.3">
      <c r="A29" t="s">
        <v>32</v>
      </c>
      <c r="B29">
        <v>1.826301482630148</v>
      </c>
      <c r="C29">
        <v>1.8259204825920481</v>
      </c>
      <c r="D29">
        <v>0.1004813530481353</v>
      </c>
      <c r="E29">
        <v>1.826301482630148</v>
      </c>
    </row>
    <row r="30" spans="1:5" x14ac:dyDescent="0.3">
      <c r="A30" t="s">
        <v>33</v>
      </c>
      <c r="B30">
        <v>0.1896969189696919</v>
      </c>
      <c r="C30">
        <v>0.1896969189696919</v>
      </c>
      <c r="D30">
        <v>0.1896969189696919</v>
      </c>
      <c r="E30">
        <v>0.1896969189696919</v>
      </c>
    </row>
    <row r="31" spans="1:5" x14ac:dyDescent="0.3">
      <c r="A31" t="s">
        <v>34</v>
      </c>
      <c r="B31">
        <v>61.118838303664653</v>
      </c>
      <c r="C31">
        <v>61.118838303664653</v>
      </c>
      <c r="D31">
        <v>61.118838303664653</v>
      </c>
      <c r="E31">
        <v>61.118838303664653</v>
      </c>
    </row>
    <row r="32" spans="1:5" x14ac:dyDescent="0.3">
      <c r="A32" t="s">
        <v>35</v>
      </c>
      <c r="B32">
        <v>461.05161117365418</v>
      </c>
      <c r="C32">
        <v>333.56468061674201</v>
      </c>
      <c r="D32">
        <v>284.04810032261832</v>
      </c>
      <c r="E32">
        <v>234.53175975454579</v>
      </c>
    </row>
    <row r="33" spans="1:5" x14ac:dyDescent="0.3">
      <c r="A33" t="s">
        <v>36</v>
      </c>
      <c r="B33">
        <v>522.17044947731893</v>
      </c>
      <c r="C33">
        <v>394.68351892040658</v>
      </c>
      <c r="D33">
        <v>345.1669386262829</v>
      </c>
      <c r="E33">
        <v>295.65059805821039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NG</vt:lpstr>
      <vt:lpstr>NG+CC</vt:lpstr>
      <vt:lpstr>NGOxy</vt:lpstr>
      <vt:lpstr>NGOxy+CC</vt:lpstr>
      <vt:lpstr>Hyb</vt:lpstr>
      <vt:lpstr>Hyb+CC</vt:lpstr>
      <vt:lpstr>EL</vt:lpstr>
      <vt:lpstr>EL+CC</vt:lpstr>
      <vt:lpstr>H2</vt:lpstr>
      <vt:lpstr>H2+CC</vt:lpstr>
      <vt:lpstr>2024</vt:lpstr>
      <vt:lpstr>2030</vt:lpstr>
      <vt:lpstr>2040</vt:lpstr>
      <vt:lpstr>2050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Salman Muhammad</cp:lastModifiedBy>
  <dcterms:created xsi:type="dcterms:W3CDTF">2024-08-18T16:53:13Z</dcterms:created>
  <dcterms:modified xsi:type="dcterms:W3CDTF">2024-08-29T17:01:10Z</dcterms:modified>
</cp:coreProperties>
</file>