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 analysis\projects\"/>
    </mc:Choice>
  </mc:AlternateContent>
  <xr:revisionPtr revIDLastSave="0" documentId="13_ncr:1_{6BD0AA74-7DCB-4283-9477-9E767D35717E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data 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P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  <c r="J22" i="1" l="1"/>
  <c r="J38" i="1"/>
  <c r="J30" i="1"/>
  <c r="L24" i="1"/>
  <c r="M24" i="1" s="1"/>
  <c r="J14" i="1"/>
  <c r="J13" i="1"/>
  <c r="L8" i="1"/>
  <c r="M8" i="1" s="1"/>
  <c r="J6" i="1"/>
  <c r="J41" i="1"/>
  <c r="L32" i="1"/>
  <c r="M32" i="1" s="1"/>
  <c r="L16" i="1"/>
  <c r="M16" i="1" s="1"/>
  <c r="L40" i="1"/>
  <c r="M40" i="1" s="1"/>
  <c r="L37" i="1"/>
  <c r="M37" i="1" s="1"/>
  <c r="J33" i="1"/>
  <c r="L29" i="1"/>
  <c r="M29" i="1" s="1"/>
  <c r="J25" i="1"/>
  <c r="J21" i="1"/>
  <c r="J18" i="1"/>
  <c r="L17" i="1"/>
  <c r="M17" i="1" s="1"/>
  <c r="L12" i="1"/>
  <c r="M12" i="1" s="1"/>
  <c r="J10" i="1"/>
  <c r="L9" i="1"/>
  <c r="M9" i="1" s="1"/>
  <c r="J5" i="1"/>
  <c r="J17" i="1"/>
  <c r="J9" i="1"/>
  <c r="Q3" i="1" s="1"/>
  <c r="L13" i="1"/>
  <c r="M13" i="1" s="1"/>
  <c r="L5" i="1"/>
  <c r="M5" i="1" s="1"/>
  <c r="L21" i="1"/>
  <c r="M21" i="1" s="1"/>
  <c r="L41" i="1"/>
  <c r="M41" i="1" s="1"/>
  <c r="J37" i="1"/>
  <c r="J43" i="1"/>
  <c r="L42" i="1"/>
  <c r="M42" i="1" s="1"/>
  <c r="J39" i="1"/>
  <c r="L38" i="1"/>
  <c r="M38" i="1" s="1"/>
  <c r="J35" i="1"/>
  <c r="L34" i="1"/>
  <c r="M34" i="1" s="1"/>
  <c r="L33" i="1"/>
  <c r="M33" i="1" s="1"/>
  <c r="J32" i="1"/>
  <c r="J31" i="1"/>
  <c r="L30" i="1"/>
  <c r="M30" i="1" s="1"/>
  <c r="J29" i="1"/>
  <c r="L28" i="1"/>
  <c r="M28" i="1" s="1"/>
  <c r="J27" i="1"/>
  <c r="L26" i="1"/>
  <c r="M26" i="1" s="1"/>
  <c r="L25" i="1"/>
  <c r="M25" i="1" s="1"/>
  <c r="J23" i="1"/>
  <c r="L22" i="1"/>
  <c r="M22" i="1" s="1"/>
  <c r="L20" i="1"/>
  <c r="M20" i="1" s="1"/>
  <c r="J19" i="1"/>
  <c r="L18" i="1"/>
  <c r="M18" i="1" s="1"/>
  <c r="J15" i="1"/>
  <c r="L14" i="1"/>
  <c r="M14" i="1" s="1"/>
  <c r="J40" i="1"/>
  <c r="J36" i="1"/>
  <c r="L36" i="1"/>
  <c r="M36" i="1" s="1"/>
  <c r="J42" i="1"/>
  <c r="J34" i="1"/>
  <c r="J26" i="1"/>
  <c r="J28" i="1"/>
  <c r="J24" i="1"/>
  <c r="J20" i="1"/>
  <c r="J16" i="1"/>
  <c r="J12" i="1"/>
  <c r="J11" i="1"/>
  <c r="L10" i="1"/>
  <c r="M10" i="1" s="1"/>
  <c r="J8" i="1"/>
  <c r="J7" i="1"/>
  <c r="L6" i="1"/>
  <c r="M6" i="1" s="1"/>
  <c r="L43" i="1"/>
  <c r="M43" i="1" s="1"/>
  <c r="L39" i="1"/>
  <c r="M39" i="1" s="1"/>
  <c r="L35" i="1"/>
  <c r="M35" i="1" s="1"/>
  <c r="L31" i="1"/>
  <c r="M31" i="1" s="1"/>
  <c r="L27" i="1"/>
  <c r="M27" i="1" s="1"/>
  <c r="L23" i="1"/>
  <c r="M23" i="1" s="1"/>
  <c r="L19" i="1"/>
  <c r="M19" i="1" s="1"/>
  <c r="L15" i="1"/>
  <c r="M15" i="1" s="1"/>
  <c r="L11" i="1"/>
  <c r="M11" i="1" s="1"/>
  <c r="L7" i="1"/>
  <c r="M7" i="1" s="1"/>
  <c r="L4" i="1"/>
  <c r="M4" i="1" s="1"/>
  <c r="J4" i="1"/>
  <c r="Q10" i="1" l="1"/>
  <c r="Q11" i="1"/>
  <c r="Q12" i="1"/>
  <c r="Q13" i="1"/>
  <c r="Q9" i="1"/>
  <c r="Q8" i="1"/>
  <c r="S3" i="1"/>
</calcChain>
</file>

<file path=xl/sharedStrings.xml><?xml version="1.0" encoding="utf-8"?>
<sst xmlns="http://schemas.openxmlformats.org/spreadsheetml/2006/main" count="107" uniqueCount="104">
  <si>
    <t>Ayesha</t>
  </si>
  <si>
    <t>Àli</t>
  </si>
  <si>
    <t>fatima</t>
  </si>
  <si>
    <t>Ahmed</t>
  </si>
  <si>
    <t>zainab</t>
  </si>
  <si>
    <t>Muhammad</t>
  </si>
  <si>
    <t>hareem</t>
  </si>
  <si>
    <t>Usman</t>
  </si>
  <si>
    <t>Manahil</t>
  </si>
  <si>
    <t>Talha</t>
  </si>
  <si>
    <t>karen</t>
  </si>
  <si>
    <t>Hamza</t>
  </si>
  <si>
    <t>Laiba</t>
  </si>
  <si>
    <t>umair</t>
  </si>
  <si>
    <t>Rabia</t>
  </si>
  <si>
    <t>Hassan</t>
  </si>
  <si>
    <t>ruby</t>
  </si>
  <si>
    <t>waqas</t>
  </si>
  <si>
    <t>Anum</t>
  </si>
  <si>
    <t>Bilal</t>
  </si>
  <si>
    <t>Kathrine</t>
  </si>
  <si>
    <t>Ahmad</t>
  </si>
  <si>
    <t>Annie</t>
  </si>
  <si>
    <t>Zahid</t>
  </si>
  <si>
    <t>Flower</t>
  </si>
  <si>
    <t>saad</t>
  </si>
  <si>
    <t>maheen</t>
  </si>
  <si>
    <t>zeeshan</t>
  </si>
  <si>
    <t>Aman</t>
  </si>
  <si>
    <t>Hammad</t>
  </si>
  <si>
    <t>sheeza</t>
  </si>
  <si>
    <t>Yasir</t>
  </si>
  <si>
    <t>Eman</t>
  </si>
  <si>
    <t>Ayan</t>
  </si>
  <si>
    <t>Mizha</t>
  </si>
  <si>
    <t>Ibrahim</t>
  </si>
  <si>
    <t>nazy</t>
  </si>
  <si>
    <t>Rashid</t>
  </si>
  <si>
    <t>Amra</t>
  </si>
  <si>
    <t>saif</t>
  </si>
  <si>
    <t>Alexis</t>
  </si>
  <si>
    <t>Salman</t>
  </si>
  <si>
    <t>zarish</t>
  </si>
  <si>
    <t>Ismail</t>
  </si>
  <si>
    <t>Amina</t>
  </si>
  <si>
    <t>Usama</t>
  </si>
  <si>
    <t>Sidra</t>
  </si>
  <si>
    <t>Kamran</t>
  </si>
  <si>
    <t>Alishba</t>
  </si>
  <si>
    <t>kashif</t>
  </si>
  <si>
    <t>Aruba</t>
  </si>
  <si>
    <t>Abbas</t>
  </si>
  <si>
    <t>Maham</t>
  </si>
  <si>
    <t>raja</t>
  </si>
  <si>
    <t>Ujalaa</t>
  </si>
  <si>
    <t>Ameer</t>
  </si>
  <si>
    <t>Minz</t>
  </si>
  <si>
    <t>Osman</t>
  </si>
  <si>
    <t>Ajwa</t>
  </si>
  <si>
    <t>Faraz</t>
  </si>
  <si>
    <t>Tehreem</t>
  </si>
  <si>
    <t>Waseem</t>
  </si>
  <si>
    <t>Ayeza</t>
  </si>
  <si>
    <t>Khan</t>
  </si>
  <si>
    <t>Noor</t>
  </si>
  <si>
    <t>sohail</t>
  </si>
  <si>
    <t>Areej</t>
  </si>
  <si>
    <t>Muzammal</t>
  </si>
  <si>
    <t>Nemera</t>
  </si>
  <si>
    <t>Mohammad</t>
  </si>
  <si>
    <t>nerda</t>
  </si>
  <si>
    <t>Sheraz</t>
  </si>
  <si>
    <t>Mirha</t>
  </si>
  <si>
    <t>Faiq</t>
  </si>
  <si>
    <t>Fiza</t>
  </si>
  <si>
    <t>Amir</t>
  </si>
  <si>
    <t>sonia</t>
  </si>
  <si>
    <t>idrees khan</t>
  </si>
  <si>
    <t>Alina</t>
  </si>
  <si>
    <t>Rizwan</t>
  </si>
  <si>
    <t xml:space="preserve">Sno </t>
  </si>
  <si>
    <t xml:space="preserve">First name </t>
  </si>
  <si>
    <t>Last Name</t>
  </si>
  <si>
    <t xml:space="preserve">Subjects </t>
  </si>
  <si>
    <t xml:space="preserve">Urdu </t>
  </si>
  <si>
    <t xml:space="preserve">English </t>
  </si>
  <si>
    <t xml:space="preserve">Maths </t>
  </si>
  <si>
    <t>Science</t>
  </si>
  <si>
    <t xml:space="preserve">Computer </t>
  </si>
  <si>
    <t xml:space="preserve">Total </t>
  </si>
  <si>
    <t xml:space="preserve">out of </t>
  </si>
  <si>
    <t xml:space="preserve">AVG </t>
  </si>
  <si>
    <t>result</t>
  </si>
  <si>
    <t>Fail</t>
  </si>
  <si>
    <t xml:space="preserve">Avg </t>
  </si>
  <si>
    <t xml:space="preserve">Blow Avg </t>
  </si>
  <si>
    <t xml:space="preserve">Good </t>
  </si>
  <si>
    <t>V.good</t>
  </si>
  <si>
    <t>Excellent</t>
  </si>
  <si>
    <t>Criteria</t>
  </si>
  <si>
    <t>Student full name</t>
  </si>
  <si>
    <t>S No</t>
  </si>
  <si>
    <t xml:space="preserve">total mark </t>
  </si>
  <si>
    <t xml:space="preserve">total student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</si>
</sst>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5" tint="0.79998168889431442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Q8" sqref="Q8:S8"/>
    </sheetView>
  </sheetViews>
  <sheetFormatPr defaultRowHeight="15" x14ac:dyDescent="0.25"/>
  <cols>
    <col min="1" max="1" width="9.140625" style="1"/>
    <col min="2" max="2" width="10.7109375" style="1" bestFit="1" customWidth="1"/>
    <col min="3" max="3" width="11.5703125" style="1" bestFit="1" customWidth="1"/>
    <col min="4" max="4" width="17" style="1" bestFit="1" customWidth="1"/>
    <col min="5" max="12" width="9.140625" style="1"/>
    <col min="13" max="13" width="9.5703125" style="1" bestFit="1" customWidth="1"/>
    <col min="14" max="14" width="4.140625" style="1" customWidth="1"/>
    <col min="15" max="15" width="7.140625" style="1" customWidth="1"/>
    <col min="16" max="16" width="17" style="1" bestFit="1" customWidth="1"/>
    <col min="17" max="16384" width="9.140625" style="1"/>
  </cols>
  <sheetData>
    <row r="1" spans="1: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5"/>
    </row>
    <row r="2" spans="1:19" x14ac:dyDescent="0.25">
      <c r="A2" s="7" t="s">
        <v>80</v>
      </c>
      <c r="B2" s="7" t="s">
        <v>81</v>
      </c>
      <c r="C2" s="7" t="s">
        <v>82</v>
      </c>
      <c r="D2" s="8" t="s">
        <v>100</v>
      </c>
      <c r="E2" s="7" t="s">
        <v>83</v>
      </c>
      <c r="F2" s="7"/>
      <c r="G2" s="7"/>
      <c r="H2" s="7"/>
      <c r="I2" s="7"/>
      <c r="J2" s="7" t="s">
        <v>89</v>
      </c>
      <c r="K2" s="7" t="s">
        <v>90</v>
      </c>
      <c r="L2" s="7" t="s">
        <v>91</v>
      </c>
      <c r="M2" s="7" t="s">
        <v>92</v>
      </c>
      <c r="O2" s="11" t="s">
        <v>101</v>
      </c>
      <c r="P2" s="11" t="s">
        <v>100</v>
      </c>
      <c r="Q2" s="11" t="s">
        <v>102</v>
      </c>
      <c r="R2" s="11" t="s">
        <v>90</v>
      </c>
      <c r="S2" s="11" t="s">
        <v>92</v>
      </c>
    </row>
    <row r="3" spans="1:19" x14ac:dyDescent="0.25">
      <c r="A3" s="7"/>
      <c r="B3" s="7"/>
      <c r="C3" s="7"/>
      <c r="D3" s="9"/>
      <c r="E3" s="10" t="s">
        <v>84</v>
      </c>
      <c r="F3" s="10" t="s">
        <v>85</v>
      </c>
      <c r="G3" s="10" t="s">
        <v>86</v>
      </c>
      <c r="H3" s="10" t="s">
        <v>87</v>
      </c>
      <c r="I3" s="10" t="s">
        <v>88</v>
      </c>
      <c r="J3" s="7"/>
      <c r="K3" s="7"/>
      <c r="L3" s="7"/>
      <c r="M3" s="7"/>
      <c r="O3" s="6">
        <v>1</v>
      </c>
      <c r="P3" s="6" t="str">
        <f>IFERROR(VLOOKUP(O3,A2:M43,4,0),"not found")</f>
        <v>Ayesha Àli</v>
      </c>
      <c r="Q3" s="6">
        <f>IFERROR(VLOOKUP(O3,A2:M43,10,0),"not found")</f>
        <v>317</v>
      </c>
      <c r="R3" s="6">
        <v>500</v>
      </c>
      <c r="S3" s="6" t="str">
        <f>IFERROR(VLOOKUP(O3,A2:M43,13,0),"not found")</f>
        <v xml:space="preserve">Avg </v>
      </c>
    </row>
    <row r="4" spans="1:19" x14ac:dyDescent="0.25">
      <c r="A4" s="3">
        <v>1</v>
      </c>
      <c r="B4" s="3" t="s">
        <v>0</v>
      </c>
      <c r="C4" s="3" t="s">
        <v>1</v>
      </c>
      <c r="D4" s="3" t="str">
        <f>B4 &amp; " "&amp;C4</f>
        <v>Ayesha Àli</v>
      </c>
      <c r="E4" s="4">
        <v>48</v>
      </c>
      <c r="F4" s="4">
        <v>52</v>
      </c>
      <c r="G4" s="4">
        <v>84</v>
      </c>
      <c r="H4" s="4">
        <v>75</v>
      </c>
      <c r="I4" s="4">
        <v>58</v>
      </c>
      <c r="J4" s="4">
        <f>SUM(E4:I4)</f>
        <v>317</v>
      </c>
      <c r="K4" s="3">
        <v>500</v>
      </c>
      <c r="L4" s="4">
        <f>AVERAGE(E4:I4)</f>
        <v>63.4</v>
      </c>
      <c r="M4" s="3" t="str">
        <f>VLOOKUP(L4,$O$8:$Q$13,2)</f>
        <v xml:space="preserve">Avg </v>
      </c>
    </row>
    <row r="5" spans="1:19" x14ac:dyDescent="0.25">
      <c r="A5" s="3">
        <v>2</v>
      </c>
      <c r="B5" s="3" t="s">
        <v>2</v>
      </c>
      <c r="C5" s="3" t="s">
        <v>3</v>
      </c>
      <c r="D5" s="3" t="str">
        <f t="shared" ref="D5:D43" si="0">B5 &amp; " "&amp;C5</f>
        <v>fatima Ahmed</v>
      </c>
      <c r="E5" s="4">
        <v>89</v>
      </c>
      <c r="F5" s="4">
        <v>50</v>
      </c>
      <c r="G5" s="4">
        <v>22</v>
      </c>
      <c r="H5" s="4">
        <v>26</v>
      </c>
      <c r="I5" s="4">
        <v>81</v>
      </c>
      <c r="J5" s="4">
        <f t="shared" ref="J5:J43" si="1">SUM(E5:I5)</f>
        <v>268</v>
      </c>
      <c r="K5" s="3">
        <v>500</v>
      </c>
      <c r="L5" s="4">
        <f t="shared" ref="L5:L43" si="2">AVERAGE(E5:I5)</f>
        <v>53.6</v>
      </c>
      <c r="M5" s="3" t="str">
        <f>VLOOKUP(L5,$O$8:$Q$13,2)</f>
        <v xml:space="preserve">Blow Avg </v>
      </c>
    </row>
    <row r="6" spans="1:19" x14ac:dyDescent="0.25">
      <c r="A6" s="3">
        <v>3</v>
      </c>
      <c r="B6" s="3" t="s">
        <v>4</v>
      </c>
      <c r="C6" s="3" t="s">
        <v>5</v>
      </c>
      <c r="D6" s="3" t="str">
        <f t="shared" si="0"/>
        <v>zainab Muhammad</v>
      </c>
      <c r="E6" s="4">
        <v>98</v>
      </c>
      <c r="F6" s="4">
        <v>51</v>
      </c>
      <c r="G6" s="4">
        <v>31</v>
      </c>
      <c r="H6" s="4">
        <v>58</v>
      </c>
      <c r="I6" s="4">
        <v>86</v>
      </c>
      <c r="J6" s="4">
        <f t="shared" si="1"/>
        <v>324</v>
      </c>
      <c r="K6" s="3">
        <v>500</v>
      </c>
      <c r="L6" s="4">
        <f t="shared" si="2"/>
        <v>64.8</v>
      </c>
      <c r="M6" s="3" t="str">
        <f>VLOOKUP(L6,$O$8:$Q$13,2)</f>
        <v xml:space="preserve">Avg </v>
      </c>
    </row>
    <row r="7" spans="1:19" x14ac:dyDescent="0.25">
      <c r="A7" s="3">
        <v>4</v>
      </c>
      <c r="B7" s="3" t="s">
        <v>6</v>
      </c>
      <c r="C7" s="3" t="s">
        <v>7</v>
      </c>
      <c r="D7" s="3" t="str">
        <f t="shared" si="0"/>
        <v>hareem Usman</v>
      </c>
      <c r="E7" s="4">
        <v>42</v>
      </c>
      <c r="F7" s="4">
        <v>69</v>
      </c>
      <c r="G7" s="4">
        <v>85</v>
      </c>
      <c r="H7" s="4">
        <v>48</v>
      </c>
      <c r="I7" s="4">
        <v>55</v>
      </c>
      <c r="J7" s="4">
        <f t="shared" si="1"/>
        <v>299</v>
      </c>
      <c r="K7" s="3">
        <v>500</v>
      </c>
      <c r="L7" s="4">
        <f t="shared" si="2"/>
        <v>59.8</v>
      </c>
      <c r="M7" s="3" t="str">
        <f>VLOOKUP(L7,$O$8:$Q$13,2)</f>
        <v xml:space="preserve">Blow Avg </v>
      </c>
      <c r="O7" s="2" t="s">
        <v>99</v>
      </c>
      <c r="P7" s="2"/>
      <c r="Q7" s="2" t="s">
        <v>103</v>
      </c>
      <c r="R7" s="2"/>
      <c r="S7" s="2"/>
    </row>
    <row r="8" spans="1:19" x14ac:dyDescent="0.25">
      <c r="A8" s="3">
        <v>5</v>
      </c>
      <c r="B8" s="3" t="s">
        <v>8</v>
      </c>
      <c r="C8" s="3" t="s">
        <v>9</v>
      </c>
      <c r="D8" s="3" t="str">
        <f t="shared" si="0"/>
        <v>Manahil Talha</v>
      </c>
      <c r="E8" s="4">
        <v>21</v>
      </c>
      <c r="F8" s="4">
        <v>40</v>
      </c>
      <c r="G8" s="4">
        <v>79</v>
      </c>
      <c r="H8" s="4">
        <v>96</v>
      </c>
      <c r="I8" s="4">
        <v>74</v>
      </c>
      <c r="J8" s="4">
        <f t="shared" si="1"/>
        <v>310</v>
      </c>
      <c r="K8" s="3">
        <v>500</v>
      </c>
      <c r="L8" s="4">
        <f t="shared" si="2"/>
        <v>62</v>
      </c>
      <c r="M8" s="3" t="str">
        <f>VLOOKUP(L8,$O$8:$Q$13,2)</f>
        <v xml:space="preserve">Avg </v>
      </c>
      <c r="O8" s="3">
        <v>0</v>
      </c>
      <c r="P8" s="3" t="s">
        <v>93</v>
      </c>
      <c r="Q8" s="2">
        <f>COUNTIF($M$4:$M$43,$P$8)</f>
        <v>5</v>
      </c>
      <c r="R8" s="2"/>
      <c r="S8" s="2"/>
    </row>
    <row r="9" spans="1:19" x14ac:dyDescent="0.25">
      <c r="A9" s="3">
        <v>6</v>
      </c>
      <c r="B9" s="3" t="s">
        <v>10</v>
      </c>
      <c r="C9" s="3" t="s">
        <v>11</v>
      </c>
      <c r="D9" s="3" t="str">
        <f t="shared" si="0"/>
        <v>karen Hamza</v>
      </c>
      <c r="E9" s="4">
        <v>61</v>
      </c>
      <c r="F9" s="4">
        <v>28</v>
      </c>
      <c r="G9" s="4">
        <v>88</v>
      </c>
      <c r="H9" s="4">
        <v>65</v>
      </c>
      <c r="I9" s="4">
        <v>67</v>
      </c>
      <c r="J9" s="4">
        <f t="shared" si="1"/>
        <v>309</v>
      </c>
      <c r="K9" s="3">
        <v>500</v>
      </c>
      <c r="L9" s="4">
        <f t="shared" si="2"/>
        <v>61.8</v>
      </c>
      <c r="M9" s="3" t="str">
        <f>VLOOKUP(L9,$O$8:$Q$13,2)</f>
        <v xml:space="preserve">Avg </v>
      </c>
      <c r="O9" s="3">
        <v>50</v>
      </c>
      <c r="P9" s="3" t="s">
        <v>95</v>
      </c>
      <c r="Q9" s="2">
        <f>COUNTIF($M$4:$M$43,P9)</f>
        <v>10</v>
      </c>
      <c r="R9" s="2"/>
      <c r="S9" s="2"/>
    </row>
    <row r="10" spans="1:19" x14ac:dyDescent="0.25">
      <c r="A10" s="3">
        <v>7</v>
      </c>
      <c r="B10" s="3" t="s">
        <v>12</v>
      </c>
      <c r="C10" s="3" t="s">
        <v>13</v>
      </c>
      <c r="D10" s="3" t="str">
        <f t="shared" si="0"/>
        <v>Laiba umair</v>
      </c>
      <c r="E10" s="4">
        <v>63</v>
      </c>
      <c r="F10" s="4">
        <v>25</v>
      </c>
      <c r="G10" s="4">
        <v>27</v>
      </c>
      <c r="H10" s="4">
        <v>98</v>
      </c>
      <c r="I10" s="4">
        <v>83</v>
      </c>
      <c r="J10" s="4">
        <f t="shared" si="1"/>
        <v>296</v>
      </c>
      <c r="K10" s="3">
        <v>500</v>
      </c>
      <c r="L10" s="4">
        <f t="shared" si="2"/>
        <v>59.2</v>
      </c>
      <c r="M10" s="3" t="str">
        <f>VLOOKUP(L10,$O$8:$Q$13,2)</f>
        <v xml:space="preserve">Blow Avg </v>
      </c>
      <c r="O10" s="3">
        <v>60</v>
      </c>
      <c r="P10" s="3" t="s">
        <v>94</v>
      </c>
      <c r="Q10" s="2">
        <f t="shared" ref="Q10:Q13" si="3">COUNTIF($M$4:$M$43,P10)</f>
        <v>17</v>
      </c>
      <c r="R10" s="2"/>
      <c r="S10" s="2"/>
    </row>
    <row r="11" spans="1:19" x14ac:dyDescent="0.25">
      <c r="A11" s="3">
        <v>8</v>
      </c>
      <c r="B11" s="3" t="s">
        <v>14</v>
      </c>
      <c r="C11" s="3" t="s">
        <v>15</v>
      </c>
      <c r="D11" s="3" t="str">
        <f t="shared" si="0"/>
        <v>Rabia Hassan</v>
      </c>
      <c r="E11" s="4">
        <v>51</v>
      </c>
      <c r="F11" s="4">
        <v>29</v>
      </c>
      <c r="G11" s="4">
        <v>42</v>
      </c>
      <c r="H11" s="4">
        <v>68</v>
      </c>
      <c r="I11" s="4">
        <v>33</v>
      </c>
      <c r="J11" s="4">
        <f t="shared" si="1"/>
        <v>223</v>
      </c>
      <c r="K11" s="3">
        <v>500</v>
      </c>
      <c r="L11" s="4">
        <f t="shared" si="2"/>
        <v>44.6</v>
      </c>
      <c r="M11" s="3" t="str">
        <f>VLOOKUP(L11,$O$8:$Q$13,2)</f>
        <v>Fail</v>
      </c>
      <c r="O11" s="3">
        <v>70</v>
      </c>
      <c r="P11" s="3" t="s">
        <v>96</v>
      </c>
      <c r="Q11" s="2">
        <f t="shared" si="3"/>
        <v>6</v>
      </c>
      <c r="R11" s="2"/>
      <c r="S11" s="2"/>
    </row>
    <row r="12" spans="1:19" x14ac:dyDescent="0.25">
      <c r="A12" s="3">
        <v>9</v>
      </c>
      <c r="B12" s="3" t="s">
        <v>16</v>
      </c>
      <c r="C12" s="3" t="s">
        <v>17</v>
      </c>
      <c r="D12" s="3" t="str">
        <f t="shared" si="0"/>
        <v>ruby waqas</v>
      </c>
      <c r="E12" s="4">
        <v>98</v>
      </c>
      <c r="F12" s="4">
        <v>29</v>
      </c>
      <c r="G12" s="4">
        <v>41</v>
      </c>
      <c r="H12" s="4">
        <v>81</v>
      </c>
      <c r="I12" s="4">
        <v>33</v>
      </c>
      <c r="J12" s="4">
        <f t="shared" si="1"/>
        <v>282</v>
      </c>
      <c r="K12" s="3">
        <v>500</v>
      </c>
      <c r="L12" s="4">
        <f t="shared" si="2"/>
        <v>56.4</v>
      </c>
      <c r="M12" s="3" t="str">
        <f>VLOOKUP(L12,$O$8:$Q$13,2)</f>
        <v xml:space="preserve">Blow Avg </v>
      </c>
      <c r="O12" s="3">
        <v>80</v>
      </c>
      <c r="P12" s="3" t="s">
        <v>97</v>
      </c>
      <c r="Q12" s="2">
        <f t="shared" si="3"/>
        <v>2</v>
      </c>
      <c r="R12" s="2"/>
      <c r="S12" s="2"/>
    </row>
    <row r="13" spans="1:19" x14ac:dyDescent="0.25">
      <c r="A13" s="3">
        <v>10</v>
      </c>
      <c r="B13" s="3" t="s">
        <v>18</v>
      </c>
      <c r="C13" s="3" t="s">
        <v>19</v>
      </c>
      <c r="D13" s="3" t="str">
        <f t="shared" si="0"/>
        <v>Anum Bilal</v>
      </c>
      <c r="E13" s="4">
        <v>46</v>
      </c>
      <c r="F13" s="4">
        <v>77</v>
      </c>
      <c r="G13" s="4">
        <v>32</v>
      </c>
      <c r="H13" s="4">
        <v>39</v>
      </c>
      <c r="I13" s="4">
        <v>68</v>
      </c>
      <c r="J13" s="4">
        <f t="shared" si="1"/>
        <v>262</v>
      </c>
      <c r="K13" s="3">
        <v>500</v>
      </c>
      <c r="L13" s="4">
        <f t="shared" si="2"/>
        <v>52.4</v>
      </c>
      <c r="M13" s="3" t="str">
        <f>VLOOKUP(L13,$O$8:$Q$13,2)</f>
        <v xml:space="preserve">Blow Avg </v>
      </c>
      <c r="O13" s="3">
        <v>90</v>
      </c>
      <c r="P13" s="3" t="s">
        <v>98</v>
      </c>
      <c r="Q13" s="2">
        <f t="shared" si="3"/>
        <v>0</v>
      </c>
      <c r="R13" s="2"/>
      <c r="S13" s="2"/>
    </row>
    <row r="14" spans="1:19" x14ac:dyDescent="0.25">
      <c r="A14" s="3">
        <v>11</v>
      </c>
      <c r="B14" s="3" t="s">
        <v>20</v>
      </c>
      <c r="C14" s="3" t="s">
        <v>21</v>
      </c>
      <c r="D14" s="3" t="str">
        <f t="shared" si="0"/>
        <v>Kathrine Ahmad</v>
      </c>
      <c r="E14" s="4">
        <v>59</v>
      </c>
      <c r="F14" s="4">
        <v>79</v>
      </c>
      <c r="G14" s="4">
        <v>93</v>
      </c>
      <c r="H14" s="4">
        <v>88</v>
      </c>
      <c r="I14" s="4">
        <v>93</v>
      </c>
      <c r="J14" s="4">
        <f t="shared" si="1"/>
        <v>412</v>
      </c>
      <c r="K14" s="3">
        <v>500</v>
      </c>
      <c r="L14" s="4">
        <f t="shared" si="2"/>
        <v>82.4</v>
      </c>
      <c r="M14" s="3" t="str">
        <f>VLOOKUP(L14,$O$8:$Q$13,2)</f>
        <v>V.good</v>
      </c>
      <c r="O14" s="2"/>
      <c r="P14" s="2"/>
      <c r="Q14" s="2">
        <f>SUM(Q8:S13)</f>
        <v>40</v>
      </c>
      <c r="R14" s="2"/>
      <c r="S14" s="2"/>
    </row>
    <row r="15" spans="1:19" x14ac:dyDescent="0.25">
      <c r="A15" s="3">
        <v>12</v>
      </c>
      <c r="B15" s="3" t="s">
        <v>22</v>
      </c>
      <c r="C15" s="3" t="s">
        <v>23</v>
      </c>
      <c r="D15" s="3" t="str">
        <f t="shared" si="0"/>
        <v>Annie Zahid</v>
      </c>
      <c r="E15" s="4">
        <v>26</v>
      </c>
      <c r="F15" s="4">
        <v>32</v>
      </c>
      <c r="G15" s="4">
        <v>81</v>
      </c>
      <c r="H15" s="4">
        <v>66</v>
      </c>
      <c r="I15" s="4">
        <v>75</v>
      </c>
      <c r="J15" s="4">
        <f t="shared" si="1"/>
        <v>280</v>
      </c>
      <c r="K15" s="3">
        <v>500</v>
      </c>
      <c r="L15" s="4">
        <f t="shared" si="2"/>
        <v>56</v>
      </c>
      <c r="M15" s="3" t="str">
        <f>VLOOKUP(L15,$O$8:$Q$13,2)</f>
        <v xml:space="preserve">Blow Avg </v>
      </c>
    </row>
    <row r="16" spans="1:19" x14ac:dyDescent="0.25">
      <c r="A16" s="3">
        <v>13</v>
      </c>
      <c r="B16" s="3" t="s">
        <v>24</v>
      </c>
      <c r="C16" s="3" t="s">
        <v>25</v>
      </c>
      <c r="D16" s="3" t="str">
        <f t="shared" si="0"/>
        <v>Flower saad</v>
      </c>
      <c r="E16" s="4">
        <v>23</v>
      </c>
      <c r="F16" s="4">
        <v>95</v>
      </c>
      <c r="G16" s="4">
        <v>89</v>
      </c>
      <c r="H16" s="4">
        <v>60</v>
      </c>
      <c r="I16" s="4">
        <v>65</v>
      </c>
      <c r="J16" s="4">
        <f t="shared" si="1"/>
        <v>332</v>
      </c>
      <c r="K16" s="3">
        <v>500</v>
      </c>
      <c r="L16" s="4">
        <f t="shared" si="2"/>
        <v>66.400000000000006</v>
      </c>
      <c r="M16" s="3" t="str">
        <f>VLOOKUP(L16,$O$8:$Q$13,2)</f>
        <v xml:space="preserve">Avg </v>
      </c>
    </row>
    <row r="17" spans="1:13" x14ac:dyDescent="0.25">
      <c r="A17" s="3">
        <v>14</v>
      </c>
      <c r="B17" s="3" t="s">
        <v>26</v>
      </c>
      <c r="C17" s="3" t="s">
        <v>27</v>
      </c>
      <c r="D17" s="3" t="str">
        <f t="shared" si="0"/>
        <v>maheen zeeshan</v>
      </c>
      <c r="E17" s="4">
        <v>89</v>
      </c>
      <c r="F17" s="4">
        <v>98</v>
      </c>
      <c r="G17" s="4">
        <v>56</v>
      </c>
      <c r="H17" s="4">
        <v>20</v>
      </c>
      <c r="I17" s="4">
        <v>90</v>
      </c>
      <c r="J17" s="4">
        <f t="shared" si="1"/>
        <v>353</v>
      </c>
      <c r="K17" s="3">
        <v>500</v>
      </c>
      <c r="L17" s="4">
        <f t="shared" si="2"/>
        <v>70.599999999999994</v>
      </c>
      <c r="M17" s="3" t="str">
        <f>VLOOKUP(L17,$O$8:$Q$13,2)</f>
        <v xml:space="preserve">Good </v>
      </c>
    </row>
    <row r="18" spans="1:13" x14ac:dyDescent="0.25">
      <c r="A18" s="3">
        <v>15</v>
      </c>
      <c r="B18" s="3" t="s">
        <v>28</v>
      </c>
      <c r="C18" s="3" t="s">
        <v>29</v>
      </c>
      <c r="D18" s="3" t="str">
        <f t="shared" si="0"/>
        <v>Aman Hammad</v>
      </c>
      <c r="E18" s="4">
        <v>98</v>
      </c>
      <c r="F18" s="4">
        <v>36</v>
      </c>
      <c r="G18" s="4">
        <v>66</v>
      </c>
      <c r="H18" s="4">
        <v>83</v>
      </c>
      <c r="I18" s="4">
        <v>58</v>
      </c>
      <c r="J18" s="4">
        <f t="shared" si="1"/>
        <v>341</v>
      </c>
      <c r="K18" s="3">
        <v>500</v>
      </c>
      <c r="L18" s="4">
        <f t="shared" si="2"/>
        <v>68.2</v>
      </c>
      <c r="M18" s="3" t="str">
        <f>VLOOKUP(L18,$O$8:$Q$13,2)</f>
        <v xml:space="preserve">Avg </v>
      </c>
    </row>
    <row r="19" spans="1:13" x14ac:dyDescent="0.25">
      <c r="A19" s="3">
        <v>16</v>
      </c>
      <c r="B19" s="3" t="s">
        <v>30</v>
      </c>
      <c r="C19" s="3" t="s">
        <v>31</v>
      </c>
      <c r="D19" s="3" t="str">
        <f t="shared" si="0"/>
        <v>sheeza Yasir</v>
      </c>
      <c r="E19" s="4">
        <v>92</v>
      </c>
      <c r="F19" s="4">
        <v>67</v>
      </c>
      <c r="G19" s="4">
        <v>35</v>
      </c>
      <c r="H19" s="4">
        <v>78</v>
      </c>
      <c r="I19" s="4">
        <v>25</v>
      </c>
      <c r="J19" s="4">
        <f t="shared" si="1"/>
        <v>297</v>
      </c>
      <c r="K19" s="3">
        <v>500</v>
      </c>
      <c r="L19" s="4">
        <f t="shared" si="2"/>
        <v>59.4</v>
      </c>
      <c r="M19" s="3" t="str">
        <f>VLOOKUP(L19,$O$8:$Q$13,2)</f>
        <v xml:space="preserve">Blow Avg </v>
      </c>
    </row>
    <row r="20" spans="1:13" x14ac:dyDescent="0.25">
      <c r="A20" s="3">
        <v>17</v>
      </c>
      <c r="B20" s="3" t="s">
        <v>32</v>
      </c>
      <c r="C20" s="3" t="s">
        <v>33</v>
      </c>
      <c r="D20" s="3" t="str">
        <f t="shared" si="0"/>
        <v>Eman Ayan</v>
      </c>
      <c r="E20" s="4">
        <v>73</v>
      </c>
      <c r="F20" s="4">
        <v>61</v>
      </c>
      <c r="G20" s="4">
        <v>75</v>
      </c>
      <c r="H20" s="4">
        <v>54</v>
      </c>
      <c r="I20" s="4">
        <v>57</v>
      </c>
      <c r="J20" s="4">
        <f t="shared" si="1"/>
        <v>320</v>
      </c>
      <c r="K20" s="3">
        <v>500</v>
      </c>
      <c r="L20" s="4">
        <f t="shared" si="2"/>
        <v>64</v>
      </c>
      <c r="M20" s="3" t="str">
        <f>VLOOKUP(L20,$O$8:$Q$13,2)</f>
        <v xml:space="preserve">Avg </v>
      </c>
    </row>
    <row r="21" spans="1:13" x14ac:dyDescent="0.25">
      <c r="A21" s="3">
        <v>18</v>
      </c>
      <c r="B21" s="3" t="s">
        <v>34</v>
      </c>
      <c r="C21" s="3" t="s">
        <v>35</v>
      </c>
      <c r="D21" s="3" t="str">
        <f t="shared" si="0"/>
        <v>Mizha Ibrahim</v>
      </c>
      <c r="E21" s="4">
        <v>26</v>
      </c>
      <c r="F21" s="4">
        <v>76</v>
      </c>
      <c r="G21" s="4">
        <v>87</v>
      </c>
      <c r="H21" s="4">
        <v>52</v>
      </c>
      <c r="I21" s="4">
        <v>86</v>
      </c>
      <c r="J21" s="4">
        <f t="shared" si="1"/>
        <v>327</v>
      </c>
      <c r="K21" s="3">
        <v>500</v>
      </c>
      <c r="L21" s="4">
        <f t="shared" si="2"/>
        <v>65.400000000000006</v>
      </c>
      <c r="M21" s="3" t="str">
        <f>VLOOKUP(L21,$O$8:$Q$13,2)</f>
        <v xml:space="preserve">Avg </v>
      </c>
    </row>
    <row r="22" spans="1:13" x14ac:dyDescent="0.25">
      <c r="A22" s="3">
        <v>19</v>
      </c>
      <c r="B22" s="3" t="s">
        <v>36</v>
      </c>
      <c r="C22" s="3" t="s">
        <v>37</v>
      </c>
      <c r="D22" s="3" t="str">
        <f t="shared" si="0"/>
        <v>nazy Rashid</v>
      </c>
      <c r="E22" s="4">
        <v>28</v>
      </c>
      <c r="F22" s="4">
        <v>88</v>
      </c>
      <c r="G22" s="4">
        <v>69</v>
      </c>
      <c r="H22" s="4">
        <v>79</v>
      </c>
      <c r="I22" s="4">
        <v>48</v>
      </c>
      <c r="J22" s="4">
        <f t="shared" si="1"/>
        <v>312</v>
      </c>
      <c r="K22" s="3">
        <v>500</v>
      </c>
      <c r="L22" s="4">
        <f t="shared" si="2"/>
        <v>62.4</v>
      </c>
      <c r="M22" s="3" t="str">
        <f>VLOOKUP(L22,$O$8:$Q$13,2)</f>
        <v xml:space="preserve">Avg </v>
      </c>
    </row>
    <row r="23" spans="1:13" x14ac:dyDescent="0.25">
      <c r="A23" s="3">
        <v>20</v>
      </c>
      <c r="B23" s="3" t="s">
        <v>38</v>
      </c>
      <c r="C23" s="3" t="s">
        <v>39</v>
      </c>
      <c r="D23" s="3" t="str">
        <f t="shared" si="0"/>
        <v>Amra saif</v>
      </c>
      <c r="E23" s="4">
        <v>44</v>
      </c>
      <c r="F23" s="4">
        <v>40</v>
      </c>
      <c r="G23" s="4">
        <v>88</v>
      </c>
      <c r="H23" s="4">
        <v>95</v>
      </c>
      <c r="I23" s="4">
        <v>49</v>
      </c>
      <c r="J23" s="4">
        <f t="shared" si="1"/>
        <v>316</v>
      </c>
      <c r="K23" s="3">
        <v>500</v>
      </c>
      <c r="L23" s="4">
        <f t="shared" si="2"/>
        <v>63.2</v>
      </c>
      <c r="M23" s="3" t="str">
        <f>VLOOKUP(L23,$O$8:$Q$13,2)</f>
        <v xml:space="preserve">Avg </v>
      </c>
    </row>
    <row r="24" spans="1:13" x14ac:dyDescent="0.25">
      <c r="A24" s="3">
        <v>21</v>
      </c>
      <c r="B24" s="3" t="s">
        <v>40</v>
      </c>
      <c r="C24" s="3" t="s">
        <v>41</v>
      </c>
      <c r="D24" s="3" t="str">
        <f t="shared" si="0"/>
        <v>Alexis Salman</v>
      </c>
      <c r="E24" s="4">
        <v>70</v>
      </c>
      <c r="F24" s="4">
        <v>67</v>
      </c>
      <c r="G24" s="4">
        <v>84</v>
      </c>
      <c r="H24" s="4">
        <v>45</v>
      </c>
      <c r="I24" s="4">
        <v>44</v>
      </c>
      <c r="J24" s="4">
        <f t="shared" si="1"/>
        <v>310</v>
      </c>
      <c r="K24" s="3">
        <v>500</v>
      </c>
      <c r="L24" s="4">
        <f t="shared" si="2"/>
        <v>62</v>
      </c>
      <c r="M24" s="3" t="str">
        <f>VLOOKUP(L24,$O$8:$Q$13,2)</f>
        <v xml:space="preserve">Avg </v>
      </c>
    </row>
    <row r="25" spans="1:13" x14ac:dyDescent="0.25">
      <c r="A25" s="3">
        <v>22</v>
      </c>
      <c r="B25" s="3" t="s">
        <v>42</v>
      </c>
      <c r="C25" s="3" t="s">
        <v>43</v>
      </c>
      <c r="D25" s="3" t="str">
        <f t="shared" si="0"/>
        <v>zarish Ismail</v>
      </c>
      <c r="E25" s="4">
        <v>61</v>
      </c>
      <c r="F25" s="4">
        <v>89</v>
      </c>
      <c r="G25" s="4">
        <v>93</v>
      </c>
      <c r="H25" s="4">
        <v>61</v>
      </c>
      <c r="I25" s="4">
        <v>54</v>
      </c>
      <c r="J25" s="4">
        <f t="shared" si="1"/>
        <v>358</v>
      </c>
      <c r="K25" s="3">
        <v>500</v>
      </c>
      <c r="L25" s="4">
        <f t="shared" si="2"/>
        <v>71.599999999999994</v>
      </c>
      <c r="M25" s="3" t="str">
        <f>VLOOKUP(L25,$O$8:$Q$13,2)</f>
        <v xml:space="preserve">Good </v>
      </c>
    </row>
    <row r="26" spans="1:13" x14ac:dyDescent="0.25">
      <c r="A26" s="3">
        <v>23</v>
      </c>
      <c r="B26" s="3" t="s">
        <v>44</v>
      </c>
      <c r="C26" s="3" t="s">
        <v>45</v>
      </c>
      <c r="D26" s="3" t="str">
        <f t="shared" si="0"/>
        <v>Amina Usama</v>
      </c>
      <c r="E26" s="4">
        <v>48</v>
      </c>
      <c r="F26" s="4">
        <v>72</v>
      </c>
      <c r="G26" s="4">
        <v>96</v>
      </c>
      <c r="H26" s="4">
        <v>89</v>
      </c>
      <c r="I26" s="4">
        <v>80</v>
      </c>
      <c r="J26" s="4">
        <f t="shared" si="1"/>
        <v>385</v>
      </c>
      <c r="K26" s="3">
        <v>500</v>
      </c>
      <c r="L26" s="4">
        <f t="shared" si="2"/>
        <v>77</v>
      </c>
      <c r="M26" s="3" t="str">
        <f>VLOOKUP(L26,$O$8:$Q$13,2)</f>
        <v xml:space="preserve">Good </v>
      </c>
    </row>
    <row r="27" spans="1:13" x14ac:dyDescent="0.25">
      <c r="A27" s="3">
        <v>24</v>
      </c>
      <c r="B27" s="3" t="s">
        <v>46</v>
      </c>
      <c r="C27" s="3" t="s">
        <v>47</v>
      </c>
      <c r="D27" s="3" t="str">
        <f t="shared" si="0"/>
        <v>Sidra Kamran</v>
      </c>
      <c r="E27" s="4">
        <v>67</v>
      </c>
      <c r="F27" s="4">
        <v>45</v>
      </c>
      <c r="G27" s="4">
        <v>66</v>
      </c>
      <c r="H27" s="4">
        <v>81</v>
      </c>
      <c r="I27" s="4">
        <v>99</v>
      </c>
      <c r="J27" s="4">
        <f t="shared" si="1"/>
        <v>358</v>
      </c>
      <c r="K27" s="3">
        <v>500</v>
      </c>
      <c r="L27" s="4">
        <f t="shared" si="2"/>
        <v>71.599999999999994</v>
      </c>
      <c r="M27" s="3" t="str">
        <f>VLOOKUP(L27,$O$8:$Q$13,2)</f>
        <v xml:space="preserve">Good </v>
      </c>
    </row>
    <row r="28" spans="1:13" x14ac:dyDescent="0.25">
      <c r="A28" s="3">
        <v>25</v>
      </c>
      <c r="B28" s="3" t="s">
        <v>48</v>
      </c>
      <c r="C28" s="3" t="s">
        <v>49</v>
      </c>
      <c r="D28" s="3" t="str">
        <f t="shared" si="0"/>
        <v>Alishba kashif</v>
      </c>
      <c r="E28" s="4">
        <v>81</v>
      </c>
      <c r="F28" s="4">
        <v>96</v>
      </c>
      <c r="G28" s="4">
        <v>85</v>
      </c>
      <c r="H28" s="4">
        <v>22</v>
      </c>
      <c r="I28" s="4">
        <v>73</v>
      </c>
      <c r="J28" s="4">
        <f t="shared" si="1"/>
        <v>357</v>
      </c>
      <c r="K28" s="3">
        <v>500</v>
      </c>
      <c r="L28" s="4">
        <f t="shared" si="2"/>
        <v>71.400000000000006</v>
      </c>
      <c r="M28" s="3" t="str">
        <f>VLOOKUP(L28,$O$8:$Q$13,2)</f>
        <v xml:space="preserve">Good </v>
      </c>
    </row>
    <row r="29" spans="1:13" x14ac:dyDescent="0.25">
      <c r="A29" s="3">
        <v>26</v>
      </c>
      <c r="B29" s="3" t="s">
        <v>50</v>
      </c>
      <c r="C29" s="3" t="s">
        <v>51</v>
      </c>
      <c r="D29" s="3" t="str">
        <f t="shared" si="0"/>
        <v>Aruba Abbas</v>
      </c>
      <c r="E29" s="4">
        <v>66</v>
      </c>
      <c r="F29" s="4">
        <v>63</v>
      </c>
      <c r="G29" s="4">
        <v>71</v>
      </c>
      <c r="H29" s="4">
        <v>84</v>
      </c>
      <c r="I29" s="4">
        <v>46</v>
      </c>
      <c r="J29" s="4">
        <f t="shared" si="1"/>
        <v>330</v>
      </c>
      <c r="K29" s="3">
        <v>500</v>
      </c>
      <c r="L29" s="4">
        <f t="shared" si="2"/>
        <v>66</v>
      </c>
      <c r="M29" s="3" t="str">
        <f>VLOOKUP(L29,$O$8:$Q$13,2)</f>
        <v xml:space="preserve">Avg </v>
      </c>
    </row>
    <row r="30" spans="1:13" x14ac:dyDescent="0.25">
      <c r="A30" s="3">
        <v>27</v>
      </c>
      <c r="B30" s="3" t="s">
        <v>52</v>
      </c>
      <c r="C30" s="3" t="s">
        <v>53</v>
      </c>
      <c r="D30" s="3" t="str">
        <f t="shared" si="0"/>
        <v>Maham raja</v>
      </c>
      <c r="E30" s="4">
        <v>41</v>
      </c>
      <c r="F30" s="4">
        <v>88</v>
      </c>
      <c r="G30" s="4">
        <v>92</v>
      </c>
      <c r="H30" s="4">
        <v>42</v>
      </c>
      <c r="I30" s="4">
        <v>84</v>
      </c>
      <c r="J30" s="4">
        <f t="shared" si="1"/>
        <v>347</v>
      </c>
      <c r="K30" s="3">
        <v>500</v>
      </c>
      <c r="L30" s="4">
        <f t="shared" si="2"/>
        <v>69.400000000000006</v>
      </c>
      <c r="M30" s="3" t="str">
        <f>VLOOKUP(L30,$O$8:$Q$13,2)</f>
        <v xml:space="preserve">Avg </v>
      </c>
    </row>
    <row r="31" spans="1:13" x14ac:dyDescent="0.25">
      <c r="A31" s="3">
        <v>28</v>
      </c>
      <c r="B31" s="3" t="s">
        <v>54</v>
      </c>
      <c r="C31" s="3" t="s">
        <v>55</v>
      </c>
      <c r="D31" s="3" t="str">
        <f t="shared" si="0"/>
        <v>Ujalaa Ameer</v>
      </c>
      <c r="E31" s="4">
        <v>70</v>
      </c>
      <c r="F31" s="4">
        <v>25</v>
      </c>
      <c r="G31" s="4">
        <v>60</v>
      </c>
      <c r="H31" s="4">
        <v>77</v>
      </c>
      <c r="I31" s="4">
        <v>71</v>
      </c>
      <c r="J31" s="4">
        <f t="shared" si="1"/>
        <v>303</v>
      </c>
      <c r="K31" s="3">
        <v>500</v>
      </c>
      <c r="L31" s="4">
        <f t="shared" si="2"/>
        <v>60.6</v>
      </c>
      <c r="M31" s="3" t="str">
        <f>VLOOKUP(L31,$O$8:$Q$13,2)</f>
        <v xml:space="preserve">Avg </v>
      </c>
    </row>
    <row r="32" spans="1:13" x14ac:dyDescent="0.25">
      <c r="A32" s="3">
        <v>29</v>
      </c>
      <c r="B32" s="3" t="s">
        <v>56</v>
      </c>
      <c r="C32" s="3" t="s">
        <v>57</v>
      </c>
      <c r="D32" s="3" t="str">
        <f t="shared" si="0"/>
        <v>Minz Osman</v>
      </c>
      <c r="E32" s="4">
        <v>69</v>
      </c>
      <c r="F32" s="4">
        <v>53</v>
      </c>
      <c r="G32" s="4">
        <v>28</v>
      </c>
      <c r="H32" s="4">
        <v>42</v>
      </c>
      <c r="I32" s="4">
        <v>74</v>
      </c>
      <c r="J32" s="4">
        <f t="shared" si="1"/>
        <v>266</v>
      </c>
      <c r="K32" s="3">
        <v>500</v>
      </c>
      <c r="L32" s="4">
        <f t="shared" si="2"/>
        <v>53.2</v>
      </c>
      <c r="M32" s="3" t="str">
        <f>VLOOKUP(L32,$O$8:$Q$13,2)</f>
        <v xml:space="preserve">Blow Avg </v>
      </c>
    </row>
    <row r="33" spans="1:13" x14ac:dyDescent="0.25">
      <c r="A33" s="3">
        <v>30</v>
      </c>
      <c r="B33" s="3" t="s">
        <v>58</v>
      </c>
      <c r="C33" s="3" t="s">
        <v>59</v>
      </c>
      <c r="D33" s="3" t="str">
        <f t="shared" si="0"/>
        <v>Ajwa Faraz</v>
      </c>
      <c r="E33" s="4">
        <v>70</v>
      </c>
      <c r="F33" s="4">
        <v>57</v>
      </c>
      <c r="G33" s="4">
        <v>93</v>
      </c>
      <c r="H33" s="4">
        <v>36</v>
      </c>
      <c r="I33" s="4">
        <v>39</v>
      </c>
      <c r="J33" s="4">
        <f t="shared" si="1"/>
        <v>295</v>
      </c>
      <c r="K33" s="3">
        <v>500</v>
      </c>
      <c r="L33" s="4">
        <f t="shared" si="2"/>
        <v>59</v>
      </c>
      <c r="M33" s="3" t="str">
        <f>VLOOKUP(L33,$O$8:$Q$13,2)</f>
        <v xml:space="preserve">Blow Avg </v>
      </c>
    </row>
    <row r="34" spans="1:13" x14ac:dyDescent="0.25">
      <c r="A34" s="3">
        <v>31</v>
      </c>
      <c r="B34" s="3" t="s">
        <v>60</v>
      </c>
      <c r="C34" s="3" t="s">
        <v>61</v>
      </c>
      <c r="D34" s="3" t="str">
        <f t="shared" si="0"/>
        <v>Tehreem Waseem</v>
      </c>
      <c r="E34" s="4">
        <v>88</v>
      </c>
      <c r="F34" s="4">
        <v>50</v>
      </c>
      <c r="G34" s="4">
        <v>58</v>
      </c>
      <c r="H34" s="4">
        <v>30</v>
      </c>
      <c r="I34" s="4">
        <v>24</v>
      </c>
      <c r="J34" s="4">
        <f t="shared" si="1"/>
        <v>250</v>
      </c>
      <c r="K34" s="3">
        <v>500</v>
      </c>
      <c r="L34" s="4">
        <f t="shared" si="2"/>
        <v>50</v>
      </c>
      <c r="M34" s="3" t="str">
        <f>VLOOKUP(L34,$O$8:$Q$13,2)</f>
        <v xml:space="preserve">Blow Avg </v>
      </c>
    </row>
    <row r="35" spans="1:13" x14ac:dyDescent="0.25">
      <c r="A35" s="3">
        <v>32</v>
      </c>
      <c r="B35" s="3" t="s">
        <v>62</v>
      </c>
      <c r="C35" s="3" t="s">
        <v>63</v>
      </c>
      <c r="D35" s="3" t="str">
        <f t="shared" si="0"/>
        <v>Ayeza Khan</v>
      </c>
      <c r="E35" s="4">
        <v>48</v>
      </c>
      <c r="F35" s="4">
        <v>55</v>
      </c>
      <c r="G35" s="4">
        <v>45</v>
      </c>
      <c r="H35" s="4">
        <v>92</v>
      </c>
      <c r="I35" s="4">
        <v>87</v>
      </c>
      <c r="J35" s="4">
        <f t="shared" si="1"/>
        <v>327</v>
      </c>
      <c r="K35" s="3">
        <v>500</v>
      </c>
      <c r="L35" s="4">
        <f t="shared" si="2"/>
        <v>65.400000000000006</v>
      </c>
      <c r="M35" s="3" t="str">
        <f>VLOOKUP(L35,$O$8:$Q$13,2)</f>
        <v xml:space="preserve">Avg </v>
      </c>
    </row>
    <row r="36" spans="1:13" x14ac:dyDescent="0.25">
      <c r="A36" s="3">
        <v>33</v>
      </c>
      <c r="B36" s="3" t="s">
        <v>64</v>
      </c>
      <c r="C36" s="3" t="s">
        <v>65</v>
      </c>
      <c r="D36" s="3" t="str">
        <f t="shared" si="0"/>
        <v>Noor sohail</v>
      </c>
      <c r="E36" s="4">
        <v>60</v>
      </c>
      <c r="F36" s="4">
        <v>73</v>
      </c>
      <c r="G36" s="4">
        <v>49</v>
      </c>
      <c r="H36" s="4">
        <v>35</v>
      </c>
      <c r="I36" s="4">
        <v>86</v>
      </c>
      <c r="J36" s="4">
        <f t="shared" si="1"/>
        <v>303</v>
      </c>
      <c r="K36" s="3">
        <v>500</v>
      </c>
      <c r="L36" s="4">
        <f t="shared" si="2"/>
        <v>60.6</v>
      </c>
      <c r="M36" s="3" t="str">
        <f>VLOOKUP(L36,$O$8:$Q$13,2)</f>
        <v xml:space="preserve">Avg </v>
      </c>
    </row>
    <row r="37" spans="1:13" x14ac:dyDescent="0.25">
      <c r="A37" s="3">
        <v>34</v>
      </c>
      <c r="B37" s="3" t="s">
        <v>66</v>
      </c>
      <c r="C37" s="3" t="s">
        <v>67</v>
      </c>
      <c r="D37" s="3" t="str">
        <f t="shared" si="0"/>
        <v>Areej Muzammal</v>
      </c>
      <c r="E37" s="4">
        <v>92</v>
      </c>
      <c r="F37" s="4">
        <v>26</v>
      </c>
      <c r="G37" s="4">
        <v>94</v>
      </c>
      <c r="H37" s="4">
        <v>81</v>
      </c>
      <c r="I37" s="4">
        <v>66</v>
      </c>
      <c r="J37" s="4">
        <f t="shared" si="1"/>
        <v>359</v>
      </c>
      <c r="K37" s="3">
        <v>500</v>
      </c>
      <c r="L37" s="4">
        <f t="shared" si="2"/>
        <v>71.8</v>
      </c>
      <c r="M37" s="3" t="str">
        <f>VLOOKUP(L37,$O$8:$Q$13,2)</f>
        <v xml:space="preserve">Good </v>
      </c>
    </row>
    <row r="38" spans="1:13" x14ac:dyDescent="0.25">
      <c r="A38" s="3">
        <v>35</v>
      </c>
      <c r="B38" s="3" t="s">
        <v>68</v>
      </c>
      <c r="C38" s="3" t="s">
        <v>69</v>
      </c>
      <c r="D38" s="3" t="str">
        <f t="shared" si="0"/>
        <v>Nemera Mohammad</v>
      </c>
      <c r="E38" s="4">
        <v>33</v>
      </c>
      <c r="F38" s="4">
        <v>74</v>
      </c>
      <c r="G38" s="4">
        <v>22</v>
      </c>
      <c r="H38" s="4">
        <v>42</v>
      </c>
      <c r="I38" s="4">
        <v>26</v>
      </c>
      <c r="J38" s="4">
        <f t="shared" si="1"/>
        <v>197</v>
      </c>
      <c r="K38" s="3">
        <v>500</v>
      </c>
      <c r="L38" s="4">
        <f t="shared" si="2"/>
        <v>39.4</v>
      </c>
      <c r="M38" s="3" t="str">
        <f>VLOOKUP(L38,$O$8:$Q$13,2)</f>
        <v>Fail</v>
      </c>
    </row>
    <row r="39" spans="1:13" x14ac:dyDescent="0.25">
      <c r="A39" s="3">
        <v>36</v>
      </c>
      <c r="B39" s="3" t="s">
        <v>70</v>
      </c>
      <c r="C39" s="3" t="s">
        <v>71</v>
      </c>
      <c r="D39" s="3" t="str">
        <f t="shared" si="0"/>
        <v>nerda Sheraz</v>
      </c>
      <c r="E39" s="4">
        <v>20</v>
      </c>
      <c r="F39" s="4">
        <v>25</v>
      </c>
      <c r="G39" s="4">
        <v>45</v>
      </c>
      <c r="H39" s="4">
        <v>90</v>
      </c>
      <c r="I39" s="4">
        <v>46</v>
      </c>
      <c r="J39" s="4">
        <f t="shared" si="1"/>
        <v>226</v>
      </c>
      <c r="K39" s="3">
        <v>500</v>
      </c>
      <c r="L39" s="4">
        <f t="shared" si="2"/>
        <v>45.2</v>
      </c>
      <c r="M39" s="3" t="str">
        <f>VLOOKUP(L39,$O$8:$Q$13,2)</f>
        <v>Fail</v>
      </c>
    </row>
    <row r="40" spans="1:13" x14ac:dyDescent="0.25">
      <c r="A40" s="3">
        <v>37</v>
      </c>
      <c r="B40" s="3" t="s">
        <v>72</v>
      </c>
      <c r="C40" s="3" t="s">
        <v>73</v>
      </c>
      <c r="D40" s="3" t="str">
        <f t="shared" si="0"/>
        <v>Mirha Faiq</v>
      </c>
      <c r="E40" s="4">
        <v>100</v>
      </c>
      <c r="F40" s="4">
        <v>66</v>
      </c>
      <c r="G40" s="4">
        <v>94</v>
      </c>
      <c r="H40" s="4">
        <v>90</v>
      </c>
      <c r="I40" s="4">
        <v>85</v>
      </c>
      <c r="J40" s="4">
        <f t="shared" si="1"/>
        <v>435</v>
      </c>
      <c r="K40" s="3">
        <v>500</v>
      </c>
      <c r="L40" s="4">
        <f t="shared" si="2"/>
        <v>87</v>
      </c>
      <c r="M40" s="3" t="str">
        <f>VLOOKUP(L40,$O$8:$Q$13,2)</f>
        <v>V.good</v>
      </c>
    </row>
    <row r="41" spans="1:13" x14ac:dyDescent="0.25">
      <c r="A41" s="3">
        <v>38</v>
      </c>
      <c r="B41" s="3" t="s">
        <v>74</v>
      </c>
      <c r="C41" s="3" t="s">
        <v>75</v>
      </c>
      <c r="D41" s="3" t="str">
        <f t="shared" si="0"/>
        <v>Fiza Amir</v>
      </c>
      <c r="E41" s="4">
        <v>28</v>
      </c>
      <c r="F41" s="4">
        <v>74</v>
      </c>
      <c r="G41" s="4">
        <v>24</v>
      </c>
      <c r="H41" s="4">
        <v>39</v>
      </c>
      <c r="I41" s="4">
        <v>35</v>
      </c>
      <c r="J41" s="4">
        <f t="shared" si="1"/>
        <v>200</v>
      </c>
      <c r="K41" s="3">
        <v>500</v>
      </c>
      <c r="L41" s="4">
        <f t="shared" si="2"/>
        <v>40</v>
      </c>
      <c r="M41" s="3" t="str">
        <f>VLOOKUP(L41,$O$8:$Q$13,2)</f>
        <v>Fail</v>
      </c>
    </row>
    <row r="42" spans="1:13" x14ac:dyDescent="0.25">
      <c r="A42" s="3">
        <v>39</v>
      </c>
      <c r="B42" s="3" t="s">
        <v>76</v>
      </c>
      <c r="C42" s="3" t="s">
        <v>77</v>
      </c>
      <c r="D42" s="3" t="str">
        <f t="shared" si="0"/>
        <v>sonia idrees khan</v>
      </c>
      <c r="E42" s="4">
        <v>27</v>
      </c>
      <c r="F42" s="4">
        <v>53</v>
      </c>
      <c r="G42" s="4">
        <v>23</v>
      </c>
      <c r="H42" s="4">
        <v>65</v>
      </c>
      <c r="I42" s="4">
        <v>36</v>
      </c>
      <c r="J42" s="4">
        <f t="shared" si="1"/>
        <v>204</v>
      </c>
      <c r="K42" s="3">
        <v>500</v>
      </c>
      <c r="L42" s="4">
        <f t="shared" si="2"/>
        <v>40.799999999999997</v>
      </c>
      <c r="M42" s="3" t="str">
        <f>VLOOKUP(L42,$O$8:$Q$13,2)</f>
        <v>Fail</v>
      </c>
    </row>
    <row r="43" spans="1:13" x14ac:dyDescent="0.25">
      <c r="A43" s="3">
        <v>40</v>
      </c>
      <c r="B43" s="3" t="s">
        <v>78</v>
      </c>
      <c r="C43" s="3" t="s">
        <v>79</v>
      </c>
      <c r="D43" s="3" t="str">
        <f t="shared" si="0"/>
        <v>Alina Rizwan</v>
      </c>
      <c r="E43" s="4">
        <v>78</v>
      </c>
      <c r="F43" s="4">
        <v>91</v>
      </c>
      <c r="G43" s="4">
        <v>76</v>
      </c>
      <c r="H43" s="4">
        <v>39</v>
      </c>
      <c r="I43" s="4">
        <v>26</v>
      </c>
      <c r="J43" s="4">
        <f t="shared" si="1"/>
        <v>310</v>
      </c>
      <c r="K43" s="3">
        <v>500</v>
      </c>
      <c r="L43" s="4">
        <f t="shared" si="2"/>
        <v>62</v>
      </c>
      <c r="M43" s="3" t="str">
        <f>VLOOKUP(L43,$O$8:$Q$13,2)</f>
        <v xml:space="preserve">Avg </v>
      </c>
    </row>
  </sheetData>
  <mergeCells count="20">
    <mergeCell ref="Q14:S14"/>
    <mergeCell ref="O14:P14"/>
    <mergeCell ref="O7:P7"/>
    <mergeCell ref="Q7:S7"/>
    <mergeCell ref="Q8:S8"/>
    <mergeCell ref="Q9:S9"/>
    <mergeCell ref="Q10:S10"/>
    <mergeCell ref="Q11:S11"/>
    <mergeCell ref="Q12:S12"/>
    <mergeCell ref="Q13:S13"/>
    <mergeCell ref="L2:L3"/>
    <mergeCell ref="A1:L1"/>
    <mergeCell ref="M2:M3"/>
    <mergeCell ref="D2:D3"/>
    <mergeCell ref="A2:A3"/>
    <mergeCell ref="B2:B3"/>
    <mergeCell ref="C2:C3"/>
    <mergeCell ref="E2:I2"/>
    <mergeCell ref="J2:J3"/>
    <mergeCell ref="K2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D826-D6A8-4CA2-9590-3A8D8CF3D1BD}">
  <dimension ref="A1"/>
  <sheetViews>
    <sheetView workbookViewId="0">
      <selection activeCell="E6" sqref="E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XEONCITY</cp:lastModifiedBy>
  <dcterms:created xsi:type="dcterms:W3CDTF">2015-06-05T18:17:20Z</dcterms:created>
  <dcterms:modified xsi:type="dcterms:W3CDTF">2024-08-07T19:53:35Z</dcterms:modified>
</cp:coreProperties>
</file>